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L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Y31" i="13" l="1"/>
  <c r="X27" i="7"/>
  <c r="X23" i="12"/>
  <c r="X21" i="14"/>
  <c r="Y17" i="7"/>
  <c r="X19" i="12"/>
  <c r="Y15" i="7"/>
  <c r="X15" i="7"/>
  <c r="X11" i="12"/>
  <c r="X7" i="12"/>
  <c r="Y30" i="12"/>
  <c r="X29" i="12"/>
  <c r="Y26" i="12"/>
  <c r="Y23" i="12"/>
  <c r="Y22" i="12"/>
  <c r="Y20" i="12"/>
  <c r="Y19" i="12"/>
  <c r="Y18" i="10"/>
  <c r="X17" i="8"/>
  <c r="Y15" i="8"/>
  <c r="X15" i="8"/>
  <c r="X14" i="10"/>
  <c r="X12" i="12"/>
  <c r="Y11" i="12"/>
  <c r="X8" i="12"/>
  <c r="Y7" i="12"/>
  <c r="X6" i="12"/>
  <c r="Y32" i="13"/>
  <c r="X31" i="13"/>
  <c r="X30" i="10"/>
  <c r="X27" i="9"/>
  <c r="Y24" i="13"/>
  <c r="Y23" i="13"/>
  <c r="X21" i="10"/>
  <c r="Y20" i="13"/>
  <c r="Y19" i="10"/>
  <c r="Y17" i="9"/>
  <c r="Y15" i="9"/>
  <c r="X15" i="9"/>
  <c r="Y14" i="10"/>
  <c r="Y12" i="13"/>
  <c r="X12" i="10"/>
  <c r="Y10" i="10"/>
  <c r="Y8" i="13"/>
  <c r="X8" i="10"/>
  <c r="Y6" i="13"/>
  <c r="X32" i="10"/>
  <c r="Y30" i="10"/>
  <c r="X28" i="10"/>
  <c r="X26" i="10"/>
  <c r="X24" i="10"/>
  <c r="X22" i="10"/>
  <c r="X20" i="10"/>
  <c r="X18" i="10"/>
  <c r="X16" i="10"/>
  <c r="X13" i="10"/>
  <c r="Y11" i="10"/>
  <c r="X10" i="10"/>
  <c r="X9" i="10"/>
  <c r="Y7" i="10"/>
  <c r="Y6" i="10"/>
  <c r="X5" i="10"/>
  <c r="X31" i="14"/>
  <c r="X31" i="17" s="1"/>
  <c r="X29" i="14"/>
  <c r="X24" i="14"/>
  <c r="X24" i="17" s="1"/>
  <c r="Y22" i="14"/>
  <c r="Y22" i="17" s="1"/>
  <c r="X22" i="14"/>
  <c r="X22" i="17" s="1"/>
  <c r="X17" i="11"/>
  <c r="Y15" i="11"/>
  <c r="X15" i="11"/>
  <c r="Y10" i="14"/>
  <c r="Y10" i="17" s="1"/>
  <c r="Y9" i="14"/>
  <c r="Y9" i="17" s="1"/>
  <c r="X9" i="14"/>
  <c r="X9" i="17" s="1"/>
  <c r="Y6" i="14"/>
  <c r="X5" i="14"/>
  <c r="Y32" i="12"/>
  <c r="X32" i="12"/>
  <c r="X30" i="12"/>
  <c r="Y28" i="12"/>
  <c r="X28" i="12"/>
  <c r="X26" i="12"/>
  <c r="Y24" i="12"/>
  <c r="X24" i="12"/>
  <c r="X22" i="12"/>
  <c r="X20" i="12"/>
  <c r="X18" i="12"/>
  <c r="Y12" i="12"/>
  <c r="X10" i="12"/>
  <c r="Y8" i="12"/>
  <c r="X32" i="13"/>
  <c r="Y30" i="13"/>
  <c r="X29" i="13"/>
  <c r="Y26" i="13"/>
  <c r="X26" i="13"/>
  <c r="X24" i="13"/>
  <c r="Y22" i="13"/>
  <c r="X22" i="13"/>
  <c r="X20" i="13"/>
  <c r="Y18" i="13"/>
  <c r="X18" i="13"/>
  <c r="X12" i="13"/>
  <c r="Y11" i="13"/>
  <c r="X10" i="13"/>
  <c r="X8" i="13"/>
  <c r="Y7" i="13"/>
  <c r="X6" i="13"/>
  <c r="Y32" i="14"/>
  <c r="Y32" i="17" s="1"/>
  <c r="X32" i="14"/>
  <c r="X32" i="17" s="1"/>
  <c r="Y31" i="14"/>
  <c r="Y31" i="17" s="1"/>
  <c r="Y30" i="14"/>
  <c r="X30" i="14"/>
  <c r="Y28" i="14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Y23" i="14"/>
  <c r="Y23" i="17" s="1"/>
  <c r="X23" i="14"/>
  <c r="X23" i="17" s="1"/>
  <c r="Y20" i="14"/>
  <c r="X20" i="14"/>
  <c r="Y19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Y11" i="14"/>
  <c r="Y11" i="17" s="1"/>
  <c r="X11" i="14"/>
  <c r="X11" i="17" s="1"/>
  <c r="X10" i="14"/>
  <c r="X10" i="17" s="1"/>
  <c r="Y8" i="14"/>
  <c r="X8" i="14"/>
  <c r="Y7" i="14"/>
  <c r="X6" i="14"/>
  <c r="X12" i="17"/>
  <c r="Y27" i="18"/>
  <c r="X27" i="18"/>
  <c r="X25" i="23"/>
  <c r="X23" i="24"/>
  <c r="X21" i="24"/>
  <c r="X19" i="23"/>
  <c r="Y15" i="18"/>
  <c r="X15" i="18"/>
  <c r="X14" i="18"/>
  <c r="X14" i="24" s="1"/>
  <c r="Y14" i="18"/>
  <c r="Y14" i="23" s="1"/>
  <c r="Y4" i="18"/>
  <c r="Y3" i="18" s="1"/>
  <c r="Y16" i="23" s="1"/>
  <c r="Y15" i="23" s="1"/>
  <c r="X4" i="18"/>
  <c r="X3" i="18" s="1"/>
  <c r="X31" i="21"/>
  <c r="X29" i="23"/>
  <c r="Y26" i="23"/>
  <c r="X26" i="23"/>
  <c r="X24" i="23"/>
  <c r="Y22" i="23"/>
  <c r="X22" i="23"/>
  <c r="X20" i="23"/>
  <c r="Y15" i="19"/>
  <c r="X15" i="19"/>
  <c r="Y10" i="23"/>
  <c r="Y8" i="23"/>
  <c r="Y6" i="23"/>
  <c r="Y30" i="21"/>
  <c r="Y29" i="21"/>
  <c r="X26" i="24"/>
  <c r="Y25" i="21"/>
  <c r="Y23" i="21"/>
  <c r="X22" i="24"/>
  <c r="Y21" i="21"/>
  <c r="Y19" i="21"/>
  <c r="Y17" i="20"/>
  <c r="Y13" i="21"/>
  <c r="X10" i="24"/>
  <c r="Y9" i="21"/>
  <c r="X6" i="24"/>
  <c r="Y5" i="21"/>
  <c r="Y31" i="21"/>
  <c r="X30" i="21"/>
  <c r="X29" i="21"/>
  <c r="X25" i="21"/>
  <c r="X23" i="21"/>
  <c r="X21" i="21"/>
  <c r="X19" i="21"/>
  <c r="X13" i="21"/>
  <c r="Y11" i="21"/>
  <c r="X11" i="21"/>
  <c r="X9" i="21"/>
  <c r="Y7" i="21"/>
  <c r="X7" i="21"/>
  <c r="X5" i="21"/>
  <c r="X31" i="25"/>
  <c r="X31" i="28" s="1"/>
  <c r="X27" i="22"/>
  <c r="Y24" i="25"/>
  <c r="Y24" i="28" s="1"/>
  <c r="Y22" i="25"/>
  <c r="Y22" i="28" s="1"/>
  <c r="Y21" i="25"/>
  <c r="Y20" i="25"/>
  <c r="X17" i="22"/>
  <c r="Y18" i="25"/>
  <c r="Y15" i="22"/>
  <c r="X15" i="22"/>
  <c r="Y10" i="25"/>
  <c r="Y10" i="28" s="1"/>
  <c r="X10" i="25"/>
  <c r="X10" i="28" s="1"/>
  <c r="Y9" i="25"/>
  <c r="Y9" i="28" s="1"/>
  <c r="Y6" i="25"/>
  <c r="X6" i="25"/>
  <c r="Y32" i="23"/>
  <c r="Y31" i="23"/>
  <c r="Y29" i="23"/>
  <c r="Y28" i="23"/>
  <c r="Y25" i="23"/>
  <c r="Y24" i="23"/>
  <c r="Y23" i="23"/>
  <c r="Y21" i="23"/>
  <c r="X21" i="23"/>
  <c r="Y20" i="23"/>
  <c r="Y19" i="23"/>
  <c r="Y13" i="23"/>
  <c r="X13" i="23"/>
  <c r="Y12" i="23"/>
  <c r="Y11" i="23"/>
  <c r="X11" i="23"/>
  <c r="Y9" i="23"/>
  <c r="X9" i="23"/>
  <c r="Y7" i="23"/>
  <c r="X7" i="23"/>
  <c r="Y5" i="23"/>
  <c r="X5" i="23"/>
  <c r="Y31" i="24"/>
  <c r="X31" i="24"/>
  <c r="Y30" i="24"/>
  <c r="Y29" i="24"/>
  <c r="X29" i="24"/>
  <c r="Y26" i="24"/>
  <c r="Y25" i="24"/>
  <c r="Y22" i="24"/>
  <c r="X19" i="24"/>
  <c r="Y18" i="24"/>
  <c r="Y13" i="24"/>
  <c r="X13" i="24"/>
  <c r="Y11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X32" i="28" s="1"/>
  <c r="Y31" i="25"/>
  <c r="Y31" i="28" s="1"/>
  <c r="Y30" i="25"/>
  <c r="X30" i="25"/>
  <c r="Y29" i="25"/>
  <c r="Y28" i="25"/>
  <c r="Y26" i="25"/>
  <c r="Y26" i="28" s="1"/>
  <c r="X26" i="25"/>
  <c r="X26" i="28" s="1"/>
  <c r="Y25" i="25"/>
  <c r="Y25" i="28" s="1"/>
  <c r="X25" i="25"/>
  <c r="X25" i="28" s="1"/>
  <c r="X24" i="25"/>
  <c r="X24" i="28" s="1"/>
  <c r="Y23" i="25"/>
  <c r="Y23" i="28" s="1"/>
  <c r="X23" i="25"/>
  <c r="X23" i="28" s="1"/>
  <c r="X22" i="25"/>
  <c r="X22" i="28" s="1"/>
  <c r="Y19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9" i="25"/>
  <c r="X9" i="28" s="1"/>
  <c r="Y8" i="25"/>
  <c r="Y7" i="25"/>
  <c r="X7" i="25"/>
  <c r="Y16" i="28"/>
  <c r="Y23" i="29"/>
  <c r="Y10" i="29" s="1"/>
  <c r="X23" i="29"/>
  <c r="Y19" i="29"/>
  <c r="X19" i="29"/>
  <c r="X6" i="29" s="1"/>
  <c r="Y18" i="29"/>
  <c r="Y5" i="29" s="1"/>
  <c r="X18" i="29"/>
  <c r="Y27" i="29"/>
  <c r="X27" i="29"/>
  <c r="X14" i="29" s="1"/>
  <c r="Y26" i="29"/>
  <c r="X26" i="29"/>
  <c r="X24" i="29"/>
  <c r="X11" i="29" s="1"/>
  <c r="Y21" i="29"/>
  <c r="Y8" i="29" s="1"/>
  <c r="X21" i="29"/>
  <c r="X8" i="29" s="1"/>
  <c r="X20" i="29"/>
  <c r="X7" i="29" s="1"/>
  <c r="Y14" i="29"/>
  <c r="Y13" i="29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X5" i="34"/>
  <c r="X3" i="34" s="1"/>
  <c r="Y5" i="34"/>
  <c r="Y3" i="34" s="1"/>
  <c r="Y5" i="35"/>
  <c r="Y3" i="35" s="1"/>
  <c r="Y5" i="36"/>
  <c r="Y3" i="36" s="1"/>
  <c r="X5" i="37"/>
  <c r="X171" i="42"/>
  <c r="X153" i="42"/>
  <c r="X135" i="42"/>
  <c r="X116" i="42"/>
  <c r="X112" i="42"/>
  <c r="X97" i="42"/>
  <c r="X93" i="42"/>
  <c r="X89" i="42"/>
  <c r="X70" i="42"/>
  <c r="X51" i="42"/>
  <c r="X36" i="42"/>
  <c r="X32" i="42"/>
  <c r="X15" i="42"/>
  <c r="X11" i="42"/>
  <c r="X172" i="42"/>
  <c r="X168" i="42"/>
  <c r="Y167" i="42"/>
  <c r="X154" i="42"/>
  <c r="X150" i="42"/>
  <c r="Y149" i="42"/>
  <c r="X136" i="42"/>
  <c r="X132" i="42"/>
  <c r="Y131" i="42"/>
  <c r="X117" i="42"/>
  <c r="Y112" i="42"/>
  <c r="X96" i="42"/>
  <c r="Y93" i="42"/>
  <c r="X92" i="42"/>
  <c r="X88" i="42"/>
  <c r="Y74" i="42"/>
  <c r="X73" i="42"/>
  <c r="X69" i="42"/>
  <c r="Y55" i="42"/>
  <c r="X54" i="42"/>
  <c r="X50" i="42"/>
  <c r="Y36" i="42"/>
  <c r="X35" i="42"/>
  <c r="X31" i="42"/>
  <c r="X16" i="42"/>
  <c r="X12" i="42"/>
  <c r="Y11" i="42"/>
  <c r="X10" i="42"/>
  <c r="Y171" i="42"/>
  <c r="Y170" i="42"/>
  <c r="X170" i="42"/>
  <c r="Y169" i="42"/>
  <c r="X169" i="42"/>
  <c r="Y168" i="42"/>
  <c r="X167" i="42"/>
  <c r="Y153" i="42"/>
  <c r="Y152" i="42"/>
  <c r="X152" i="42"/>
  <c r="Y151" i="42"/>
  <c r="X151" i="42"/>
  <c r="Y150" i="42"/>
  <c r="X149" i="42"/>
  <c r="Y135" i="42"/>
  <c r="Y134" i="42"/>
  <c r="X134" i="42"/>
  <c r="Y133" i="42"/>
  <c r="X133" i="42"/>
  <c r="Y132" i="42"/>
  <c r="X131" i="42"/>
  <c r="Y117" i="42"/>
  <c r="Y116" i="42"/>
  <c r="Y115" i="42"/>
  <c r="X115" i="42"/>
  <c r="Y114" i="42"/>
  <c r="X114" i="42"/>
  <c r="Y113" i="42"/>
  <c r="X113" i="42"/>
  <c r="Y97" i="42"/>
  <c r="Y96" i="42"/>
  <c r="Y95" i="42"/>
  <c r="X95" i="42"/>
  <c r="Y94" i="42"/>
  <c r="X94" i="42"/>
  <c r="Y92" i="42"/>
  <c r="Y91" i="42"/>
  <c r="X91" i="42"/>
  <c r="Y90" i="42"/>
  <c r="X90" i="42"/>
  <c r="Y89" i="42"/>
  <c r="Y88" i="42"/>
  <c r="X74" i="42"/>
  <c r="Y72" i="42"/>
  <c r="X72" i="42"/>
  <c r="Y71" i="42"/>
  <c r="X71" i="42"/>
  <c r="Y70" i="42"/>
  <c r="Y69" i="42"/>
  <c r="X55" i="42"/>
  <c r="Y53" i="42"/>
  <c r="X53" i="42"/>
  <c r="Y52" i="42"/>
  <c r="X52" i="42"/>
  <c r="Y51" i="42"/>
  <c r="Y50" i="42"/>
  <c r="Y34" i="42"/>
  <c r="X34" i="42"/>
  <c r="Y33" i="42"/>
  <c r="X33" i="42"/>
  <c r="Y32" i="42"/>
  <c r="Y31" i="42"/>
  <c r="Y15" i="42"/>
  <c r="Y14" i="42"/>
  <c r="X14" i="42"/>
  <c r="Y13" i="42"/>
  <c r="X13" i="42"/>
  <c r="Y12" i="42"/>
  <c r="Y164" i="44"/>
  <c r="X164" i="44"/>
  <c r="X162" i="44"/>
  <c r="Y159" i="46"/>
  <c r="Y155" i="46"/>
  <c r="Y151" i="46"/>
  <c r="X146" i="44"/>
  <c r="Y144" i="44"/>
  <c r="X140" i="46"/>
  <c r="X138" i="46"/>
  <c r="X136" i="46"/>
  <c r="X134" i="46"/>
  <c r="X132" i="46"/>
  <c r="Y128" i="44"/>
  <c r="X128" i="44"/>
  <c r="Y127" i="46"/>
  <c r="X125" i="44"/>
  <c r="Y121" i="46"/>
  <c r="Y117" i="46"/>
  <c r="Y115" i="46"/>
  <c r="Y113" i="46"/>
  <c r="Y111" i="46"/>
  <c r="Y109" i="44"/>
  <c r="X109" i="44"/>
  <c r="Y106" i="44"/>
  <c r="X106" i="44"/>
  <c r="Y90" i="46"/>
  <c r="Y85" i="44"/>
  <c r="X85" i="44"/>
  <c r="X82" i="44"/>
  <c r="X79" i="46"/>
  <c r="X77" i="46"/>
  <c r="X75" i="46"/>
  <c r="X73" i="46"/>
  <c r="X71" i="46"/>
  <c r="X69" i="46"/>
  <c r="Y66" i="44"/>
  <c r="X58" i="46"/>
  <c r="X56" i="46"/>
  <c r="X54" i="46"/>
  <c r="X52" i="46"/>
  <c r="X50" i="46"/>
  <c r="X47" i="44"/>
  <c r="Y47" i="44"/>
  <c r="Y44" i="44"/>
  <c r="X44" i="44"/>
  <c r="X39" i="46"/>
  <c r="X37" i="46"/>
  <c r="X35" i="46"/>
  <c r="X31" i="46"/>
  <c r="X28" i="44"/>
  <c r="Y28" i="44"/>
  <c r="Y25" i="44"/>
  <c r="Y12" i="46"/>
  <c r="Y7" i="44"/>
  <c r="X7" i="44"/>
  <c r="X4" i="44"/>
  <c r="Y4" i="44"/>
  <c r="X177" i="46"/>
  <c r="X176" i="46"/>
  <c r="Y174" i="46"/>
  <c r="X173" i="46"/>
  <c r="X172" i="46"/>
  <c r="Y170" i="46"/>
  <c r="X169" i="46"/>
  <c r="X168" i="46"/>
  <c r="Y166" i="46"/>
  <c r="Y164" i="45"/>
  <c r="Y162" i="45"/>
  <c r="X162" i="45"/>
  <c r="X159" i="46"/>
  <c r="X156" i="46"/>
  <c r="X155" i="46"/>
  <c r="X152" i="46"/>
  <c r="X151" i="46"/>
  <c r="X148" i="46"/>
  <c r="Y146" i="45"/>
  <c r="X144" i="45"/>
  <c r="Y140" i="46"/>
  <c r="X139" i="46"/>
  <c r="Y136" i="46"/>
  <c r="X135" i="46"/>
  <c r="Y132" i="46"/>
  <c r="X131" i="46"/>
  <c r="Y130" i="46"/>
  <c r="X128" i="45"/>
  <c r="Y128" i="45"/>
  <c r="Y125" i="45"/>
  <c r="X126" i="46"/>
  <c r="X122" i="46"/>
  <c r="X120" i="46"/>
  <c r="X118" i="46"/>
  <c r="X116" i="46"/>
  <c r="X114" i="46"/>
  <c r="X112" i="46"/>
  <c r="Y109" i="45"/>
  <c r="Y109" i="46" s="1"/>
  <c r="X109" i="45"/>
  <c r="X109" i="46" s="1"/>
  <c r="Y106" i="45"/>
  <c r="X106" i="45"/>
  <c r="X103" i="46"/>
  <c r="X101" i="46"/>
  <c r="X99" i="46"/>
  <c r="X97" i="46"/>
  <c r="X95" i="46"/>
  <c r="X93" i="46"/>
  <c r="X91" i="46"/>
  <c r="X89" i="46"/>
  <c r="X87" i="46"/>
  <c r="Y85" i="45"/>
  <c r="X85" i="45"/>
  <c r="Y82" i="45"/>
  <c r="X82" i="45"/>
  <c r="X78" i="46"/>
  <c r="Y77" i="46"/>
  <c r="Y73" i="46"/>
  <c r="X72" i="46"/>
  <c r="X70" i="46"/>
  <c r="Y69" i="46"/>
  <c r="Y66" i="45"/>
  <c r="X66" i="45"/>
  <c r="Y60" i="46"/>
  <c r="X59" i="46"/>
  <c r="X57" i="46"/>
  <c r="Y56" i="46"/>
  <c r="X55" i="46"/>
  <c r="X53" i="46"/>
  <c r="Y52" i="46"/>
  <c r="Y47" i="45"/>
  <c r="Y47" i="46" s="1"/>
  <c r="X47" i="45"/>
  <c r="Y44" i="45"/>
  <c r="Y39" i="46"/>
  <c r="Y35" i="46"/>
  <c r="Y32" i="46"/>
  <c r="Y31" i="46"/>
  <c r="Y28" i="45"/>
  <c r="X28" i="45"/>
  <c r="Y27" i="46"/>
  <c r="X25" i="45"/>
  <c r="X21" i="46"/>
  <c r="Y17" i="46"/>
  <c r="X17" i="46"/>
  <c r="X13" i="46"/>
  <c r="X9" i="46"/>
  <c r="Y7" i="45"/>
  <c r="X7" i="45"/>
  <c r="Y177" i="46"/>
  <c r="Y176" i="46"/>
  <c r="X175" i="46"/>
  <c r="Y173" i="46"/>
  <c r="Y172" i="46"/>
  <c r="X171" i="46"/>
  <c r="Y169" i="46"/>
  <c r="Y168" i="46"/>
  <c r="X167" i="46"/>
  <c r="Y165" i="46"/>
  <c r="X163" i="46"/>
  <c r="X158" i="46"/>
  <c r="Y156" i="46"/>
  <c r="X154" i="46"/>
  <c r="Y152" i="46"/>
  <c r="X150" i="46"/>
  <c r="Y148" i="46"/>
  <c r="X141" i="46"/>
  <c r="Y139" i="46"/>
  <c r="Y138" i="46"/>
  <c r="X137" i="46"/>
  <c r="Y135" i="46"/>
  <c r="Y134" i="46"/>
  <c r="X133" i="46"/>
  <c r="Y131" i="46"/>
  <c r="Y129" i="46"/>
  <c r="X129" i="46"/>
  <c r="Y126" i="46"/>
  <c r="Y122" i="46"/>
  <c r="X121" i="46"/>
  <c r="Y119" i="46"/>
  <c r="X119" i="46"/>
  <c r="Y118" i="46"/>
  <c r="X117" i="46"/>
  <c r="Y116" i="46"/>
  <c r="Y114" i="46"/>
  <c r="X113" i="46"/>
  <c r="Y112" i="46"/>
  <c r="Y110" i="46"/>
  <c r="Y108" i="46"/>
  <c r="X108" i="46"/>
  <c r="Y103" i="46"/>
  <c r="Y102" i="46"/>
  <c r="X102" i="46"/>
  <c r="Y101" i="46"/>
  <c r="Y100" i="46"/>
  <c r="X100" i="46"/>
  <c r="Y99" i="46"/>
  <c r="Y98" i="46"/>
  <c r="X98" i="46"/>
  <c r="Y97" i="46"/>
  <c r="Y96" i="46"/>
  <c r="X96" i="46"/>
  <c r="Y95" i="46"/>
  <c r="Y94" i="46"/>
  <c r="X94" i="46"/>
  <c r="Y93" i="46"/>
  <c r="Y92" i="46"/>
  <c r="X92" i="46"/>
  <c r="Y91" i="46"/>
  <c r="X90" i="46"/>
  <c r="Y89" i="46"/>
  <c r="Y88" i="46"/>
  <c r="X88" i="46"/>
  <c r="Y87" i="46"/>
  <c r="Y86" i="46"/>
  <c r="X86" i="46"/>
  <c r="X84" i="46"/>
  <c r="X83" i="46"/>
  <c r="Y79" i="46"/>
  <c r="Y78" i="46"/>
  <c r="Y76" i="46"/>
  <c r="X76" i="46"/>
  <c r="Y75" i="46"/>
  <c r="Y74" i="46"/>
  <c r="X74" i="46"/>
  <c r="Y72" i="46"/>
  <c r="Y71" i="46"/>
  <c r="Y70" i="46"/>
  <c r="Y68" i="46"/>
  <c r="X68" i="46"/>
  <c r="Y67" i="46"/>
  <c r="X65" i="46"/>
  <c r="X60" i="46"/>
  <c r="Y59" i="46"/>
  <c r="Y58" i="46"/>
  <c r="Y57" i="46"/>
  <c r="Y55" i="46"/>
  <c r="Y54" i="46"/>
  <c r="Y53" i="46"/>
  <c r="Y51" i="46"/>
  <c r="X51" i="46"/>
  <c r="Y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Y36" i="46"/>
  <c r="X36" i="46"/>
  <c r="Y34" i="46"/>
  <c r="X34" i="46"/>
  <c r="Y33" i="46"/>
  <c r="X33" i="46"/>
  <c r="X32" i="46"/>
  <c r="Y30" i="46"/>
  <c r="X30" i="46"/>
  <c r="Y29" i="46"/>
  <c r="X29" i="46"/>
  <c r="X26" i="46"/>
  <c r="Y22" i="46"/>
  <c r="Y21" i="46"/>
  <c r="Y20" i="46"/>
  <c r="X20" i="46"/>
  <c r="Y19" i="46"/>
  <c r="X19" i="46"/>
  <c r="Y18" i="46"/>
  <c r="Y16" i="46"/>
  <c r="X16" i="46"/>
  <c r="Y15" i="46"/>
  <c r="X15" i="46"/>
  <c r="Y14" i="46"/>
  <c r="Y13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Y146" i="47"/>
  <c r="X146" i="47"/>
  <c r="Y144" i="47"/>
  <c r="Y143" i="47" s="1"/>
  <c r="X144" i="47"/>
  <c r="Y128" i="47"/>
  <c r="X128" i="47"/>
  <c r="Y125" i="47"/>
  <c r="Y124" i="47" s="1"/>
  <c r="Y109" i="47"/>
  <c r="X109" i="47"/>
  <c r="Y106" i="47"/>
  <c r="Y85" i="47"/>
  <c r="X85" i="47"/>
  <c r="Y82" i="47"/>
  <c r="Y81" i="47" s="1"/>
  <c r="Y66" i="47"/>
  <c r="X66" i="47"/>
  <c r="Y63" i="47"/>
  <c r="Y62" i="47" s="1"/>
  <c r="Y47" i="47"/>
  <c r="X47" i="47"/>
  <c r="Y44" i="47"/>
  <c r="Y43" i="47" s="1"/>
  <c r="Y28" i="47"/>
  <c r="X28" i="47"/>
  <c r="X25" i="47"/>
  <c r="X24" i="47" s="1"/>
  <c r="Y25" i="47"/>
  <c r="Y24" i="47" s="1"/>
  <c r="Y7" i="47"/>
  <c r="X7" i="47"/>
  <c r="X4" i="47"/>
  <c r="X3" i="47" s="1"/>
  <c r="Y165" i="48"/>
  <c r="Y164" i="48" s="1"/>
  <c r="X165" i="48"/>
  <c r="X173" i="72" s="1"/>
  <c r="X172" i="72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Y110" i="48"/>
  <c r="Y109" i="48" s="1"/>
  <c r="X110" i="48"/>
  <c r="X109" i="48" s="1"/>
  <c r="Y106" i="48"/>
  <c r="Y86" i="48"/>
  <c r="Y85" i="48" s="1"/>
  <c r="X86" i="48"/>
  <c r="X85" i="48" s="1"/>
  <c r="Y82" i="48"/>
  <c r="X82" i="48"/>
  <c r="Y67" i="48"/>
  <c r="Y66" i="48" s="1"/>
  <c r="X67" i="48"/>
  <c r="X66" i="48" s="1"/>
  <c r="X63" i="48"/>
  <c r="Y48" i="48"/>
  <c r="Y47" i="48" s="1"/>
  <c r="X48" i="48"/>
  <c r="X47" i="48" s="1"/>
  <c r="X44" i="48"/>
  <c r="Y44" i="48"/>
  <c r="Y29" i="48"/>
  <c r="Y28" i="48" s="1"/>
  <c r="X29" i="48"/>
  <c r="X28" i="48" s="1"/>
  <c r="Y25" i="48"/>
  <c r="Y8" i="48"/>
  <c r="Y7" i="48" s="1"/>
  <c r="X8" i="48"/>
  <c r="X7" i="48" s="1"/>
  <c r="X4" i="48"/>
  <c r="Y165" i="49"/>
  <c r="Y164" i="49" s="1"/>
  <c r="X165" i="49"/>
  <c r="X164" i="49" s="1"/>
  <c r="Y162" i="49"/>
  <c r="X162" i="49"/>
  <c r="Y147" i="49"/>
  <c r="Y146" i="49" s="1"/>
  <c r="X147" i="49"/>
  <c r="X191" i="71" s="1"/>
  <c r="X190" i="71" s="1"/>
  <c r="Y144" i="49"/>
  <c r="X144" i="49"/>
  <c r="Y129" i="49"/>
  <c r="Y128" i="49" s="1"/>
  <c r="X129" i="49"/>
  <c r="X128" i="49" s="1"/>
  <c r="X125" i="49"/>
  <c r="Y110" i="49"/>
  <c r="Y198" i="69" s="1"/>
  <c r="Y197" i="69" s="1"/>
  <c r="X110" i="49"/>
  <c r="X109" i="49" s="1"/>
  <c r="X106" i="49"/>
  <c r="Y106" i="49"/>
  <c r="Y86" i="49"/>
  <c r="Y85" i="49" s="1"/>
  <c r="X86" i="49"/>
  <c r="X85" i="49" s="1"/>
  <c r="X82" i="49"/>
  <c r="Y67" i="49"/>
  <c r="Y66" i="49" s="1"/>
  <c r="X67" i="49"/>
  <c r="X66" i="49" s="1"/>
  <c r="X63" i="49"/>
  <c r="Y48" i="49"/>
  <c r="Y47" i="49" s="1"/>
  <c r="X48" i="49"/>
  <c r="X198" i="66" s="1"/>
  <c r="X197" i="66" s="1"/>
  <c r="X44" i="49"/>
  <c r="Y29" i="49"/>
  <c r="Y28" i="49" s="1"/>
  <c r="X29" i="49"/>
  <c r="X28" i="49" s="1"/>
  <c r="Y25" i="49"/>
  <c r="X25" i="49"/>
  <c r="Y8" i="49"/>
  <c r="Y7" i="49" s="1"/>
  <c r="X8" i="49"/>
  <c r="X7" i="49" s="1"/>
  <c r="X4" i="49"/>
  <c r="Y164" i="50"/>
  <c r="X164" i="50"/>
  <c r="Y162" i="50"/>
  <c r="X162" i="50"/>
  <c r="X161" i="50" s="1"/>
  <c r="Y146" i="50"/>
  <c r="X146" i="50"/>
  <c r="Y144" i="50"/>
  <c r="X144" i="50"/>
  <c r="Y128" i="50"/>
  <c r="X128" i="50"/>
  <c r="Y109" i="50"/>
  <c r="X109" i="50"/>
  <c r="X106" i="50"/>
  <c r="X105" i="50" s="1"/>
  <c r="Y106" i="50"/>
  <c r="Y105" i="50" s="1"/>
  <c r="Y85" i="50"/>
  <c r="X85" i="50"/>
  <c r="X82" i="50"/>
  <c r="X81" i="50" s="1"/>
  <c r="Y66" i="50"/>
  <c r="X66" i="50"/>
  <c r="X63" i="50"/>
  <c r="X62" i="50" s="1"/>
  <c r="Y47" i="50"/>
  <c r="X47" i="50"/>
  <c r="X44" i="50"/>
  <c r="X43" i="50" s="1"/>
  <c r="Y28" i="50"/>
  <c r="X28" i="50"/>
  <c r="Y25" i="50"/>
  <c r="Y24" i="50" s="1"/>
  <c r="X25" i="50"/>
  <c r="X24" i="50" s="1"/>
  <c r="Y7" i="50"/>
  <c r="X7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Y144" i="54"/>
  <c r="X144" i="54"/>
  <c r="Y128" i="54"/>
  <c r="X128" i="54"/>
  <c r="Y125" i="54"/>
  <c r="Y109" i="54"/>
  <c r="X109" i="54"/>
  <c r="Y106" i="54"/>
  <c r="X96" i="56"/>
  <c r="X92" i="56"/>
  <c r="X88" i="56"/>
  <c r="X85" i="54"/>
  <c r="Y85" i="54"/>
  <c r="Y66" i="54"/>
  <c r="X66" i="54"/>
  <c r="Y63" i="54"/>
  <c r="X63" i="54"/>
  <c r="X47" i="54"/>
  <c r="Y47" i="54"/>
  <c r="Y44" i="54"/>
  <c r="Y28" i="54"/>
  <c r="X28" i="54"/>
  <c r="Y25" i="54"/>
  <c r="Y24" i="54" s="1"/>
  <c r="X25" i="54"/>
  <c r="Y7" i="54"/>
  <c r="X7" i="54"/>
  <c r="Y4" i="54"/>
  <c r="X4" i="54"/>
  <c r="X175" i="56"/>
  <c r="X174" i="56"/>
  <c r="X171" i="56"/>
  <c r="X167" i="56"/>
  <c r="X166" i="56"/>
  <c r="X164" i="55"/>
  <c r="Y164" i="55"/>
  <c r="Y164" i="56" s="1"/>
  <c r="Y162" i="55"/>
  <c r="Y156" i="56"/>
  <c r="Y154" i="56"/>
  <c r="Y152" i="56"/>
  <c r="Y148" i="56"/>
  <c r="Y146" i="55"/>
  <c r="X146" i="55"/>
  <c r="Y144" i="55"/>
  <c r="X144" i="55"/>
  <c r="X141" i="56"/>
  <c r="X140" i="56"/>
  <c r="X137" i="56"/>
  <c r="X133" i="56"/>
  <c r="X132" i="56"/>
  <c r="Y128" i="55"/>
  <c r="Y128" i="56" s="1"/>
  <c r="X127" i="56"/>
  <c r="Y125" i="55"/>
  <c r="X125" i="55"/>
  <c r="X120" i="56"/>
  <c r="X116" i="56"/>
  <c r="X115" i="56"/>
  <c r="X112" i="56"/>
  <c r="X109" i="55"/>
  <c r="X109" i="56" s="1"/>
  <c r="Y109" i="55"/>
  <c r="Y109" i="56" s="1"/>
  <c r="Y103" i="56"/>
  <c r="X103" i="56"/>
  <c r="X99" i="56"/>
  <c r="Y97" i="56"/>
  <c r="Y95" i="56"/>
  <c r="X95" i="56"/>
  <c r="Y93" i="56"/>
  <c r="X91" i="56"/>
  <c r="Y89" i="56"/>
  <c r="Y87" i="56"/>
  <c r="X87" i="56"/>
  <c r="Y85" i="55"/>
  <c r="X85" i="55"/>
  <c r="Y82" i="55"/>
  <c r="X78" i="56"/>
  <c r="Y76" i="56"/>
  <c r="Y74" i="56"/>
  <c r="X74" i="56"/>
  <c r="Y72" i="56"/>
  <c r="Y70" i="56"/>
  <c r="X70" i="56"/>
  <c r="Y68" i="56"/>
  <c r="Y66" i="55"/>
  <c r="X66" i="55"/>
  <c r="Y63" i="55"/>
  <c r="X63" i="55"/>
  <c r="Y59" i="56"/>
  <c r="Y57" i="56"/>
  <c r="Y55" i="56"/>
  <c r="Y53" i="56"/>
  <c r="Y51" i="56"/>
  <c r="Y49" i="56"/>
  <c r="Y47" i="55"/>
  <c r="X47" i="55"/>
  <c r="X44" i="55"/>
  <c r="X40" i="56"/>
  <c r="X38" i="56"/>
  <c r="X36" i="56"/>
  <c r="X34" i="56"/>
  <c r="X32" i="56"/>
  <c r="X30" i="56"/>
  <c r="Y28" i="55"/>
  <c r="Y28" i="56" s="1"/>
  <c r="X28" i="55"/>
  <c r="Y25" i="55"/>
  <c r="X25" i="55"/>
  <c r="X21" i="56"/>
  <c r="X19" i="56"/>
  <c r="X17" i="56"/>
  <c r="X15" i="56"/>
  <c r="X13" i="56"/>
  <c r="X11" i="56"/>
  <c r="X9" i="56"/>
  <c r="Y7" i="55"/>
  <c r="X7" i="55"/>
  <c r="X7" i="56" s="1"/>
  <c r="Y4" i="55"/>
  <c r="X4" i="55"/>
  <c r="Y177" i="56"/>
  <c r="X177" i="56"/>
  <c r="Y176" i="56"/>
  <c r="Y175" i="56"/>
  <c r="Y174" i="56"/>
  <c r="Y173" i="56"/>
  <c r="X173" i="56"/>
  <c r="Y172" i="56"/>
  <c r="Y171" i="56"/>
  <c r="Y170" i="56"/>
  <c r="X170" i="56"/>
  <c r="Y169" i="56"/>
  <c r="X169" i="56"/>
  <c r="Y168" i="56"/>
  <c r="Y167" i="56"/>
  <c r="Y166" i="56"/>
  <c r="Y165" i="56"/>
  <c r="X165" i="56"/>
  <c r="Y159" i="56"/>
  <c r="Y158" i="56"/>
  <c r="Y157" i="56"/>
  <c r="X157" i="56"/>
  <c r="X156" i="56"/>
  <c r="Y155" i="56"/>
  <c r="Y153" i="56"/>
  <c r="X153" i="56"/>
  <c r="X152" i="56"/>
  <c r="Y151" i="56"/>
  <c r="Y150" i="56"/>
  <c r="Y149" i="56"/>
  <c r="X149" i="56"/>
  <c r="X148" i="56"/>
  <c r="Y147" i="56"/>
  <c r="Y145" i="56"/>
  <c r="X145" i="56"/>
  <c r="Y141" i="56"/>
  <c r="Y140" i="56"/>
  <c r="Y139" i="56"/>
  <c r="X139" i="56"/>
  <c r="Y138" i="56"/>
  <c r="Y137" i="56"/>
  <c r="Y136" i="56"/>
  <c r="X136" i="56"/>
  <c r="Y135" i="56"/>
  <c r="X135" i="56"/>
  <c r="Y134" i="56"/>
  <c r="Y133" i="56"/>
  <c r="Y132" i="56"/>
  <c r="Y131" i="56"/>
  <c r="X131" i="56"/>
  <c r="Y130" i="56"/>
  <c r="Y129" i="56"/>
  <c r="Y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Y114" i="56"/>
  <c r="X114" i="56"/>
  <c r="Y113" i="56"/>
  <c r="Y112" i="56"/>
  <c r="Y111" i="56"/>
  <c r="X111" i="56"/>
  <c r="Y110" i="56"/>
  <c r="X110" i="56"/>
  <c r="Y108" i="56"/>
  <c r="Y107" i="56"/>
  <c r="X107" i="56"/>
  <c r="Y102" i="56"/>
  <c r="X102" i="56"/>
  <c r="Y101" i="56"/>
  <c r="X101" i="56"/>
  <c r="Y100" i="56"/>
  <c r="X100" i="56"/>
  <c r="Y99" i="56"/>
  <c r="Y98" i="56"/>
  <c r="X98" i="56"/>
  <c r="X97" i="56"/>
  <c r="Y96" i="56"/>
  <c r="Y94" i="56"/>
  <c r="X94" i="56"/>
  <c r="X93" i="56"/>
  <c r="Y92" i="56"/>
  <c r="Y91" i="56"/>
  <c r="Y90" i="56"/>
  <c r="X90" i="56"/>
  <c r="X89" i="56"/>
  <c r="Y88" i="56"/>
  <c r="Y86" i="56"/>
  <c r="X86" i="56"/>
  <c r="Y84" i="56"/>
  <c r="X84" i="56"/>
  <c r="Y79" i="56"/>
  <c r="X79" i="56"/>
  <c r="Y78" i="56"/>
  <c r="Y77" i="56"/>
  <c r="X77" i="56"/>
  <c r="X76" i="56"/>
  <c r="Y75" i="56"/>
  <c r="X75" i="56"/>
  <c r="Y73" i="56"/>
  <c r="X73" i="56"/>
  <c r="X72" i="56"/>
  <c r="Y71" i="56"/>
  <c r="X71" i="56"/>
  <c r="Y69" i="56"/>
  <c r="X69" i="56"/>
  <c r="X68" i="56"/>
  <c r="Y67" i="56"/>
  <c r="X67" i="56"/>
  <c r="Y65" i="56"/>
  <c r="X65" i="56"/>
  <c r="Y64" i="56"/>
  <c r="X64" i="56"/>
  <c r="Y60" i="56"/>
  <c r="X60" i="56"/>
  <c r="X59" i="56"/>
  <c r="Y58" i="56"/>
  <c r="X58" i="56"/>
  <c r="X57" i="56"/>
  <c r="Y56" i="56"/>
  <c r="X56" i="56"/>
  <c r="X55" i="56"/>
  <c r="Y54" i="56"/>
  <c r="X54" i="56"/>
  <c r="X53" i="56"/>
  <c r="Y52" i="56"/>
  <c r="X52" i="56"/>
  <c r="X51" i="56"/>
  <c r="Y50" i="56"/>
  <c r="X50" i="56"/>
  <c r="X49" i="56"/>
  <c r="Y48" i="56"/>
  <c r="X48" i="56"/>
  <c r="Y46" i="56"/>
  <c r="X46" i="56"/>
  <c r="Y45" i="56"/>
  <c r="Y41" i="56"/>
  <c r="X41" i="56"/>
  <c r="Y40" i="56"/>
  <c r="Y39" i="56"/>
  <c r="X39" i="56"/>
  <c r="Y38" i="56"/>
  <c r="Y37" i="56"/>
  <c r="X37" i="56"/>
  <c r="Y36" i="56"/>
  <c r="Y35" i="56"/>
  <c r="X35" i="56"/>
  <c r="Y34" i="56"/>
  <c r="Y33" i="56"/>
  <c r="X33" i="56"/>
  <c r="Y32" i="56"/>
  <c r="Y31" i="56"/>
  <c r="X31" i="56"/>
  <c r="Y30" i="56"/>
  <c r="Y29" i="56"/>
  <c r="X29" i="56"/>
  <c r="Y27" i="56"/>
  <c r="X27" i="56"/>
  <c r="Y26" i="56"/>
  <c r="Y22" i="56"/>
  <c r="X22" i="56"/>
  <c r="Y21" i="56"/>
  <c r="Y20" i="56"/>
  <c r="X20" i="56"/>
  <c r="Y19" i="56"/>
  <c r="Y18" i="56"/>
  <c r="X18" i="56"/>
  <c r="Y17" i="56"/>
  <c r="Y16" i="56"/>
  <c r="X16" i="56"/>
  <c r="Y15" i="56"/>
  <c r="Y14" i="56"/>
  <c r="X14" i="56"/>
  <c r="Y13" i="56"/>
  <c r="Y12" i="56"/>
  <c r="X12" i="56"/>
  <c r="Y11" i="56"/>
  <c r="Y10" i="56"/>
  <c r="X10" i="56"/>
  <c r="Y9" i="56"/>
  <c r="Y8" i="56"/>
  <c r="X8" i="56"/>
  <c r="Y7" i="56"/>
  <c r="Y6" i="56"/>
  <c r="X6" i="56"/>
  <c r="Y5" i="56"/>
  <c r="Y164" i="57"/>
  <c r="X164" i="57"/>
  <c r="Y162" i="57"/>
  <c r="Y161" i="57" s="1"/>
  <c r="X162" i="57"/>
  <c r="X161" i="57" s="1"/>
  <c r="Y146" i="57"/>
  <c r="X146" i="57"/>
  <c r="X144" i="57"/>
  <c r="X143" i="57" s="1"/>
  <c r="Y144" i="57"/>
  <c r="Y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X106" i="58"/>
  <c r="Y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X25" i="58"/>
  <c r="Y8" i="58"/>
  <c r="Y7" i="58" s="1"/>
  <c r="X8" i="58"/>
  <c r="X4" i="58"/>
  <c r="Y165" i="59"/>
  <c r="Y164" i="59" s="1"/>
  <c r="X165" i="59"/>
  <c r="X164" i="59" s="1"/>
  <c r="Y162" i="59"/>
  <c r="X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Y82" i="59"/>
  <c r="Y67" i="59"/>
  <c r="Y66" i="59" s="1"/>
  <c r="X67" i="59"/>
  <c r="X66" i="59" s="1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X144" i="60"/>
  <c r="X143" i="60" s="1"/>
  <c r="Y144" i="60"/>
  <c r="Y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X82" i="60"/>
  <c r="X81" i="60" s="1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X25" i="60"/>
  <c r="X24" i="60" s="1"/>
  <c r="Y7" i="60"/>
  <c r="X7" i="60"/>
  <c r="Y4" i="60"/>
  <c r="Y3" i="60" s="1"/>
  <c r="X4" i="60"/>
  <c r="X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389" i="64"/>
  <c r="X389" i="64"/>
  <c r="Y386" i="64"/>
  <c r="Y385" i="64" s="1"/>
  <c r="X386" i="64"/>
  <c r="X385" i="64" s="1"/>
  <c r="Y375" i="64"/>
  <c r="X383" i="64"/>
  <c r="X382" i="64"/>
  <c r="Y379" i="64"/>
  <c r="Y378" i="64"/>
  <c r="X378" i="64"/>
  <c r="X376" i="64"/>
  <c r="X375" i="64"/>
  <c r="X372" i="64"/>
  <c r="X371" i="64"/>
  <c r="Y370" i="64"/>
  <c r="X370" i="64"/>
  <c r="Y347" i="64"/>
  <c r="Y367" i="64"/>
  <c r="Y369" i="64"/>
  <c r="Y326" i="64"/>
  <c r="X326" i="64"/>
  <c r="Y366" i="64"/>
  <c r="X323" i="64"/>
  <c r="Y303" i="64"/>
  <c r="X303" i="64"/>
  <c r="Y240" i="64"/>
  <c r="X240" i="64"/>
  <c r="X237" i="64"/>
  <c r="X236" i="64" s="1"/>
  <c r="X216" i="64"/>
  <c r="X195" i="64"/>
  <c r="Y177" i="64"/>
  <c r="X177" i="64"/>
  <c r="X174" i="64"/>
  <c r="X173" i="64" s="1"/>
  <c r="Y174" i="64"/>
  <c r="Y173" i="64" s="1"/>
  <c r="Y135" i="64"/>
  <c r="X135" i="64"/>
  <c r="Y132" i="64"/>
  <c r="X114" i="64"/>
  <c r="Y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8" i="65"/>
  <c r="Y197" i="65" s="1"/>
  <c r="X198" i="65"/>
  <c r="X197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X294" i="66"/>
  <c r="Y294" i="66"/>
  <c r="Y291" i="66"/>
  <c r="Y273" i="66"/>
  <c r="X273" i="66"/>
  <c r="Y216" i="66"/>
  <c r="X216" i="66"/>
  <c r="Y213" i="66"/>
  <c r="Y212" i="66" s="1"/>
  <c r="X213" i="66"/>
  <c r="X212" i="66" s="1"/>
  <c r="Y198" i="66"/>
  <c r="Y197" i="66" s="1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4" i="67"/>
  <c r="Y194" i="67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39" i="68"/>
  <c r="X239" i="68"/>
  <c r="X215" i="68"/>
  <c r="Y194" i="68"/>
  <c r="X194" i="68"/>
  <c r="X191" i="68"/>
  <c r="X190" i="68" s="1"/>
  <c r="Y191" i="68"/>
  <c r="Y190" i="68" s="1"/>
  <c r="X188" i="68"/>
  <c r="Y187" i="68"/>
  <c r="X184" i="68"/>
  <c r="Y183" i="68"/>
  <c r="X180" i="68"/>
  <c r="Y179" i="68"/>
  <c r="X176" i="68"/>
  <c r="Y175" i="68"/>
  <c r="X172" i="68"/>
  <c r="Y171" i="68"/>
  <c r="X146" i="68"/>
  <c r="X168" i="68"/>
  <c r="Y143" i="68"/>
  <c r="Y122" i="68"/>
  <c r="X122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2" i="68"/>
  <c r="Y81" i="68"/>
  <c r="X81" i="68"/>
  <c r="Y80" i="68"/>
  <c r="X80" i="68"/>
  <c r="Y79" i="68"/>
  <c r="Y465" i="69"/>
  <c r="X465" i="69"/>
  <c r="Y408" i="69"/>
  <c r="X408" i="69"/>
  <c r="X405" i="69"/>
  <c r="X404" i="69" s="1"/>
  <c r="Y405" i="69"/>
  <c r="Y404" i="69" s="1"/>
  <c r="X386" i="69"/>
  <c r="Y367" i="69"/>
  <c r="Y351" i="69"/>
  <c r="X351" i="69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X330" i="69"/>
  <c r="Y291" i="69"/>
  <c r="Y273" i="69"/>
  <c r="X273" i="69"/>
  <c r="Y216" i="69"/>
  <c r="X216" i="69"/>
  <c r="X194" i="69"/>
  <c r="Y194" i="69"/>
  <c r="X175" i="69"/>
  <c r="Y175" i="69"/>
  <c r="Y159" i="69"/>
  <c r="X159" i="69"/>
  <c r="Y156" i="69"/>
  <c r="Y155" i="69" s="1"/>
  <c r="X156" i="69"/>
  <c r="X155" i="69" s="1"/>
  <c r="Y121" i="69"/>
  <c r="X121" i="69"/>
  <c r="X118" i="69"/>
  <c r="Y153" i="69"/>
  <c r="Y149" i="69"/>
  <c r="Y145" i="69"/>
  <c r="Y141" i="69"/>
  <c r="X102" i="69"/>
  <c r="Y138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67" i="70"/>
  <c r="Y351" i="70"/>
  <c r="X351" i="70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X213" i="70"/>
  <c r="X212" i="70" s="1"/>
  <c r="X194" i="70"/>
  <c r="Y194" i="70"/>
  <c r="Y159" i="70"/>
  <c r="X159" i="70"/>
  <c r="X156" i="70"/>
  <c r="X155" i="70" s="1"/>
  <c r="X121" i="70"/>
  <c r="Y121" i="70"/>
  <c r="Y118" i="70"/>
  <c r="X118" i="70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X333" i="71" s="1"/>
  <c r="Y334" i="71"/>
  <c r="Y333" i="71" s="1"/>
  <c r="X330" i="71"/>
  <c r="Y329" i="71"/>
  <c r="X326" i="71"/>
  <c r="Y325" i="71"/>
  <c r="X322" i="71"/>
  <c r="Y321" i="71"/>
  <c r="Y300" i="71"/>
  <c r="X300" i="71"/>
  <c r="Y317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88" i="71"/>
  <c r="X188" i="71"/>
  <c r="Y170" i="71"/>
  <c r="X170" i="71"/>
  <c r="Y154" i="71"/>
  <c r="X154" i="71"/>
  <c r="Y152" i="71"/>
  <c r="Y151" i="71" s="1"/>
  <c r="X152" i="71"/>
  <c r="X151" i="71" s="1"/>
  <c r="Y146" i="71"/>
  <c r="Y142" i="71"/>
  <c r="X139" i="71"/>
  <c r="Y138" i="71"/>
  <c r="X118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Y334" i="72"/>
  <c r="Y333" i="72" s="1"/>
  <c r="X334" i="72"/>
  <c r="X333" i="72" s="1"/>
  <c r="Y300" i="72"/>
  <c r="X300" i="72"/>
  <c r="Y32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X152" i="72"/>
  <c r="X151" i="72" s="1"/>
  <c r="Y152" i="72"/>
  <c r="Y151" i="72" s="1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Y30" i="6"/>
  <c r="Y21" i="6"/>
  <c r="X21" i="6"/>
  <c r="Y19" i="6"/>
  <c r="Y17" i="6"/>
  <c r="Y159" i="6" s="1"/>
  <c r="X17" i="6"/>
  <c r="X160" i="6" s="1"/>
  <c r="Y12" i="6"/>
  <c r="Y13" i="6" s="1"/>
  <c r="Y164" i="46" l="1"/>
  <c r="Y198" i="67"/>
  <c r="Y197" i="67" s="1"/>
  <c r="X173" i="71"/>
  <c r="X172" i="71" s="1"/>
  <c r="Y179" i="66"/>
  <c r="Y178" i="66" s="1"/>
  <c r="X85" i="56"/>
  <c r="X373" i="72"/>
  <c r="X372" i="72" s="1"/>
  <c r="Y371" i="67"/>
  <c r="Y370" i="67" s="1"/>
  <c r="X279" i="72"/>
  <c r="Y373" i="72"/>
  <c r="Y372" i="72" s="1"/>
  <c r="X179" i="67"/>
  <c r="X178" i="67" s="1"/>
  <c r="Y191" i="72"/>
  <c r="Y190" i="72" s="1"/>
  <c r="Y220" i="64"/>
  <c r="Y219" i="64" s="1"/>
  <c r="X355" i="71"/>
  <c r="X354" i="71" s="1"/>
  <c r="Y199" i="64"/>
  <c r="Y198" i="64" s="1"/>
  <c r="Y390" i="65"/>
  <c r="Y389" i="65" s="1"/>
  <c r="X179" i="70"/>
  <c r="X178" i="70" s="1"/>
  <c r="Y390" i="70"/>
  <c r="Y389" i="70" s="1"/>
  <c r="Y371" i="65"/>
  <c r="Y370" i="65" s="1"/>
  <c r="Y85" i="56"/>
  <c r="X371" i="66"/>
  <c r="X370" i="66" s="1"/>
  <c r="X366" i="66" s="1"/>
  <c r="X390" i="67"/>
  <c r="X389" i="67" s="1"/>
  <c r="X385" i="67" s="1"/>
  <c r="X117" i="69"/>
  <c r="X66" i="56"/>
  <c r="X164" i="48"/>
  <c r="X161" i="48" s="1"/>
  <c r="X355" i="72"/>
  <c r="X354" i="72" s="1"/>
  <c r="Y243" i="68"/>
  <c r="Y242" i="68" s="1"/>
  <c r="X24" i="59"/>
  <c r="Y3" i="44"/>
  <c r="X371" i="65"/>
  <c r="X370" i="65" s="1"/>
  <c r="Y98" i="66"/>
  <c r="Y98" i="65"/>
  <c r="Y143" i="49"/>
  <c r="X146" i="49"/>
  <c r="Y371" i="66"/>
  <c r="Y370" i="66" s="1"/>
  <c r="Y366" i="66" s="1"/>
  <c r="Y485" i="68"/>
  <c r="Y484" i="68" s="1"/>
  <c r="Y480" i="68" s="1"/>
  <c r="X219" i="68"/>
  <c r="X218" i="68" s="1"/>
  <c r="X198" i="69"/>
  <c r="X197" i="69" s="1"/>
  <c r="X193" i="69" s="1"/>
  <c r="Y14" i="24"/>
  <c r="X179" i="69"/>
  <c r="X178" i="69" s="1"/>
  <c r="X174" i="69" s="1"/>
  <c r="X63" i="56"/>
  <c r="Y390" i="69"/>
  <c r="Y389" i="69" s="1"/>
  <c r="Y191" i="71"/>
  <c r="Y190" i="71" s="1"/>
  <c r="Y187" i="71" s="1"/>
  <c r="X373" i="71"/>
  <c r="X372" i="71" s="1"/>
  <c r="X128" i="46"/>
  <c r="Y179" i="65"/>
  <c r="Y178" i="65" s="1"/>
  <c r="Y174" i="65" s="1"/>
  <c r="Y28" i="46"/>
  <c r="X47" i="46"/>
  <c r="X28" i="46"/>
  <c r="Y43" i="58"/>
  <c r="Y47" i="56"/>
  <c r="X3" i="55"/>
  <c r="X161" i="49"/>
  <c r="Y198" i="70"/>
  <c r="Y197" i="70" s="1"/>
  <c r="Y193" i="70" s="1"/>
  <c r="X243" i="68"/>
  <c r="X242" i="68" s="1"/>
  <c r="X238" i="68" s="1"/>
  <c r="X360" i="68"/>
  <c r="X198" i="67"/>
  <c r="X197" i="67" s="1"/>
  <c r="X193" i="67" s="1"/>
  <c r="X432" i="64"/>
  <c r="X431" i="64" s="1"/>
  <c r="X161" i="58"/>
  <c r="Y3" i="55"/>
  <c r="X47" i="49"/>
  <c r="X390" i="70"/>
  <c r="X389" i="70" s="1"/>
  <c r="X371" i="69"/>
  <c r="X370" i="69" s="1"/>
  <c r="X371" i="67"/>
  <c r="X370" i="67" s="1"/>
  <c r="X366" i="67" s="1"/>
  <c r="Y140" i="66"/>
  <c r="X98" i="65"/>
  <c r="X117" i="65"/>
  <c r="X85" i="46"/>
  <c r="Y173" i="72"/>
  <c r="Y172" i="72" s="1"/>
  <c r="Y169" i="72" s="1"/>
  <c r="Y373" i="71"/>
  <c r="Y372" i="71" s="1"/>
  <c r="Y369" i="71" s="1"/>
  <c r="X3" i="48"/>
  <c r="Y85" i="46"/>
  <c r="Y173" i="71"/>
  <c r="Y172" i="71" s="1"/>
  <c r="X351" i="71"/>
  <c r="X485" i="68"/>
  <c r="X484" i="68" s="1"/>
  <c r="Y355" i="72"/>
  <c r="Y354" i="72" s="1"/>
  <c r="Y351" i="72" s="1"/>
  <c r="X169" i="72"/>
  <c r="X191" i="72"/>
  <c r="X190" i="72" s="1"/>
  <c r="X117" i="70"/>
  <c r="X199" i="64"/>
  <c r="X198" i="64" s="1"/>
  <c r="X194" i="64" s="1"/>
  <c r="X7" i="46"/>
  <c r="Y355" i="71"/>
  <c r="Y354" i="71" s="1"/>
  <c r="Y117" i="70"/>
  <c r="X179" i="65"/>
  <c r="X178" i="65" s="1"/>
  <c r="X174" i="65" s="1"/>
  <c r="X390" i="65"/>
  <c r="X389" i="65" s="1"/>
  <c r="X43" i="48"/>
  <c r="X16" i="28"/>
  <c r="X16" i="17"/>
  <c r="X97" i="72"/>
  <c r="X198" i="70"/>
  <c r="X197" i="70" s="1"/>
  <c r="X193" i="70" s="1"/>
  <c r="X371" i="70"/>
  <c r="X370" i="70" s="1"/>
  <c r="Y179" i="69"/>
  <c r="Y178" i="69" s="1"/>
  <c r="Y219" i="68"/>
  <c r="Y218" i="68" s="1"/>
  <c r="X461" i="68"/>
  <c r="X460" i="68" s="1"/>
  <c r="X456" i="68" s="1"/>
  <c r="X309" i="66"/>
  <c r="X390" i="66"/>
  <c r="X389" i="66" s="1"/>
  <c r="Y432" i="64"/>
  <c r="Y431" i="64" s="1"/>
  <c r="Y427" i="64" s="1"/>
  <c r="X143" i="59"/>
  <c r="Y66" i="46"/>
  <c r="Y81" i="45"/>
  <c r="X25" i="29"/>
  <c r="Y15" i="10"/>
  <c r="Y97" i="72"/>
  <c r="Y371" i="70"/>
  <c r="Y370" i="70" s="1"/>
  <c r="Y193" i="69"/>
  <c r="Y371" i="69"/>
  <c r="Y370" i="69" s="1"/>
  <c r="Y461" i="68"/>
  <c r="Y460" i="68" s="1"/>
  <c r="Y456" i="68" s="1"/>
  <c r="Y390" i="67"/>
  <c r="Y389" i="67" s="1"/>
  <c r="Y385" i="67" s="1"/>
  <c r="Y290" i="66"/>
  <c r="Y309" i="66"/>
  <c r="Y390" i="66"/>
  <c r="Y389" i="66" s="1"/>
  <c r="Y124" i="55"/>
  <c r="X143" i="55"/>
  <c r="Y161" i="54"/>
  <c r="Y12" i="29"/>
  <c r="Y25" i="29"/>
  <c r="X27" i="25"/>
  <c r="X81" i="49"/>
  <c r="Y24" i="44"/>
  <c r="Y43" i="44"/>
  <c r="Y66" i="56"/>
  <c r="Y81" i="58"/>
  <c r="X316" i="71"/>
  <c r="Y279" i="72"/>
  <c r="X390" i="69"/>
  <c r="X389" i="69" s="1"/>
  <c r="X385" i="69" s="1"/>
  <c r="Y179" i="67"/>
  <c r="Y178" i="67" s="1"/>
  <c r="X179" i="66"/>
  <c r="X178" i="66" s="1"/>
  <c r="X174" i="66" s="1"/>
  <c r="X220" i="64"/>
  <c r="X219" i="64" s="1"/>
  <c r="Y3" i="59"/>
  <c r="Y62" i="54"/>
  <c r="Y105" i="54"/>
  <c r="X24" i="45"/>
  <c r="X105" i="44"/>
  <c r="X15" i="10"/>
  <c r="X27" i="13"/>
  <c r="X13" i="29"/>
  <c r="Y242" i="72"/>
  <c r="Y311" i="68"/>
  <c r="Y300" i="64"/>
  <c r="Y63" i="53"/>
  <c r="Y162" i="52"/>
  <c r="X442" i="72"/>
  <c r="X406" i="72"/>
  <c r="X424" i="71"/>
  <c r="X144" i="63"/>
  <c r="Y424" i="72"/>
  <c r="Y144" i="61"/>
  <c r="X215" i="64"/>
  <c r="X62" i="58"/>
  <c r="Y24" i="49"/>
  <c r="Y161" i="49"/>
  <c r="X162" i="46"/>
  <c r="Y7" i="46"/>
  <c r="X322" i="64"/>
  <c r="Y411" i="64"/>
  <c r="Y410" i="64" s="1"/>
  <c r="Y62" i="58"/>
  <c r="X47" i="56"/>
  <c r="X143" i="49"/>
  <c r="Y43" i="48"/>
  <c r="Y193" i="67"/>
  <c r="X193" i="65"/>
  <c r="X366" i="65"/>
  <c r="Y110" i="64"/>
  <c r="X427" i="64"/>
  <c r="X105" i="58"/>
  <c r="Y97" i="71"/>
  <c r="Y193" i="65"/>
  <c r="Y366" i="65"/>
  <c r="Y4" i="56"/>
  <c r="Y105" i="48"/>
  <c r="X174" i="67"/>
  <c r="X43" i="49"/>
  <c r="X62" i="48"/>
  <c r="Y174" i="67"/>
  <c r="Y366" i="67"/>
  <c r="X124" i="58"/>
  <c r="X143" i="58"/>
  <c r="X3" i="44"/>
  <c r="Y81" i="59"/>
  <c r="X24" i="49"/>
  <c r="X351" i="72"/>
  <c r="Y238" i="68"/>
  <c r="Y22" i="6"/>
  <c r="Y23" i="6"/>
  <c r="Y99" i="6"/>
  <c r="Y129" i="6" s="1"/>
  <c r="Y115" i="6"/>
  <c r="Y169" i="6" s="1"/>
  <c r="X142" i="72"/>
  <c r="X146" i="72"/>
  <c r="Y317" i="72"/>
  <c r="Y322" i="72"/>
  <c r="Y326" i="72"/>
  <c r="Y330" i="72"/>
  <c r="X138" i="71"/>
  <c r="X142" i="71"/>
  <c r="X146" i="71"/>
  <c r="X135" i="71"/>
  <c r="X320" i="71"/>
  <c r="X324" i="71"/>
  <c r="X328" i="71"/>
  <c r="Y141" i="70"/>
  <c r="Y145" i="70"/>
  <c r="Y149" i="70"/>
  <c r="Y153" i="70"/>
  <c r="X175" i="70"/>
  <c r="X174" i="70" s="1"/>
  <c r="X331" i="70"/>
  <c r="X335" i="70"/>
  <c r="X339" i="70"/>
  <c r="X343" i="70"/>
  <c r="X348" i="70"/>
  <c r="X347" i="70" s="1"/>
  <c r="Y99" i="69"/>
  <c r="X142" i="69"/>
  <c r="X146" i="69"/>
  <c r="X150" i="69"/>
  <c r="X141" i="69"/>
  <c r="X145" i="69"/>
  <c r="X149" i="69"/>
  <c r="X153" i="69"/>
  <c r="X331" i="69"/>
  <c r="X335" i="69"/>
  <c r="X339" i="69"/>
  <c r="X343" i="69"/>
  <c r="X348" i="69"/>
  <c r="X347" i="69" s="1"/>
  <c r="Y82" i="68"/>
  <c r="X170" i="68"/>
  <c r="Y174" i="68"/>
  <c r="Y178" i="68"/>
  <c r="Y182" i="68"/>
  <c r="Y186" i="68"/>
  <c r="Y215" i="68"/>
  <c r="Y214" i="68" s="1"/>
  <c r="Y161" i="48"/>
  <c r="X100" i="6"/>
  <c r="X154" i="6" s="1"/>
  <c r="Y136" i="6"/>
  <c r="Y134" i="72"/>
  <c r="Y138" i="72"/>
  <c r="Y142" i="72"/>
  <c r="Y146" i="72"/>
  <c r="X318" i="72"/>
  <c r="X323" i="72"/>
  <c r="X327" i="72"/>
  <c r="X331" i="72"/>
  <c r="X97" i="71"/>
  <c r="Y320" i="71"/>
  <c r="Y324" i="71"/>
  <c r="Y328" i="71"/>
  <c r="X142" i="70"/>
  <c r="X146" i="70"/>
  <c r="X150" i="70"/>
  <c r="Y175" i="70"/>
  <c r="Y213" i="70"/>
  <c r="Y212" i="70" s="1"/>
  <c r="Y331" i="70"/>
  <c r="Y335" i="70"/>
  <c r="Y339" i="70"/>
  <c r="Y343" i="70"/>
  <c r="X138" i="69"/>
  <c r="Y142" i="69"/>
  <c r="Y146" i="69"/>
  <c r="Y150" i="69"/>
  <c r="Y331" i="69"/>
  <c r="Y335" i="69"/>
  <c r="Y339" i="69"/>
  <c r="Y343" i="69"/>
  <c r="Y386" i="69"/>
  <c r="Y385" i="69" s="1"/>
  <c r="X79" i="68"/>
  <c r="X83" i="68"/>
  <c r="X119" i="68"/>
  <c r="X118" i="68" s="1"/>
  <c r="X171" i="68"/>
  <c r="X175" i="68"/>
  <c r="X179" i="68"/>
  <c r="X183" i="68"/>
  <c r="X187" i="68"/>
  <c r="Y100" i="6"/>
  <c r="Y130" i="6" s="1"/>
  <c r="X147" i="72"/>
  <c r="Y318" i="72"/>
  <c r="Y323" i="72"/>
  <c r="Y327" i="72"/>
  <c r="Y331" i="72"/>
  <c r="X321" i="71"/>
  <c r="X325" i="71"/>
  <c r="X329" i="71"/>
  <c r="X138" i="70"/>
  <c r="X332" i="70"/>
  <c r="X336" i="70"/>
  <c r="X340" i="70"/>
  <c r="X344" i="70"/>
  <c r="X336" i="69"/>
  <c r="X340" i="69"/>
  <c r="X344" i="69"/>
  <c r="Y119" i="68"/>
  <c r="Y118" i="68" s="1"/>
  <c r="X101" i="6"/>
  <c r="X122" i="6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Y174" i="69"/>
  <c r="Y294" i="69"/>
  <c r="Y34" i="6"/>
  <c r="Y28" i="6" s="1"/>
  <c r="Y101" i="6"/>
  <c r="Y122" i="6" s="1"/>
  <c r="Y112" i="6"/>
  <c r="Y142" i="6" s="1"/>
  <c r="X140" i="72"/>
  <c r="X144" i="72"/>
  <c r="X148" i="72"/>
  <c r="Y324" i="72"/>
  <c r="Y328" i="72"/>
  <c r="X369" i="72"/>
  <c r="X140" i="71"/>
  <c r="X144" i="71"/>
  <c r="X148" i="71"/>
  <c r="X187" i="71"/>
  <c r="X279" i="71"/>
  <c r="Y351" i="71"/>
  <c r="Y143" i="70"/>
  <c r="Y147" i="70"/>
  <c r="Y151" i="70"/>
  <c r="X333" i="70"/>
  <c r="X337" i="70"/>
  <c r="X341" i="70"/>
  <c r="X345" i="70"/>
  <c r="X367" i="70"/>
  <c r="X405" i="70"/>
  <c r="X404" i="70" s="1"/>
  <c r="X139" i="69"/>
  <c r="X143" i="69"/>
  <c r="X147" i="69"/>
  <c r="X151" i="69"/>
  <c r="Y172" i="68"/>
  <c r="Y176" i="68"/>
  <c r="Y180" i="68"/>
  <c r="Y184" i="68"/>
  <c r="Y188" i="68"/>
  <c r="X12" i="6"/>
  <c r="X13" i="6" s="1"/>
  <c r="X34" i="6"/>
  <c r="X98" i="6"/>
  <c r="X119" i="6" s="1"/>
  <c r="X102" i="6"/>
  <c r="X156" i="6" s="1"/>
  <c r="Y104" i="6"/>
  <c r="Y158" i="6" s="1"/>
  <c r="Y138" i="6"/>
  <c r="Y136" i="72"/>
  <c r="Y140" i="72"/>
  <c r="Y144" i="72"/>
  <c r="Y148" i="72"/>
  <c r="X321" i="72"/>
  <c r="X325" i="72"/>
  <c r="X329" i="72"/>
  <c r="Y140" i="71"/>
  <c r="Y144" i="71"/>
  <c r="Y148" i="71"/>
  <c r="Y322" i="71"/>
  <c r="Y326" i="71"/>
  <c r="Y330" i="71"/>
  <c r="Y139" i="70"/>
  <c r="X144" i="70"/>
  <c r="X148" i="70"/>
  <c r="X152" i="70"/>
  <c r="Y156" i="70"/>
  <c r="Y155" i="70" s="1"/>
  <c r="Y139" i="69"/>
  <c r="Y143" i="69"/>
  <c r="Y147" i="69"/>
  <c r="Y151" i="69"/>
  <c r="Y213" i="69"/>
  <c r="Y212" i="69" s="1"/>
  <c r="X291" i="69"/>
  <c r="X367" i="69"/>
  <c r="X366" i="69" s="1"/>
  <c r="Y168" i="68"/>
  <c r="X173" i="68"/>
  <c r="X177" i="68"/>
  <c r="X181" i="68"/>
  <c r="X185" i="68"/>
  <c r="X30" i="6"/>
  <c r="Y98" i="6"/>
  <c r="Y152" i="6" s="1"/>
  <c r="Y102" i="6"/>
  <c r="Y156" i="6" s="1"/>
  <c r="Y113" i="6"/>
  <c r="Y143" i="6" s="1"/>
  <c r="X141" i="72"/>
  <c r="X145" i="72"/>
  <c r="X149" i="72"/>
  <c r="Y321" i="72"/>
  <c r="Y325" i="72"/>
  <c r="Y329" i="72"/>
  <c r="X137" i="71"/>
  <c r="X141" i="71"/>
  <c r="X145" i="71"/>
  <c r="X149" i="71"/>
  <c r="X323" i="71"/>
  <c r="X327" i="71"/>
  <c r="X331" i="71"/>
  <c r="Y140" i="70"/>
  <c r="Y144" i="70"/>
  <c r="Y148" i="70"/>
  <c r="Y152" i="70"/>
  <c r="Y385" i="70"/>
  <c r="X140" i="69"/>
  <c r="X144" i="69"/>
  <c r="X148" i="69"/>
  <c r="X152" i="69"/>
  <c r="X213" i="69"/>
  <c r="X212" i="69" s="1"/>
  <c r="X169" i="68"/>
  <c r="Y173" i="68"/>
  <c r="Y177" i="68"/>
  <c r="Y181" i="68"/>
  <c r="Y185" i="68"/>
  <c r="X23" i="6"/>
  <c r="X99" i="6"/>
  <c r="X120" i="6" s="1"/>
  <c r="Y145" i="72"/>
  <c r="Y149" i="72"/>
  <c r="X317" i="72"/>
  <c r="X322" i="72"/>
  <c r="X326" i="72"/>
  <c r="X330" i="72"/>
  <c r="Y137" i="71"/>
  <c r="Y141" i="71"/>
  <c r="Y145" i="71"/>
  <c r="Y149" i="71"/>
  <c r="Y323" i="71"/>
  <c r="Y327" i="71"/>
  <c r="Y331" i="71"/>
  <c r="X140" i="70"/>
  <c r="X145" i="70"/>
  <c r="X149" i="70"/>
  <c r="X153" i="70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214" i="68"/>
  <c r="Y360" i="68"/>
  <c r="Y413" i="68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Y216" i="64"/>
  <c r="Y215" i="64" s="1"/>
  <c r="Y323" i="64"/>
  <c r="Y322" i="64" s="1"/>
  <c r="X379" i="64"/>
  <c r="Y407" i="64"/>
  <c r="Y406" i="64" s="1"/>
  <c r="Y25" i="60"/>
  <c r="Y24" i="60" s="1"/>
  <c r="Y82" i="60"/>
  <c r="Y81" i="60" s="1"/>
  <c r="Y63" i="59"/>
  <c r="Y62" i="59" s="1"/>
  <c r="X82" i="59"/>
  <c r="X81" i="59" s="1"/>
  <c r="Y4" i="58"/>
  <c r="Y3" i="58" s="1"/>
  <c r="X45" i="56"/>
  <c r="Y106" i="55"/>
  <c r="X164" i="56"/>
  <c r="X44" i="54"/>
  <c r="X44" i="56" s="1"/>
  <c r="Y82" i="54"/>
  <c r="Y81" i="54" s="1"/>
  <c r="Y82" i="50"/>
  <c r="Y81" i="50" s="1"/>
  <c r="Y143" i="50"/>
  <c r="Y4" i="49"/>
  <c r="Y3" i="49" s="1"/>
  <c r="Y125" i="49"/>
  <c r="Y124" i="49" s="1"/>
  <c r="Y84" i="46"/>
  <c r="X110" i="46"/>
  <c r="X63" i="45"/>
  <c r="X64" i="46"/>
  <c r="Y125" i="44"/>
  <c r="Y124" i="44" s="1"/>
  <c r="X124" i="44"/>
  <c r="X130" i="46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74" i="64"/>
  <c r="X367" i="64"/>
  <c r="Y371" i="64"/>
  <c r="Y383" i="64"/>
  <c r="X4" i="56"/>
  <c r="X150" i="56"/>
  <c r="X154" i="56"/>
  <c r="X158" i="56"/>
  <c r="Y43" i="54"/>
  <c r="X106" i="54"/>
  <c r="X105" i="54" s="1"/>
  <c r="X130" i="56"/>
  <c r="X134" i="56"/>
  <c r="X138" i="56"/>
  <c r="X4" i="50"/>
  <c r="X3" i="50" s="1"/>
  <c r="X106" i="48"/>
  <c r="X105" i="48" s="1"/>
  <c r="X125" i="48"/>
  <c r="X124" i="48" s="1"/>
  <c r="X82" i="47"/>
  <c r="X81" i="47" s="1"/>
  <c r="X106" i="47"/>
  <c r="X105" i="47" s="1"/>
  <c r="X125" i="47"/>
  <c r="X124" i="47" s="1"/>
  <c r="X161" i="47"/>
  <c r="Y26" i="46"/>
  <c r="Y124" i="45"/>
  <c r="X146" i="45"/>
  <c r="X146" i="46" s="1"/>
  <c r="X147" i="46"/>
  <c r="Y105" i="44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X448" i="64"/>
  <c r="Y43" i="59"/>
  <c r="Y124" i="58"/>
  <c r="Y143" i="58"/>
  <c r="X24" i="57"/>
  <c r="X24" i="55"/>
  <c r="X144" i="56"/>
  <c r="X168" i="56"/>
  <c r="X172" i="56"/>
  <c r="X176" i="56"/>
  <c r="Y64" i="46"/>
  <c r="Y63" i="44"/>
  <c r="Y62" i="44" s="1"/>
  <c r="X410" i="68"/>
  <c r="X415" i="68"/>
  <c r="X419" i="68"/>
  <c r="X423" i="68"/>
  <c r="X427" i="68"/>
  <c r="Y144" i="67"/>
  <c r="Y148" i="67"/>
  <c r="Y152" i="67"/>
  <c r="Y294" i="67"/>
  <c r="Y332" i="67" s="1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X62" i="59"/>
  <c r="Y124" i="59"/>
  <c r="X5" i="56"/>
  <c r="X28" i="56"/>
  <c r="X62" i="49"/>
  <c r="Y105" i="45"/>
  <c r="Y105" i="46" s="1"/>
  <c r="Y106" i="46"/>
  <c r="Y147" i="46"/>
  <c r="Y146" i="44"/>
  <c r="Y146" i="46" s="1"/>
  <c r="X166" i="46"/>
  <c r="X170" i="46"/>
  <c r="X174" i="46"/>
  <c r="Y410" i="68"/>
  <c r="Y415" i="68"/>
  <c r="Y419" i="68"/>
  <c r="Y423" i="68"/>
  <c r="Y427" i="68"/>
  <c r="X194" i="66"/>
  <c r="X193" i="66" s="1"/>
  <c r="X334" i="66"/>
  <c r="X338" i="66"/>
  <c r="X342" i="66"/>
  <c r="X138" i="65"/>
  <c r="X335" i="65"/>
  <c r="X339" i="65"/>
  <c r="X343" i="65"/>
  <c r="Y154" i="64"/>
  <c r="X159" i="64"/>
  <c r="X163" i="64"/>
  <c r="X167" i="64"/>
  <c r="X171" i="64"/>
  <c r="Y195" i="64"/>
  <c r="Y194" i="64" s="1"/>
  <c r="Y237" i="64"/>
  <c r="Y236" i="64" s="1"/>
  <c r="X369" i="64"/>
  <c r="X373" i="64"/>
  <c r="X377" i="64"/>
  <c r="X381" i="64"/>
  <c r="Y25" i="58"/>
  <c r="Y24" i="58" s="1"/>
  <c r="Y163" i="56"/>
  <c r="X151" i="56"/>
  <c r="X155" i="56"/>
  <c r="X159" i="56"/>
  <c r="Y44" i="50"/>
  <c r="Y43" i="50" s="1"/>
  <c r="Y63" i="50"/>
  <c r="Y62" i="50" s="1"/>
  <c r="Y161" i="50"/>
  <c r="Y44" i="49"/>
  <c r="Y43" i="49" s="1"/>
  <c r="Y63" i="49"/>
  <c r="Y62" i="49" s="1"/>
  <c r="Y82" i="49"/>
  <c r="Y81" i="49" s="1"/>
  <c r="Y4" i="48"/>
  <c r="Y3" i="48" s="1"/>
  <c r="Y63" i="48"/>
  <c r="Y62" i="48" s="1"/>
  <c r="Y4" i="47"/>
  <c r="Y3" i="47" s="1"/>
  <c r="X411" i="68"/>
  <c r="X416" i="68"/>
  <c r="X420" i="68"/>
  <c r="X424" i="68"/>
  <c r="X428" i="68"/>
  <c r="X334" i="67"/>
  <c r="X338" i="67"/>
  <c r="X342" i="67"/>
  <c r="X142" i="66"/>
  <c r="X146" i="66"/>
  <c r="X150" i="66"/>
  <c r="Y194" i="66"/>
  <c r="Y193" i="66" s="1"/>
  <c r="Y328" i="66"/>
  <c r="Y334" i="66"/>
  <c r="Y338" i="66"/>
  <c r="Y342" i="66"/>
  <c r="Y138" i="65"/>
  <c r="Y339" i="65"/>
  <c r="Y343" i="65"/>
  <c r="X155" i="64"/>
  <c r="Y159" i="64"/>
  <c r="Y163" i="64"/>
  <c r="Y167" i="64"/>
  <c r="Y171" i="64"/>
  <c r="X380" i="64"/>
  <c r="Y373" i="64"/>
  <c r="Y377" i="64"/>
  <c r="Y381" i="64"/>
  <c r="Y161" i="59"/>
  <c r="Y161" i="58"/>
  <c r="Y83" i="56"/>
  <c r="X113" i="56"/>
  <c r="X117" i="56"/>
  <c r="X121" i="56"/>
  <c r="X25" i="48"/>
  <c r="X24" i="48" s="1"/>
  <c r="X44" i="47"/>
  <c r="X43" i="47" s="1"/>
  <c r="X63" i="47"/>
  <c r="X62" i="47" s="1"/>
  <c r="X143" i="47"/>
  <c r="Y107" i="46"/>
  <c r="Y411" i="68"/>
  <c r="Y416" i="68"/>
  <c r="Y420" i="68"/>
  <c r="Y424" i="68"/>
  <c r="Y428" i="68"/>
  <c r="Y334" i="67"/>
  <c r="Y338" i="67"/>
  <c r="Y342" i="67"/>
  <c r="Y142" i="66"/>
  <c r="Y146" i="66"/>
  <c r="Y150" i="66"/>
  <c r="X291" i="66"/>
  <c r="X290" i="66" s="1"/>
  <c r="X328" i="66" s="1"/>
  <c r="X330" i="66"/>
  <c r="X331" i="65"/>
  <c r="X336" i="65"/>
  <c r="X340" i="65"/>
  <c r="X344" i="65"/>
  <c r="X386" i="65"/>
  <c r="X385" i="65" s="1"/>
  <c r="X110" i="64"/>
  <c r="Y155" i="64"/>
  <c r="X160" i="64"/>
  <c r="X164" i="64"/>
  <c r="X168" i="64"/>
  <c r="Y344" i="64"/>
  <c r="X43" i="58"/>
  <c r="X161" i="54"/>
  <c r="Y3" i="50"/>
  <c r="Y105" i="47"/>
  <c r="X66" i="44"/>
  <c r="X66" i="46" s="1"/>
  <c r="X67" i="46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330" i="66"/>
  <c r="Y331" i="65"/>
  <c r="Y336" i="65"/>
  <c r="Y340" i="65"/>
  <c r="Y344" i="65"/>
  <c r="Y386" i="65"/>
  <c r="Y385" i="65" s="1"/>
  <c r="X156" i="64"/>
  <c r="Y160" i="64"/>
  <c r="Y164" i="64"/>
  <c r="Y168" i="64"/>
  <c r="X366" i="64"/>
  <c r="Y374" i="64"/>
  <c r="Y382" i="64"/>
  <c r="X3" i="59"/>
  <c r="X81" i="58"/>
  <c r="X26" i="56"/>
  <c r="Y44" i="55"/>
  <c r="Y43" i="55" s="1"/>
  <c r="X82" i="54"/>
  <c r="X81" i="54" s="1"/>
  <c r="X143" i="50"/>
  <c r="X143" i="48"/>
  <c r="Y120" i="46"/>
  <c r="Y150" i="46"/>
  <c r="Y154" i="46"/>
  <c r="Y158" i="46"/>
  <c r="Y23" i="24"/>
  <c r="Y23" i="27" s="1"/>
  <c r="X4" i="22"/>
  <c r="X4" i="25" s="1"/>
  <c r="X4" i="28" s="1"/>
  <c r="X30" i="23"/>
  <c r="X30" i="26" s="1"/>
  <c r="X20" i="25"/>
  <c r="X20" i="28" s="1"/>
  <c r="X18" i="14"/>
  <c r="X27" i="11"/>
  <c r="X27" i="14" s="1"/>
  <c r="X10" i="46"/>
  <c r="X14" i="46"/>
  <c r="X18" i="46"/>
  <c r="X22" i="46"/>
  <c r="Y10" i="42"/>
  <c r="Y16" i="42"/>
  <c r="Y35" i="42"/>
  <c r="Y54" i="42"/>
  <c r="Y73" i="42"/>
  <c r="Y136" i="42"/>
  <c r="Y154" i="42"/>
  <c r="Y172" i="42"/>
  <c r="X25" i="24"/>
  <c r="X25" i="27" s="1"/>
  <c r="Y27" i="22"/>
  <c r="Y27" i="25" s="1"/>
  <c r="Y27" i="28" s="1"/>
  <c r="Y6" i="21"/>
  <c r="Y14" i="21"/>
  <c r="X26" i="21"/>
  <c r="X8" i="23"/>
  <c r="X8" i="26" s="1"/>
  <c r="X12" i="23"/>
  <c r="X12" i="26" s="1"/>
  <c r="Y17" i="18"/>
  <c r="Y17" i="24" s="1"/>
  <c r="Y17" i="27" s="1"/>
  <c r="Y19" i="13"/>
  <c r="X28" i="13"/>
  <c r="X4" i="11"/>
  <c r="Y27" i="11"/>
  <c r="X6" i="10"/>
  <c r="Y26" i="10"/>
  <c r="X19" i="13"/>
  <c r="X23" i="13"/>
  <c r="X23" i="16" s="1"/>
  <c r="X31" i="12"/>
  <c r="X4" i="7"/>
  <c r="X3" i="7" s="1"/>
  <c r="Y149" i="46"/>
  <c r="Y153" i="46"/>
  <c r="Y157" i="46"/>
  <c r="Y19" i="24"/>
  <c r="Y19" i="27" s="1"/>
  <c r="X30" i="13"/>
  <c r="X29" i="10"/>
  <c r="X7" i="13"/>
  <c r="X11" i="13"/>
  <c r="Y27" i="9"/>
  <c r="X21" i="12"/>
  <c r="X25" i="12"/>
  <c r="Y9" i="12"/>
  <c r="Y9" i="15" s="1"/>
  <c r="Y13" i="12"/>
  <c r="Y13" i="15" s="1"/>
  <c r="X29" i="25"/>
  <c r="X29" i="28" s="1"/>
  <c r="X23" i="23"/>
  <c r="X23" i="26" s="1"/>
  <c r="X27" i="19"/>
  <c r="X27" i="23" s="1"/>
  <c r="X27" i="26" s="1"/>
  <c r="X32" i="23"/>
  <c r="X32" i="26" s="1"/>
  <c r="X17" i="18"/>
  <c r="X17" i="25" s="1"/>
  <c r="X17" i="28" s="1"/>
  <c r="Y10" i="13"/>
  <c r="Y10" i="16" s="1"/>
  <c r="X4" i="8"/>
  <c r="X9" i="12"/>
  <c r="X13" i="12"/>
  <c r="X111" i="46"/>
  <c r="X115" i="46"/>
  <c r="Y133" i="46"/>
  <c r="Y137" i="46"/>
  <c r="Y141" i="46"/>
  <c r="X149" i="46"/>
  <c r="X153" i="46"/>
  <c r="X157" i="46"/>
  <c r="Y167" i="46"/>
  <c r="Y171" i="46"/>
  <c r="Y175" i="46"/>
  <c r="Y21" i="24"/>
  <c r="Y21" i="27" s="1"/>
  <c r="X31" i="23"/>
  <c r="X31" i="26" s="1"/>
  <c r="Y10" i="21"/>
  <c r="X22" i="21"/>
  <c r="X30" i="24"/>
  <c r="X30" i="27" s="1"/>
  <c r="X10" i="23"/>
  <c r="X10" i="26" s="1"/>
  <c r="X14" i="23"/>
  <c r="X14" i="26" s="1"/>
  <c r="Y22" i="10"/>
  <c r="X21" i="13"/>
  <c r="X25" i="13"/>
  <c r="X8" i="25"/>
  <c r="X8" i="28" s="1"/>
  <c r="X44" i="45"/>
  <c r="X81" i="45"/>
  <c r="X63" i="44"/>
  <c r="X21" i="25"/>
  <c r="X21" i="28" s="1"/>
  <c r="X4" i="20"/>
  <c r="X4" i="24" s="1"/>
  <c r="X4" i="27" s="1"/>
  <c r="X25" i="10"/>
  <c r="X4" i="9"/>
  <c r="X9" i="13"/>
  <c r="X13" i="13"/>
  <c r="Y6" i="12"/>
  <c r="Y6" i="15" s="1"/>
  <c r="Y10" i="12"/>
  <c r="Y10" i="15" s="1"/>
  <c r="Y27" i="8"/>
  <c r="Y31" i="12"/>
  <c r="Y31" i="15" s="1"/>
  <c r="Y21" i="12"/>
  <c r="Y21" i="15" s="1"/>
  <c r="Y25" i="12"/>
  <c r="Y25" i="15" s="1"/>
  <c r="Y6" i="26"/>
  <c r="Y29" i="28"/>
  <c r="Y7" i="28"/>
  <c r="Y5" i="26"/>
  <c r="Y30" i="27"/>
  <c r="Y20" i="28"/>
  <c r="Y10" i="26"/>
  <c r="Y29" i="27"/>
  <c r="Y13" i="27"/>
  <c r="Y28" i="28"/>
  <c r="Y19" i="28"/>
  <c r="Y6" i="28"/>
  <c r="Y25" i="26"/>
  <c r="Y9" i="26"/>
  <c r="Y18" i="27"/>
  <c r="Y7" i="27"/>
  <c r="Y18" i="28"/>
  <c r="Y8" i="26"/>
  <c r="Y22" i="27"/>
  <c r="Y11" i="27"/>
  <c r="Y6" i="27"/>
  <c r="Y14" i="26"/>
  <c r="Y31" i="27"/>
  <c r="Y30" i="28"/>
  <c r="Y8" i="28"/>
  <c r="Y26" i="27"/>
  <c r="Y21" i="28"/>
  <c r="Y29" i="26"/>
  <c r="Y10" i="27"/>
  <c r="Y21" i="26"/>
  <c r="Y13" i="26"/>
  <c r="Y162" i="61"/>
  <c r="Y129" i="61"/>
  <c r="Y144" i="62"/>
  <c r="Y86" i="61"/>
  <c r="Y48" i="61"/>
  <c r="Y165" i="62"/>
  <c r="Y165" i="61"/>
  <c r="Y110" i="61"/>
  <c r="Y147" i="62"/>
  <c r="Y147" i="61"/>
  <c r="Y67" i="61"/>
  <c r="Y29" i="61"/>
  <c r="Y8" i="61"/>
  <c r="Y162" i="62"/>
  <c r="Y129" i="62"/>
  <c r="Y110" i="62"/>
  <c r="Y67" i="62"/>
  <c r="Y29" i="62"/>
  <c r="Y8" i="62"/>
  <c r="Y86" i="62"/>
  <c r="Y48" i="62"/>
  <c r="Y144" i="63"/>
  <c r="Y63" i="62"/>
  <c r="Y162" i="63"/>
  <c r="Y106" i="63"/>
  <c r="Y462" i="65"/>
  <c r="Y424" i="65"/>
  <c r="Y82" i="63"/>
  <c r="Y577" i="68"/>
  <c r="Y576" i="68" s="1"/>
  <c r="Y424" i="71"/>
  <c r="Y406" i="71"/>
  <c r="Y406" i="72"/>
  <c r="Y424" i="69"/>
  <c r="Y442" i="71"/>
  <c r="Y441" i="71" s="1"/>
  <c r="Y442" i="72"/>
  <c r="Y20" i="6"/>
  <c r="Y137" i="6"/>
  <c r="Y31" i="16"/>
  <c r="Y23" i="16"/>
  <c r="Y19" i="16"/>
  <c r="Y11" i="16"/>
  <c r="Y7" i="16"/>
  <c r="Y19" i="17"/>
  <c r="Y7" i="17"/>
  <c r="Y24" i="16"/>
  <c r="Y22" i="15"/>
  <c r="Y20" i="16"/>
  <c r="Y30" i="17"/>
  <c r="Y165" i="51"/>
  <c r="Y110" i="51"/>
  <c r="Y147" i="51"/>
  <c r="Y162" i="51"/>
  <c r="Y48" i="51"/>
  <c r="Y165" i="52"/>
  <c r="Y162" i="53"/>
  <c r="Y144" i="53"/>
  <c r="Y4" i="51"/>
  <c r="Y147" i="52"/>
  <c r="Y67" i="52"/>
  <c r="Y144" i="51"/>
  <c r="Y86" i="51"/>
  <c r="Y29" i="51"/>
  <c r="Y48" i="52"/>
  <c r="Y144" i="52"/>
  <c r="Y106" i="51"/>
  <c r="Y67" i="51"/>
  <c r="Y86" i="52"/>
  <c r="Y6" i="17"/>
  <c r="Y129" i="52"/>
  <c r="Y29" i="52"/>
  <c r="Y8" i="52"/>
  <c r="Y106" i="53"/>
  <c r="Y8" i="51"/>
  <c r="Y270" i="66"/>
  <c r="Y232" i="66"/>
  <c r="Y251" i="65"/>
  <c r="Y251" i="66"/>
  <c r="Y224" i="71"/>
  <c r="Y224" i="72"/>
  <c r="Y251" i="69"/>
  <c r="Y251" i="70"/>
  <c r="Y260" i="71"/>
  <c r="Y260" i="72"/>
  <c r="Y242" i="71"/>
  <c r="Y135" i="6"/>
  <c r="X30" i="28"/>
  <c r="X18" i="28"/>
  <c r="X6" i="28"/>
  <c r="X11" i="26"/>
  <c r="X9" i="27"/>
  <c r="X19" i="27"/>
  <c r="X13" i="27"/>
  <c r="X9" i="26"/>
  <c r="X23" i="27"/>
  <c r="X7" i="27"/>
  <c r="X11" i="27"/>
  <c r="X7" i="26"/>
  <c r="X21" i="27"/>
  <c r="X5" i="27"/>
  <c r="X162" i="61"/>
  <c r="X129" i="61"/>
  <c r="X144" i="62"/>
  <c r="X144" i="61"/>
  <c r="X86" i="61"/>
  <c r="X48" i="61"/>
  <c r="X165" i="62"/>
  <c r="X110" i="62"/>
  <c r="X165" i="61"/>
  <c r="X110" i="61"/>
  <c r="X147" i="62"/>
  <c r="X162" i="62"/>
  <c r="X67" i="62"/>
  <c r="X29" i="62"/>
  <c r="X8" i="62"/>
  <c r="X82" i="62"/>
  <c r="X44" i="62"/>
  <c r="X44" i="63"/>
  <c r="X67" i="61"/>
  <c r="X86" i="62"/>
  <c r="X48" i="62"/>
  <c r="X125" i="61"/>
  <c r="X63" i="62"/>
  <c r="X162" i="63"/>
  <c r="X462" i="65"/>
  <c r="X424" i="65"/>
  <c r="X147" i="61"/>
  <c r="X462" i="67"/>
  <c r="X529" i="68"/>
  <c r="X443" i="66"/>
  <c r="X553" i="68"/>
  <c r="X577" i="68"/>
  <c r="X462" i="69"/>
  <c r="X442" i="71"/>
  <c r="X424" i="72"/>
  <c r="X406" i="71"/>
  <c r="X20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369" i="71"/>
  <c r="Y45" i="6"/>
  <c r="Y79" i="6"/>
  <c r="Y161" i="6"/>
  <c r="X136" i="72"/>
  <c r="Y187" i="72"/>
  <c r="Y134" i="71"/>
  <c r="Y169" i="71"/>
  <c r="Y366" i="69"/>
  <c r="X16" i="30"/>
  <c r="X17" i="30" s="1"/>
  <c r="X16" i="34"/>
  <c r="X17" i="34" s="1"/>
  <c r="X114" i="29"/>
  <c r="X127" i="29" s="1"/>
  <c r="X16" i="33"/>
  <c r="X18" i="6"/>
  <c r="X22" i="6"/>
  <c r="X112" i="6"/>
  <c r="X116" i="6"/>
  <c r="X162" i="6"/>
  <c r="X136" i="71"/>
  <c r="Y318" i="71"/>
  <c r="Y366" i="70"/>
  <c r="Y16" i="31"/>
  <c r="Y16" i="35"/>
  <c r="Y17" i="35" s="1"/>
  <c r="Y16" i="36"/>
  <c r="Y17" i="36" s="1"/>
  <c r="Y16" i="34"/>
  <c r="Y17" i="34" s="1"/>
  <c r="Y16" i="30"/>
  <c r="Y17" i="30" s="1"/>
  <c r="Y18" i="6"/>
  <c r="Y116" i="6"/>
  <c r="Y162" i="6"/>
  <c r="X137" i="72"/>
  <c r="Y279" i="71"/>
  <c r="X318" i="71"/>
  <c r="X297" i="71"/>
  <c r="X19" i="6"/>
  <c r="X7" i="15" s="1"/>
  <c r="X104" i="6"/>
  <c r="X113" i="6"/>
  <c r="X159" i="6"/>
  <c r="X168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133" i="72" s="1"/>
  <c r="X298" i="72"/>
  <c r="X319" i="72"/>
  <c r="X319" i="71"/>
  <c r="X310" i="70"/>
  <c r="Y309" i="67"/>
  <c r="Y329" i="67"/>
  <c r="Y115" i="72"/>
  <c r="Y133" i="72" s="1"/>
  <c r="Y298" i="72"/>
  <c r="Y319" i="72"/>
  <c r="Y319" i="71"/>
  <c r="Y118" i="69"/>
  <c r="Y330" i="69"/>
  <c r="X99" i="70"/>
  <c r="X98" i="70" s="1"/>
  <c r="X141" i="70"/>
  <c r="X310" i="69"/>
  <c r="X409" i="68"/>
  <c r="Y99" i="70"/>
  <c r="Y98" i="70" s="1"/>
  <c r="Y294" i="70"/>
  <c r="Y290" i="70" s="1"/>
  <c r="Y102" i="69"/>
  <c r="Y409" i="68"/>
  <c r="X140" i="67"/>
  <c r="X136" i="65"/>
  <c r="X291" i="70"/>
  <c r="X290" i="70" s="1"/>
  <c r="X99" i="69"/>
  <c r="X98" i="69" s="1"/>
  <c r="X136" i="69" s="1"/>
  <c r="X294" i="69"/>
  <c r="Y140" i="67"/>
  <c r="Y174" i="66"/>
  <c r="Y117" i="65"/>
  <c r="Y136" i="65" s="1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X309" i="65"/>
  <c r="X328" i="65" s="1"/>
  <c r="Y131" i="64"/>
  <c r="Y152" i="64" s="1"/>
  <c r="Y118" i="67"/>
  <c r="Y330" i="67"/>
  <c r="Y138" i="66"/>
  <c r="Y329" i="66"/>
  <c r="Y333" i="66"/>
  <c r="Y137" i="65"/>
  <c r="Y141" i="65"/>
  <c r="Y309" i="65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81" i="55"/>
  <c r="Y161" i="55"/>
  <c r="Y162" i="56"/>
  <c r="X24" i="54"/>
  <c r="X25" i="56"/>
  <c r="X62" i="57"/>
  <c r="X124" i="57"/>
  <c r="Y24" i="55"/>
  <c r="Y24" i="56" s="1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Y144" i="56"/>
  <c r="Y143" i="55"/>
  <c r="X106" i="55"/>
  <c r="X108" i="56"/>
  <c r="X125" i="54"/>
  <c r="X124" i="54" s="1"/>
  <c r="X126" i="56"/>
  <c r="X3" i="54"/>
  <c r="Y124" i="54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3" i="56" s="1"/>
  <c r="X147" i="56"/>
  <c r="Y109" i="49"/>
  <c r="Y105" i="49" s="1"/>
  <c r="Y110" i="52"/>
  <c r="X138" i="29"/>
  <c r="Y30" i="15"/>
  <c r="X3" i="49"/>
  <c r="X105" i="49"/>
  <c r="Y9" i="27"/>
  <c r="X5" i="26"/>
  <c r="Y11" i="26"/>
  <c r="Y24" i="48"/>
  <c r="X125" i="50"/>
  <c r="X124" i="50" s="1"/>
  <c r="X124" i="49"/>
  <c r="X81" i="48"/>
  <c r="Y125" i="50"/>
  <c r="Y124" i="50" s="1"/>
  <c r="Y81" i="48"/>
  <c r="Y82" i="44"/>
  <c r="Y83" i="46"/>
  <c r="X144" i="44"/>
  <c r="X143" i="44" s="1"/>
  <c r="X145" i="46"/>
  <c r="X141" i="29"/>
  <c r="X105" i="45"/>
  <c r="X105" i="46" s="1"/>
  <c r="X106" i="46"/>
  <c r="X25" i="44"/>
  <c r="X24" i="44" s="1"/>
  <c r="X24" i="46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Y161" i="45"/>
  <c r="Y16" i="33"/>
  <c r="Y17" i="33" s="1"/>
  <c r="Y138" i="29"/>
  <c r="Y6" i="29"/>
  <c r="Y115" i="29"/>
  <c r="Y128" i="29" s="1"/>
  <c r="X27" i="28"/>
  <c r="Y25" i="27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" i="26"/>
  <c r="X29" i="26"/>
  <c r="Y145" i="46"/>
  <c r="Y144" i="45"/>
  <c r="Y111" i="29"/>
  <c r="Y124" i="29" s="1"/>
  <c r="Y117" i="29"/>
  <c r="Y5" i="27"/>
  <c r="X29" i="27"/>
  <c r="Y7" i="26"/>
  <c r="Y22" i="26"/>
  <c r="Y26" i="26"/>
  <c r="Y45" i="46"/>
  <c r="X125" i="45"/>
  <c r="X127" i="46"/>
  <c r="Y18" i="36"/>
  <c r="X18" i="34"/>
  <c r="Y18" i="30"/>
  <c r="X112" i="29"/>
  <c r="X118" i="29"/>
  <c r="X131" i="29" s="1"/>
  <c r="X7" i="28"/>
  <c r="Y25" i="45"/>
  <c r="Y43" i="45"/>
  <c r="Y43" i="46" s="1"/>
  <c r="X164" i="45"/>
  <c r="X165" i="46"/>
  <c r="X43" i="44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Y14" i="27"/>
  <c r="X31" i="27"/>
  <c r="X19" i="26"/>
  <c r="X25" i="26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30" i="16"/>
  <c r="Y20" i="29"/>
  <c r="Y7" i="29" s="1"/>
  <c r="Y24" i="29"/>
  <c r="Y12" i="26"/>
  <c r="Y19" i="26"/>
  <c r="Y32" i="26"/>
  <c r="X14" i="21"/>
  <c r="X27" i="20"/>
  <c r="X28" i="24"/>
  <c r="X28" i="27" s="1"/>
  <c r="X28" i="21"/>
  <c r="X32" i="24"/>
  <c r="X32" i="27" s="1"/>
  <c r="X32" i="21"/>
  <c r="Y30" i="23"/>
  <c r="Y30" i="26" s="1"/>
  <c r="Y27" i="19"/>
  <c r="Y27" i="23" s="1"/>
  <c r="Y27" i="26" s="1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2" i="29"/>
  <c r="X110" i="29"/>
  <c r="X123" i="29" s="1"/>
  <c r="Y20" i="26"/>
  <c r="Y22" i="21"/>
  <c r="X6" i="27"/>
  <c r="X10" i="27"/>
  <c r="X14" i="27"/>
  <c r="Y27" i="20"/>
  <c r="Y28" i="24"/>
  <c r="Y28" i="27" s="1"/>
  <c r="Y28" i="21"/>
  <c r="Y32" i="24"/>
  <c r="Y32" i="27" s="1"/>
  <c r="Y32" i="21"/>
  <c r="X17" i="19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Y110" i="29"/>
  <c r="Y123" i="29" s="1"/>
  <c r="X20" i="24"/>
  <c r="X20" i="27" s="1"/>
  <c r="X20" i="21"/>
  <c r="X24" i="24"/>
  <c r="X24" i="27" s="1"/>
  <c r="X24" i="21"/>
  <c r="Y17" i="19"/>
  <c r="Y17" i="21" s="1"/>
  <c r="Y18" i="23"/>
  <c r="Y18" i="26" s="1"/>
  <c r="Y6" i="16"/>
  <c r="Y28" i="15"/>
  <c r="Y19" i="15"/>
  <c r="Y23" i="15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Y18" i="16"/>
  <c r="Y26" i="16"/>
  <c r="Y7" i="15"/>
  <c r="Y11" i="15"/>
  <c r="Y15" i="26"/>
  <c r="Y18" i="21"/>
  <c r="Y15" i="20"/>
  <c r="Y15" i="21" s="1"/>
  <c r="Y16" i="24"/>
  <c r="Y16" i="21"/>
  <c r="X6" i="23"/>
  <c r="X6" i="26" s="1"/>
  <c r="X4" i="19"/>
  <c r="Y20" i="15"/>
  <c r="Y23" i="10"/>
  <c r="X23" i="15"/>
  <c r="X5" i="25"/>
  <c r="X5" i="28" s="1"/>
  <c r="Y16" i="26"/>
  <c r="Y23" i="26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4" i="7"/>
  <c r="Y14" i="13" s="1"/>
  <c r="Y14" i="16" s="1"/>
  <c r="Y5" i="12"/>
  <c r="Y5" i="15" s="1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21" i="14"/>
  <c r="Y21" i="17" s="1"/>
  <c r="Y31" i="10"/>
  <c r="Y29" i="13"/>
  <c r="Y29" i="16" s="1"/>
  <c r="Y29" i="10"/>
  <c r="Y27" i="7"/>
  <c r="X7" i="10"/>
  <c r="X11" i="10"/>
  <c r="X19" i="10"/>
  <c r="X23" i="10"/>
  <c r="X31" i="10"/>
  <c r="X17" i="9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X161" i="63" l="1"/>
  <c r="Y43" i="56"/>
  <c r="Y124" i="56"/>
  <c r="Y125" i="53"/>
  <c r="Y232" i="69"/>
  <c r="Y153" i="6"/>
  <c r="Y27" i="13"/>
  <c r="Y27" i="16" s="1"/>
  <c r="X25" i="63"/>
  <c r="Y44" i="52"/>
  <c r="Y82" i="52"/>
  <c r="X366" i="70"/>
  <c r="Y443" i="67"/>
  <c r="X4" i="63"/>
  <c r="Y529" i="68"/>
  <c r="X27" i="16"/>
  <c r="Y44" i="53"/>
  <c r="X25" i="61"/>
  <c r="Y132" i="6"/>
  <c r="Y128" i="6"/>
  <c r="Y63" i="61"/>
  <c r="Y25" i="62"/>
  <c r="Y553" i="68"/>
  <c r="X125" i="62"/>
  <c r="Y120" i="6"/>
  <c r="X28" i="6"/>
  <c r="X81" i="46"/>
  <c r="X424" i="67"/>
  <c r="X133" i="71"/>
  <c r="Y4" i="53"/>
  <c r="Y3" i="53" s="1"/>
  <c r="Y335" i="68"/>
  <c r="Y232" i="67"/>
  <c r="Y127" i="29"/>
  <c r="Y443" i="70"/>
  <c r="X443" i="67"/>
  <c r="X152" i="6"/>
  <c r="Y4" i="63"/>
  <c r="Y166" i="6"/>
  <c r="Y81" i="56"/>
  <c r="Y154" i="6"/>
  <c r="Y167" i="68"/>
  <c r="Y121" i="6"/>
  <c r="Y145" i="6"/>
  <c r="Y82" i="56"/>
  <c r="X13" i="16"/>
  <c r="X3" i="22"/>
  <c r="Y143" i="44"/>
  <c r="X121" i="6"/>
  <c r="X25" i="62"/>
  <c r="X82" i="63"/>
  <c r="X106" i="63"/>
  <c r="X3" i="9"/>
  <c r="X4" i="13"/>
  <c r="X4" i="16" s="1"/>
  <c r="X4" i="14"/>
  <c r="X4" i="17" s="1"/>
  <c r="Y4" i="62"/>
  <c r="Y299" i="64"/>
  <c r="Y119" i="6"/>
  <c r="X315" i="71"/>
  <c r="Y155" i="6"/>
  <c r="Y17" i="25"/>
  <c r="Y17" i="28" s="1"/>
  <c r="Y98" i="69"/>
  <c r="X461" i="69"/>
  <c r="Y131" i="6"/>
  <c r="X3" i="11"/>
  <c r="X576" i="68"/>
  <c r="X153" i="6"/>
  <c r="X17" i="33"/>
  <c r="X290" i="69"/>
  <c r="Y136" i="70"/>
  <c r="X155" i="6"/>
  <c r="X17" i="15"/>
  <c r="X31" i="16"/>
  <c r="Y161" i="56"/>
  <c r="X19" i="15"/>
  <c r="Y17" i="23"/>
  <c r="Y17" i="26" s="1"/>
  <c r="X4" i="10"/>
  <c r="X43" i="54"/>
  <c r="X43" i="56" s="1"/>
  <c r="X21" i="16"/>
  <c r="X21" i="15"/>
  <c r="Y124" i="46"/>
  <c r="X4" i="12"/>
  <c r="X4" i="15" s="1"/>
  <c r="Y315" i="71"/>
  <c r="Y27" i="10"/>
  <c r="X143" i="45"/>
  <c r="Y167" i="6"/>
  <c r="X19" i="17"/>
  <c r="X7" i="17"/>
  <c r="X25" i="16"/>
  <c r="X3" i="20"/>
  <c r="X27" i="17"/>
  <c r="X17" i="23"/>
  <c r="X17" i="26" s="1"/>
  <c r="X11" i="15"/>
  <c r="Y328" i="65"/>
  <c r="X27" i="15"/>
  <c r="X7" i="16"/>
  <c r="X9" i="16"/>
  <c r="X9" i="15"/>
  <c r="X4" i="21"/>
  <c r="X31" i="15"/>
  <c r="X19" i="16"/>
  <c r="X62" i="44"/>
  <c r="X24" i="56"/>
  <c r="X5" i="15"/>
  <c r="X29" i="15"/>
  <c r="Y125" i="46"/>
  <c r="Y44" i="56"/>
  <c r="X329" i="66"/>
  <c r="X13" i="15"/>
  <c r="X5" i="16"/>
  <c r="X25" i="15"/>
  <c r="X11" i="16"/>
  <c r="X144" i="46"/>
  <c r="X16" i="29"/>
  <c r="Y17" i="31"/>
  <c r="Y131" i="29"/>
  <c r="X128" i="29"/>
  <c r="X130" i="6"/>
  <c r="X260" i="72"/>
  <c r="X242" i="72"/>
  <c r="X224" i="71"/>
  <c r="X162" i="53"/>
  <c r="X144" i="52"/>
  <c r="X144" i="51"/>
  <c r="Y16" i="13"/>
  <c r="Y14" i="12"/>
  <c r="Y14" i="15" s="1"/>
  <c r="Y137" i="29"/>
  <c r="Y18" i="37"/>
  <c r="X491" i="64"/>
  <c r="Y443" i="66"/>
  <c r="Y462" i="67"/>
  <c r="Y461" i="67" s="1"/>
  <c r="Y105" i="63"/>
  <c r="Y443" i="65"/>
  <c r="Y106" i="62"/>
  <c r="X3" i="25"/>
  <c r="X18" i="31"/>
  <c r="X62" i="45"/>
  <c r="X62" i="46" s="1"/>
  <c r="X63" i="46"/>
  <c r="Y332" i="69"/>
  <c r="Y290" i="69"/>
  <c r="Y16" i="12"/>
  <c r="Y15" i="12" s="1"/>
  <c r="Y15" i="15" s="1"/>
  <c r="X3" i="56"/>
  <c r="Y142" i="68"/>
  <c r="Y166" i="68" s="1"/>
  <c r="X137" i="70"/>
  <c r="X332" i="69"/>
  <c r="X424" i="66"/>
  <c r="Y334" i="68"/>
  <c r="Y279" i="64"/>
  <c r="X18" i="36"/>
  <c r="X18" i="37"/>
  <c r="X43" i="45"/>
  <c r="X43" i="46" s="1"/>
  <c r="X44" i="46"/>
  <c r="X130" i="29"/>
  <c r="X124" i="55"/>
  <c r="X124" i="56" s="1"/>
  <c r="Y328" i="69"/>
  <c r="Y125" i="62"/>
  <c r="Y25" i="61"/>
  <c r="Y105" i="55"/>
  <c r="Y105" i="56" s="1"/>
  <c r="Y106" i="56"/>
  <c r="Y290" i="67"/>
  <c r="Y328" i="67" s="1"/>
  <c r="Y134" i="6"/>
  <c r="X18" i="35"/>
  <c r="X125" i="29"/>
  <c r="Y130" i="29"/>
  <c r="Y162" i="46"/>
  <c r="X406" i="64"/>
  <c r="Y140" i="69"/>
  <c r="X105" i="63"/>
  <c r="X512" i="64"/>
  <c r="X511" i="64" s="1"/>
  <c r="X63" i="63"/>
  <c r="X62" i="63" s="1"/>
  <c r="Y365" i="64"/>
  <c r="Y343" i="64"/>
  <c r="Y364" i="64" s="1"/>
  <c r="Y18" i="32"/>
  <c r="Y125" i="61"/>
  <c r="Y142" i="29"/>
  <c r="X143" i="46"/>
  <c r="Y3" i="56"/>
  <c r="X136" i="70"/>
  <c r="Y115" i="71"/>
  <c r="Y270" i="70"/>
  <c r="Y269" i="70" s="1"/>
  <c r="Y269" i="66"/>
  <c r="Y251" i="67"/>
  <c r="Y62" i="53"/>
  <c r="Y63" i="52"/>
  <c r="Y82" i="5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81" i="63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Y82" i="61"/>
  <c r="X3" i="8"/>
  <c r="X3" i="10" s="1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X166" i="68" s="1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2" i="64" s="1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3" i="63"/>
  <c r="Y461" i="65"/>
  <c r="Y25" i="63"/>
  <c r="Y24" i="63" s="1"/>
  <c r="Y491" i="64"/>
  <c r="Y447" i="65"/>
  <c r="Y446" i="65" s="1"/>
  <c r="Y28" i="62"/>
  <c r="Y24" i="62" s="1"/>
  <c r="Y66" i="62"/>
  <c r="Y62" i="62" s="1"/>
  <c r="Y447" i="67"/>
  <c r="Y446" i="67" s="1"/>
  <c r="Y442" i="67" s="1"/>
  <c r="Y4" i="61"/>
  <c r="Y128" i="6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106" i="51"/>
  <c r="X48" i="51"/>
  <c r="X165" i="52"/>
  <c r="X110" i="52"/>
  <c r="X63" i="51"/>
  <c r="X147" i="52"/>
  <c r="X125" i="52"/>
  <c r="X67" i="52"/>
  <c r="X29" i="52"/>
  <c r="X8" i="52"/>
  <c r="X67" i="51"/>
  <c r="X29" i="51"/>
  <c r="X8" i="51"/>
  <c r="X162" i="52"/>
  <c r="X129" i="52"/>
  <c r="X48" i="52"/>
  <c r="X86" i="51"/>
  <c r="X144" i="53"/>
  <c r="X86" i="52"/>
  <c r="X106" i="52"/>
  <c r="X4" i="53"/>
  <c r="X3" i="53" s="1"/>
  <c r="X270" i="66"/>
  <c r="X270" i="67"/>
  <c r="X242" i="71"/>
  <c r="X224" i="72"/>
  <c r="X251" i="69"/>
  <c r="X260" i="71"/>
  <c r="X259" i="71" s="1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24"/>
  <c r="X3" i="19"/>
  <c r="X3" i="21" s="1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24" i="52" s="1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Y528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428" i="65"/>
  <c r="Y427" i="65" s="1"/>
  <c r="Y423" i="65" s="1"/>
  <c r="Y66" i="61"/>
  <c r="Y62" i="61" s="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85" i="62"/>
  <c r="Y557" i="68"/>
  <c r="Y556" i="68" s="1"/>
  <c r="Y552" i="68" s="1"/>
  <c r="Y7" i="62"/>
  <c r="Y3" i="62" s="1"/>
  <c r="Y495" i="64"/>
  <c r="Y494" i="64" s="1"/>
  <c r="Y128" i="62"/>
  <c r="Y447" i="70"/>
  <c r="Y446" i="70" s="1"/>
  <c r="Y442" i="70" s="1"/>
  <c r="Y109" i="61"/>
  <c r="Y428" i="69"/>
  <c r="Y427" i="69" s="1"/>
  <c r="Y423" i="69" s="1"/>
  <c r="X44" i="52" l="1"/>
  <c r="X232" i="67"/>
  <c r="X232" i="70"/>
  <c r="X335" i="68"/>
  <c r="Y24" i="61"/>
  <c r="X490" i="64"/>
  <c r="Y442" i="69"/>
  <c r="X3" i="29"/>
  <c r="X442" i="69"/>
  <c r="Y105" i="52"/>
  <c r="Y423" i="70"/>
  <c r="Y442" i="66"/>
  <c r="Y16" i="15"/>
  <c r="Y250" i="67"/>
  <c r="X251" i="70"/>
  <c r="X25" i="51"/>
  <c r="Y105" i="62"/>
  <c r="Y469" i="64"/>
  <c r="X423" i="70"/>
  <c r="Y278" i="64"/>
  <c r="Y442" i="65"/>
  <c r="Y231" i="65"/>
  <c r="X3" i="62"/>
  <c r="Y81" i="51"/>
  <c r="Y62" i="52"/>
  <c r="Y124" i="62"/>
  <c r="Y43" i="51"/>
  <c r="Y3" i="61"/>
  <c r="X423" i="66"/>
  <c r="Y124" i="61"/>
  <c r="Y423" i="66"/>
  <c r="X62" i="61"/>
  <c r="Y3" i="25"/>
  <c r="Y124" i="52"/>
  <c r="X259" i="72"/>
  <c r="X270" i="69"/>
  <c r="X269" i="69" s="1"/>
  <c r="X232" i="65"/>
  <c r="X44" i="51"/>
  <c r="X4" i="51"/>
  <c r="X161" i="53"/>
  <c r="X63" i="52"/>
  <c r="X125" i="51"/>
  <c r="Y286" i="68"/>
  <c r="Y3" i="46"/>
  <c r="X334" i="68"/>
  <c r="X311" i="68"/>
  <c r="X82" i="52"/>
  <c r="X25" i="52"/>
  <c r="Y134" i="29"/>
  <c r="X3" i="28"/>
  <c r="Y3" i="12"/>
  <c r="Y3" i="23"/>
  <c r="Y423" i="67"/>
  <c r="X3" i="17"/>
  <c r="X134" i="29"/>
  <c r="Y3" i="14"/>
  <c r="X3" i="12"/>
  <c r="X136" i="66"/>
  <c r="X3" i="61"/>
  <c r="X118" i="6"/>
  <c r="X3" i="23"/>
  <c r="X251" i="65"/>
  <c r="X3" i="46"/>
  <c r="Y133" i="71"/>
  <c r="Y24" i="51"/>
  <c r="X3" i="27"/>
  <c r="X139" i="29"/>
  <c r="X3" i="16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66" i="51"/>
  <c r="X62" i="51" s="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69" i="66"/>
  <c r="X251" i="67"/>
  <c r="X47" i="52"/>
  <c r="X43" i="52" s="1"/>
  <c r="X255" i="66"/>
  <c r="X254" i="66" s="1"/>
  <c r="X7" i="5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236" i="66"/>
  <c r="X235" i="66" s="1"/>
  <c r="X128" i="51"/>
  <c r="X124" i="51" s="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3" i="51" l="1"/>
  <c r="X24" i="51"/>
  <c r="X250" i="70"/>
  <c r="X250" i="65"/>
  <c r="X43" i="51"/>
  <c r="X231" i="65"/>
  <c r="X24" i="52"/>
  <c r="X62" i="52"/>
  <c r="X250" i="66"/>
  <c r="X310" i="68"/>
  <c r="Y3" i="16"/>
  <c r="X3" i="52"/>
  <c r="X231" i="66"/>
  <c r="X3" i="26"/>
  <c r="Y3" i="17"/>
  <c r="Y3" i="26"/>
  <c r="X133" i="29"/>
  <c r="Y3" i="15"/>
  <c r="Y3" i="27"/>
  <c r="Y139" i="29"/>
  <c r="Y133" i="29" s="1"/>
  <c r="X3" i="15"/>
  <c r="Y3" i="28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L28" i="6" l="1"/>
  <c r="T28" i="6"/>
  <c r="F28" i="6"/>
  <c r="N28" i="6"/>
  <c r="B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7" i="12"/>
  <c r="W164" i="49"/>
  <c r="W161" i="49" s="1"/>
  <c r="W214" i="68"/>
  <c r="W424" i="72"/>
  <c r="W442" i="71"/>
  <c r="W406" i="71"/>
  <c r="W162" i="63"/>
  <c r="W162" i="62"/>
  <c r="W144" i="61"/>
  <c r="W260" i="72"/>
  <c r="W242" i="72"/>
  <c r="W224" i="72"/>
  <c r="W242" i="71"/>
  <c r="W162" i="53"/>
  <c r="W144" i="53"/>
  <c r="W162" i="52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06" i="72"/>
  <c r="W162" i="61"/>
  <c r="W442" i="72"/>
  <c r="W424" i="71"/>
  <c r="W144" i="62"/>
  <c r="W144" i="63"/>
  <c r="W12" i="15"/>
  <c r="W224" i="71"/>
  <c r="W260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4" i="4"/>
  <c r="B28" i="4"/>
  <c r="B7" i="4"/>
  <c r="B37" i="4"/>
  <c r="B39" i="4"/>
  <c r="B10" i="4"/>
  <c r="B46" i="4"/>
  <c r="B12" i="4"/>
  <c r="B56" i="4"/>
  <c r="B13" i="4"/>
  <c r="B20" i="4"/>
  <c r="B35" i="4"/>
  <c r="B45" i="4"/>
  <c r="B54" i="4"/>
  <c r="B17" i="4"/>
  <c r="B70" i="4"/>
  <c r="B69" i="4"/>
  <c r="B71" i="4"/>
  <c r="B58" i="4"/>
  <c r="B21" i="4"/>
  <c r="B24" i="4"/>
  <c r="B44" i="4"/>
  <c r="B36" i="4"/>
  <c r="B25" i="4"/>
  <c r="B81" i="4"/>
  <c r="B41" i="4"/>
  <c r="B27" i="4"/>
  <c r="B52" i="4"/>
  <c r="B8" i="4"/>
  <c r="B68" i="4"/>
  <c r="B64" i="4"/>
  <c r="B76" i="4"/>
  <c r="B9" i="4"/>
  <c r="B26" i="4"/>
  <c r="B57" i="4"/>
  <c r="B14" i="4"/>
  <c r="B55" i="4"/>
  <c r="B15" i="4"/>
  <c r="B30" i="4"/>
  <c r="B38" i="4"/>
  <c r="B80" i="4"/>
  <c r="B29" i="4"/>
  <c r="B66" i="4"/>
  <c r="B11" i="4"/>
  <c r="B77" i="4"/>
  <c r="B40" i="4"/>
  <c r="B60" i="4"/>
  <c r="B16" i="4"/>
  <c r="B59" i="4"/>
  <c r="B33" i="4"/>
  <c r="B79" i="4"/>
  <c r="B22" i="4"/>
  <c r="B49" i="4"/>
  <c r="B82" i="4"/>
  <c r="B65" i="4"/>
  <c r="B23" i="4"/>
  <c r="B48" i="4"/>
  <c r="B67" i="4"/>
  <c r="B61" i="4"/>
  <c r="B53" i="4"/>
  <c r="B47" i="4"/>
  <c r="B73" i="4"/>
  <c r="B83" i="4"/>
  <c r="B72" i="4"/>
  <c r="B84" i="4"/>
  <c r="B34" i="4"/>
  <c r="B78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5" i="21" s="1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0" l="1"/>
  <c r="F3" i="10"/>
  <c r="E17" i="13"/>
  <c r="E17" i="16" s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<sst xmlns="http://schemas.openxmlformats.org/spreadsheetml/2006/main" count="18216" uniqueCount="4948">
  <si>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</si>
  <si>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</si>
  <si>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</si>
  <si>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</si>
  <si>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</si>
  <si>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</si>
  <si>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</si>
  <si>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</si>
  <si>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</si>
  <si>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</si>
  <si>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</si>
  <si>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</si>
  <si>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</si>
  <si>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</si>
  <si>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</si>
  <si>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</si>
  <si>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</si>
  <si>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</si>
  <si>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</si>
  <si>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</si>
  <si>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</si>
  <si>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</si>
  <si>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</si>
  <si>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</si>
  <si>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</si>
  <si>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</si>
  <si>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</si>
  <si>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</si>
  <si>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</si>
  <si>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</si>
  <si>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</si>
  <si>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</si>
  <si>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</si>
  <si>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</si>
  <si>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</si>
  <si>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</si>
  <si>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</si>
  <si>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</si>
  <si>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</si>
  <si>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</si>
  <si>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</si>
  <si>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</si>
  <si>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</si>
  <si>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</si>
  <si>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</si>
  <si>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</si>
  <si>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</si>
  <si>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</si>
  <si>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</si>
  <si>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</si>
  <si>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</si>
  <si>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</si>
  <si>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</si>
  <si>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</si>
  <si>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</si>
  <si>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</si>
  <si>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</si>
  <si>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</si>
  <si>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</si>
  <si>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</si>
  <si>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</si>
  <si>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</si>
  <si>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</si>
  <si>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</si>
  <si>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</si>
  <si>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</si>
  <si>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</si>
  <si>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</si>
  <si>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</si>
  <si>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</si>
  <si>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</si>
  <si>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</si>
  <si>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</si>
  <si>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</si>
  <si>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</si>
  <si>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</si>
  <si>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</si>
  <si>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</si>
  <si>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</si>
  <si>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</si>
  <si>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</si>
  <si>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</si>
  <si>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</si>
  <si>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</si>
  <si>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</si>
  <si>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</si>
  <si>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</si>
  <si>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</si>
  <si>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</si>
  <si>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</si>
  <si>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</si>
  <si>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</si>
  <si>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</si>
  <si>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</si>
  <si>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</si>
  <si>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</si>
  <si>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</si>
  <si>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</si>
  <si>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</si>
  <si>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</si>
  <si>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</si>
  <si>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</si>
  <si>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</si>
  <si>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</si>
  <si>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</si>
  <si>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</si>
  <si>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</si>
  <si>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</si>
  <si>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</si>
  <si>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</si>
  <si>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</si>
  <si>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</si>
  <si>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</si>
  <si>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</si>
  <si>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</si>
  <si>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</si>
  <si>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</si>
  <si>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</si>
  <si>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</si>
  <si>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</si>
  <si>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</si>
  <si>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</si>
  <si>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</si>
  <si>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</si>
  <si>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</si>
  <si>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</si>
  <si>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</si>
  <si>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</si>
  <si>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</si>
  <si>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</si>
  <si>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</si>
  <si>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</si>
  <si>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</si>
  <si>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</si>
  <si>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</si>
  <si>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</si>
  <si>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</si>
  <si>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</si>
  <si>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</si>
  <si>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</si>
  <si>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</si>
  <si>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</si>
  <si>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</si>
  <si>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</si>
  <si>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</si>
  <si>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</si>
  <si>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</si>
  <si>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</si>
  <si>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</si>
  <si>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</si>
  <si>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</si>
  <si>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</si>
  <si>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</si>
  <si>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</si>
  <si>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</si>
  <si>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</si>
  <si>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</si>
  <si>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</si>
  <si>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</si>
  <si>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</si>
  <si>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</si>
  <si>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</si>
  <si>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</si>
  <si>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</si>
  <si>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</si>
  <si>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</si>
  <si>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</si>
  <si>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</si>
  <si>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</si>
  <si>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</si>
  <si>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</si>
  <si>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</si>
  <si>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</si>
  <si>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</si>
  <si>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</si>
  <si>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</si>
  <si>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</si>
  <si>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</si>
  <si>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</si>
  <si>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</si>
  <si>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</si>
  <si>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</si>
  <si>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</si>
  <si>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</si>
  <si>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</si>
  <si>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</si>
  <si>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</si>
  <si>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</si>
  <si>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</si>
  <si>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</si>
  <si>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</si>
  <si>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</si>
  <si>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</si>
  <si>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</si>
  <si>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</si>
  <si>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</si>
  <si>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</si>
  <si>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</si>
  <si>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</si>
  <si>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</si>
  <si>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</si>
  <si>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</si>
  <si>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</si>
  <si>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</si>
  <si>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</si>
  <si>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</si>
  <si>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</si>
  <si>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</si>
  <si>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</si>
  <si>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</si>
  <si>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</si>
  <si>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</si>
  <si>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</si>
  <si>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</si>
  <si>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</si>
  <si>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</si>
  <si>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EL</t>
  </si>
  <si>
    <t>Greece</t>
  </si>
  <si>
    <t>Household consumption expenditure (M€2023)</t>
  </si>
  <si>
    <t>Household consumption expenditure per capita (€2023)</t>
  </si>
  <si>
    <t>Household consumption expenditure per household (€2023)</t>
  </si>
  <si>
    <t>EL - Residential sector summary</t>
  </si>
  <si>
    <t>Macro.Meuro2015.EL.ConsumptionExpenditure</t>
  </si>
  <si>
    <t>Macro.number.EL.Population</t>
  </si>
  <si>
    <t>NUM.number.EL.Res.HH</t>
  </si>
  <si>
    <t>SurfaceArea.ksqm.EL.Res.HH</t>
  </si>
  <si>
    <t>NUM.number.EL.Res.HHnew</t>
  </si>
  <si>
    <t>SurfaceArea.ksqm.EL.Res.HHnew</t>
  </si>
  <si>
    <t>HDD.Celsius.EL.Actual</t>
  </si>
  <si>
    <t>HDD.Celsius.EL.Mean</t>
  </si>
  <si>
    <t>HDD.ratio.EL.Relative</t>
  </si>
  <si>
    <t>FEC.ktoe.EL.ES.Res</t>
  </si>
  <si>
    <t>FEC.ktoe.EL.ES.Res.Solids</t>
  </si>
  <si>
    <t>FEC.ktoe.EL.ES.Res.LPG</t>
  </si>
  <si>
    <t>FEC.ktoe.EL.ES.Res.Oil</t>
  </si>
  <si>
    <t>FEC.ktoe.EL.ES.Res.NG</t>
  </si>
  <si>
    <t>FEC.ktoe.EL.ES.Res.Biomass_Waste</t>
  </si>
  <si>
    <t>FEC.ktoe.EL.ES.Res.Biogas</t>
  </si>
  <si>
    <t>FEC.ktoe.EL.ES.Res.LiqBio</t>
  </si>
  <si>
    <t>FEC.ktoe.EL.ES.Res.Solar</t>
  </si>
  <si>
    <t>FEC.ktoe.EL.ES.Res.Geo</t>
  </si>
  <si>
    <t>FEC.ktoe.EL.ES.Res.Ambient</t>
  </si>
  <si>
    <t>FEC.ktoe.EL.ES.Res.Steam_Distr</t>
  </si>
  <si>
    <t>FEC.ktoe.EL.ES.Res.Elec</t>
  </si>
  <si>
    <t>FEC.ktoe.EL.Res.HH</t>
  </si>
  <si>
    <t>FEC.ktoe.EL.Res.HH.Thermal</t>
  </si>
  <si>
    <t>FEC.ktoe.EL.Res.HH.Thermal.SH</t>
  </si>
  <si>
    <t>FEC.ktoe.EL.Res.HH.Thermal.SC</t>
  </si>
  <si>
    <t>FEC.ktoe.EL.Res.HH.Thermal.WH</t>
  </si>
  <si>
    <t>FEC.ktoe.EL.Res.HH.Thermal.CO</t>
  </si>
  <si>
    <t>FEC.ktoe.EL.Res.HH.Appl</t>
  </si>
  <si>
    <t>EMI.ktCO2.EL.ES.Res</t>
  </si>
  <si>
    <t>EMI.ktCO2.EL.ES.Res.Solids</t>
  </si>
  <si>
    <t>EMI.ktCO2.EL.ES.Res.LPG</t>
  </si>
  <si>
    <t>EMI.ktCO2.EL.ES.Res.Oil</t>
  </si>
  <si>
    <t>EMI.ktCO2.EL.ES.Res.NG</t>
  </si>
  <si>
    <t>EMI.ktCO2.EL.ES.Res.Biomass_Waste</t>
  </si>
  <si>
    <t>EMI.ktCO2.EL.ES.Res.Biogas</t>
  </si>
  <si>
    <t>EMI.ktCO2.EL.ES.Res.LiqBio</t>
  </si>
  <si>
    <t>EMI.ktCO2.EL.ES.Res.Solar</t>
  </si>
  <si>
    <t>EMI.ktCO2.EL.ES.Res.Geo</t>
  </si>
  <si>
    <t>EMI.ktCO2.EL.ES.Res.Ambient</t>
  </si>
  <si>
    <t>EMI.ktCO2.EL.ES.Res.Steam_Distr</t>
  </si>
  <si>
    <t>EMI.ktCO2.EL.ES.Res.Elec</t>
  </si>
  <si>
    <t>EMI.ktCO2.EL.Res.HH</t>
  </si>
  <si>
    <t>EMI.ktCO2.EL.Res.HH.Thermal</t>
  </si>
  <si>
    <t>EMI.ktCO2.EL.Res.HH.Thermal.SH</t>
  </si>
  <si>
    <t>EMI.ktCO2.EL.Res.HH.Thermal.SC</t>
  </si>
  <si>
    <t>EMI.ktCO2.EL.Res.HH.Thermal.WH</t>
  </si>
  <si>
    <t>EMI.ktCO2.EL.Res.HH.Thermal.CO</t>
  </si>
  <si>
    <t>EMI.ktCO2.EL.Res.HH.Appl</t>
  </si>
  <si>
    <t>FEC_per_household.kWh.EL.Res.HH</t>
  </si>
  <si>
    <t>FEC_per_household.kWh.EL.Res.HH.Thermal</t>
  </si>
  <si>
    <t>FEC_per_household.kWh.EL.Res.HH.Thermal.SH</t>
  </si>
  <si>
    <t>FEC_per_household.kWh.EL.Res.HH.Thermal.SC</t>
  </si>
  <si>
    <t>FEC_per_household.kWh.EL.Res.HH.Thermal.WH</t>
  </si>
  <si>
    <t>FEC_per_household.kWh.EL.Res.HH.Thermal.CO</t>
  </si>
  <si>
    <t>FEC_per_household.kWh.EL.Res.HH.Appl</t>
  </si>
  <si>
    <t>TES_per_household.kWh.EL.Res.HH.Thermal</t>
  </si>
  <si>
    <t>TES_per_household.kWh.EL.Res.HH.Thermal.SH</t>
  </si>
  <si>
    <t>TES_per_household.kWh.EL.Res.HH.Thermal.SC</t>
  </si>
  <si>
    <t>TES_per_household.kWh.EL.Res.HH.Thermal.WH</t>
  </si>
  <si>
    <t>TES_per_household.kWh.EL.Res.HH.Thermal.CO</t>
  </si>
  <si>
    <t>EMI_per_household.kgCO2.EL.Res.HH</t>
  </si>
  <si>
    <t>EMI_per_household.kgCO2.EL.Res.HH.Thermal</t>
  </si>
  <si>
    <t>EMI_per_household.kgCO2.EL.Res.HH.Thermal.SH</t>
  </si>
  <si>
    <t>EMI_per_household.kgCO2.EL.Res.HH.Thermal.SC</t>
  </si>
  <si>
    <t>EMI_per_household.kgCO2.EL.Res.HH.Thermal.WH</t>
  </si>
  <si>
    <t>EMI_per_household.kgCO2.EL.Res.HH.Thermal.CO</t>
  </si>
  <si>
    <t>EMI_per_household.kgCO2.EL.Res.HH.Appl</t>
  </si>
  <si>
    <t>Eff.ratio.EL.Res.HH.Thermal</t>
  </si>
  <si>
    <t>Eff.ratio.EL.Res.HH.Thermal.SH</t>
  </si>
  <si>
    <t>Eff.ratio.EL.Res.HH.Thermal.SC</t>
  </si>
  <si>
    <t>Eff.ratio.EL.Res.HH.Thermal.WH</t>
  </si>
  <si>
    <t>Eff.ratio.EL.Res.HH.Thermal.CO</t>
  </si>
  <si>
    <t>FEC_per_sqm.kWh.EL.Res.HH</t>
  </si>
  <si>
    <t>FEC_per_sqm.kWh.EL.Res.HH.Thermal</t>
  </si>
  <si>
    <t>FEC_per_sqm.kWh.EL.Res.HH.Thermal.SH</t>
  </si>
  <si>
    <t>FEC_per_sqm.kWh.EL.Res.HH.Thermal.SC</t>
  </si>
  <si>
    <t>FEC_per_sqm.kWh.EL.Res.HH.Thermal.WH</t>
  </si>
  <si>
    <t>FEC_per_sqm.kWh.EL.Res.HH.Thermal.CO</t>
  </si>
  <si>
    <t>FEC_per_sqm.kWh.EL.Res.HH.Appl</t>
  </si>
  <si>
    <t>TES_per_sqm.kWh.EL.Res.HH.Thermal</t>
  </si>
  <si>
    <t>TES_per_sqm.kWh.EL.Res.HH.Thermal.SH</t>
  </si>
  <si>
    <t>TES_per_sqm.kWh.EL.Res.HH.Thermal.SC</t>
  </si>
  <si>
    <t>TES_per_sqm.kWh.EL.Res.HH.Thermal.WH</t>
  </si>
  <si>
    <t>TES_per_sqm.kWh.EL.Res.HH.Thermal.CO</t>
  </si>
  <si>
    <t>EMI_per_sqm.kgCO2.EL.Res.HH</t>
  </si>
  <si>
    <t>EMI_per_sqm.kgCO2.EL.Res.HH.Thermal</t>
  </si>
  <si>
    <t>EMI_per_sqm.kgCO2.EL.Res.HH.Thermal.SH</t>
  </si>
  <si>
    <t>EMI_per_sqm.kgCO2.EL.Res.HH.Thermal.SC</t>
  </si>
  <si>
    <t>EMI_per_sqm.kgCO2.EL.Res.HH.Thermal.WH</t>
  </si>
  <si>
    <t>EMI_per_sqm.kgCO2.EL.Res.HH.Thermal.CO</t>
  </si>
  <si>
    <t>EMI_per_sqm.kgCO2.EL.Res.HH.Appl</t>
  </si>
  <si>
    <t>FEC_per_capita.kWh.EL.Res.HH</t>
  </si>
  <si>
    <t>FEC_per_capita.kWh.EL.Res.HH.Thermal</t>
  </si>
  <si>
    <t>FEC_per_capita.kWh.EL.Res.HH.Thermal.SH</t>
  </si>
  <si>
    <t>FEC_per_capita.kWh.EL.Res.HH.Thermal.SC</t>
  </si>
  <si>
    <t>FEC_per_capita.kWh.EL.Res.HH.Thermal.WH</t>
  </si>
  <si>
    <t>FEC_per_capita.kWh.EL.Res.HH.Thermal.CO</t>
  </si>
  <si>
    <t>FEC_per_capita.kWh.EL.Res.HH.Appl</t>
  </si>
  <si>
    <t>TES_per_capita.kWh.EL.Res.HH.Thermal</t>
  </si>
  <si>
    <t>TES_per_capita.kWh.EL.Res.HH.Thermal.SH</t>
  </si>
  <si>
    <t>TES_per_capita.kWh.EL.Res.HH.Thermal.SC</t>
  </si>
  <si>
    <t>TES_per_capita.kWh.EL.Res.HH.Thermal.WH</t>
  </si>
  <si>
    <t>TES_per_capita.kWh.EL.Res.HH.Thermal.CO</t>
  </si>
  <si>
    <t>EMI_per_capita.kgCO2.EL.Res.HH</t>
  </si>
  <si>
    <t>EMI_per_capita.kgCO2.EL.Res.HH.Thermal</t>
  </si>
  <si>
    <t>EMI_per_capita.kgCO2.EL.Res.HH.Thermal.SH</t>
  </si>
  <si>
    <t>EMI_per_capita.kgCO2.EL.Res.HH.Thermal.SC</t>
  </si>
  <si>
    <t>EMI_per_capita.kgCO2.EL.Res.HH.Thermal.WH</t>
  </si>
  <si>
    <t>EMI_per_capita.kgCO2.EL.Res.HH.Thermal.CO</t>
  </si>
  <si>
    <t>EMI_per_capita.kgCO2.EL.Res.HH.Appl</t>
  </si>
  <si>
    <t>EL - Number of households</t>
  </si>
  <si>
    <t>NUM.number.EL.Res.HH.Thermal</t>
  </si>
  <si>
    <t>NUM.number.EL.Res.HH.Thermal.SH</t>
  </si>
  <si>
    <t>NUM.number.EL.Res.HH.Thermal.SH.Solids</t>
  </si>
  <si>
    <t>NUM.number.EL.Res.HH.Thermal.SH.LPG</t>
  </si>
  <si>
    <t>NUM.number.EL.Res.HH.Thermal.SH.Oil</t>
  </si>
  <si>
    <t>NUM.number.EL.Res.HH.Thermal.SH.Gas</t>
  </si>
  <si>
    <t>NUM.number.EL.Res.HH.Thermal.SH.Biomass</t>
  </si>
  <si>
    <t>NUM.number.EL.Res.HH.Thermal.SH.Geo</t>
  </si>
  <si>
    <t>NUM.number.EL.Res.HH.Thermal.SH.DistrHeat</t>
  </si>
  <si>
    <t>NUM.number.EL.Res.HH.Thermal.SH.AdvElc</t>
  </si>
  <si>
    <t>NUM.number.EL.Res.HH.Thermal.SH.ConvElc</t>
  </si>
  <si>
    <t>NUM.number.EL.Res.HH.Thermal.SC</t>
  </si>
  <si>
    <t>NUM.number.EL.Res.HH.Thermal.SC.AC</t>
  </si>
  <si>
    <t>NUM.number.EL.Res.HH.Thermal.WH</t>
  </si>
  <si>
    <t>NUM.number.EL.Res.HH.Thermal.WH.Solids</t>
  </si>
  <si>
    <t>NUM.number.EL.Res.HH.Thermal.WH.LPG</t>
  </si>
  <si>
    <t>NUM.number.EL.Res.HH.Thermal.WH.Oil</t>
  </si>
  <si>
    <t>NUM.number.EL.Res.HH.Thermal.WH.Gas</t>
  </si>
  <si>
    <t>NUM.number.EL.Res.HH.Thermal.WH.Biomass</t>
  </si>
  <si>
    <t>NUM.number.EL.Res.HH.Thermal.WH.Geo</t>
  </si>
  <si>
    <t>NUM.number.EL.Res.HH.Thermal.WH.DistrHeat</t>
  </si>
  <si>
    <t>NUM.number.EL.Res.HH.Thermal.WH.Elc</t>
  </si>
  <si>
    <t>NUM.number.EL.Res.HH.Thermal.WH.Solar</t>
  </si>
  <si>
    <t>NUM.number.EL.Res.HH.Thermal.CO</t>
  </si>
  <si>
    <t>NUM.number.EL.Res.HH.Thermal.CO.Solids</t>
  </si>
  <si>
    <t>NUM.number.EL.Res.HH.Thermal.CO.LPG</t>
  </si>
  <si>
    <t>NUM.number.EL.Res.HH.Thermal.CO.Gas</t>
  </si>
  <si>
    <t>NUM.number.EL.Res.HH.Thermal.CO.Biomass</t>
  </si>
  <si>
    <t>NUM.number.EL.Res.HH.Thermal.CO.Elc</t>
  </si>
  <si>
    <t>EL - Final energy consumption</t>
  </si>
  <si>
    <t>FEC.ktoe.EL.Res.HH.Thermal.SH.Solids.Solids</t>
  </si>
  <si>
    <t>FEC.ktoe.EL.Res.HH.Thermal.SH.LPG.LPG</t>
  </si>
  <si>
    <t>FEC.ktoe.EL.Res.HH.Thermal.SH.Oil.Oil_LiqBio</t>
  </si>
  <si>
    <t>FEC.ktoe.EL.Res.HH.Thermal.SH.Gas.NG_Biogas</t>
  </si>
  <si>
    <t>FEC.ktoe.EL.Res.HH.Thermal.SH.Biomass.Biomass_Waste</t>
  </si>
  <si>
    <t>FEC.ktoe.EL.Res.HH.Thermal.SH.Geo.Geo</t>
  </si>
  <si>
    <t>FEC.ktoe.EL.Res.HH.Thermal.SH.DistrHeat.Steam_Distr</t>
  </si>
  <si>
    <t>FEC.ktoe.EL.Res.HH.Thermal.SH.AdvElc.Elec</t>
  </si>
  <si>
    <t>FEC.ktoe.EL.Res.HH.Thermal.SH.ConvElc.Elec</t>
  </si>
  <si>
    <t>FEC.ktoe.EL.Res.HH.Thermal.SH.TotalCirculation.Elec</t>
  </si>
  <si>
    <t>FEC.ktoe.EL.Res.HH.Thermal.SC.AC.Elec</t>
  </si>
  <si>
    <t>FEC.ktoe.EL.Res.HH.Thermal.WH.Solids.Solids</t>
  </si>
  <si>
    <t>FEC.ktoe.EL.Res.HH.Thermal.WH.LPG.LPG</t>
  </si>
  <si>
    <t>FEC.ktoe.EL.Res.HH.Thermal.WH.Oil.Oil_LiqBio</t>
  </si>
  <si>
    <t>FEC.ktoe.EL.Res.HH.Thermal.WH.Gas.NG_Biogas</t>
  </si>
  <si>
    <t>FEC.ktoe.EL.Res.HH.Thermal.WH.Biomass.Biomass_Waste</t>
  </si>
  <si>
    <t>FEC.ktoe.EL.Res.HH.Thermal.WH.Geo.Geo</t>
  </si>
  <si>
    <t>FEC.ktoe.EL.Res.HH.Thermal.WH.DistrHeat.Steam_Distr</t>
  </si>
  <si>
    <t>FEC.ktoe.EL.Res.HH.Thermal.WH.Elc.Elec</t>
  </si>
  <si>
    <t>FEC.ktoe.EL.Res.HH.Thermal.WH.TotalSolar.Solar</t>
  </si>
  <si>
    <t>FEC.ktoe.EL.Res.HH.Thermal.CO.Solids.Solids</t>
  </si>
  <si>
    <t>FEC.ktoe.EL.Res.HH.Thermal.CO.LPG.LPG</t>
  </si>
  <si>
    <t>FEC.ktoe.EL.Res.HH.Thermal.CO.Gas.NG_Biogas</t>
  </si>
  <si>
    <t>FEC.ktoe.EL.Res.HH.Thermal.CO.Biomass.Biomass_Waste</t>
  </si>
  <si>
    <t>FEC.ktoe.EL.Res.HH.Thermal.CO.Elc.Elec</t>
  </si>
  <si>
    <t>EL - Thermal energy service</t>
  </si>
  <si>
    <t>TES.ktoe.EL.Res.HH.Thermal</t>
  </si>
  <si>
    <t>TES.ktoe.EL.Res.HH.Thermal.SH</t>
  </si>
  <si>
    <t>TES.ktoe.EL.Res.HH.Thermal.SH.Solids.Solids</t>
  </si>
  <si>
    <t>TES.ktoe.EL.Res.HH.Thermal.SH.LPG.LPG</t>
  </si>
  <si>
    <t>TES.ktoe.EL.Res.HH.Thermal.SH.Oil.Oil_LiqBio</t>
  </si>
  <si>
    <t>TES.ktoe.EL.Res.HH.Thermal.SH.Gas.NG_Biogas</t>
  </si>
  <si>
    <t>TES.ktoe.EL.Res.HH.Thermal.SH.Biomass.Biomass_Waste</t>
  </si>
  <si>
    <t>TES.ktoe.EL.Res.HH.Thermal.SH.Geo.Geo</t>
  </si>
  <si>
    <t>TES.ktoe.EL.Res.HH.Thermal.SH.DistrHeat.Steam_Distr</t>
  </si>
  <si>
    <t>TES.ktoe.EL.Res.HH.Thermal.SH.AdvElc.Elec</t>
  </si>
  <si>
    <t>TES.ktoe.EL.Res.HH.Thermal.SH.ConvElc.Elec</t>
  </si>
  <si>
    <t>TES.ktoe.EL.Res.HH.Thermal.SH.TotalCirculation.Elec</t>
  </si>
  <si>
    <t>TES.ktoe.EL.Res.HH.Thermal.SC</t>
  </si>
  <si>
    <t>TES.ktoe.EL.Res.HH.Thermal.SC.AC.Elec</t>
  </si>
  <si>
    <t>TES.ktoe.EL.Res.HH.Thermal.WH</t>
  </si>
  <si>
    <t>TES.ktoe.EL.Res.HH.Thermal.WH.Solids.Solids</t>
  </si>
  <si>
    <t>TES.ktoe.EL.Res.HH.Thermal.WH.LPG.LPG</t>
  </si>
  <si>
    <t>TES.ktoe.EL.Res.HH.Thermal.WH.Oil.Oil_LiqBio</t>
  </si>
  <si>
    <t>TES.ktoe.EL.Res.HH.Thermal.WH.Gas.NG_Biogas</t>
  </si>
  <si>
    <t>TES.ktoe.EL.Res.HH.Thermal.WH.Biomass.Biomass_Waste</t>
  </si>
  <si>
    <t>TES.ktoe.EL.Res.HH.Thermal.WH.Geo.Geo</t>
  </si>
  <si>
    <t>TES.ktoe.EL.Res.HH.Thermal.WH.DistrHeat.Steam_Distr</t>
  </si>
  <si>
    <t>TES.ktoe.EL.Res.HH.Thermal.WH.Elc.Elec</t>
  </si>
  <si>
    <t>TES.ktoe.EL.Res.HH.Thermal.WH.TotalSolar.Solar</t>
  </si>
  <si>
    <t>TES.ktoe.EL.Res.HH.Thermal.CO</t>
  </si>
  <si>
    <t>TES.ktoe.EL.Res.HH.Thermal.CO.Solids.Solids</t>
  </si>
  <si>
    <t>TES.ktoe.EL.Res.HH.Thermal.CO.LPG.LPG</t>
  </si>
  <si>
    <t>TES.ktoe.EL.Res.HH.Thermal.CO.Gas.NG_Biogas</t>
  </si>
  <si>
    <t>TES.ktoe.EL.Res.HH.Thermal.CO.Biomass.Biomass_Waste</t>
  </si>
  <si>
    <t>TES.ktoe.EL.Res.HH.Thermal.CO.Elc.Elec</t>
  </si>
  <si>
    <t>EL - System efficiency indicator of total stock</t>
  </si>
  <si>
    <t>Eff.ratio.EL.Res.HH.Thermal.SH.Solids.Solids</t>
  </si>
  <si>
    <t>Eff.ratio.EL.Res.HH.Thermal.SH.LPG.LPG</t>
  </si>
  <si>
    <t>Eff.ratio.EL.Res.HH.Thermal.SH.Oil.Oil_LiqBio</t>
  </si>
  <si>
    <t>Eff.ratio.EL.Res.HH.Thermal.SH.Gas.NG_Biogas</t>
  </si>
  <si>
    <t>Eff.ratio.EL.Res.HH.Thermal.SH.Biomass.Biomass_Waste</t>
  </si>
  <si>
    <t>Eff.ratio.EL.Res.HH.Thermal.SH.Geo.Geo</t>
  </si>
  <si>
    <t>Eff.ratio.EL.Res.HH.Thermal.SH.DistrHeat.Steam_Distr</t>
  </si>
  <si>
    <t>Eff.ratio.EL.Res.HH.Thermal.SH.AdvElc.Elec</t>
  </si>
  <si>
    <t>Eff.ratio.EL.Res.HH.Thermal.SH.ConvElc.Elec</t>
  </si>
  <si>
    <t>Eff.ratio.EL.Res.HH.Thermal.SH.TotalCirculation.Elec</t>
  </si>
  <si>
    <t>Eff.ratio.EL.Res.HH.Thermal.SC.AC.Elec</t>
  </si>
  <si>
    <t>Eff.ratio.EL.Res.HH.Thermal.WH.Solids.Solids</t>
  </si>
  <si>
    <t>Eff.ratio.EL.Res.HH.Thermal.WH.LPG.LPG</t>
  </si>
  <si>
    <t>Eff.ratio.EL.Res.HH.Thermal.WH.Oil.Oil_LiqBio</t>
  </si>
  <si>
    <t>Eff.ratio.EL.Res.HH.Thermal.WH.Gas.NG_Biogas</t>
  </si>
  <si>
    <t>Eff.ratio.EL.Res.HH.Thermal.WH.Biomass.Biomass_Waste</t>
  </si>
  <si>
    <t>Eff.ratio.EL.Res.HH.Thermal.WH.Geo.Geo</t>
  </si>
  <si>
    <t>Eff.ratio.EL.Res.HH.Thermal.WH.DistrHeat.Steam_Distr</t>
  </si>
  <si>
    <t>Eff.ratio.EL.Res.HH.Thermal.WH.Elc.Elec</t>
  </si>
  <si>
    <t>Eff.ratio.EL.Res.HH.Thermal.WH.TotalSolar.Solar</t>
  </si>
  <si>
    <t>Eff.ratio.EL.Res.HH.Thermal.CO.Solids.Solids</t>
  </si>
  <si>
    <t>Eff.ratio.EL.Res.HH.Thermal.CO.LPG.LPG</t>
  </si>
  <si>
    <t>Eff.ratio.EL.Res.HH.Thermal.CO.Gas.NG_Biogas</t>
  </si>
  <si>
    <t>Eff.ratio.EL.Res.HH.Thermal.CO.Biomass.Biomass_Waste</t>
  </si>
  <si>
    <t>Eff.ratio.EL.Res.HH.Thermal.CO.Elc.Elec</t>
  </si>
  <si>
    <t>EL - CO2 emissions</t>
  </si>
  <si>
    <t>EMI.ktCO2.EL.Res.HH.Thermal.SH.Solids.Solids</t>
  </si>
  <si>
    <t>EMI.ktCO2.EL.Res.HH.Thermal.SH.LPG.LPG</t>
  </si>
  <si>
    <t>EMI.ktCO2.EL.Res.HH.Thermal.SH.Oil.Oil_LiqBio</t>
  </si>
  <si>
    <t>EMI.ktCO2.EL.Res.HH.Thermal.SH.Gas.NG_Biogas</t>
  </si>
  <si>
    <t>EMI.ktCO2.EL.Res.HH.Thermal.SH.Biomass.Biomass_Waste</t>
  </si>
  <si>
    <t>EMI.ktCO2.EL.Res.HH.Thermal.SH.Geo.Geo</t>
  </si>
  <si>
    <t>EMI.ktCO2.EL.Res.HH.Thermal.SH.DistrHeat.Steam_Distr</t>
  </si>
  <si>
    <t>EMI.ktCO2.EL.Res.HH.Thermal.SH.AdvElc.Elec</t>
  </si>
  <si>
    <t>EMI.ktCO2.EL.Res.HH.Thermal.SH.ConvElc.Elec</t>
  </si>
  <si>
    <t>EMI.ktCO2.EL.Res.HH.Thermal.SH.TotalCirculation.Elec</t>
  </si>
  <si>
    <t>EMI.ktCO2.EL.Res.HH.Thermal.SC.AC.Elec</t>
  </si>
  <si>
    <t>EMI.ktCO2.EL.Res.HH.Thermal.WH.Solids.Solids</t>
  </si>
  <si>
    <t>EMI.ktCO2.EL.Res.HH.Thermal.WH.LPG.LPG</t>
  </si>
  <si>
    <t>EMI.ktCO2.EL.Res.HH.Thermal.WH.Oil.Oil_LiqBio</t>
  </si>
  <si>
    <t>EMI.ktCO2.EL.Res.HH.Thermal.WH.Gas.NG_Biogas</t>
  </si>
  <si>
    <t>EMI.ktCO2.EL.Res.HH.Thermal.WH.Biomass.Biomass_Waste</t>
  </si>
  <si>
    <t>EMI.ktCO2.EL.Res.HH.Thermal.WH.Geo.Geo</t>
  </si>
  <si>
    <t>EMI.ktCO2.EL.Res.HH.Thermal.WH.DistrHeat.Steam_Distr</t>
  </si>
  <si>
    <t>EMI.ktCO2.EL.Res.HH.Thermal.WH.Elc.Elec</t>
  </si>
  <si>
    <t>EMI.ktCO2.EL.Res.HH.Thermal.WH.TotalSolar.Solar</t>
  </si>
  <si>
    <t>EMI.ktCO2.EL.Res.HH.Thermal.CO.Solids.Solids</t>
  </si>
  <si>
    <t>EMI.ktCO2.EL.Res.HH.Thermal.CO.LPG.LPG</t>
  </si>
  <si>
    <t>EMI.ktCO2.EL.Res.HH.Thermal.CO.Gas.NG_Biogas</t>
  </si>
  <si>
    <t>EMI.ktCO2.EL.Res.HH.Thermal.CO.Biomass.Biomass_Waste</t>
  </si>
  <si>
    <t>EMI.ktCO2.EL.Res.HH.Thermal.CO.Elc.Elec</t>
  </si>
  <si>
    <t>EL - Final energy consumption per household</t>
  </si>
  <si>
    <t>FEC_per_household.kWh.EL.Res.HH.Thermal.SH.Solids.Solids</t>
  </si>
  <si>
    <t>FEC_per_household.kWh.EL.Res.HH.Thermal.SH.LPG.LPG</t>
  </si>
  <si>
    <t>FEC_per_household.kWh.EL.Res.HH.Thermal.SH.Oil.Oil_LiqBio</t>
  </si>
  <si>
    <t>FEC_per_household.kWh.EL.Res.HH.Thermal.SH.Gas.NG_Biogas</t>
  </si>
  <si>
    <t>FEC_per_household.kWh.EL.Res.HH.Thermal.SH.Biomass.Biomass_Waste</t>
  </si>
  <si>
    <t>FEC_per_household.kWh.EL.Res.HH.Thermal.SH.Geo.Geo</t>
  </si>
  <si>
    <t>FEC_per_household.kWh.EL.Res.HH.Thermal.SH.DistrHeat.Steam_Distr</t>
  </si>
  <si>
    <t>FEC_per_household.kWh.EL.Res.HH.Thermal.SH.AdvElc.Elec</t>
  </si>
  <si>
    <t>FEC_per_household.kWh.EL.Res.HH.Thermal.SH.ConvElc.Elec</t>
  </si>
  <si>
    <t>FEC_per_household.kWh.EL.Res.HH.Thermal.SH.TotalCirculation.Elec</t>
  </si>
  <si>
    <t>FEC_per_household.kWh.EL.Res.HH.Thermal.SC.AC.Elec</t>
  </si>
  <si>
    <t>FEC_per_household.kWh.EL.Res.HH.Thermal.WH.Solids.Solids</t>
  </si>
  <si>
    <t>FEC_per_household.kWh.EL.Res.HH.Thermal.WH.LPG.LPG</t>
  </si>
  <si>
    <t>FEC_per_household.kWh.EL.Res.HH.Thermal.WH.Oil.Oil_LiqBio</t>
  </si>
  <si>
    <t>FEC_per_household.kWh.EL.Res.HH.Thermal.WH.Gas.NG_Biogas</t>
  </si>
  <si>
    <t>FEC_per_household.kWh.EL.Res.HH.Thermal.WH.Biomass.Biomass_Waste</t>
  </si>
  <si>
    <t>FEC_per_household.kWh.EL.Res.HH.Thermal.WH.Geo.Geo</t>
  </si>
  <si>
    <t>FEC_per_household.kWh.EL.Res.HH.Thermal.WH.DistrHeat.Steam_Distr</t>
  </si>
  <si>
    <t>FEC_per_household.kWh.EL.Res.HH.Thermal.WH.Elc.Elec</t>
  </si>
  <si>
    <t>FEC_per_household.kWh.EL.Res.HH.Thermal.WH.TotalSolar.Solar</t>
  </si>
  <si>
    <t>FEC_per_household.kWh.EL.Res.HH.Thermal.CO.Solids.Solids</t>
  </si>
  <si>
    <t>FEC_per_household.kWh.EL.Res.HH.Thermal.CO.LPG.LPG</t>
  </si>
  <si>
    <t>FEC_per_household.kWh.EL.Res.HH.Thermal.CO.Gas.NG_Biogas</t>
  </si>
  <si>
    <t>FEC_per_household.kWh.EL.Res.HH.Thermal.CO.Biomass.Biomass_Waste</t>
  </si>
  <si>
    <t>FEC_per_household.kWh.EL.Res.HH.Thermal.CO.Elc.Elec</t>
  </si>
  <si>
    <t>EL - Thermal energy service per household</t>
  </si>
  <si>
    <t>TES_per_household.kWh.EL.Res.HH.Thermal.SH.Solids.Solids</t>
  </si>
  <si>
    <t>TES_per_household.kWh.EL.Res.HH.Thermal.SH.LPG.LPG</t>
  </si>
  <si>
    <t>TES_per_household.kWh.EL.Res.HH.Thermal.SH.Oil.Oil_LiqBio</t>
  </si>
  <si>
    <t>TES_per_household.kWh.EL.Res.HH.Thermal.SH.Gas.NG_Biogas</t>
  </si>
  <si>
    <t>TES_per_household.kWh.EL.Res.HH.Thermal.SH.Biomass.Biomass_Waste</t>
  </si>
  <si>
    <t>TES_per_household.kWh.EL.Res.HH.Thermal.SH.Geo.Geo</t>
  </si>
  <si>
    <t>TES_per_household.kWh.EL.Res.HH.Thermal.SH.DistrHeat.Steam_Distr</t>
  </si>
  <si>
    <t>TES_per_household.kWh.EL.Res.HH.Thermal.SH.AdvElc.Elec</t>
  </si>
  <si>
    <t>TES_per_household.kWh.EL.Res.HH.Thermal.SH.ConvElc.Elec</t>
  </si>
  <si>
    <t>TES_per_household.kWh.EL.Res.HH.Thermal.SH.TotalCirculation.Elec</t>
  </si>
  <si>
    <t>TES_per_household.kWh.EL.Res.HH.Thermal.SC.AC.Elec</t>
  </si>
  <si>
    <t>TES_per_household.kWh.EL.Res.HH.Thermal.WH.Solids.Solids</t>
  </si>
  <si>
    <t>TES_per_household.kWh.EL.Res.HH.Thermal.WH.LPG.LPG</t>
  </si>
  <si>
    <t>TES_per_household.kWh.EL.Res.HH.Thermal.WH.Oil.Oil_LiqBio</t>
  </si>
  <si>
    <t>TES_per_household.kWh.EL.Res.HH.Thermal.WH.Gas.NG_Biogas</t>
  </si>
  <si>
    <t>TES_per_household.kWh.EL.Res.HH.Thermal.WH.Biomass.Biomass_Waste</t>
  </si>
  <si>
    <t>TES_per_household.kWh.EL.Res.HH.Thermal.WH.Geo.Geo</t>
  </si>
  <si>
    <t>TES_per_household.kWh.EL.Res.HH.Thermal.WH.DistrHeat.Steam_Distr</t>
  </si>
  <si>
    <t>TES_per_household.kWh.EL.Res.HH.Thermal.WH.Elc.Elec</t>
  </si>
  <si>
    <t>TES_per_household.kWh.EL.Res.HH.Thermal.WH.TotalSolar.Solar</t>
  </si>
  <si>
    <t>TES_per_household.kWh.EL.Res.HH.Thermal.CO.Solids.Solids</t>
  </si>
  <si>
    <t>TES_per_household.kWh.EL.Res.HH.Thermal.CO.LPG.LPG</t>
  </si>
  <si>
    <t>TES_per_household.kWh.EL.Res.HH.Thermal.CO.Gas.NG_Biogas</t>
  </si>
  <si>
    <t>TES_per_household.kWh.EL.Res.HH.Thermal.CO.Biomass.Biomass_Waste</t>
  </si>
  <si>
    <t>TES_per_household.kWh.EL.Res.HH.Thermal.CO.Elc.Elec</t>
  </si>
  <si>
    <t>EL - CO2 emissions per household</t>
  </si>
  <si>
    <t>EMI_per_household.kgCO2.EL.Res.HH.Thermal.SH.Solids.Solids</t>
  </si>
  <si>
    <t>EMI_per_household.kgCO2.EL.Res.HH.Thermal.SH.LPG.LPG</t>
  </si>
  <si>
    <t>EMI_per_household.kgCO2.EL.Res.HH.Thermal.SH.Oil.Oil_LiqBio</t>
  </si>
  <si>
    <t>EMI_per_household.kgCO2.EL.Res.HH.Thermal.SH.Gas.NG_Biogas</t>
  </si>
  <si>
    <t>EMI_per_household.kgCO2.EL.Res.HH.Thermal.SH.Biomass.Biomass_Waste</t>
  </si>
  <si>
    <t>EMI_per_household.kgCO2.EL.Res.HH.Thermal.SH.Geo.Geo</t>
  </si>
  <si>
    <t>EMI_per_household.kgCO2.EL.Res.HH.Thermal.SH.DistrHeat.Steam_Distr</t>
  </si>
  <si>
    <t>EMI_per_household.kgCO2.EL.Res.HH.Thermal.SH.AdvElc.Elec</t>
  </si>
  <si>
    <t>EMI_per_household.kgCO2.EL.Res.HH.Thermal.SH.ConvElc.Elec</t>
  </si>
  <si>
    <t>EMI_per_household.kgCO2.EL.Res.HH.Thermal.SH.TotalCirculation.Elec</t>
  </si>
  <si>
    <t>EMI_per_household.kgCO2.EL.Res.HH.Thermal.SC.AC.Elec</t>
  </si>
  <si>
    <t>EMI_per_household.kgCO2.EL.Res.HH.Thermal.WH.Solids.Solids</t>
  </si>
  <si>
    <t>EMI_per_household.kgCO2.EL.Res.HH.Thermal.WH.LPG.LPG</t>
  </si>
  <si>
    <t>EMI_per_household.kgCO2.EL.Res.HH.Thermal.WH.Oil.Oil_LiqBio</t>
  </si>
  <si>
    <t>EMI_per_household.kgCO2.EL.Res.HH.Thermal.WH.Gas.NG_Biogas</t>
  </si>
  <si>
    <t>EMI_per_household.kgCO2.EL.Res.HH.Thermal.WH.Biomass.Biomass_Waste</t>
  </si>
  <si>
    <t>EMI_per_household.kgCO2.EL.Res.HH.Thermal.WH.Geo.Geo</t>
  </si>
  <si>
    <t>EMI_per_household.kgCO2.EL.Res.HH.Thermal.WH.DistrHeat.Steam_Distr</t>
  </si>
  <si>
    <t>EMI_per_household.kgCO2.EL.Res.HH.Thermal.WH.Elc.Elec</t>
  </si>
  <si>
    <t>EMI_per_household.kgCO2.EL.Res.HH.Thermal.WH.TotalSolar.Solar</t>
  </si>
  <si>
    <t>EMI_per_household.kgCO2.EL.Res.HH.Thermal.CO.Solids.Solids</t>
  </si>
  <si>
    <t>EMI_per_household.kgCO2.EL.Res.HH.Thermal.CO.LPG.LPG</t>
  </si>
  <si>
    <t>EMI_per_household.kgCO2.EL.Res.HH.Thermal.CO.Gas.NG_Biogas</t>
  </si>
  <si>
    <t>EMI_per_household.kgCO2.EL.Res.HH.Thermal.CO.Biomass.Biomass_Waste</t>
  </si>
  <si>
    <t>EMI_per_household.kgCO2.EL.Res.HH.Thermal.CO.Elc.Elec</t>
  </si>
  <si>
    <t>EL - Final energy consumption per surface area</t>
  </si>
  <si>
    <t>FEC_per_sqm.kWh.EL.Res.HH.Thermal.SH.Solids.Solids</t>
  </si>
  <si>
    <t>FEC_per_sqm.kWh.EL.Res.HH.Thermal.SH.LPG.LPG</t>
  </si>
  <si>
    <t>FEC_per_sqm.kWh.EL.Res.HH.Thermal.SH.Oil.Oil_LiqBio</t>
  </si>
  <si>
    <t>FEC_per_sqm.kWh.EL.Res.HH.Thermal.SH.Gas.NG_Biogas</t>
  </si>
  <si>
    <t>FEC_per_sqm.kWh.EL.Res.HH.Thermal.SH.Biomass.Biomass_Waste</t>
  </si>
  <si>
    <t>FEC_per_sqm.kWh.EL.Res.HH.Thermal.SH.Geo.Geo</t>
  </si>
  <si>
    <t>FEC_per_sqm.kWh.EL.Res.HH.Thermal.SH.DistrHeat.Steam_Distr</t>
  </si>
  <si>
    <t>FEC_per_sqm.kWh.EL.Res.HH.Thermal.SH.AdvElc.Elec</t>
  </si>
  <si>
    <t>FEC_per_sqm.kWh.EL.Res.HH.Thermal.SH.ConvElc.Elec</t>
  </si>
  <si>
    <t>FEC_per_sqm.kWh.EL.Res.HH.Thermal.SH.TotalCirculation.Elec</t>
  </si>
  <si>
    <t>FEC_per_sqm.kWh.EL.Res.HH.Thermal.SC.AC.Elec</t>
  </si>
  <si>
    <t>FEC_per_sqm.kWh.EL.Res.HH.Thermal.WH.Solids.Solids</t>
  </si>
  <si>
    <t>FEC_per_sqm.kWh.EL.Res.HH.Thermal.WH.LPG.LPG</t>
  </si>
  <si>
    <t>FEC_per_sqm.kWh.EL.Res.HH.Thermal.WH.Oil.Oil_LiqBio</t>
  </si>
  <si>
    <t>FEC_per_sqm.kWh.EL.Res.HH.Thermal.WH.Gas.NG_Biogas</t>
  </si>
  <si>
    <t>FEC_per_sqm.kWh.EL.Res.HH.Thermal.WH.Biomass.Biomass_Waste</t>
  </si>
  <si>
    <t>FEC_per_sqm.kWh.EL.Res.HH.Thermal.WH.Geo.Geo</t>
  </si>
  <si>
    <t>FEC_per_sqm.kWh.EL.Res.HH.Thermal.WH.DistrHeat.Steam_Distr</t>
  </si>
  <si>
    <t>FEC_per_sqm.kWh.EL.Res.HH.Thermal.WH.Elc.Elec</t>
  </si>
  <si>
    <t>FEC_per_sqm.kWh.EL.Res.HH.Thermal.WH.TotalSolar.Solar</t>
  </si>
  <si>
    <t>FEC_per_sqm.kWh.EL.Res.HH.Thermal.CO.Solids.Solids</t>
  </si>
  <si>
    <t>FEC_per_sqm.kWh.EL.Res.HH.Thermal.CO.LPG.LPG</t>
  </si>
  <si>
    <t>FEC_per_sqm.kWh.EL.Res.HH.Thermal.CO.Gas.NG_Biogas</t>
  </si>
  <si>
    <t>FEC_per_sqm.kWh.EL.Res.HH.Thermal.CO.Biomass.Biomass_Waste</t>
  </si>
  <si>
    <t>FEC_per_sqm.kWh.EL.Res.HH.Thermal.CO.Elc.Elec</t>
  </si>
  <si>
    <t>EL - Thermal energy service per surface area</t>
  </si>
  <si>
    <t>TES_per_sqm.kWh.EL.Res.HH.Thermal.SH.Solids.Solids</t>
  </si>
  <si>
    <t>TES_per_sqm.kWh.EL.Res.HH.Thermal.SH.LPG.LPG</t>
  </si>
  <si>
    <t>TES_per_sqm.kWh.EL.Res.HH.Thermal.SH.Oil.Oil_LiqBio</t>
  </si>
  <si>
    <t>TES_per_sqm.kWh.EL.Res.HH.Thermal.SH.Gas.NG_Biogas</t>
  </si>
  <si>
    <t>TES_per_sqm.kWh.EL.Res.HH.Thermal.SH.Biomass.Biomass_Waste</t>
  </si>
  <si>
    <t>TES_per_sqm.kWh.EL.Res.HH.Thermal.SH.Geo.Geo</t>
  </si>
  <si>
    <t>TES_per_sqm.kWh.EL.Res.HH.Thermal.SH.DistrHeat.Steam_Distr</t>
  </si>
  <si>
    <t>TES_per_sqm.kWh.EL.Res.HH.Thermal.SH.AdvElc.Elec</t>
  </si>
  <si>
    <t>TES_per_sqm.kWh.EL.Res.HH.Thermal.SH.ConvElc.Elec</t>
  </si>
  <si>
    <t>TES_per_sqm.kWh.EL.Res.HH.Thermal.SH.TotalCirculation.Elec</t>
  </si>
  <si>
    <t>TES_per_sqm.kWh.EL.Res.HH.Thermal.SC.AC.Elec</t>
  </si>
  <si>
    <t>TES_per_sqm.kWh.EL.Res.HH.Thermal.WH.Solids.Solids</t>
  </si>
  <si>
    <t>TES_per_sqm.kWh.EL.Res.HH.Thermal.WH.LPG.LPG</t>
  </si>
  <si>
    <t>TES_per_sqm.kWh.EL.Res.HH.Thermal.WH.Oil.Oil_LiqBio</t>
  </si>
  <si>
    <t>TES_per_sqm.kWh.EL.Res.HH.Thermal.WH.Gas.NG_Biogas</t>
  </si>
  <si>
    <t>TES_per_sqm.kWh.EL.Res.HH.Thermal.WH.Biomass.Biomass_Waste</t>
  </si>
  <si>
    <t>TES_per_sqm.kWh.EL.Res.HH.Thermal.WH.Geo.Geo</t>
  </si>
  <si>
    <t>TES_per_sqm.kWh.EL.Res.HH.Thermal.WH.DistrHeat.Steam_Distr</t>
  </si>
  <si>
    <t>TES_per_sqm.kWh.EL.Res.HH.Thermal.WH.Elc.Elec</t>
  </si>
  <si>
    <t>TES_per_sqm.kWh.EL.Res.HH.Thermal.WH.TotalSolar.Solar</t>
  </si>
  <si>
    <t>TES_per_sqm.kWh.EL.Res.HH.Thermal.CO.Solids.Solids</t>
  </si>
  <si>
    <t>TES_per_sqm.kWh.EL.Res.HH.Thermal.CO.LPG.LPG</t>
  </si>
  <si>
    <t>TES_per_sqm.kWh.EL.Res.HH.Thermal.CO.Gas.NG_Biogas</t>
  </si>
  <si>
    <t>TES_per_sqm.kWh.EL.Res.HH.Thermal.CO.Biomass.Biomass_Waste</t>
  </si>
  <si>
    <t>TES_per_sqm.kWh.EL.Res.HH.Thermal.CO.Elc.Elec</t>
  </si>
  <si>
    <t>EL - CO2 emissions per surface area</t>
  </si>
  <si>
    <t>EMI_per_sqm.kgCO2.EL.Res.HH.Thermal.SH.Solids.Solids</t>
  </si>
  <si>
    <t>EMI_per_sqm.kgCO2.EL.Res.HH.Thermal.SH.LPG.LPG</t>
  </si>
  <si>
    <t>EMI_per_sqm.kgCO2.EL.Res.HH.Thermal.SH.Oil.Oil_LiqBio</t>
  </si>
  <si>
    <t>EMI_per_sqm.kgCO2.EL.Res.HH.Thermal.SH.Gas.NG_Biogas</t>
  </si>
  <si>
    <t>EMI_per_sqm.kgCO2.EL.Res.HH.Thermal.SH.Biomass.Biomass_Waste</t>
  </si>
  <si>
    <t>EMI_per_sqm.kgCO2.EL.Res.HH.Thermal.SH.Geo.Geo</t>
  </si>
  <si>
    <t>EMI_per_sqm.kgCO2.EL.Res.HH.Thermal.SH.DistrHeat.Steam_Distr</t>
  </si>
  <si>
    <t>EMI_per_sqm.kgCO2.EL.Res.HH.Thermal.SH.AdvElc.Elec</t>
  </si>
  <si>
    <t>EMI_per_sqm.kgCO2.EL.Res.HH.Thermal.SH.ConvElc.Elec</t>
  </si>
  <si>
    <t>EMI_per_sqm.kgCO2.EL.Res.HH.Thermal.SH.TotalCirculation.Elec</t>
  </si>
  <si>
    <t>EMI_per_sqm.kgCO2.EL.Res.HH.Thermal.SC.AC.Elec</t>
  </si>
  <si>
    <t>EMI_per_sqm.kgCO2.EL.Res.HH.Thermal.WH.Solids.Solids</t>
  </si>
  <si>
    <t>EMI_per_sqm.kgCO2.EL.Res.HH.Thermal.WH.LPG.LPG</t>
  </si>
  <si>
    <t>EMI_per_sqm.kgCO2.EL.Res.HH.Thermal.WH.Oil.Oil_LiqBio</t>
  </si>
  <si>
    <t>EMI_per_sqm.kgCO2.EL.Res.HH.Thermal.WH.Gas.NG_Biogas</t>
  </si>
  <si>
    <t>EMI_per_sqm.kgCO2.EL.Res.HH.Thermal.WH.Biomass.Biomass_Waste</t>
  </si>
  <si>
    <t>EMI_per_sqm.kgCO2.EL.Res.HH.Thermal.WH.Geo.Geo</t>
  </si>
  <si>
    <t>EMI_per_sqm.kgCO2.EL.Res.HH.Thermal.WH.DistrHeat.Steam_Distr</t>
  </si>
  <si>
    <t>EMI_per_sqm.kgCO2.EL.Res.HH.Thermal.WH.Elc.Elec</t>
  </si>
  <si>
    <t>EMI_per_sqm.kgCO2.EL.Res.HH.Thermal.WH.TotalSolar.Solar</t>
  </si>
  <si>
    <t>EMI_per_sqm.kgCO2.EL.Res.HH.Thermal.CO.Solids.Solids</t>
  </si>
  <si>
    <t>EMI_per_sqm.kgCO2.EL.Res.HH.Thermal.CO.LPG.LPG</t>
  </si>
  <si>
    <t>EMI_per_sqm.kgCO2.EL.Res.HH.Thermal.CO.Gas.NG_Biogas</t>
  </si>
  <si>
    <t>EMI_per_sqm.kgCO2.EL.Res.HH.Thermal.CO.Biomass.Biomass_Waste</t>
  </si>
  <si>
    <t>EMI_per_sqm.kgCO2.EL.Res.HH.Thermal.CO.Elc.Elec</t>
  </si>
  <si>
    <t>EL - Number of new and renovated households</t>
  </si>
  <si>
    <t>NUM.number.EL.Res.HHnew.Thermal</t>
  </si>
  <si>
    <t>NUM.number.EL.Res.HHnew.Thermal.SH</t>
  </si>
  <si>
    <t>NUM.number.EL.Res.HHnew.Thermal.SH.Solids</t>
  </si>
  <si>
    <t>NUM.number.EL.Res.HHnew.Thermal.SH.LPG</t>
  </si>
  <si>
    <t>NUM.number.EL.Res.HHnew.Thermal.SH.Oil</t>
  </si>
  <si>
    <t>NUM.number.EL.Res.HHnew.Thermal.SH.Gas</t>
  </si>
  <si>
    <t>NUM.number.EL.Res.HHnew.Thermal.SH.Biomass</t>
  </si>
  <si>
    <t>NUM.number.EL.Res.HHnew.Thermal.SH.Geo</t>
  </si>
  <si>
    <t>NUM.number.EL.Res.HHnew.Thermal.SH.DistrHeat</t>
  </si>
  <si>
    <t>NUM.number.EL.Res.HHnew.Thermal.SH.AdvElc</t>
  </si>
  <si>
    <t>NUM.number.EL.Res.HHnew.Thermal.SH.ConvElc</t>
  </si>
  <si>
    <t>NUM.number.EL.Res.HHnew.Thermal.SC</t>
  </si>
  <si>
    <t>NUM.number.EL.Res.HHnew.Thermal.SC.AC</t>
  </si>
  <si>
    <t>NUM.number.EL.Res.HHnew.Thermal.WH</t>
  </si>
  <si>
    <t>NUM.number.EL.Res.HHnew.Thermal.WH.Solids</t>
  </si>
  <si>
    <t>NUM.number.EL.Res.HHnew.Thermal.WH.LPG</t>
  </si>
  <si>
    <t>NUM.number.EL.Res.HHnew.Thermal.WH.Oil</t>
  </si>
  <si>
    <t>NUM.number.EL.Res.HHnew.Thermal.WH.Gas</t>
  </si>
  <si>
    <t>NUM.number.EL.Res.HHnew.Thermal.WH.Biomass</t>
  </si>
  <si>
    <t>NUM.number.EL.Res.HHnew.Thermal.WH.Geo</t>
  </si>
  <si>
    <t>NUM.number.EL.Res.HHnew.Thermal.WH.DistrHeat</t>
  </si>
  <si>
    <t>NUM.number.EL.Res.HHnew.Thermal.WH.Elc</t>
  </si>
  <si>
    <t>NUM.number.EL.Res.HHnew.Thermal.WH.Solar</t>
  </si>
  <si>
    <t>NUM.number.EL.Res.HHnew.Thermal.CO</t>
  </si>
  <si>
    <t>NUM.number.EL.Res.HHnew.Thermal.CO.Solids</t>
  </si>
  <si>
    <t>NUM.number.EL.Res.HHnew.Thermal.CO.LPG</t>
  </si>
  <si>
    <t>NUM.number.EL.Res.HHnew.Thermal.CO.Gas</t>
  </si>
  <si>
    <t>NUM.number.EL.Res.HHnew.Thermal.CO.Biomass</t>
  </si>
  <si>
    <t>NUM.number.EL.Res.HHnew.Thermal.CO.Elc</t>
  </si>
  <si>
    <t>EL - Final energy consumption in new and renovated households</t>
  </si>
  <si>
    <t>FEC.ktoe.EL.Res.HHnew.Thermal</t>
  </si>
  <si>
    <t>FEC.ktoe.EL.Res.HHnew.Thermal.SH</t>
  </si>
  <si>
    <t>FEC.ktoe.EL.Res.HHnew.Thermal.SH.Solids.Solids</t>
  </si>
  <si>
    <t>FEC.ktoe.EL.Res.HHnew.Thermal.SH.LPG.LPG</t>
  </si>
  <si>
    <t>FEC.ktoe.EL.Res.HHnew.Thermal.SH.Oil.Oil_LiqBio</t>
  </si>
  <si>
    <t>FEC.ktoe.EL.Res.HHnew.Thermal.SH.Gas.NG_Biogas</t>
  </si>
  <si>
    <t>FEC.ktoe.EL.Res.HHnew.Thermal.SH.Biomass.Biomass_Waste</t>
  </si>
  <si>
    <t>FEC.ktoe.EL.Res.HHnew.Thermal.SH.Geo.Geo</t>
  </si>
  <si>
    <t>FEC.ktoe.EL.Res.HHnew.Thermal.SH.DistrHeat.Steam_Distr</t>
  </si>
  <si>
    <t>FEC.ktoe.EL.Res.HHnew.Thermal.SH.AdvElc.Elec</t>
  </si>
  <si>
    <t>FEC.ktoe.EL.Res.HHnew.Thermal.SH.ConvElc.Elec</t>
  </si>
  <si>
    <t>FEC.ktoe.EL.Res.HHnew.Thermal.SH.TotalCirculation.Elec</t>
  </si>
  <si>
    <t>FEC.ktoe.EL.Res.HHnew.Thermal.SC</t>
  </si>
  <si>
    <t>FEC.ktoe.EL.Res.HHnew.Thermal.SC.AC.Elec</t>
  </si>
  <si>
    <t>FEC.ktoe.EL.Res.HHnew.Thermal.WH</t>
  </si>
  <si>
    <t>FEC.ktoe.EL.Res.HHnew.Thermal.WH.Solids.Solids</t>
  </si>
  <si>
    <t>FEC.ktoe.EL.Res.HHnew.Thermal.WH.LPG.LPG</t>
  </si>
  <si>
    <t>FEC.ktoe.EL.Res.HHnew.Thermal.WH.Oil.Oil_LiqBio</t>
  </si>
  <si>
    <t>FEC.ktoe.EL.Res.HHnew.Thermal.WH.Gas.NG_Biogas</t>
  </si>
  <si>
    <t>FEC.ktoe.EL.Res.HHnew.Thermal.WH.Biomass.Biomass_Waste</t>
  </si>
  <si>
    <t>FEC.ktoe.EL.Res.HHnew.Thermal.WH.Geo.Geo</t>
  </si>
  <si>
    <t>FEC.ktoe.EL.Res.HHnew.Thermal.WH.DistrHeat.Steam_Distr</t>
  </si>
  <si>
    <t>FEC.ktoe.EL.Res.HHnew.Thermal.WH.Elc.Elec</t>
  </si>
  <si>
    <t>FEC.ktoe.EL.Res.HHnew.Thermal.WH.TotalSolar.Solar</t>
  </si>
  <si>
    <t>FEC.ktoe.EL.Res.HHnew.Thermal.CO</t>
  </si>
  <si>
    <t>FEC.ktoe.EL.Res.HHnew.Thermal.CO.Solids.Solids</t>
  </si>
  <si>
    <t>FEC.ktoe.EL.Res.HHnew.Thermal.CO.LPG.LPG</t>
  </si>
  <si>
    <t>FEC.ktoe.EL.Res.HHnew.Thermal.CO.Gas.NG_Biogas</t>
  </si>
  <si>
    <t>FEC.ktoe.EL.Res.HHnew.Thermal.CO.Biomass.Biomass_Waste</t>
  </si>
  <si>
    <t>FEC.ktoe.EL.Res.HHnew.Thermal.CO.Elc.Elec</t>
  </si>
  <si>
    <t>EL - Thermal energy service in new and renovated households</t>
  </si>
  <si>
    <t>TES.ktoe.EL.Res.HHnew.Thermal</t>
  </si>
  <si>
    <t>TES.ktoe.EL.Res.HHnew.Thermal.SH</t>
  </si>
  <si>
    <t>TES.ktoe.EL.Res.HHnew.Thermal.SH.Solids.Solids</t>
  </si>
  <si>
    <t>TES.ktoe.EL.Res.HHnew.Thermal.SH.LPG.LPG</t>
  </si>
  <si>
    <t>TES.ktoe.EL.Res.HHnew.Thermal.SH.Oil.Oil_LiqBio</t>
  </si>
  <si>
    <t>TES.ktoe.EL.Res.HHnew.Thermal.SH.Gas.NG_Biogas</t>
  </si>
  <si>
    <t>TES.ktoe.EL.Res.HHnew.Thermal.SH.Biomass.Biomass_Waste</t>
  </si>
  <si>
    <t>TES.ktoe.EL.Res.HHnew.Thermal.SH.Geo.Geo</t>
  </si>
  <si>
    <t>TES.ktoe.EL.Res.HHnew.Thermal.SH.DistrHeat.Steam_Distr</t>
  </si>
  <si>
    <t>TES.ktoe.EL.Res.HHnew.Thermal.SH.AdvElc.Elec</t>
  </si>
  <si>
    <t>TES.ktoe.EL.Res.HHnew.Thermal.SH.ConvElc.Elec</t>
  </si>
  <si>
    <t>TES.ktoe.EL.Res.HHnew.Thermal.SH.TotalCirculation.Elec</t>
  </si>
  <si>
    <t>TES.ktoe.EL.Res.HHnew.Thermal.SC</t>
  </si>
  <si>
    <t>TES.ktoe.EL.Res.HHnew.Thermal.SC.AC.Elec</t>
  </si>
  <si>
    <t>TES.ktoe.EL.Res.HHnew.Thermal.WH</t>
  </si>
  <si>
    <t>TES.ktoe.EL.Res.HHnew.Thermal.WH.Solids.Solids</t>
  </si>
  <si>
    <t>TES.ktoe.EL.Res.HHnew.Thermal.WH.LPG.LPG</t>
  </si>
  <si>
    <t>TES.ktoe.EL.Res.HHnew.Thermal.WH.Oil.Oil_LiqBio</t>
  </si>
  <si>
    <t>TES.ktoe.EL.Res.HHnew.Thermal.WH.Gas.NG_Biogas</t>
  </si>
  <si>
    <t>TES.ktoe.EL.Res.HHnew.Thermal.WH.Biomass.Biomass_Waste</t>
  </si>
  <si>
    <t>TES.ktoe.EL.Res.HHnew.Thermal.WH.Geo.Geo</t>
  </si>
  <si>
    <t>TES.ktoe.EL.Res.HHnew.Thermal.WH.DistrHeat.Steam_Distr</t>
  </si>
  <si>
    <t>TES.ktoe.EL.Res.HHnew.Thermal.WH.Elc.Elec</t>
  </si>
  <si>
    <t>TES.ktoe.EL.Res.HHnew.Thermal.WH.TotalSolar.Solar</t>
  </si>
  <si>
    <t>TES.ktoe.EL.Res.HHnew.Thermal.CO</t>
  </si>
  <si>
    <t>TES.ktoe.EL.Res.HHnew.Thermal.CO.Solids.Solids</t>
  </si>
  <si>
    <t>TES.ktoe.EL.Res.HHnew.Thermal.CO.LPG.LPG</t>
  </si>
  <si>
    <t>TES.ktoe.EL.Res.HHnew.Thermal.CO.Gas.NG_Biogas</t>
  </si>
  <si>
    <t>TES.ktoe.EL.Res.HHnew.Thermal.CO.Biomass.Biomass_Waste</t>
  </si>
  <si>
    <t>TES.ktoe.EL.Res.HHnew.Thermal.CO.Elc.Elec</t>
  </si>
  <si>
    <t>EL - System efficiency indicator of new and renovated households</t>
  </si>
  <si>
    <t>Eff.ratio.EL.Res.HHnew.Thermal</t>
  </si>
  <si>
    <t>Eff.ratio.EL.Res.HHnew.Thermal.SH</t>
  </si>
  <si>
    <t>Eff.ratio.EL.Res.HHnew.Thermal.SH.Solids.Solids</t>
  </si>
  <si>
    <t>Eff.ratio.EL.Res.HHnew.Thermal.SH.LPG.LPG</t>
  </si>
  <si>
    <t>Eff.ratio.EL.Res.HHnew.Thermal.SH.Oil.Oil_LiqBio</t>
  </si>
  <si>
    <t>Eff.ratio.EL.Res.HHnew.Thermal.SH.Gas.NG_Biogas</t>
  </si>
  <si>
    <t>Eff.ratio.EL.Res.HHnew.Thermal.SH.Biomass.Biomass_Waste</t>
  </si>
  <si>
    <t>Eff.ratio.EL.Res.HHnew.Thermal.SH.Geo.Geo</t>
  </si>
  <si>
    <t>Eff.ratio.EL.Res.HHnew.Thermal.SH.DistrHeat.Steam_Distr</t>
  </si>
  <si>
    <t>Eff.ratio.EL.Res.HHnew.Thermal.SH.AdvElc.Elec</t>
  </si>
  <si>
    <t>Eff.ratio.EL.Res.HHnew.Thermal.SH.ConvElc.Elec</t>
  </si>
  <si>
    <t>Eff.ratio.EL.Res.HHnew.Thermal.SH.TotalCirculation.Elec</t>
  </si>
  <si>
    <t>Eff.ratio.EL.Res.HHnew.Thermal.SC</t>
  </si>
  <si>
    <t>Eff.ratio.EL.Res.HHnew.Thermal.SC.AC.Elec</t>
  </si>
  <si>
    <t>Eff.ratio.EL.Res.HHnew.Thermal.WH</t>
  </si>
  <si>
    <t>Eff.ratio.EL.Res.HHnew.Thermal.WH.Solids.Solids</t>
  </si>
  <si>
    <t>Eff.ratio.EL.Res.HHnew.Thermal.WH.LPG.LPG</t>
  </si>
  <si>
    <t>Eff.ratio.EL.Res.HHnew.Thermal.WH.Oil.Oil_LiqBio</t>
  </si>
  <si>
    <t>Eff.ratio.EL.Res.HHnew.Thermal.WH.Gas.NG_Biogas</t>
  </si>
  <si>
    <t>Eff.ratio.EL.Res.HHnew.Thermal.WH.Biomass.Biomass_Waste</t>
  </si>
  <si>
    <t>Eff.ratio.EL.Res.HHnew.Thermal.WH.Geo.Geo</t>
  </si>
  <si>
    <t>Eff.ratio.EL.Res.HHnew.Thermal.WH.DistrHeat.Steam_Distr</t>
  </si>
  <si>
    <t>Eff.ratio.EL.Res.HHnew.Thermal.WH.Elc.Elec</t>
  </si>
  <si>
    <t>Eff.ratio.EL.Res.HHnew.Thermal.WH.TotalSolar.Solar</t>
  </si>
  <si>
    <t>Eff.ratio.EL.Res.HHnew.Thermal.CO</t>
  </si>
  <si>
    <t>Eff.ratio.EL.Res.HHnew.Thermal.CO.Solids.Solids</t>
  </si>
  <si>
    <t>Eff.ratio.EL.Res.HHnew.Thermal.CO.LPG.LPG</t>
  </si>
  <si>
    <t>Eff.ratio.EL.Res.HHnew.Thermal.CO.Gas.NG_Biogas</t>
  </si>
  <si>
    <t>Eff.ratio.EL.Res.HHnew.Thermal.CO.Biomass.Biomass_Waste</t>
  </si>
  <si>
    <t>Eff.ratio.EL.Res.HHnew.Thermal.CO.Elc.Elec</t>
  </si>
  <si>
    <t>EL - CO2 emissions in new and renovated households</t>
  </si>
  <si>
    <t>EMI.ktCO2.EL.Res.HHnew.Thermal</t>
  </si>
  <si>
    <t>EMI.ktCO2.EL.Res.HHnew.Thermal.SH</t>
  </si>
  <si>
    <t>EMI.ktCO2.EL.Res.HHnew.Thermal.SH.Solids.Solids</t>
  </si>
  <si>
    <t>EMI.ktCO2.EL.Res.HHnew.Thermal.SH.LPG.LPG</t>
  </si>
  <si>
    <t>EMI.ktCO2.EL.Res.HHnew.Thermal.SH.Oil.Oil_LiqBio</t>
  </si>
  <si>
    <t>EMI.ktCO2.EL.Res.HHnew.Thermal.SH.Gas.NG_Biogas</t>
  </si>
  <si>
    <t>EMI.ktCO2.EL.Res.HHnew.Thermal.SH.Biomass.Biomass_Waste</t>
  </si>
  <si>
    <t>EMI.ktCO2.EL.Res.HHnew.Thermal.SH.Geo.Geo</t>
  </si>
  <si>
    <t>EMI.ktCO2.EL.Res.HHnew.Thermal.SH.DistrHeat.Steam_Distr</t>
  </si>
  <si>
    <t>EMI.ktCO2.EL.Res.HHnew.Thermal.SH.AdvElc.Elec</t>
  </si>
  <si>
    <t>EMI.ktCO2.EL.Res.HHnew.Thermal.SH.ConvElc.Elec</t>
  </si>
  <si>
    <t>EMI.ktCO2.EL.Res.HHnew.Thermal.SH.TotalCirculation.Elec</t>
  </si>
  <si>
    <t>EMI.ktCO2.EL.Res.HHnew.Thermal.SC</t>
  </si>
  <si>
    <t>EMI.ktCO2.EL.Res.HHnew.Thermal.SC.AC.Elec</t>
  </si>
  <si>
    <t>EMI.ktCO2.EL.Res.HHnew.Thermal.WH</t>
  </si>
  <si>
    <t>EMI.ktCO2.EL.Res.HHnew.Thermal.WH.Solids.Solids</t>
  </si>
  <si>
    <t>EMI.ktCO2.EL.Res.HHnew.Thermal.WH.LPG.LPG</t>
  </si>
  <si>
    <t>EMI.ktCO2.EL.Res.HHnew.Thermal.WH.Oil.Oil_LiqBio</t>
  </si>
  <si>
    <t>EMI.ktCO2.EL.Res.HHnew.Thermal.WH.Gas.NG_Biogas</t>
  </si>
  <si>
    <t>EMI.ktCO2.EL.Res.HHnew.Thermal.WH.Biomass.Biomass_Waste</t>
  </si>
  <si>
    <t>EMI.ktCO2.EL.Res.HHnew.Thermal.WH.Geo.Geo</t>
  </si>
  <si>
    <t>EMI.ktCO2.EL.Res.HHnew.Thermal.WH.DistrHeat.Steam_Distr</t>
  </si>
  <si>
    <t>EMI.ktCO2.EL.Res.HHnew.Thermal.WH.Elc.Elec</t>
  </si>
  <si>
    <t>EMI.ktCO2.EL.Res.HHnew.Thermal.WH.TotalSolar.Solar</t>
  </si>
  <si>
    <t>EMI.ktCO2.EL.Res.HHnew.Thermal.CO</t>
  </si>
  <si>
    <t>EMI.ktCO2.EL.Res.HHnew.Thermal.CO.Solids.Solids</t>
  </si>
  <si>
    <t>EMI.ktCO2.EL.Res.HHnew.Thermal.CO.LPG.LPG</t>
  </si>
  <si>
    <t>EMI.ktCO2.EL.Res.HHnew.Thermal.CO.Gas.NG_Biogas</t>
  </si>
  <si>
    <t>EMI.ktCO2.EL.Res.HHnew.Thermal.CO.Biomass.Biomass_Waste</t>
  </si>
  <si>
    <t>EMI.ktCO2.EL.Res.HHnew.Thermal.CO.Elc.Elec</t>
  </si>
  <si>
    <t>EL - Final energy consumption of new and renovated households (per household)</t>
  </si>
  <si>
    <t>FEC_per_household.kWh.EL.Res.HHnew.Thermal</t>
  </si>
  <si>
    <t>FEC_per_household.kWh.EL.Res.HHnew.Thermal.SH</t>
  </si>
  <si>
    <t>FEC_per_household.kWh.EL.Res.HHnew.Thermal.SH.Solids.Solids</t>
  </si>
  <si>
    <t>FEC_per_household.kWh.EL.Res.HHnew.Thermal.SH.LPG.LPG</t>
  </si>
  <si>
    <t>FEC_per_household.kWh.EL.Res.HHnew.Thermal.SH.Oil.Oil_LiqBio</t>
  </si>
  <si>
    <t>FEC_per_household.kWh.EL.Res.HHnew.Thermal.SH.Gas.NG_Biogas</t>
  </si>
  <si>
    <t>FEC_per_household.kWh.EL.Res.HHnew.Thermal.SH.Biomass.Biomass_Waste</t>
  </si>
  <si>
    <t>FEC_per_household.kWh.EL.Res.HHnew.Thermal.SH.Geo.Geo</t>
  </si>
  <si>
    <t>FEC_per_household.kWh.EL.Res.HHnew.Thermal.SH.DistrHeat.Steam_Distr</t>
  </si>
  <si>
    <t>FEC_per_household.kWh.EL.Res.HHnew.Thermal.SH.AdvElc.Elec</t>
  </si>
  <si>
    <t>FEC_per_household.kWh.EL.Res.HHnew.Thermal.SH.ConvElc.Elec</t>
  </si>
  <si>
    <t>FEC_per_household.kWh.EL.Res.HHnew.Thermal.SH.TotalCirculation.Elec</t>
  </si>
  <si>
    <t>FEC_per_household.kWh.EL.Res.HHnew.Thermal.SC</t>
  </si>
  <si>
    <t>FEC_per_household.kWh.EL.Res.HHnew.Thermal.SC.AC.Elec</t>
  </si>
  <si>
    <t>FEC_per_household.kWh.EL.Res.HHnew.Thermal.WH</t>
  </si>
  <si>
    <t>FEC_per_household.kWh.EL.Res.HHnew.Thermal.WH.Solids.Solids</t>
  </si>
  <si>
    <t>FEC_per_household.kWh.EL.Res.HHnew.Thermal.WH.LPG.LPG</t>
  </si>
  <si>
    <t>FEC_per_household.kWh.EL.Res.HHnew.Thermal.WH.Oil.Oil_LiqBio</t>
  </si>
  <si>
    <t>FEC_per_household.kWh.EL.Res.HHnew.Thermal.WH.Gas.NG_Biogas</t>
  </si>
  <si>
    <t>FEC_per_household.kWh.EL.Res.HHnew.Thermal.WH.Biomass.Biomass_Waste</t>
  </si>
  <si>
    <t>FEC_per_household.kWh.EL.Res.HHnew.Thermal.WH.Geo.Geo</t>
  </si>
  <si>
    <t>FEC_per_household.kWh.EL.Res.HHnew.Thermal.WH.DistrHeat.Steam_Distr</t>
  </si>
  <si>
    <t>FEC_per_household.kWh.EL.Res.HHnew.Thermal.WH.Elc.Elec</t>
  </si>
  <si>
    <t>FEC_per_household.kWh.EL.Res.HHnew.Thermal.WH.TotalSolar.Solar</t>
  </si>
  <si>
    <t>FEC_per_household.kWh.EL.Res.HHnew.Thermal.CO</t>
  </si>
  <si>
    <t>FEC_per_household.kWh.EL.Res.HHnew.Thermal.CO.Solids.Solids</t>
  </si>
  <si>
    <t>FEC_per_household.kWh.EL.Res.HHnew.Thermal.CO.LPG.LPG</t>
  </si>
  <si>
    <t>FEC_per_household.kWh.EL.Res.HHnew.Thermal.CO.Gas.NG_Biogas</t>
  </si>
  <si>
    <t>FEC_per_household.kWh.EL.Res.HHnew.Thermal.CO.Biomass.Biomass_Waste</t>
  </si>
  <si>
    <t>FEC_per_household.kWh.EL.Res.HHnew.Thermal.CO.Elc.Elec</t>
  </si>
  <si>
    <t>EL - Thermal energy service of new and renovated households (per household)</t>
  </si>
  <si>
    <t>TES_per_household.kWh.EL.Res.HHnew.Thermal</t>
  </si>
  <si>
    <t>TES_per_household.kWh.EL.Res.HHnew.Thermal.SH</t>
  </si>
  <si>
    <t>TES_per_household.kWh.EL.Res.HHnew.Thermal.SH.Solids.Solids</t>
  </si>
  <si>
    <t>TES_per_household.kWh.EL.Res.HHnew.Thermal.SH.LPG.LPG</t>
  </si>
  <si>
    <t>TES_per_household.kWh.EL.Res.HHnew.Thermal.SH.Oil.Oil_LiqBio</t>
  </si>
  <si>
    <t>TES_per_household.kWh.EL.Res.HHnew.Thermal.SH.Gas.NG_Biogas</t>
  </si>
  <si>
    <t>TES_per_household.kWh.EL.Res.HHnew.Thermal.SH.Biomass.Biomass_Waste</t>
  </si>
  <si>
    <t>TES_per_household.kWh.EL.Res.HHnew.Thermal.SH.Geo.Geo</t>
  </si>
  <si>
    <t>TES_per_household.kWh.EL.Res.HHnew.Thermal.SH.DistrHeat.Steam_Distr</t>
  </si>
  <si>
    <t>TES_per_household.kWh.EL.Res.HHnew.Thermal.SH.AdvElc.Elec</t>
  </si>
  <si>
    <t>TES_per_household.kWh.EL.Res.HHnew.Thermal.SH.ConvElc.Elec</t>
  </si>
  <si>
    <t>TES_per_household.kWh.EL.Res.HHnew.Thermal.SH.TotalCirculation.Elec</t>
  </si>
  <si>
    <t>TES_per_household.kWh.EL.Res.HHnew.Thermal.SC</t>
  </si>
  <si>
    <t>TES_per_household.kWh.EL.Res.HHnew.Thermal.SC.AC.Elec</t>
  </si>
  <si>
    <t>TES_per_household.kWh.EL.Res.HHnew.Thermal.WH</t>
  </si>
  <si>
    <t>TES_per_household.kWh.EL.Res.HHnew.Thermal.WH.Solids.Solids</t>
  </si>
  <si>
    <t>TES_per_household.kWh.EL.Res.HHnew.Thermal.WH.LPG.LPG</t>
  </si>
  <si>
    <t>TES_per_household.kWh.EL.Res.HHnew.Thermal.WH.Oil.Oil_LiqBio</t>
  </si>
  <si>
    <t>TES_per_household.kWh.EL.Res.HHnew.Thermal.WH.Gas.NG_Biogas</t>
  </si>
  <si>
    <t>TES_per_household.kWh.EL.Res.HHnew.Thermal.WH.Biomass.Biomass_Waste</t>
  </si>
  <si>
    <t>TES_per_household.kWh.EL.Res.HHnew.Thermal.WH.Geo.Geo</t>
  </si>
  <si>
    <t>TES_per_household.kWh.EL.Res.HHnew.Thermal.WH.DistrHeat.Steam_Distr</t>
  </si>
  <si>
    <t>TES_per_household.kWh.EL.Res.HHnew.Thermal.WH.Elc.Elec</t>
  </si>
  <si>
    <t>TES_per_household.kWh.EL.Res.HHnew.Thermal.WH.TotalSolar.Solar</t>
  </si>
  <si>
    <t>TES_per_household.kWh.EL.Res.HHnew.Thermal.CO</t>
  </si>
  <si>
    <t>TES_per_household.kWh.EL.Res.HHnew.Thermal.CO.Solids.Solids</t>
  </si>
  <si>
    <t>TES_per_household.kWh.EL.Res.HHnew.Thermal.CO.LPG.LPG</t>
  </si>
  <si>
    <t>TES_per_household.kWh.EL.Res.HHnew.Thermal.CO.Gas.NG_Biogas</t>
  </si>
  <si>
    <t>TES_per_household.kWh.EL.Res.HHnew.Thermal.CO.Biomass.Biomass_Waste</t>
  </si>
  <si>
    <t>TES_per_household.kWh.EL.Res.HHnew.Thermal.CO.Elc.Elec</t>
  </si>
  <si>
    <t>EL - CO2 emissions in new and renovated households (per household)</t>
  </si>
  <si>
    <t>EMI_per_household.kgCO2.EL.Res.HHnew.Thermal</t>
  </si>
  <si>
    <t>EMI_per_household.kgCO2.EL.Res.HHnew.Thermal.SH</t>
  </si>
  <si>
    <t>EMI_per_household.kgCO2.EL.Res.HHnew.Thermal.SH.Solids.Solids</t>
  </si>
  <si>
    <t>EMI_per_household.kgCO2.EL.Res.HHnew.Thermal.SH.LPG.LPG</t>
  </si>
  <si>
    <t>EMI_per_household.kgCO2.EL.Res.HHnew.Thermal.SH.Oil.Oil_LiqBio</t>
  </si>
  <si>
    <t>EMI_per_household.kgCO2.EL.Res.HHnew.Thermal.SH.Gas.NG_Biogas</t>
  </si>
  <si>
    <t>EMI_per_household.kgCO2.EL.Res.HHnew.Thermal.SH.Biomass.Biomass_Waste</t>
  </si>
  <si>
    <t>EMI_per_household.kgCO2.EL.Res.HHnew.Thermal.SH.Geo.Geo</t>
  </si>
  <si>
    <t>EMI_per_household.kgCO2.EL.Res.HHnew.Thermal.SH.DistrHeat.Steam_Distr</t>
  </si>
  <si>
    <t>EMI_per_household.kgCO2.EL.Res.HHnew.Thermal.SH.AdvElc.Elec</t>
  </si>
  <si>
    <t>EMI_per_household.kgCO2.EL.Res.HHnew.Thermal.SH.ConvElc.Elec</t>
  </si>
  <si>
    <t>EMI_per_household.kgCO2.EL.Res.HHnew.Thermal.SH.TotalCirculation.Elec</t>
  </si>
  <si>
    <t>EMI_per_household.kgCO2.EL.Res.HHnew.Thermal.SC</t>
  </si>
  <si>
    <t>EMI_per_household.kgCO2.EL.Res.HHnew.Thermal.SC.AC.Elec</t>
  </si>
  <si>
    <t>EMI_per_household.kgCO2.EL.Res.HHnew.Thermal.WH</t>
  </si>
  <si>
    <t>EMI_per_household.kgCO2.EL.Res.HHnew.Thermal.WH.Solids.Solids</t>
  </si>
  <si>
    <t>EMI_per_household.kgCO2.EL.Res.HHnew.Thermal.WH.LPG.LPG</t>
  </si>
  <si>
    <t>EMI_per_household.kgCO2.EL.Res.HHnew.Thermal.WH.Oil.Oil_LiqBio</t>
  </si>
  <si>
    <t>EMI_per_household.kgCO2.EL.Res.HHnew.Thermal.WH.Gas.NG_Biogas</t>
  </si>
  <si>
    <t>EMI_per_household.kgCO2.EL.Res.HHnew.Thermal.WH.Biomass.Biomass_Waste</t>
  </si>
  <si>
    <t>EMI_per_household.kgCO2.EL.Res.HHnew.Thermal.WH.Geo.Geo</t>
  </si>
  <si>
    <t>EMI_per_household.kgCO2.EL.Res.HHnew.Thermal.WH.DistrHeat.Steam_Distr</t>
  </si>
  <si>
    <t>EMI_per_household.kgCO2.EL.Res.HHnew.Thermal.WH.Elc.Elec</t>
  </si>
  <si>
    <t>EMI_per_household.kgCO2.EL.Res.HHnew.Thermal.WH.TotalSolar.Solar</t>
  </si>
  <si>
    <t>EMI_per_household.kgCO2.EL.Res.HHnew.Thermal.CO</t>
  </si>
  <si>
    <t>EMI_per_household.kgCO2.EL.Res.HHnew.Thermal.CO.Solids.Solids</t>
  </si>
  <si>
    <t>EMI_per_household.kgCO2.EL.Res.HHnew.Thermal.CO.LPG.LPG</t>
  </si>
  <si>
    <t>EMI_per_household.kgCO2.EL.Res.HHnew.Thermal.CO.Gas.NG_Biogas</t>
  </si>
  <si>
    <t>EMI_per_household.kgCO2.EL.Res.HHnew.Thermal.CO.Biomass.Biomass_Waste</t>
  </si>
  <si>
    <t>EMI_per_household.kgCO2.EL.Res.HHnew.Thermal.CO.Elc.Elec</t>
  </si>
  <si>
    <t>EL - Final energy consumption in new and renovated households per surface area</t>
  </si>
  <si>
    <t>FEC_per_sqm.kWh.EL.Res.HHnew.Thermal</t>
  </si>
  <si>
    <t>FEC_per_sqm.kWh.EL.Res.HHnew.Thermal.SH</t>
  </si>
  <si>
    <t>FEC_per_sqm.kWh.EL.Res.HHnew.Thermal.SH.Solids.Solids</t>
  </si>
  <si>
    <t>FEC_per_sqm.kWh.EL.Res.HHnew.Thermal.SH.LPG.LPG</t>
  </si>
  <si>
    <t>FEC_per_sqm.kWh.EL.Res.HHnew.Thermal.SH.Oil.Oil_LiqBio</t>
  </si>
  <si>
    <t>FEC_per_sqm.kWh.EL.Res.HHnew.Thermal.SH.Gas.NG_Biogas</t>
  </si>
  <si>
    <t>FEC_per_sqm.kWh.EL.Res.HHnew.Thermal.SH.Biomass.Biomass_Waste</t>
  </si>
  <si>
    <t>FEC_per_sqm.kWh.EL.Res.HHnew.Thermal.SH.Geo.Geo</t>
  </si>
  <si>
    <t>FEC_per_sqm.kWh.EL.Res.HHnew.Thermal.SH.DistrHeat.Steam_Distr</t>
  </si>
  <si>
    <t>FEC_per_sqm.kWh.EL.Res.HHnew.Thermal.SH.AdvElc.Elec</t>
  </si>
  <si>
    <t>FEC_per_sqm.kWh.EL.Res.HHnew.Thermal.SH.ConvElc.Elec</t>
  </si>
  <si>
    <t>FEC_per_sqm.kWh.EL.Res.HHnew.Thermal.SH.TotalCirculation.Elec</t>
  </si>
  <si>
    <t>FEC_per_sqm.kWh.EL.Res.HHnew.Thermal.SC</t>
  </si>
  <si>
    <t>FEC_per_sqm.kWh.EL.Res.HHnew.Thermal.SC.AC.Elec</t>
  </si>
  <si>
    <t>FEC_per_sqm.kWh.EL.Res.HHnew.Thermal.WH</t>
  </si>
  <si>
    <t>FEC_per_sqm.kWh.EL.Res.HHnew.Thermal.WH.Solids.Solids</t>
  </si>
  <si>
    <t>FEC_per_sqm.kWh.EL.Res.HHnew.Thermal.WH.LPG.LPG</t>
  </si>
  <si>
    <t>FEC_per_sqm.kWh.EL.Res.HHnew.Thermal.WH.Oil.Oil_LiqBio</t>
  </si>
  <si>
    <t>FEC_per_sqm.kWh.EL.Res.HHnew.Thermal.WH.Gas.NG_Biogas</t>
  </si>
  <si>
    <t>FEC_per_sqm.kWh.EL.Res.HHnew.Thermal.WH.Biomass.Biomass_Waste</t>
  </si>
  <si>
    <t>FEC_per_sqm.kWh.EL.Res.HHnew.Thermal.WH.Geo.Geo</t>
  </si>
  <si>
    <t>FEC_per_sqm.kWh.EL.Res.HHnew.Thermal.WH.DistrHeat.Steam_Distr</t>
  </si>
  <si>
    <t>FEC_per_sqm.kWh.EL.Res.HHnew.Thermal.WH.Elc.Elec</t>
  </si>
  <si>
    <t>FEC_per_sqm.kWh.EL.Res.HHnew.Thermal.WH.TotalSolar.Solar</t>
  </si>
  <si>
    <t>FEC_per_sqm.kWh.EL.Res.HHnew.Thermal.CO</t>
  </si>
  <si>
    <t>FEC_per_sqm.kWh.EL.Res.HHnew.Thermal.CO.Solids.Solids</t>
  </si>
  <si>
    <t>FEC_per_sqm.kWh.EL.Res.HHnew.Thermal.CO.LPG.LPG</t>
  </si>
  <si>
    <t>FEC_per_sqm.kWh.EL.Res.HHnew.Thermal.CO.Gas.NG_Biogas</t>
  </si>
  <si>
    <t>FEC_per_sqm.kWh.EL.Res.HHnew.Thermal.CO.Biomass.Biomass_Waste</t>
  </si>
  <si>
    <t>FEC_per_sqm.kWh.EL.Res.HHnew.Thermal.CO.Elc.Elec</t>
  </si>
  <si>
    <t>EL - Thermal energy service in new and renovated households per surface area</t>
  </si>
  <si>
    <t>TES_per_sqm.kWh.EL.Res.HHnew.Thermal</t>
  </si>
  <si>
    <t>TES_per_sqm.kWh.EL.Res.HHnew.Thermal.SH</t>
  </si>
  <si>
    <t>TES_per_sqm.kWh.EL.Res.HHnew.Thermal.SH.Solids.Solids</t>
  </si>
  <si>
    <t>TES_per_sqm.kWh.EL.Res.HHnew.Thermal.SH.LPG.LPG</t>
  </si>
  <si>
    <t>TES_per_sqm.kWh.EL.Res.HHnew.Thermal.SH.Oil.Oil_LiqBio</t>
  </si>
  <si>
    <t>TES_per_sqm.kWh.EL.Res.HHnew.Thermal.SH.Gas.NG_Biogas</t>
  </si>
  <si>
    <t>TES_per_sqm.kWh.EL.Res.HHnew.Thermal.SH.Biomass.Biomass_Waste</t>
  </si>
  <si>
    <t>TES_per_sqm.kWh.EL.Res.HHnew.Thermal.SH.Geo.Geo</t>
  </si>
  <si>
    <t>TES_per_sqm.kWh.EL.Res.HHnew.Thermal.SH.DistrHeat.Steam_Distr</t>
  </si>
  <si>
    <t>TES_per_sqm.kWh.EL.Res.HHnew.Thermal.SH.AdvElc.Elec</t>
  </si>
  <si>
    <t>TES_per_sqm.kWh.EL.Res.HHnew.Thermal.SH.ConvElc.Elec</t>
  </si>
  <si>
    <t>TES_per_sqm.kWh.EL.Res.HHnew.Thermal.SH.TotalCirculation.Elec</t>
  </si>
  <si>
    <t>TES_per_sqm.kWh.EL.Res.HHnew.Thermal.SC</t>
  </si>
  <si>
    <t>TES_per_sqm.kWh.EL.Res.HHnew.Thermal.SC.AC.Elec</t>
  </si>
  <si>
    <t>TES_per_sqm.kWh.EL.Res.HHnew.Thermal.WH</t>
  </si>
  <si>
    <t>TES_per_sqm.kWh.EL.Res.HHnew.Thermal.WH.Solids.Solids</t>
  </si>
  <si>
    <t>TES_per_sqm.kWh.EL.Res.HHnew.Thermal.WH.LPG.LPG</t>
  </si>
  <si>
    <t>TES_per_sqm.kWh.EL.Res.HHnew.Thermal.WH.Oil.Oil_LiqBio</t>
  </si>
  <si>
    <t>TES_per_sqm.kWh.EL.Res.HHnew.Thermal.WH.Gas.NG_Biogas</t>
  </si>
  <si>
    <t>TES_per_sqm.kWh.EL.Res.HHnew.Thermal.WH.Biomass.Biomass_Waste</t>
  </si>
  <si>
    <t>TES_per_sqm.kWh.EL.Res.HHnew.Thermal.WH.Geo.Geo</t>
  </si>
  <si>
    <t>TES_per_sqm.kWh.EL.Res.HHnew.Thermal.WH.DistrHeat.Steam_Distr</t>
  </si>
  <si>
    <t>TES_per_sqm.kWh.EL.Res.HHnew.Thermal.WH.Elc.Elec</t>
  </si>
  <si>
    <t>TES_per_sqm.kWh.EL.Res.HHnew.Thermal.WH.TotalSolar.Solar</t>
  </si>
  <si>
    <t>TES_per_sqm.kWh.EL.Res.HHnew.Thermal.CO</t>
  </si>
  <si>
    <t>TES_per_sqm.kWh.EL.Res.HHnew.Thermal.CO.Solids.Solids</t>
  </si>
  <si>
    <t>TES_per_sqm.kWh.EL.Res.HHnew.Thermal.CO.LPG.LPG</t>
  </si>
  <si>
    <t>TES_per_sqm.kWh.EL.Res.HHnew.Thermal.CO.Gas.NG_Biogas</t>
  </si>
  <si>
    <t>TES_per_sqm.kWh.EL.Res.HHnew.Thermal.CO.Biomass.Biomass_Waste</t>
  </si>
  <si>
    <t>TES_per_sqm.kWh.EL.Res.HHnew.Thermal.CO.Elc.Elec</t>
  </si>
  <si>
    <t>EL - CO2 emissions in new and renovated households per surface area</t>
  </si>
  <si>
    <t>EMI_per_sqm.kgCO2.EL.Res.HHnew.Thermal</t>
  </si>
  <si>
    <t>EMI_per_sqm.kgCO2.EL.Res.HHnew.Thermal.SH</t>
  </si>
  <si>
    <t>EMI_per_sqm.kgCO2.EL.Res.HHnew.Thermal.SH.Solids.Solids</t>
  </si>
  <si>
    <t>EMI_per_sqm.kgCO2.EL.Res.HHnew.Thermal.SH.LPG.LPG</t>
  </si>
  <si>
    <t>EMI_per_sqm.kgCO2.EL.Res.HHnew.Thermal.SH.Oil.Oil_LiqBio</t>
  </si>
  <si>
    <t>EMI_per_sqm.kgCO2.EL.Res.HHnew.Thermal.SH.Gas.NG_Biogas</t>
  </si>
  <si>
    <t>EMI_per_sqm.kgCO2.EL.Res.HHnew.Thermal.SH.Biomass.Biomass_Waste</t>
  </si>
  <si>
    <t>EMI_per_sqm.kgCO2.EL.Res.HHnew.Thermal.SH.Geo.Geo</t>
  </si>
  <si>
    <t>EMI_per_sqm.kgCO2.EL.Res.HHnew.Thermal.SH.DistrHeat.Steam_Distr</t>
  </si>
  <si>
    <t>EMI_per_sqm.kgCO2.EL.Res.HHnew.Thermal.SH.AdvElc.Elec</t>
  </si>
  <si>
    <t>EMI_per_sqm.kgCO2.EL.Res.HHnew.Thermal.SH.ConvElc.Elec</t>
  </si>
  <si>
    <t>EMI_per_sqm.kgCO2.EL.Res.HHnew.Thermal.SH.TotalCirculation.Elec</t>
  </si>
  <si>
    <t>EMI_per_sqm.kgCO2.EL.Res.HHnew.Thermal.SC</t>
  </si>
  <si>
    <t>EMI_per_sqm.kgCO2.EL.Res.HHnew.Thermal.SC.AC.Elec</t>
  </si>
  <si>
    <t>EMI_per_sqm.kgCO2.EL.Res.HHnew.Thermal.WH</t>
  </si>
  <si>
    <t>EMI_per_sqm.kgCO2.EL.Res.HHnew.Thermal.WH.Solids.Solids</t>
  </si>
  <si>
    <t>EMI_per_sqm.kgCO2.EL.Res.HHnew.Thermal.WH.LPG.LPG</t>
  </si>
  <si>
    <t>EMI_per_sqm.kgCO2.EL.Res.HHnew.Thermal.WH.Oil.Oil_LiqBio</t>
  </si>
  <si>
    <t>EMI_per_sqm.kgCO2.EL.Res.HHnew.Thermal.WH.Gas.NG_Biogas</t>
  </si>
  <si>
    <t>EMI_per_sqm.kgCO2.EL.Res.HHnew.Thermal.WH.Biomass.Biomass_Waste</t>
  </si>
  <si>
    <t>EMI_per_sqm.kgCO2.EL.Res.HHnew.Thermal.WH.Geo.Geo</t>
  </si>
  <si>
    <t>EMI_per_sqm.kgCO2.EL.Res.HHnew.Thermal.WH.DistrHeat.Steam_Distr</t>
  </si>
  <si>
    <t>EMI_per_sqm.kgCO2.EL.Res.HHnew.Thermal.WH.Elc.Elec</t>
  </si>
  <si>
    <t>EMI_per_sqm.kgCO2.EL.Res.HHnew.Thermal.WH.TotalSolar.Solar</t>
  </si>
  <si>
    <t>EMI_per_sqm.kgCO2.EL.Res.HHnew.Thermal.CO</t>
  </si>
  <si>
    <t>EMI_per_sqm.kgCO2.EL.Res.HHnew.Thermal.CO.Solids.Solids</t>
  </si>
  <si>
    <t>EMI_per_sqm.kgCO2.EL.Res.HHnew.Thermal.CO.LPG.LPG</t>
  </si>
  <si>
    <t>EMI_per_sqm.kgCO2.EL.Res.HHnew.Thermal.CO.Gas.NG_Biogas</t>
  </si>
  <si>
    <t>EMI_per_sqm.kgCO2.EL.Res.HHnew.Thermal.CO.Biomass.Biomass_Waste</t>
  </si>
  <si>
    <t>EMI_per_sqm.kgCO2.EL.Res.HHnew.Thermal.CO.Elc.Elec</t>
  </si>
  <si>
    <t>FEC.ktoe.EL.Res.HH.Appl.RF</t>
  </si>
  <si>
    <t>FEC.ktoe.EL.Res.HH.Appl.WM</t>
  </si>
  <si>
    <t>FEC.ktoe.EL.Res.HH.Appl.DR</t>
  </si>
  <si>
    <t>FEC.ktoe.EL.Res.HH.Appl.DW</t>
  </si>
  <si>
    <t>FEC.ktoe.EL.Res.HH.Appl.TV</t>
  </si>
  <si>
    <t>FEC.ktoe.EL.Res.HH.Appl.IT</t>
  </si>
  <si>
    <t>FEC.ktoe.EL.Res.HH.Appl.LI</t>
  </si>
  <si>
    <t>FEC.ktoe.EL.Res.HH.Appl.OA</t>
  </si>
  <si>
    <t>Size.MW.EL.Res.HH.Appl</t>
  </si>
  <si>
    <t>Size.MW.EL.Res.HH.Appl.RF</t>
  </si>
  <si>
    <t>Size.MW.EL.Res.HH.Appl.WM</t>
  </si>
  <si>
    <t>Size.MW.EL.Res.HH.Appl.DR</t>
  </si>
  <si>
    <t>Size.MW.EL.Res.HH.Appl.DW</t>
  </si>
  <si>
    <t>Size.MW.EL.Res.HH.Appl.TV</t>
  </si>
  <si>
    <t>Size.MW.EL.Res.HH.Appl.IT</t>
  </si>
  <si>
    <t>Size.MW.EL.Res.HH.Appl.LI</t>
  </si>
  <si>
    <t>Size.MW.EL.Res.HH.Appl.OA</t>
  </si>
  <si>
    <t>NUM.number.EL.Res.HH.Appl.RF</t>
  </si>
  <si>
    <t>NUM.number.EL.Res.HH.Appl.WM</t>
  </si>
  <si>
    <t>NUM.number.EL.Res.HH.Appl.DR</t>
  </si>
  <si>
    <t>NUM.number.EL.Res.HH.Appl.DW</t>
  </si>
  <si>
    <t>NUM.number.EL.Res.HH.Appl.TV</t>
  </si>
  <si>
    <t>NUM.number.EL.Res.HH.Appl.IT</t>
  </si>
  <si>
    <t>NUM.number.EL.Res.HH.Appl.LI</t>
  </si>
  <si>
    <t>NUM.number.EL.Res.HH.Appl.OA</t>
  </si>
  <si>
    <t>NUM.number.EL.Res.HH.Applnew.RF</t>
  </si>
  <si>
    <t>NUM.number.EL.Res.HH.Applnew.WM</t>
  </si>
  <si>
    <t>NUM.number.EL.Res.HH.Applnew.DR</t>
  </si>
  <si>
    <t>NUM.number.EL.Res.HH.Applnew.DW</t>
  </si>
  <si>
    <t>NUM.number.EL.Res.HH.Applnew.TV</t>
  </si>
  <si>
    <t>NUM.number.EL.Res.HH.Applnew.IT</t>
  </si>
  <si>
    <t>NUM.number.EL.Res.HH.Applnew.LI</t>
  </si>
  <si>
    <t>NUM.number.EL.Res.HH.Applnew.OA</t>
  </si>
  <si>
    <t>NUM.number.EL.Res.HH.Applrepl.RF</t>
  </si>
  <si>
    <t>NUM.number.EL.Res.HH.Applrepl.WM</t>
  </si>
  <si>
    <t>NUM.number.EL.Res.HH.Applrepl.DR</t>
  </si>
  <si>
    <t>NUM.number.EL.Res.HH.Applrepl.DW</t>
  </si>
  <si>
    <t>NUM.number.EL.Res.HH.Applrepl.TV</t>
  </si>
  <si>
    <t>NUM.number.EL.Res.HH.Applrepl.IT</t>
  </si>
  <si>
    <t>NUM.number.EL.Res.HH.Applrepl.LI</t>
  </si>
  <si>
    <t>NUM.number.EL.Res.HH.Applrepl.OA</t>
  </si>
  <si>
    <t>Op.hours.EL.Res.HH.Appl.RF</t>
  </si>
  <si>
    <t>Op.hours.EL.Res.HH.Appl.WM</t>
  </si>
  <si>
    <t>Op.hours.EL.Res.HH.Appl.DR</t>
  </si>
  <si>
    <t>Op.hours.EL.Res.HH.Appl.DW</t>
  </si>
  <si>
    <t>Op.hours.EL.Res.HH.Appl.TV</t>
  </si>
  <si>
    <t>Op.hours.EL.Res.HH.Appl.IT</t>
  </si>
  <si>
    <t>Op.hours.EL.Res.HH.Appl.LI</t>
  </si>
  <si>
    <t>Op.hours.EL.Res.HH.Appl.OA</t>
  </si>
  <si>
    <t>Size_per_appl.W.EL.Res.HH.Appl.RF</t>
  </si>
  <si>
    <t>Size_per_appl.W.EL.Res.HH.Appl.WM</t>
  </si>
  <si>
    <t>Size_per_appl.W.EL.Res.HH.Appl.DR</t>
  </si>
  <si>
    <t>Size_per_appl.W.EL.Res.HH.Appl.DW</t>
  </si>
  <si>
    <t>Size_per_appl.W.EL.Res.HH.Appl.TV</t>
  </si>
  <si>
    <t>Size_per_appl.W.EL.Res.HH.Appl.IT</t>
  </si>
  <si>
    <t>Size_per_appl.W.EL.Res.HH.Appl.LI</t>
  </si>
  <si>
    <t>Size_per_appl.W.EL.Res.HH.Appl.OA</t>
  </si>
  <si>
    <t>Size_per_appl.W.EL.Res.HH.Applnew.RF</t>
  </si>
  <si>
    <t>Size_per_appl.W.EL.Res.HH.Applnew.WM</t>
  </si>
  <si>
    <t>Size_per_appl.W.EL.Res.HH.Applnew.DR</t>
  </si>
  <si>
    <t>Size_per_appl.W.EL.Res.HH.Applnew.DW</t>
  </si>
  <si>
    <t>Size_per_appl.W.EL.Res.HH.Applnew.TV</t>
  </si>
  <si>
    <t>Size_per_appl.W.EL.Res.HH.Applnew.IT</t>
  </si>
  <si>
    <t>Size_per_appl.W.EL.Res.HH.Applnew.LI</t>
  </si>
  <si>
    <t>Size_per_appl.W.EL.Res.HH.Applnew.OA</t>
  </si>
  <si>
    <t>NUM.number_per_household.EL.Res.HH.Appl.RF</t>
  </si>
  <si>
    <t>NUM.number_per_household.EL.Res.HH.Appl.WM</t>
  </si>
  <si>
    <t>NUM.number_per_household.EL.Res.HH.Appl.DR</t>
  </si>
  <si>
    <t>NUM.number_per_household.EL.Res.HH.Appl.DW</t>
  </si>
  <si>
    <t>NUM.number_per_household.EL.Res.HH.Appl.TV</t>
  </si>
  <si>
    <t>NUM.number_per_household.EL.Res.HH.Appl.IT</t>
  </si>
  <si>
    <t>NUM.number_per_household.EL.Res.HH.Appl.LI</t>
  </si>
  <si>
    <t>NUM.number_per_household.EL.Res.HH.Appl.OA</t>
  </si>
  <si>
    <t>Size_per_household.W.EL.Res.HH.Appl.RF</t>
  </si>
  <si>
    <t>Size_per_household.W.EL.Res.HH.Appl.WM</t>
  </si>
  <si>
    <t>Size_per_household.W.EL.Res.HH.Appl.DR</t>
  </si>
  <si>
    <t>Size_per_household.W.EL.Res.HH.Appl.DW</t>
  </si>
  <si>
    <t>Size_per_household.W.EL.Res.HH.Appl.TV</t>
  </si>
  <si>
    <t>Size_per_household.W.EL.Res.HH.Appl.IT</t>
  </si>
  <si>
    <t>Size_per_household.W.EL.Res.HH.Appl.LI</t>
  </si>
  <si>
    <t>Size_per_household.W.EL.Res.HH.Appl.OA</t>
  </si>
  <si>
    <t>FEC_per_household.kWh.EL.Res.HH.Appl.RF</t>
  </si>
  <si>
    <t>FEC_per_household.kWh.EL.Res.HH.Appl.WM</t>
  </si>
  <si>
    <t>FEC_per_household.kWh.EL.Res.HH.Appl.DR</t>
  </si>
  <si>
    <t>FEC_per_household.kWh.EL.Res.HH.Appl.DW</t>
  </si>
  <si>
    <t>FEC_per_household.kWh.EL.Res.HH.Appl.TV</t>
  </si>
  <si>
    <t>FEC_per_household.kWh.EL.Res.HH.Appl.IT</t>
  </si>
  <si>
    <t>FEC_per_household.kWh.EL.Res.HH.Appl.LI</t>
  </si>
  <si>
    <t>FEC_per_household.kWh.EL.Res.HH.Appl.OA</t>
  </si>
  <si>
    <t>Lumens_per_household.lumen.EL.Res.HH.Appl.LI</t>
  </si>
  <si>
    <t>EL - Number of households (detailed structure)</t>
  </si>
  <si>
    <t>NUM.number.EL.Res.HH.Thermal.SH.Solids.SH</t>
  </si>
  <si>
    <t>NUM.number.EL.Res.HH.Thermal.SH.Solids.SC.AC</t>
  </si>
  <si>
    <t>NUM.number.EL.Res.HH.Thermal.SH.Solids.WH.Solids.NoSolar</t>
  </si>
  <si>
    <t>NUM.number.EL.Res.HH.Thermal.SH.Solids.WH.LPG.NoSolar</t>
  </si>
  <si>
    <t>NUM.number.EL.Res.HH.Thermal.SH.Solids.WH.LPG.Solar</t>
  </si>
  <si>
    <t>NUM.number.EL.Res.HH.Thermal.SH.Solids.WH.Elc.NoSolar</t>
  </si>
  <si>
    <t>NUM.number.EL.Res.HH.Thermal.SH.Solids.WH.Elc.Solar</t>
  </si>
  <si>
    <t>NUM.number.EL.Res.HH.Thermal.SH.Solids.CO.Solids</t>
  </si>
  <si>
    <t>NUM.number.EL.Res.HH.Thermal.SH.Solids.CO.LPG</t>
  </si>
  <si>
    <t>NUM.number.EL.Res.HH.Thermal.SH.Solids.CO.Elc</t>
  </si>
  <si>
    <t>NUM.number.EL.Res.HH.Thermal.SH.LPG.SH</t>
  </si>
  <si>
    <t>NUM.number.EL.Res.HH.Thermal.SH.LPG.SC.AC</t>
  </si>
  <si>
    <t>NUM.number.EL.Res.HH.Thermal.SH.LPG.WH.LPG.NoSolar</t>
  </si>
  <si>
    <t>NUM.number.EL.Res.HH.Thermal.SH.LPG.WH.LPG.Solar</t>
  </si>
  <si>
    <t>NUM.number.EL.Res.HH.Thermal.SH.LPG.WH.Elc.NoSolar</t>
  </si>
  <si>
    <t>NUM.number.EL.Res.HH.Thermal.SH.LPG.WH.Elc.Solar</t>
  </si>
  <si>
    <t>NUM.number.EL.Res.HH.Thermal.SH.LPG.CO.LPG</t>
  </si>
  <si>
    <t>NUM.number.EL.Res.HH.Thermal.SH.LPG.CO.Elc</t>
  </si>
  <si>
    <t>NUM.number.EL.Res.HH.Thermal.SH.Oil.SH</t>
  </si>
  <si>
    <t>NUM.number.EL.Res.HH.Thermal.SH.Oil.SC.AC</t>
  </si>
  <si>
    <t>NUM.number.EL.Res.HH.Thermal.SH.Oil.WH.Oil.NoSolar</t>
  </si>
  <si>
    <t>NUM.number.EL.Res.HH.Thermal.SH.Oil.WH.Oil.Solar</t>
  </si>
  <si>
    <t>NUM.number.EL.Res.HH.Thermal.SH.Oil.WH.Elc.NoSolar</t>
  </si>
  <si>
    <t>NUM.number.EL.Res.HH.Thermal.SH.Oil.WH.Elc.Solar</t>
  </si>
  <si>
    <t>NUM.number.EL.Res.HH.Thermal.SH.Oil.CO.LPG</t>
  </si>
  <si>
    <t>NUM.number.EL.Res.HH.Thermal.SH.Oil.CO.Elc</t>
  </si>
  <si>
    <t>NUM.number.EL.Res.HH.Thermal.SH.Gas.SH</t>
  </si>
  <si>
    <t>NUM.number.EL.Res.HH.Thermal.SH.Gas.SC.AC</t>
  </si>
  <si>
    <t>NUM.number.EL.Res.HH.Thermal.SH.Gas.WH.Gas.NoSolar</t>
  </si>
  <si>
    <t>NUM.number.EL.Res.HH.Thermal.SH.Gas.WH.Gas.Solar</t>
  </si>
  <si>
    <t>NUM.number.EL.Res.HH.Thermal.SH.Gas.WH.Elc.NoSolar</t>
  </si>
  <si>
    <t>NUM.number.EL.Res.HH.Thermal.SH.Gas.WH.Elc.Solar</t>
  </si>
  <si>
    <t>NUM.number.EL.Res.HH.Thermal.SH.Gas.CO.Gas</t>
  </si>
  <si>
    <t>NUM.number.EL.Res.HH.Thermal.SH.Gas.CO.Elc</t>
  </si>
  <si>
    <t>NUM.number.EL.Res.HH.Thermal.SH.Biomass.SH</t>
  </si>
  <si>
    <t>NUM.number.EL.Res.HH.Thermal.SH.Biomass.SC.AC</t>
  </si>
  <si>
    <t>NUM.number.EL.Res.HH.Thermal.SH.Biomass.WH.Biomass.NoSolar</t>
  </si>
  <si>
    <t>NUM.number.EL.Res.HH.Thermal.SH.Biomass.WH.Biomass.Solar</t>
  </si>
  <si>
    <t>NUM.number.EL.Res.HH.Thermal.SH.Biomass.WH.LPG.NoSolar</t>
  </si>
  <si>
    <t>NUM.number.EL.Res.HH.Thermal.SH.Biomass.WH.LPG.Solar</t>
  </si>
  <si>
    <t>NUM.number.EL.Res.HH.Thermal.SH.Biomass.WH.Elc.NoSolar</t>
  </si>
  <si>
    <t>NUM.number.EL.Res.HH.Thermal.SH.Biomass.WH.Elc.Solar</t>
  </si>
  <si>
    <t>NUM.number.EL.Res.HH.Thermal.SH.Biomass.CO.Biomass</t>
  </si>
  <si>
    <t>NUM.number.EL.Res.HH.Thermal.SH.Biomass.CO.LPG</t>
  </si>
  <si>
    <t>NUM.number.EL.Res.HH.Thermal.SH.Biomass.CO.Elc</t>
  </si>
  <si>
    <t>NUM.number.EL.Res.HH.Thermal.SH.Geo.SH</t>
  </si>
  <si>
    <t>NUM.number.EL.Res.HH.Thermal.SH.Geo.SC.AC</t>
  </si>
  <si>
    <t>NUM.number.EL.Res.HH.Thermal.SH.Geo.WH.Geo.NoSolar</t>
  </si>
  <si>
    <t>NUM.number.EL.Res.HH.Thermal.SH.Geo.WH.Geo.Solar</t>
  </si>
  <si>
    <t>NUM.number.EL.Res.HH.Thermal.SH.Geo.WH.Elc.NoSolar</t>
  </si>
  <si>
    <t>NUM.number.EL.Res.HH.Thermal.SH.Geo.WH.Elc.Solar</t>
  </si>
  <si>
    <t>NUM.number.EL.Res.HH.Thermal.SH.Geo.CO.LPG</t>
  </si>
  <si>
    <t>NUM.number.EL.Res.HH.Thermal.SH.Geo.CO.Elc</t>
  </si>
  <si>
    <t>NUM.number.EL.Res.HH.Thermal.SH.DistrHeat.SH</t>
  </si>
  <si>
    <t>NUM.number.EL.Res.HH.Thermal.SH.DistrHeat.SC.AC</t>
  </si>
  <si>
    <t>NUM.number.EL.Res.HH.Thermal.SH.DistrHeat.WH.DistrHeat.NoSolar</t>
  </si>
  <si>
    <t>NUM.number.EL.Res.HH.Thermal.SH.DistrHeat.WH.DistrHeat.Solar</t>
  </si>
  <si>
    <t>NUM.number.EL.Res.HH.Thermal.SH.DistrHeat.WH.Elc.NoSolar</t>
  </si>
  <si>
    <t>NUM.number.EL.Res.HH.Thermal.SH.DistrHeat.WH.Elc.Solar</t>
  </si>
  <si>
    <t>NUM.number.EL.Res.HH.Thermal.SH.DistrHeat.CO.LPG</t>
  </si>
  <si>
    <t>NUM.number.EL.Res.HH.Thermal.SH.DistrHeat.CO.Elc</t>
  </si>
  <si>
    <t>NUM.number.EL.Res.HH.Thermal.SH.AdvElc.SH</t>
  </si>
  <si>
    <t>NUM.number.EL.Res.HH.Thermal.SH.AdvElc.SC.AC</t>
  </si>
  <si>
    <t>NUM.number.EL.Res.HH.Thermal.SH.AdvElc.WH.LPG.NoSolar</t>
  </si>
  <si>
    <t>NUM.number.EL.Res.HH.Thermal.SH.AdvElc.WH.LPG.Solar</t>
  </si>
  <si>
    <t>NUM.number.EL.Res.HH.Thermal.SH.AdvElc.WH.Elc.NoSolar</t>
  </si>
  <si>
    <t>NUM.number.EL.Res.HH.Thermal.SH.AdvElc.WH.Elc.Solar</t>
  </si>
  <si>
    <t>NUM.number.EL.Res.HH.Thermal.SH.AdvElc.CO.LPG</t>
  </si>
  <si>
    <t>NUM.number.EL.Res.HH.Thermal.SH.AdvElc.CO.Elc</t>
  </si>
  <si>
    <t>NUM.number.EL.Res.HH.Thermal.SH.ConvElc.SH</t>
  </si>
  <si>
    <t>NUM.number.EL.Res.HH.Thermal.SH.ConvElc.SC.AC</t>
  </si>
  <si>
    <t>NUM.number.EL.Res.HH.Thermal.SH.ConvElc.WH.LPG.NoSolar</t>
  </si>
  <si>
    <t>NUM.number.EL.Res.HH.Thermal.SH.ConvElc.WH.LPG.Solar</t>
  </si>
  <si>
    <t>NUM.number.EL.Res.HH.Thermal.SH.ConvElc.WH.Elc.NoSolar</t>
  </si>
  <si>
    <t>NUM.number.EL.Res.HH.Thermal.SH.ConvElc.WH.Elc.Solar</t>
  </si>
  <si>
    <t>NUM.number.EL.Res.HH.Thermal.SH.ConvElc.CO.LPG</t>
  </si>
  <si>
    <t>NUM.number.EL.Res.HH.Thermal.SH.ConvElc.CO.Elc</t>
  </si>
  <si>
    <t>EL - Retired equipment (detailed structure)</t>
  </si>
  <si>
    <t>NUM.number.EL.Res.HH.ThermalOut.SH.Solids</t>
  </si>
  <si>
    <t>NUM.number.EL.Res.HH.ThermalOut.SH.Solids.SH</t>
  </si>
  <si>
    <t>NUM.number.EL.Res.HH.ThermalOut.SH.Solids.SC.AC</t>
  </si>
  <si>
    <t>NUM.number.EL.Res.HH.ThermalOut.SH.Solids.WH.Solids.NoSolar</t>
  </si>
  <si>
    <t>NUM.number.EL.Res.HH.ThermalOut.SH.Solids.WH.LPG.NoSolar</t>
  </si>
  <si>
    <t>NUM.number.EL.Res.HH.ThermalOut.SH.Solids.WH.LPG.Solar</t>
  </si>
  <si>
    <t>NUM.number.EL.Res.HH.ThermalOut.SH.Solids.WH.Elc.NoSolar</t>
  </si>
  <si>
    <t>NUM.number.EL.Res.HH.ThermalOut.SH.Solids.WH.Elc.Solar</t>
  </si>
  <si>
    <t>NUM.number.EL.Res.HH.ThermalOut.SH.Solids.CO.Solids</t>
  </si>
  <si>
    <t>NUM.number.EL.Res.HH.ThermalOut.SH.Solids.CO.LPG</t>
  </si>
  <si>
    <t>NUM.number.EL.Res.HH.ThermalOut.SH.Solids.CO.Elc</t>
  </si>
  <si>
    <t>NUM.number.EL.Res.HH.ThermalOut.SH.LPG</t>
  </si>
  <si>
    <t>NUM.number.EL.Res.HH.ThermalOut.SH.LPG.SH</t>
  </si>
  <si>
    <t>NUM.number.EL.Res.HH.ThermalOut.SH.LPG.SC.AC</t>
  </si>
  <si>
    <t>NUM.number.EL.Res.HH.ThermalOut.SH.LPG.WH.LPG.NoSolar</t>
  </si>
  <si>
    <t>NUM.number.EL.Res.HH.ThermalOut.SH.LPG.WH.LPG.Solar</t>
  </si>
  <si>
    <t>NUM.number.EL.Res.HH.ThermalOut.SH.LPG.WH.Elc.NoSolar</t>
  </si>
  <si>
    <t>NUM.number.EL.Res.HH.ThermalOut.SH.LPG.WH.Elc.Solar</t>
  </si>
  <si>
    <t>NUM.number.EL.Res.HH.ThermalOut.SH.LPG.CO.LPG</t>
  </si>
  <si>
    <t>NUM.number.EL.Res.HH.ThermalOut.SH.LPG.CO.Elc</t>
  </si>
  <si>
    <t>NUM.number.EL.Res.HH.ThermalOut.SH.Oil</t>
  </si>
  <si>
    <t>NUM.number.EL.Res.HH.ThermalOut.SH.Oil.SH</t>
  </si>
  <si>
    <t>NUM.number.EL.Res.HH.ThermalOut.SH.Oil.SC.AC</t>
  </si>
  <si>
    <t>NUM.number.EL.Res.HH.ThermalOut.SH.Oil.WH.Oil.NoSolar</t>
  </si>
  <si>
    <t>NUM.number.EL.Res.HH.ThermalOut.SH.Oil.WH.Oil.Solar</t>
  </si>
  <si>
    <t>NUM.number.EL.Res.HH.ThermalOut.SH.Oil.WH.Elc.NoSolar</t>
  </si>
  <si>
    <t>NUM.number.EL.Res.HH.ThermalOut.SH.Oil.WH.Elc.Solar</t>
  </si>
  <si>
    <t>NUM.number.EL.Res.HH.ThermalOut.SH.Oil.CO.LPG</t>
  </si>
  <si>
    <t>NUM.number.EL.Res.HH.ThermalOut.SH.Oil.CO.Elc</t>
  </si>
  <si>
    <t>NUM.number.EL.Res.HH.ThermalOut.SH.Gas</t>
  </si>
  <si>
    <t>NUM.number.EL.Res.HH.ThermalOut.SH.Gas.SH</t>
  </si>
  <si>
    <t>NUM.number.EL.Res.HH.ThermalOut.SH.Gas.SC.AC</t>
  </si>
  <si>
    <t>NUM.number.EL.Res.HH.ThermalOut.SH.Gas.WH.Gas.NoSolar</t>
  </si>
  <si>
    <t>NUM.number.EL.Res.HH.ThermalOut.SH.Gas.WH.Gas.Solar</t>
  </si>
  <si>
    <t>NUM.number.EL.Res.HH.ThermalOut.SH.Gas.WH.Elc.NoSolar</t>
  </si>
  <si>
    <t>NUM.number.EL.Res.HH.ThermalOut.SH.Gas.WH.Elc.Solar</t>
  </si>
  <si>
    <t>NUM.number.EL.Res.HH.ThermalOut.SH.Gas.CO.Gas</t>
  </si>
  <si>
    <t>NUM.number.EL.Res.HH.ThermalOut.SH.Gas.CO.Elc</t>
  </si>
  <si>
    <t>NUM.number.EL.Res.HH.ThermalOut.SH.Biomass</t>
  </si>
  <si>
    <t>NUM.number.EL.Res.HH.ThermalOut.SH.Biomass.SH</t>
  </si>
  <si>
    <t>NUM.number.EL.Res.HH.ThermalOut.SH.Biomass.SC.AC</t>
  </si>
  <si>
    <t>NUM.number.EL.Res.HH.ThermalOut.SH.Biomass.WH.Biomass.NoSolar</t>
  </si>
  <si>
    <t>NUM.number.EL.Res.HH.ThermalOut.SH.Biomass.WH.Biomass.Solar</t>
  </si>
  <si>
    <t>NUM.number.EL.Res.HH.ThermalOut.SH.Biomass.WH.LPG.NoSolar</t>
  </si>
  <si>
    <t>NUM.number.EL.Res.HH.ThermalOut.SH.Biomass.WH.LPG.Solar</t>
  </si>
  <si>
    <t>NUM.number.EL.Res.HH.ThermalOut.SH.Biomass.WH.Elc.NoSolar</t>
  </si>
  <si>
    <t>NUM.number.EL.Res.HH.ThermalOut.SH.Biomass.WH.Elc.Solar</t>
  </si>
  <si>
    <t>NUM.number.EL.Res.HH.ThermalOut.SH.Biomass.CO.Biomass</t>
  </si>
  <si>
    <t>NUM.number.EL.Res.HH.ThermalOut.SH.Biomass.CO.LPG</t>
  </si>
  <si>
    <t>NUM.number.EL.Res.HH.ThermalOut.SH.Biomass.CO.Elc</t>
  </si>
  <si>
    <t>NUM.number.EL.Res.HH.ThermalOut.SH.Geo</t>
  </si>
  <si>
    <t>NUM.number.EL.Res.HH.ThermalOut.SH.Geo.SH</t>
  </si>
  <si>
    <t>NUM.number.EL.Res.HH.ThermalOut.SH.Geo.SC.AC</t>
  </si>
  <si>
    <t>NUM.number.EL.Res.HH.ThermalOut.SH.Geo.WH.Geo.NoSolar</t>
  </si>
  <si>
    <t>NUM.number.EL.Res.HH.ThermalOut.SH.Geo.WH.Geo.Solar</t>
  </si>
  <si>
    <t>NUM.number.EL.Res.HH.ThermalOut.SH.Geo.WH.Elc.NoSolar</t>
  </si>
  <si>
    <t>NUM.number.EL.Res.HH.ThermalOut.SH.Geo.WH.Elc.Solar</t>
  </si>
  <si>
    <t>NUM.number.EL.Res.HH.ThermalOut.SH.Geo.CO.LPG</t>
  </si>
  <si>
    <t>NUM.number.EL.Res.HH.ThermalOut.SH.Geo.CO.Elc</t>
  </si>
  <si>
    <t>NUM.number.EL.Res.HH.ThermalOut.SH.DistrHeat</t>
  </si>
  <si>
    <t>NUM.number.EL.Res.HH.ThermalOut.SH.DistrHeat.SH</t>
  </si>
  <si>
    <t>NUM.number.EL.Res.HH.ThermalOut.SH.DistrHeat.SC.AC</t>
  </si>
  <si>
    <t>NUM.number.EL.Res.HH.ThermalOut.SH.DistrHeat.WH.DistrHeat.NoSolar</t>
  </si>
  <si>
    <t>NUM.number.EL.Res.HH.ThermalOut.SH.DistrHeat.WH.DistrHeat.Solar</t>
  </si>
  <si>
    <t>NUM.number.EL.Res.HH.ThermalOut.SH.DistrHeat.WH.Elc.NoSolar</t>
  </si>
  <si>
    <t>NUM.number.EL.Res.HH.ThermalOut.SH.DistrHeat.WH.Elc.Solar</t>
  </si>
  <si>
    <t>NUM.number.EL.Res.HH.ThermalOut.SH.DistrHeat.CO.LPG</t>
  </si>
  <si>
    <t>NUM.number.EL.Res.HH.ThermalOut.SH.DistrHeat.CO.Elc</t>
  </si>
  <si>
    <t>NUM.number.EL.Res.HH.ThermalOut.SH.AdvElc</t>
  </si>
  <si>
    <t>NUM.number.EL.Res.HH.ThermalOut.SH.AdvElc.SH</t>
  </si>
  <si>
    <t>NUM.number.EL.Res.HH.ThermalOut.SH.AdvElc.SC.AC</t>
  </si>
  <si>
    <t>NUM.number.EL.Res.HH.ThermalOut.SH.AdvElc.WH.LPG.NoSolar</t>
  </si>
  <si>
    <t>NUM.number.EL.Res.HH.ThermalOut.SH.AdvElc.WH.LPG.Solar</t>
  </si>
  <si>
    <t>NUM.number.EL.Res.HH.ThermalOut.SH.AdvElc.WH.Elc.NoSolar</t>
  </si>
  <si>
    <t>NUM.number.EL.Res.HH.ThermalOut.SH.AdvElc.WH.Elc.Solar</t>
  </si>
  <si>
    <t>NUM.number.EL.Res.HH.ThermalOut.SH.AdvElc.CO.LPG</t>
  </si>
  <si>
    <t>NUM.number.EL.Res.HH.ThermalOut.SH.AdvElc.CO.Elc</t>
  </si>
  <si>
    <t>NUM.number.EL.Res.HH.ThermalOut.SH.ConvElc</t>
  </si>
  <si>
    <t>NUM.number.EL.Res.HH.ThermalOut.SH.ConvElc.SH</t>
  </si>
  <si>
    <t>NUM.number.EL.Res.HH.ThermalOut.SH.ConvElc.SC.AC</t>
  </si>
  <si>
    <t>NUM.number.EL.Res.HH.ThermalOut.SH.ConvElc.WH.LPG.NoSolar</t>
  </si>
  <si>
    <t>NUM.number.EL.Res.HH.ThermalOut.SH.ConvElc.WH.LPG.Solar</t>
  </si>
  <si>
    <t>NUM.number.EL.Res.HH.ThermalOut.SH.ConvElc.WH.Elc.NoSolar</t>
  </si>
  <si>
    <t>NUM.number.EL.Res.HH.ThermalOut.SH.ConvElc.WH.Elc.Solar</t>
  </si>
  <si>
    <t>NUM.number.EL.Res.HH.ThermalOut.SH.ConvElc.CO.LPG</t>
  </si>
  <si>
    <t>NUM.number.EL.Res.HH.ThermalOut.SH.ConvElc.CO.Elc</t>
  </si>
  <si>
    <t>EL - New equipment installations (detailed structure)</t>
  </si>
  <si>
    <t>NUM.number.EL.Res.HH.ThermalNew.SH.Solids</t>
  </si>
  <si>
    <t>NUM.number.EL.Res.HH.ThermalNew.SH.Solids.SH</t>
  </si>
  <si>
    <t>NUM.number.EL.Res.HH.ThermalNew.SH.Solids.SC.AC</t>
  </si>
  <si>
    <t>NUM.number.EL.Res.HH.ThermalNew.SH.Solids.WH.Solids.NoSolar</t>
  </si>
  <si>
    <t>NUM.number.EL.Res.HH.ThermalNew.SH.Solids.WH.LPG.NoSolar</t>
  </si>
  <si>
    <t>NUM.number.EL.Res.HH.ThermalNew.SH.Solids.WH.LPG.Solar</t>
  </si>
  <si>
    <t>NUM.number.EL.Res.HH.ThermalNew.SH.Solids.WH.Elc.NoSolar</t>
  </si>
  <si>
    <t>NUM.number.EL.Res.HH.ThermalNew.SH.Solids.WH.Elc.Solar</t>
  </si>
  <si>
    <t>NUM.number.EL.Res.HH.ThermalNew.SH.Solids.CO.Solids</t>
  </si>
  <si>
    <t>NUM.number.EL.Res.HH.ThermalNew.SH.Solids.CO.LPG</t>
  </si>
  <si>
    <t>NUM.number.EL.Res.HH.ThermalNew.SH.Solids.CO.Elc</t>
  </si>
  <si>
    <t>NUM.number.EL.Res.HH.ThermalNew.SH.LPG</t>
  </si>
  <si>
    <t>NUM.number.EL.Res.HH.ThermalNew.SH.LPG.SH</t>
  </si>
  <si>
    <t>NUM.number.EL.Res.HH.ThermalNew.SH.LPG.SC.AC</t>
  </si>
  <si>
    <t>NUM.number.EL.Res.HH.ThermalNew.SH.LPG.WH.LPG.NoSolar</t>
  </si>
  <si>
    <t>NUM.number.EL.Res.HH.ThermalNew.SH.LPG.WH.LPG.Solar</t>
  </si>
  <si>
    <t>NUM.number.EL.Res.HH.ThermalNew.SH.LPG.WH.Elc.NoSolar</t>
  </si>
  <si>
    <t>NUM.number.EL.Res.HH.ThermalNew.SH.LPG.WH.Elc.Solar</t>
  </si>
  <si>
    <t>NUM.number.EL.Res.HH.ThermalNew.SH.LPG.CO.LPG</t>
  </si>
  <si>
    <t>NUM.number.EL.Res.HH.ThermalNew.SH.LPG.CO.Elc</t>
  </si>
  <si>
    <t>NUM.number.EL.Res.HH.ThermalNew.SH.Oil</t>
  </si>
  <si>
    <t>NUM.number.EL.Res.HH.ThermalNew.SH.Oil.SH</t>
  </si>
  <si>
    <t>NUM.number.EL.Res.HH.ThermalNew.SH.Oil.SC.AC</t>
  </si>
  <si>
    <t>NUM.number.EL.Res.HH.ThermalNew.SH.Oil.WH.Oil.NoSolar</t>
  </si>
  <si>
    <t>NUM.number.EL.Res.HH.ThermalNew.SH.Oil.WH.Oil.Solar</t>
  </si>
  <si>
    <t>NUM.number.EL.Res.HH.ThermalNew.SH.Oil.WH.Elc.NoSolar</t>
  </si>
  <si>
    <t>NUM.number.EL.Res.HH.ThermalNew.SH.Oil.WH.Elc.Solar</t>
  </si>
  <si>
    <t>NUM.number.EL.Res.HH.ThermalNew.SH.Oil.CO.LPG</t>
  </si>
  <si>
    <t>NUM.number.EL.Res.HH.ThermalNew.SH.Oil.CO.Elc</t>
  </si>
  <si>
    <t>NUM.number.EL.Res.HH.ThermalNew.SH.Gas</t>
  </si>
  <si>
    <t>NUM.number.EL.Res.HH.ThermalNew.SH.Gas.SH</t>
  </si>
  <si>
    <t>NUM.number.EL.Res.HH.ThermalNew.SH.Gas.SC.AC</t>
  </si>
  <si>
    <t>NUM.number.EL.Res.HH.ThermalNew.SH.Gas.WH.Gas.NoSolar</t>
  </si>
  <si>
    <t>NUM.number.EL.Res.HH.ThermalNew.SH.Gas.WH.Gas.Solar</t>
  </si>
  <si>
    <t>NUM.number.EL.Res.HH.ThermalNew.SH.Gas.WH.Elc.NoSolar</t>
  </si>
  <si>
    <t>NUM.number.EL.Res.HH.ThermalNew.SH.Gas.WH.Elc.Solar</t>
  </si>
  <si>
    <t>NUM.number.EL.Res.HH.ThermalNew.SH.Gas.CO.Gas</t>
  </si>
  <si>
    <t>NUM.number.EL.Res.HH.ThermalNew.SH.Gas.CO.Elc</t>
  </si>
  <si>
    <t>NUM.number.EL.Res.HH.ThermalNew.SH.Biomass</t>
  </si>
  <si>
    <t>NUM.number.EL.Res.HH.ThermalNew.SH.Biomass.SH</t>
  </si>
  <si>
    <t>NUM.number.EL.Res.HH.ThermalNew.SH.Biomass.SC.AC</t>
  </si>
  <si>
    <t>NUM.number.EL.Res.HH.ThermalNew.SH.Biomass.WH.Biomass.NoSolar</t>
  </si>
  <si>
    <t>NUM.number.EL.Res.HH.ThermalNew.SH.Biomass.WH.Biomass.Solar</t>
  </si>
  <si>
    <t>NUM.number.EL.Res.HH.ThermalNew.SH.Biomass.WH.LPG.NoSolar</t>
  </si>
  <si>
    <t>NUM.number.EL.Res.HH.ThermalNew.SH.Biomass.WH.LPG.Solar</t>
  </si>
  <si>
    <t>NUM.number.EL.Res.HH.ThermalNew.SH.Biomass.WH.Elc.NoSolar</t>
  </si>
  <si>
    <t>NUM.number.EL.Res.HH.ThermalNew.SH.Biomass.WH.Elc.Solar</t>
  </si>
  <si>
    <t>NUM.number.EL.Res.HH.ThermalNew.SH.Biomass.CO.Biomass</t>
  </si>
  <si>
    <t>NUM.number.EL.Res.HH.ThermalNew.SH.Biomass.CO.LPG</t>
  </si>
  <si>
    <t>NUM.number.EL.Res.HH.ThermalNew.SH.Biomass.CO.Elc</t>
  </si>
  <si>
    <t>NUM.number.EL.Res.HH.ThermalNew.SH.Geo</t>
  </si>
  <si>
    <t>NUM.number.EL.Res.HH.ThermalNew.SH.Geo.SH</t>
  </si>
  <si>
    <t>NUM.number.EL.Res.HH.ThermalNew.SH.Geo.SC.AC</t>
  </si>
  <si>
    <t>NUM.number.EL.Res.HH.ThermalNew.SH.Geo.WH.Geo.NoSolar</t>
  </si>
  <si>
    <t>NUM.number.EL.Res.HH.ThermalNew.SH.Geo.WH.Geo.Solar</t>
  </si>
  <si>
    <t>NUM.number.EL.Res.HH.ThermalNew.SH.Geo.WH.Elc.NoSolar</t>
  </si>
  <si>
    <t>NUM.number.EL.Res.HH.ThermalNew.SH.Geo.WH.Elc.Solar</t>
  </si>
  <si>
    <t>NUM.number.EL.Res.HH.ThermalNew.SH.Geo.CO.LPG</t>
  </si>
  <si>
    <t>NUM.number.EL.Res.HH.ThermalNew.SH.Geo.CO.Elc</t>
  </si>
  <si>
    <t>NUM.number.EL.Res.HH.ThermalNew.SH.DistrHeat</t>
  </si>
  <si>
    <t>NUM.number.EL.Res.HH.ThermalNew.SH.DistrHeat.SH</t>
  </si>
  <si>
    <t>NUM.number.EL.Res.HH.ThermalNew.SH.DistrHeat.SC.AC</t>
  </si>
  <si>
    <t>NUM.number.EL.Res.HH.ThermalNew.SH.DistrHeat.WH.DistrHeat.NoSolar</t>
  </si>
  <si>
    <t>NUM.number.EL.Res.HH.ThermalNew.SH.DistrHeat.WH.DistrHeat.Solar</t>
  </si>
  <si>
    <t>NUM.number.EL.Res.HH.ThermalNew.SH.DistrHeat.WH.Elc.NoSolar</t>
  </si>
  <si>
    <t>NUM.number.EL.Res.HH.ThermalNew.SH.DistrHeat.WH.Elc.Solar</t>
  </si>
  <si>
    <t>NUM.number.EL.Res.HH.ThermalNew.SH.DistrHeat.CO.LPG</t>
  </si>
  <si>
    <t>NUM.number.EL.Res.HH.ThermalNew.SH.DistrHeat.CO.Elc</t>
  </si>
  <si>
    <t>NUM.number.EL.Res.HH.ThermalNew.SH.AdvElc</t>
  </si>
  <si>
    <t>NUM.number.EL.Res.HH.ThermalNew.SH.AdvElc.SH</t>
  </si>
  <si>
    <t>NUM.number.EL.Res.HH.ThermalNew.SH.AdvElc.SC.AC</t>
  </si>
  <si>
    <t>NUM.number.EL.Res.HH.ThermalNew.SH.AdvElc.WH.LPG.NoSolar</t>
  </si>
  <si>
    <t>NUM.number.EL.Res.HH.ThermalNew.SH.AdvElc.WH.LPG.Solar</t>
  </si>
  <si>
    <t>NUM.number.EL.Res.HH.ThermalNew.SH.AdvElc.WH.Elc.NoSolar</t>
  </si>
  <si>
    <t>NUM.number.EL.Res.HH.ThermalNew.SH.AdvElc.WH.Elc.Solar</t>
  </si>
  <si>
    <t>NUM.number.EL.Res.HH.ThermalNew.SH.AdvElc.CO.LPG</t>
  </si>
  <si>
    <t>NUM.number.EL.Res.HH.ThermalNew.SH.AdvElc.CO.Elc</t>
  </si>
  <si>
    <t>NUM.number.EL.Res.HH.ThermalNew.SH.ConvElc</t>
  </si>
  <si>
    <t>NUM.number.EL.Res.HH.ThermalNew.SH.ConvElc.SH</t>
  </si>
  <si>
    <t>NUM.number.EL.Res.HH.ThermalNew.SH.ConvElc.SC.AC</t>
  </si>
  <si>
    <t>NUM.number.EL.Res.HH.ThermalNew.SH.ConvElc.WH.LPG.NoSolar</t>
  </si>
  <si>
    <t>NUM.number.EL.Res.HH.ThermalNew.SH.ConvElc.WH.LPG.Solar</t>
  </si>
  <si>
    <t>NUM.number.EL.Res.HH.ThermalNew.SH.ConvElc.WH.Elc.NoSolar</t>
  </si>
  <si>
    <t>NUM.number.EL.Res.HH.ThermalNew.SH.ConvElc.WH.Elc.Solar</t>
  </si>
  <si>
    <t>NUM.number.EL.Res.HH.ThermalNew.SH.ConvElc.CO.LPG</t>
  </si>
  <si>
    <t>NUM.number.EL.Res.HH.ThermalNew.SH.ConvElc.CO.Elc</t>
  </si>
  <si>
    <t>EL - New equipment installations in new and renovated households (detailed structure)</t>
  </si>
  <si>
    <t>NUM.number.EL.Res.HHnew.ThermalNew.SH.Solids</t>
  </si>
  <si>
    <t>NUM.number.EL.Res.HHnew.ThermalNew.SH.Solids.SH</t>
  </si>
  <si>
    <t>NUM.number.EL.Res.HHnew.ThermalNew.SH.Solids.SC.AC</t>
  </si>
  <si>
    <t>NUM.number.EL.Res.HHnew.ThermalNew.SH.Solids.WH.Solids.NoSolar</t>
  </si>
  <si>
    <t>NUM.number.EL.Res.HHnew.ThermalNew.SH.Solids.WH.LPG.NoSolar</t>
  </si>
  <si>
    <t>NUM.number.EL.Res.HHnew.ThermalNew.SH.Solids.WH.LPG.Solar</t>
  </si>
  <si>
    <t>NUM.number.EL.Res.HHnew.ThermalNew.SH.Solids.WH.Elc.NoSolar</t>
  </si>
  <si>
    <t>NUM.number.EL.Res.HHnew.ThermalNew.SH.Solids.WH.Elc.Solar</t>
  </si>
  <si>
    <t>NUM.number.EL.Res.HHnew.ThermalNew.SH.Solids.CO.Solids</t>
  </si>
  <si>
    <t>NUM.number.EL.Res.HHnew.ThermalNew.SH.Solids.CO.LPG</t>
  </si>
  <si>
    <t>NUM.number.EL.Res.HHnew.ThermalNew.SH.Solids.CO.Elc</t>
  </si>
  <si>
    <t>NUM.number.EL.Res.HHnew.ThermalNew.SH.LPG</t>
  </si>
  <si>
    <t>NUM.number.EL.Res.HHnew.ThermalNew.SH.LPG.SH</t>
  </si>
  <si>
    <t>NUM.number.EL.Res.HHnew.ThermalNew.SH.LPG.SC.AC</t>
  </si>
  <si>
    <t>NUM.number.EL.Res.HHnew.ThermalNew.SH.LPG.WH.LPG.NoSolar</t>
  </si>
  <si>
    <t>NUM.number.EL.Res.HHnew.ThermalNew.SH.LPG.WH.LPG.Solar</t>
  </si>
  <si>
    <t>NUM.number.EL.Res.HHnew.ThermalNew.SH.LPG.WH.Elc.NoSolar</t>
  </si>
  <si>
    <t>NUM.number.EL.Res.HHnew.ThermalNew.SH.LPG.WH.Elc.Solar</t>
  </si>
  <si>
    <t>NUM.number.EL.Res.HHnew.ThermalNew.SH.LPG.CO.LPG</t>
  </si>
  <si>
    <t>NUM.number.EL.Res.HHnew.ThermalNew.SH.LPG.CO.Elc</t>
  </si>
  <si>
    <t>NUM.number.EL.Res.HHnew.ThermalNew.SH.Oil</t>
  </si>
  <si>
    <t>NUM.number.EL.Res.HHnew.ThermalNew.SH.Oil.SH</t>
  </si>
  <si>
    <t>NUM.number.EL.Res.HHnew.ThermalNew.SH.Oil.SC.AC</t>
  </si>
  <si>
    <t>NUM.number.EL.Res.HHnew.ThermalNew.SH.Oil.WH.Oil.NoSolar</t>
  </si>
  <si>
    <t>NUM.number.EL.Res.HHnew.ThermalNew.SH.Oil.WH.Oil.Solar</t>
  </si>
  <si>
    <t>NUM.number.EL.Res.HHnew.ThermalNew.SH.Oil.WH.Elc.NoSolar</t>
  </si>
  <si>
    <t>NUM.number.EL.Res.HHnew.ThermalNew.SH.Oil.WH.Elc.Solar</t>
  </si>
  <si>
    <t>NUM.number.EL.Res.HHnew.ThermalNew.SH.Oil.CO.LPG</t>
  </si>
  <si>
    <t>NUM.number.EL.Res.HHnew.ThermalNew.SH.Oil.CO.Elc</t>
  </si>
  <si>
    <t>NUM.number.EL.Res.HHnew.ThermalNew.SH.Gas</t>
  </si>
  <si>
    <t>NUM.number.EL.Res.HHnew.ThermalNew.SH.Gas.SH</t>
  </si>
  <si>
    <t>NUM.number.EL.Res.HHnew.ThermalNew.SH.Gas.SC.AC</t>
  </si>
  <si>
    <t>NUM.number.EL.Res.HHnew.ThermalNew.SH.Gas.WH.Gas.NoSolar</t>
  </si>
  <si>
    <t>NUM.number.EL.Res.HHnew.ThermalNew.SH.Gas.WH.Gas.Solar</t>
  </si>
  <si>
    <t>NUM.number.EL.Res.HHnew.ThermalNew.SH.Gas.WH.Elc.NoSolar</t>
  </si>
  <si>
    <t>NUM.number.EL.Res.HHnew.ThermalNew.SH.Gas.WH.Elc.Solar</t>
  </si>
  <si>
    <t>NUM.number.EL.Res.HHnew.ThermalNew.SH.Gas.CO.Gas</t>
  </si>
  <si>
    <t>NUM.number.EL.Res.HHnew.ThermalNew.SH.Gas.CO.Elc</t>
  </si>
  <si>
    <t>NUM.number.EL.Res.HHnew.ThermalNew.SH.Biomass</t>
  </si>
  <si>
    <t>NUM.number.EL.Res.HHnew.ThermalNew.SH.Biomass.SH</t>
  </si>
  <si>
    <t>NUM.number.EL.Res.HHnew.ThermalNew.SH.Biomass.SC.AC</t>
  </si>
  <si>
    <t>NUM.number.EL.Res.HHnew.ThermalNew.SH.Biomass.WH.Biomass.NoSolar</t>
  </si>
  <si>
    <t>NUM.number.EL.Res.HHnew.ThermalNew.SH.Biomass.WH.Biomass.Solar</t>
  </si>
  <si>
    <t>NUM.number.EL.Res.HHnew.ThermalNew.SH.Biomass.WH.LPG.NoSolar</t>
  </si>
  <si>
    <t>NUM.number.EL.Res.HHnew.ThermalNew.SH.Biomass.WH.LPG.Solar</t>
  </si>
  <si>
    <t>NUM.number.EL.Res.HHnew.ThermalNew.SH.Biomass.WH.Elc.NoSolar</t>
  </si>
  <si>
    <t>NUM.number.EL.Res.HHnew.ThermalNew.SH.Biomass.WH.Elc.Solar</t>
  </si>
  <si>
    <t>NUM.number.EL.Res.HHnew.ThermalNew.SH.Biomass.CO.Biomass</t>
  </si>
  <si>
    <t>NUM.number.EL.Res.HHnew.ThermalNew.SH.Biomass.CO.LPG</t>
  </si>
  <si>
    <t>NUM.number.EL.Res.HHnew.ThermalNew.SH.Biomass.CO.Elc</t>
  </si>
  <si>
    <t>NUM.number.EL.Res.HHnew.ThermalNew.SH.Geo</t>
  </si>
  <si>
    <t>NUM.number.EL.Res.HHnew.ThermalNew.SH.Geo.SH</t>
  </si>
  <si>
    <t>NUM.number.EL.Res.HHnew.ThermalNew.SH.Geo.SC.AC</t>
  </si>
  <si>
    <t>NUM.number.EL.Res.HHnew.ThermalNew.SH.Geo.WH.Geo.NoSolar</t>
  </si>
  <si>
    <t>NUM.number.EL.Res.HHnew.ThermalNew.SH.Geo.WH.Geo.Solar</t>
  </si>
  <si>
    <t>NUM.number.EL.Res.HHnew.ThermalNew.SH.Geo.WH.Elc.NoSolar</t>
  </si>
  <si>
    <t>NUM.number.EL.Res.HHnew.ThermalNew.SH.Geo.WH.Elc.Solar</t>
  </si>
  <si>
    <t>NUM.number.EL.Res.HHnew.ThermalNew.SH.Geo.CO.LPG</t>
  </si>
  <si>
    <t>NUM.number.EL.Res.HHnew.ThermalNew.SH.Geo.CO.Elc</t>
  </si>
  <si>
    <t>NUM.number.EL.Res.HHnew.ThermalNew.SH.DistrHeat</t>
  </si>
  <si>
    <t>NUM.number.EL.Res.HHnew.ThermalNew.SH.DistrHeat.SH</t>
  </si>
  <si>
    <t>NUM.number.EL.Res.HHnew.ThermalNew.SH.DistrHeat.SC.AC</t>
  </si>
  <si>
    <t>NUM.number.EL.Res.HHnew.ThermalNew.SH.DistrHeat.WH.DistrHeat.NoSolar</t>
  </si>
  <si>
    <t>NUM.number.EL.Res.HHnew.ThermalNew.SH.DistrHeat.WH.DistrHeat.Solar</t>
  </si>
  <si>
    <t>NUM.number.EL.Res.HHnew.ThermalNew.SH.DistrHeat.WH.Elc.NoSolar</t>
  </si>
  <si>
    <t>NUM.number.EL.Res.HHnew.ThermalNew.SH.DistrHeat.WH.Elc.Solar</t>
  </si>
  <si>
    <t>NUM.number.EL.Res.HHnew.ThermalNew.SH.DistrHeat.CO.LPG</t>
  </si>
  <si>
    <t>NUM.number.EL.Res.HHnew.ThermalNew.SH.DistrHeat.CO.Elc</t>
  </si>
  <si>
    <t>NUM.number.EL.Res.HHnew.ThermalNew.SH.AdvElc</t>
  </si>
  <si>
    <t>NUM.number.EL.Res.HHnew.ThermalNew.SH.AdvElc.SH</t>
  </si>
  <si>
    <t>NUM.number.EL.Res.HHnew.ThermalNew.SH.AdvElc.SC.AC</t>
  </si>
  <si>
    <t>NUM.number.EL.Res.HHnew.ThermalNew.SH.AdvElc.WH.LPG.NoSolar</t>
  </si>
  <si>
    <t>NUM.number.EL.Res.HHnew.ThermalNew.SH.AdvElc.WH.LPG.Solar</t>
  </si>
  <si>
    <t>NUM.number.EL.Res.HHnew.ThermalNew.SH.AdvElc.WH.Elc.NoSolar</t>
  </si>
  <si>
    <t>NUM.number.EL.Res.HHnew.ThermalNew.SH.AdvElc.WH.Elc.Solar</t>
  </si>
  <si>
    <t>NUM.number.EL.Res.HHnew.ThermalNew.SH.AdvElc.CO.LPG</t>
  </si>
  <si>
    <t>NUM.number.EL.Res.HHnew.ThermalNew.SH.AdvElc.CO.Elc</t>
  </si>
  <si>
    <t>NUM.number.EL.Res.HHnew.ThermalNew.SH.ConvElc</t>
  </si>
  <si>
    <t>NUM.number.EL.Res.HHnew.ThermalNew.SH.ConvElc.SH</t>
  </si>
  <si>
    <t>NUM.number.EL.Res.HHnew.ThermalNew.SH.ConvElc.SC.AC</t>
  </si>
  <si>
    <t>NUM.number.EL.Res.HHnew.ThermalNew.SH.ConvElc.WH.LPG.NoSolar</t>
  </si>
  <si>
    <t>NUM.number.EL.Res.HHnew.ThermalNew.SH.ConvElc.WH.LPG.Solar</t>
  </si>
  <si>
    <t>NUM.number.EL.Res.HHnew.ThermalNew.SH.ConvElc.WH.Elc.NoSolar</t>
  </si>
  <si>
    <t>NUM.number.EL.Res.HHnew.ThermalNew.SH.ConvElc.WH.Elc.Solar</t>
  </si>
  <si>
    <t>NUM.number.EL.Res.HHnew.ThermalNew.SH.ConvElc.CO.LPG</t>
  </si>
  <si>
    <t>NUM.number.EL.Res.HHnew.ThermalNew.SH.ConvElc.CO.Elc</t>
  </si>
  <si>
    <t>EL - New equipment installations via replacement (detailed structure)</t>
  </si>
  <si>
    <t>NUM.number.EL.Res.HH.ThermalRepl.SH.Solids</t>
  </si>
  <si>
    <t>NUM.number.EL.Res.HH.ThermalRepl.SH.Solids.SH</t>
  </si>
  <si>
    <t>NUM.number.EL.Res.HH.ThermalRepl.SH.Solids.SC.AC</t>
  </si>
  <si>
    <t>NUM.number.EL.Res.HH.ThermalRepl.SH.Solids.WH.Solids.NoSolar</t>
  </si>
  <si>
    <t>NUM.number.EL.Res.HH.ThermalRepl.SH.Solids.WH.LPG.NoSolar</t>
  </si>
  <si>
    <t>NUM.number.EL.Res.HH.ThermalRepl.SH.Solids.WH.LPG.Solar</t>
  </si>
  <si>
    <t>NUM.number.EL.Res.HH.ThermalRepl.SH.Solids.WH.Elc.NoSolar</t>
  </si>
  <si>
    <t>NUM.number.EL.Res.HH.ThermalRepl.SH.Solids.WH.Elc.Solar</t>
  </si>
  <si>
    <t>NUM.number.EL.Res.HH.ThermalRepl.SH.Solids.CO.Solids</t>
  </si>
  <si>
    <t>NUM.number.EL.Res.HH.ThermalRepl.SH.Solids.CO.LPG</t>
  </si>
  <si>
    <t>NUM.number.EL.Res.HH.ThermalRepl.SH.Solids.CO.Elc</t>
  </si>
  <si>
    <t>NUM.number.EL.Res.HH.ThermalRepl.SH.LPG</t>
  </si>
  <si>
    <t>NUM.number.EL.Res.HH.ThermalRepl.SH.LPG.SH</t>
  </si>
  <si>
    <t>NUM.number.EL.Res.HH.ThermalRepl.SH.LPG.SC.AC</t>
  </si>
  <si>
    <t>NUM.number.EL.Res.HH.ThermalRepl.SH.LPG.WH.LPG.NoSolar</t>
  </si>
  <si>
    <t>NUM.number.EL.Res.HH.ThermalRepl.SH.LPG.WH.LPG.Solar</t>
  </si>
  <si>
    <t>NUM.number.EL.Res.HH.ThermalRepl.SH.LPG.WH.Elc.NoSolar</t>
  </si>
  <si>
    <t>NUM.number.EL.Res.HH.ThermalRepl.SH.LPG.WH.Elc.Solar</t>
  </si>
  <si>
    <t>NUM.number.EL.Res.HH.ThermalRepl.SH.LPG.CO.LPG</t>
  </si>
  <si>
    <t>NUM.number.EL.Res.HH.ThermalRepl.SH.LPG.CO.Elc</t>
  </si>
  <si>
    <t>NUM.number.EL.Res.HH.ThermalRepl.SH.Oil</t>
  </si>
  <si>
    <t>NUM.number.EL.Res.HH.ThermalRepl.SH.Oil.SH</t>
  </si>
  <si>
    <t>NUM.number.EL.Res.HH.ThermalRepl.SH.Oil.SC.AC</t>
  </si>
  <si>
    <t>NUM.number.EL.Res.HH.ThermalRepl.SH.Oil.WH.Oil.NoSolar</t>
  </si>
  <si>
    <t>NUM.number.EL.Res.HH.ThermalRepl.SH.Oil.WH.Oil.Solar</t>
  </si>
  <si>
    <t>NUM.number.EL.Res.HH.ThermalRepl.SH.Oil.WH.Elc.NoSolar</t>
  </si>
  <si>
    <t>NUM.number.EL.Res.HH.ThermalRepl.SH.Oil.WH.Elc.Solar</t>
  </si>
  <si>
    <t>NUM.number.EL.Res.HH.ThermalRepl.SH.Oil.CO.LPG</t>
  </si>
  <si>
    <t>NUM.number.EL.Res.HH.ThermalRepl.SH.Oil.CO.Elc</t>
  </si>
  <si>
    <t>NUM.number.EL.Res.HH.ThermalRepl.SH.Gas</t>
  </si>
  <si>
    <t>NUM.number.EL.Res.HH.ThermalRepl.SH.Gas.SH</t>
  </si>
  <si>
    <t>NUM.number.EL.Res.HH.ThermalRepl.SH.Gas.SC.AC</t>
  </si>
  <si>
    <t>NUM.number.EL.Res.HH.ThermalRepl.SH.Gas.WH.Gas.NoSolar</t>
  </si>
  <si>
    <t>NUM.number.EL.Res.HH.ThermalRepl.SH.Gas.WH.Gas.Solar</t>
  </si>
  <si>
    <t>NUM.number.EL.Res.HH.ThermalRepl.SH.Gas.WH.Elc.NoSolar</t>
  </si>
  <si>
    <t>NUM.number.EL.Res.HH.ThermalRepl.SH.Gas.WH.Elc.Solar</t>
  </si>
  <si>
    <t>NUM.number.EL.Res.HH.ThermalRepl.SH.Gas.CO.Gas</t>
  </si>
  <si>
    <t>NUM.number.EL.Res.HH.ThermalRepl.SH.Gas.CO.Elc</t>
  </si>
  <si>
    <t>NUM.number.EL.Res.HH.ThermalRepl.SH.Biomass</t>
  </si>
  <si>
    <t>NUM.number.EL.Res.HH.ThermalRepl.SH.Biomass.SH</t>
  </si>
  <si>
    <t>NUM.number.EL.Res.HH.ThermalRepl.SH.Biomass.SC.AC</t>
  </si>
  <si>
    <t>NUM.number.EL.Res.HH.ThermalRepl.SH.Biomass.WH.Biomass.NoSolar</t>
  </si>
  <si>
    <t>NUM.number.EL.Res.HH.ThermalRepl.SH.Biomass.WH.Biomass.Solar</t>
  </si>
  <si>
    <t>NUM.number.EL.Res.HH.ThermalRepl.SH.Biomass.WH.LPG.NoSolar</t>
  </si>
  <si>
    <t>NUM.number.EL.Res.HH.ThermalRepl.SH.Biomass.WH.LPG.Solar</t>
  </si>
  <si>
    <t>NUM.number.EL.Res.HH.ThermalRepl.SH.Biomass.WH.Elc.NoSolar</t>
  </si>
  <si>
    <t>NUM.number.EL.Res.HH.ThermalRepl.SH.Biomass.WH.Elc.Solar</t>
  </si>
  <si>
    <t>NUM.number.EL.Res.HH.ThermalRepl.SH.Biomass.CO.Biomass</t>
  </si>
  <si>
    <t>NUM.number.EL.Res.HH.ThermalRepl.SH.Biomass.CO.LPG</t>
  </si>
  <si>
    <t>NUM.number.EL.Res.HH.ThermalRepl.SH.Biomass.CO.Elc</t>
  </si>
  <si>
    <t>NUM.number.EL.Res.HH.ThermalRepl.SH.Geo</t>
  </si>
  <si>
    <t>NUM.number.EL.Res.HH.ThermalRepl.SH.Geo.SH</t>
  </si>
  <si>
    <t>NUM.number.EL.Res.HH.ThermalRepl.SH.Geo.SC.AC</t>
  </si>
  <si>
    <t>NUM.number.EL.Res.HH.ThermalRepl.SH.Geo.WH.Geo.NoSolar</t>
  </si>
  <si>
    <t>NUM.number.EL.Res.HH.ThermalRepl.SH.Geo.WH.Geo.Solar</t>
  </si>
  <si>
    <t>NUM.number.EL.Res.HH.ThermalRepl.SH.Geo.WH.Elc.NoSolar</t>
  </si>
  <si>
    <t>NUM.number.EL.Res.HH.ThermalRepl.SH.Geo.WH.Elc.Solar</t>
  </si>
  <si>
    <t>NUM.number.EL.Res.HH.ThermalRepl.SH.Geo.CO.LPG</t>
  </si>
  <si>
    <t>NUM.number.EL.Res.HH.ThermalRepl.SH.Geo.CO.Elc</t>
  </si>
  <si>
    <t>NUM.number.EL.Res.HH.ThermalRepl.SH.DistrHeat</t>
  </si>
  <si>
    <t>NUM.number.EL.Res.HH.ThermalRepl.SH.DistrHeat.SH</t>
  </si>
  <si>
    <t>NUM.number.EL.Res.HH.ThermalRepl.SH.DistrHeat.SC.AC</t>
  </si>
  <si>
    <t>NUM.number.EL.Res.HH.ThermalRepl.SH.DistrHeat.WH.DistrHeat.NoSolar</t>
  </si>
  <si>
    <t>NUM.number.EL.Res.HH.ThermalRepl.SH.DistrHeat.WH.DistrHeat.Solar</t>
  </si>
  <si>
    <t>NUM.number.EL.Res.HH.ThermalRepl.SH.DistrHeat.WH.Elc.NoSolar</t>
  </si>
  <si>
    <t>NUM.number.EL.Res.HH.ThermalRepl.SH.DistrHeat.WH.Elc.Solar</t>
  </si>
  <si>
    <t>NUM.number.EL.Res.HH.ThermalRepl.SH.DistrHeat.CO.LPG</t>
  </si>
  <si>
    <t>NUM.number.EL.Res.HH.ThermalRepl.SH.DistrHeat.CO.Elc</t>
  </si>
  <si>
    <t>NUM.number.EL.Res.HH.ThermalRepl.SH.AdvElc</t>
  </si>
  <si>
    <t>NUM.number.EL.Res.HH.ThermalRepl.SH.AdvElc.SH</t>
  </si>
  <si>
    <t>NUM.number.EL.Res.HH.ThermalRepl.SH.AdvElc.SC.AC</t>
  </si>
  <si>
    <t>NUM.number.EL.Res.HH.ThermalRepl.SH.AdvElc.WH.LPG.NoSolar</t>
  </si>
  <si>
    <t>NUM.number.EL.Res.HH.ThermalRepl.SH.AdvElc.WH.LPG.Solar</t>
  </si>
  <si>
    <t>NUM.number.EL.Res.HH.ThermalRepl.SH.AdvElc.WH.Elc.NoSolar</t>
  </si>
  <si>
    <t>NUM.number.EL.Res.HH.ThermalRepl.SH.AdvElc.WH.Elc.Solar</t>
  </si>
  <si>
    <t>NUM.number.EL.Res.HH.ThermalRepl.SH.AdvElc.CO.LPG</t>
  </si>
  <si>
    <t>NUM.number.EL.Res.HH.ThermalRepl.SH.AdvElc.CO.Elc</t>
  </si>
  <si>
    <t>NUM.number.EL.Res.HH.ThermalRepl.SH.ConvElc</t>
  </si>
  <si>
    <t>NUM.number.EL.Res.HH.ThermalRepl.SH.ConvElc.SH</t>
  </si>
  <si>
    <t>NUM.number.EL.Res.HH.ThermalRepl.SH.ConvElc.SC.AC</t>
  </si>
  <si>
    <t>NUM.number.EL.Res.HH.ThermalRepl.SH.ConvElc.WH.LPG.NoSolar</t>
  </si>
  <si>
    <t>NUM.number.EL.Res.HH.ThermalRepl.SH.ConvElc.WH.LPG.Solar</t>
  </si>
  <si>
    <t>NUM.number.EL.Res.HH.ThermalRepl.SH.ConvElc.WH.Elc.NoSolar</t>
  </si>
  <si>
    <t>NUM.number.EL.Res.HH.ThermalRepl.SH.ConvElc.WH.Elc.Solar</t>
  </si>
  <si>
    <t>NUM.number.EL.Res.HH.ThermalRepl.SH.ConvElc.CO.LPG</t>
  </si>
  <si>
    <t>NUM.number.EL.Res.HH.ThermalRepl.SH.ConvElc.CO.Elc</t>
  </si>
  <si>
    <t>EL - Equipment installations in 2021 - vintage structure</t>
  </si>
  <si>
    <t>VIN.number.EL.Res.HH.Thermal.SH.Solids</t>
  </si>
  <si>
    <t>VIN.number.EL.Res.HH.Thermal.SH.Solids.SH</t>
  </si>
  <si>
    <t>VIN.number.EL.Res.HH.Thermal.SH.Solids.SC.AC</t>
  </si>
  <si>
    <t>VIN.number.EL.Res.HH.Thermal.SH.Solids.WH.Solids.NoSolar</t>
  </si>
  <si>
    <t>VIN.number.EL.Res.HH.Thermal.SH.Solids.WH.LPG.NoSolar</t>
  </si>
  <si>
    <t>VIN.number.EL.Res.HH.Thermal.SH.Solids.WH.LPG.Solar</t>
  </si>
  <si>
    <t>VIN.number.EL.Res.HH.Thermal.SH.Solids.WH.Elc.NoSolar</t>
  </si>
  <si>
    <t>VIN.number.EL.Res.HH.Thermal.SH.Solids.WH.Elc.Solar</t>
  </si>
  <si>
    <t>VIN.number.EL.Res.HH.Thermal.SH.Solids.CO.Solids</t>
  </si>
  <si>
    <t>VIN.number.EL.Res.HH.Thermal.SH.Solids.CO.LPG</t>
  </si>
  <si>
    <t>VIN.number.EL.Res.HH.Thermal.SH.Solids.CO.Elc</t>
  </si>
  <si>
    <t>VIN.number.EL.Res.HH.Thermal.SH.LPG</t>
  </si>
  <si>
    <t>VIN.number.EL.Res.HH.Thermal.SH.LPG.SH</t>
  </si>
  <si>
    <t>VIN.number.EL.Res.HH.Thermal.SH.LPG.SC.AC</t>
  </si>
  <si>
    <t>VIN.number.EL.Res.HH.Thermal.SH.LPG.WH.LPG.NoSolar</t>
  </si>
  <si>
    <t>VIN.number.EL.Res.HH.Thermal.SH.LPG.WH.LPG.Solar</t>
  </si>
  <si>
    <t>VIN.number.EL.Res.HH.Thermal.SH.LPG.WH.Elc.NoSolar</t>
  </si>
  <si>
    <t>VIN.number.EL.Res.HH.Thermal.SH.LPG.WH.Elc.Solar</t>
  </si>
  <si>
    <t>VIN.number.EL.Res.HH.Thermal.SH.LPG.CO.LPG</t>
  </si>
  <si>
    <t>VIN.number.EL.Res.HH.Thermal.SH.LPG.CO.Elc</t>
  </si>
  <si>
    <t>VIN.number.EL.Res.HH.Thermal.SH.Oil</t>
  </si>
  <si>
    <t>VIN.number.EL.Res.HH.Thermal.SH.Oil.SH</t>
  </si>
  <si>
    <t>VIN.number.EL.Res.HH.Thermal.SH.Oil.SC.AC</t>
  </si>
  <si>
    <t>VIN.number.EL.Res.HH.Thermal.SH.Oil.WH.Oil.NoSolar</t>
  </si>
  <si>
    <t>VIN.number.EL.Res.HH.Thermal.SH.Oil.WH.Oil.Solar</t>
  </si>
  <si>
    <t>VIN.number.EL.Res.HH.Thermal.SH.Oil.WH.Elc.NoSolar</t>
  </si>
  <si>
    <t>VIN.number.EL.Res.HH.Thermal.SH.Oil.WH.Elc.Solar</t>
  </si>
  <si>
    <t>VIN.number.EL.Res.HH.Thermal.SH.Oil.CO.LPG</t>
  </si>
  <si>
    <t>VIN.number.EL.Res.HH.Thermal.SH.Oil.CO.Elc</t>
  </si>
  <si>
    <t>VIN.number.EL.Res.HH.Thermal.SH.Gas</t>
  </si>
  <si>
    <t>VIN.number.EL.Res.HH.Thermal.SH.Gas.SH</t>
  </si>
  <si>
    <t>VIN.number.EL.Res.HH.Thermal.SH.Gas.SC.AC</t>
  </si>
  <si>
    <t>VIN.number.EL.Res.HH.Thermal.SH.Gas.WH.Gas.NoSolar</t>
  </si>
  <si>
    <t>VIN.number.EL.Res.HH.Thermal.SH.Gas.WH.Gas.Solar</t>
  </si>
  <si>
    <t>VIN.number.EL.Res.HH.Thermal.SH.Gas.WH.Elc.NoSolar</t>
  </si>
  <si>
    <t>VIN.number.EL.Res.HH.Thermal.SH.Gas.WH.Elc.Solar</t>
  </si>
  <si>
    <t>VIN.number.EL.Res.HH.Thermal.SH.Gas.CO.Gas</t>
  </si>
  <si>
    <t>VIN.number.EL.Res.HH.Thermal.SH.Gas.CO.Elc</t>
  </si>
  <si>
    <t>VIN.number.EL.Res.HH.Thermal.SH.Biomass</t>
  </si>
  <si>
    <t>VIN.number.EL.Res.HH.Thermal.SH.Biomass.SH</t>
  </si>
  <si>
    <t>VIN.number.EL.Res.HH.Thermal.SH.Biomass.SC.AC</t>
  </si>
  <si>
    <t>VIN.number.EL.Res.HH.Thermal.SH.Biomass.WH.Biomass.NoSolar</t>
  </si>
  <si>
    <t>VIN.number.EL.Res.HH.Thermal.SH.Biomass.WH.Biomass.Solar</t>
  </si>
  <si>
    <t>VIN.number.EL.Res.HH.Thermal.SH.Biomass.WH.LPG.NoSolar</t>
  </si>
  <si>
    <t>VIN.number.EL.Res.HH.Thermal.SH.Biomass.WH.LPG.Solar</t>
  </si>
  <si>
    <t>VIN.number.EL.Res.HH.Thermal.SH.Biomass.WH.Elc.NoSolar</t>
  </si>
  <si>
    <t>VIN.number.EL.Res.HH.Thermal.SH.Biomass.WH.Elc.Solar</t>
  </si>
  <si>
    <t>VIN.number.EL.Res.HH.Thermal.SH.Biomass.CO.Biomass</t>
  </si>
  <si>
    <t>VIN.number.EL.Res.HH.Thermal.SH.Biomass.CO.LPG</t>
  </si>
  <si>
    <t>VIN.number.EL.Res.HH.Thermal.SH.Biomass.CO.Elc</t>
  </si>
  <si>
    <t>VIN.number.EL.Res.HH.Thermal.SH.Geo</t>
  </si>
  <si>
    <t>VIN.number.EL.Res.HH.Thermal.SH.Geo.SH</t>
  </si>
  <si>
    <t>VIN.number.EL.Res.HH.Thermal.SH.Geo.SC.AC</t>
  </si>
  <si>
    <t>VIN.number.EL.Res.HH.Thermal.SH.Geo.WH.Geo.NoSolar</t>
  </si>
  <si>
    <t>VIN.number.EL.Res.HH.Thermal.SH.Geo.WH.Geo.Solar</t>
  </si>
  <si>
    <t>VIN.number.EL.Res.HH.Thermal.SH.Geo.WH.Elc.NoSolar</t>
  </si>
  <si>
    <t>VIN.number.EL.Res.HH.Thermal.SH.Geo.WH.Elc.Solar</t>
  </si>
  <si>
    <t>VIN.number.EL.Res.HH.Thermal.SH.Geo.CO.LPG</t>
  </si>
  <si>
    <t>VIN.number.EL.Res.HH.Thermal.SH.Geo.CO.Elc</t>
  </si>
  <si>
    <t>VIN.number.EL.Res.HH.Thermal.SH.DistrHeat</t>
  </si>
  <si>
    <t>VIN.number.EL.Res.HH.Thermal.SH.DistrHeat.SH</t>
  </si>
  <si>
    <t>VIN.number.EL.Res.HH.Thermal.SH.DistrHeat.SC.AC</t>
  </si>
  <si>
    <t>VIN.number.EL.Res.HH.Thermal.SH.DistrHeat.WH.DistrHeat.NoSolar</t>
  </si>
  <si>
    <t>VIN.number.EL.Res.HH.Thermal.SH.DistrHeat.WH.DistrHeat.Solar</t>
  </si>
  <si>
    <t>VIN.number.EL.Res.HH.Thermal.SH.DistrHeat.WH.Elc.NoSolar</t>
  </si>
  <si>
    <t>VIN.number.EL.Res.HH.Thermal.SH.DistrHeat.WH.Elc.Solar</t>
  </si>
  <si>
    <t>VIN.number.EL.Res.HH.Thermal.SH.DistrHeat.CO.LPG</t>
  </si>
  <si>
    <t>VIN.number.EL.Res.HH.Thermal.SH.DistrHeat.CO.Elc</t>
  </si>
  <si>
    <t>VIN.number.EL.Res.HH.Thermal.SH.AdvElc</t>
  </si>
  <si>
    <t>VIN.number.EL.Res.HH.Thermal.SH.AdvElc.SH</t>
  </si>
  <si>
    <t>VIN.number.EL.Res.HH.Thermal.SH.AdvElc.SC.AC</t>
  </si>
  <si>
    <t>VIN.number.EL.Res.HH.Thermal.SH.AdvElc.WH.LPG.NoSolar</t>
  </si>
  <si>
    <t>VIN.number.EL.Res.HH.Thermal.SH.AdvElc.WH.LPG.Solar</t>
  </si>
  <si>
    <t>VIN.number.EL.Res.HH.Thermal.SH.AdvElc.WH.Elc.NoSolar</t>
  </si>
  <si>
    <t>VIN.number.EL.Res.HH.Thermal.SH.AdvElc.WH.Elc.Solar</t>
  </si>
  <si>
    <t>VIN.number.EL.Res.HH.Thermal.SH.AdvElc.CO.LPG</t>
  </si>
  <si>
    <t>VIN.number.EL.Res.HH.Thermal.SH.AdvElc.CO.Elc</t>
  </si>
  <si>
    <t>VIN.number.EL.Res.HH.Thermal.SH.ConvElc</t>
  </si>
  <si>
    <t>VIN.number.EL.Res.HH.Thermal.SH.ConvElc.SH</t>
  </si>
  <si>
    <t>VIN.number.EL.Res.HH.Thermal.SH.ConvElc.SC.AC</t>
  </si>
  <si>
    <t>VIN.number.EL.Res.HH.Thermal.SH.ConvElc.WH.LPG.NoSolar</t>
  </si>
  <si>
    <t>VIN.number.EL.Res.HH.Thermal.SH.ConvElc.WH.LPG.Solar</t>
  </si>
  <si>
    <t>VIN.number.EL.Res.HH.Thermal.SH.ConvElc.WH.Elc.NoSolar</t>
  </si>
  <si>
    <t>VIN.number.EL.Res.HH.Thermal.SH.ConvElc.WH.Elc.Solar</t>
  </si>
  <si>
    <t>VIN.number.EL.Res.HH.Thermal.SH.ConvElc.CO.LPG</t>
  </si>
  <si>
    <t>VIN.number.EL.Res.HH.Thermal.SH.ConvElc.CO.Elc</t>
  </si>
  <si>
    <t>EL - Final energy consumption (detailed structure)</t>
  </si>
  <si>
    <t>FEC.ktoe.EL.Res.HH.Thermal.SH.Solids</t>
  </si>
  <si>
    <t>FEC.ktoe.EL.Res.HH.Thermal.SH.Solids.SH</t>
  </si>
  <si>
    <t>FEC.ktoe.EL.Res.HH.Thermal.SH.Solids.SH.Solids</t>
  </si>
  <si>
    <t>FEC.ktoe.EL.Res.HH.Thermal.SH.Solids.SH.Elec</t>
  </si>
  <si>
    <t>FEC.ktoe.EL.Res.HH.Thermal.SH.Solids.SC</t>
  </si>
  <si>
    <t>FEC.ktoe.EL.Res.HH.Thermal.SH.Solids.SC.AC.Elec</t>
  </si>
  <si>
    <t>FEC.ktoe.EL.Res.HH.Thermal.SH.Solids.WH</t>
  </si>
  <si>
    <t>FEC.ktoe.EL.Res.HH.Thermal.SH.Solids.WH.Solids.NoSolar.Solids</t>
  </si>
  <si>
    <t>FEC.ktoe.EL.Res.HH.Thermal.SH.Solids.WH.LPG.NoSolar.LPG</t>
  </si>
  <si>
    <t>FEC.ktoe.EL.Res.HH.Thermal.SH.Solids.WH.LPG.Solar</t>
  </si>
  <si>
    <t>FEC.ktoe.EL.Res.HH.Thermal.SH.Solids.WH.LPG.Solar.LPG</t>
  </si>
  <si>
    <t>FEC.ktoe.EL.Res.HH.Thermal.SH.Solids.WH.LPG.Solar.Solar</t>
  </si>
  <si>
    <t>FEC.ktoe.EL.Res.HH.Thermal.SH.Solids.WH.Elc.NoSolar.Elec</t>
  </si>
  <si>
    <t>FEC.ktoe.EL.Res.HH.Thermal.SH.Solids.WH.Elc.Solar</t>
  </si>
  <si>
    <t>FEC.ktoe.EL.Res.HH.Thermal.SH.Solids.WH.Elc.Solar.Elec</t>
  </si>
  <si>
    <t>FEC.ktoe.EL.Res.HH.Thermal.SH.Solids.WH.Elc.Solar.Solar</t>
  </si>
  <si>
    <t>FEC.ktoe.EL.Res.HH.Thermal.SH.Solids.CO</t>
  </si>
  <si>
    <t>FEC.ktoe.EL.Res.HH.Thermal.SH.Solids.CO.Solids.Solids</t>
  </si>
  <si>
    <t>FEC.ktoe.EL.Res.HH.Thermal.SH.Solids.CO.LPG.LPG</t>
  </si>
  <si>
    <t>FEC.ktoe.EL.Res.HH.Thermal.SH.Solids.CO.Elc.Elec</t>
  </si>
  <si>
    <t>FEC.ktoe.EL.Res.HH.Thermal.SH.LPG</t>
  </si>
  <si>
    <t>FEC.ktoe.EL.Res.HH.Thermal.SH.LPG.SH</t>
  </si>
  <si>
    <t>FEC.ktoe.EL.Res.HH.Thermal.SH.LPG.SH.LPG</t>
  </si>
  <si>
    <t>FEC.ktoe.EL.Res.HH.Thermal.SH.LPG.SH.Elec</t>
  </si>
  <si>
    <t>FEC.ktoe.EL.Res.HH.Thermal.SH.LPG.SC</t>
  </si>
  <si>
    <t>FEC.ktoe.EL.Res.HH.Thermal.SH.LPG.SC.AC.Elec</t>
  </si>
  <si>
    <t>FEC.ktoe.EL.Res.HH.Thermal.SH.LPG.WH</t>
  </si>
  <si>
    <t>FEC.ktoe.EL.Res.HH.Thermal.SH.LPG.WH.LPG.NoSolar.LPG</t>
  </si>
  <si>
    <t>FEC.ktoe.EL.Res.HH.Thermal.SH.LPG.WH.LPG.Solar</t>
  </si>
  <si>
    <t>FEC.ktoe.EL.Res.HH.Thermal.SH.LPG.WH.LPG.Solar.LPG</t>
  </si>
  <si>
    <t>FEC.ktoe.EL.Res.HH.Thermal.SH.LPG.WH.LPG.Solar.Solar</t>
  </si>
  <si>
    <t>FEC.ktoe.EL.Res.HH.Thermal.SH.LPG.WH.Elc.NoSolar.Elec</t>
  </si>
  <si>
    <t>FEC.ktoe.EL.Res.HH.Thermal.SH.LPG.WH.Elc.Solar</t>
  </si>
  <si>
    <t>FEC.ktoe.EL.Res.HH.Thermal.SH.LPG.WH.Elc.Solar.Elec</t>
  </si>
  <si>
    <t>FEC.ktoe.EL.Res.HH.Thermal.SH.LPG.WH.Elc.Solar.Solar</t>
  </si>
  <si>
    <t>FEC.ktoe.EL.Res.HH.Thermal.SH.LPG.CO</t>
  </si>
  <si>
    <t>FEC.ktoe.EL.Res.HH.Thermal.SH.LPG.CO.LPG.LPG</t>
  </si>
  <si>
    <t>FEC.ktoe.EL.Res.HH.Thermal.SH.LPG.CO.Elc.Elec</t>
  </si>
  <si>
    <t>FEC.ktoe.EL.Res.HH.Thermal.SH.Oil</t>
  </si>
  <si>
    <t>FEC.ktoe.EL.Res.HH.Thermal.SH.Oil.SH</t>
  </si>
  <si>
    <t>FEC.ktoe.EL.Res.HH.Thermal.SH.Oil.SH.Oil</t>
  </si>
  <si>
    <t>FEC.ktoe.EL.Res.HH.Thermal.SH.Oil.SH.Elec</t>
  </si>
  <si>
    <t>FEC.ktoe.EL.Res.HH.Thermal.SH.Oil.SC</t>
  </si>
  <si>
    <t>FEC.ktoe.EL.Res.HH.Thermal.SH.Oil.SC.AC.Elec</t>
  </si>
  <si>
    <t>FEC.ktoe.EL.Res.HH.Thermal.SH.Oil.WH</t>
  </si>
  <si>
    <t>FEC.ktoe.EL.Res.HH.Thermal.SH.Oil.WH.Oil.NoSolar.Oil</t>
  </si>
  <si>
    <t>FEC.ktoe.EL.Res.HH.Thermal.SH.Oil.WH.Oil.Solar</t>
  </si>
  <si>
    <t>FEC.ktoe.EL.Res.HH.Thermal.SH.Oil.WH.Oil.Solar.Oil</t>
  </si>
  <si>
    <t>FEC.ktoe.EL.Res.HH.Thermal.SH.Oil.WH.Oil.Solar.Solar</t>
  </si>
  <si>
    <t>FEC.ktoe.EL.Res.HH.Thermal.SH.Oil.WH.Elc.NoSolar.Elec</t>
  </si>
  <si>
    <t>FEC.ktoe.EL.Res.HH.Thermal.SH.Oil.WH.Elc.Solar</t>
  </si>
  <si>
    <t>FEC.ktoe.EL.Res.HH.Thermal.SH.Oil.WH.Elc.Solar.Elec</t>
  </si>
  <si>
    <t>FEC.ktoe.EL.Res.HH.Thermal.SH.Oil.WH.Elc.Solar.Solar</t>
  </si>
  <si>
    <t>FEC.ktoe.EL.Res.HH.Thermal.SH.Oil.CO</t>
  </si>
  <si>
    <t>FEC.ktoe.EL.Res.HH.Thermal.SH.Oil.CO.LPG.LPG</t>
  </si>
  <si>
    <t>FEC.ktoe.EL.Res.HH.Thermal.SH.Oil.CO.Elc.Elec</t>
  </si>
  <si>
    <t>FEC.ktoe.EL.Res.HH.Thermal.SH.Gas</t>
  </si>
  <si>
    <t>FEC.ktoe.EL.Res.HH.Thermal.SH.Gas.SH</t>
  </si>
  <si>
    <t>FEC.ktoe.EL.Res.HH.Thermal.SH.Gas.SH.Gas</t>
  </si>
  <si>
    <t>FEC.ktoe.EL.Res.HH.Thermal.SH.Gas.SH.Elec</t>
  </si>
  <si>
    <t>FEC.ktoe.EL.Res.HH.Thermal.SH.Gas.SC</t>
  </si>
  <si>
    <t>FEC.ktoe.EL.Res.HH.Thermal.SH.Gas.SC.AC.Elec</t>
  </si>
  <si>
    <t>FEC.ktoe.EL.Res.HH.Thermal.SH.Gas.WH</t>
  </si>
  <si>
    <t>FEC.ktoe.EL.Res.HH.Thermal.SH.Gas.WH.Gas.NoSolar.Gas</t>
  </si>
  <si>
    <t>FEC.ktoe.EL.Res.HH.Thermal.SH.Gas.WH.Gas.Solar</t>
  </si>
  <si>
    <t>FEC.ktoe.EL.Res.HH.Thermal.SH.Gas.WH.Gas.Solar.Gas</t>
  </si>
  <si>
    <t>FEC.ktoe.EL.Res.HH.Thermal.SH.Gas.WH.Gas.Solar.Solar</t>
  </si>
  <si>
    <t>FEC.ktoe.EL.Res.HH.Thermal.SH.Gas.WH.Elc.NoSolar.Elec</t>
  </si>
  <si>
    <t>FEC.ktoe.EL.Res.HH.Thermal.SH.Gas.WH.Elc.Solar</t>
  </si>
  <si>
    <t>FEC.ktoe.EL.Res.HH.Thermal.SH.Gas.WH.Elc.Solar.Elec</t>
  </si>
  <si>
    <t>FEC.ktoe.EL.Res.HH.Thermal.SH.Gas.WH.Elc.Solar.Solar</t>
  </si>
  <si>
    <t>FEC.ktoe.EL.Res.HH.Thermal.SH.Gas.CO</t>
  </si>
  <si>
    <t>FEC.ktoe.EL.Res.HH.Thermal.SH.Gas.CO.Gas.Gas</t>
  </si>
  <si>
    <t>FEC.ktoe.EL.Res.HH.Thermal.SH.Gas.CO.Elc.Elec</t>
  </si>
  <si>
    <t>FEC.ktoe.EL.Res.HH.Thermal.SH.Biomass</t>
  </si>
  <si>
    <t>FEC.ktoe.EL.Res.HH.Thermal.SH.Biomass.SH</t>
  </si>
  <si>
    <t>FEC.ktoe.EL.Res.HH.Thermal.SH.Biomass.SH.Biomass</t>
  </si>
  <si>
    <t>FEC.ktoe.EL.Res.HH.Thermal.SH.Biomass.SH.Elec</t>
  </si>
  <si>
    <t>FEC.ktoe.EL.Res.HH.Thermal.SH.Biomass.SC</t>
  </si>
  <si>
    <t>FEC.ktoe.EL.Res.HH.Thermal.SH.Biomass.SC.AC.Elec</t>
  </si>
  <si>
    <t>FEC.ktoe.EL.Res.HH.Thermal.SH.Biomass.WH</t>
  </si>
  <si>
    <t>FEC.ktoe.EL.Res.HH.Thermal.SH.Biomass.WH.Biomass.NoSolar.Biomass</t>
  </si>
  <si>
    <t>FEC.ktoe.EL.Res.HH.Thermal.SH.Biomass.WH.Biomass.Solar</t>
  </si>
  <si>
    <t>FEC.ktoe.EL.Res.HH.Thermal.SH.Biomass.WH.Biomass.Solar.Biomass</t>
  </si>
  <si>
    <t>FEC.ktoe.EL.Res.HH.Thermal.SH.Biomass.WH.Biomass.Solar.Solar</t>
  </si>
  <si>
    <t>FEC.ktoe.EL.Res.HH.Thermal.SH.Biomass.WH.LPG.NoSolar.LPG</t>
  </si>
  <si>
    <t>FEC.ktoe.EL.Res.HH.Thermal.SH.Biomass.WH.LPG.Solar</t>
  </si>
  <si>
    <t>FEC.ktoe.EL.Res.HH.Thermal.SH.Biomass.WH.LPG.Solar.LPG</t>
  </si>
  <si>
    <t>FEC.ktoe.EL.Res.HH.Thermal.SH.Biomass.WH.LPG.Solar.Solar</t>
  </si>
  <si>
    <t>FEC.ktoe.EL.Res.HH.Thermal.SH.Biomass.WH.Elc.NoSolar.Elec</t>
  </si>
  <si>
    <t>FEC.ktoe.EL.Res.HH.Thermal.SH.Biomass.WH.Elc.Solar</t>
  </si>
  <si>
    <t>FEC.ktoe.EL.Res.HH.Thermal.SH.Biomass.WH.Elc.Solar.Elec</t>
  </si>
  <si>
    <t>FEC.ktoe.EL.Res.HH.Thermal.SH.Biomass.WH.Elc.Solar.Solar</t>
  </si>
  <si>
    <t>FEC.ktoe.EL.Res.HH.Thermal.SH.Biomass.CO</t>
  </si>
  <si>
    <t>FEC.ktoe.EL.Res.HH.Thermal.SH.Biomass.CO.Biomass.Biomass</t>
  </si>
  <si>
    <t>FEC.ktoe.EL.Res.HH.Thermal.SH.Biomass.CO.LPG.LPG</t>
  </si>
  <si>
    <t>FEC.ktoe.EL.Res.HH.Thermal.SH.Biomass.CO.Elc.Elec</t>
  </si>
  <si>
    <t>FEC.ktoe.EL.Res.HH.Thermal.SH.Geo</t>
  </si>
  <si>
    <t>FEC.ktoe.EL.Res.HH.Thermal.SH.Geo.SH</t>
  </si>
  <si>
    <t>FEC.ktoe.EL.Res.HH.Thermal.SH.Geo.SH.Geo</t>
  </si>
  <si>
    <t>FEC.ktoe.EL.Res.HH.Thermal.SH.Geo.SH.Elec</t>
  </si>
  <si>
    <t>FEC.ktoe.EL.Res.HH.Thermal.SH.Geo.SC</t>
  </si>
  <si>
    <t>FEC.ktoe.EL.Res.HH.Thermal.SH.Geo.SC.AC.Elec</t>
  </si>
  <si>
    <t>FEC.ktoe.EL.Res.HH.Thermal.SH.Geo.WH</t>
  </si>
  <si>
    <t>FEC.ktoe.EL.Res.HH.Thermal.SH.Geo.WH.Geo.NoSolar.Geo</t>
  </si>
  <si>
    <t>FEC.ktoe.EL.Res.HH.Thermal.SH.Geo.WH.Geo.Solar</t>
  </si>
  <si>
    <t>FEC.ktoe.EL.Res.HH.Thermal.SH.Geo.WH.Geo.Solar.Geo</t>
  </si>
  <si>
    <t>FEC.ktoe.EL.Res.HH.Thermal.SH.Geo.WH.Geo.Solar.Solar</t>
  </si>
  <si>
    <t>FEC.ktoe.EL.Res.HH.Thermal.SH.Geo.WH.Elc.NoSolar.Elec</t>
  </si>
  <si>
    <t>FEC.ktoe.EL.Res.HH.Thermal.SH.Geo.WH.Elc.Solar</t>
  </si>
  <si>
    <t>FEC.ktoe.EL.Res.HH.Thermal.SH.Geo.WH.Elc.Solar.Elec</t>
  </si>
  <si>
    <t>FEC.ktoe.EL.Res.HH.Thermal.SH.Geo.WH.Elc.Solar.Solar</t>
  </si>
  <si>
    <t>FEC.ktoe.EL.Res.HH.Thermal.SH.Geo.CO</t>
  </si>
  <si>
    <t>FEC.ktoe.EL.Res.HH.Thermal.SH.Geo.CO.LPG.LPG</t>
  </si>
  <si>
    <t>FEC.ktoe.EL.Res.HH.Thermal.SH.Geo.CO.Elc.Elec</t>
  </si>
  <si>
    <t>FEC.ktoe.EL.Res.HH.Thermal.SH.DistrHeat</t>
  </si>
  <si>
    <t>FEC.ktoe.EL.Res.HH.Thermal.SH.DistrHeat.SH</t>
  </si>
  <si>
    <t>FEC.ktoe.EL.Res.HH.Thermal.SH.DistrHeat.SH.Steam_Distr</t>
  </si>
  <si>
    <t>FEC.ktoe.EL.Res.HH.Thermal.SH.DistrHeat.SH.Elec</t>
  </si>
  <si>
    <t>FEC.ktoe.EL.Res.HH.Thermal.SH.DistrHeat.SC</t>
  </si>
  <si>
    <t>FEC.ktoe.EL.Res.HH.Thermal.SH.DistrHeat.SC.AC.Elec</t>
  </si>
  <si>
    <t>FEC.ktoe.EL.Res.HH.Thermal.SH.DistrHeat.WH</t>
  </si>
  <si>
    <t>FEC.ktoe.EL.Res.HH.Thermal.SH.DistrHeat.WH.DistrHeat.NoSolar.Steam_Distr</t>
  </si>
  <si>
    <t>FEC.ktoe.EL.Res.HH.Thermal.SH.DistrHeat.WH.DistrHeat.Solar</t>
  </si>
  <si>
    <t>FEC.ktoe.EL.Res.HH.Thermal.SH.DistrHeat.WH.DistrHeat.Solar.Steam_Distr</t>
  </si>
  <si>
    <t>FEC.ktoe.EL.Res.HH.Thermal.SH.DistrHeat.WH.DistrHeat.Solar.Solar</t>
  </si>
  <si>
    <t>FEC.ktoe.EL.Res.HH.Thermal.SH.DistrHeat.WH.Elc.NoSolar.Elec</t>
  </si>
  <si>
    <t>FEC.ktoe.EL.Res.HH.Thermal.SH.DistrHeat.WH.Elc.Solar</t>
  </si>
  <si>
    <t>FEC.ktoe.EL.Res.HH.Thermal.SH.DistrHeat.WH.Elc.Solar.Elec</t>
  </si>
  <si>
    <t>FEC.ktoe.EL.Res.HH.Thermal.SH.DistrHeat.WH.Elc.Solar.Solar</t>
  </si>
  <si>
    <t>FEC.ktoe.EL.Res.HH.Thermal.SH.DistrHeat.CO</t>
  </si>
  <si>
    <t>FEC.ktoe.EL.Res.HH.Thermal.SH.DistrHeat.CO.LPG.LPG</t>
  </si>
  <si>
    <t>FEC.ktoe.EL.Res.HH.Thermal.SH.DistrHeat.CO.Elc.Elec</t>
  </si>
  <si>
    <t>FEC.ktoe.EL.Res.HH.Thermal.SH.AdvElc</t>
  </si>
  <si>
    <t>FEC.ktoe.EL.Res.HH.Thermal.SH.AdvElc.SH</t>
  </si>
  <si>
    <t>FEC.ktoe.EL.Res.HH.Thermal.SH.AdvElc.SH.Elec</t>
  </si>
  <si>
    <t>FEC.ktoe.EL.Res.HH.Thermal.SH.AdvElc.SC</t>
  </si>
  <si>
    <t>FEC.ktoe.EL.Res.HH.Thermal.SH.AdvElc.SC.AC.Elec</t>
  </si>
  <si>
    <t>FEC.ktoe.EL.Res.HH.Thermal.SH.AdvElc.WH</t>
  </si>
  <si>
    <t>FEC.ktoe.EL.Res.HH.Thermal.SH.AdvElc.WH.LPG.NoSolar.LPG</t>
  </si>
  <si>
    <t>FEC.ktoe.EL.Res.HH.Thermal.SH.AdvElc.WH.LPG.Solar</t>
  </si>
  <si>
    <t>FEC.ktoe.EL.Res.HH.Thermal.SH.AdvElc.WH.LPG.Solar.LPG</t>
  </si>
  <si>
    <t>FEC.ktoe.EL.Res.HH.Thermal.SH.AdvElc.WH.LPG.Solar.Solar</t>
  </si>
  <si>
    <t>FEC.ktoe.EL.Res.HH.Thermal.SH.AdvElc.WH.Elc.NoSolar.Elec</t>
  </si>
  <si>
    <t>FEC.ktoe.EL.Res.HH.Thermal.SH.AdvElc.WH.Elc.Solar</t>
  </si>
  <si>
    <t>FEC.ktoe.EL.Res.HH.Thermal.SH.AdvElc.WH.Elc.Solar.Elec</t>
  </si>
  <si>
    <t>FEC.ktoe.EL.Res.HH.Thermal.SH.AdvElc.WH.Elc.Solar.Solar</t>
  </si>
  <si>
    <t>FEC.ktoe.EL.Res.HH.Thermal.SH.AdvElc.CO</t>
  </si>
  <si>
    <t>FEC.ktoe.EL.Res.HH.Thermal.SH.AdvElc.CO.LPG.LPG</t>
  </si>
  <si>
    <t>FEC.ktoe.EL.Res.HH.Thermal.SH.AdvElc.CO.Elc.Elec</t>
  </si>
  <si>
    <t>FEC.ktoe.EL.Res.HH.Thermal.SH.ConvElc</t>
  </si>
  <si>
    <t>FEC.ktoe.EL.Res.HH.Thermal.SH.ConvElc.SH</t>
  </si>
  <si>
    <t>FEC.ktoe.EL.Res.HH.Thermal.SH.ConvElc.SH.Elec</t>
  </si>
  <si>
    <t>FEC.ktoe.EL.Res.HH.Thermal.SH.ConvElc.SC</t>
  </si>
  <si>
    <t>FEC.ktoe.EL.Res.HH.Thermal.SH.ConvElc.SC.AC.Elec</t>
  </si>
  <si>
    <t>FEC.ktoe.EL.Res.HH.Thermal.SH.ConvElc.WH</t>
  </si>
  <si>
    <t>FEC.ktoe.EL.Res.HH.Thermal.SH.ConvElc.WH.LPG.NoSolar.LPG</t>
  </si>
  <si>
    <t>FEC.ktoe.EL.Res.HH.Thermal.SH.ConvElc.WH.LPG.Solar</t>
  </si>
  <si>
    <t>FEC.ktoe.EL.Res.HH.Thermal.SH.ConvElc.WH.LPG.Solar.LPG</t>
  </si>
  <si>
    <t>FEC.ktoe.EL.Res.HH.Thermal.SH.ConvElc.WH.LPG.Solar.Solar</t>
  </si>
  <si>
    <t>FEC.ktoe.EL.Res.HH.Thermal.SH.ConvElc.WH.Elc.NoSolar.Elec</t>
  </si>
  <si>
    <t>FEC.ktoe.EL.Res.HH.Thermal.SH.ConvElc.WH.Elc.Solar</t>
  </si>
  <si>
    <t>FEC.ktoe.EL.Res.HH.Thermal.SH.ConvElc.WH.Elc.Solar.Elec</t>
  </si>
  <si>
    <t>FEC.ktoe.EL.Res.HH.Thermal.SH.ConvElc.WH.Elc.Solar.Solar</t>
  </si>
  <si>
    <t>FEC.ktoe.EL.Res.HH.Thermal.SH.ConvElc.CO</t>
  </si>
  <si>
    <t>FEC.ktoe.EL.Res.HH.Thermal.SH.ConvElc.CO.LPG.LPG</t>
  </si>
  <si>
    <t>FEC.ktoe.EL.Res.HH.Thermal.SH.ConvElc.CO.Elc.Elec</t>
  </si>
  <si>
    <t>EL - Thermal energy service (detailed structure)</t>
  </si>
  <si>
    <t>TES.ktoe.EL.Res.HH.Thermal.SH.Solids</t>
  </si>
  <si>
    <t>TES.ktoe.EL.Res.HH.Thermal.SH.Solids.SH</t>
  </si>
  <si>
    <t>TES.ktoe.EL.Res.HH.Thermal.SH.Solids.SH.Solids</t>
  </si>
  <si>
    <t>TES.ktoe.EL.Res.HH.Thermal.SH.Solids.SH.Elec</t>
  </si>
  <si>
    <t>TES.ktoe.EL.Res.HH.Thermal.SH.Solids.SC</t>
  </si>
  <si>
    <t>TES.ktoe.EL.Res.HH.Thermal.SH.Solids.SC.AC.Elec</t>
  </si>
  <si>
    <t>TES.ktoe.EL.Res.HH.Thermal.SH.Solids.WH</t>
  </si>
  <si>
    <t>TES.ktoe.EL.Res.HH.Thermal.SH.Solids.WH.Solids.NoSolar.Solids</t>
  </si>
  <si>
    <t>TES.ktoe.EL.Res.HH.Thermal.SH.Solids.WH.LPG.NoSolar.LPG</t>
  </si>
  <si>
    <t>TES.ktoe.EL.Res.HH.Thermal.SH.Solids.WH.LPG.Solar</t>
  </si>
  <si>
    <t>TES.ktoe.EL.Res.HH.Thermal.SH.Solids.WH.LPG.Solar.LPG</t>
  </si>
  <si>
    <t>TES.ktoe.EL.Res.HH.Thermal.SH.Solids.WH.LPG.Solar.Solar</t>
  </si>
  <si>
    <t>TES.ktoe.EL.Res.HH.Thermal.SH.Solids.WH.Elc.NoSolar.Elec</t>
  </si>
  <si>
    <t>TES.ktoe.EL.Res.HH.Thermal.SH.Solids.WH.Elc.Solar</t>
  </si>
  <si>
    <t>TES.ktoe.EL.Res.HH.Thermal.SH.Solids.WH.Elc.Solar.Elec</t>
  </si>
  <si>
    <t>TES.ktoe.EL.Res.HH.Thermal.SH.Solids.WH.Elc.Solar.Solar</t>
  </si>
  <si>
    <t>TES.ktoe.EL.Res.HH.Thermal.SH.Solids.CO</t>
  </si>
  <si>
    <t>TES.ktoe.EL.Res.HH.Thermal.SH.Solids.CO.Solids.Solids</t>
  </si>
  <si>
    <t>TES.ktoe.EL.Res.HH.Thermal.SH.Solids.CO.LPG.LPG</t>
  </si>
  <si>
    <t>TES.ktoe.EL.Res.HH.Thermal.SH.Solids.CO.Elc.Elec</t>
  </si>
  <si>
    <t>TES.ktoe.EL.Res.HH.Thermal.SH.LPG</t>
  </si>
  <si>
    <t>TES.ktoe.EL.Res.HH.Thermal.SH.LPG.SH</t>
  </si>
  <si>
    <t>TES.ktoe.EL.Res.HH.Thermal.SH.LPG.SH.LPG</t>
  </si>
  <si>
    <t>TES.ktoe.EL.Res.HH.Thermal.SH.LPG.SH.Elec</t>
  </si>
  <si>
    <t>TES.ktoe.EL.Res.HH.Thermal.SH.LPG.SC</t>
  </si>
  <si>
    <t>TES.ktoe.EL.Res.HH.Thermal.SH.LPG.SC.AC.Elec</t>
  </si>
  <si>
    <t>TES.ktoe.EL.Res.HH.Thermal.SH.LPG.WH</t>
  </si>
  <si>
    <t>TES.ktoe.EL.Res.HH.Thermal.SH.LPG.WH.LPG.NoSolar.LPG</t>
  </si>
  <si>
    <t>TES.ktoe.EL.Res.HH.Thermal.SH.LPG.WH.LPG.Solar</t>
  </si>
  <si>
    <t>TES.ktoe.EL.Res.HH.Thermal.SH.LPG.WH.LPG.Solar.LPG</t>
  </si>
  <si>
    <t>TES.ktoe.EL.Res.HH.Thermal.SH.LPG.WH.LPG.Solar.Solar</t>
  </si>
  <si>
    <t>TES.ktoe.EL.Res.HH.Thermal.SH.LPG.WH.Elc.NoSolar.Elec</t>
  </si>
  <si>
    <t>TES.ktoe.EL.Res.HH.Thermal.SH.LPG.WH.Elc.Solar</t>
  </si>
  <si>
    <t>TES.ktoe.EL.Res.HH.Thermal.SH.LPG.WH.Elc.Solar.Elec</t>
  </si>
  <si>
    <t>TES.ktoe.EL.Res.HH.Thermal.SH.LPG.WH.Elc.Solar.Solar</t>
  </si>
  <si>
    <t>TES.ktoe.EL.Res.HH.Thermal.SH.LPG.CO</t>
  </si>
  <si>
    <t>TES.ktoe.EL.Res.HH.Thermal.SH.LPG.CO.LPG.LPG</t>
  </si>
  <si>
    <t>TES.ktoe.EL.Res.HH.Thermal.SH.LPG.CO.Elc.Elec</t>
  </si>
  <si>
    <t>TES.ktoe.EL.Res.HH.Thermal.SH.Oil</t>
  </si>
  <si>
    <t>TES.ktoe.EL.Res.HH.Thermal.SH.Oil.SH</t>
  </si>
  <si>
    <t>TES.ktoe.EL.Res.HH.Thermal.SH.Oil.SH.Oil</t>
  </si>
  <si>
    <t>TES.ktoe.EL.Res.HH.Thermal.SH.Oil.SH.Elec</t>
  </si>
  <si>
    <t>TES.ktoe.EL.Res.HH.Thermal.SH.Oil.SC</t>
  </si>
  <si>
    <t>TES.ktoe.EL.Res.HH.Thermal.SH.Oil.SC.AC.Elec</t>
  </si>
  <si>
    <t>TES.ktoe.EL.Res.HH.Thermal.SH.Oil.WH</t>
  </si>
  <si>
    <t>TES.ktoe.EL.Res.HH.Thermal.SH.Oil.WH.Oil.NoSolar.Oil</t>
  </si>
  <si>
    <t>TES.ktoe.EL.Res.HH.Thermal.SH.Oil.WH.Oil.Solar</t>
  </si>
  <si>
    <t>TES.ktoe.EL.Res.HH.Thermal.SH.Oil.WH.Oil.Solar.Oil</t>
  </si>
  <si>
    <t>TES.ktoe.EL.Res.HH.Thermal.SH.Oil.WH.Oil.Solar.Solar</t>
  </si>
  <si>
    <t>TES.ktoe.EL.Res.HH.Thermal.SH.Oil.WH.Elc.NoSolar.Elec</t>
  </si>
  <si>
    <t>TES.ktoe.EL.Res.HH.Thermal.SH.Oil.WH.Elc.Solar</t>
  </si>
  <si>
    <t>TES.ktoe.EL.Res.HH.Thermal.SH.Oil.WH.Elc.Solar.Elec</t>
  </si>
  <si>
    <t>TES.ktoe.EL.Res.HH.Thermal.SH.Oil.WH.Elc.Solar.Solar</t>
  </si>
  <si>
    <t>TES.ktoe.EL.Res.HH.Thermal.SH.Oil.CO</t>
  </si>
  <si>
    <t>TES.ktoe.EL.Res.HH.Thermal.SH.Oil.CO.LPG.LPG</t>
  </si>
  <si>
    <t>TES.ktoe.EL.Res.HH.Thermal.SH.Oil.CO.Elc.Elec</t>
  </si>
  <si>
    <t>TES.ktoe.EL.Res.HH.Thermal.SH.Gas</t>
  </si>
  <si>
    <t>TES.ktoe.EL.Res.HH.Thermal.SH.Gas.SH</t>
  </si>
  <si>
    <t>TES.ktoe.EL.Res.HH.Thermal.SH.Gas.SH.Gas</t>
  </si>
  <si>
    <t>TES.ktoe.EL.Res.HH.Thermal.SH.Gas.SH.Elec</t>
  </si>
  <si>
    <t>TES.ktoe.EL.Res.HH.Thermal.SH.Gas.SC</t>
  </si>
  <si>
    <t>TES.ktoe.EL.Res.HH.Thermal.SH.Gas.SC.AC.Elec</t>
  </si>
  <si>
    <t>TES.ktoe.EL.Res.HH.Thermal.SH.Gas.WH</t>
  </si>
  <si>
    <t>TES.ktoe.EL.Res.HH.Thermal.SH.Gas.WH.Gas.NoSolar.Gas</t>
  </si>
  <si>
    <t>TES.ktoe.EL.Res.HH.Thermal.SH.Gas.WH.Gas.Solar</t>
  </si>
  <si>
    <t>TES.ktoe.EL.Res.HH.Thermal.SH.Gas.WH.Gas.Solar.Gas</t>
  </si>
  <si>
    <t>TES.ktoe.EL.Res.HH.Thermal.SH.Gas.WH.Gas.Solar.Solar</t>
  </si>
  <si>
    <t>TES.ktoe.EL.Res.HH.Thermal.SH.Gas.WH.Elc.NoSolar.Elec</t>
  </si>
  <si>
    <t>TES.ktoe.EL.Res.HH.Thermal.SH.Gas.WH.Elc.Solar</t>
  </si>
  <si>
    <t>TES.ktoe.EL.Res.HH.Thermal.SH.Gas.WH.Elc.Solar.Elec</t>
  </si>
  <si>
    <t>TES.ktoe.EL.Res.HH.Thermal.SH.Gas.WH.Elc.Solar.Solar</t>
  </si>
  <si>
    <t>TES.ktoe.EL.Res.HH.Thermal.SH.Gas.CO</t>
  </si>
  <si>
    <t>TES.ktoe.EL.Res.HH.Thermal.SH.Gas.CO.Gas.Gas</t>
  </si>
  <si>
    <t>TES.ktoe.EL.Res.HH.Thermal.SH.Gas.CO.Elc.Elec</t>
  </si>
  <si>
    <t>TES.ktoe.EL.Res.HH.Thermal.SH.Biomass</t>
  </si>
  <si>
    <t>TES.ktoe.EL.Res.HH.Thermal.SH.Biomass.SH</t>
  </si>
  <si>
    <t>TES.ktoe.EL.Res.HH.Thermal.SH.Biomass.SH.Biomass</t>
  </si>
  <si>
    <t>TES.ktoe.EL.Res.HH.Thermal.SH.Biomass.SH.Elec</t>
  </si>
  <si>
    <t>TES.ktoe.EL.Res.HH.Thermal.SH.Biomass.SC</t>
  </si>
  <si>
    <t>TES.ktoe.EL.Res.HH.Thermal.SH.Biomass.SC.AC.Elec</t>
  </si>
  <si>
    <t>TES.ktoe.EL.Res.HH.Thermal.SH.Biomass.WH</t>
  </si>
  <si>
    <t>TES.ktoe.EL.Res.HH.Thermal.SH.Biomass.WH.Biomass.NoSolar.Biomass</t>
  </si>
  <si>
    <t>TES.ktoe.EL.Res.HH.Thermal.SH.Biomass.WH.Biomass.Solar</t>
  </si>
  <si>
    <t>TES.ktoe.EL.Res.HH.Thermal.SH.Biomass.WH.Biomass.Solar.Biomass</t>
  </si>
  <si>
    <t>TES.ktoe.EL.Res.HH.Thermal.SH.Biomass.WH.Biomass.Solar.Solar</t>
  </si>
  <si>
    <t>TES.ktoe.EL.Res.HH.Thermal.SH.Biomass.WH.LPG.NoSolar.LPG</t>
  </si>
  <si>
    <t>TES.ktoe.EL.Res.HH.Thermal.SH.Biomass.WH.LPG.Solar</t>
  </si>
  <si>
    <t>TES.ktoe.EL.Res.HH.Thermal.SH.Biomass.WH.LPG.Solar.LPG</t>
  </si>
  <si>
    <t>TES.ktoe.EL.Res.HH.Thermal.SH.Biomass.WH.LPG.Solar.Solar</t>
  </si>
  <si>
    <t>TES.ktoe.EL.Res.HH.Thermal.SH.Biomass.WH.Elc.NoSolar.Elec</t>
  </si>
  <si>
    <t>TES.ktoe.EL.Res.HH.Thermal.SH.Biomass.WH.Elc.Solar</t>
  </si>
  <si>
    <t>TES.ktoe.EL.Res.HH.Thermal.SH.Biomass.WH.Elc.Solar.Elec</t>
  </si>
  <si>
    <t>TES.ktoe.EL.Res.HH.Thermal.SH.Biomass.WH.Elc.Solar.Solar</t>
  </si>
  <si>
    <t>TES.ktoe.EL.Res.HH.Thermal.SH.Biomass.CO</t>
  </si>
  <si>
    <t>TES.ktoe.EL.Res.HH.Thermal.SH.Biomass.CO.Biomass.Biomass</t>
  </si>
  <si>
    <t>TES.ktoe.EL.Res.HH.Thermal.SH.Biomass.CO.LPG.LPG</t>
  </si>
  <si>
    <t>TES.ktoe.EL.Res.HH.Thermal.SH.Biomass.CO.Elc.Elec</t>
  </si>
  <si>
    <t>TES.ktoe.EL.Res.HH.Thermal.SH.Geo</t>
  </si>
  <si>
    <t>TES.ktoe.EL.Res.HH.Thermal.SH.Geo.SH</t>
  </si>
  <si>
    <t>TES.ktoe.EL.Res.HH.Thermal.SH.Geo.SH.Geo</t>
  </si>
  <si>
    <t>TES.ktoe.EL.Res.HH.Thermal.SH.Geo.SH.Elec</t>
  </si>
  <si>
    <t>TES.ktoe.EL.Res.HH.Thermal.SH.Geo.SC</t>
  </si>
  <si>
    <t>TES.ktoe.EL.Res.HH.Thermal.SH.Geo.SC.AC.Elec</t>
  </si>
  <si>
    <t>TES.ktoe.EL.Res.HH.Thermal.SH.Geo.WH</t>
  </si>
  <si>
    <t>TES.ktoe.EL.Res.HH.Thermal.SH.Geo.WH.Geo.NoSolar.Geo</t>
  </si>
  <si>
    <t>TES.ktoe.EL.Res.HH.Thermal.SH.Geo.WH.Geo.Solar</t>
  </si>
  <si>
    <t>TES.ktoe.EL.Res.HH.Thermal.SH.Geo.WH.Geo.Solar.Geo</t>
  </si>
  <si>
    <t>TES.ktoe.EL.Res.HH.Thermal.SH.Geo.WH.Geo.Solar.Solar</t>
  </si>
  <si>
    <t>TES.ktoe.EL.Res.HH.Thermal.SH.Geo.WH.Elc.NoSolar.Elec</t>
  </si>
  <si>
    <t>TES.ktoe.EL.Res.HH.Thermal.SH.Geo.WH.Elc.Solar</t>
  </si>
  <si>
    <t>TES.ktoe.EL.Res.HH.Thermal.SH.Geo.WH.Elc.Solar.Elec</t>
  </si>
  <si>
    <t>TES.ktoe.EL.Res.HH.Thermal.SH.Geo.WH.Elc.Solar.Solar</t>
  </si>
  <si>
    <t>TES.ktoe.EL.Res.HH.Thermal.SH.Geo.CO</t>
  </si>
  <si>
    <t>TES.ktoe.EL.Res.HH.Thermal.SH.Geo.CO.LPG.LPG</t>
  </si>
  <si>
    <t>TES.ktoe.EL.Res.HH.Thermal.SH.Geo.CO.Elc.Elec</t>
  </si>
  <si>
    <t>TES.ktoe.EL.Res.HH.Thermal.SH.DistrHeat</t>
  </si>
  <si>
    <t>TES.ktoe.EL.Res.HH.Thermal.SH.DistrHeat.SH</t>
  </si>
  <si>
    <t>TES.ktoe.EL.Res.HH.Thermal.SH.DistrHeat.SH.Steam_Distr</t>
  </si>
  <si>
    <t>TES.ktoe.EL.Res.HH.Thermal.SH.DistrHeat.SH.Elec</t>
  </si>
  <si>
    <t>TES.ktoe.EL.Res.HH.Thermal.SH.DistrHeat.SC</t>
  </si>
  <si>
    <t>TES.ktoe.EL.Res.HH.Thermal.SH.DistrHeat.SC.AC.Elec</t>
  </si>
  <si>
    <t>TES.ktoe.EL.Res.HH.Thermal.SH.DistrHeat.WH</t>
  </si>
  <si>
    <t>TES.ktoe.EL.Res.HH.Thermal.SH.DistrHeat.WH.DistrHeat.NoSolar.Steam_Distr</t>
  </si>
  <si>
    <t>TES.ktoe.EL.Res.HH.Thermal.SH.DistrHeat.WH.DistrHeat.Solar</t>
  </si>
  <si>
    <t>TES.ktoe.EL.Res.HH.Thermal.SH.DistrHeat.WH.DistrHeat.Solar.Steam_Distr</t>
  </si>
  <si>
    <t>TES.ktoe.EL.Res.HH.Thermal.SH.DistrHeat.WH.DistrHeat.Solar.Solar</t>
  </si>
  <si>
    <t>TES.ktoe.EL.Res.HH.Thermal.SH.DistrHeat.WH.Elc.NoSolar.Elec</t>
  </si>
  <si>
    <t>TES.ktoe.EL.Res.HH.Thermal.SH.DistrHeat.WH.Elc.Solar</t>
  </si>
  <si>
    <t>TES.ktoe.EL.Res.HH.Thermal.SH.DistrHeat.WH.Elc.Solar.Elec</t>
  </si>
  <si>
    <t>TES.ktoe.EL.Res.HH.Thermal.SH.DistrHeat.WH.Elc.Solar.Solar</t>
  </si>
  <si>
    <t>TES.ktoe.EL.Res.HH.Thermal.SH.DistrHeat.CO</t>
  </si>
  <si>
    <t>TES.ktoe.EL.Res.HH.Thermal.SH.DistrHeat.CO.LPG.LPG</t>
  </si>
  <si>
    <t>TES.ktoe.EL.Res.HH.Thermal.SH.DistrHeat.CO.Elc.Elec</t>
  </si>
  <si>
    <t>TES.ktoe.EL.Res.HH.Thermal.SH.AdvElc</t>
  </si>
  <si>
    <t>TES.ktoe.EL.Res.HH.Thermal.SH.AdvElc.SH</t>
  </si>
  <si>
    <t>TES.ktoe.EL.Res.HH.Thermal.SH.AdvElc.SH.Elec</t>
  </si>
  <si>
    <t>TES.ktoe.EL.Res.HH.Thermal.SH.AdvElc.SC</t>
  </si>
  <si>
    <t>TES.ktoe.EL.Res.HH.Thermal.SH.AdvElc.SC.AC.Elec</t>
  </si>
  <si>
    <t>TES.ktoe.EL.Res.HH.Thermal.SH.AdvElc.WH</t>
  </si>
  <si>
    <t>TES.ktoe.EL.Res.HH.Thermal.SH.AdvElc.WH.LPG.NoSolar.LPG</t>
  </si>
  <si>
    <t>TES.ktoe.EL.Res.HH.Thermal.SH.AdvElc.WH.LPG.Solar</t>
  </si>
  <si>
    <t>TES.ktoe.EL.Res.HH.Thermal.SH.AdvElc.WH.LPG.Solar.LPG</t>
  </si>
  <si>
    <t>TES.ktoe.EL.Res.HH.Thermal.SH.AdvElc.WH.LPG.Solar.Solar</t>
  </si>
  <si>
    <t>TES.ktoe.EL.Res.HH.Thermal.SH.AdvElc.WH.Elc.NoSolar.Elec</t>
  </si>
  <si>
    <t>TES.ktoe.EL.Res.HH.Thermal.SH.AdvElc.WH.Elc.Solar</t>
  </si>
  <si>
    <t>TES.ktoe.EL.Res.HH.Thermal.SH.AdvElc.WH.Elc.Solar.Elec</t>
  </si>
  <si>
    <t>TES.ktoe.EL.Res.HH.Thermal.SH.AdvElc.WH.Elc.Solar.Solar</t>
  </si>
  <si>
    <t>TES.ktoe.EL.Res.HH.Thermal.SH.AdvElc.CO</t>
  </si>
  <si>
    <t>TES.ktoe.EL.Res.HH.Thermal.SH.AdvElc.CO.LPG.LPG</t>
  </si>
  <si>
    <t>TES.ktoe.EL.Res.HH.Thermal.SH.AdvElc.CO.Elc.Elec</t>
  </si>
  <si>
    <t>TES.ktoe.EL.Res.HH.Thermal.SH.ConvElc</t>
  </si>
  <si>
    <t>TES.ktoe.EL.Res.HH.Thermal.SH.ConvElc.SH</t>
  </si>
  <si>
    <t>TES.ktoe.EL.Res.HH.Thermal.SH.ConvElc.SH.Elec</t>
  </si>
  <si>
    <t>TES.ktoe.EL.Res.HH.Thermal.SH.ConvElc.SC</t>
  </si>
  <si>
    <t>TES.ktoe.EL.Res.HH.Thermal.SH.ConvElc.SC.AC.Elec</t>
  </si>
  <si>
    <t>TES.ktoe.EL.Res.HH.Thermal.SH.ConvElc.WH</t>
  </si>
  <si>
    <t>TES.ktoe.EL.Res.HH.Thermal.SH.ConvElc.WH.LPG.NoSolar.LPG</t>
  </si>
  <si>
    <t>TES.ktoe.EL.Res.HH.Thermal.SH.ConvElc.WH.LPG.Solar</t>
  </si>
  <si>
    <t>TES.ktoe.EL.Res.HH.Thermal.SH.ConvElc.WH.LPG.Solar.LPG</t>
  </si>
  <si>
    <t>TES.ktoe.EL.Res.HH.Thermal.SH.ConvElc.WH.LPG.Solar.Solar</t>
  </si>
  <si>
    <t>TES.ktoe.EL.Res.HH.Thermal.SH.ConvElc.WH.Elc.NoSolar.Elec</t>
  </si>
  <si>
    <t>TES.ktoe.EL.Res.HH.Thermal.SH.ConvElc.WH.Elc.Solar</t>
  </si>
  <si>
    <t>TES.ktoe.EL.Res.HH.Thermal.SH.ConvElc.WH.Elc.Solar.Elec</t>
  </si>
  <si>
    <t>TES.ktoe.EL.Res.HH.Thermal.SH.ConvElc.WH.Elc.Solar.Solar</t>
  </si>
  <si>
    <t>TES.ktoe.EL.Res.HH.Thermal.SH.ConvElc.CO</t>
  </si>
  <si>
    <t>TES.ktoe.EL.Res.HH.Thermal.SH.ConvElc.CO.LPG.LPG</t>
  </si>
  <si>
    <t>TES.ktoe.EL.Res.HH.Thermal.SH.ConvElc.CO.Elc.Elec</t>
  </si>
  <si>
    <t>EL - System efficiency indicator (detailed structure)</t>
  </si>
  <si>
    <t>Eff.ratio.EL.Res.HH.Thermal.SH.Solids</t>
  </si>
  <si>
    <t>Eff.ratio.EL.Res.HH.Thermal.SH.Solids.SH</t>
  </si>
  <si>
    <t>Eff.ratio.EL.Res.HH.Thermal.SH.Solids.SH.Solids</t>
  </si>
  <si>
    <t>Eff.ratio.EL.Res.HH.Thermal.SH.Solids.SH.Elec</t>
  </si>
  <si>
    <t>Eff.ratio.EL.Res.HH.Thermal.SH.Solids.SC</t>
  </si>
  <si>
    <t>Eff.ratio.EL.Res.HH.Thermal.SH.Solids.SC.AC.Elec</t>
  </si>
  <si>
    <t>Eff.ratio.EL.Res.HH.Thermal.SH.Solids.WH</t>
  </si>
  <si>
    <t>Eff.ratio.EL.Res.HH.Thermal.SH.Solids.WH.Solids.NoSolar.Solids</t>
  </si>
  <si>
    <t>Eff.ratio.EL.Res.HH.Thermal.SH.Solids.WH.LPG.NoSolar.LPG</t>
  </si>
  <si>
    <t>Eff.ratio.EL.Res.HH.Thermal.SH.Solids.WH.LPG.Solar</t>
  </si>
  <si>
    <t>Eff.ratio.EL.Res.HH.Thermal.SH.Solids.WH.LPG.Solar.LPG</t>
  </si>
  <si>
    <t>Eff.ratio.EL.Res.HH.Thermal.SH.Solids.WH.LPG.Solar.Solar</t>
  </si>
  <si>
    <t>Eff.ratio.EL.Res.HH.Thermal.SH.Solids.WH.Elc.NoSolar.Elec</t>
  </si>
  <si>
    <t>Eff.ratio.EL.Res.HH.Thermal.SH.Solids.WH.Elc.Solar</t>
  </si>
  <si>
    <t>Eff.ratio.EL.Res.HH.Thermal.SH.Solids.WH.Elc.Solar.Elec</t>
  </si>
  <si>
    <t>Eff.ratio.EL.Res.HH.Thermal.SH.Solids.WH.Elc.Solar.Solar</t>
  </si>
  <si>
    <t>Eff.ratio.EL.Res.HH.Thermal.SH.Solids.CO</t>
  </si>
  <si>
    <t>Eff.ratio.EL.Res.HH.Thermal.SH.Solids.CO.Solids.Solids</t>
  </si>
  <si>
    <t>Eff.ratio.EL.Res.HH.Thermal.SH.Solids.CO.LPG.LPG</t>
  </si>
  <si>
    <t>Eff.ratio.EL.Res.HH.Thermal.SH.Solids.CO.Elc.Elec</t>
  </si>
  <si>
    <t>Eff.ratio.EL.Res.HH.Thermal.SH.LPG</t>
  </si>
  <si>
    <t>Eff.ratio.EL.Res.HH.Thermal.SH.LPG.SH</t>
  </si>
  <si>
    <t>Eff.ratio.EL.Res.HH.Thermal.SH.LPG.SH.LPG</t>
  </si>
  <si>
    <t>Eff.ratio.EL.Res.HH.Thermal.SH.LPG.SH.Elec</t>
  </si>
  <si>
    <t>Eff.ratio.EL.Res.HH.Thermal.SH.LPG.SC</t>
  </si>
  <si>
    <t>Eff.ratio.EL.Res.HH.Thermal.SH.LPG.SC.AC.Elec</t>
  </si>
  <si>
    <t>Eff.ratio.EL.Res.HH.Thermal.SH.LPG.WH</t>
  </si>
  <si>
    <t>Eff.ratio.EL.Res.HH.Thermal.SH.LPG.WH.LPG.NoSolar.LPG</t>
  </si>
  <si>
    <t>Eff.ratio.EL.Res.HH.Thermal.SH.LPG.WH.LPG.Solar</t>
  </si>
  <si>
    <t>Eff.ratio.EL.Res.HH.Thermal.SH.LPG.WH.LPG.Solar.LPG</t>
  </si>
  <si>
    <t>Eff.ratio.EL.Res.HH.Thermal.SH.LPG.WH.LPG.Solar.Solar</t>
  </si>
  <si>
    <t>Eff.ratio.EL.Res.HH.Thermal.SH.LPG.WH.Elc.NoSolar.Elec</t>
  </si>
  <si>
    <t>Eff.ratio.EL.Res.HH.Thermal.SH.LPG.WH.Elc.Solar</t>
  </si>
  <si>
    <t>Eff.ratio.EL.Res.HH.Thermal.SH.LPG.WH.Elc.Solar.Elec</t>
  </si>
  <si>
    <t>Eff.ratio.EL.Res.HH.Thermal.SH.LPG.WH.Elc.Solar.Solar</t>
  </si>
  <si>
    <t>Eff.ratio.EL.Res.HH.Thermal.SH.LPG.CO</t>
  </si>
  <si>
    <t>Eff.ratio.EL.Res.HH.Thermal.SH.LPG.CO.LPG.LPG</t>
  </si>
  <si>
    <t>Eff.ratio.EL.Res.HH.Thermal.SH.LPG.CO.Elc.Elec</t>
  </si>
  <si>
    <t>Eff.ratio.EL.Res.HH.Thermal.SH.Oil</t>
  </si>
  <si>
    <t>Eff.ratio.EL.Res.HH.Thermal.SH.Oil.SH</t>
  </si>
  <si>
    <t>Eff.ratio.EL.Res.HH.Thermal.SH.Oil.SH.Oil</t>
  </si>
  <si>
    <t>Eff.ratio.EL.Res.HH.Thermal.SH.Oil.SH.Elec</t>
  </si>
  <si>
    <t>Eff.ratio.EL.Res.HH.Thermal.SH.Oil.SC</t>
  </si>
  <si>
    <t>Eff.ratio.EL.Res.HH.Thermal.SH.Oil.SC.AC.Elec</t>
  </si>
  <si>
    <t>Eff.ratio.EL.Res.HH.Thermal.SH.Oil.WH</t>
  </si>
  <si>
    <t>Eff.ratio.EL.Res.HH.Thermal.SH.Oil.WH.Oil.NoSolar.Oil</t>
  </si>
  <si>
    <t>Eff.ratio.EL.Res.HH.Thermal.SH.Oil.WH.Oil.Solar</t>
  </si>
  <si>
    <t>Eff.ratio.EL.Res.HH.Thermal.SH.Oil.WH.Oil.Solar.Oil</t>
  </si>
  <si>
    <t>Eff.ratio.EL.Res.HH.Thermal.SH.Oil.WH.Oil.Solar.Solar</t>
  </si>
  <si>
    <t>Eff.ratio.EL.Res.HH.Thermal.SH.Oil.WH.Elc.NoSolar.Elec</t>
  </si>
  <si>
    <t>Eff.ratio.EL.Res.HH.Thermal.SH.Oil.WH.Elc.Solar</t>
  </si>
  <si>
    <t>Eff.ratio.EL.Res.HH.Thermal.SH.Oil.WH.Elc.Solar.Elec</t>
  </si>
  <si>
    <t>Eff.ratio.EL.Res.HH.Thermal.SH.Oil.WH.Elc.Solar.Solar</t>
  </si>
  <si>
    <t>Eff.ratio.EL.Res.HH.Thermal.SH.Oil.CO</t>
  </si>
  <si>
    <t>Eff.ratio.EL.Res.HH.Thermal.SH.Oil.CO.LPG.LPG</t>
  </si>
  <si>
    <t>Eff.ratio.EL.Res.HH.Thermal.SH.Oil.CO.Elc.Elec</t>
  </si>
  <si>
    <t>Eff.ratio.EL.Res.HH.Thermal.SH.Gas</t>
  </si>
  <si>
    <t>Eff.ratio.EL.Res.HH.Thermal.SH.Gas.SH</t>
  </si>
  <si>
    <t>Eff.ratio.EL.Res.HH.Thermal.SH.Gas.SH.Gas</t>
  </si>
  <si>
    <t>Eff.ratio.EL.Res.HH.Thermal.SH.Gas.SH.Elec</t>
  </si>
  <si>
    <t>Eff.ratio.EL.Res.HH.Thermal.SH.Gas.SC</t>
  </si>
  <si>
    <t>Eff.ratio.EL.Res.HH.Thermal.SH.Gas.SC.AC.Elec</t>
  </si>
  <si>
    <t>Eff.ratio.EL.Res.HH.Thermal.SH.Gas.WH</t>
  </si>
  <si>
    <t>Eff.ratio.EL.Res.HH.Thermal.SH.Gas.WH.Gas.NoSolar.Gas</t>
  </si>
  <si>
    <t>Eff.ratio.EL.Res.HH.Thermal.SH.Gas.WH.Gas.Solar</t>
  </si>
  <si>
    <t>Eff.ratio.EL.Res.HH.Thermal.SH.Gas.WH.Gas.Solar.Gas</t>
  </si>
  <si>
    <t>Eff.ratio.EL.Res.HH.Thermal.SH.Gas.WH.Gas.Solar.Solar</t>
  </si>
  <si>
    <t>Eff.ratio.EL.Res.HH.Thermal.SH.Gas.WH.Elc.NoSolar.Elec</t>
  </si>
  <si>
    <t>Eff.ratio.EL.Res.HH.Thermal.SH.Gas.WH.Elc.Solar</t>
  </si>
  <si>
    <t>Eff.ratio.EL.Res.HH.Thermal.SH.Gas.WH.Elc.Solar.Elec</t>
  </si>
  <si>
    <t>Eff.ratio.EL.Res.HH.Thermal.SH.Gas.WH.Elc.Solar.Solar</t>
  </si>
  <si>
    <t>Eff.ratio.EL.Res.HH.Thermal.SH.Gas.CO</t>
  </si>
  <si>
    <t>Eff.ratio.EL.Res.HH.Thermal.SH.Gas.CO.Gas.Gas</t>
  </si>
  <si>
    <t>Eff.ratio.EL.Res.HH.Thermal.SH.Gas.CO.Elc.Elec</t>
  </si>
  <si>
    <t>Eff.ratio.EL.Res.HH.Thermal.SH.Biomass</t>
  </si>
  <si>
    <t>Eff.ratio.EL.Res.HH.Thermal.SH.Biomass.SH</t>
  </si>
  <si>
    <t>Eff.ratio.EL.Res.HH.Thermal.SH.Biomass.SH.Biomass</t>
  </si>
  <si>
    <t>Eff.ratio.EL.Res.HH.Thermal.SH.Biomass.SH.Elec</t>
  </si>
  <si>
    <t>Eff.ratio.EL.Res.HH.Thermal.SH.Biomass.SC</t>
  </si>
  <si>
    <t>Eff.ratio.EL.Res.HH.Thermal.SH.Biomass.SC.AC.Elec</t>
  </si>
  <si>
    <t>Eff.ratio.EL.Res.HH.Thermal.SH.Biomass.WH</t>
  </si>
  <si>
    <t>Eff.ratio.EL.Res.HH.Thermal.SH.Biomass.WH.Biomass.NoSolar.Biomass</t>
  </si>
  <si>
    <t>Eff.ratio.EL.Res.HH.Thermal.SH.Biomass.WH.Biomass.Solar</t>
  </si>
  <si>
    <t>Eff.ratio.EL.Res.HH.Thermal.SH.Biomass.WH.Biomass.Solar.Biomass</t>
  </si>
  <si>
    <t>Eff.ratio.EL.Res.HH.Thermal.SH.Biomass.WH.Biomass.Solar.Solar</t>
  </si>
  <si>
    <t>Eff.ratio.EL.Res.HH.Thermal.SH.Biomass.WH.LPG.NoSolar.LPG</t>
  </si>
  <si>
    <t>Eff.ratio.EL.Res.HH.Thermal.SH.Biomass.WH.LPG.Solar</t>
  </si>
  <si>
    <t>Eff.ratio.EL.Res.HH.Thermal.SH.Biomass.WH.LPG.Solar.LPG</t>
  </si>
  <si>
    <t>Eff.ratio.EL.Res.HH.Thermal.SH.Biomass.WH.LPG.Solar.Solar</t>
  </si>
  <si>
    <t>Eff.ratio.EL.Res.HH.Thermal.SH.Biomass.WH.Elc.NoSolar.Elec</t>
  </si>
  <si>
    <t>Eff.ratio.EL.Res.HH.Thermal.SH.Biomass.WH.Elc.Solar</t>
  </si>
  <si>
    <t>Eff.ratio.EL.Res.HH.Thermal.SH.Biomass.WH.Elc.Solar.Elec</t>
  </si>
  <si>
    <t>Eff.ratio.EL.Res.HH.Thermal.SH.Biomass.WH.Elc.Solar.Solar</t>
  </si>
  <si>
    <t>Eff.ratio.EL.Res.HH.Thermal.SH.Biomass.CO</t>
  </si>
  <si>
    <t>Eff.ratio.EL.Res.HH.Thermal.SH.Biomass.CO.Biomass.Biomass</t>
  </si>
  <si>
    <t>Eff.ratio.EL.Res.HH.Thermal.SH.Biomass.CO.LPG.LPG</t>
  </si>
  <si>
    <t>Eff.ratio.EL.Res.HH.Thermal.SH.Biomass.CO.Elc.Elec</t>
  </si>
  <si>
    <t>Eff.ratio.EL.Res.HH.Thermal.SH.Geo</t>
  </si>
  <si>
    <t>Eff.ratio.EL.Res.HH.Thermal.SH.Geo.SH</t>
  </si>
  <si>
    <t>Eff.ratio.EL.Res.HH.Thermal.SH.Geo.SH.Geo</t>
  </si>
  <si>
    <t>Eff.ratio.EL.Res.HH.Thermal.SH.Geo.SH.Elec</t>
  </si>
  <si>
    <t>Eff.ratio.EL.Res.HH.Thermal.SH.Geo.SC</t>
  </si>
  <si>
    <t>Eff.ratio.EL.Res.HH.Thermal.SH.Geo.SC.AC.Elec</t>
  </si>
  <si>
    <t>Eff.ratio.EL.Res.HH.Thermal.SH.Geo.WH</t>
  </si>
  <si>
    <t>Eff.ratio.EL.Res.HH.Thermal.SH.Geo.WH.Geo.NoSolar.Geo</t>
  </si>
  <si>
    <t>Eff.ratio.EL.Res.HH.Thermal.SH.Geo.WH.Geo.Solar</t>
  </si>
  <si>
    <t>Eff.ratio.EL.Res.HH.Thermal.SH.Geo.WH.Geo.Solar.Geo</t>
  </si>
  <si>
    <t>Eff.ratio.EL.Res.HH.Thermal.SH.Geo.WH.Geo.Solar.Solar</t>
  </si>
  <si>
    <t>Eff.ratio.EL.Res.HH.Thermal.SH.Geo.WH.Elc.NoSolar.Elec</t>
  </si>
  <si>
    <t>Eff.ratio.EL.Res.HH.Thermal.SH.Geo.WH.Elc.Solar</t>
  </si>
  <si>
    <t>Eff.ratio.EL.Res.HH.Thermal.SH.Geo.WH.Elc.Solar.Elec</t>
  </si>
  <si>
    <t>Eff.ratio.EL.Res.HH.Thermal.SH.Geo.WH.Elc.Solar.Solar</t>
  </si>
  <si>
    <t>Eff.ratio.EL.Res.HH.Thermal.SH.Geo.CO</t>
  </si>
  <si>
    <t>Eff.ratio.EL.Res.HH.Thermal.SH.Geo.CO.LPG.LPG</t>
  </si>
  <si>
    <t>Eff.ratio.EL.Res.HH.Thermal.SH.Geo.CO.Elc.Elec</t>
  </si>
  <si>
    <t>Eff.ratio.EL.Res.HH.Thermal.SH.DistrHeat</t>
  </si>
  <si>
    <t>Eff.ratio.EL.Res.HH.Thermal.SH.DistrHeat.SH</t>
  </si>
  <si>
    <t>Eff.ratio.EL.Res.HH.Thermal.SH.DistrHeat.SH.Steam_Distr</t>
  </si>
  <si>
    <t>Eff.ratio.EL.Res.HH.Thermal.SH.DistrHeat.SH.Elec</t>
  </si>
  <si>
    <t>Eff.ratio.EL.Res.HH.Thermal.SH.DistrHeat.SC</t>
  </si>
  <si>
    <t>Eff.ratio.EL.Res.HH.Thermal.SH.DistrHeat.SC.AC.Elec</t>
  </si>
  <si>
    <t>Eff.ratio.EL.Res.HH.Thermal.SH.DistrHeat.WH</t>
  </si>
  <si>
    <t>Eff.ratio.EL.Res.HH.Thermal.SH.DistrHeat.WH.DistrHeat.NoSolar.Steam_Distr</t>
  </si>
  <si>
    <t>Eff.ratio.EL.Res.HH.Thermal.SH.DistrHeat.WH.DistrHeat.Solar</t>
  </si>
  <si>
    <t>Eff.ratio.EL.Res.HH.Thermal.SH.DistrHeat.WH.DistrHeat.Solar.Steam_Distr</t>
  </si>
  <si>
    <t>Eff.ratio.EL.Res.HH.Thermal.SH.DistrHeat.WH.DistrHeat.Solar.Solar</t>
  </si>
  <si>
    <t>Eff.ratio.EL.Res.HH.Thermal.SH.DistrHeat.WH.Elc.NoSolar.Elec</t>
  </si>
  <si>
    <t>Eff.ratio.EL.Res.HH.Thermal.SH.DistrHeat.WH.Elc.Solar</t>
  </si>
  <si>
    <t>Eff.ratio.EL.Res.HH.Thermal.SH.DistrHeat.WH.Elc.Solar.Elec</t>
  </si>
  <si>
    <t>Eff.ratio.EL.Res.HH.Thermal.SH.DistrHeat.WH.Elc.Solar.Solar</t>
  </si>
  <si>
    <t>Eff.ratio.EL.Res.HH.Thermal.SH.DistrHeat.CO</t>
  </si>
  <si>
    <t>Eff.ratio.EL.Res.HH.Thermal.SH.DistrHeat.CO.LPG.LPG</t>
  </si>
  <si>
    <t>Eff.ratio.EL.Res.HH.Thermal.SH.DistrHeat.CO.Elc.Elec</t>
  </si>
  <si>
    <t>Eff.ratio.EL.Res.HH.Thermal.SH.AdvElc</t>
  </si>
  <si>
    <t>Eff.ratio.EL.Res.HH.Thermal.SH.AdvElc.SH</t>
  </si>
  <si>
    <t>Eff.ratio.EL.Res.HH.Thermal.SH.AdvElc.SH.Elec</t>
  </si>
  <si>
    <t>Eff.ratio.EL.Res.HH.Thermal.SH.AdvElc.SC</t>
  </si>
  <si>
    <t>Eff.ratio.EL.Res.HH.Thermal.SH.AdvElc.SC.AC.Elec</t>
  </si>
  <si>
    <t>Eff.ratio.EL.Res.HH.Thermal.SH.AdvElc.WH</t>
  </si>
  <si>
    <t>Eff.ratio.EL.Res.HH.Thermal.SH.AdvElc.WH.LPG.NoSolar.LPG</t>
  </si>
  <si>
    <t>Eff.ratio.EL.Res.HH.Thermal.SH.AdvElc.WH.LPG.Solar</t>
  </si>
  <si>
    <t>Eff.ratio.EL.Res.HH.Thermal.SH.AdvElc.WH.LPG.Solar.LPG</t>
  </si>
  <si>
    <t>Eff.ratio.EL.Res.HH.Thermal.SH.AdvElc.WH.LPG.Solar.Solar</t>
  </si>
  <si>
    <t>Eff.ratio.EL.Res.HH.Thermal.SH.AdvElc.WH.Elc.NoSolar.Elec</t>
  </si>
  <si>
    <t>Eff.ratio.EL.Res.HH.Thermal.SH.AdvElc.WH.Elc.Solar</t>
  </si>
  <si>
    <t>Eff.ratio.EL.Res.HH.Thermal.SH.AdvElc.WH.Elc.Solar.Elec</t>
  </si>
  <si>
    <t>Eff.ratio.EL.Res.HH.Thermal.SH.AdvElc.WH.Elc.Solar.Solar</t>
  </si>
  <si>
    <t>Eff.ratio.EL.Res.HH.Thermal.SH.AdvElc.CO</t>
  </si>
  <si>
    <t>Eff.ratio.EL.Res.HH.Thermal.SH.AdvElc.CO.LPG.LPG</t>
  </si>
  <si>
    <t>Eff.ratio.EL.Res.HH.Thermal.SH.AdvElc.CO.Elc.Elec</t>
  </si>
  <si>
    <t>Eff.ratio.EL.Res.HH.Thermal.SH.ConvElc</t>
  </si>
  <si>
    <t>Eff.ratio.EL.Res.HH.Thermal.SH.ConvElc.SH</t>
  </si>
  <si>
    <t>Eff.ratio.EL.Res.HH.Thermal.SH.ConvElc.SH.Elec</t>
  </si>
  <si>
    <t>Eff.ratio.EL.Res.HH.Thermal.SH.ConvElc.SC</t>
  </si>
  <si>
    <t>Eff.ratio.EL.Res.HH.Thermal.SH.ConvElc.SC.AC.Elec</t>
  </si>
  <si>
    <t>Eff.ratio.EL.Res.HH.Thermal.SH.ConvElc.WH</t>
  </si>
  <si>
    <t>Eff.ratio.EL.Res.HH.Thermal.SH.ConvElc.WH.LPG.NoSolar.LPG</t>
  </si>
  <si>
    <t>Eff.ratio.EL.Res.HH.Thermal.SH.ConvElc.WH.LPG.Solar</t>
  </si>
  <si>
    <t>Eff.ratio.EL.Res.HH.Thermal.SH.ConvElc.WH.LPG.Solar.LPG</t>
  </si>
  <si>
    <t>Eff.ratio.EL.Res.HH.Thermal.SH.ConvElc.WH.LPG.Solar.Solar</t>
  </si>
  <si>
    <t>Eff.ratio.EL.Res.HH.Thermal.SH.ConvElc.WH.Elc.NoSolar.Elec</t>
  </si>
  <si>
    <t>Eff.ratio.EL.Res.HH.Thermal.SH.ConvElc.WH.Elc.Solar</t>
  </si>
  <si>
    <t>Eff.ratio.EL.Res.HH.Thermal.SH.ConvElc.WH.Elc.Solar.Elec</t>
  </si>
  <si>
    <t>Eff.ratio.EL.Res.HH.Thermal.SH.ConvElc.WH.Elc.Solar.Solar</t>
  </si>
  <si>
    <t>Eff.ratio.EL.Res.HH.Thermal.SH.ConvElc.CO</t>
  </si>
  <si>
    <t>Eff.ratio.EL.Res.HH.Thermal.SH.ConvElc.CO.LPG.LPG</t>
  </si>
  <si>
    <t>Eff.ratio.EL.Res.HH.Thermal.SH.ConvElc.CO.Elc.Elec</t>
  </si>
  <si>
    <t>EL - CO2 emissions (detailed structure)</t>
  </si>
  <si>
    <t>EMI.ktCO2.EL.Res.HH.Thermal.SH.Solids</t>
  </si>
  <si>
    <t>EMI.ktCO2.EL.Res.HH.Thermal.SH.Solids.SH</t>
  </si>
  <si>
    <t>EMI.ktCO2.EL.Res.HH.Thermal.SH.Solids.SH.Solids</t>
  </si>
  <si>
    <t>EMI.ktCO2.EL.Res.HH.Thermal.SH.Solids.SH.Elec</t>
  </si>
  <si>
    <t>EMI.ktCO2.EL.Res.HH.Thermal.SH.Solids.SC</t>
  </si>
  <si>
    <t>EMI.ktCO2.EL.Res.HH.Thermal.SH.Solids.SC.AC.Elec</t>
  </si>
  <si>
    <t>EMI.ktCO2.EL.Res.HH.Thermal.SH.Solids.WH</t>
  </si>
  <si>
    <t>EMI.ktCO2.EL.Res.HH.Thermal.SH.Solids.WH.Solids.NoSolar.Solids</t>
  </si>
  <si>
    <t>EMI.ktCO2.EL.Res.HH.Thermal.SH.Solids.WH.LPG.NoSolar.LPG</t>
  </si>
  <si>
    <t>EMI.ktCO2.EL.Res.HH.Thermal.SH.Solids.WH.LPG.Solar</t>
  </si>
  <si>
    <t>EMI.ktCO2.EL.Res.HH.Thermal.SH.Solids.WH.LPG.Solar.LPG</t>
  </si>
  <si>
    <t>EMI.ktCO2.EL.Res.HH.Thermal.SH.Solids.WH.LPG.Solar.Solar</t>
  </si>
  <si>
    <t>EMI.ktCO2.EL.Res.HH.Thermal.SH.Solids.WH.Elc.NoSolar.Elec</t>
  </si>
  <si>
    <t>EMI.ktCO2.EL.Res.HH.Thermal.SH.Solids.WH.Elc.Solar</t>
  </si>
  <si>
    <t>EMI.ktCO2.EL.Res.HH.Thermal.SH.Solids.WH.Elc.Solar.Elec</t>
  </si>
  <si>
    <t>EMI.ktCO2.EL.Res.HH.Thermal.SH.Solids.WH.Elc.Solar.Solar</t>
  </si>
  <si>
    <t>EMI.ktCO2.EL.Res.HH.Thermal.SH.Solids.CO</t>
  </si>
  <si>
    <t>EMI.ktCO2.EL.Res.HH.Thermal.SH.Solids.CO.Solids.Solids</t>
  </si>
  <si>
    <t>EMI.ktCO2.EL.Res.HH.Thermal.SH.Solids.CO.LPG.LPG</t>
  </si>
  <si>
    <t>EMI.ktCO2.EL.Res.HH.Thermal.SH.Solids.CO.Elc.Elec</t>
  </si>
  <si>
    <t>EMI.ktCO2.EL.Res.HH.Thermal.SH.LPG</t>
  </si>
  <si>
    <t>EMI.ktCO2.EL.Res.HH.Thermal.SH.LPG.SH</t>
  </si>
  <si>
    <t>EMI.ktCO2.EL.Res.HH.Thermal.SH.LPG.SH.LPG</t>
  </si>
  <si>
    <t>EMI.ktCO2.EL.Res.HH.Thermal.SH.LPG.SH.Elec</t>
  </si>
  <si>
    <t>EMI.ktCO2.EL.Res.HH.Thermal.SH.LPG.SC</t>
  </si>
  <si>
    <t>EMI.ktCO2.EL.Res.HH.Thermal.SH.LPG.SC.AC.Elec</t>
  </si>
  <si>
    <t>EMI.ktCO2.EL.Res.HH.Thermal.SH.LPG.WH</t>
  </si>
  <si>
    <t>EMI.ktCO2.EL.Res.HH.Thermal.SH.LPG.WH.LPG.NoSolar.LPG</t>
  </si>
  <si>
    <t>EMI.ktCO2.EL.Res.HH.Thermal.SH.LPG.WH.LPG.Solar</t>
  </si>
  <si>
    <t>EMI.ktCO2.EL.Res.HH.Thermal.SH.LPG.WH.LPG.Solar.LPG</t>
  </si>
  <si>
    <t>EMI.ktCO2.EL.Res.HH.Thermal.SH.LPG.WH.LPG.Solar.Solar</t>
  </si>
  <si>
    <t>EMI.ktCO2.EL.Res.HH.Thermal.SH.LPG.WH.Elc.NoSolar.Elec</t>
  </si>
  <si>
    <t>EMI.ktCO2.EL.Res.HH.Thermal.SH.LPG.WH.Elc.Solar</t>
  </si>
  <si>
    <t>EMI.ktCO2.EL.Res.HH.Thermal.SH.LPG.WH.Elc.Solar.Elec</t>
  </si>
  <si>
    <t>EMI.ktCO2.EL.Res.HH.Thermal.SH.LPG.WH.Elc.Solar.Solar</t>
  </si>
  <si>
    <t>EMI.ktCO2.EL.Res.HH.Thermal.SH.LPG.CO</t>
  </si>
  <si>
    <t>EMI.ktCO2.EL.Res.HH.Thermal.SH.LPG.CO.LPG.LPG</t>
  </si>
  <si>
    <t>EMI.ktCO2.EL.Res.HH.Thermal.SH.LPG.CO.Elc.Elec</t>
  </si>
  <si>
    <t>EMI.ktCO2.EL.Res.HH.Thermal.SH.Oil</t>
  </si>
  <si>
    <t>EMI.ktCO2.EL.Res.HH.Thermal.SH.Oil.SH</t>
  </si>
  <si>
    <t>EMI.ktCO2.EL.Res.HH.Thermal.SH.Oil.SH.Oil</t>
  </si>
  <si>
    <t>EMI.ktCO2.EL.Res.HH.Thermal.SH.Oil.SH.Elec</t>
  </si>
  <si>
    <t>EMI.ktCO2.EL.Res.HH.Thermal.SH.Oil.SC</t>
  </si>
  <si>
    <t>EMI.ktCO2.EL.Res.HH.Thermal.SH.Oil.SC.AC.Elec</t>
  </si>
  <si>
    <t>EMI.ktCO2.EL.Res.HH.Thermal.SH.Oil.WH</t>
  </si>
  <si>
    <t>EMI.ktCO2.EL.Res.HH.Thermal.SH.Oil.WH.Oil.NoSolar.Oil</t>
  </si>
  <si>
    <t>EMI.ktCO2.EL.Res.HH.Thermal.SH.Oil.WH.Oil.Solar</t>
  </si>
  <si>
    <t>EMI.ktCO2.EL.Res.HH.Thermal.SH.Oil.WH.Oil.Solar.Oil</t>
  </si>
  <si>
    <t>EMI.ktCO2.EL.Res.HH.Thermal.SH.Oil.WH.Oil.Solar.Solar</t>
  </si>
  <si>
    <t>EMI.ktCO2.EL.Res.HH.Thermal.SH.Oil.WH.Elc.NoSolar.Elec</t>
  </si>
  <si>
    <t>EMI.ktCO2.EL.Res.HH.Thermal.SH.Oil.WH.Elc.Solar</t>
  </si>
  <si>
    <t>EMI.ktCO2.EL.Res.HH.Thermal.SH.Oil.WH.Elc.Solar.Elec</t>
  </si>
  <si>
    <t>EMI.ktCO2.EL.Res.HH.Thermal.SH.Oil.WH.Elc.Solar.Solar</t>
  </si>
  <si>
    <t>EMI.ktCO2.EL.Res.HH.Thermal.SH.Oil.CO</t>
  </si>
  <si>
    <t>EMI.ktCO2.EL.Res.HH.Thermal.SH.Oil.CO.LPG.LPG</t>
  </si>
  <si>
    <t>EMI.ktCO2.EL.Res.HH.Thermal.SH.Oil.CO.Elc.Elec</t>
  </si>
  <si>
    <t>EMI.ktCO2.EL.Res.HH.Thermal.SH.Gas</t>
  </si>
  <si>
    <t>EMI.ktCO2.EL.Res.HH.Thermal.SH.Gas.SH</t>
  </si>
  <si>
    <t>EMI.ktCO2.EL.Res.HH.Thermal.SH.Gas.SH.Gas</t>
  </si>
  <si>
    <t>EMI.ktCO2.EL.Res.HH.Thermal.SH.Gas.SH.Elec</t>
  </si>
  <si>
    <t>EMI.ktCO2.EL.Res.HH.Thermal.SH.Gas.SC</t>
  </si>
  <si>
    <t>EMI.ktCO2.EL.Res.HH.Thermal.SH.Gas.SC.AC.Elec</t>
  </si>
  <si>
    <t>EMI.ktCO2.EL.Res.HH.Thermal.SH.Gas.WH</t>
  </si>
  <si>
    <t>EMI.ktCO2.EL.Res.HH.Thermal.SH.Gas.WH.Gas.NoSolar.Gas</t>
  </si>
  <si>
    <t>EMI.ktCO2.EL.Res.HH.Thermal.SH.Gas.WH.Gas.Solar</t>
  </si>
  <si>
    <t>EMI.ktCO2.EL.Res.HH.Thermal.SH.Gas.WH.Gas.Solar.Gas</t>
  </si>
  <si>
    <t>EMI.ktCO2.EL.Res.HH.Thermal.SH.Gas.WH.Gas.Solar.Solar</t>
  </si>
  <si>
    <t>EMI.ktCO2.EL.Res.HH.Thermal.SH.Gas.WH.Elc.NoSolar.Elec</t>
  </si>
  <si>
    <t>EMI.ktCO2.EL.Res.HH.Thermal.SH.Gas.WH.Elc.Solar</t>
  </si>
  <si>
    <t>EMI.ktCO2.EL.Res.HH.Thermal.SH.Gas.WH.Elc.Solar.Elec</t>
  </si>
  <si>
    <t>EMI.ktCO2.EL.Res.HH.Thermal.SH.Gas.WH.Elc.Solar.Solar</t>
  </si>
  <si>
    <t>EMI.ktCO2.EL.Res.HH.Thermal.SH.Gas.CO</t>
  </si>
  <si>
    <t>EMI.ktCO2.EL.Res.HH.Thermal.SH.Gas.CO.Gas.Gas</t>
  </si>
  <si>
    <t>EMI.ktCO2.EL.Res.HH.Thermal.SH.Gas.CO.Elc.Elec</t>
  </si>
  <si>
    <t>EMI.ktCO2.EL.Res.HH.Thermal.SH.Biomass</t>
  </si>
  <si>
    <t>EMI.ktCO2.EL.Res.HH.Thermal.SH.Biomass.SH</t>
  </si>
  <si>
    <t>EMI.ktCO2.EL.Res.HH.Thermal.SH.Biomass.SH.Biomass</t>
  </si>
  <si>
    <t>EMI.ktCO2.EL.Res.HH.Thermal.SH.Biomass.SH.Elec</t>
  </si>
  <si>
    <t>EMI.ktCO2.EL.Res.HH.Thermal.SH.Biomass.SC</t>
  </si>
  <si>
    <t>EMI.ktCO2.EL.Res.HH.Thermal.SH.Biomass.SC.AC.Elec</t>
  </si>
  <si>
    <t>EMI.ktCO2.EL.Res.HH.Thermal.SH.Biomass.WH</t>
  </si>
  <si>
    <t>EMI.ktCO2.EL.Res.HH.Thermal.SH.Biomass.WH.Biomass.NoSolar.Biomass</t>
  </si>
  <si>
    <t>EMI.ktCO2.EL.Res.HH.Thermal.SH.Biomass.WH.Biomass.Solar</t>
  </si>
  <si>
    <t>EMI.ktCO2.EL.Res.HH.Thermal.SH.Biomass.WH.Biomass.Solar.Biomass</t>
  </si>
  <si>
    <t>EMI.ktCO2.EL.Res.HH.Thermal.SH.Biomass.WH.Biomass.Solar.Solar</t>
  </si>
  <si>
    <t>EMI.ktCO2.EL.Res.HH.Thermal.SH.Biomass.WH.LPG.NoSolar.LPG</t>
  </si>
  <si>
    <t>EMI.ktCO2.EL.Res.HH.Thermal.SH.Biomass.WH.LPG.Solar</t>
  </si>
  <si>
    <t>EMI.ktCO2.EL.Res.HH.Thermal.SH.Biomass.WH.LPG.Solar.LPG</t>
  </si>
  <si>
    <t>EMI.ktCO2.EL.Res.HH.Thermal.SH.Biomass.WH.LPG.Solar.Solar</t>
  </si>
  <si>
    <t>EMI.ktCO2.EL.Res.HH.Thermal.SH.Biomass.WH.Elc.NoSolar.Elec</t>
  </si>
  <si>
    <t>EMI.ktCO2.EL.Res.HH.Thermal.SH.Biomass.WH.Elc.Solar</t>
  </si>
  <si>
    <t>EMI.ktCO2.EL.Res.HH.Thermal.SH.Biomass.WH.Elc.Solar.Elec</t>
  </si>
  <si>
    <t>EMI.ktCO2.EL.Res.HH.Thermal.SH.Biomass.WH.Elc.Solar.Solar</t>
  </si>
  <si>
    <t>EMI.ktCO2.EL.Res.HH.Thermal.SH.Biomass.CO</t>
  </si>
  <si>
    <t>EMI.ktCO2.EL.Res.HH.Thermal.SH.Biomass.CO.Biomass.Biomass</t>
  </si>
  <si>
    <t>EMI.ktCO2.EL.Res.HH.Thermal.SH.Biomass.CO.LPG.LPG</t>
  </si>
  <si>
    <t>EMI.ktCO2.EL.Res.HH.Thermal.SH.Biomass.CO.Elc.Elec</t>
  </si>
  <si>
    <t>EMI.ktCO2.EL.Res.HH.Thermal.SH.Geo</t>
  </si>
  <si>
    <t>EMI.ktCO2.EL.Res.HH.Thermal.SH.Geo.SH</t>
  </si>
  <si>
    <t>EMI.ktCO2.EL.Res.HH.Thermal.SH.Geo.SH.Geo</t>
  </si>
  <si>
    <t>EMI.ktCO2.EL.Res.HH.Thermal.SH.Geo.SH.Elec</t>
  </si>
  <si>
    <t>EMI.ktCO2.EL.Res.HH.Thermal.SH.Geo.SC</t>
  </si>
  <si>
    <t>EMI.ktCO2.EL.Res.HH.Thermal.SH.Geo.SC.AC.Elec</t>
  </si>
  <si>
    <t>EMI.ktCO2.EL.Res.HH.Thermal.SH.Geo.WH</t>
  </si>
  <si>
    <t>EMI.ktCO2.EL.Res.HH.Thermal.SH.Geo.WH.Geo.NoSolar.Geo</t>
  </si>
  <si>
    <t>EMI.ktCO2.EL.Res.HH.Thermal.SH.Geo.WH.Geo.Solar</t>
  </si>
  <si>
    <t>EMI.ktCO2.EL.Res.HH.Thermal.SH.Geo.WH.Geo.Solar.Geo</t>
  </si>
  <si>
    <t>EMI.ktCO2.EL.Res.HH.Thermal.SH.Geo.WH.Geo.Solar.Solar</t>
  </si>
  <si>
    <t>EMI.ktCO2.EL.Res.HH.Thermal.SH.Geo.WH.Elc.NoSolar.Elec</t>
  </si>
  <si>
    <t>EMI.ktCO2.EL.Res.HH.Thermal.SH.Geo.WH.Elc.Solar</t>
  </si>
  <si>
    <t>EMI.ktCO2.EL.Res.HH.Thermal.SH.Geo.WH.Elc.Solar.Elec</t>
  </si>
  <si>
    <t>EMI.ktCO2.EL.Res.HH.Thermal.SH.Geo.WH.Elc.Solar.Solar</t>
  </si>
  <si>
    <t>EMI.ktCO2.EL.Res.HH.Thermal.SH.Geo.CO</t>
  </si>
  <si>
    <t>EMI.ktCO2.EL.Res.HH.Thermal.SH.Geo.CO.LPG.LPG</t>
  </si>
  <si>
    <t>EMI.ktCO2.EL.Res.HH.Thermal.SH.Geo.CO.Elc.Elec</t>
  </si>
  <si>
    <t>EMI.ktCO2.EL.Res.HH.Thermal.SH.DistrHeat</t>
  </si>
  <si>
    <t>EMI.ktCO2.EL.Res.HH.Thermal.SH.DistrHeat.SH</t>
  </si>
  <si>
    <t>EMI.ktCO2.EL.Res.HH.Thermal.SH.DistrHeat.SH.Steam_Distr</t>
  </si>
  <si>
    <t>EMI.ktCO2.EL.Res.HH.Thermal.SH.DistrHeat.SH.Elec</t>
  </si>
  <si>
    <t>EMI.ktCO2.EL.Res.HH.Thermal.SH.DistrHeat.SC</t>
  </si>
  <si>
    <t>EMI.ktCO2.EL.Res.HH.Thermal.SH.DistrHeat.SC.AC.Elec</t>
  </si>
  <si>
    <t>EMI.ktCO2.EL.Res.HH.Thermal.SH.DistrHeat.WH</t>
  </si>
  <si>
    <t>EMI.ktCO2.EL.Res.HH.Thermal.SH.DistrHeat.WH.DistrHeat.NoSolar.Steam_Distr</t>
  </si>
  <si>
    <t>EMI.ktCO2.EL.Res.HH.Thermal.SH.DistrHeat.WH.DistrHeat.Solar</t>
  </si>
  <si>
    <t>EMI.ktCO2.EL.Res.HH.Thermal.SH.DistrHeat.WH.DistrHeat.Solar.Steam_Distr</t>
  </si>
  <si>
    <t>EMI.ktCO2.EL.Res.HH.Thermal.SH.DistrHeat.WH.DistrHeat.Solar.Solar</t>
  </si>
  <si>
    <t>EMI.ktCO2.EL.Res.HH.Thermal.SH.DistrHeat.WH.Elc.NoSolar.Elec</t>
  </si>
  <si>
    <t>EMI.ktCO2.EL.Res.HH.Thermal.SH.DistrHeat.WH.Elc.Solar</t>
  </si>
  <si>
    <t>EMI.ktCO2.EL.Res.HH.Thermal.SH.DistrHeat.WH.Elc.Solar.Elec</t>
  </si>
  <si>
    <t>EMI.ktCO2.EL.Res.HH.Thermal.SH.DistrHeat.WH.Elc.Solar.Solar</t>
  </si>
  <si>
    <t>EMI.ktCO2.EL.Res.HH.Thermal.SH.DistrHeat.CO</t>
  </si>
  <si>
    <t>EMI.ktCO2.EL.Res.HH.Thermal.SH.DistrHeat.CO.LPG.LPG</t>
  </si>
  <si>
    <t>EMI.ktCO2.EL.Res.HH.Thermal.SH.DistrHeat.CO.Elc.Elec</t>
  </si>
  <si>
    <t>EMI.ktCO2.EL.Res.HH.Thermal.SH.AdvElc</t>
  </si>
  <si>
    <t>EMI.ktCO2.EL.Res.HH.Thermal.SH.AdvElc.SH</t>
  </si>
  <si>
    <t>EMI.ktCO2.EL.Res.HH.Thermal.SH.AdvElc.SH.Elec</t>
  </si>
  <si>
    <t>EMI.ktCO2.EL.Res.HH.Thermal.SH.AdvElc.SC</t>
  </si>
  <si>
    <t>EMI.ktCO2.EL.Res.HH.Thermal.SH.AdvElc.SC.AC.Elec</t>
  </si>
  <si>
    <t>EMI.ktCO2.EL.Res.HH.Thermal.SH.AdvElc.WH</t>
  </si>
  <si>
    <t>EMI.ktCO2.EL.Res.HH.Thermal.SH.AdvElc.WH.LPG.NoSolar.LPG</t>
  </si>
  <si>
    <t>EMI.ktCO2.EL.Res.HH.Thermal.SH.AdvElc.WH.LPG.Solar</t>
  </si>
  <si>
    <t>EMI.ktCO2.EL.Res.HH.Thermal.SH.AdvElc.WH.LPG.Solar.LPG</t>
  </si>
  <si>
    <t>EMI.ktCO2.EL.Res.HH.Thermal.SH.AdvElc.WH.LPG.Solar.Solar</t>
  </si>
  <si>
    <t>EMI.ktCO2.EL.Res.HH.Thermal.SH.AdvElc.WH.Elc.NoSolar.Elec</t>
  </si>
  <si>
    <t>EMI.ktCO2.EL.Res.HH.Thermal.SH.AdvElc.WH.Elc.Solar</t>
  </si>
  <si>
    <t>EMI.ktCO2.EL.Res.HH.Thermal.SH.AdvElc.WH.Elc.Solar.Elec</t>
  </si>
  <si>
    <t>EMI.ktCO2.EL.Res.HH.Thermal.SH.AdvElc.WH.Elc.Solar.Solar</t>
  </si>
  <si>
    <t>EMI.ktCO2.EL.Res.HH.Thermal.SH.AdvElc.CO</t>
  </si>
  <si>
    <t>EMI.ktCO2.EL.Res.HH.Thermal.SH.AdvElc.CO.LPG.LPG</t>
  </si>
  <si>
    <t>EMI.ktCO2.EL.Res.HH.Thermal.SH.AdvElc.CO.Elc.Elec</t>
  </si>
  <si>
    <t>EMI.ktCO2.EL.Res.HH.Thermal.SH.ConvElc</t>
  </si>
  <si>
    <t>EMI.ktCO2.EL.Res.HH.Thermal.SH.ConvElc.SH</t>
  </si>
  <si>
    <t>EMI.ktCO2.EL.Res.HH.Thermal.SH.ConvElc.SH.Elec</t>
  </si>
  <si>
    <t>EMI.ktCO2.EL.Res.HH.Thermal.SH.ConvElc.SC</t>
  </si>
  <si>
    <t>EMI.ktCO2.EL.Res.HH.Thermal.SH.ConvElc.SC.AC.Elec</t>
  </si>
  <si>
    <t>EMI.ktCO2.EL.Res.HH.Thermal.SH.ConvElc.WH</t>
  </si>
  <si>
    <t>EMI.ktCO2.EL.Res.HH.Thermal.SH.ConvElc.WH.LPG.NoSolar.LPG</t>
  </si>
  <si>
    <t>EMI.ktCO2.EL.Res.HH.Thermal.SH.ConvElc.WH.LPG.Solar</t>
  </si>
  <si>
    <t>EMI.ktCO2.EL.Res.HH.Thermal.SH.ConvElc.WH.LPG.Solar.LPG</t>
  </si>
  <si>
    <t>EMI.ktCO2.EL.Res.HH.Thermal.SH.ConvElc.WH.LPG.Solar.Solar</t>
  </si>
  <si>
    <t>EMI.ktCO2.EL.Res.HH.Thermal.SH.ConvElc.WH.Elc.NoSolar.Elec</t>
  </si>
  <si>
    <t>EMI.ktCO2.EL.Res.HH.Thermal.SH.ConvElc.WH.Elc.Solar</t>
  </si>
  <si>
    <t>EMI.ktCO2.EL.Res.HH.Thermal.SH.ConvElc.WH.Elc.Solar.Elec</t>
  </si>
  <si>
    <t>EMI.ktCO2.EL.Res.HH.Thermal.SH.ConvElc.WH.Elc.Solar.Solar</t>
  </si>
  <si>
    <t>EMI.ktCO2.EL.Res.HH.Thermal.SH.ConvElc.CO</t>
  </si>
  <si>
    <t>EMI.ktCO2.EL.Res.HH.Thermal.SH.ConvElc.CO.LPG.LPG</t>
  </si>
  <si>
    <t>EMI.ktCO2.EL.Res.HH.Thermal.SH.ConvElc.CO.Elc.Elec</t>
  </si>
  <si>
    <t>EL - Final energy consumption per household (detailed structure)</t>
  </si>
  <si>
    <t>FEC_per_household.kWh.EL.Res.HH.Thermal.SH.Solids</t>
  </si>
  <si>
    <t>FEC_per_household.kWh.EL.Res.HH.Thermal.SH.Solids.SH</t>
  </si>
  <si>
    <t>FEC_per_household.kWh.EL.Res.HH.Thermal.SH.Solids.SH.Solids</t>
  </si>
  <si>
    <t>FEC_per_household.kWh.EL.Res.HH.Thermal.SH.Solids.SH.Elec</t>
  </si>
  <si>
    <t>FEC_per_household.kWh.EL.Res.HH.Thermal.SH.Solids.SC</t>
  </si>
  <si>
    <t>FEC_per_household.kWh.EL.Res.HH.Thermal.SH.Solids.SC.AC.Elec</t>
  </si>
  <si>
    <t>FEC_per_household.kWh.EL.Res.HH.Thermal.SH.Solids.WH</t>
  </si>
  <si>
    <t>FEC_per_household.kWh.EL.Res.HH.Thermal.SH.Solids.WH.Solids.NoSolar.Solids</t>
  </si>
  <si>
    <t>FEC_per_household.kWh.EL.Res.HH.Thermal.SH.Solids.WH.LPG.NoSolar.LPG</t>
  </si>
  <si>
    <t>FEC_per_household.kWh.EL.Res.HH.Thermal.SH.Solids.WH.LPG.Solar</t>
  </si>
  <si>
    <t>FEC_per_household.kWh.EL.Res.HH.Thermal.SH.Solids.WH.LPG.Solar.LPG</t>
  </si>
  <si>
    <t>FEC_per_household.kWh.EL.Res.HH.Thermal.SH.Solids.WH.LPG.Solar.Solar</t>
  </si>
  <si>
    <t>FEC_per_household.kWh.EL.Res.HH.Thermal.SH.Solids.WH.Elc.NoSolar.Elec</t>
  </si>
  <si>
    <t>FEC_per_household.kWh.EL.Res.HH.Thermal.SH.Solids.WH.Elc.Solar</t>
  </si>
  <si>
    <t>FEC_per_household.kWh.EL.Res.HH.Thermal.SH.Solids.WH.Elc.Solar.Elec</t>
  </si>
  <si>
    <t>FEC_per_household.kWh.EL.Res.HH.Thermal.SH.Solids.WH.Elc.Solar.Solar</t>
  </si>
  <si>
    <t>FEC_per_household.kWh.EL.Res.HH.Thermal.SH.Solids.CO</t>
  </si>
  <si>
    <t>FEC_per_household.kWh.EL.Res.HH.Thermal.SH.Solids.CO.Solids.Solids</t>
  </si>
  <si>
    <t>FEC_per_household.kWh.EL.Res.HH.Thermal.SH.Solids.CO.LPG.LPG</t>
  </si>
  <si>
    <t>FEC_per_household.kWh.EL.Res.HH.Thermal.SH.Solids.CO.Elc.Elec</t>
  </si>
  <si>
    <t>FEC_per_household.kWh.EL.Res.HH.Thermal.SH.LPG</t>
  </si>
  <si>
    <t>FEC_per_household.kWh.EL.Res.HH.Thermal.SH.LPG.SH</t>
  </si>
  <si>
    <t>FEC_per_household.kWh.EL.Res.HH.Thermal.SH.LPG.SH.LPG</t>
  </si>
  <si>
    <t>FEC_per_household.kWh.EL.Res.HH.Thermal.SH.LPG.SH.Elec</t>
  </si>
  <si>
    <t>FEC_per_household.kWh.EL.Res.HH.Thermal.SH.LPG.SC</t>
  </si>
  <si>
    <t>FEC_per_household.kWh.EL.Res.HH.Thermal.SH.LPG.SC.AC.Elec</t>
  </si>
  <si>
    <t>FEC_per_household.kWh.EL.Res.HH.Thermal.SH.LPG.WH</t>
  </si>
  <si>
    <t>FEC_per_household.kWh.EL.Res.HH.Thermal.SH.LPG.WH.LPG.NoSolar.LPG</t>
  </si>
  <si>
    <t>FEC_per_household.kWh.EL.Res.HH.Thermal.SH.LPG.WH.LPG.Solar</t>
  </si>
  <si>
    <t>FEC_per_household.kWh.EL.Res.HH.Thermal.SH.LPG.WH.LPG.Solar.LPG</t>
  </si>
  <si>
    <t>FEC_per_household.kWh.EL.Res.HH.Thermal.SH.LPG.WH.LPG.Solar.Solar</t>
  </si>
  <si>
    <t>FEC_per_household.kWh.EL.Res.HH.Thermal.SH.LPG.WH.Elc.NoSolar.Elec</t>
  </si>
  <si>
    <t>FEC_per_household.kWh.EL.Res.HH.Thermal.SH.LPG.WH.Elc.Solar</t>
  </si>
  <si>
    <t>FEC_per_household.kWh.EL.Res.HH.Thermal.SH.LPG.WH.Elc.Solar.Elec</t>
  </si>
  <si>
    <t>FEC_per_household.kWh.EL.Res.HH.Thermal.SH.LPG.WH.Elc.Solar.Solar</t>
  </si>
  <si>
    <t>FEC_per_household.kWh.EL.Res.HH.Thermal.SH.LPG.CO</t>
  </si>
  <si>
    <t>FEC_per_household.kWh.EL.Res.HH.Thermal.SH.LPG.CO.LPG.LPG</t>
  </si>
  <si>
    <t>FEC_per_household.kWh.EL.Res.HH.Thermal.SH.LPG.CO.Elc.Elec</t>
  </si>
  <si>
    <t>FEC_per_household.kWh.EL.Res.HH.Thermal.SH.Oil</t>
  </si>
  <si>
    <t>FEC_per_household.kWh.EL.Res.HH.Thermal.SH.Oil.SH</t>
  </si>
  <si>
    <t>FEC_per_household.kWh.EL.Res.HH.Thermal.SH.Oil.SH.Oil</t>
  </si>
  <si>
    <t>FEC_per_household.kWh.EL.Res.HH.Thermal.SH.Oil.SH.Elec</t>
  </si>
  <si>
    <t>FEC_per_household.kWh.EL.Res.HH.Thermal.SH.Oil.SC</t>
  </si>
  <si>
    <t>FEC_per_household.kWh.EL.Res.HH.Thermal.SH.Oil.SC.AC.Elec</t>
  </si>
  <si>
    <t>FEC_per_household.kWh.EL.Res.HH.Thermal.SH.Oil.WH</t>
  </si>
  <si>
    <t>FEC_per_household.kWh.EL.Res.HH.Thermal.SH.Oil.WH.Oil.NoSolar.Oil</t>
  </si>
  <si>
    <t>FEC_per_household.kWh.EL.Res.HH.Thermal.SH.Oil.WH.Oil.Solar</t>
  </si>
  <si>
    <t>FEC_per_household.kWh.EL.Res.HH.Thermal.SH.Oil.WH.Oil.Solar.Oil</t>
  </si>
  <si>
    <t>FEC_per_household.kWh.EL.Res.HH.Thermal.SH.Oil.WH.Oil.Solar.Solar</t>
  </si>
  <si>
    <t>FEC_per_household.kWh.EL.Res.HH.Thermal.SH.Oil.WH.Elc.NoSolar.Elec</t>
  </si>
  <si>
    <t>FEC_per_household.kWh.EL.Res.HH.Thermal.SH.Oil.WH.Elc.Solar</t>
  </si>
  <si>
    <t>FEC_per_household.kWh.EL.Res.HH.Thermal.SH.Oil.WH.Elc.Solar.Elec</t>
  </si>
  <si>
    <t>FEC_per_household.kWh.EL.Res.HH.Thermal.SH.Oil.WH.Elc.Solar.Solar</t>
  </si>
  <si>
    <t>FEC_per_household.kWh.EL.Res.HH.Thermal.SH.Oil.CO</t>
  </si>
  <si>
    <t>FEC_per_household.kWh.EL.Res.HH.Thermal.SH.Oil.CO.LPG.LPG</t>
  </si>
  <si>
    <t>FEC_per_household.kWh.EL.Res.HH.Thermal.SH.Oil.CO.Elc.Elec</t>
  </si>
  <si>
    <t>FEC_per_household.kWh.EL.Res.HH.Thermal.SH.Gas</t>
  </si>
  <si>
    <t>FEC_per_household.kWh.EL.Res.HH.Thermal.SH.Gas.SH</t>
  </si>
  <si>
    <t>FEC_per_household.kWh.EL.Res.HH.Thermal.SH.Gas.SH.Gas</t>
  </si>
  <si>
    <t>FEC_per_household.kWh.EL.Res.HH.Thermal.SH.Gas.SH.Elec</t>
  </si>
  <si>
    <t>FEC_per_household.kWh.EL.Res.HH.Thermal.SH.Gas.SC</t>
  </si>
  <si>
    <t>FEC_per_household.kWh.EL.Res.HH.Thermal.SH.Gas.SC.AC.Elec</t>
  </si>
  <si>
    <t>FEC_per_household.kWh.EL.Res.HH.Thermal.SH.Gas.WH</t>
  </si>
  <si>
    <t>FEC_per_household.kWh.EL.Res.HH.Thermal.SH.Gas.WH.Gas.NoSolar.Gas</t>
  </si>
  <si>
    <t>FEC_per_household.kWh.EL.Res.HH.Thermal.SH.Gas.WH.Gas.Solar</t>
  </si>
  <si>
    <t>FEC_per_household.kWh.EL.Res.HH.Thermal.SH.Gas.WH.Gas.Solar.Gas</t>
  </si>
  <si>
    <t>FEC_per_household.kWh.EL.Res.HH.Thermal.SH.Gas.WH.Gas.Solar.Solar</t>
  </si>
  <si>
    <t>FEC_per_household.kWh.EL.Res.HH.Thermal.SH.Gas.WH.Elc.NoSolar.Elec</t>
  </si>
  <si>
    <t>FEC_per_household.kWh.EL.Res.HH.Thermal.SH.Gas.WH.Elc.Solar</t>
  </si>
  <si>
    <t>FEC_per_household.kWh.EL.Res.HH.Thermal.SH.Gas.WH.Elc.Solar.Elec</t>
  </si>
  <si>
    <t>FEC_per_household.kWh.EL.Res.HH.Thermal.SH.Gas.WH.Elc.Solar.Solar</t>
  </si>
  <si>
    <t>FEC_per_household.kWh.EL.Res.HH.Thermal.SH.Gas.CO</t>
  </si>
  <si>
    <t>FEC_per_household.kWh.EL.Res.HH.Thermal.SH.Gas.CO.Gas.Gas</t>
  </si>
  <si>
    <t>FEC_per_household.kWh.EL.Res.HH.Thermal.SH.Gas.CO.Elc.Elec</t>
  </si>
  <si>
    <t>FEC_per_household.kWh.EL.Res.HH.Thermal.SH.Biomass</t>
  </si>
  <si>
    <t>FEC_per_household.kWh.EL.Res.HH.Thermal.SH.Biomass.SH</t>
  </si>
  <si>
    <t>FEC_per_household.kWh.EL.Res.HH.Thermal.SH.Biomass.SH.Biomass</t>
  </si>
  <si>
    <t>FEC_per_household.kWh.EL.Res.HH.Thermal.SH.Biomass.SH.Elec</t>
  </si>
  <si>
    <t>FEC_per_household.kWh.EL.Res.HH.Thermal.SH.Biomass.SC</t>
  </si>
  <si>
    <t>FEC_per_household.kWh.EL.Res.HH.Thermal.SH.Biomass.SC.AC.Elec</t>
  </si>
  <si>
    <t>FEC_per_household.kWh.EL.Res.HH.Thermal.SH.Biomass.WH</t>
  </si>
  <si>
    <t>FEC_per_household.kWh.EL.Res.HH.Thermal.SH.Biomass.WH.Biomass.NoSolar.Biomass</t>
  </si>
  <si>
    <t>FEC_per_household.kWh.EL.Res.HH.Thermal.SH.Biomass.WH.Biomass.Solar</t>
  </si>
  <si>
    <t>FEC_per_household.kWh.EL.Res.HH.Thermal.SH.Biomass.WH.Biomass.Solar.Biomass</t>
  </si>
  <si>
    <t>FEC_per_household.kWh.EL.Res.HH.Thermal.SH.Biomass.WH.Biomass.Solar.Solar</t>
  </si>
  <si>
    <t>FEC_per_household.kWh.EL.Res.HH.Thermal.SH.Biomass.WH.LPG.NoSolar.LPG</t>
  </si>
  <si>
    <t>FEC_per_household.kWh.EL.Res.HH.Thermal.SH.Biomass.WH.LPG.Solar</t>
  </si>
  <si>
    <t>FEC_per_household.kWh.EL.Res.HH.Thermal.SH.Biomass.WH.LPG.Solar.LPG</t>
  </si>
  <si>
    <t>FEC_per_household.kWh.EL.Res.HH.Thermal.SH.Biomass.WH.LPG.Solar.Solar</t>
  </si>
  <si>
    <t>FEC_per_household.kWh.EL.Res.HH.Thermal.SH.Biomass.WH.Elc.NoSolar.Elec</t>
  </si>
  <si>
    <t>FEC_per_household.kWh.EL.Res.HH.Thermal.SH.Biomass.WH.Elc.Solar</t>
  </si>
  <si>
    <t>FEC_per_household.kWh.EL.Res.HH.Thermal.SH.Biomass.WH.Elc.Solar.Elec</t>
  </si>
  <si>
    <t>FEC_per_household.kWh.EL.Res.HH.Thermal.SH.Biomass.WH.Elc.Solar.Solar</t>
  </si>
  <si>
    <t>FEC_per_household.kWh.EL.Res.HH.Thermal.SH.Biomass.CO</t>
  </si>
  <si>
    <t>FEC_per_household.kWh.EL.Res.HH.Thermal.SH.Biomass.CO.Biomass.Biomass</t>
  </si>
  <si>
    <t>FEC_per_household.kWh.EL.Res.HH.Thermal.SH.Biomass.CO.LPG.LPG</t>
  </si>
  <si>
    <t>FEC_per_household.kWh.EL.Res.HH.Thermal.SH.Biomass.CO.Elc.Elec</t>
  </si>
  <si>
    <t>FEC_per_household.kWh.EL.Res.HH.Thermal.SH.Geo</t>
  </si>
  <si>
    <t>FEC_per_household.kWh.EL.Res.HH.Thermal.SH.Geo.SH</t>
  </si>
  <si>
    <t>FEC_per_household.kWh.EL.Res.HH.Thermal.SH.Geo.SH.Geo</t>
  </si>
  <si>
    <t>FEC_per_household.kWh.EL.Res.HH.Thermal.SH.Geo.SH.Elec</t>
  </si>
  <si>
    <t>FEC_per_household.kWh.EL.Res.HH.Thermal.SH.Geo.SC</t>
  </si>
  <si>
    <t>FEC_per_household.kWh.EL.Res.HH.Thermal.SH.Geo.SC.AC.Elec</t>
  </si>
  <si>
    <t>FEC_per_household.kWh.EL.Res.HH.Thermal.SH.Geo.WH</t>
  </si>
  <si>
    <t>FEC_per_household.kWh.EL.Res.HH.Thermal.SH.Geo.WH.Geo.NoSolar.Geo</t>
  </si>
  <si>
    <t>FEC_per_household.kWh.EL.Res.HH.Thermal.SH.Geo.WH.Geo.Solar</t>
  </si>
  <si>
    <t>FEC_per_household.kWh.EL.Res.HH.Thermal.SH.Geo.WH.Geo.Solar.Geo</t>
  </si>
  <si>
    <t>FEC_per_household.kWh.EL.Res.HH.Thermal.SH.Geo.WH.Geo.Solar.Solar</t>
  </si>
  <si>
    <t>FEC_per_household.kWh.EL.Res.HH.Thermal.SH.Geo.WH.Elc.NoSolar.Elec</t>
  </si>
  <si>
    <t>FEC_per_household.kWh.EL.Res.HH.Thermal.SH.Geo.WH.Elc.Solar</t>
  </si>
  <si>
    <t>FEC_per_household.kWh.EL.Res.HH.Thermal.SH.Geo.WH.Elc.Solar.Elec</t>
  </si>
  <si>
    <t>FEC_per_household.kWh.EL.Res.HH.Thermal.SH.Geo.WH.Elc.Solar.Solar</t>
  </si>
  <si>
    <t>FEC_per_household.kWh.EL.Res.HH.Thermal.SH.Geo.CO</t>
  </si>
  <si>
    <t>FEC_per_household.kWh.EL.Res.HH.Thermal.SH.Geo.CO.LPG.LPG</t>
  </si>
  <si>
    <t>FEC_per_household.kWh.EL.Res.HH.Thermal.SH.Geo.CO.Elc.Elec</t>
  </si>
  <si>
    <t>FEC_per_household.kWh.EL.Res.HH.Thermal.SH.DistrHeat</t>
  </si>
  <si>
    <t>FEC_per_household.kWh.EL.Res.HH.Thermal.SH.DistrHeat.SH</t>
  </si>
  <si>
    <t>FEC_per_household.kWh.EL.Res.HH.Thermal.SH.DistrHeat.SH.Steam_Distr</t>
  </si>
  <si>
    <t>FEC_per_household.kWh.EL.Res.HH.Thermal.SH.DistrHeat.SH.Elec</t>
  </si>
  <si>
    <t>FEC_per_household.kWh.EL.Res.HH.Thermal.SH.DistrHeat.SC</t>
  </si>
  <si>
    <t>FEC_per_household.kWh.EL.Res.HH.Thermal.SH.DistrHeat.SC.AC.Elec</t>
  </si>
  <si>
    <t>FEC_per_household.kWh.EL.Res.HH.Thermal.SH.DistrHeat.WH</t>
  </si>
  <si>
    <t>FEC_per_household.kWh.EL.Res.HH.Thermal.SH.DistrHeat.WH.DistrHeat.NoSolar.Steam_Distr</t>
  </si>
  <si>
    <t>FEC_per_household.kWh.EL.Res.HH.Thermal.SH.DistrHeat.WH.DistrHeat.Solar</t>
  </si>
  <si>
    <t>FEC_per_household.kWh.EL.Res.HH.Thermal.SH.DistrHeat.WH.DistrHeat.Solar.Steam_Distr</t>
  </si>
  <si>
    <t>FEC_per_household.kWh.EL.Res.HH.Thermal.SH.DistrHeat.WH.DistrHeat.Solar.Solar</t>
  </si>
  <si>
    <t>FEC_per_household.kWh.EL.Res.HH.Thermal.SH.DistrHeat.WH.Elc.NoSolar.Elec</t>
  </si>
  <si>
    <t>FEC_per_household.kWh.EL.Res.HH.Thermal.SH.DistrHeat.WH.Elc.Solar</t>
  </si>
  <si>
    <t>FEC_per_household.kWh.EL.Res.HH.Thermal.SH.DistrHeat.WH.Elc.Solar.Elec</t>
  </si>
  <si>
    <t>FEC_per_household.kWh.EL.Res.HH.Thermal.SH.DistrHeat.WH.Elc.Solar.Solar</t>
  </si>
  <si>
    <t>FEC_per_household.kWh.EL.Res.HH.Thermal.SH.DistrHeat.CO</t>
  </si>
  <si>
    <t>FEC_per_household.kWh.EL.Res.HH.Thermal.SH.DistrHeat.CO.LPG.LPG</t>
  </si>
  <si>
    <t>FEC_per_household.kWh.EL.Res.HH.Thermal.SH.DistrHeat.CO.Elc.Elec</t>
  </si>
  <si>
    <t>FEC_per_household.kWh.EL.Res.HH.Thermal.SH.AdvElc</t>
  </si>
  <si>
    <t>FEC_per_household.kWh.EL.Res.HH.Thermal.SH.AdvElc.SH</t>
  </si>
  <si>
    <t>FEC_per_household.kWh.EL.Res.HH.Thermal.SH.AdvElc.SH.Elec</t>
  </si>
  <si>
    <t>FEC_per_household.kWh.EL.Res.HH.Thermal.SH.AdvElc.SC</t>
  </si>
  <si>
    <t>FEC_per_household.kWh.EL.Res.HH.Thermal.SH.AdvElc.SC.AC.Elec</t>
  </si>
  <si>
    <t>FEC_per_household.kWh.EL.Res.HH.Thermal.SH.AdvElc.WH</t>
  </si>
  <si>
    <t>FEC_per_household.kWh.EL.Res.HH.Thermal.SH.AdvElc.WH.LPG.NoSolar.LPG</t>
  </si>
  <si>
    <t>FEC_per_household.kWh.EL.Res.HH.Thermal.SH.AdvElc.WH.LPG.Solar</t>
  </si>
  <si>
    <t>FEC_per_household.kWh.EL.Res.HH.Thermal.SH.AdvElc.WH.LPG.Solar.LPG</t>
  </si>
  <si>
    <t>FEC_per_household.kWh.EL.Res.HH.Thermal.SH.AdvElc.WH.LPG.Solar.Solar</t>
  </si>
  <si>
    <t>FEC_per_household.kWh.EL.Res.HH.Thermal.SH.AdvElc.WH.Elc.NoSolar.Elec</t>
  </si>
  <si>
    <t>FEC_per_household.kWh.EL.Res.HH.Thermal.SH.AdvElc.WH.Elc.Solar</t>
  </si>
  <si>
    <t>FEC_per_household.kWh.EL.Res.HH.Thermal.SH.AdvElc.WH.Elc.Solar.Elec</t>
  </si>
  <si>
    <t>FEC_per_household.kWh.EL.Res.HH.Thermal.SH.AdvElc.WH.Elc.Solar.Solar</t>
  </si>
  <si>
    <t>FEC_per_household.kWh.EL.Res.HH.Thermal.SH.AdvElc.CO</t>
  </si>
  <si>
    <t>FEC_per_household.kWh.EL.Res.HH.Thermal.SH.AdvElc.CO.LPG.LPG</t>
  </si>
  <si>
    <t>FEC_per_household.kWh.EL.Res.HH.Thermal.SH.AdvElc.CO.Elc.Elec</t>
  </si>
  <si>
    <t>FEC_per_household.kWh.EL.Res.HH.Thermal.SH.ConvElc</t>
  </si>
  <si>
    <t>FEC_per_household.kWh.EL.Res.HH.Thermal.SH.ConvElc.SH</t>
  </si>
  <si>
    <t>FEC_per_household.kWh.EL.Res.HH.Thermal.SH.ConvElc.SH.Elec</t>
  </si>
  <si>
    <t>FEC_per_household.kWh.EL.Res.HH.Thermal.SH.ConvElc.SC</t>
  </si>
  <si>
    <t>FEC_per_household.kWh.EL.Res.HH.Thermal.SH.ConvElc.SC.AC.Elec</t>
  </si>
  <si>
    <t>FEC_per_household.kWh.EL.Res.HH.Thermal.SH.ConvElc.WH</t>
  </si>
  <si>
    <t>FEC_per_household.kWh.EL.Res.HH.Thermal.SH.ConvElc.WH.LPG.NoSolar.LPG</t>
  </si>
  <si>
    <t>FEC_per_household.kWh.EL.Res.HH.Thermal.SH.ConvElc.WH.LPG.Solar</t>
  </si>
  <si>
    <t>FEC_per_household.kWh.EL.Res.HH.Thermal.SH.ConvElc.WH.LPG.Solar.LPG</t>
  </si>
  <si>
    <t>FEC_per_household.kWh.EL.Res.HH.Thermal.SH.ConvElc.WH.LPG.Solar.Solar</t>
  </si>
  <si>
    <t>FEC_per_household.kWh.EL.Res.HH.Thermal.SH.ConvElc.WH.Elc.NoSolar.Elec</t>
  </si>
  <si>
    <t>FEC_per_household.kWh.EL.Res.HH.Thermal.SH.ConvElc.WH.Elc.Solar</t>
  </si>
  <si>
    <t>FEC_per_household.kWh.EL.Res.HH.Thermal.SH.ConvElc.WH.Elc.Solar.Elec</t>
  </si>
  <si>
    <t>FEC_per_household.kWh.EL.Res.HH.Thermal.SH.ConvElc.WH.Elc.Solar.Solar</t>
  </si>
  <si>
    <t>FEC_per_household.kWh.EL.Res.HH.Thermal.SH.ConvElc.CO</t>
  </si>
  <si>
    <t>FEC_per_household.kWh.EL.Res.HH.Thermal.SH.ConvElc.CO.LPG.LPG</t>
  </si>
  <si>
    <t>FEC_per_household.kWh.EL.Res.HH.Thermal.SH.ConvElc.CO.Elc.Elec</t>
  </si>
  <si>
    <t>EL - Thermal energy service per household (detailed structure)</t>
  </si>
  <si>
    <t>TES_per_household.kWh.EL.Res.HH.Thermal.SH.Solids</t>
  </si>
  <si>
    <t>TES_per_household.kWh.EL.Res.HH.Thermal.SH.Solids.SH</t>
  </si>
  <si>
    <t>TES_per_household.kWh.EL.Res.HH.Thermal.SH.Solids.SH.Solids</t>
  </si>
  <si>
    <t>TES_per_household.kWh.EL.Res.HH.Thermal.SH.Solids.SH.Elec</t>
  </si>
  <si>
    <t>TES_per_household.kWh.EL.Res.HH.Thermal.SH.Solids.SC</t>
  </si>
  <si>
    <t>TES_per_household.kWh.EL.Res.HH.Thermal.SH.Solids.SC.AC.Elec</t>
  </si>
  <si>
    <t>TES_per_household.kWh.EL.Res.HH.Thermal.SH.Solids.WH</t>
  </si>
  <si>
    <t>TES_per_household.kWh.EL.Res.HH.Thermal.SH.Solids.WH.Solids.NoSolar.Solids</t>
  </si>
  <si>
    <t>TES_per_household.kWh.EL.Res.HH.Thermal.SH.Solids.WH.LPG.NoSolar.LPG</t>
  </si>
  <si>
    <t>TES_per_household.kWh.EL.Res.HH.Thermal.SH.Solids.WH.LPG.Solar</t>
  </si>
  <si>
    <t>TES_per_household.kWh.EL.Res.HH.Thermal.SH.Solids.WH.LPG.Solar.LPG</t>
  </si>
  <si>
    <t>TES_per_household.kWh.EL.Res.HH.Thermal.SH.Solids.WH.LPG.Solar.Solar</t>
  </si>
  <si>
    <t>TES_per_household.kWh.EL.Res.HH.Thermal.SH.Solids.WH.Elc.NoSolar.Elec</t>
  </si>
  <si>
    <t>TES_per_household.kWh.EL.Res.HH.Thermal.SH.Solids.WH.Elc.Solar</t>
  </si>
  <si>
    <t>TES_per_household.kWh.EL.Res.HH.Thermal.SH.Solids.WH.Elc.Solar.Elec</t>
  </si>
  <si>
    <t>TES_per_household.kWh.EL.Res.HH.Thermal.SH.Solids.WH.Elc.Solar.Solar</t>
  </si>
  <si>
    <t>TES_per_household.kWh.EL.Res.HH.Thermal.SH.Solids.CO</t>
  </si>
  <si>
    <t>TES_per_household.kWh.EL.Res.HH.Thermal.SH.Solids.CO.Solids.Solids</t>
  </si>
  <si>
    <t>TES_per_household.kWh.EL.Res.HH.Thermal.SH.Solids.CO.LPG.LPG</t>
  </si>
  <si>
    <t>TES_per_household.kWh.EL.Res.HH.Thermal.SH.Solids.CO.Elc.Elec</t>
  </si>
  <si>
    <t>TES_per_household.kWh.EL.Res.HH.Thermal.SH.LPG</t>
  </si>
  <si>
    <t>TES_per_household.kWh.EL.Res.HH.Thermal.SH.LPG.SH</t>
  </si>
  <si>
    <t>TES_per_household.kWh.EL.Res.HH.Thermal.SH.LPG.SH.LPG</t>
  </si>
  <si>
    <t>TES_per_household.kWh.EL.Res.HH.Thermal.SH.LPG.SH.Elec</t>
  </si>
  <si>
    <t>TES_per_household.kWh.EL.Res.HH.Thermal.SH.LPG.SC</t>
  </si>
  <si>
    <t>TES_per_household.kWh.EL.Res.HH.Thermal.SH.LPG.SC.AC.Elec</t>
  </si>
  <si>
    <t>TES_per_household.kWh.EL.Res.HH.Thermal.SH.LPG.WH</t>
  </si>
  <si>
    <t>TES_per_household.kWh.EL.Res.HH.Thermal.SH.LPG.WH.LPG.NoSolar.LPG</t>
  </si>
  <si>
    <t>TES_per_household.kWh.EL.Res.HH.Thermal.SH.LPG.WH.LPG.Solar</t>
  </si>
  <si>
    <t>TES_per_household.kWh.EL.Res.HH.Thermal.SH.LPG.WH.LPG.Solar.LPG</t>
  </si>
  <si>
    <t>TES_per_household.kWh.EL.Res.HH.Thermal.SH.LPG.WH.LPG.Solar.Solar</t>
  </si>
  <si>
    <t>TES_per_household.kWh.EL.Res.HH.Thermal.SH.LPG.WH.Elc.NoSolar.Elec</t>
  </si>
  <si>
    <t>TES_per_household.kWh.EL.Res.HH.Thermal.SH.LPG.WH.Elc.Solar</t>
  </si>
  <si>
    <t>TES_per_household.kWh.EL.Res.HH.Thermal.SH.LPG.WH.Elc.Solar.Elec</t>
  </si>
  <si>
    <t>TES_per_household.kWh.EL.Res.HH.Thermal.SH.LPG.WH.Elc.Solar.Solar</t>
  </si>
  <si>
    <t>TES_per_household.kWh.EL.Res.HH.Thermal.SH.LPG.CO</t>
  </si>
  <si>
    <t>TES_per_household.kWh.EL.Res.HH.Thermal.SH.LPG.CO.LPG.LPG</t>
  </si>
  <si>
    <t>TES_per_household.kWh.EL.Res.HH.Thermal.SH.LPG.CO.Elc.Elec</t>
  </si>
  <si>
    <t>TES_per_household.kWh.EL.Res.HH.Thermal.SH.Oil</t>
  </si>
  <si>
    <t>TES_per_household.kWh.EL.Res.HH.Thermal.SH.Oil.SH</t>
  </si>
  <si>
    <t>TES_per_household.kWh.EL.Res.HH.Thermal.SH.Oil.SH.Oil</t>
  </si>
  <si>
    <t>TES_per_household.kWh.EL.Res.HH.Thermal.SH.Oil.SH.Elec</t>
  </si>
  <si>
    <t>TES_per_household.kWh.EL.Res.HH.Thermal.SH.Oil.SC</t>
  </si>
  <si>
    <t>TES_per_household.kWh.EL.Res.HH.Thermal.SH.Oil.SC.AC.Elec</t>
  </si>
  <si>
    <t>TES_per_household.kWh.EL.Res.HH.Thermal.SH.Oil.WH</t>
  </si>
  <si>
    <t>TES_per_household.kWh.EL.Res.HH.Thermal.SH.Oil.WH.Oil.NoSolar.Oil</t>
  </si>
  <si>
    <t>TES_per_household.kWh.EL.Res.HH.Thermal.SH.Oil.WH.Oil.Solar</t>
  </si>
  <si>
    <t>TES_per_household.kWh.EL.Res.HH.Thermal.SH.Oil.WH.Oil.Solar.Oil</t>
  </si>
  <si>
    <t>TES_per_household.kWh.EL.Res.HH.Thermal.SH.Oil.WH.Oil.Solar.Solar</t>
  </si>
  <si>
    <t>TES_per_household.kWh.EL.Res.HH.Thermal.SH.Oil.WH.Elc.NoSolar.Elec</t>
  </si>
  <si>
    <t>TES_per_household.kWh.EL.Res.HH.Thermal.SH.Oil.WH.Elc.Solar</t>
  </si>
  <si>
    <t>TES_per_household.kWh.EL.Res.HH.Thermal.SH.Oil.WH.Elc.Solar.Elec</t>
  </si>
  <si>
    <t>TES_per_household.kWh.EL.Res.HH.Thermal.SH.Oil.WH.Elc.Solar.Solar</t>
  </si>
  <si>
    <t>TES_per_household.kWh.EL.Res.HH.Thermal.SH.Oil.CO</t>
  </si>
  <si>
    <t>TES_per_household.kWh.EL.Res.HH.Thermal.SH.Oil.CO.LPG.LPG</t>
  </si>
  <si>
    <t>TES_per_household.kWh.EL.Res.HH.Thermal.SH.Oil.CO.Elc.Elec</t>
  </si>
  <si>
    <t>TES_per_household.kWh.EL.Res.HH.Thermal.SH.Gas</t>
  </si>
  <si>
    <t>TES_per_household.kWh.EL.Res.HH.Thermal.SH.Gas.SH</t>
  </si>
  <si>
    <t>TES_per_household.kWh.EL.Res.HH.Thermal.SH.Gas.SH.Gas</t>
  </si>
  <si>
    <t>TES_per_household.kWh.EL.Res.HH.Thermal.SH.Gas.SH.Elec</t>
  </si>
  <si>
    <t>TES_per_household.kWh.EL.Res.HH.Thermal.SH.Gas.SC</t>
  </si>
  <si>
    <t>TES_per_household.kWh.EL.Res.HH.Thermal.SH.Gas.SC.AC.Elec</t>
  </si>
  <si>
    <t>TES_per_household.kWh.EL.Res.HH.Thermal.SH.Gas.WH</t>
  </si>
  <si>
    <t>TES_per_household.kWh.EL.Res.HH.Thermal.SH.Gas.WH.Gas.NoSolar.Gas</t>
  </si>
  <si>
    <t>TES_per_household.kWh.EL.Res.HH.Thermal.SH.Gas.WH.Gas.Solar</t>
  </si>
  <si>
    <t>TES_per_household.kWh.EL.Res.HH.Thermal.SH.Gas.WH.Gas.Solar.Gas</t>
  </si>
  <si>
    <t>TES_per_household.kWh.EL.Res.HH.Thermal.SH.Gas.WH.Gas.Solar.Solar</t>
  </si>
  <si>
    <t>TES_per_household.kWh.EL.Res.HH.Thermal.SH.Gas.WH.Elc.NoSolar.Elec</t>
  </si>
  <si>
    <t>TES_per_household.kWh.EL.Res.HH.Thermal.SH.Gas.WH.Elc.Solar</t>
  </si>
  <si>
    <t>TES_per_household.kWh.EL.Res.HH.Thermal.SH.Gas.WH.Elc.Solar.Elec</t>
  </si>
  <si>
    <t>TES_per_household.kWh.EL.Res.HH.Thermal.SH.Gas.WH.Elc.Solar.Solar</t>
  </si>
  <si>
    <t>TES_per_household.kWh.EL.Res.HH.Thermal.SH.Gas.CO</t>
  </si>
  <si>
    <t>TES_per_household.kWh.EL.Res.HH.Thermal.SH.Gas.CO.Gas.Gas</t>
  </si>
  <si>
    <t>TES_per_household.kWh.EL.Res.HH.Thermal.SH.Gas.CO.Elc.Elec</t>
  </si>
  <si>
    <t>TES_per_household.kWh.EL.Res.HH.Thermal.SH.Biomass</t>
  </si>
  <si>
    <t>TES_per_household.kWh.EL.Res.HH.Thermal.SH.Biomass.SH</t>
  </si>
  <si>
    <t>TES_per_household.kWh.EL.Res.HH.Thermal.SH.Biomass.SH.Biomass</t>
  </si>
  <si>
    <t>TES_per_household.kWh.EL.Res.HH.Thermal.SH.Biomass.SH.Elec</t>
  </si>
  <si>
    <t>TES_per_household.kWh.EL.Res.HH.Thermal.SH.Biomass.SC</t>
  </si>
  <si>
    <t>TES_per_household.kWh.EL.Res.HH.Thermal.SH.Biomass.SC.AC.Elec</t>
  </si>
  <si>
    <t>TES_per_household.kWh.EL.Res.HH.Thermal.SH.Biomass.WH</t>
  </si>
  <si>
    <t>TES_per_household.kWh.EL.Res.HH.Thermal.SH.Biomass.WH.Biomass.NoSolar.Biomass</t>
  </si>
  <si>
    <t>TES_per_household.kWh.EL.Res.HH.Thermal.SH.Biomass.WH.Biomass.Solar</t>
  </si>
  <si>
    <t>TES_per_household.kWh.EL.Res.HH.Thermal.SH.Biomass.WH.Biomass.Solar.Biomass</t>
  </si>
  <si>
    <t>TES_per_household.kWh.EL.Res.HH.Thermal.SH.Biomass.WH.Biomass.Solar.Solar</t>
  </si>
  <si>
    <t>TES_per_household.kWh.EL.Res.HH.Thermal.SH.Biomass.WH.LPG.NoSolar.LPG</t>
  </si>
  <si>
    <t>TES_per_household.kWh.EL.Res.HH.Thermal.SH.Biomass.WH.LPG.Solar</t>
  </si>
  <si>
    <t>TES_per_household.kWh.EL.Res.HH.Thermal.SH.Biomass.WH.LPG.Solar.LPG</t>
  </si>
  <si>
    <t>TES_per_household.kWh.EL.Res.HH.Thermal.SH.Biomass.WH.LPG.Solar.Solar</t>
  </si>
  <si>
    <t>TES_per_household.kWh.EL.Res.HH.Thermal.SH.Biomass.WH.Elc.NoSolar.Elec</t>
  </si>
  <si>
    <t>TES_per_household.kWh.EL.Res.HH.Thermal.SH.Biomass.WH.Elc.Solar</t>
  </si>
  <si>
    <t>TES_per_household.kWh.EL.Res.HH.Thermal.SH.Biomass.WH.Elc.Solar.Elec</t>
  </si>
  <si>
    <t>TES_per_household.kWh.EL.Res.HH.Thermal.SH.Biomass.WH.Elc.Solar.Solar</t>
  </si>
  <si>
    <t>TES_per_household.kWh.EL.Res.HH.Thermal.SH.Biomass.CO</t>
  </si>
  <si>
    <t>TES_per_household.kWh.EL.Res.HH.Thermal.SH.Biomass.CO.Biomass.Biomass</t>
  </si>
  <si>
    <t>TES_per_household.kWh.EL.Res.HH.Thermal.SH.Biomass.CO.LPG.LPG</t>
  </si>
  <si>
    <t>TES_per_household.kWh.EL.Res.HH.Thermal.SH.Biomass.CO.Elc.Elec</t>
  </si>
  <si>
    <t>TES_per_household.kWh.EL.Res.HH.Thermal.SH.Geo</t>
  </si>
  <si>
    <t>TES_per_household.kWh.EL.Res.HH.Thermal.SH.Geo.SH</t>
  </si>
  <si>
    <t>TES_per_household.kWh.EL.Res.HH.Thermal.SH.Geo.SH.Geo</t>
  </si>
  <si>
    <t>TES_per_household.kWh.EL.Res.HH.Thermal.SH.Geo.SH.Elec</t>
  </si>
  <si>
    <t>TES_per_household.kWh.EL.Res.HH.Thermal.SH.Geo.SC</t>
  </si>
  <si>
    <t>TES_per_household.kWh.EL.Res.HH.Thermal.SH.Geo.SC.AC.Elec</t>
  </si>
  <si>
    <t>TES_per_household.kWh.EL.Res.HH.Thermal.SH.Geo.WH</t>
  </si>
  <si>
    <t>TES_per_household.kWh.EL.Res.HH.Thermal.SH.Geo.WH.Geo.NoSolar.Geo</t>
  </si>
  <si>
    <t>TES_per_household.kWh.EL.Res.HH.Thermal.SH.Geo.WH.Geo.Solar</t>
  </si>
  <si>
    <t>TES_per_household.kWh.EL.Res.HH.Thermal.SH.Geo.WH.Geo.Solar.Geo</t>
  </si>
  <si>
    <t>TES_per_household.kWh.EL.Res.HH.Thermal.SH.Geo.WH.Geo.Solar.Solar</t>
  </si>
  <si>
    <t>TES_per_household.kWh.EL.Res.HH.Thermal.SH.Geo.WH.Elc.NoSolar.Elec</t>
  </si>
  <si>
    <t>TES_per_household.kWh.EL.Res.HH.Thermal.SH.Geo.WH.Elc.Solar</t>
  </si>
  <si>
    <t>TES_per_household.kWh.EL.Res.HH.Thermal.SH.Geo.WH.Elc.Solar.Elec</t>
  </si>
  <si>
    <t>TES_per_household.kWh.EL.Res.HH.Thermal.SH.Geo.WH.Elc.Solar.Solar</t>
  </si>
  <si>
    <t>TES_per_household.kWh.EL.Res.HH.Thermal.SH.Geo.CO</t>
  </si>
  <si>
    <t>TES_per_household.kWh.EL.Res.HH.Thermal.SH.Geo.CO.LPG.LPG</t>
  </si>
  <si>
    <t>TES_per_household.kWh.EL.Res.HH.Thermal.SH.Geo.CO.Elc.Elec</t>
  </si>
  <si>
    <t>TES_per_household.kWh.EL.Res.HH.Thermal.SH.DistrHeat</t>
  </si>
  <si>
    <t>TES_per_household.kWh.EL.Res.HH.Thermal.SH.DistrHeat.SH</t>
  </si>
  <si>
    <t>TES_per_household.kWh.EL.Res.HH.Thermal.SH.DistrHeat.SH.Steam_Distr</t>
  </si>
  <si>
    <t>TES_per_household.kWh.EL.Res.HH.Thermal.SH.DistrHeat.SH.Elec</t>
  </si>
  <si>
    <t>TES_per_household.kWh.EL.Res.HH.Thermal.SH.DistrHeat.SC</t>
  </si>
  <si>
    <t>TES_per_household.kWh.EL.Res.HH.Thermal.SH.DistrHeat.SC.AC.Elec</t>
  </si>
  <si>
    <t>TES_per_household.kWh.EL.Res.HH.Thermal.SH.DistrHeat.WH</t>
  </si>
  <si>
    <t>TES_per_household.kWh.EL.Res.HH.Thermal.SH.DistrHeat.WH.DistrHeat.NoSolar.Steam_Distr</t>
  </si>
  <si>
    <t>TES_per_household.kWh.EL.Res.HH.Thermal.SH.DistrHeat.WH.DistrHeat.Solar</t>
  </si>
  <si>
    <t>TES_per_household.kWh.EL.Res.HH.Thermal.SH.DistrHeat.WH.DistrHeat.Solar.Steam_Distr</t>
  </si>
  <si>
    <t>TES_per_household.kWh.EL.Res.HH.Thermal.SH.DistrHeat.WH.DistrHeat.Solar.Solar</t>
  </si>
  <si>
    <t>TES_per_household.kWh.EL.Res.HH.Thermal.SH.DistrHeat.WH.Elc.NoSolar.Elec</t>
  </si>
  <si>
    <t>TES_per_household.kWh.EL.Res.HH.Thermal.SH.DistrHeat.WH.Elc.Solar</t>
  </si>
  <si>
    <t>TES_per_household.kWh.EL.Res.HH.Thermal.SH.DistrHeat.WH.Elc.Solar.Elec</t>
  </si>
  <si>
    <t>TES_per_household.kWh.EL.Res.HH.Thermal.SH.DistrHeat.WH.Elc.Solar.Solar</t>
  </si>
  <si>
    <t>TES_per_household.kWh.EL.Res.HH.Thermal.SH.DistrHeat.CO</t>
  </si>
  <si>
    <t>TES_per_household.kWh.EL.Res.HH.Thermal.SH.DistrHeat.CO.LPG.LPG</t>
  </si>
  <si>
    <t>TES_per_household.kWh.EL.Res.HH.Thermal.SH.DistrHeat.CO.Elc.Elec</t>
  </si>
  <si>
    <t>TES_per_household.kWh.EL.Res.HH.Thermal.SH.AdvElc</t>
  </si>
  <si>
    <t>TES_per_household.kWh.EL.Res.HH.Thermal.SH.AdvElc.SH</t>
  </si>
  <si>
    <t>TES_per_household.kWh.EL.Res.HH.Thermal.SH.AdvElc.SH.Elec</t>
  </si>
  <si>
    <t>TES_per_household.kWh.EL.Res.HH.Thermal.SH.AdvElc.SC</t>
  </si>
  <si>
    <t>TES_per_household.kWh.EL.Res.HH.Thermal.SH.AdvElc.SC.AC.Elec</t>
  </si>
  <si>
    <t>TES_per_household.kWh.EL.Res.HH.Thermal.SH.AdvElc.WH</t>
  </si>
  <si>
    <t>TES_per_household.kWh.EL.Res.HH.Thermal.SH.AdvElc.WH.LPG.NoSolar.LPG</t>
  </si>
  <si>
    <t>TES_per_household.kWh.EL.Res.HH.Thermal.SH.AdvElc.WH.LPG.Solar</t>
  </si>
  <si>
    <t>TES_per_household.kWh.EL.Res.HH.Thermal.SH.AdvElc.WH.LPG.Solar.LPG</t>
  </si>
  <si>
    <t>TES_per_household.kWh.EL.Res.HH.Thermal.SH.AdvElc.WH.LPG.Solar.Solar</t>
  </si>
  <si>
    <t>TES_per_household.kWh.EL.Res.HH.Thermal.SH.AdvElc.WH.Elc.NoSolar.Elec</t>
  </si>
  <si>
    <t>TES_per_household.kWh.EL.Res.HH.Thermal.SH.AdvElc.WH.Elc.Solar</t>
  </si>
  <si>
    <t>TES_per_household.kWh.EL.Res.HH.Thermal.SH.AdvElc.WH.Elc.Solar.Elec</t>
  </si>
  <si>
    <t>TES_per_household.kWh.EL.Res.HH.Thermal.SH.AdvElc.WH.Elc.Solar.Solar</t>
  </si>
  <si>
    <t>TES_per_household.kWh.EL.Res.HH.Thermal.SH.AdvElc.CO</t>
  </si>
  <si>
    <t>TES_per_household.kWh.EL.Res.HH.Thermal.SH.AdvElc.CO.LPG.LPG</t>
  </si>
  <si>
    <t>TES_per_household.kWh.EL.Res.HH.Thermal.SH.AdvElc.CO.Elc.Elec</t>
  </si>
  <si>
    <t>TES_per_household.kWh.EL.Res.HH.Thermal.SH.ConvElc</t>
  </si>
  <si>
    <t>TES_per_household.kWh.EL.Res.HH.Thermal.SH.ConvElc.SH</t>
  </si>
  <si>
    <t>TES_per_household.kWh.EL.Res.HH.Thermal.SH.ConvElc.SH.Elec</t>
  </si>
  <si>
    <t>TES_per_household.kWh.EL.Res.HH.Thermal.SH.ConvElc.SC</t>
  </si>
  <si>
    <t>TES_per_household.kWh.EL.Res.HH.Thermal.SH.ConvElc.SC.AC.Elec</t>
  </si>
  <si>
    <t>TES_per_household.kWh.EL.Res.HH.Thermal.SH.ConvElc.WH</t>
  </si>
  <si>
    <t>TES_per_household.kWh.EL.Res.HH.Thermal.SH.ConvElc.WH.LPG.NoSolar.LPG</t>
  </si>
  <si>
    <t>TES_per_household.kWh.EL.Res.HH.Thermal.SH.ConvElc.WH.LPG.Solar</t>
  </si>
  <si>
    <t>TES_per_household.kWh.EL.Res.HH.Thermal.SH.ConvElc.WH.LPG.Solar.LPG</t>
  </si>
  <si>
    <t>TES_per_household.kWh.EL.Res.HH.Thermal.SH.ConvElc.WH.LPG.Solar.Solar</t>
  </si>
  <si>
    <t>TES_per_household.kWh.EL.Res.HH.Thermal.SH.ConvElc.WH.Elc.NoSolar.Elec</t>
  </si>
  <si>
    <t>TES_per_household.kWh.EL.Res.HH.Thermal.SH.ConvElc.WH.Elc.Solar</t>
  </si>
  <si>
    <t>TES_per_household.kWh.EL.Res.HH.Thermal.SH.ConvElc.WH.Elc.Solar.Elec</t>
  </si>
  <si>
    <t>TES_per_household.kWh.EL.Res.HH.Thermal.SH.ConvElc.WH.Elc.Solar.Solar</t>
  </si>
  <si>
    <t>TES_per_household.kWh.EL.Res.HH.Thermal.SH.ConvElc.CO</t>
  </si>
  <si>
    <t>TES_per_household.kWh.EL.Res.HH.Thermal.SH.ConvElc.CO.LPG.LPG</t>
  </si>
  <si>
    <t>TES_per_household.kWh.EL.Res.HH.Thermal.SH.ConvElc.CO.Elc.Elec</t>
  </si>
  <si>
    <t>EL - CO2 emissions per household (detailed structure)</t>
  </si>
  <si>
    <t>EMI_per_household.kgCO2.EL.Res.HH.Thermal.SH.Solids</t>
  </si>
  <si>
    <t>EMI_per_household.kgCO2.EL.Res.HH.Thermal.SH.Solids.SH</t>
  </si>
  <si>
    <t>EMI_per_household.kgCO2.EL.Res.HH.Thermal.SH.Solids.SH.Solids</t>
  </si>
  <si>
    <t>EMI_per_household.kgCO2.EL.Res.HH.Thermal.SH.Solids.SH.Elec</t>
  </si>
  <si>
    <t>EMI_per_household.kgCO2.EL.Res.HH.Thermal.SH.Solids.SC</t>
  </si>
  <si>
    <t>EMI_per_household.kgCO2.EL.Res.HH.Thermal.SH.Solids.SC.AC.Elec</t>
  </si>
  <si>
    <t>EMI_per_household.kgCO2.EL.Res.HH.Thermal.SH.Solids.WH</t>
  </si>
  <si>
    <t>EMI_per_household.kgCO2.EL.Res.HH.Thermal.SH.Solids.WH.Solids.NoSolar.Solids</t>
  </si>
  <si>
    <t>EMI_per_household.kgCO2.EL.Res.HH.Thermal.SH.Solids.WH.LPG.NoSolar.LPG</t>
  </si>
  <si>
    <t>EMI_per_household.kgCO2.EL.Res.HH.Thermal.SH.Solids.WH.LPG.Solar</t>
  </si>
  <si>
    <t>EMI_per_household.kgCO2.EL.Res.HH.Thermal.SH.Solids.WH.LPG.Solar.LPG</t>
  </si>
  <si>
    <t>EMI_per_household.kgCO2.EL.Res.HH.Thermal.SH.Solids.WH.LPG.Solar.Solar</t>
  </si>
  <si>
    <t>EMI_per_household.kgCO2.EL.Res.HH.Thermal.SH.Solids.WH.Elc.NoSolar.Elec</t>
  </si>
  <si>
    <t>EMI_per_household.kgCO2.EL.Res.HH.Thermal.SH.Solids.WH.Elc.Solar</t>
  </si>
  <si>
    <t>EMI_per_household.kgCO2.EL.Res.HH.Thermal.SH.Solids.WH.Elc.Solar.Elec</t>
  </si>
  <si>
    <t>EMI_per_household.kgCO2.EL.Res.HH.Thermal.SH.Solids.WH.Elc.Solar.Solar</t>
  </si>
  <si>
    <t>EMI_per_household.kgCO2.EL.Res.HH.Thermal.SH.Solids.CO</t>
  </si>
  <si>
    <t>EMI_per_household.kgCO2.EL.Res.HH.Thermal.SH.Solids.CO.Solids.Solids</t>
  </si>
  <si>
    <t>EMI_per_household.kgCO2.EL.Res.HH.Thermal.SH.Solids.CO.LPG.LPG</t>
  </si>
  <si>
    <t>EMI_per_household.kgCO2.EL.Res.HH.Thermal.SH.Solids.CO.Elc.Elec</t>
  </si>
  <si>
    <t>EMI_per_household.kgCO2.EL.Res.HH.Thermal.SH.LPG</t>
  </si>
  <si>
    <t>EMI_per_household.kgCO2.EL.Res.HH.Thermal.SH.LPG.SH</t>
  </si>
  <si>
    <t>EMI_per_household.kgCO2.EL.Res.HH.Thermal.SH.LPG.SH.LPG</t>
  </si>
  <si>
    <t>EMI_per_household.kgCO2.EL.Res.HH.Thermal.SH.LPG.SH.Elec</t>
  </si>
  <si>
    <t>EMI_per_household.kgCO2.EL.Res.HH.Thermal.SH.LPG.SC</t>
  </si>
  <si>
    <t>EMI_per_household.kgCO2.EL.Res.HH.Thermal.SH.LPG.SC.AC.Elec</t>
  </si>
  <si>
    <t>EMI_per_household.kgCO2.EL.Res.HH.Thermal.SH.LPG.WH</t>
  </si>
  <si>
    <t>EMI_per_household.kgCO2.EL.Res.HH.Thermal.SH.LPG.WH.LPG.NoSolar.LPG</t>
  </si>
  <si>
    <t>EMI_per_household.kgCO2.EL.Res.HH.Thermal.SH.LPG.WH.LPG.Solar</t>
  </si>
  <si>
    <t>EMI_per_household.kgCO2.EL.Res.HH.Thermal.SH.LPG.WH.LPG.Solar.LPG</t>
  </si>
  <si>
    <t>EMI_per_household.kgCO2.EL.Res.HH.Thermal.SH.LPG.WH.LPG.Solar.Solar</t>
  </si>
  <si>
    <t>EMI_per_household.kgCO2.EL.Res.HH.Thermal.SH.LPG.WH.Elc.NoSolar.Elec</t>
  </si>
  <si>
    <t>EMI_per_household.kgCO2.EL.Res.HH.Thermal.SH.LPG.WH.Elc.Solar</t>
  </si>
  <si>
    <t>EMI_per_household.kgCO2.EL.Res.HH.Thermal.SH.LPG.WH.Elc.Solar.Elec</t>
  </si>
  <si>
    <t>EMI_per_household.kgCO2.EL.Res.HH.Thermal.SH.LPG.WH.Elc.Solar.Solar</t>
  </si>
  <si>
    <t>EMI_per_household.kgCO2.EL.Res.HH.Thermal.SH.LPG.CO</t>
  </si>
  <si>
    <t>EMI_per_household.kgCO2.EL.Res.HH.Thermal.SH.LPG.CO.LPG.LPG</t>
  </si>
  <si>
    <t>EMI_per_household.kgCO2.EL.Res.HH.Thermal.SH.LPG.CO.Elc.Elec</t>
  </si>
  <si>
    <t>EMI_per_household.kgCO2.EL.Res.HH.Thermal.SH.Oil</t>
  </si>
  <si>
    <t>EMI_per_household.kgCO2.EL.Res.HH.Thermal.SH.Oil.SH</t>
  </si>
  <si>
    <t>EMI_per_household.kgCO2.EL.Res.HH.Thermal.SH.Oil.SH.Oil</t>
  </si>
  <si>
    <t>EMI_per_household.kgCO2.EL.Res.HH.Thermal.SH.Oil.SH.Elec</t>
  </si>
  <si>
    <t>EMI_per_household.kgCO2.EL.Res.HH.Thermal.SH.Oil.SC</t>
  </si>
  <si>
    <t>EMI_per_household.kgCO2.EL.Res.HH.Thermal.SH.Oil.SC.AC.Elec</t>
  </si>
  <si>
    <t>EMI_per_household.kgCO2.EL.Res.HH.Thermal.SH.Oil.WH</t>
  </si>
  <si>
    <t>EMI_per_household.kgCO2.EL.Res.HH.Thermal.SH.Oil.WH.Oil.NoSolar.Oil</t>
  </si>
  <si>
    <t>EMI_per_household.kgCO2.EL.Res.HH.Thermal.SH.Oil.WH.Oil.Solar</t>
  </si>
  <si>
    <t>EMI_per_household.kgCO2.EL.Res.HH.Thermal.SH.Oil.WH.Oil.Solar.Oil</t>
  </si>
  <si>
    <t>EMI_per_household.kgCO2.EL.Res.HH.Thermal.SH.Oil.WH.Oil.Solar.Solar</t>
  </si>
  <si>
    <t>EMI_per_household.kgCO2.EL.Res.HH.Thermal.SH.Oil.WH.Elc.NoSolar.Elec</t>
  </si>
  <si>
    <t>EMI_per_household.kgCO2.EL.Res.HH.Thermal.SH.Oil.WH.Elc.Solar</t>
  </si>
  <si>
    <t>EMI_per_household.kgCO2.EL.Res.HH.Thermal.SH.Oil.WH.Elc.Solar.Elec</t>
  </si>
  <si>
    <t>EMI_per_household.kgCO2.EL.Res.HH.Thermal.SH.Oil.WH.Elc.Solar.Solar</t>
  </si>
  <si>
    <t>EMI_per_household.kgCO2.EL.Res.HH.Thermal.SH.Oil.CO</t>
  </si>
  <si>
    <t>EMI_per_household.kgCO2.EL.Res.HH.Thermal.SH.Oil.CO.LPG.LPG</t>
  </si>
  <si>
    <t>EMI_per_household.kgCO2.EL.Res.HH.Thermal.SH.Oil.CO.Elc.Elec</t>
  </si>
  <si>
    <t>EMI_per_household.kgCO2.EL.Res.HH.Thermal.SH.Gas</t>
  </si>
  <si>
    <t>EMI_per_household.kgCO2.EL.Res.HH.Thermal.SH.Gas.SH</t>
  </si>
  <si>
    <t>EMI_per_household.kgCO2.EL.Res.HH.Thermal.SH.Gas.SH.Gas</t>
  </si>
  <si>
    <t>EMI_per_household.kgCO2.EL.Res.HH.Thermal.SH.Gas.SH.Elec</t>
  </si>
  <si>
    <t>EMI_per_household.kgCO2.EL.Res.HH.Thermal.SH.Gas.SC</t>
  </si>
  <si>
    <t>EMI_per_household.kgCO2.EL.Res.HH.Thermal.SH.Gas.SC.AC.Elec</t>
  </si>
  <si>
    <t>EMI_per_household.kgCO2.EL.Res.HH.Thermal.SH.Gas.WH</t>
  </si>
  <si>
    <t>EMI_per_household.kgCO2.EL.Res.HH.Thermal.SH.Gas.WH.Gas.NoSolar.Gas</t>
  </si>
  <si>
    <t>EMI_per_household.kgCO2.EL.Res.HH.Thermal.SH.Gas.WH.Gas.Solar</t>
  </si>
  <si>
    <t>EMI_per_household.kgCO2.EL.Res.HH.Thermal.SH.Gas.WH.Gas.Solar.Gas</t>
  </si>
  <si>
    <t>EMI_per_household.kgCO2.EL.Res.HH.Thermal.SH.Gas.WH.Gas.Solar.Solar</t>
  </si>
  <si>
    <t>EMI_per_household.kgCO2.EL.Res.HH.Thermal.SH.Gas.WH.Elc.NoSolar.Elec</t>
  </si>
  <si>
    <t>EMI_per_household.kgCO2.EL.Res.HH.Thermal.SH.Gas.WH.Elc.Solar</t>
  </si>
  <si>
    <t>EMI_per_household.kgCO2.EL.Res.HH.Thermal.SH.Gas.WH.Elc.Solar.Elec</t>
  </si>
  <si>
    <t>EMI_per_household.kgCO2.EL.Res.HH.Thermal.SH.Gas.WH.Elc.Solar.Solar</t>
  </si>
  <si>
    <t>EMI_per_household.kgCO2.EL.Res.HH.Thermal.SH.Gas.CO</t>
  </si>
  <si>
    <t>EMI_per_household.kgCO2.EL.Res.HH.Thermal.SH.Gas.CO.Gas.Gas</t>
  </si>
  <si>
    <t>EMI_per_household.kgCO2.EL.Res.HH.Thermal.SH.Gas.CO.Elc.Elec</t>
  </si>
  <si>
    <t>EMI_per_household.kgCO2.EL.Res.HH.Thermal.SH.Biomass</t>
  </si>
  <si>
    <t>EMI_per_household.kgCO2.EL.Res.HH.Thermal.SH.Biomass.SH</t>
  </si>
  <si>
    <t>EMI_per_household.kgCO2.EL.Res.HH.Thermal.SH.Biomass.SH.Biomass</t>
  </si>
  <si>
    <t>EMI_per_household.kgCO2.EL.Res.HH.Thermal.SH.Biomass.SH.Elec</t>
  </si>
  <si>
    <t>EMI_per_household.kgCO2.EL.Res.HH.Thermal.SH.Biomass.SC</t>
  </si>
  <si>
    <t>EMI_per_household.kgCO2.EL.Res.HH.Thermal.SH.Biomass.SC.AC.Elec</t>
  </si>
  <si>
    <t>EMI_per_household.kgCO2.EL.Res.HH.Thermal.SH.Biomass.WH</t>
  </si>
  <si>
    <t>EMI_per_household.kgCO2.EL.Res.HH.Thermal.SH.Biomass.WH.Biomass.NoSolar.Biomass</t>
  </si>
  <si>
    <t>EMI_per_household.kgCO2.EL.Res.HH.Thermal.SH.Biomass.WH.Biomass.Solar</t>
  </si>
  <si>
    <t>EMI_per_household.kgCO2.EL.Res.HH.Thermal.SH.Biomass.WH.Biomass.Solar.Biomass</t>
  </si>
  <si>
    <t>EMI_per_household.kgCO2.EL.Res.HH.Thermal.SH.Biomass.WH.Biomass.Solar.Solar</t>
  </si>
  <si>
    <t>EMI_per_household.kgCO2.EL.Res.HH.Thermal.SH.Biomass.WH.LPG.NoSolar.LPG</t>
  </si>
  <si>
    <t>EMI_per_household.kgCO2.EL.Res.HH.Thermal.SH.Biomass.WH.LPG.Solar</t>
  </si>
  <si>
    <t>EMI_per_household.kgCO2.EL.Res.HH.Thermal.SH.Biomass.WH.LPG.Solar.LPG</t>
  </si>
  <si>
    <t>EMI_per_household.kgCO2.EL.Res.HH.Thermal.SH.Biomass.WH.LPG.Solar.Solar</t>
  </si>
  <si>
    <t>EMI_per_household.kgCO2.EL.Res.HH.Thermal.SH.Biomass.WH.Elc.NoSolar.Elec</t>
  </si>
  <si>
    <t>EMI_per_household.kgCO2.EL.Res.HH.Thermal.SH.Biomass.WH.Elc.Solar</t>
  </si>
  <si>
    <t>EMI_per_household.kgCO2.EL.Res.HH.Thermal.SH.Biomass.WH.Elc.Solar.Elec</t>
  </si>
  <si>
    <t>EMI_per_household.kgCO2.EL.Res.HH.Thermal.SH.Biomass.WH.Elc.Solar.Solar</t>
  </si>
  <si>
    <t>EMI_per_household.kgCO2.EL.Res.HH.Thermal.SH.Biomass.CO</t>
  </si>
  <si>
    <t>EMI_per_household.kgCO2.EL.Res.HH.Thermal.SH.Biomass.CO.Biomass.Biomass</t>
  </si>
  <si>
    <t>EMI_per_household.kgCO2.EL.Res.HH.Thermal.SH.Biomass.CO.LPG.LPG</t>
  </si>
  <si>
    <t>EMI_per_household.kgCO2.EL.Res.HH.Thermal.SH.Biomass.CO.Elc.Elec</t>
  </si>
  <si>
    <t>EMI_per_household.kgCO2.EL.Res.HH.Thermal.SH.Geo</t>
  </si>
  <si>
    <t>EMI_per_household.kgCO2.EL.Res.HH.Thermal.SH.Geo.SH</t>
  </si>
  <si>
    <t>EMI_per_household.kgCO2.EL.Res.HH.Thermal.SH.Geo.SH.Geo</t>
  </si>
  <si>
    <t>EMI_per_household.kgCO2.EL.Res.HH.Thermal.SH.Geo.SH.Elec</t>
  </si>
  <si>
    <t>EMI_per_household.kgCO2.EL.Res.HH.Thermal.SH.Geo.SC</t>
  </si>
  <si>
    <t>EMI_per_household.kgCO2.EL.Res.HH.Thermal.SH.Geo.SC.AC.Elec</t>
  </si>
  <si>
    <t>EMI_per_household.kgCO2.EL.Res.HH.Thermal.SH.Geo.WH</t>
  </si>
  <si>
    <t>EMI_per_household.kgCO2.EL.Res.HH.Thermal.SH.Geo.WH.Geo.NoSolar.Geo</t>
  </si>
  <si>
    <t>EMI_per_household.kgCO2.EL.Res.HH.Thermal.SH.Geo.WH.Geo.Solar</t>
  </si>
  <si>
    <t>EMI_per_household.kgCO2.EL.Res.HH.Thermal.SH.Geo.WH.Geo.Solar.Geo</t>
  </si>
  <si>
    <t>EMI_per_household.kgCO2.EL.Res.HH.Thermal.SH.Geo.WH.Geo.Solar.Solar</t>
  </si>
  <si>
    <t>EMI_per_household.kgCO2.EL.Res.HH.Thermal.SH.Geo.WH.Elc.NoSolar.Elec</t>
  </si>
  <si>
    <t>EMI_per_household.kgCO2.EL.Res.HH.Thermal.SH.Geo.WH.Elc.Solar</t>
  </si>
  <si>
    <t>EMI_per_household.kgCO2.EL.Res.HH.Thermal.SH.Geo.WH.Elc.Solar.Elec</t>
  </si>
  <si>
    <t>EMI_per_household.kgCO2.EL.Res.HH.Thermal.SH.Geo.WH.Elc.Solar.Solar</t>
  </si>
  <si>
    <t>EMI_per_household.kgCO2.EL.Res.HH.Thermal.SH.Geo.CO</t>
  </si>
  <si>
    <t>EMI_per_household.kgCO2.EL.Res.HH.Thermal.SH.Geo.CO.LPG.LPG</t>
  </si>
  <si>
    <t>EMI_per_household.kgCO2.EL.Res.HH.Thermal.SH.Geo.CO.Elc.Elec</t>
  </si>
  <si>
    <t>EMI_per_household.kgCO2.EL.Res.HH.Thermal.SH.DistrHeat</t>
  </si>
  <si>
    <t>EMI_per_household.kgCO2.EL.Res.HH.Thermal.SH.DistrHeat.SH</t>
  </si>
  <si>
    <t>EMI_per_household.kgCO2.EL.Res.HH.Thermal.SH.DistrHeat.SH.Steam_Distr</t>
  </si>
  <si>
    <t>EMI_per_household.kgCO2.EL.Res.HH.Thermal.SH.DistrHeat.SH.Elec</t>
  </si>
  <si>
    <t>EMI_per_household.kgCO2.EL.Res.HH.Thermal.SH.DistrHeat.SC</t>
  </si>
  <si>
    <t>EMI_per_household.kgCO2.EL.Res.HH.Thermal.SH.DistrHeat.SC.AC.Elec</t>
  </si>
  <si>
    <t>EMI_per_household.kgCO2.EL.Res.HH.Thermal.SH.DistrHeat.WH</t>
  </si>
  <si>
    <t>EMI_per_household.kgCO2.EL.Res.HH.Thermal.SH.DistrHeat.WH.DistrHeat.NoSolar.Steam_Distr</t>
  </si>
  <si>
    <t>EMI_per_household.kgCO2.EL.Res.HH.Thermal.SH.DistrHeat.WH.DistrHeat.Solar</t>
  </si>
  <si>
    <t>EMI_per_household.kgCO2.EL.Res.HH.Thermal.SH.DistrHeat.WH.DistrHeat.Solar.Steam_Distr</t>
  </si>
  <si>
    <t>EMI_per_household.kgCO2.EL.Res.HH.Thermal.SH.DistrHeat.WH.DistrHeat.Solar.Solar</t>
  </si>
  <si>
    <t>EMI_per_household.kgCO2.EL.Res.HH.Thermal.SH.DistrHeat.WH.Elc.NoSolar.Elec</t>
  </si>
  <si>
    <t>EMI_per_household.kgCO2.EL.Res.HH.Thermal.SH.DistrHeat.WH.Elc.Solar</t>
  </si>
  <si>
    <t>EMI_per_household.kgCO2.EL.Res.HH.Thermal.SH.DistrHeat.WH.Elc.Solar.Elec</t>
  </si>
  <si>
    <t>EMI_per_household.kgCO2.EL.Res.HH.Thermal.SH.DistrHeat.WH.Elc.Solar.Solar</t>
  </si>
  <si>
    <t>EMI_per_household.kgCO2.EL.Res.HH.Thermal.SH.DistrHeat.CO</t>
  </si>
  <si>
    <t>EMI_per_household.kgCO2.EL.Res.HH.Thermal.SH.DistrHeat.CO.LPG.LPG</t>
  </si>
  <si>
    <t>EMI_per_household.kgCO2.EL.Res.HH.Thermal.SH.DistrHeat.CO.Elc.Elec</t>
  </si>
  <si>
    <t>EMI_per_household.kgCO2.EL.Res.HH.Thermal.SH.AdvElc</t>
  </si>
  <si>
    <t>EMI_per_household.kgCO2.EL.Res.HH.Thermal.SH.AdvElc.SH</t>
  </si>
  <si>
    <t>EMI_per_household.kgCO2.EL.Res.HH.Thermal.SH.AdvElc.SH.Elec</t>
  </si>
  <si>
    <t>EMI_per_household.kgCO2.EL.Res.HH.Thermal.SH.AdvElc.SC</t>
  </si>
  <si>
    <t>EMI_per_household.kgCO2.EL.Res.HH.Thermal.SH.AdvElc.SC.AC.Elec</t>
  </si>
  <si>
    <t>EMI_per_household.kgCO2.EL.Res.HH.Thermal.SH.AdvElc.WH</t>
  </si>
  <si>
    <t>EMI_per_household.kgCO2.EL.Res.HH.Thermal.SH.AdvElc.WH.LPG.NoSolar.LPG</t>
  </si>
  <si>
    <t>EMI_per_household.kgCO2.EL.Res.HH.Thermal.SH.AdvElc.WH.LPG.Solar</t>
  </si>
  <si>
    <t>EMI_per_household.kgCO2.EL.Res.HH.Thermal.SH.AdvElc.WH.LPG.Solar.LPG</t>
  </si>
  <si>
    <t>EMI_per_household.kgCO2.EL.Res.HH.Thermal.SH.AdvElc.WH.LPG.Solar.Solar</t>
  </si>
  <si>
    <t>EMI_per_household.kgCO2.EL.Res.HH.Thermal.SH.AdvElc.WH.Elc.NoSolar.Elec</t>
  </si>
  <si>
    <t>EMI_per_household.kgCO2.EL.Res.HH.Thermal.SH.AdvElc.WH.Elc.Solar</t>
  </si>
  <si>
    <t>EMI_per_household.kgCO2.EL.Res.HH.Thermal.SH.AdvElc.WH.Elc.Solar.Elec</t>
  </si>
  <si>
    <t>EMI_per_household.kgCO2.EL.Res.HH.Thermal.SH.AdvElc.WH.Elc.Solar.Solar</t>
  </si>
  <si>
    <t>EMI_per_household.kgCO2.EL.Res.HH.Thermal.SH.AdvElc.CO</t>
  </si>
  <si>
    <t>EMI_per_household.kgCO2.EL.Res.HH.Thermal.SH.AdvElc.CO.LPG.LPG</t>
  </si>
  <si>
    <t>EMI_per_household.kgCO2.EL.Res.HH.Thermal.SH.AdvElc.CO.Elc.Elec</t>
  </si>
  <si>
    <t>EMI_per_household.kgCO2.EL.Res.HH.Thermal.SH.ConvElc</t>
  </si>
  <si>
    <t>EMI_per_household.kgCO2.EL.Res.HH.Thermal.SH.ConvElc.SH</t>
  </si>
  <si>
    <t>EMI_per_household.kgCO2.EL.Res.HH.Thermal.SH.ConvElc.SH.Elec</t>
  </si>
  <si>
    <t>EMI_per_household.kgCO2.EL.Res.HH.Thermal.SH.ConvElc.SC</t>
  </si>
  <si>
    <t>EMI_per_household.kgCO2.EL.Res.HH.Thermal.SH.ConvElc.SC.AC.Elec</t>
  </si>
  <si>
    <t>EMI_per_household.kgCO2.EL.Res.HH.Thermal.SH.ConvElc.WH</t>
  </si>
  <si>
    <t>EMI_per_household.kgCO2.EL.Res.HH.Thermal.SH.ConvElc.WH.LPG.NoSolar.LPG</t>
  </si>
  <si>
    <t>EMI_per_household.kgCO2.EL.Res.HH.Thermal.SH.ConvElc.WH.LPG.Solar</t>
  </si>
  <si>
    <t>EMI_per_household.kgCO2.EL.Res.HH.Thermal.SH.ConvElc.WH.LPG.Solar.LPG</t>
  </si>
  <si>
    <t>EMI_per_household.kgCO2.EL.Res.HH.Thermal.SH.ConvElc.WH.LPG.Solar.Solar</t>
  </si>
  <si>
    <t>EMI_per_household.kgCO2.EL.Res.HH.Thermal.SH.ConvElc.WH.Elc.NoSolar.Elec</t>
  </si>
  <si>
    <t>EMI_per_household.kgCO2.EL.Res.HH.Thermal.SH.ConvElc.WH.Elc.Solar</t>
  </si>
  <si>
    <t>EMI_per_household.kgCO2.EL.Res.HH.Thermal.SH.ConvElc.WH.Elc.Solar.Elec</t>
  </si>
  <si>
    <t>EMI_per_household.kgCO2.EL.Res.HH.Thermal.SH.ConvElc.WH.Elc.Solar.Solar</t>
  </si>
  <si>
    <t>EMI_per_household.kgCO2.EL.Res.HH.Thermal.SH.ConvElc.CO</t>
  </si>
  <si>
    <t>EMI_per_household.kgCO2.EL.Res.HH.Thermal.SH.ConvElc.CO.LPG.LPG</t>
  </si>
  <si>
    <t>EMI_per_household.kgCO2.EL.Res.HH.Thermal.SH.ConvElc.CO.Elc.Elec</t>
  </si>
  <si>
    <t>EL - Final energy consumption per surface area (detailed structure)</t>
  </si>
  <si>
    <t>FEC_per_sqm.kWh.EL.Res.HH.Thermal.SH.Solids</t>
  </si>
  <si>
    <t>FEC_per_sqm.kWh.EL.Res.HH.Thermal.SH.Solids.SH</t>
  </si>
  <si>
    <t>FEC_per_sqm.kWh.EL.Res.HH.Thermal.SH.Solids.SH.Solids</t>
  </si>
  <si>
    <t>FEC_per_sqm.kWh.EL.Res.HH.Thermal.SH.Solids.SH.Elec</t>
  </si>
  <si>
    <t>FEC_per_sqm.kWh.EL.Res.HH.Thermal.SH.Solids.SC</t>
  </si>
  <si>
    <t>FEC_per_sqm.kWh.EL.Res.HH.Thermal.SH.Solids.SC.AC.Elec</t>
  </si>
  <si>
    <t>FEC_per_sqm.kWh.EL.Res.HH.Thermal.SH.Solids.WH</t>
  </si>
  <si>
    <t>FEC_per_sqm.kWh.EL.Res.HH.Thermal.SH.Solids.WH.Solids.NoSolar.Solids</t>
  </si>
  <si>
    <t>FEC_per_sqm.kWh.EL.Res.HH.Thermal.SH.Solids.WH.LPG.NoSolar.LPG</t>
  </si>
  <si>
    <t>FEC_per_sqm.kWh.EL.Res.HH.Thermal.SH.Solids.WH.LPG.Solar</t>
  </si>
  <si>
    <t>FEC_per_sqm.kWh.EL.Res.HH.Thermal.SH.Solids.WH.LPG.Solar.LPG</t>
  </si>
  <si>
    <t>FEC_per_sqm.kWh.EL.Res.HH.Thermal.SH.Solids.WH.LPG.Solar.Solar</t>
  </si>
  <si>
    <t>FEC_per_sqm.kWh.EL.Res.HH.Thermal.SH.Solids.WH.Elc.NoSolar.Elec</t>
  </si>
  <si>
    <t>FEC_per_sqm.kWh.EL.Res.HH.Thermal.SH.Solids.WH.Elc.Solar</t>
  </si>
  <si>
    <t>FEC_per_sqm.kWh.EL.Res.HH.Thermal.SH.Solids.WH.Elc.Solar.Elec</t>
  </si>
  <si>
    <t>FEC_per_sqm.kWh.EL.Res.HH.Thermal.SH.Solids.WH.Elc.Solar.Solar</t>
  </si>
  <si>
    <t>FEC_per_sqm.kWh.EL.Res.HH.Thermal.SH.Solids.CO</t>
  </si>
  <si>
    <t>FEC_per_sqm.kWh.EL.Res.HH.Thermal.SH.Solids.CO.Solids.Solids</t>
  </si>
  <si>
    <t>FEC_per_sqm.kWh.EL.Res.HH.Thermal.SH.Solids.CO.LPG.LPG</t>
  </si>
  <si>
    <t>FEC_per_sqm.kWh.EL.Res.HH.Thermal.SH.Solids.CO.Elc.Elec</t>
  </si>
  <si>
    <t>FEC_per_sqm.kWh.EL.Res.HH.Thermal.SH.LPG</t>
  </si>
  <si>
    <t>FEC_per_sqm.kWh.EL.Res.HH.Thermal.SH.LPG.SH</t>
  </si>
  <si>
    <t>FEC_per_sqm.kWh.EL.Res.HH.Thermal.SH.LPG.SH.LPG</t>
  </si>
  <si>
    <t>FEC_per_sqm.kWh.EL.Res.HH.Thermal.SH.LPG.SH.Elec</t>
  </si>
  <si>
    <t>FEC_per_sqm.kWh.EL.Res.HH.Thermal.SH.LPG.SC</t>
  </si>
  <si>
    <t>FEC_per_sqm.kWh.EL.Res.HH.Thermal.SH.LPG.SC.AC.Elec</t>
  </si>
  <si>
    <t>FEC_per_sqm.kWh.EL.Res.HH.Thermal.SH.LPG.WH</t>
  </si>
  <si>
    <t>FEC_per_sqm.kWh.EL.Res.HH.Thermal.SH.LPG.WH.LPG.NoSolar.LPG</t>
  </si>
  <si>
    <t>FEC_per_sqm.kWh.EL.Res.HH.Thermal.SH.LPG.WH.LPG.Solar</t>
  </si>
  <si>
    <t>FEC_per_sqm.kWh.EL.Res.HH.Thermal.SH.LPG.WH.LPG.Solar.LPG</t>
  </si>
  <si>
    <t>FEC_per_sqm.kWh.EL.Res.HH.Thermal.SH.LPG.WH.LPG.Solar.Solar</t>
  </si>
  <si>
    <t>FEC_per_sqm.kWh.EL.Res.HH.Thermal.SH.LPG.WH.Elc.NoSolar.Elec</t>
  </si>
  <si>
    <t>FEC_per_sqm.kWh.EL.Res.HH.Thermal.SH.LPG.WH.Elc.Solar</t>
  </si>
  <si>
    <t>FEC_per_sqm.kWh.EL.Res.HH.Thermal.SH.LPG.WH.Elc.Solar.Elec</t>
  </si>
  <si>
    <t>FEC_per_sqm.kWh.EL.Res.HH.Thermal.SH.LPG.WH.Elc.Solar.Solar</t>
  </si>
  <si>
    <t>FEC_per_sqm.kWh.EL.Res.HH.Thermal.SH.LPG.CO</t>
  </si>
  <si>
    <t>FEC_per_sqm.kWh.EL.Res.HH.Thermal.SH.LPG.CO.LPG.LPG</t>
  </si>
  <si>
    <t>FEC_per_sqm.kWh.EL.Res.HH.Thermal.SH.LPG.CO.Elc.Elec</t>
  </si>
  <si>
    <t>FEC_per_sqm.kWh.EL.Res.HH.Thermal.SH.Oil</t>
  </si>
  <si>
    <t>FEC_per_sqm.kWh.EL.Res.HH.Thermal.SH.Oil.SH</t>
  </si>
  <si>
    <t>FEC_per_sqm.kWh.EL.Res.HH.Thermal.SH.Oil.SH.Oil</t>
  </si>
  <si>
    <t>FEC_per_sqm.kWh.EL.Res.HH.Thermal.SH.Oil.SH.Elec</t>
  </si>
  <si>
    <t>FEC_per_sqm.kWh.EL.Res.HH.Thermal.SH.Oil.SC</t>
  </si>
  <si>
    <t>FEC_per_sqm.kWh.EL.Res.HH.Thermal.SH.Oil.SC.AC.Elec</t>
  </si>
  <si>
    <t>FEC_per_sqm.kWh.EL.Res.HH.Thermal.SH.Oil.WH</t>
  </si>
  <si>
    <t>FEC_per_sqm.kWh.EL.Res.HH.Thermal.SH.Oil.WH.Oil.NoSolar.Oil</t>
  </si>
  <si>
    <t>FEC_per_sqm.kWh.EL.Res.HH.Thermal.SH.Oil.WH.Oil.Solar</t>
  </si>
  <si>
    <t>FEC_per_sqm.kWh.EL.Res.HH.Thermal.SH.Oil.WH.Oil.Solar.Oil</t>
  </si>
  <si>
    <t>FEC_per_sqm.kWh.EL.Res.HH.Thermal.SH.Oil.WH.Oil.Solar.Solar</t>
  </si>
  <si>
    <t>FEC_per_sqm.kWh.EL.Res.HH.Thermal.SH.Oil.WH.Elc.NoSolar.Elec</t>
  </si>
  <si>
    <t>FEC_per_sqm.kWh.EL.Res.HH.Thermal.SH.Oil.WH.Elc.Solar</t>
  </si>
  <si>
    <t>FEC_per_sqm.kWh.EL.Res.HH.Thermal.SH.Oil.WH.Elc.Solar.Elec</t>
  </si>
  <si>
    <t>FEC_per_sqm.kWh.EL.Res.HH.Thermal.SH.Oil.WH.Elc.Solar.Solar</t>
  </si>
  <si>
    <t>FEC_per_sqm.kWh.EL.Res.HH.Thermal.SH.Oil.CO</t>
  </si>
  <si>
    <t>FEC_per_sqm.kWh.EL.Res.HH.Thermal.SH.Oil.CO.LPG.LPG</t>
  </si>
  <si>
    <t>FEC_per_sqm.kWh.EL.Res.HH.Thermal.SH.Oil.CO.Elc.Elec</t>
  </si>
  <si>
    <t>FEC_per_sqm.kWh.EL.Res.HH.Thermal.SH.Gas</t>
  </si>
  <si>
    <t>FEC_per_sqm.kWh.EL.Res.HH.Thermal.SH.Gas.SH</t>
  </si>
  <si>
    <t>FEC_per_sqm.kWh.EL.Res.HH.Thermal.SH.Gas.SH.Gas</t>
  </si>
  <si>
    <t>FEC_per_sqm.kWh.EL.Res.HH.Thermal.SH.Gas.SH.Elec</t>
  </si>
  <si>
    <t>FEC_per_sqm.kWh.EL.Res.HH.Thermal.SH.Gas.SC</t>
  </si>
  <si>
    <t>FEC_per_sqm.kWh.EL.Res.HH.Thermal.SH.Gas.SC.AC.Elec</t>
  </si>
  <si>
    <t>FEC_per_sqm.kWh.EL.Res.HH.Thermal.SH.Gas.WH</t>
  </si>
  <si>
    <t>FEC_per_sqm.kWh.EL.Res.HH.Thermal.SH.Gas.WH.Gas.NoSolar.Gas</t>
  </si>
  <si>
    <t>FEC_per_sqm.kWh.EL.Res.HH.Thermal.SH.Gas.WH.Gas.Solar</t>
  </si>
  <si>
    <t>FEC_per_sqm.kWh.EL.Res.HH.Thermal.SH.Gas.WH.Gas.Solar.Gas</t>
  </si>
  <si>
    <t>FEC_per_sqm.kWh.EL.Res.HH.Thermal.SH.Gas.WH.Gas.Solar.Solar</t>
  </si>
  <si>
    <t>FEC_per_sqm.kWh.EL.Res.HH.Thermal.SH.Gas.WH.Elc.NoSolar.Elec</t>
  </si>
  <si>
    <t>FEC_per_sqm.kWh.EL.Res.HH.Thermal.SH.Gas.WH.Elc.Solar</t>
  </si>
  <si>
    <t>FEC_per_sqm.kWh.EL.Res.HH.Thermal.SH.Gas.WH.Elc.Solar.Elec</t>
  </si>
  <si>
    <t>FEC_per_sqm.kWh.EL.Res.HH.Thermal.SH.Gas.WH.Elc.Solar.Solar</t>
  </si>
  <si>
    <t>FEC_per_sqm.kWh.EL.Res.HH.Thermal.SH.Gas.CO</t>
  </si>
  <si>
    <t>FEC_per_sqm.kWh.EL.Res.HH.Thermal.SH.Gas.CO.Gas.Gas</t>
  </si>
  <si>
    <t>FEC_per_sqm.kWh.EL.Res.HH.Thermal.SH.Gas.CO.Elc.Elec</t>
  </si>
  <si>
    <t>FEC_per_sqm.kWh.EL.Res.HH.Thermal.SH.Biomass</t>
  </si>
  <si>
    <t>FEC_per_sqm.kWh.EL.Res.HH.Thermal.SH.Biomass.SH</t>
  </si>
  <si>
    <t>FEC_per_sqm.kWh.EL.Res.HH.Thermal.SH.Biomass.SH.Biomass</t>
  </si>
  <si>
    <t>FEC_per_sqm.kWh.EL.Res.HH.Thermal.SH.Biomass.SH.Elec</t>
  </si>
  <si>
    <t>FEC_per_sqm.kWh.EL.Res.HH.Thermal.SH.Biomass.SC</t>
  </si>
  <si>
    <t>FEC_per_sqm.kWh.EL.Res.HH.Thermal.SH.Biomass.SC.AC.Elec</t>
  </si>
  <si>
    <t>FEC_per_sqm.kWh.EL.Res.HH.Thermal.SH.Biomass.WH</t>
  </si>
  <si>
    <t>FEC_per_sqm.kWh.EL.Res.HH.Thermal.SH.Biomass.WH.Biomass.NoSolar.Biomass</t>
  </si>
  <si>
    <t>FEC_per_sqm.kWh.EL.Res.HH.Thermal.SH.Biomass.WH.Biomass.Solar</t>
  </si>
  <si>
    <t>FEC_per_sqm.kWh.EL.Res.HH.Thermal.SH.Biomass.WH.Biomass.Solar.Biomass</t>
  </si>
  <si>
    <t>FEC_per_sqm.kWh.EL.Res.HH.Thermal.SH.Biomass.WH.Biomass.Solar.Solar</t>
  </si>
  <si>
    <t>FEC_per_sqm.kWh.EL.Res.HH.Thermal.SH.Biomass.WH.LPG.NoSolar.LPG</t>
  </si>
  <si>
    <t>FEC_per_sqm.kWh.EL.Res.HH.Thermal.SH.Biomass.WH.LPG.Solar</t>
  </si>
  <si>
    <t>FEC_per_sqm.kWh.EL.Res.HH.Thermal.SH.Biomass.WH.LPG.Solar.LPG</t>
  </si>
  <si>
    <t>FEC_per_sqm.kWh.EL.Res.HH.Thermal.SH.Biomass.WH.LPG.Solar.Solar</t>
  </si>
  <si>
    <t>FEC_per_sqm.kWh.EL.Res.HH.Thermal.SH.Biomass.WH.Elc.NoSolar.Elec</t>
  </si>
  <si>
    <t>FEC_per_sqm.kWh.EL.Res.HH.Thermal.SH.Biomass.WH.Elc.Solar</t>
  </si>
  <si>
    <t>FEC_per_sqm.kWh.EL.Res.HH.Thermal.SH.Biomass.WH.Elc.Solar.Elec</t>
  </si>
  <si>
    <t>FEC_per_sqm.kWh.EL.Res.HH.Thermal.SH.Biomass.WH.Elc.Solar.Solar</t>
  </si>
  <si>
    <t>FEC_per_sqm.kWh.EL.Res.HH.Thermal.SH.Biomass.CO</t>
  </si>
  <si>
    <t>FEC_per_sqm.kWh.EL.Res.HH.Thermal.SH.Biomass.CO.Biomass.Biomass</t>
  </si>
  <si>
    <t>FEC_per_sqm.kWh.EL.Res.HH.Thermal.SH.Biomass.CO.LPG.LPG</t>
  </si>
  <si>
    <t>FEC_per_sqm.kWh.EL.Res.HH.Thermal.SH.Biomass.CO.Elc.Elec</t>
  </si>
  <si>
    <t>FEC_per_sqm.kWh.EL.Res.HH.Thermal.SH.Geo</t>
  </si>
  <si>
    <t>FEC_per_sqm.kWh.EL.Res.HH.Thermal.SH.Geo.SH</t>
  </si>
  <si>
    <t>FEC_per_sqm.kWh.EL.Res.HH.Thermal.SH.Geo.SH.Geo</t>
  </si>
  <si>
    <t>FEC_per_sqm.kWh.EL.Res.HH.Thermal.SH.Geo.SH.Elec</t>
  </si>
  <si>
    <t>FEC_per_sqm.kWh.EL.Res.HH.Thermal.SH.Geo.SC</t>
  </si>
  <si>
    <t>FEC_per_sqm.kWh.EL.Res.HH.Thermal.SH.Geo.SC.AC.Elec</t>
  </si>
  <si>
    <t>FEC_per_sqm.kWh.EL.Res.HH.Thermal.SH.Geo.WH</t>
  </si>
  <si>
    <t>FEC_per_sqm.kWh.EL.Res.HH.Thermal.SH.Geo.WH.Geo.NoSolar.Geo</t>
  </si>
  <si>
    <t>FEC_per_sqm.kWh.EL.Res.HH.Thermal.SH.Geo.WH.Geo.Solar</t>
  </si>
  <si>
    <t>FEC_per_sqm.kWh.EL.Res.HH.Thermal.SH.Geo.WH.Geo.Solar.Geo</t>
  </si>
  <si>
    <t>FEC_per_sqm.kWh.EL.Res.HH.Thermal.SH.Geo.WH.Geo.Solar.Solar</t>
  </si>
  <si>
    <t>FEC_per_sqm.kWh.EL.Res.HH.Thermal.SH.Geo.WH.Elc.NoSolar.Elec</t>
  </si>
  <si>
    <t>FEC_per_sqm.kWh.EL.Res.HH.Thermal.SH.Geo.WH.Elc.Solar</t>
  </si>
  <si>
    <t>FEC_per_sqm.kWh.EL.Res.HH.Thermal.SH.Geo.WH.Elc.Solar.Elec</t>
  </si>
  <si>
    <t>FEC_per_sqm.kWh.EL.Res.HH.Thermal.SH.Geo.WH.Elc.Solar.Solar</t>
  </si>
  <si>
    <t>FEC_per_sqm.kWh.EL.Res.HH.Thermal.SH.Geo.CO</t>
  </si>
  <si>
    <t>FEC_per_sqm.kWh.EL.Res.HH.Thermal.SH.Geo.CO.LPG.LPG</t>
  </si>
  <si>
    <t>FEC_per_sqm.kWh.EL.Res.HH.Thermal.SH.Geo.CO.Elc.Elec</t>
  </si>
  <si>
    <t>FEC_per_sqm.kWh.EL.Res.HH.Thermal.SH.DistrHeat</t>
  </si>
  <si>
    <t>FEC_per_sqm.kWh.EL.Res.HH.Thermal.SH.DistrHeat.SH</t>
  </si>
  <si>
    <t>FEC_per_sqm.kWh.EL.Res.HH.Thermal.SH.DistrHeat.SH.Steam_Distr</t>
  </si>
  <si>
    <t>FEC_per_sqm.kWh.EL.Res.HH.Thermal.SH.DistrHeat.SH.Elec</t>
  </si>
  <si>
    <t>FEC_per_sqm.kWh.EL.Res.HH.Thermal.SH.DistrHeat.SC</t>
  </si>
  <si>
    <t>FEC_per_sqm.kWh.EL.Res.HH.Thermal.SH.DistrHeat.SC.AC.Elec</t>
  </si>
  <si>
    <t>FEC_per_sqm.kWh.EL.Res.HH.Thermal.SH.DistrHeat.WH</t>
  </si>
  <si>
    <t>FEC_per_sqm.kWh.EL.Res.HH.Thermal.SH.DistrHeat.WH.DistrHeat.NoSolar.Steam_Distr</t>
  </si>
  <si>
    <t>FEC_per_sqm.kWh.EL.Res.HH.Thermal.SH.DistrHeat.WH.DistrHeat.Solar</t>
  </si>
  <si>
    <t>FEC_per_sqm.kWh.EL.Res.HH.Thermal.SH.DistrHeat.WH.DistrHeat.Solar.Steam_Distr</t>
  </si>
  <si>
    <t>FEC_per_sqm.kWh.EL.Res.HH.Thermal.SH.DistrHeat.WH.DistrHeat.Solar.Solar</t>
  </si>
  <si>
    <t>FEC_per_sqm.kWh.EL.Res.HH.Thermal.SH.DistrHeat.WH.Elc.NoSolar.Elec</t>
  </si>
  <si>
    <t>FEC_per_sqm.kWh.EL.Res.HH.Thermal.SH.DistrHeat.WH.Elc.Solar</t>
  </si>
  <si>
    <t>FEC_per_sqm.kWh.EL.Res.HH.Thermal.SH.DistrHeat.WH.Elc.Solar.Elec</t>
  </si>
  <si>
    <t>FEC_per_sqm.kWh.EL.Res.HH.Thermal.SH.DistrHeat.WH.Elc.Solar.Solar</t>
  </si>
  <si>
    <t>FEC_per_sqm.kWh.EL.Res.HH.Thermal.SH.DistrHeat.CO</t>
  </si>
  <si>
    <t>FEC_per_sqm.kWh.EL.Res.HH.Thermal.SH.DistrHeat.CO.LPG.LPG</t>
  </si>
  <si>
    <t>FEC_per_sqm.kWh.EL.Res.HH.Thermal.SH.DistrHeat.CO.Elc.Elec</t>
  </si>
  <si>
    <t>FEC_per_sqm.kWh.EL.Res.HH.Thermal.SH.AdvElc</t>
  </si>
  <si>
    <t>FEC_per_sqm.kWh.EL.Res.HH.Thermal.SH.AdvElc.SH</t>
  </si>
  <si>
    <t>FEC_per_sqm.kWh.EL.Res.HH.Thermal.SH.AdvElc.SH.Elec</t>
  </si>
  <si>
    <t>FEC_per_sqm.kWh.EL.Res.HH.Thermal.SH.AdvElc.SC</t>
  </si>
  <si>
    <t>FEC_per_sqm.kWh.EL.Res.HH.Thermal.SH.AdvElc.SC.AC.Elec</t>
  </si>
  <si>
    <t>FEC_per_sqm.kWh.EL.Res.HH.Thermal.SH.AdvElc.WH</t>
  </si>
  <si>
    <t>FEC_per_sqm.kWh.EL.Res.HH.Thermal.SH.AdvElc.WH.LPG.NoSolar.LPG</t>
  </si>
  <si>
    <t>FEC_per_sqm.kWh.EL.Res.HH.Thermal.SH.AdvElc.WH.LPG.Solar</t>
  </si>
  <si>
    <t>FEC_per_sqm.kWh.EL.Res.HH.Thermal.SH.AdvElc.WH.LPG.Solar.LPG</t>
  </si>
  <si>
    <t>FEC_per_sqm.kWh.EL.Res.HH.Thermal.SH.AdvElc.WH.LPG.Solar.Solar</t>
  </si>
  <si>
    <t>FEC_per_sqm.kWh.EL.Res.HH.Thermal.SH.AdvElc.WH.Elc.NoSolar.Elec</t>
  </si>
  <si>
    <t>FEC_per_sqm.kWh.EL.Res.HH.Thermal.SH.AdvElc.WH.Elc.Solar</t>
  </si>
  <si>
    <t>FEC_per_sqm.kWh.EL.Res.HH.Thermal.SH.AdvElc.WH.Elc.Solar.Elec</t>
  </si>
  <si>
    <t>FEC_per_sqm.kWh.EL.Res.HH.Thermal.SH.AdvElc.WH.Elc.Solar.Solar</t>
  </si>
  <si>
    <t>FEC_per_sqm.kWh.EL.Res.HH.Thermal.SH.AdvElc.CO</t>
  </si>
  <si>
    <t>FEC_per_sqm.kWh.EL.Res.HH.Thermal.SH.AdvElc.CO.LPG.LPG</t>
  </si>
  <si>
    <t>FEC_per_sqm.kWh.EL.Res.HH.Thermal.SH.AdvElc.CO.Elc.Elec</t>
  </si>
  <si>
    <t>FEC_per_sqm.kWh.EL.Res.HH.Thermal.SH.ConvElc</t>
  </si>
  <si>
    <t>FEC_per_sqm.kWh.EL.Res.HH.Thermal.SH.ConvElc.SH</t>
  </si>
  <si>
    <t>FEC_per_sqm.kWh.EL.Res.HH.Thermal.SH.ConvElc.SH.Elec</t>
  </si>
  <si>
    <t>FEC_per_sqm.kWh.EL.Res.HH.Thermal.SH.ConvElc.SC</t>
  </si>
  <si>
    <t>FEC_per_sqm.kWh.EL.Res.HH.Thermal.SH.ConvElc.SC.AC.Elec</t>
  </si>
  <si>
    <t>FEC_per_sqm.kWh.EL.Res.HH.Thermal.SH.ConvElc.WH</t>
  </si>
  <si>
    <t>FEC_per_sqm.kWh.EL.Res.HH.Thermal.SH.ConvElc.WH.LPG.NoSolar.LPG</t>
  </si>
  <si>
    <t>FEC_per_sqm.kWh.EL.Res.HH.Thermal.SH.ConvElc.WH.LPG.Solar</t>
  </si>
  <si>
    <t>FEC_per_sqm.kWh.EL.Res.HH.Thermal.SH.ConvElc.WH.LPG.Solar.LPG</t>
  </si>
  <si>
    <t>FEC_per_sqm.kWh.EL.Res.HH.Thermal.SH.ConvElc.WH.LPG.Solar.Solar</t>
  </si>
  <si>
    <t>FEC_per_sqm.kWh.EL.Res.HH.Thermal.SH.ConvElc.WH.Elc.NoSolar.Elec</t>
  </si>
  <si>
    <t>FEC_per_sqm.kWh.EL.Res.HH.Thermal.SH.ConvElc.WH.Elc.Solar</t>
  </si>
  <si>
    <t>FEC_per_sqm.kWh.EL.Res.HH.Thermal.SH.ConvElc.WH.Elc.Solar.Elec</t>
  </si>
  <si>
    <t>FEC_per_sqm.kWh.EL.Res.HH.Thermal.SH.ConvElc.WH.Elc.Solar.Solar</t>
  </si>
  <si>
    <t>FEC_per_sqm.kWh.EL.Res.HH.Thermal.SH.ConvElc.CO</t>
  </si>
  <si>
    <t>FEC_per_sqm.kWh.EL.Res.HH.Thermal.SH.ConvElc.CO.LPG.LPG</t>
  </si>
  <si>
    <t>FEC_per_sqm.kWh.EL.Res.HH.Thermal.SH.ConvElc.CO.Elc.Elec</t>
  </si>
  <si>
    <t>EL - Thermal energy service per surface area (detailed structure)</t>
  </si>
  <si>
    <t>TES_per_sqm.kWh.EL.Res.HH.Thermal.SH.Solids</t>
  </si>
  <si>
    <t>TES_per_sqm.kWh.EL.Res.HH.Thermal.SH.Solids.SH</t>
  </si>
  <si>
    <t>TES_per_sqm.kWh.EL.Res.HH.Thermal.SH.Solids.SH.Solids</t>
  </si>
  <si>
    <t>TES_per_sqm.kWh.EL.Res.HH.Thermal.SH.Solids.SH.Elec</t>
  </si>
  <si>
    <t>TES_per_sqm.kWh.EL.Res.HH.Thermal.SH.Solids.SC</t>
  </si>
  <si>
    <t>TES_per_sqm.kWh.EL.Res.HH.Thermal.SH.Solids.SC.AC.Elec</t>
  </si>
  <si>
    <t>TES_per_sqm.kWh.EL.Res.HH.Thermal.SH.Solids.WH</t>
  </si>
  <si>
    <t>TES_per_sqm.kWh.EL.Res.HH.Thermal.SH.Solids.WH.Solids.NoSolar.Solids</t>
  </si>
  <si>
    <t>TES_per_sqm.kWh.EL.Res.HH.Thermal.SH.Solids.WH.LPG.NoSolar.LPG</t>
  </si>
  <si>
    <t>TES_per_sqm.kWh.EL.Res.HH.Thermal.SH.Solids.WH.LPG.Solar</t>
  </si>
  <si>
    <t>TES_per_sqm.kWh.EL.Res.HH.Thermal.SH.Solids.WH.LPG.Solar.LPG</t>
  </si>
  <si>
    <t>TES_per_sqm.kWh.EL.Res.HH.Thermal.SH.Solids.WH.LPG.Solar.Solar</t>
  </si>
  <si>
    <t>TES_per_sqm.kWh.EL.Res.HH.Thermal.SH.Solids.WH.Elc.NoSolar.Elec</t>
  </si>
  <si>
    <t>TES_per_sqm.kWh.EL.Res.HH.Thermal.SH.Solids.WH.Elc.Solar</t>
  </si>
  <si>
    <t>TES_per_sqm.kWh.EL.Res.HH.Thermal.SH.Solids.WH.Elc.Solar.Elec</t>
  </si>
  <si>
    <t>TES_per_sqm.kWh.EL.Res.HH.Thermal.SH.Solids.WH.Elc.Solar.Solar</t>
  </si>
  <si>
    <t>TES_per_sqm.kWh.EL.Res.HH.Thermal.SH.Solids.CO</t>
  </si>
  <si>
    <t>TES_per_sqm.kWh.EL.Res.HH.Thermal.SH.Solids.CO.Solids.Solids</t>
  </si>
  <si>
    <t>TES_per_sqm.kWh.EL.Res.HH.Thermal.SH.Solids.CO.LPG.LPG</t>
  </si>
  <si>
    <t>TES_per_sqm.kWh.EL.Res.HH.Thermal.SH.Solids.CO.Elc.Elec</t>
  </si>
  <si>
    <t>TES_per_sqm.kWh.EL.Res.HH.Thermal.SH.LPG</t>
  </si>
  <si>
    <t>TES_per_sqm.kWh.EL.Res.HH.Thermal.SH.LPG.SH</t>
  </si>
  <si>
    <t>TES_per_sqm.kWh.EL.Res.HH.Thermal.SH.LPG.SH.LPG</t>
  </si>
  <si>
    <t>TES_per_sqm.kWh.EL.Res.HH.Thermal.SH.LPG.SH.Elec</t>
  </si>
  <si>
    <t>TES_per_sqm.kWh.EL.Res.HH.Thermal.SH.LPG.SC</t>
  </si>
  <si>
    <t>TES_per_sqm.kWh.EL.Res.HH.Thermal.SH.LPG.SC.AC.Elec</t>
  </si>
  <si>
    <t>TES_per_sqm.kWh.EL.Res.HH.Thermal.SH.LPG.WH</t>
  </si>
  <si>
    <t>TES_per_sqm.kWh.EL.Res.HH.Thermal.SH.LPG.WH.LPG.NoSolar.LPG</t>
  </si>
  <si>
    <t>TES_per_sqm.kWh.EL.Res.HH.Thermal.SH.LPG.WH.LPG.Solar</t>
  </si>
  <si>
    <t>TES_per_sqm.kWh.EL.Res.HH.Thermal.SH.LPG.WH.LPG.Solar.LPG</t>
  </si>
  <si>
    <t>TES_per_sqm.kWh.EL.Res.HH.Thermal.SH.LPG.WH.LPG.Solar.Solar</t>
  </si>
  <si>
    <t>TES_per_sqm.kWh.EL.Res.HH.Thermal.SH.LPG.WH.Elc.NoSolar.Elec</t>
  </si>
  <si>
    <t>TES_per_sqm.kWh.EL.Res.HH.Thermal.SH.LPG.WH.Elc.Solar</t>
  </si>
  <si>
    <t>TES_per_sqm.kWh.EL.Res.HH.Thermal.SH.LPG.WH.Elc.Solar.Elec</t>
  </si>
  <si>
    <t>TES_per_sqm.kWh.EL.Res.HH.Thermal.SH.LPG.WH.Elc.Solar.Solar</t>
  </si>
  <si>
    <t>TES_per_sqm.kWh.EL.Res.HH.Thermal.SH.LPG.CO</t>
  </si>
  <si>
    <t>TES_per_sqm.kWh.EL.Res.HH.Thermal.SH.LPG.CO.LPG.LPG</t>
  </si>
  <si>
    <t>TES_per_sqm.kWh.EL.Res.HH.Thermal.SH.LPG.CO.Elc.Elec</t>
  </si>
  <si>
    <t>TES_per_sqm.kWh.EL.Res.HH.Thermal.SH.Oil</t>
  </si>
  <si>
    <t>TES_per_sqm.kWh.EL.Res.HH.Thermal.SH.Oil.SH</t>
  </si>
  <si>
    <t>TES_per_sqm.kWh.EL.Res.HH.Thermal.SH.Oil.SH.Oil</t>
  </si>
  <si>
    <t>TES_per_sqm.kWh.EL.Res.HH.Thermal.SH.Oil.SH.Elec</t>
  </si>
  <si>
    <t>TES_per_sqm.kWh.EL.Res.HH.Thermal.SH.Oil.SC</t>
  </si>
  <si>
    <t>TES_per_sqm.kWh.EL.Res.HH.Thermal.SH.Oil.SC.AC.Elec</t>
  </si>
  <si>
    <t>TES_per_sqm.kWh.EL.Res.HH.Thermal.SH.Oil.WH</t>
  </si>
  <si>
    <t>TES_per_sqm.kWh.EL.Res.HH.Thermal.SH.Oil.WH.Oil.NoSolar.Oil</t>
  </si>
  <si>
    <t>TES_per_sqm.kWh.EL.Res.HH.Thermal.SH.Oil.WH.Oil.Solar</t>
  </si>
  <si>
    <t>TES_per_sqm.kWh.EL.Res.HH.Thermal.SH.Oil.WH.Oil.Solar.Oil</t>
  </si>
  <si>
    <t>TES_per_sqm.kWh.EL.Res.HH.Thermal.SH.Oil.WH.Oil.Solar.Solar</t>
  </si>
  <si>
    <t>TES_per_sqm.kWh.EL.Res.HH.Thermal.SH.Oil.WH.Elc.NoSolar.Elec</t>
  </si>
  <si>
    <t>TES_per_sqm.kWh.EL.Res.HH.Thermal.SH.Oil.WH.Elc.Solar</t>
  </si>
  <si>
    <t>TES_per_sqm.kWh.EL.Res.HH.Thermal.SH.Oil.WH.Elc.Solar.Elec</t>
  </si>
  <si>
    <t>TES_per_sqm.kWh.EL.Res.HH.Thermal.SH.Oil.WH.Elc.Solar.Solar</t>
  </si>
  <si>
    <t>TES_per_sqm.kWh.EL.Res.HH.Thermal.SH.Oil.CO</t>
  </si>
  <si>
    <t>TES_per_sqm.kWh.EL.Res.HH.Thermal.SH.Oil.CO.LPG.LPG</t>
  </si>
  <si>
    <t>TES_per_sqm.kWh.EL.Res.HH.Thermal.SH.Oil.CO.Elc.Elec</t>
  </si>
  <si>
    <t>TES_per_sqm.kWh.EL.Res.HH.Thermal.SH.Gas</t>
  </si>
  <si>
    <t>TES_per_sqm.kWh.EL.Res.HH.Thermal.SH.Gas.SH</t>
  </si>
  <si>
    <t>TES_per_sqm.kWh.EL.Res.HH.Thermal.SH.Gas.SH.Gas</t>
  </si>
  <si>
    <t>TES_per_sqm.kWh.EL.Res.HH.Thermal.SH.Gas.SH.Elec</t>
  </si>
  <si>
    <t>TES_per_sqm.kWh.EL.Res.HH.Thermal.SH.Gas.SC</t>
  </si>
  <si>
    <t>TES_per_sqm.kWh.EL.Res.HH.Thermal.SH.Gas.SC.AC.Elec</t>
  </si>
  <si>
    <t>TES_per_sqm.kWh.EL.Res.HH.Thermal.SH.Gas.WH</t>
  </si>
  <si>
    <t>TES_per_sqm.kWh.EL.Res.HH.Thermal.SH.Gas.WH.Gas.NoSolar.Gas</t>
  </si>
  <si>
    <t>TES_per_sqm.kWh.EL.Res.HH.Thermal.SH.Gas.WH.Gas.Solar</t>
  </si>
  <si>
    <t>TES_per_sqm.kWh.EL.Res.HH.Thermal.SH.Gas.WH.Gas.Solar.Gas</t>
  </si>
  <si>
    <t>TES_per_sqm.kWh.EL.Res.HH.Thermal.SH.Gas.WH.Gas.Solar.Solar</t>
  </si>
  <si>
    <t>TES_per_sqm.kWh.EL.Res.HH.Thermal.SH.Gas.WH.Elc.NoSolar.Elec</t>
  </si>
  <si>
    <t>TES_per_sqm.kWh.EL.Res.HH.Thermal.SH.Gas.WH.Elc.Solar</t>
  </si>
  <si>
    <t>TES_per_sqm.kWh.EL.Res.HH.Thermal.SH.Gas.WH.Elc.Solar.Elec</t>
  </si>
  <si>
    <t>TES_per_sqm.kWh.EL.Res.HH.Thermal.SH.Gas.WH.Elc.Solar.Solar</t>
  </si>
  <si>
    <t>TES_per_sqm.kWh.EL.Res.HH.Thermal.SH.Gas.CO</t>
  </si>
  <si>
    <t>TES_per_sqm.kWh.EL.Res.HH.Thermal.SH.Gas.CO.Gas.Gas</t>
  </si>
  <si>
    <t>TES_per_sqm.kWh.EL.Res.HH.Thermal.SH.Gas.CO.Elc.Elec</t>
  </si>
  <si>
    <t>TES_per_sqm.kWh.EL.Res.HH.Thermal.SH.Biomass</t>
  </si>
  <si>
    <t>TES_per_sqm.kWh.EL.Res.HH.Thermal.SH.Biomass.SH</t>
  </si>
  <si>
    <t>TES_per_sqm.kWh.EL.Res.HH.Thermal.SH.Biomass.SH.Biomass</t>
  </si>
  <si>
    <t>TES_per_sqm.kWh.EL.Res.HH.Thermal.SH.Biomass.SH.Elec</t>
  </si>
  <si>
    <t>TES_per_sqm.kWh.EL.Res.HH.Thermal.SH.Biomass.SC</t>
  </si>
  <si>
    <t>TES_per_sqm.kWh.EL.Res.HH.Thermal.SH.Biomass.SC.AC.Elec</t>
  </si>
  <si>
    <t>TES_per_sqm.kWh.EL.Res.HH.Thermal.SH.Biomass.WH</t>
  </si>
  <si>
    <t>TES_per_sqm.kWh.EL.Res.HH.Thermal.SH.Biomass.WH.Biomass.NoSolar.Biomass</t>
  </si>
  <si>
    <t>TES_per_sqm.kWh.EL.Res.HH.Thermal.SH.Biomass.WH.Biomass.Solar</t>
  </si>
  <si>
    <t>TES_per_sqm.kWh.EL.Res.HH.Thermal.SH.Biomass.WH.Biomass.Solar.Biomass</t>
  </si>
  <si>
    <t>TES_per_sqm.kWh.EL.Res.HH.Thermal.SH.Biomass.WH.Biomass.Solar.Solar</t>
  </si>
  <si>
    <t>TES_per_sqm.kWh.EL.Res.HH.Thermal.SH.Biomass.WH.LPG.NoSolar.LPG</t>
  </si>
  <si>
    <t>TES_per_sqm.kWh.EL.Res.HH.Thermal.SH.Biomass.WH.LPG.Solar</t>
  </si>
  <si>
    <t>TES_per_sqm.kWh.EL.Res.HH.Thermal.SH.Biomass.WH.LPG.Solar.LPG</t>
  </si>
  <si>
    <t>TES_per_sqm.kWh.EL.Res.HH.Thermal.SH.Biomass.WH.LPG.Solar.Solar</t>
  </si>
  <si>
    <t>TES_per_sqm.kWh.EL.Res.HH.Thermal.SH.Biomass.WH.Elc.NoSolar.Elec</t>
  </si>
  <si>
    <t>TES_per_sqm.kWh.EL.Res.HH.Thermal.SH.Biomass.WH.Elc.Solar</t>
  </si>
  <si>
    <t>TES_per_sqm.kWh.EL.Res.HH.Thermal.SH.Biomass.WH.Elc.Solar.Elec</t>
  </si>
  <si>
    <t>TES_per_sqm.kWh.EL.Res.HH.Thermal.SH.Biomass.WH.Elc.Solar.Solar</t>
  </si>
  <si>
    <t>TES_per_sqm.kWh.EL.Res.HH.Thermal.SH.Biomass.CO</t>
  </si>
  <si>
    <t>TES_per_sqm.kWh.EL.Res.HH.Thermal.SH.Biomass.CO.Biomass.Biomass</t>
  </si>
  <si>
    <t>TES_per_sqm.kWh.EL.Res.HH.Thermal.SH.Biomass.CO.LPG.LPG</t>
  </si>
  <si>
    <t>TES_per_sqm.kWh.EL.Res.HH.Thermal.SH.Biomass.CO.Elc.Elec</t>
  </si>
  <si>
    <t>TES_per_sqm.kWh.EL.Res.HH.Thermal.SH.Geo</t>
  </si>
  <si>
    <t>TES_per_sqm.kWh.EL.Res.HH.Thermal.SH.Geo.SH</t>
  </si>
  <si>
    <t>TES_per_sqm.kWh.EL.Res.HH.Thermal.SH.Geo.SH.Geo</t>
  </si>
  <si>
    <t>TES_per_sqm.kWh.EL.Res.HH.Thermal.SH.Geo.SH.Elec</t>
  </si>
  <si>
    <t>TES_per_sqm.kWh.EL.Res.HH.Thermal.SH.Geo.SC</t>
  </si>
  <si>
    <t>TES_per_sqm.kWh.EL.Res.HH.Thermal.SH.Geo.SC.AC.Elec</t>
  </si>
  <si>
    <t>TES_per_sqm.kWh.EL.Res.HH.Thermal.SH.Geo.WH</t>
  </si>
  <si>
    <t>TES_per_sqm.kWh.EL.Res.HH.Thermal.SH.Geo.WH.Geo.NoSolar.Geo</t>
  </si>
  <si>
    <t>TES_per_sqm.kWh.EL.Res.HH.Thermal.SH.Geo.WH.Geo.Solar</t>
  </si>
  <si>
    <t>TES_per_sqm.kWh.EL.Res.HH.Thermal.SH.Geo.WH.Geo.Solar.Geo</t>
  </si>
  <si>
    <t>TES_per_sqm.kWh.EL.Res.HH.Thermal.SH.Geo.WH.Geo.Solar.Solar</t>
  </si>
  <si>
    <t>TES_per_sqm.kWh.EL.Res.HH.Thermal.SH.Geo.WH.Elc.NoSolar.Elec</t>
  </si>
  <si>
    <t>TES_per_sqm.kWh.EL.Res.HH.Thermal.SH.Geo.WH.Elc.Solar</t>
  </si>
  <si>
    <t>TES_per_sqm.kWh.EL.Res.HH.Thermal.SH.Geo.WH.Elc.Solar.Elec</t>
  </si>
  <si>
    <t>TES_per_sqm.kWh.EL.Res.HH.Thermal.SH.Geo.WH.Elc.Solar.Solar</t>
  </si>
  <si>
    <t>TES_per_sqm.kWh.EL.Res.HH.Thermal.SH.Geo.CO</t>
  </si>
  <si>
    <t>TES_per_sqm.kWh.EL.Res.HH.Thermal.SH.Geo.CO.LPG.LPG</t>
  </si>
  <si>
    <t>TES_per_sqm.kWh.EL.Res.HH.Thermal.SH.Geo.CO.Elc.Elec</t>
  </si>
  <si>
    <t>TES_per_sqm.kWh.EL.Res.HH.Thermal.SH.DistrHeat</t>
  </si>
  <si>
    <t>TES_per_sqm.kWh.EL.Res.HH.Thermal.SH.DistrHeat.SH</t>
  </si>
  <si>
    <t>TES_per_sqm.kWh.EL.Res.HH.Thermal.SH.DistrHeat.SH.Steam_Distr</t>
  </si>
  <si>
    <t>TES_per_sqm.kWh.EL.Res.HH.Thermal.SH.DistrHeat.SH.Elec</t>
  </si>
  <si>
    <t>TES_per_sqm.kWh.EL.Res.HH.Thermal.SH.DistrHeat.SC</t>
  </si>
  <si>
    <t>TES_per_sqm.kWh.EL.Res.HH.Thermal.SH.DistrHeat.SC.AC.Elec</t>
  </si>
  <si>
    <t>TES_per_sqm.kWh.EL.Res.HH.Thermal.SH.DistrHeat.WH</t>
  </si>
  <si>
    <t>TES_per_sqm.kWh.EL.Res.HH.Thermal.SH.DistrHeat.WH.DistrHeat.NoSolar.Steam_Distr</t>
  </si>
  <si>
    <t>TES_per_sqm.kWh.EL.Res.HH.Thermal.SH.DistrHeat.WH.DistrHeat.Solar</t>
  </si>
  <si>
    <t>TES_per_sqm.kWh.EL.Res.HH.Thermal.SH.DistrHeat.WH.DistrHeat.Solar.Steam_Distr</t>
  </si>
  <si>
    <t>TES_per_sqm.kWh.EL.Res.HH.Thermal.SH.DistrHeat.WH.DistrHeat.Solar.Solar</t>
  </si>
  <si>
    <t>TES_per_sqm.kWh.EL.Res.HH.Thermal.SH.DistrHeat.WH.Elc.NoSolar.Elec</t>
  </si>
  <si>
    <t>TES_per_sqm.kWh.EL.Res.HH.Thermal.SH.DistrHeat.WH.Elc.Solar</t>
  </si>
  <si>
    <t>TES_per_sqm.kWh.EL.Res.HH.Thermal.SH.DistrHeat.WH.Elc.Solar.Elec</t>
  </si>
  <si>
    <t>TES_per_sqm.kWh.EL.Res.HH.Thermal.SH.DistrHeat.WH.Elc.Solar.Solar</t>
  </si>
  <si>
    <t>TES_per_sqm.kWh.EL.Res.HH.Thermal.SH.DistrHeat.CO</t>
  </si>
  <si>
    <t>TES_per_sqm.kWh.EL.Res.HH.Thermal.SH.DistrHeat.CO.LPG.LPG</t>
  </si>
  <si>
    <t>TES_per_sqm.kWh.EL.Res.HH.Thermal.SH.DistrHeat.CO.Elc.Elec</t>
  </si>
  <si>
    <t>TES_per_sqm.kWh.EL.Res.HH.Thermal.SH.AdvElc</t>
  </si>
  <si>
    <t>TES_per_sqm.kWh.EL.Res.HH.Thermal.SH.AdvElc.SH</t>
  </si>
  <si>
    <t>TES_per_sqm.kWh.EL.Res.HH.Thermal.SH.AdvElc.SH.Elec</t>
  </si>
  <si>
    <t>TES_per_sqm.kWh.EL.Res.HH.Thermal.SH.AdvElc.SC</t>
  </si>
  <si>
    <t>TES_per_sqm.kWh.EL.Res.HH.Thermal.SH.AdvElc.SC.AC.Elec</t>
  </si>
  <si>
    <t>TES_per_sqm.kWh.EL.Res.HH.Thermal.SH.AdvElc.WH</t>
  </si>
  <si>
    <t>TES_per_sqm.kWh.EL.Res.HH.Thermal.SH.AdvElc.WH.LPG.NoSolar.LPG</t>
  </si>
  <si>
    <t>TES_per_sqm.kWh.EL.Res.HH.Thermal.SH.AdvElc.WH.LPG.Solar</t>
  </si>
  <si>
    <t>TES_per_sqm.kWh.EL.Res.HH.Thermal.SH.AdvElc.WH.LPG.Solar.LPG</t>
  </si>
  <si>
    <t>TES_per_sqm.kWh.EL.Res.HH.Thermal.SH.AdvElc.WH.LPG.Solar.Solar</t>
  </si>
  <si>
    <t>TES_per_sqm.kWh.EL.Res.HH.Thermal.SH.AdvElc.WH.Elc.NoSolar.Elec</t>
  </si>
  <si>
    <t>TES_per_sqm.kWh.EL.Res.HH.Thermal.SH.AdvElc.WH.Elc.Solar</t>
  </si>
  <si>
    <t>TES_per_sqm.kWh.EL.Res.HH.Thermal.SH.AdvElc.WH.Elc.Solar.Elec</t>
  </si>
  <si>
    <t>TES_per_sqm.kWh.EL.Res.HH.Thermal.SH.AdvElc.WH.Elc.Solar.Solar</t>
  </si>
  <si>
    <t>TES_per_sqm.kWh.EL.Res.HH.Thermal.SH.AdvElc.CO</t>
  </si>
  <si>
    <t>TES_per_sqm.kWh.EL.Res.HH.Thermal.SH.AdvElc.CO.LPG.LPG</t>
  </si>
  <si>
    <t>TES_per_sqm.kWh.EL.Res.HH.Thermal.SH.AdvElc.CO.Elc.Elec</t>
  </si>
  <si>
    <t>TES_per_sqm.kWh.EL.Res.HH.Thermal.SH.ConvElc</t>
  </si>
  <si>
    <t>TES_per_sqm.kWh.EL.Res.HH.Thermal.SH.ConvElc.SH</t>
  </si>
  <si>
    <t>TES_per_sqm.kWh.EL.Res.HH.Thermal.SH.ConvElc.SH.Elec</t>
  </si>
  <si>
    <t>TES_per_sqm.kWh.EL.Res.HH.Thermal.SH.ConvElc.SC</t>
  </si>
  <si>
    <t>TES_per_sqm.kWh.EL.Res.HH.Thermal.SH.ConvElc.SC.AC.Elec</t>
  </si>
  <si>
    <t>TES_per_sqm.kWh.EL.Res.HH.Thermal.SH.ConvElc.WH</t>
  </si>
  <si>
    <t>TES_per_sqm.kWh.EL.Res.HH.Thermal.SH.ConvElc.WH.LPG.NoSolar.LPG</t>
  </si>
  <si>
    <t>TES_per_sqm.kWh.EL.Res.HH.Thermal.SH.ConvElc.WH.LPG.Solar</t>
  </si>
  <si>
    <t>TES_per_sqm.kWh.EL.Res.HH.Thermal.SH.ConvElc.WH.LPG.Solar.LPG</t>
  </si>
  <si>
    <t>TES_per_sqm.kWh.EL.Res.HH.Thermal.SH.ConvElc.WH.LPG.Solar.Solar</t>
  </si>
  <si>
    <t>TES_per_sqm.kWh.EL.Res.HH.Thermal.SH.ConvElc.WH.Elc.NoSolar.Elec</t>
  </si>
  <si>
    <t>TES_per_sqm.kWh.EL.Res.HH.Thermal.SH.ConvElc.WH.Elc.Solar</t>
  </si>
  <si>
    <t>TES_per_sqm.kWh.EL.Res.HH.Thermal.SH.ConvElc.WH.Elc.Solar.Elec</t>
  </si>
  <si>
    <t>TES_per_sqm.kWh.EL.Res.HH.Thermal.SH.ConvElc.WH.Elc.Solar.Solar</t>
  </si>
  <si>
    <t>TES_per_sqm.kWh.EL.Res.HH.Thermal.SH.ConvElc.CO</t>
  </si>
  <si>
    <t>TES_per_sqm.kWh.EL.Res.HH.Thermal.SH.ConvElc.CO.LPG.LPG</t>
  </si>
  <si>
    <t>TES_per_sqm.kWh.EL.Res.HH.Thermal.SH.ConvElc.CO.Elc.Elec</t>
  </si>
  <si>
    <t>EL - CO2 emissions per surface area (detailed structure)</t>
  </si>
  <si>
    <t>EMI_per_sqm.kgCO2.EL.Res.HH.Thermal.SH.Solids</t>
  </si>
  <si>
    <t>EMI_per_sqm.kgCO2.EL.Res.HH.Thermal.SH.Solids.SH</t>
  </si>
  <si>
    <t>EMI_per_sqm.kgCO2.EL.Res.HH.Thermal.SH.Solids.SH.Solids</t>
  </si>
  <si>
    <t>EMI_per_sqm.kgCO2.EL.Res.HH.Thermal.SH.Solids.SH.Elec</t>
  </si>
  <si>
    <t>EMI_per_sqm.kgCO2.EL.Res.HH.Thermal.SH.Solids.SC</t>
  </si>
  <si>
    <t>EMI_per_sqm.kgCO2.EL.Res.HH.Thermal.SH.Solids.SC.AC.Elec</t>
  </si>
  <si>
    <t>EMI_per_sqm.kgCO2.EL.Res.HH.Thermal.SH.Solids.WH</t>
  </si>
  <si>
    <t>EMI_per_sqm.kgCO2.EL.Res.HH.Thermal.SH.Solids.WH.Solids.NoSolar.Solids</t>
  </si>
  <si>
    <t>EMI_per_sqm.kgCO2.EL.Res.HH.Thermal.SH.Solids.WH.LPG.NoSolar.LPG</t>
  </si>
  <si>
    <t>EMI_per_sqm.kgCO2.EL.Res.HH.Thermal.SH.Solids.WH.LPG.Solar</t>
  </si>
  <si>
    <t>EMI_per_sqm.kgCO2.EL.Res.HH.Thermal.SH.Solids.WH.LPG.Solar.LPG</t>
  </si>
  <si>
    <t>EMI_per_sqm.kgCO2.EL.Res.HH.Thermal.SH.Solids.WH.LPG.Solar.Solar</t>
  </si>
  <si>
    <t>EMI_per_sqm.kgCO2.EL.Res.HH.Thermal.SH.Solids.WH.Elc.NoSolar.Elec</t>
  </si>
  <si>
    <t>EMI_per_sqm.kgCO2.EL.Res.HH.Thermal.SH.Solids.WH.Elc.Solar</t>
  </si>
  <si>
    <t>EMI_per_sqm.kgCO2.EL.Res.HH.Thermal.SH.Solids.WH.Elc.Solar.Elec</t>
  </si>
  <si>
    <t>EMI_per_sqm.kgCO2.EL.Res.HH.Thermal.SH.Solids.WH.Elc.Solar.Solar</t>
  </si>
  <si>
    <t>EMI_per_sqm.kgCO2.EL.Res.HH.Thermal.SH.Solids.CO</t>
  </si>
  <si>
    <t>EMI_per_sqm.kgCO2.EL.Res.HH.Thermal.SH.Solids.CO.Solids.Solids</t>
  </si>
  <si>
    <t>EMI_per_sqm.kgCO2.EL.Res.HH.Thermal.SH.Solids.CO.LPG.LPG</t>
  </si>
  <si>
    <t>EMI_per_sqm.kgCO2.EL.Res.HH.Thermal.SH.Solids.CO.Elc.Elec</t>
  </si>
  <si>
    <t>EMI_per_sqm.kgCO2.EL.Res.HH.Thermal.SH.LPG</t>
  </si>
  <si>
    <t>EMI_per_sqm.kgCO2.EL.Res.HH.Thermal.SH.LPG.SH</t>
  </si>
  <si>
    <t>EMI_per_sqm.kgCO2.EL.Res.HH.Thermal.SH.LPG.SH.LPG</t>
  </si>
  <si>
    <t>EMI_per_sqm.kgCO2.EL.Res.HH.Thermal.SH.LPG.SH.Elec</t>
  </si>
  <si>
    <t>EMI_per_sqm.kgCO2.EL.Res.HH.Thermal.SH.LPG.SC</t>
  </si>
  <si>
    <t>EMI_per_sqm.kgCO2.EL.Res.HH.Thermal.SH.LPG.SC.AC.Elec</t>
  </si>
  <si>
    <t>EMI_per_sqm.kgCO2.EL.Res.HH.Thermal.SH.LPG.WH</t>
  </si>
  <si>
    <t>EMI_per_sqm.kgCO2.EL.Res.HH.Thermal.SH.LPG.WH.LPG.NoSolar.LPG</t>
  </si>
  <si>
    <t>EMI_per_sqm.kgCO2.EL.Res.HH.Thermal.SH.LPG.WH.LPG.Solar</t>
  </si>
  <si>
    <t>EMI_per_sqm.kgCO2.EL.Res.HH.Thermal.SH.LPG.WH.LPG.Solar.LPG</t>
  </si>
  <si>
    <t>EMI_per_sqm.kgCO2.EL.Res.HH.Thermal.SH.LPG.WH.LPG.Solar.Solar</t>
  </si>
  <si>
    <t>EMI_per_sqm.kgCO2.EL.Res.HH.Thermal.SH.LPG.WH.Elc.NoSolar.Elec</t>
  </si>
  <si>
    <t>EMI_per_sqm.kgCO2.EL.Res.HH.Thermal.SH.LPG.WH.Elc.Solar</t>
  </si>
  <si>
    <t>EMI_per_sqm.kgCO2.EL.Res.HH.Thermal.SH.LPG.WH.Elc.Solar.Elec</t>
  </si>
  <si>
    <t>EMI_per_sqm.kgCO2.EL.Res.HH.Thermal.SH.LPG.WH.Elc.Solar.Solar</t>
  </si>
  <si>
    <t>EMI_per_sqm.kgCO2.EL.Res.HH.Thermal.SH.LPG.CO</t>
  </si>
  <si>
    <t>EMI_per_sqm.kgCO2.EL.Res.HH.Thermal.SH.LPG.CO.LPG.LPG</t>
  </si>
  <si>
    <t>EMI_per_sqm.kgCO2.EL.Res.HH.Thermal.SH.LPG.CO.Elc.Elec</t>
  </si>
  <si>
    <t>EMI_per_sqm.kgCO2.EL.Res.HH.Thermal.SH.Oil</t>
  </si>
  <si>
    <t>EMI_per_sqm.kgCO2.EL.Res.HH.Thermal.SH.Oil.SH</t>
  </si>
  <si>
    <t>EMI_per_sqm.kgCO2.EL.Res.HH.Thermal.SH.Oil.SH.Oil</t>
  </si>
  <si>
    <t>EMI_per_sqm.kgCO2.EL.Res.HH.Thermal.SH.Oil.SH.Elec</t>
  </si>
  <si>
    <t>EMI_per_sqm.kgCO2.EL.Res.HH.Thermal.SH.Oil.SC</t>
  </si>
  <si>
    <t>EMI_per_sqm.kgCO2.EL.Res.HH.Thermal.SH.Oil.SC.AC.Elec</t>
  </si>
  <si>
    <t>EMI_per_sqm.kgCO2.EL.Res.HH.Thermal.SH.Oil.WH</t>
  </si>
  <si>
    <t>EMI_per_sqm.kgCO2.EL.Res.HH.Thermal.SH.Oil.WH.Oil.NoSolar.Oil</t>
  </si>
  <si>
    <t>EMI_per_sqm.kgCO2.EL.Res.HH.Thermal.SH.Oil.WH.Oil.Solar</t>
  </si>
  <si>
    <t>EMI_per_sqm.kgCO2.EL.Res.HH.Thermal.SH.Oil.WH.Oil.Solar.Oil</t>
  </si>
  <si>
    <t>EMI_per_sqm.kgCO2.EL.Res.HH.Thermal.SH.Oil.WH.Oil.Solar.Solar</t>
  </si>
  <si>
    <t>EMI_per_sqm.kgCO2.EL.Res.HH.Thermal.SH.Oil.WH.Elc.NoSolar.Elec</t>
  </si>
  <si>
    <t>EMI_per_sqm.kgCO2.EL.Res.HH.Thermal.SH.Oil.WH.Elc.Solar</t>
  </si>
  <si>
    <t>EMI_per_sqm.kgCO2.EL.Res.HH.Thermal.SH.Oil.WH.Elc.Solar.Elec</t>
  </si>
  <si>
    <t>EMI_per_sqm.kgCO2.EL.Res.HH.Thermal.SH.Oil.WH.Elc.Solar.Solar</t>
  </si>
  <si>
    <t>EMI_per_sqm.kgCO2.EL.Res.HH.Thermal.SH.Oil.CO</t>
  </si>
  <si>
    <t>EMI_per_sqm.kgCO2.EL.Res.HH.Thermal.SH.Oil.CO.LPG.LPG</t>
  </si>
  <si>
    <t>EMI_per_sqm.kgCO2.EL.Res.HH.Thermal.SH.Oil.CO.Elc.Elec</t>
  </si>
  <si>
    <t>EMI_per_sqm.kgCO2.EL.Res.HH.Thermal.SH.Gas</t>
  </si>
  <si>
    <t>EMI_per_sqm.kgCO2.EL.Res.HH.Thermal.SH.Gas.SH</t>
  </si>
  <si>
    <t>EMI_per_sqm.kgCO2.EL.Res.HH.Thermal.SH.Gas.SH.Gas</t>
  </si>
  <si>
    <t>EMI_per_sqm.kgCO2.EL.Res.HH.Thermal.SH.Gas.SH.Elec</t>
  </si>
  <si>
    <t>EMI_per_sqm.kgCO2.EL.Res.HH.Thermal.SH.Gas.SC</t>
  </si>
  <si>
    <t>EMI_per_sqm.kgCO2.EL.Res.HH.Thermal.SH.Gas.SC.AC.Elec</t>
  </si>
  <si>
    <t>EMI_per_sqm.kgCO2.EL.Res.HH.Thermal.SH.Gas.WH</t>
  </si>
  <si>
    <t>EMI_per_sqm.kgCO2.EL.Res.HH.Thermal.SH.Gas.WH.Gas.NoSolar.Gas</t>
  </si>
  <si>
    <t>EMI_per_sqm.kgCO2.EL.Res.HH.Thermal.SH.Gas.WH.Gas.Solar</t>
  </si>
  <si>
    <t>EMI_per_sqm.kgCO2.EL.Res.HH.Thermal.SH.Gas.WH.Gas.Solar.Gas</t>
  </si>
  <si>
    <t>EMI_per_sqm.kgCO2.EL.Res.HH.Thermal.SH.Gas.WH.Gas.Solar.Solar</t>
  </si>
  <si>
    <t>EMI_per_sqm.kgCO2.EL.Res.HH.Thermal.SH.Gas.WH.Elc.NoSolar.Elec</t>
  </si>
  <si>
    <t>EMI_per_sqm.kgCO2.EL.Res.HH.Thermal.SH.Gas.WH.Elc.Solar</t>
  </si>
  <si>
    <t>EMI_per_sqm.kgCO2.EL.Res.HH.Thermal.SH.Gas.WH.Elc.Solar.Elec</t>
  </si>
  <si>
    <t>EMI_per_sqm.kgCO2.EL.Res.HH.Thermal.SH.Gas.WH.Elc.Solar.Solar</t>
  </si>
  <si>
    <t>EMI_per_sqm.kgCO2.EL.Res.HH.Thermal.SH.Gas.CO</t>
  </si>
  <si>
    <t>EMI_per_sqm.kgCO2.EL.Res.HH.Thermal.SH.Gas.CO.Gas.Gas</t>
  </si>
  <si>
    <t>EMI_per_sqm.kgCO2.EL.Res.HH.Thermal.SH.Gas.CO.Elc.Elec</t>
  </si>
  <si>
    <t>EMI_per_sqm.kgCO2.EL.Res.HH.Thermal.SH.Biomass</t>
  </si>
  <si>
    <t>EMI_per_sqm.kgCO2.EL.Res.HH.Thermal.SH.Biomass.SH</t>
  </si>
  <si>
    <t>EMI_per_sqm.kgCO2.EL.Res.HH.Thermal.SH.Biomass.SH.Biomass</t>
  </si>
  <si>
    <t>EMI_per_sqm.kgCO2.EL.Res.HH.Thermal.SH.Biomass.SH.Elec</t>
  </si>
  <si>
    <t>EMI_per_sqm.kgCO2.EL.Res.HH.Thermal.SH.Biomass.SC</t>
  </si>
  <si>
    <t>EMI_per_sqm.kgCO2.EL.Res.HH.Thermal.SH.Biomass.SC.AC.Elec</t>
  </si>
  <si>
    <t>EMI_per_sqm.kgCO2.EL.Res.HH.Thermal.SH.Biomass.WH</t>
  </si>
  <si>
    <t>EMI_per_sqm.kgCO2.EL.Res.HH.Thermal.SH.Biomass.WH.Biomass.NoSolar.Biomass</t>
  </si>
  <si>
    <t>EMI_per_sqm.kgCO2.EL.Res.HH.Thermal.SH.Biomass.WH.Biomass.Solar</t>
  </si>
  <si>
    <t>EMI_per_sqm.kgCO2.EL.Res.HH.Thermal.SH.Biomass.WH.Biomass.Solar.Biomass</t>
  </si>
  <si>
    <t>EMI_per_sqm.kgCO2.EL.Res.HH.Thermal.SH.Biomass.WH.Biomass.Solar.Solar</t>
  </si>
  <si>
    <t>EMI_per_sqm.kgCO2.EL.Res.HH.Thermal.SH.Biomass.WH.LPG.NoSolar.LPG</t>
  </si>
  <si>
    <t>EMI_per_sqm.kgCO2.EL.Res.HH.Thermal.SH.Biomass.WH.LPG.Solar</t>
  </si>
  <si>
    <t>EMI_per_sqm.kgCO2.EL.Res.HH.Thermal.SH.Biomass.WH.LPG.Solar.LPG</t>
  </si>
  <si>
    <t>EMI_per_sqm.kgCO2.EL.Res.HH.Thermal.SH.Biomass.WH.LPG.Solar.Solar</t>
  </si>
  <si>
    <t>EMI_per_sqm.kgCO2.EL.Res.HH.Thermal.SH.Biomass.WH.Elc.NoSolar.Elec</t>
  </si>
  <si>
    <t>EMI_per_sqm.kgCO2.EL.Res.HH.Thermal.SH.Biomass.WH.Elc.Solar</t>
  </si>
  <si>
    <t>EMI_per_sqm.kgCO2.EL.Res.HH.Thermal.SH.Biomass.WH.Elc.Solar.Elec</t>
  </si>
  <si>
    <t>EMI_per_sqm.kgCO2.EL.Res.HH.Thermal.SH.Biomass.WH.Elc.Solar.Solar</t>
  </si>
  <si>
    <t>EMI_per_sqm.kgCO2.EL.Res.HH.Thermal.SH.Biomass.CO</t>
  </si>
  <si>
    <t>EMI_per_sqm.kgCO2.EL.Res.HH.Thermal.SH.Biomass.CO.Biomass.Biomass</t>
  </si>
  <si>
    <t>EMI_per_sqm.kgCO2.EL.Res.HH.Thermal.SH.Biomass.CO.LPG.LPG</t>
  </si>
  <si>
    <t>EMI_per_sqm.kgCO2.EL.Res.HH.Thermal.SH.Biomass.CO.Elc.Elec</t>
  </si>
  <si>
    <t>EMI_per_sqm.kgCO2.EL.Res.HH.Thermal.SH.Geo</t>
  </si>
  <si>
    <t>EMI_per_sqm.kgCO2.EL.Res.HH.Thermal.SH.Geo.SH</t>
  </si>
  <si>
    <t>EMI_per_sqm.kgCO2.EL.Res.HH.Thermal.SH.Geo.SH.Geo</t>
  </si>
  <si>
    <t>EMI_per_sqm.kgCO2.EL.Res.HH.Thermal.SH.Geo.SH.Elec</t>
  </si>
  <si>
    <t>EMI_per_sqm.kgCO2.EL.Res.HH.Thermal.SH.Geo.SC</t>
  </si>
  <si>
    <t>EMI_per_sqm.kgCO2.EL.Res.HH.Thermal.SH.Geo.SC.AC.Elec</t>
  </si>
  <si>
    <t>EMI_per_sqm.kgCO2.EL.Res.HH.Thermal.SH.Geo.WH</t>
  </si>
  <si>
    <t>EMI_per_sqm.kgCO2.EL.Res.HH.Thermal.SH.Geo.WH.Geo.NoSolar.Geo</t>
  </si>
  <si>
    <t>EMI_per_sqm.kgCO2.EL.Res.HH.Thermal.SH.Geo.WH.Geo.Solar</t>
  </si>
  <si>
    <t>EMI_per_sqm.kgCO2.EL.Res.HH.Thermal.SH.Geo.WH.Geo.Solar.Geo</t>
  </si>
  <si>
    <t>EMI_per_sqm.kgCO2.EL.Res.HH.Thermal.SH.Geo.WH.Geo.Solar.Solar</t>
  </si>
  <si>
    <t>EMI_per_sqm.kgCO2.EL.Res.HH.Thermal.SH.Geo.WH.Elc.NoSolar.Elec</t>
  </si>
  <si>
    <t>EMI_per_sqm.kgCO2.EL.Res.HH.Thermal.SH.Geo.WH.Elc.Solar</t>
  </si>
  <si>
    <t>EMI_per_sqm.kgCO2.EL.Res.HH.Thermal.SH.Geo.WH.Elc.Solar.Elec</t>
  </si>
  <si>
    <t>EMI_per_sqm.kgCO2.EL.Res.HH.Thermal.SH.Geo.WH.Elc.Solar.Solar</t>
  </si>
  <si>
    <t>EMI_per_sqm.kgCO2.EL.Res.HH.Thermal.SH.Geo.CO</t>
  </si>
  <si>
    <t>EMI_per_sqm.kgCO2.EL.Res.HH.Thermal.SH.Geo.CO.LPG.LPG</t>
  </si>
  <si>
    <t>EMI_per_sqm.kgCO2.EL.Res.HH.Thermal.SH.Geo.CO.Elc.Elec</t>
  </si>
  <si>
    <t>EMI_per_sqm.kgCO2.EL.Res.HH.Thermal.SH.DistrHeat</t>
  </si>
  <si>
    <t>EMI_per_sqm.kgCO2.EL.Res.HH.Thermal.SH.DistrHeat.SH</t>
  </si>
  <si>
    <t>EMI_per_sqm.kgCO2.EL.Res.HH.Thermal.SH.DistrHeat.SH.Steam_Distr</t>
  </si>
  <si>
    <t>EMI_per_sqm.kgCO2.EL.Res.HH.Thermal.SH.DistrHeat.SH.Elec</t>
  </si>
  <si>
    <t>EMI_per_sqm.kgCO2.EL.Res.HH.Thermal.SH.DistrHeat.SC</t>
  </si>
  <si>
    <t>EMI_per_sqm.kgCO2.EL.Res.HH.Thermal.SH.DistrHeat.SC.AC.Elec</t>
  </si>
  <si>
    <t>EMI_per_sqm.kgCO2.EL.Res.HH.Thermal.SH.DistrHeat.WH</t>
  </si>
  <si>
    <t>EMI_per_sqm.kgCO2.EL.Res.HH.Thermal.SH.DistrHeat.WH.DistrHeat.NoSolar.Steam_Distr</t>
  </si>
  <si>
    <t>EMI_per_sqm.kgCO2.EL.Res.HH.Thermal.SH.DistrHeat.WH.DistrHeat.Solar</t>
  </si>
  <si>
    <t>EMI_per_sqm.kgCO2.EL.Res.HH.Thermal.SH.DistrHeat.WH.DistrHeat.Solar.Steam_Distr</t>
  </si>
  <si>
    <t>EMI_per_sqm.kgCO2.EL.Res.HH.Thermal.SH.DistrHeat.WH.DistrHeat.Solar.Solar</t>
  </si>
  <si>
    <t>EMI_per_sqm.kgCO2.EL.Res.HH.Thermal.SH.DistrHeat.WH.Elc.NoSolar.Elec</t>
  </si>
  <si>
    <t>EMI_per_sqm.kgCO2.EL.Res.HH.Thermal.SH.DistrHeat.WH.Elc.Solar</t>
  </si>
  <si>
    <t>EMI_per_sqm.kgCO2.EL.Res.HH.Thermal.SH.DistrHeat.WH.Elc.Solar.Elec</t>
  </si>
  <si>
    <t>EMI_per_sqm.kgCO2.EL.Res.HH.Thermal.SH.DistrHeat.WH.Elc.Solar.Solar</t>
  </si>
  <si>
    <t>EMI_per_sqm.kgCO2.EL.Res.HH.Thermal.SH.DistrHeat.CO</t>
  </si>
  <si>
    <t>EMI_per_sqm.kgCO2.EL.Res.HH.Thermal.SH.DistrHeat.CO.LPG.LPG</t>
  </si>
  <si>
    <t>EMI_per_sqm.kgCO2.EL.Res.HH.Thermal.SH.DistrHeat.CO.Elc.Elec</t>
  </si>
  <si>
    <t>EMI_per_sqm.kgCO2.EL.Res.HH.Thermal.SH.AdvElc</t>
  </si>
  <si>
    <t>EMI_per_sqm.kgCO2.EL.Res.HH.Thermal.SH.AdvElc.SH</t>
  </si>
  <si>
    <t>EMI_per_sqm.kgCO2.EL.Res.HH.Thermal.SH.AdvElc.SH.Elec</t>
  </si>
  <si>
    <t>EMI_per_sqm.kgCO2.EL.Res.HH.Thermal.SH.AdvElc.SC</t>
  </si>
  <si>
    <t>EMI_per_sqm.kgCO2.EL.Res.HH.Thermal.SH.AdvElc.SC.AC.Elec</t>
  </si>
  <si>
    <t>EMI_per_sqm.kgCO2.EL.Res.HH.Thermal.SH.AdvElc.WH</t>
  </si>
  <si>
    <t>EMI_per_sqm.kgCO2.EL.Res.HH.Thermal.SH.AdvElc.WH.LPG.NoSolar.LPG</t>
  </si>
  <si>
    <t>EMI_per_sqm.kgCO2.EL.Res.HH.Thermal.SH.AdvElc.WH.LPG.Solar</t>
  </si>
  <si>
    <t>EMI_per_sqm.kgCO2.EL.Res.HH.Thermal.SH.AdvElc.WH.LPG.Solar.LPG</t>
  </si>
  <si>
    <t>EMI_per_sqm.kgCO2.EL.Res.HH.Thermal.SH.AdvElc.WH.LPG.Solar.Solar</t>
  </si>
  <si>
    <t>EMI_per_sqm.kgCO2.EL.Res.HH.Thermal.SH.AdvElc.WH.Elc.NoSolar.Elec</t>
  </si>
  <si>
    <t>EMI_per_sqm.kgCO2.EL.Res.HH.Thermal.SH.AdvElc.WH.Elc.Solar</t>
  </si>
  <si>
    <t>EMI_per_sqm.kgCO2.EL.Res.HH.Thermal.SH.AdvElc.WH.Elc.Solar.Elec</t>
  </si>
  <si>
    <t>EMI_per_sqm.kgCO2.EL.Res.HH.Thermal.SH.AdvElc.WH.Elc.Solar.Solar</t>
  </si>
  <si>
    <t>EMI_per_sqm.kgCO2.EL.Res.HH.Thermal.SH.AdvElc.CO</t>
  </si>
  <si>
    <t>EMI_per_sqm.kgCO2.EL.Res.HH.Thermal.SH.AdvElc.CO.LPG.LPG</t>
  </si>
  <si>
    <t>EMI_per_sqm.kgCO2.EL.Res.HH.Thermal.SH.AdvElc.CO.Elc.Elec</t>
  </si>
  <si>
    <t>EMI_per_sqm.kgCO2.EL.Res.HH.Thermal.SH.ConvElc</t>
  </si>
  <si>
    <t>EMI_per_sqm.kgCO2.EL.Res.HH.Thermal.SH.ConvElc.SH</t>
  </si>
  <si>
    <t>EMI_per_sqm.kgCO2.EL.Res.HH.Thermal.SH.ConvElc.SH.Elec</t>
  </si>
  <si>
    <t>EMI_per_sqm.kgCO2.EL.Res.HH.Thermal.SH.ConvElc.SC</t>
  </si>
  <si>
    <t>EMI_per_sqm.kgCO2.EL.Res.HH.Thermal.SH.ConvElc.SC.AC.Elec</t>
  </si>
  <si>
    <t>EMI_per_sqm.kgCO2.EL.Res.HH.Thermal.SH.ConvElc.WH</t>
  </si>
  <si>
    <t>EMI_per_sqm.kgCO2.EL.Res.HH.Thermal.SH.ConvElc.WH.LPG.NoSolar.LPG</t>
  </si>
  <si>
    <t>EMI_per_sqm.kgCO2.EL.Res.HH.Thermal.SH.ConvElc.WH.LPG.Solar</t>
  </si>
  <si>
    <t>EMI_per_sqm.kgCO2.EL.Res.HH.Thermal.SH.ConvElc.WH.LPG.Solar.LPG</t>
  </si>
  <si>
    <t>EMI_per_sqm.kgCO2.EL.Res.HH.Thermal.SH.ConvElc.WH.LPG.Solar.Solar</t>
  </si>
  <si>
    <t>EMI_per_sqm.kgCO2.EL.Res.HH.Thermal.SH.ConvElc.WH.Elc.NoSolar.Elec</t>
  </si>
  <si>
    <t>EMI_per_sqm.kgCO2.EL.Res.HH.Thermal.SH.ConvElc.WH.Elc.Solar</t>
  </si>
  <si>
    <t>EMI_per_sqm.kgCO2.EL.Res.HH.Thermal.SH.ConvElc.WH.Elc.Solar.Elec</t>
  </si>
  <si>
    <t>EMI_per_sqm.kgCO2.EL.Res.HH.Thermal.SH.ConvElc.WH.Elc.Solar.Solar</t>
  </si>
  <si>
    <t>EMI_per_sqm.kgCO2.EL.Res.HH.Thermal.SH.ConvElc.CO</t>
  </si>
  <si>
    <t>EMI_per_sqm.kgCO2.EL.Res.HH.Thermal.SH.ConvElc.CO.LPG.LPG</t>
  </si>
  <si>
    <t>EMI_per_sqm.kgCO2.EL.Res.HH.Thermal.SH.ConvElc.CO.Elc.Elec</t>
  </si>
  <si>
    <t>EL - Final energy consumption in new and renovated households (detailed structure)</t>
  </si>
  <si>
    <t>FEC.ktoe.EL.Res.HHnew.Thermal.SH.Solids</t>
  </si>
  <si>
    <t>FEC.ktoe.EL.Res.HHnew.Thermal.SH.Solids.SH</t>
  </si>
  <si>
    <t>FEC.ktoe.EL.Res.HHnew.Thermal.SH.Solids.SH.Solids</t>
  </si>
  <si>
    <t>FEC.ktoe.EL.Res.HHnew.Thermal.SH.Solids.SH.Elec</t>
  </si>
  <si>
    <t>FEC.ktoe.EL.Res.HHnew.Thermal.SH.Solids.SC</t>
  </si>
  <si>
    <t>FEC.ktoe.EL.Res.HHnew.Thermal.SH.Solids.SC.AC.Elec</t>
  </si>
  <si>
    <t>FEC.ktoe.EL.Res.HHnew.Thermal.SH.Solids.WH</t>
  </si>
  <si>
    <t>FEC.ktoe.EL.Res.HHnew.Thermal.SH.Solids.WH.Solids.NoSolar.Solids</t>
  </si>
  <si>
    <t>FEC.ktoe.EL.Res.HHnew.Thermal.SH.Solids.WH.LPG.NoSolar.LPG</t>
  </si>
  <si>
    <t>FEC.ktoe.EL.Res.HHnew.Thermal.SH.Solids.WH.LPG.Solar</t>
  </si>
  <si>
    <t>FEC.ktoe.EL.Res.HHnew.Thermal.SH.Solids.WH.LPG.Solar.LPG</t>
  </si>
  <si>
    <t>FEC.ktoe.EL.Res.HHnew.Thermal.SH.Solids.WH.LPG.Solar.Solar</t>
  </si>
  <si>
    <t>FEC.ktoe.EL.Res.HHnew.Thermal.SH.Solids.WH.Elc.NoSolar.Elec</t>
  </si>
  <si>
    <t>FEC.ktoe.EL.Res.HHnew.Thermal.SH.Solids.WH.Elc.Solar</t>
  </si>
  <si>
    <t>FEC.ktoe.EL.Res.HHnew.Thermal.SH.Solids.WH.Elc.Solar.Elec</t>
  </si>
  <si>
    <t>FEC.ktoe.EL.Res.HHnew.Thermal.SH.Solids.WH.Elc.Solar.Solar</t>
  </si>
  <si>
    <t>FEC.ktoe.EL.Res.HHnew.Thermal.SH.Solids.CO</t>
  </si>
  <si>
    <t>FEC.ktoe.EL.Res.HHnew.Thermal.SH.Solids.CO.Solids.Solids</t>
  </si>
  <si>
    <t>FEC.ktoe.EL.Res.HHnew.Thermal.SH.Solids.CO.LPG.LPG</t>
  </si>
  <si>
    <t>FEC.ktoe.EL.Res.HHnew.Thermal.SH.Solids.CO.Elc.Elec</t>
  </si>
  <si>
    <t>FEC.ktoe.EL.Res.HHnew.Thermal.SH.LPG</t>
  </si>
  <si>
    <t>FEC.ktoe.EL.Res.HHnew.Thermal.SH.LPG.SH</t>
  </si>
  <si>
    <t>FEC.ktoe.EL.Res.HHnew.Thermal.SH.LPG.SH.LPG</t>
  </si>
  <si>
    <t>FEC.ktoe.EL.Res.HHnew.Thermal.SH.LPG.SH.Elec</t>
  </si>
  <si>
    <t>FEC.ktoe.EL.Res.HHnew.Thermal.SH.LPG.SC</t>
  </si>
  <si>
    <t>FEC.ktoe.EL.Res.HHnew.Thermal.SH.LPG.SC.AC.Elec</t>
  </si>
  <si>
    <t>FEC.ktoe.EL.Res.HHnew.Thermal.SH.LPG.WH</t>
  </si>
  <si>
    <t>FEC.ktoe.EL.Res.HHnew.Thermal.SH.LPG.WH.LPG.NoSolar.LPG</t>
  </si>
  <si>
    <t>FEC.ktoe.EL.Res.HHnew.Thermal.SH.LPG.WH.LPG.Solar</t>
  </si>
  <si>
    <t>FEC.ktoe.EL.Res.HHnew.Thermal.SH.LPG.WH.LPG.Solar.LPG</t>
  </si>
  <si>
    <t>FEC.ktoe.EL.Res.HHnew.Thermal.SH.LPG.WH.LPG.Solar.Solar</t>
  </si>
  <si>
    <t>FEC.ktoe.EL.Res.HHnew.Thermal.SH.LPG.WH.Elc.NoSolar.Elec</t>
  </si>
  <si>
    <t>FEC.ktoe.EL.Res.HHnew.Thermal.SH.LPG.WH.Elc.Solar</t>
  </si>
  <si>
    <t>FEC.ktoe.EL.Res.HHnew.Thermal.SH.LPG.WH.Elc.Solar.Elec</t>
  </si>
  <si>
    <t>FEC.ktoe.EL.Res.HHnew.Thermal.SH.LPG.WH.Elc.Solar.Solar</t>
  </si>
  <si>
    <t>FEC.ktoe.EL.Res.HHnew.Thermal.SH.LPG.CO</t>
  </si>
  <si>
    <t>FEC.ktoe.EL.Res.HHnew.Thermal.SH.LPG.CO.LPG.LPG</t>
  </si>
  <si>
    <t>FEC.ktoe.EL.Res.HHnew.Thermal.SH.LPG.CO.Elc.Elec</t>
  </si>
  <si>
    <t>FEC.ktoe.EL.Res.HHnew.Thermal.SH.Oil</t>
  </si>
  <si>
    <t>FEC.ktoe.EL.Res.HHnew.Thermal.SH.Oil.SH</t>
  </si>
  <si>
    <t>FEC.ktoe.EL.Res.HHnew.Thermal.SH.Oil.SH.Oil</t>
  </si>
  <si>
    <t>FEC.ktoe.EL.Res.HHnew.Thermal.SH.Oil.SH.Elec</t>
  </si>
  <si>
    <t>FEC.ktoe.EL.Res.HHnew.Thermal.SH.Oil.SC</t>
  </si>
  <si>
    <t>FEC.ktoe.EL.Res.HHnew.Thermal.SH.Oil.SC.AC.Elec</t>
  </si>
  <si>
    <t>FEC.ktoe.EL.Res.HHnew.Thermal.SH.Oil.WH</t>
  </si>
  <si>
    <t>FEC.ktoe.EL.Res.HHnew.Thermal.SH.Oil.WH.Oil.NoSolar.Oil</t>
  </si>
  <si>
    <t>FEC.ktoe.EL.Res.HHnew.Thermal.SH.Oil.WH.Oil.Solar</t>
  </si>
  <si>
    <t>FEC.ktoe.EL.Res.HHnew.Thermal.SH.Oil.WH.Oil.Solar.Oil</t>
  </si>
  <si>
    <t>FEC.ktoe.EL.Res.HHnew.Thermal.SH.Oil.WH.Oil.Solar.Solar</t>
  </si>
  <si>
    <t>FEC.ktoe.EL.Res.HHnew.Thermal.SH.Oil.WH.Elc.NoSolar.Elec</t>
  </si>
  <si>
    <t>FEC.ktoe.EL.Res.HHnew.Thermal.SH.Oil.WH.Elc.Solar</t>
  </si>
  <si>
    <t>FEC.ktoe.EL.Res.HHnew.Thermal.SH.Oil.WH.Elc.Solar.Elec</t>
  </si>
  <si>
    <t>FEC.ktoe.EL.Res.HHnew.Thermal.SH.Oil.WH.Elc.Solar.Solar</t>
  </si>
  <si>
    <t>FEC.ktoe.EL.Res.HHnew.Thermal.SH.Oil.CO</t>
  </si>
  <si>
    <t>FEC.ktoe.EL.Res.HHnew.Thermal.SH.Oil.CO.LPG.LPG</t>
  </si>
  <si>
    <t>FEC.ktoe.EL.Res.HHnew.Thermal.SH.Oil.CO.Elc.Elec</t>
  </si>
  <si>
    <t>FEC.ktoe.EL.Res.HHnew.Thermal.SH.Gas</t>
  </si>
  <si>
    <t>FEC.ktoe.EL.Res.HHnew.Thermal.SH.Gas.SH</t>
  </si>
  <si>
    <t>FEC.ktoe.EL.Res.HHnew.Thermal.SH.Gas.SH.Gas</t>
  </si>
  <si>
    <t>FEC.ktoe.EL.Res.HHnew.Thermal.SH.Gas.SH.Elec</t>
  </si>
  <si>
    <t>FEC.ktoe.EL.Res.HHnew.Thermal.SH.Gas.SC</t>
  </si>
  <si>
    <t>FEC.ktoe.EL.Res.HHnew.Thermal.SH.Gas.SC.AC.Elec</t>
  </si>
  <si>
    <t>FEC.ktoe.EL.Res.HHnew.Thermal.SH.Gas.WH</t>
  </si>
  <si>
    <t>FEC.ktoe.EL.Res.HHnew.Thermal.SH.Gas.WH.Gas.NoSolar.Gas</t>
  </si>
  <si>
    <t>FEC.ktoe.EL.Res.HHnew.Thermal.SH.Gas.WH.Gas.Solar</t>
  </si>
  <si>
    <t>FEC.ktoe.EL.Res.HHnew.Thermal.SH.Gas.WH.Gas.Solar.Gas</t>
  </si>
  <si>
    <t>FEC.ktoe.EL.Res.HHnew.Thermal.SH.Gas.WH.Gas.Solar.Solar</t>
  </si>
  <si>
    <t>FEC.ktoe.EL.Res.HHnew.Thermal.SH.Gas.WH.Elc.NoSolar.Elec</t>
  </si>
  <si>
    <t>FEC.ktoe.EL.Res.HHnew.Thermal.SH.Gas.WH.Elc.Solar</t>
  </si>
  <si>
    <t>FEC.ktoe.EL.Res.HHnew.Thermal.SH.Gas.WH.Elc.Solar.Elec</t>
  </si>
  <si>
    <t>FEC.ktoe.EL.Res.HHnew.Thermal.SH.Gas.WH.Elc.Solar.Solar</t>
  </si>
  <si>
    <t>FEC.ktoe.EL.Res.HHnew.Thermal.SH.Gas.CO</t>
  </si>
  <si>
    <t>FEC.ktoe.EL.Res.HHnew.Thermal.SH.Gas.CO.Gas.Gas</t>
  </si>
  <si>
    <t>FEC.ktoe.EL.Res.HHnew.Thermal.SH.Gas.CO.Elc.Elec</t>
  </si>
  <si>
    <t>FEC.ktoe.EL.Res.HHnew.Thermal.SH.Biomass</t>
  </si>
  <si>
    <t>FEC.ktoe.EL.Res.HHnew.Thermal.SH.Biomass.SH</t>
  </si>
  <si>
    <t>FEC.ktoe.EL.Res.HHnew.Thermal.SH.Biomass.SH.Biomass</t>
  </si>
  <si>
    <t>FEC.ktoe.EL.Res.HHnew.Thermal.SH.Biomass.SH.Elec</t>
  </si>
  <si>
    <t>FEC.ktoe.EL.Res.HHnew.Thermal.SH.Biomass.SC</t>
  </si>
  <si>
    <t>FEC.ktoe.EL.Res.HHnew.Thermal.SH.Biomass.SC.AC.Elec</t>
  </si>
  <si>
    <t>FEC.ktoe.EL.Res.HHnew.Thermal.SH.Biomass.WH</t>
  </si>
  <si>
    <t>FEC.ktoe.EL.Res.HHnew.Thermal.SH.Biomass.WH.Biomass.NoSolar.Biomass</t>
  </si>
  <si>
    <t>FEC.ktoe.EL.Res.HHnew.Thermal.SH.Biomass.WH.Biomass.Solar</t>
  </si>
  <si>
    <t>FEC.ktoe.EL.Res.HHnew.Thermal.SH.Biomass.WH.Biomass.Solar.Biomass</t>
  </si>
  <si>
    <t>FEC.ktoe.EL.Res.HHnew.Thermal.SH.Biomass.WH.Biomass.Solar.Solar</t>
  </si>
  <si>
    <t>FEC.ktoe.EL.Res.HHnew.Thermal.SH.Biomass.WH.LPG.NoSolar.LPG</t>
  </si>
  <si>
    <t>FEC.ktoe.EL.Res.HHnew.Thermal.SH.Biomass.WH.LPG.Solar</t>
  </si>
  <si>
    <t>FEC.ktoe.EL.Res.HHnew.Thermal.SH.Biomass.WH.LPG.Solar.LPG</t>
  </si>
  <si>
    <t>FEC.ktoe.EL.Res.HHnew.Thermal.SH.Biomass.WH.LPG.Solar.Solar</t>
  </si>
  <si>
    <t>FEC.ktoe.EL.Res.HHnew.Thermal.SH.Biomass.WH.Elc.NoSolar.Elec</t>
  </si>
  <si>
    <t>FEC.ktoe.EL.Res.HHnew.Thermal.SH.Biomass.WH.Elc.Solar</t>
  </si>
  <si>
    <t>FEC.ktoe.EL.Res.HHnew.Thermal.SH.Biomass.WH.Elc.Solar.Elec</t>
  </si>
  <si>
    <t>FEC.ktoe.EL.Res.HHnew.Thermal.SH.Biomass.WH.Elc.Solar.Solar</t>
  </si>
  <si>
    <t>FEC.ktoe.EL.Res.HHnew.Thermal.SH.Biomass.CO</t>
  </si>
  <si>
    <t>FEC.ktoe.EL.Res.HHnew.Thermal.SH.Biomass.CO.Biomass.Biomass</t>
  </si>
  <si>
    <t>FEC.ktoe.EL.Res.HHnew.Thermal.SH.Biomass.CO.LPG.LPG</t>
  </si>
  <si>
    <t>FEC.ktoe.EL.Res.HHnew.Thermal.SH.Biomass.CO.Elc.Elec</t>
  </si>
  <si>
    <t>FEC.ktoe.EL.Res.HHnew.Thermal.SH.Geo</t>
  </si>
  <si>
    <t>FEC.ktoe.EL.Res.HHnew.Thermal.SH.Geo.SH</t>
  </si>
  <si>
    <t>FEC.ktoe.EL.Res.HHnew.Thermal.SH.Geo.SH.Geo</t>
  </si>
  <si>
    <t>FEC.ktoe.EL.Res.HHnew.Thermal.SH.Geo.SH.Elec</t>
  </si>
  <si>
    <t>FEC.ktoe.EL.Res.HHnew.Thermal.SH.Geo.SC</t>
  </si>
  <si>
    <t>FEC.ktoe.EL.Res.HHnew.Thermal.SH.Geo.SC.AC.Elec</t>
  </si>
  <si>
    <t>FEC.ktoe.EL.Res.HHnew.Thermal.SH.Geo.WH</t>
  </si>
  <si>
    <t>FEC.ktoe.EL.Res.HHnew.Thermal.SH.Geo.WH.Geo.NoSolar.Geo</t>
  </si>
  <si>
    <t>FEC.ktoe.EL.Res.HHnew.Thermal.SH.Geo.WH.Geo.Solar</t>
  </si>
  <si>
    <t>FEC.ktoe.EL.Res.HHnew.Thermal.SH.Geo.WH.Geo.Solar.Geo</t>
  </si>
  <si>
    <t>FEC.ktoe.EL.Res.HHnew.Thermal.SH.Geo.WH.Geo.Solar.Solar</t>
  </si>
  <si>
    <t>FEC.ktoe.EL.Res.HHnew.Thermal.SH.Geo.WH.Elc.NoSolar.Elec</t>
  </si>
  <si>
    <t>FEC.ktoe.EL.Res.HHnew.Thermal.SH.Geo.WH.Elc.Solar</t>
  </si>
  <si>
    <t>FEC.ktoe.EL.Res.HHnew.Thermal.SH.Geo.WH.Elc.Solar.Elec</t>
  </si>
  <si>
    <t>FEC.ktoe.EL.Res.HHnew.Thermal.SH.Geo.WH.Elc.Solar.Solar</t>
  </si>
  <si>
    <t>FEC.ktoe.EL.Res.HHnew.Thermal.SH.Geo.CO</t>
  </si>
  <si>
    <t>FEC.ktoe.EL.Res.HHnew.Thermal.SH.Geo.CO.LPG.LPG</t>
  </si>
  <si>
    <t>FEC.ktoe.EL.Res.HHnew.Thermal.SH.Geo.CO.Elc.Elec</t>
  </si>
  <si>
    <t>FEC.ktoe.EL.Res.HHnew.Thermal.SH.DistrHeat</t>
  </si>
  <si>
    <t>FEC.ktoe.EL.Res.HHnew.Thermal.SH.DistrHeat.SH</t>
  </si>
  <si>
    <t>FEC.ktoe.EL.Res.HHnew.Thermal.SH.DistrHeat.SH.Steam_Distr</t>
  </si>
  <si>
    <t>FEC.ktoe.EL.Res.HHnew.Thermal.SH.DistrHeat.SH.Elec</t>
  </si>
  <si>
    <t>FEC.ktoe.EL.Res.HHnew.Thermal.SH.DistrHeat.SC</t>
  </si>
  <si>
    <t>FEC.ktoe.EL.Res.HHnew.Thermal.SH.DistrHeat.SC.AC.Elec</t>
  </si>
  <si>
    <t>FEC.ktoe.EL.Res.HHnew.Thermal.SH.DistrHeat.WH</t>
  </si>
  <si>
    <t>FEC.ktoe.EL.Res.HHnew.Thermal.SH.DistrHeat.WH.DistrHeat.NoSolar.Steam_Distr</t>
  </si>
  <si>
    <t>FEC.ktoe.EL.Res.HHnew.Thermal.SH.DistrHeat.WH.DistrHeat.Solar</t>
  </si>
  <si>
    <t>FEC.ktoe.EL.Res.HHnew.Thermal.SH.DistrHeat.WH.DistrHeat.Solar.Steam_Distr</t>
  </si>
  <si>
    <t>FEC.ktoe.EL.Res.HHnew.Thermal.SH.DistrHeat.WH.DistrHeat.Solar.Solar</t>
  </si>
  <si>
    <t>FEC.ktoe.EL.Res.HHnew.Thermal.SH.DistrHeat.WH.Elc.NoSolar.Elec</t>
  </si>
  <si>
    <t>FEC.ktoe.EL.Res.HHnew.Thermal.SH.DistrHeat.WH.Elc.Solar</t>
  </si>
  <si>
    <t>FEC.ktoe.EL.Res.HHnew.Thermal.SH.DistrHeat.WH.Elc.Solar.Elec</t>
  </si>
  <si>
    <t>FEC.ktoe.EL.Res.HHnew.Thermal.SH.DistrHeat.WH.Elc.Solar.Solar</t>
  </si>
  <si>
    <t>FEC.ktoe.EL.Res.HHnew.Thermal.SH.DistrHeat.CO</t>
  </si>
  <si>
    <t>FEC.ktoe.EL.Res.HHnew.Thermal.SH.DistrHeat.CO.LPG.LPG</t>
  </si>
  <si>
    <t>FEC.ktoe.EL.Res.HHnew.Thermal.SH.DistrHeat.CO.Elc.Elec</t>
  </si>
  <si>
    <t>FEC.ktoe.EL.Res.HHnew.Thermal.SH.AdvElc</t>
  </si>
  <si>
    <t>FEC.ktoe.EL.Res.HHnew.Thermal.SH.AdvElc.SH</t>
  </si>
  <si>
    <t>FEC.ktoe.EL.Res.HHnew.Thermal.SH.AdvElc.SH.Elec</t>
  </si>
  <si>
    <t>FEC.ktoe.EL.Res.HHnew.Thermal.SH.AdvElc.SC</t>
  </si>
  <si>
    <t>FEC.ktoe.EL.Res.HHnew.Thermal.SH.AdvElc.SC.AC.Elec</t>
  </si>
  <si>
    <t>FEC.ktoe.EL.Res.HHnew.Thermal.SH.AdvElc.WH</t>
  </si>
  <si>
    <t>FEC.ktoe.EL.Res.HHnew.Thermal.SH.AdvElc.WH.LPG.NoSolar.LPG</t>
  </si>
  <si>
    <t>FEC.ktoe.EL.Res.HHnew.Thermal.SH.AdvElc.WH.LPG.Solar</t>
  </si>
  <si>
    <t>FEC.ktoe.EL.Res.HHnew.Thermal.SH.AdvElc.WH.LPG.Solar.LPG</t>
  </si>
  <si>
    <t>FEC.ktoe.EL.Res.HHnew.Thermal.SH.AdvElc.WH.LPG.Solar.Solar</t>
  </si>
  <si>
    <t>FEC.ktoe.EL.Res.HHnew.Thermal.SH.AdvElc.WH.Elc.NoSolar.Elec</t>
  </si>
  <si>
    <t>FEC.ktoe.EL.Res.HHnew.Thermal.SH.AdvElc.WH.Elc.Solar</t>
  </si>
  <si>
    <t>FEC.ktoe.EL.Res.HHnew.Thermal.SH.AdvElc.WH.Elc.Solar.Elec</t>
  </si>
  <si>
    <t>FEC.ktoe.EL.Res.HHnew.Thermal.SH.AdvElc.WH.Elc.Solar.Solar</t>
  </si>
  <si>
    <t>FEC.ktoe.EL.Res.HHnew.Thermal.SH.AdvElc.CO</t>
  </si>
  <si>
    <t>FEC.ktoe.EL.Res.HHnew.Thermal.SH.AdvElc.CO.LPG.LPG</t>
  </si>
  <si>
    <t>FEC.ktoe.EL.Res.HHnew.Thermal.SH.AdvElc.CO.Elc.Elec</t>
  </si>
  <si>
    <t>FEC.ktoe.EL.Res.HHnew.Thermal.SH.ConvElc</t>
  </si>
  <si>
    <t>FEC.ktoe.EL.Res.HHnew.Thermal.SH.ConvElc.SH</t>
  </si>
  <si>
    <t>FEC.ktoe.EL.Res.HHnew.Thermal.SH.ConvElc.SH.Elec</t>
  </si>
  <si>
    <t>FEC.ktoe.EL.Res.HHnew.Thermal.SH.ConvElc.SC</t>
  </si>
  <si>
    <t>FEC.ktoe.EL.Res.HHnew.Thermal.SH.ConvElc.SC.AC.Elec</t>
  </si>
  <si>
    <t>FEC.ktoe.EL.Res.HHnew.Thermal.SH.ConvElc.WH</t>
  </si>
  <si>
    <t>FEC.ktoe.EL.Res.HHnew.Thermal.SH.ConvElc.WH.LPG.NoSolar.LPG</t>
  </si>
  <si>
    <t>FEC.ktoe.EL.Res.HHnew.Thermal.SH.ConvElc.WH.LPG.Solar</t>
  </si>
  <si>
    <t>FEC.ktoe.EL.Res.HHnew.Thermal.SH.ConvElc.WH.LPG.Solar.LPG</t>
  </si>
  <si>
    <t>FEC.ktoe.EL.Res.HHnew.Thermal.SH.ConvElc.WH.LPG.Solar.Solar</t>
  </si>
  <si>
    <t>FEC.ktoe.EL.Res.HHnew.Thermal.SH.ConvElc.WH.Elc.NoSolar.Elec</t>
  </si>
  <si>
    <t>FEC.ktoe.EL.Res.HHnew.Thermal.SH.ConvElc.WH.Elc.Solar</t>
  </si>
  <si>
    <t>FEC.ktoe.EL.Res.HHnew.Thermal.SH.ConvElc.WH.Elc.Solar.Elec</t>
  </si>
  <si>
    <t>FEC.ktoe.EL.Res.HHnew.Thermal.SH.ConvElc.WH.Elc.Solar.Solar</t>
  </si>
  <si>
    <t>FEC.ktoe.EL.Res.HHnew.Thermal.SH.ConvElc.CO</t>
  </si>
  <si>
    <t>FEC.ktoe.EL.Res.HHnew.Thermal.SH.ConvElc.CO.LPG.LPG</t>
  </si>
  <si>
    <t>FEC.ktoe.EL.Res.HHnew.Thermal.SH.ConvElc.CO.Elc.Elec</t>
  </si>
  <si>
    <t>EL - Thermal energy service in new and renovated households (detailed structure)</t>
  </si>
  <si>
    <t>TES.ktoe.EL.Res.HHnew.Thermal.SH.Solids</t>
  </si>
  <si>
    <t>TES.ktoe.EL.Res.HHnew.Thermal.SH.Solids.SH</t>
  </si>
  <si>
    <t>TES.ktoe.EL.Res.HHnew.Thermal.SH.Solids.SH.Solids</t>
  </si>
  <si>
    <t>TES.ktoe.EL.Res.HHnew.Thermal.SH.Solids.SH.Elec</t>
  </si>
  <si>
    <t>TES.ktoe.EL.Res.HHnew.Thermal.SH.Solids.SC</t>
  </si>
  <si>
    <t>TES.ktoe.EL.Res.HHnew.Thermal.SH.Solids.SC.AC.Elec</t>
  </si>
  <si>
    <t>TES.ktoe.EL.Res.HHnew.Thermal.SH.Solids.WH</t>
  </si>
  <si>
    <t>TES.ktoe.EL.Res.HHnew.Thermal.SH.Solids.WH.Solids.NoSolar.Solids</t>
  </si>
  <si>
    <t>TES.ktoe.EL.Res.HHnew.Thermal.SH.Solids.WH.LPG.NoSolar.LPG</t>
  </si>
  <si>
    <t>TES.ktoe.EL.Res.HHnew.Thermal.SH.Solids.WH.LPG.Solar</t>
  </si>
  <si>
    <t>TES.ktoe.EL.Res.HHnew.Thermal.SH.Solids.WH.LPG.Solar.LPG</t>
  </si>
  <si>
    <t>TES.ktoe.EL.Res.HHnew.Thermal.SH.Solids.WH.LPG.Solar.Solar</t>
  </si>
  <si>
    <t>TES.ktoe.EL.Res.HHnew.Thermal.SH.Solids.WH.Elc.NoSolar.Elec</t>
  </si>
  <si>
    <t>TES.ktoe.EL.Res.HHnew.Thermal.SH.Solids.WH.Elc.Solar</t>
  </si>
  <si>
    <t>TES.ktoe.EL.Res.HHnew.Thermal.SH.Solids.WH.Elc.Solar.Elec</t>
  </si>
  <si>
    <t>TES.ktoe.EL.Res.HHnew.Thermal.SH.Solids.WH.Elc.Solar.Solar</t>
  </si>
  <si>
    <t>TES.ktoe.EL.Res.HHnew.Thermal.SH.Solids.CO</t>
  </si>
  <si>
    <t>TES.ktoe.EL.Res.HHnew.Thermal.SH.Solids.CO.Solids.Solids</t>
  </si>
  <si>
    <t>TES.ktoe.EL.Res.HHnew.Thermal.SH.Solids.CO.LPG.LPG</t>
  </si>
  <si>
    <t>TES.ktoe.EL.Res.HHnew.Thermal.SH.Solids.CO.Elc.Elec</t>
  </si>
  <si>
    <t>TES.ktoe.EL.Res.HHnew.Thermal.SH.LPG</t>
  </si>
  <si>
    <t>TES.ktoe.EL.Res.HHnew.Thermal.SH.LPG.SH</t>
  </si>
  <si>
    <t>TES.ktoe.EL.Res.HHnew.Thermal.SH.LPG.SH.LPG</t>
  </si>
  <si>
    <t>TES.ktoe.EL.Res.HHnew.Thermal.SH.LPG.SH.Elec</t>
  </si>
  <si>
    <t>TES.ktoe.EL.Res.HHnew.Thermal.SH.LPG.SC</t>
  </si>
  <si>
    <t>TES.ktoe.EL.Res.HHnew.Thermal.SH.LPG.SC.AC.Elec</t>
  </si>
  <si>
    <t>TES.ktoe.EL.Res.HHnew.Thermal.SH.LPG.WH</t>
  </si>
  <si>
    <t>TES.ktoe.EL.Res.HHnew.Thermal.SH.LPG.WH.LPG.NoSolar.LPG</t>
  </si>
  <si>
    <t>TES.ktoe.EL.Res.HHnew.Thermal.SH.LPG.WH.LPG.Solar</t>
  </si>
  <si>
    <t>TES.ktoe.EL.Res.HHnew.Thermal.SH.LPG.WH.LPG.Solar.LPG</t>
  </si>
  <si>
    <t>TES.ktoe.EL.Res.HHnew.Thermal.SH.LPG.WH.LPG.Solar.Solar</t>
  </si>
  <si>
    <t>TES.ktoe.EL.Res.HHnew.Thermal.SH.LPG.WH.Elc.NoSolar.Elec</t>
  </si>
  <si>
    <t>TES.ktoe.EL.Res.HHnew.Thermal.SH.LPG.WH.Elc.Solar</t>
  </si>
  <si>
    <t>TES.ktoe.EL.Res.HHnew.Thermal.SH.LPG.WH.Elc.Solar.Elec</t>
  </si>
  <si>
    <t>TES.ktoe.EL.Res.HHnew.Thermal.SH.LPG.WH.Elc.Solar.Solar</t>
  </si>
  <si>
    <t>TES.ktoe.EL.Res.HHnew.Thermal.SH.LPG.CO</t>
  </si>
  <si>
    <t>TES.ktoe.EL.Res.HHnew.Thermal.SH.LPG.CO.LPG.LPG</t>
  </si>
  <si>
    <t>TES.ktoe.EL.Res.HHnew.Thermal.SH.LPG.CO.Elc.Elec</t>
  </si>
  <si>
    <t>TES.ktoe.EL.Res.HHnew.Thermal.SH.Oil</t>
  </si>
  <si>
    <t>TES.ktoe.EL.Res.HHnew.Thermal.SH.Oil.SH</t>
  </si>
  <si>
    <t>TES.ktoe.EL.Res.HHnew.Thermal.SH.Oil.SH.Oil</t>
  </si>
  <si>
    <t>TES.ktoe.EL.Res.HHnew.Thermal.SH.Oil.SH.Elec</t>
  </si>
  <si>
    <t>TES.ktoe.EL.Res.HHnew.Thermal.SH.Oil.SC</t>
  </si>
  <si>
    <t>TES.ktoe.EL.Res.HHnew.Thermal.SH.Oil.SC.AC.Elec</t>
  </si>
  <si>
    <t>TES.ktoe.EL.Res.HHnew.Thermal.SH.Oil.WH</t>
  </si>
  <si>
    <t>TES.ktoe.EL.Res.HHnew.Thermal.SH.Oil.WH.Oil.NoSolar.Oil</t>
  </si>
  <si>
    <t>TES.ktoe.EL.Res.HHnew.Thermal.SH.Oil.WH.Oil.Solar</t>
  </si>
  <si>
    <t>TES.ktoe.EL.Res.HHnew.Thermal.SH.Oil.WH.Oil.Solar.Oil</t>
  </si>
  <si>
    <t>TES.ktoe.EL.Res.HHnew.Thermal.SH.Oil.WH.Oil.Solar.Solar</t>
  </si>
  <si>
    <t>TES.ktoe.EL.Res.HHnew.Thermal.SH.Oil.WH.Elc.NoSolar.Elec</t>
  </si>
  <si>
    <t>TES.ktoe.EL.Res.HHnew.Thermal.SH.Oil.WH.Elc.Solar</t>
  </si>
  <si>
    <t>TES.ktoe.EL.Res.HHnew.Thermal.SH.Oil.WH.Elc.Solar.Elec</t>
  </si>
  <si>
    <t>TES.ktoe.EL.Res.HHnew.Thermal.SH.Oil.WH.Elc.Solar.Solar</t>
  </si>
  <si>
    <t>TES.ktoe.EL.Res.HHnew.Thermal.SH.Oil.CO</t>
  </si>
  <si>
    <t>TES.ktoe.EL.Res.HHnew.Thermal.SH.Oil.CO.LPG.LPG</t>
  </si>
  <si>
    <t>TES.ktoe.EL.Res.HHnew.Thermal.SH.Oil.CO.Elc.Elec</t>
  </si>
  <si>
    <t>TES.ktoe.EL.Res.HHnew.Thermal.SH.Gas</t>
  </si>
  <si>
    <t>TES.ktoe.EL.Res.HHnew.Thermal.SH.Gas.SH</t>
  </si>
  <si>
    <t>TES.ktoe.EL.Res.HHnew.Thermal.SH.Gas.SH.Gas</t>
  </si>
  <si>
    <t>TES.ktoe.EL.Res.HHnew.Thermal.SH.Gas.SH.Elec</t>
  </si>
  <si>
    <t>TES.ktoe.EL.Res.HHnew.Thermal.SH.Gas.SC</t>
  </si>
  <si>
    <t>TES.ktoe.EL.Res.HHnew.Thermal.SH.Gas.SC.AC.Elec</t>
  </si>
  <si>
    <t>TES.ktoe.EL.Res.HHnew.Thermal.SH.Gas.WH</t>
  </si>
  <si>
    <t>TES.ktoe.EL.Res.HHnew.Thermal.SH.Gas.WH.Gas.NoSolar.Gas</t>
  </si>
  <si>
    <t>TES.ktoe.EL.Res.HHnew.Thermal.SH.Gas.WH.Gas.Solar</t>
  </si>
  <si>
    <t>TES.ktoe.EL.Res.HHnew.Thermal.SH.Gas.WH.Gas.Solar.Gas</t>
  </si>
  <si>
    <t>TES.ktoe.EL.Res.HHnew.Thermal.SH.Gas.WH.Gas.Solar.Solar</t>
  </si>
  <si>
    <t>TES.ktoe.EL.Res.HHnew.Thermal.SH.Gas.WH.Elc.NoSolar.Elec</t>
  </si>
  <si>
    <t>TES.ktoe.EL.Res.HHnew.Thermal.SH.Gas.WH.Elc.Solar</t>
  </si>
  <si>
    <t>TES.ktoe.EL.Res.HHnew.Thermal.SH.Gas.WH.Elc.Solar.Elec</t>
  </si>
  <si>
    <t>TES.ktoe.EL.Res.HHnew.Thermal.SH.Gas.WH.Elc.Solar.Solar</t>
  </si>
  <si>
    <t>TES.ktoe.EL.Res.HHnew.Thermal.SH.Gas.CO</t>
  </si>
  <si>
    <t>TES.ktoe.EL.Res.HHnew.Thermal.SH.Gas.CO.Gas.Gas</t>
  </si>
  <si>
    <t>TES.ktoe.EL.Res.HHnew.Thermal.SH.Gas.CO.Elc.Elec</t>
  </si>
  <si>
    <t>TES.ktoe.EL.Res.HHnew.Thermal.SH.Biomass</t>
  </si>
  <si>
    <t>TES.ktoe.EL.Res.HHnew.Thermal.SH.Biomass.SH</t>
  </si>
  <si>
    <t>TES.ktoe.EL.Res.HHnew.Thermal.SH.Biomass.SH.Biomass</t>
  </si>
  <si>
    <t>TES.ktoe.EL.Res.HHnew.Thermal.SH.Biomass.SH.Elec</t>
  </si>
  <si>
    <t>TES.ktoe.EL.Res.HHnew.Thermal.SH.Biomass.SC</t>
  </si>
  <si>
    <t>TES.ktoe.EL.Res.HHnew.Thermal.SH.Biomass.SC.AC.Elec</t>
  </si>
  <si>
    <t>TES.ktoe.EL.Res.HHnew.Thermal.SH.Biomass.WH</t>
  </si>
  <si>
    <t>TES.ktoe.EL.Res.HHnew.Thermal.SH.Biomass.WH.Biomass.NoSolar.Biomass</t>
  </si>
  <si>
    <t>TES.ktoe.EL.Res.HHnew.Thermal.SH.Biomass.WH.Biomass.Solar</t>
  </si>
  <si>
    <t>TES.ktoe.EL.Res.HHnew.Thermal.SH.Biomass.WH.Biomass.Solar.Biomass</t>
  </si>
  <si>
    <t>TES.ktoe.EL.Res.HHnew.Thermal.SH.Biomass.WH.Biomass.Solar.Solar</t>
  </si>
  <si>
    <t>TES.ktoe.EL.Res.HHnew.Thermal.SH.Biomass.WH.LPG.NoSolar.LPG</t>
  </si>
  <si>
    <t>TES.ktoe.EL.Res.HHnew.Thermal.SH.Biomass.WH.LPG.Solar</t>
  </si>
  <si>
    <t>TES.ktoe.EL.Res.HHnew.Thermal.SH.Biomass.WH.LPG.Solar.LPG</t>
  </si>
  <si>
    <t>TES.ktoe.EL.Res.HHnew.Thermal.SH.Biomass.WH.LPG.Solar.Solar</t>
  </si>
  <si>
    <t>TES.ktoe.EL.Res.HHnew.Thermal.SH.Biomass.WH.Elc.NoSolar.Elec</t>
  </si>
  <si>
    <t>TES.ktoe.EL.Res.HHnew.Thermal.SH.Biomass.WH.Elc.Solar</t>
  </si>
  <si>
    <t>TES.ktoe.EL.Res.HHnew.Thermal.SH.Biomass.WH.Elc.Solar.Elec</t>
  </si>
  <si>
    <t>TES.ktoe.EL.Res.HHnew.Thermal.SH.Biomass.WH.Elc.Solar.Solar</t>
  </si>
  <si>
    <t>TES.ktoe.EL.Res.HHnew.Thermal.SH.Biomass.CO</t>
  </si>
  <si>
    <t>TES.ktoe.EL.Res.HHnew.Thermal.SH.Biomass.CO.Biomass.Biomass</t>
  </si>
  <si>
    <t>TES.ktoe.EL.Res.HHnew.Thermal.SH.Biomass.CO.LPG.LPG</t>
  </si>
  <si>
    <t>TES.ktoe.EL.Res.HHnew.Thermal.SH.Biomass.CO.Elc.Elec</t>
  </si>
  <si>
    <t>TES.ktoe.EL.Res.HHnew.Thermal.SH.Geo</t>
  </si>
  <si>
    <t>TES.ktoe.EL.Res.HHnew.Thermal.SH.Geo.SH</t>
  </si>
  <si>
    <t>TES.ktoe.EL.Res.HHnew.Thermal.SH.Geo.SH.Geo</t>
  </si>
  <si>
    <t>TES.ktoe.EL.Res.HHnew.Thermal.SH.Geo.SH.Elec</t>
  </si>
  <si>
    <t>TES.ktoe.EL.Res.HHnew.Thermal.SH.Geo.SC</t>
  </si>
  <si>
    <t>TES.ktoe.EL.Res.HHnew.Thermal.SH.Geo.SC.AC.Elec</t>
  </si>
  <si>
    <t>TES.ktoe.EL.Res.HHnew.Thermal.SH.Geo.WH</t>
  </si>
  <si>
    <t>TES.ktoe.EL.Res.HHnew.Thermal.SH.Geo.WH.Geo.NoSolar.Geo</t>
  </si>
  <si>
    <t>TES.ktoe.EL.Res.HHnew.Thermal.SH.Geo.WH.Geo.Solar</t>
  </si>
  <si>
    <t>TES.ktoe.EL.Res.HHnew.Thermal.SH.Geo.WH.Geo.Solar.Geo</t>
  </si>
  <si>
    <t>TES.ktoe.EL.Res.HHnew.Thermal.SH.Geo.WH.Geo.Solar.Solar</t>
  </si>
  <si>
    <t>TES.ktoe.EL.Res.HHnew.Thermal.SH.Geo.WH.Elc.NoSolar.Elec</t>
  </si>
  <si>
    <t>TES.ktoe.EL.Res.HHnew.Thermal.SH.Geo.WH.Elc.Solar</t>
  </si>
  <si>
    <t>TES.ktoe.EL.Res.HHnew.Thermal.SH.Geo.WH.Elc.Solar.Elec</t>
  </si>
  <si>
    <t>TES.ktoe.EL.Res.HHnew.Thermal.SH.Geo.WH.Elc.Solar.Solar</t>
  </si>
  <si>
    <t>TES.ktoe.EL.Res.HHnew.Thermal.SH.Geo.CO</t>
  </si>
  <si>
    <t>TES.ktoe.EL.Res.HHnew.Thermal.SH.Geo.CO.LPG.LPG</t>
  </si>
  <si>
    <t>TES.ktoe.EL.Res.HHnew.Thermal.SH.Geo.CO.Elc.Elec</t>
  </si>
  <si>
    <t>TES.ktoe.EL.Res.HHnew.Thermal.SH.DistrHeat</t>
  </si>
  <si>
    <t>TES.ktoe.EL.Res.HHnew.Thermal.SH.DistrHeat.SH</t>
  </si>
  <si>
    <t>TES.ktoe.EL.Res.HHnew.Thermal.SH.DistrHeat.SH.Steam_Distr</t>
  </si>
  <si>
    <t>TES.ktoe.EL.Res.HHnew.Thermal.SH.DistrHeat.SH.Elec</t>
  </si>
  <si>
    <t>TES.ktoe.EL.Res.HHnew.Thermal.SH.DistrHeat.SC</t>
  </si>
  <si>
    <t>TES.ktoe.EL.Res.HHnew.Thermal.SH.DistrHeat.SC.AC.Elec</t>
  </si>
  <si>
    <t>TES.ktoe.EL.Res.HHnew.Thermal.SH.DistrHeat.WH</t>
  </si>
  <si>
    <t>TES.ktoe.EL.Res.HHnew.Thermal.SH.DistrHeat.WH.DistrHeat.NoSolar.Steam_Distr</t>
  </si>
  <si>
    <t>TES.ktoe.EL.Res.HHnew.Thermal.SH.DistrHeat.WH.DistrHeat.Solar</t>
  </si>
  <si>
    <t>TES.ktoe.EL.Res.HHnew.Thermal.SH.DistrHeat.WH.DistrHeat.Solar.Steam_Distr</t>
  </si>
  <si>
    <t>TES.ktoe.EL.Res.HHnew.Thermal.SH.DistrHeat.WH.DistrHeat.Solar.Solar</t>
  </si>
  <si>
    <t>TES.ktoe.EL.Res.HHnew.Thermal.SH.DistrHeat.WH.Elc.NoSolar.Elec</t>
  </si>
  <si>
    <t>TES.ktoe.EL.Res.HHnew.Thermal.SH.DistrHeat.WH.Elc.Solar</t>
  </si>
  <si>
    <t>TES.ktoe.EL.Res.HHnew.Thermal.SH.DistrHeat.WH.Elc.Solar.Elec</t>
  </si>
  <si>
    <t>TES.ktoe.EL.Res.HHnew.Thermal.SH.DistrHeat.WH.Elc.Solar.Solar</t>
  </si>
  <si>
    <t>TES.ktoe.EL.Res.HHnew.Thermal.SH.DistrHeat.CO</t>
  </si>
  <si>
    <t>TES.ktoe.EL.Res.HHnew.Thermal.SH.DistrHeat.CO.LPG.LPG</t>
  </si>
  <si>
    <t>TES.ktoe.EL.Res.HHnew.Thermal.SH.DistrHeat.CO.Elc.Elec</t>
  </si>
  <si>
    <t>TES.ktoe.EL.Res.HHnew.Thermal.SH.AdvElc</t>
  </si>
  <si>
    <t>TES.ktoe.EL.Res.HHnew.Thermal.SH.AdvElc.SH</t>
  </si>
  <si>
    <t>TES.ktoe.EL.Res.HHnew.Thermal.SH.AdvElc.SH.Elec</t>
  </si>
  <si>
    <t>TES.ktoe.EL.Res.HHnew.Thermal.SH.AdvElc.SC</t>
  </si>
  <si>
    <t>TES.ktoe.EL.Res.HHnew.Thermal.SH.AdvElc.SC.AC.Elec</t>
  </si>
  <si>
    <t>TES.ktoe.EL.Res.HHnew.Thermal.SH.AdvElc.WH</t>
  </si>
  <si>
    <t>TES.ktoe.EL.Res.HHnew.Thermal.SH.AdvElc.WH.LPG.NoSolar.LPG</t>
  </si>
  <si>
    <t>TES.ktoe.EL.Res.HHnew.Thermal.SH.AdvElc.WH.LPG.Solar</t>
  </si>
  <si>
    <t>TES.ktoe.EL.Res.HHnew.Thermal.SH.AdvElc.WH.LPG.Solar.LPG</t>
  </si>
  <si>
    <t>TES.ktoe.EL.Res.HHnew.Thermal.SH.AdvElc.WH.LPG.Solar.Solar</t>
  </si>
  <si>
    <t>TES.ktoe.EL.Res.HHnew.Thermal.SH.AdvElc.WH.Elc.NoSolar.Elec</t>
  </si>
  <si>
    <t>TES.ktoe.EL.Res.HHnew.Thermal.SH.AdvElc.WH.Elc.Solar</t>
  </si>
  <si>
    <t>TES.ktoe.EL.Res.HHnew.Thermal.SH.AdvElc.WH.Elc.Solar.Elec</t>
  </si>
  <si>
    <t>TES.ktoe.EL.Res.HHnew.Thermal.SH.AdvElc.WH.Elc.Solar.Solar</t>
  </si>
  <si>
    <t>TES.ktoe.EL.Res.HHnew.Thermal.SH.AdvElc.CO</t>
  </si>
  <si>
    <t>TES.ktoe.EL.Res.HHnew.Thermal.SH.AdvElc.CO.LPG.LPG</t>
  </si>
  <si>
    <t>TES.ktoe.EL.Res.HHnew.Thermal.SH.AdvElc.CO.Elc.Elec</t>
  </si>
  <si>
    <t>TES.ktoe.EL.Res.HHnew.Thermal.SH.ConvElc</t>
  </si>
  <si>
    <t>TES.ktoe.EL.Res.HHnew.Thermal.SH.ConvElc.SH</t>
  </si>
  <si>
    <t>TES.ktoe.EL.Res.HHnew.Thermal.SH.ConvElc.SH.Elec</t>
  </si>
  <si>
    <t>TES.ktoe.EL.Res.HHnew.Thermal.SH.ConvElc.SC</t>
  </si>
  <si>
    <t>TES.ktoe.EL.Res.HHnew.Thermal.SH.ConvElc.SC.AC.Elec</t>
  </si>
  <si>
    <t>TES.ktoe.EL.Res.HHnew.Thermal.SH.ConvElc.WH</t>
  </si>
  <si>
    <t>TES.ktoe.EL.Res.HHnew.Thermal.SH.ConvElc.WH.LPG.NoSolar.LPG</t>
  </si>
  <si>
    <t>TES.ktoe.EL.Res.HHnew.Thermal.SH.ConvElc.WH.LPG.Solar</t>
  </si>
  <si>
    <t>TES.ktoe.EL.Res.HHnew.Thermal.SH.ConvElc.WH.LPG.Solar.LPG</t>
  </si>
  <si>
    <t>TES.ktoe.EL.Res.HHnew.Thermal.SH.ConvElc.WH.LPG.Solar.Solar</t>
  </si>
  <si>
    <t>TES.ktoe.EL.Res.HHnew.Thermal.SH.ConvElc.WH.Elc.NoSolar.Elec</t>
  </si>
  <si>
    <t>TES.ktoe.EL.Res.HHnew.Thermal.SH.ConvElc.WH.Elc.Solar</t>
  </si>
  <si>
    <t>TES.ktoe.EL.Res.HHnew.Thermal.SH.ConvElc.WH.Elc.Solar.Elec</t>
  </si>
  <si>
    <t>TES.ktoe.EL.Res.HHnew.Thermal.SH.ConvElc.WH.Elc.Solar.Solar</t>
  </si>
  <si>
    <t>TES.ktoe.EL.Res.HHnew.Thermal.SH.ConvElc.CO</t>
  </si>
  <si>
    <t>TES.ktoe.EL.Res.HHnew.Thermal.SH.ConvElc.CO.LPG.LPG</t>
  </si>
  <si>
    <t>TES.ktoe.EL.Res.HHnew.Thermal.SH.ConvElc.CO.Elc.Elec</t>
  </si>
  <si>
    <t>EL - System efficiency indicator of new and renovated households (detailed structure)</t>
  </si>
  <si>
    <t>Eff.ratio.EL.Res.HHnew.Thermal.SH.Solids</t>
  </si>
  <si>
    <t>Eff.ratio.EL.Res.HHnew.Thermal.SH.Solids.SH</t>
  </si>
  <si>
    <t>Eff.ratio.EL.Res.HHnew.Thermal.SH.Solids.SH.Solids</t>
  </si>
  <si>
    <t>Eff.ratio.EL.Res.HHnew.Thermal.SH.Solids.SH.Elec</t>
  </si>
  <si>
    <t>Eff.ratio.EL.Res.HHnew.Thermal.SH.Solids.SC</t>
  </si>
  <si>
    <t>Eff.ratio.EL.Res.HHnew.Thermal.SH.Solids.SC.AC.Elec</t>
  </si>
  <si>
    <t>Eff.ratio.EL.Res.HHnew.Thermal.SH.Solids.WH</t>
  </si>
  <si>
    <t>Eff.ratio.EL.Res.HHnew.Thermal.SH.Solids.WH.Solids.NoSolar.Solids</t>
  </si>
  <si>
    <t>Eff.ratio.EL.Res.HHnew.Thermal.SH.Solids.WH.LPG.NoSolar.LPG</t>
  </si>
  <si>
    <t>Eff.ratio.EL.Res.HHnew.Thermal.SH.Solids.WH.LPG.Solar</t>
  </si>
  <si>
    <t>Eff.ratio.EL.Res.HHnew.Thermal.SH.Solids.WH.LPG.Solar.LPG</t>
  </si>
  <si>
    <t>Eff.ratio.EL.Res.HHnew.Thermal.SH.Solids.WH.LPG.Solar.Solar</t>
  </si>
  <si>
    <t>Eff.ratio.EL.Res.HHnew.Thermal.SH.Solids.WH.Elc.NoSolar.Elec</t>
  </si>
  <si>
    <t>Eff.ratio.EL.Res.HHnew.Thermal.SH.Solids.WH.Elc.Solar</t>
  </si>
  <si>
    <t>Eff.ratio.EL.Res.HHnew.Thermal.SH.Solids.WH.Elc.Solar.Elec</t>
  </si>
  <si>
    <t>Eff.ratio.EL.Res.HHnew.Thermal.SH.Solids.WH.Elc.Solar.Solar</t>
  </si>
  <si>
    <t>Eff.ratio.EL.Res.HHnew.Thermal.SH.Solids.CO</t>
  </si>
  <si>
    <t>Eff.ratio.EL.Res.HHnew.Thermal.SH.Solids.CO.Solids.Solids</t>
  </si>
  <si>
    <t>Eff.ratio.EL.Res.HHnew.Thermal.SH.Solids.CO.LPG.LPG</t>
  </si>
  <si>
    <t>Eff.ratio.EL.Res.HHnew.Thermal.SH.Solids.CO.Elc.Elec</t>
  </si>
  <si>
    <t>Eff.ratio.EL.Res.HHnew.Thermal.SH.LPG</t>
  </si>
  <si>
    <t>Eff.ratio.EL.Res.HHnew.Thermal.SH.LPG.SH</t>
  </si>
  <si>
    <t>Eff.ratio.EL.Res.HHnew.Thermal.SH.LPG.SH.LPG</t>
  </si>
  <si>
    <t>Eff.ratio.EL.Res.HHnew.Thermal.SH.LPG.SH.Elec</t>
  </si>
  <si>
    <t>Eff.ratio.EL.Res.HHnew.Thermal.SH.LPG.SC</t>
  </si>
  <si>
    <t>Eff.ratio.EL.Res.HHnew.Thermal.SH.LPG.SC.AC.Elec</t>
  </si>
  <si>
    <t>Eff.ratio.EL.Res.HHnew.Thermal.SH.LPG.WH</t>
  </si>
  <si>
    <t>Eff.ratio.EL.Res.HHnew.Thermal.SH.LPG.WH.LPG.NoSolar.LPG</t>
  </si>
  <si>
    <t>Eff.ratio.EL.Res.HHnew.Thermal.SH.LPG.WH.LPG.Solar</t>
  </si>
  <si>
    <t>Eff.ratio.EL.Res.HHnew.Thermal.SH.LPG.WH.LPG.Solar.LPG</t>
  </si>
  <si>
    <t>Eff.ratio.EL.Res.HHnew.Thermal.SH.LPG.WH.LPG.Solar.Solar</t>
  </si>
  <si>
    <t>Eff.ratio.EL.Res.HHnew.Thermal.SH.LPG.WH.Elc.NoSolar.Elec</t>
  </si>
  <si>
    <t>Eff.ratio.EL.Res.HHnew.Thermal.SH.LPG.WH.Elc.Solar</t>
  </si>
  <si>
    <t>Eff.ratio.EL.Res.HHnew.Thermal.SH.LPG.WH.Elc.Solar.Elec</t>
  </si>
  <si>
    <t>Eff.ratio.EL.Res.HHnew.Thermal.SH.LPG.WH.Elc.Solar.Solar</t>
  </si>
  <si>
    <t>Eff.ratio.EL.Res.HHnew.Thermal.SH.LPG.CO</t>
  </si>
  <si>
    <t>Eff.ratio.EL.Res.HHnew.Thermal.SH.LPG.CO.LPG.LPG</t>
  </si>
  <si>
    <t>Eff.ratio.EL.Res.HHnew.Thermal.SH.LPG.CO.Elc.Elec</t>
  </si>
  <si>
    <t>Eff.ratio.EL.Res.HHnew.Thermal.SH.Oil</t>
  </si>
  <si>
    <t>Eff.ratio.EL.Res.HHnew.Thermal.SH.Oil.SH</t>
  </si>
  <si>
    <t>Eff.ratio.EL.Res.HHnew.Thermal.SH.Oil.SH.Oil</t>
  </si>
  <si>
    <t>Eff.ratio.EL.Res.HHnew.Thermal.SH.Oil.SH.Elec</t>
  </si>
  <si>
    <t>Eff.ratio.EL.Res.HHnew.Thermal.SH.Oil.SC</t>
  </si>
  <si>
    <t>Eff.ratio.EL.Res.HHnew.Thermal.SH.Oil.SC.AC.Elec</t>
  </si>
  <si>
    <t>Eff.ratio.EL.Res.HHnew.Thermal.SH.Oil.WH</t>
  </si>
  <si>
    <t>Eff.ratio.EL.Res.HHnew.Thermal.SH.Oil.WH.Oil.NoSolar.Oil</t>
  </si>
  <si>
    <t>Eff.ratio.EL.Res.HHnew.Thermal.SH.Oil.WH.Oil.Solar</t>
  </si>
  <si>
    <t>Eff.ratio.EL.Res.HHnew.Thermal.SH.Oil.WH.Oil.Solar.Oil</t>
  </si>
  <si>
    <t>Eff.ratio.EL.Res.HHnew.Thermal.SH.Oil.WH.Oil.Solar.Solar</t>
  </si>
  <si>
    <t>Eff.ratio.EL.Res.HHnew.Thermal.SH.Oil.WH.Elc.NoSolar.Elec</t>
  </si>
  <si>
    <t>Eff.ratio.EL.Res.HHnew.Thermal.SH.Oil.WH.Elc.Solar</t>
  </si>
  <si>
    <t>Eff.ratio.EL.Res.HHnew.Thermal.SH.Oil.WH.Elc.Solar.Elec</t>
  </si>
  <si>
    <t>Eff.ratio.EL.Res.HHnew.Thermal.SH.Oil.WH.Elc.Solar.Solar</t>
  </si>
  <si>
    <t>Eff.ratio.EL.Res.HHnew.Thermal.SH.Oil.CO</t>
  </si>
  <si>
    <t>Eff.ratio.EL.Res.HHnew.Thermal.SH.Oil.CO.LPG.LPG</t>
  </si>
  <si>
    <t>Eff.ratio.EL.Res.HHnew.Thermal.SH.Oil.CO.Elc.Elec</t>
  </si>
  <si>
    <t>Eff.ratio.EL.Res.HHnew.Thermal.SH.Gas</t>
  </si>
  <si>
    <t>Eff.ratio.EL.Res.HHnew.Thermal.SH.Gas.SH</t>
  </si>
  <si>
    <t>Eff.ratio.EL.Res.HHnew.Thermal.SH.Gas.SH.Gas</t>
  </si>
  <si>
    <t>Eff.ratio.EL.Res.HHnew.Thermal.SH.Gas.SH.Elec</t>
  </si>
  <si>
    <t>Eff.ratio.EL.Res.HHnew.Thermal.SH.Gas.SC</t>
  </si>
  <si>
    <t>Eff.ratio.EL.Res.HHnew.Thermal.SH.Gas.SC.AC.Elec</t>
  </si>
  <si>
    <t>Eff.ratio.EL.Res.HHnew.Thermal.SH.Gas.WH</t>
  </si>
  <si>
    <t>Eff.ratio.EL.Res.HHnew.Thermal.SH.Gas.WH.Gas.NoSolar.Gas</t>
  </si>
  <si>
    <t>Eff.ratio.EL.Res.HHnew.Thermal.SH.Gas.WH.Gas.Solar</t>
  </si>
  <si>
    <t>Eff.ratio.EL.Res.HHnew.Thermal.SH.Gas.WH.Gas.Solar.Gas</t>
  </si>
  <si>
    <t>Eff.ratio.EL.Res.HHnew.Thermal.SH.Gas.WH.Gas.Solar.Solar</t>
  </si>
  <si>
    <t>Eff.ratio.EL.Res.HHnew.Thermal.SH.Gas.WH.Elc.NoSolar.Elec</t>
  </si>
  <si>
    <t>Eff.ratio.EL.Res.HHnew.Thermal.SH.Gas.WH.Elc.Solar</t>
  </si>
  <si>
    <t>Eff.ratio.EL.Res.HHnew.Thermal.SH.Gas.WH.Elc.Solar.Elec</t>
  </si>
  <si>
    <t>Eff.ratio.EL.Res.HHnew.Thermal.SH.Gas.WH.Elc.Solar.Solar</t>
  </si>
  <si>
    <t>Eff.ratio.EL.Res.HHnew.Thermal.SH.Gas.CO</t>
  </si>
  <si>
    <t>Eff.ratio.EL.Res.HHnew.Thermal.SH.Gas.CO.Gas.Gas</t>
  </si>
  <si>
    <t>Eff.ratio.EL.Res.HHnew.Thermal.SH.Gas.CO.Elc.Elec</t>
  </si>
  <si>
    <t>Eff.ratio.EL.Res.HHnew.Thermal.SH.Biomass</t>
  </si>
  <si>
    <t>Eff.ratio.EL.Res.HHnew.Thermal.SH.Biomass.SH</t>
  </si>
  <si>
    <t>Eff.ratio.EL.Res.HHnew.Thermal.SH.Biomass.SH.Biomass</t>
  </si>
  <si>
    <t>Eff.ratio.EL.Res.HHnew.Thermal.SH.Biomass.SH.Elec</t>
  </si>
  <si>
    <t>Eff.ratio.EL.Res.HHnew.Thermal.SH.Biomass.SC</t>
  </si>
  <si>
    <t>Eff.ratio.EL.Res.HHnew.Thermal.SH.Biomass.SC.AC.Elec</t>
  </si>
  <si>
    <t>Eff.ratio.EL.Res.HHnew.Thermal.SH.Biomass.WH</t>
  </si>
  <si>
    <t>Eff.ratio.EL.Res.HHnew.Thermal.SH.Biomass.WH.Biomass.NoSolar.Biomass</t>
  </si>
  <si>
    <t>Eff.ratio.EL.Res.HHnew.Thermal.SH.Biomass.WH.Biomass.Solar</t>
  </si>
  <si>
    <t>Eff.ratio.EL.Res.HHnew.Thermal.SH.Biomass.WH.Biomass.Solar.Biomass</t>
  </si>
  <si>
    <t>Eff.ratio.EL.Res.HHnew.Thermal.SH.Biomass.WH.Biomass.Solar.Solar</t>
  </si>
  <si>
    <t>Eff.ratio.EL.Res.HHnew.Thermal.SH.Biomass.WH.LPG.NoSolar.LPG</t>
  </si>
  <si>
    <t>Eff.ratio.EL.Res.HHnew.Thermal.SH.Biomass.WH.LPG.Solar</t>
  </si>
  <si>
    <t>Eff.ratio.EL.Res.HHnew.Thermal.SH.Biomass.WH.LPG.Solar.LPG</t>
  </si>
  <si>
    <t>Eff.ratio.EL.Res.HHnew.Thermal.SH.Biomass.WH.LPG.Solar.Solar</t>
  </si>
  <si>
    <t>Eff.ratio.EL.Res.HHnew.Thermal.SH.Biomass.WH.Elc.NoSolar.Elec</t>
  </si>
  <si>
    <t>Eff.ratio.EL.Res.HHnew.Thermal.SH.Biomass.WH.Elc.Solar</t>
  </si>
  <si>
    <t>Eff.ratio.EL.Res.HHnew.Thermal.SH.Biomass.WH.Elc.Solar.Elec</t>
  </si>
  <si>
    <t>Eff.ratio.EL.Res.HHnew.Thermal.SH.Biomass.WH.Elc.Solar.Solar</t>
  </si>
  <si>
    <t>Eff.ratio.EL.Res.HHnew.Thermal.SH.Biomass.CO</t>
  </si>
  <si>
    <t>Eff.ratio.EL.Res.HHnew.Thermal.SH.Biomass.CO.Biomass.Biomass</t>
  </si>
  <si>
    <t>Eff.ratio.EL.Res.HHnew.Thermal.SH.Biomass.CO.LPG.LPG</t>
  </si>
  <si>
    <t>Eff.ratio.EL.Res.HHnew.Thermal.SH.Biomass.CO.Elc.Elec</t>
  </si>
  <si>
    <t>Eff.ratio.EL.Res.HHnew.Thermal.SH.Geo</t>
  </si>
  <si>
    <t>Eff.ratio.EL.Res.HHnew.Thermal.SH.Geo.SH</t>
  </si>
  <si>
    <t>Eff.ratio.EL.Res.HHnew.Thermal.SH.Geo.SH.Geo</t>
  </si>
  <si>
    <t>Eff.ratio.EL.Res.HHnew.Thermal.SH.Geo.SH.Elec</t>
  </si>
  <si>
    <t>Eff.ratio.EL.Res.HHnew.Thermal.SH.Geo.SC</t>
  </si>
  <si>
    <t>Eff.ratio.EL.Res.HHnew.Thermal.SH.Geo.SC.AC.Elec</t>
  </si>
  <si>
    <t>Eff.ratio.EL.Res.HHnew.Thermal.SH.Geo.WH</t>
  </si>
  <si>
    <t>Eff.ratio.EL.Res.HHnew.Thermal.SH.Geo.WH.Geo.NoSolar.Geo</t>
  </si>
  <si>
    <t>Eff.ratio.EL.Res.HHnew.Thermal.SH.Geo.WH.Geo.Solar</t>
  </si>
  <si>
    <t>Eff.ratio.EL.Res.HHnew.Thermal.SH.Geo.WH.Geo.Solar.Geo</t>
  </si>
  <si>
    <t>Eff.ratio.EL.Res.HHnew.Thermal.SH.Geo.WH.Geo.Solar.Solar</t>
  </si>
  <si>
    <t>Eff.ratio.EL.Res.HHnew.Thermal.SH.Geo.WH.Elc.NoSolar.Elec</t>
  </si>
  <si>
    <t>Eff.ratio.EL.Res.HHnew.Thermal.SH.Geo.WH.Elc.Solar</t>
  </si>
  <si>
    <t>Eff.ratio.EL.Res.HHnew.Thermal.SH.Geo.WH.Elc.Solar.Elec</t>
  </si>
  <si>
    <t>Eff.ratio.EL.Res.HHnew.Thermal.SH.Geo.WH.Elc.Solar.Solar</t>
  </si>
  <si>
    <t>Eff.ratio.EL.Res.HHnew.Thermal.SH.Geo.CO</t>
  </si>
  <si>
    <t>Eff.ratio.EL.Res.HHnew.Thermal.SH.Geo.CO.LPG.LPG</t>
  </si>
  <si>
    <t>Eff.ratio.EL.Res.HHnew.Thermal.SH.Geo.CO.Elc.Elec</t>
  </si>
  <si>
    <t>Eff.ratio.EL.Res.HHnew.Thermal.SH.DistrHeat</t>
  </si>
  <si>
    <t>Eff.ratio.EL.Res.HHnew.Thermal.SH.DistrHeat.SH</t>
  </si>
  <si>
    <t>Eff.ratio.EL.Res.HHnew.Thermal.SH.DistrHeat.SH.Steam_Distr</t>
  </si>
  <si>
    <t>Eff.ratio.EL.Res.HHnew.Thermal.SH.DistrHeat.SH.Elec</t>
  </si>
  <si>
    <t>Eff.ratio.EL.Res.HHnew.Thermal.SH.DistrHeat.SC</t>
  </si>
  <si>
    <t>Eff.ratio.EL.Res.HHnew.Thermal.SH.DistrHeat.SC.AC.Elec</t>
  </si>
  <si>
    <t>Eff.ratio.EL.Res.HHnew.Thermal.SH.DistrHeat.WH</t>
  </si>
  <si>
    <t>Eff.ratio.EL.Res.HHnew.Thermal.SH.DistrHeat.WH.DistrHeat.NoSolar.Steam_Distr</t>
  </si>
  <si>
    <t>Eff.ratio.EL.Res.HHnew.Thermal.SH.DistrHeat.WH.DistrHeat.Solar</t>
  </si>
  <si>
    <t>Eff.ratio.EL.Res.HHnew.Thermal.SH.DistrHeat.WH.DistrHeat.Solar.Steam_Distr</t>
  </si>
  <si>
    <t>Eff.ratio.EL.Res.HHnew.Thermal.SH.DistrHeat.WH.DistrHeat.Solar.Solar</t>
  </si>
  <si>
    <t>Eff.ratio.EL.Res.HHnew.Thermal.SH.DistrHeat.WH.Elc.NoSolar.Elec</t>
  </si>
  <si>
    <t>Eff.ratio.EL.Res.HHnew.Thermal.SH.DistrHeat.WH.Elc.Solar</t>
  </si>
  <si>
    <t>Eff.ratio.EL.Res.HHnew.Thermal.SH.DistrHeat.WH.Elc.Solar.Elec</t>
  </si>
  <si>
    <t>Eff.ratio.EL.Res.HHnew.Thermal.SH.DistrHeat.WH.Elc.Solar.Solar</t>
  </si>
  <si>
    <t>Eff.ratio.EL.Res.HHnew.Thermal.SH.DistrHeat.CO</t>
  </si>
  <si>
    <t>Eff.ratio.EL.Res.HHnew.Thermal.SH.DistrHeat.CO.LPG.LPG</t>
  </si>
  <si>
    <t>Eff.ratio.EL.Res.HHnew.Thermal.SH.DistrHeat.CO.Elc.Elec</t>
  </si>
  <si>
    <t>Eff.ratio.EL.Res.HHnew.Thermal.SH.AdvElc</t>
  </si>
  <si>
    <t>Eff.ratio.EL.Res.HHnew.Thermal.SH.AdvElc.SH</t>
  </si>
  <si>
    <t>Eff.ratio.EL.Res.HHnew.Thermal.SH.AdvElc.SH.Elec</t>
  </si>
  <si>
    <t>Eff.ratio.EL.Res.HHnew.Thermal.SH.AdvElc.SC</t>
  </si>
  <si>
    <t>Eff.ratio.EL.Res.HHnew.Thermal.SH.AdvElc.SC.AC.Elec</t>
  </si>
  <si>
    <t>Eff.ratio.EL.Res.HHnew.Thermal.SH.AdvElc.WH</t>
  </si>
  <si>
    <t>Eff.ratio.EL.Res.HHnew.Thermal.SH.AdvElc.WH.LPG.NoSolar.LPG</t>
  </si>
  <si>
    <t>Eff.ratio.EL.Res.HHnew.Thermal.SH.AdvElc.WH.LPG.Solar</t>
  </si>
  <si>
    <t>Eff.ratio.EL.Res.HHnew.Thermal.SH.AdvElc.WH.LPG.Solar.LPG</t>
  </si>
  <si>
    <t>Eff.ratio.EL.Res.HHnew.Thermal.SH.AdvElc.WH.LPG.Solar.Solar</t>
  </si>
  <si>
    <t>Eff.ratio.EL.Res.HHnew.Thermal.SH.AdvElc.WH.Elc.NoSolar.Elec</t>
  </si>
  <si>
    <t>Eff.ratio.EL.Res.HHnew.Thermal.SH.AdvElc.WH.Elc.Solar</t>
  </si>
  <si>
    <t>Eff.ratio.EL.Res.HHnew.Thermal.SH.AdvElc.WH.Elc.Solar.Elec</t>
  </si>
  <si>
    <t>Eff.ratio.EL.Res.HHnew.Thermal.SH.AdvElc.WH.Elc.Solar.Solar</t>
  </si>
  <si>
    <t>Eff.ratio.EL.Res.HHnew.Thermal.SH.AdvElc.CO</t>
  </si>
  <si>
    <t>Eff.ratio.EL.Res.HHnew.Thermal.SH.AdvElc.CO.LPG.LPG</t>
  </si>
  <si>
    <t>Eff.ratio.EL.Res.HHnew.Thermal.SH.AdvElc.CO.Elc.Elec</t>
  </si>
  <si>
    <t>Eff.ratio.EL.Res.HHnew.Thermal.SH.ConvElc</t>
  </si>
  <si>
    <t>Eff.ratio.EL.Res.HHnew.Thermal.SH.ConvElc.SH</t>
  </si>
  <si>
    <t>Eff.ratio.EL.Res.HHnew.Thermal.SH.ConvElc.SH.Elec</t>
  </si>
  <si>
    <t>Eff.ratio.EL.Res.HHnew.Thermal.SH.ConvElc.SC</t>
  </si>
  <si>
    <t>Eff.ratio.EL.Res.HHnew.Thermal.SH.ConvElc.SC.AC.Elec</t>
  </si>
  <si>
    <t>Eff.ratio.EL.Res.HHnew.Thermal.SH.ConvElc.WH</t>
  </si>
  <si>
    <t>Eff.ratio.EL.Res.HHnew.Thermal.SH.ConvElc.WH.LPG.NoSolar.LPG</t>
  </si>
  <si>
    <t>Eff.ratio.EL.Res.HHnew.Thermal.SH.ConvElc.WH.LPG.Solar</t>
  </si>
  <si>
    <t>Eff.ratio.EL.Res.HHnew.Thermal.SH.ConvElc.WH.LPG.Solar.LPG</t>
  </si>
  <si>
    <t>Eff.ratio.EL.Res.HHnew.Thermal.SH.ConvElc.WH.LPG.Solar.Solar</t>
  </si>
  <si>
    <t>Eff.ratio.EL.Res.HHnew.Thermal.SH.ConvElc.WH.Elc.NoSolar.Elec</t>
  </si>
  <si>
    <t>Eff.ratio.EL.Res.HHnew.Thermal.SH.ConvElc.WH.Elc.Solar</t>
  </si>
  <si>
    <t>Eff.ratio.EL.Res.HHnew.Thermal.SH.ConvElc.WH.Elc.Solar.Elec</t>
  </si>
  <si>
    <t>Eff.ratio.EL.Res.HHnew.Thermal.SH.ConvElc.WH.Elc.Solar.Solar</t>
  </si>
  <si>
    <t>Eff.ratio.EL.Res.HHnew.Thermal.SH.ConvElc.CO</t>
  </si>
  <si>
    <t>Eff.ratio.EL.Res.HHnew.Thermal.SH.ConvElc.CO.LPG.LPG</t>
  </si>
  <si>
    <t>Eff.ratio.EL.Res.HHnew.Thermal.SH.ConvElc.CO.Elc.Elec</t>
  </si>
  <si>
    <t>EL - CO2 emissions in new and renovated households (detailed structure)</t>
  </si>
  <si>
    <t>EMI.ktCO2.EL.Res.HHnew.Thermal.SH.Solids</t>
  </si>
  <si>
    <t>EMI.ktCO2.EL.Res.HHnew.Thermal.SH.Solids.SH</t>
  </si>
  <si>
    <t>EMI.ktCO2.EL.Res.HHnew.Thermal.SH.Solids.SH.Solids</t>
  </si>
  <si>
    <t>EMI.ktCO2.EL.Res.HHnew.Thermal.SH.Solids.SH.Elec</t>
  </si>
  <si>
    <t>EMI.ktCO2.EL.Res.HHnew.Thermal.SH.Solids.SC</t>
  </si>
  <si>
    <t>EMI.ktCO2.EL.Res.HHnew.Thermal.SH.Solids.SC.AC.Elec</t>
  </si>
  <si>
    <t>EMI.ktCO2.EL.Res.HHnew.Thermal.SH.Solids.WH</t>
  </si>
  <si>
    <t>EMI.ktCO2.EL.Res.HHnew.Thermal.SH.Solids.WH.Solids.NoSolar.Solids</t>
  </si>
  <si>
    <t>EMI.ktCO2.EL.Res.HHnew.Thermal.SH.Solids.WH.LPG.NoSolar.LPG</t>
  </si>
  <si>
    <t>EMI.ktCO2.EL.Res.HHnew.Thermal.SH.Solids.WH.LPG.Solar</t>
  </si>
  <si>
    <t>EMI.ktCO2.EL.Res.HHnew.Thermal.SH.Solids.WH.LPG.Solar.LPG</t>
  </si>
  <si>
    <t>EMI.ktCO2.EL.Res.HHnew.Thermal.SH.Solids.WH.LPG.Solar.Solar</t>
  </si>
  <si>
    <t>EMI.ktCO2.EL.Res.HHnew.Thermal.SH.Solids.WH.Elc.NoSolar.Elec</t>
  </si>
  <si>
    <t>EMI.ktCO2.EL.Res.HHnew.Thermal.SH.Solids.WH.Elc.Solar</t>
  </si>
  <si>
    <t>EMI.ktCO2.EL.Res.HHnew.Thermal.SH.Solids.WH.Elc.Solar.Elec</t>
  </si>
  <si>
    <t>EMI.ktCO2.EL.Res.HHnew.Thermal.SH.Solids.WH.Elc.Solar.Solar</t>
  </si>
  <si>
    <t>EMI.ktCO2.EL.Res.HHnew.Thermal.SH.Solids.CO</t>
  </si>
  <si>
    <t>EMI.ktCO2.EL.Res.HHnew.Thermal.SH.Solids.CO.Solids.Solids</t>
  </si>
  <si>
    <t>EMI.ktCO2.EL.Res.HHnew.Thermal.SH.Solids.CO.LPG.LPG</t>
  </si>
  <si>
    <t>EMI.ktCO2.EL.Res.HHnew.Thermal.SH.Solids.CO.Elc.Elec</t>
  </si>
  <si>
    <t>EMI.ktCO2.EL.Res.HHnew.Thermal.SH.LPG</t>
  </si>
  <si>
    <t>EMI.ktCO2.EL.Res.HHnew.Thermal.SH.LPG.SH</t>
  </si>
  <si>
    <t>EMI.ktCO2.EL.Res.HHnew.Thermal.SH.LPG.SH.LPG</t>
  </si>
  <si>
    <t>EMI.ktCO2.EL.Res.HHnew.Thermal.SH.LPG.SH.Elec</t>
  </si>
  <si>
    <t>EMI.ktCO2.EL.Res.HHnew.Thermal.SH.LPG.SC</t>
  </si>
  <si>
    <t>EMI.ktCO2.EL.Res.HHnew.Thermal.SH.LPG.SC.AC.Elec</t>
  </si>
  <si>
    <t>EMI.ktCO2.EL.Res.HHnew.Thermal.SH.LPG.WH</t>
  </si>
  <si>
    <t>EMI.ktCO2.EL.Res.HHnew.Thermal.SH.LPG.WH.LPG.NoSolar.LPG</t>
  </si>
  <si>
    <t>EMI.ktCO2.EL.Res.HHnew.Thermal.SH.LPG.WH.LPG.Solar</t>
  </si>
  <si>
    <t>EMI.ktCO2.EL.Res.HHnew.Thermal.SH.LPG.WH.LPG.Solar.LPG</t>
  </si>
  <si>
    <t>EMI.ktCO2.EL.Res.HHnew.Thermal.SH.LPG.WH.LPG.Solar.Solar</t>
  </si>
  <si>
    <t>EMI.ktCO2.EL.Res.HHnew.Thermal.SH.LPG.WH.Elc.NoSolar.Elec</t>
  </si>
  <si>
    <t>EMI.ktCO2.EL.Res.HHnew.Thermal.SH.LPG.WH.Elc.Solar</t>
  </si>
  <si>
    <t>EMI.ktCO2.EL.Res.HHnew.Thermal.SH.LPG.WH.Elc.Solar.Elec</t>
  </si>
  <si>
    <t>EMI.ktCO2.EL.Res.HHnew.Thermal.SH.LPG.WH.Elc.Solar.Solar</t>
  </si>
  <si>
    <t>EMI.ktCO2.EL.Res.HHnew.Thermal.SH.LPG.CO</t>
  </si>
  <si>
    <t>EMI.ktCO2.EL.Res.HHnew.Thermal.SH.LPG.CO.LPG.LPG</t>
  </si>
  <si>
    <t>EMI.ktCO2.EL.Res.HHnew.Thermal.SH.LPG.CO.Elc.Elec</t>
  </si>
  <si>
    <t>EMI.ktCO2.EL.Res.HHnew.Thermal.SH.Oil</t>
  </si>
  <si>
    <t>EMI.ktCO2.EL.Res.HHnew.Thermal.SH.Oil.SH</t>
  </si>
  <si>
    <t>EMI.ktCO2.EL.Res.HHnew.Thermal.SH.Oil.SH.Oil</t>
  </si>
  <si>
    <t>EMI.ktCO2.EL.Res.HHnew.Thermal.SH.Oil.SH.Elec</t>
  </si>
  <si>
    <t>EMI.ktCO2.EL.Res.HHnew.Thermal.SH.Oil.SC</t>
  </si>
  <si>
    <t>EMI.ktCO2.EL.Res.HHnew.Thermal.SH.Oil.SC.AC.Elec</t>
  </si>
  <si>
    <t>EMI.ktCO2.EL.Res.HHnew.Thermal.SH.Oil.WH</t>
  </si>
  <si>
    <t>EMI.ktCO2.EL.Res.HHnew.Thermal.SH.Oil.WH.Oil.NoSolar.Oil</t>
  </si>
  <si>
    <t>EMI.ktCO2.EL.Res.HHnew.Thermal.SH.Oil.WH.Oil.Solar</t>
  </si>
  <si>
    <t>EMI.ktCO2.EL.Res.HHnew.Thermal.SH.Oil.WH.Oil.Solar.Oil</t>
  </si>
  <si>
    <t>EMI.ktCO2.EL.Res.HHnew.Thermal.SH.Oil.WH.Oil.Solar.Solar</t>
  </si>
  <si>
    <t>EMI.ktCO2.EL.Res.HHnew.Thermal.SH.Oil.WH.Elc.NoSolar.Elec</t>
  </si>
  <si>
    <t>EMI.ktCO2.EL.Res.HHnew.Thermal.SH.Oil.WH.Elc.Solar</t>
  </si>
  <si>
    <t>EMI.ktCO2.EL.Res.HHnew.Thermal.SH.Oil.WH.Elc.Solar.Elec</t>
  </si>
  <si>
    <t>EMI.ktCO2.EL.Res.HHnew.Thermal.SH.Oil.WH.Elc.Solar.Solar</t>
  </si>
  <si>
    <t>EMI.ktCO2.EL.Res.HHnew.Thermal.SH.Oil.CO</t>
  </si>
  <si>
    <t>EMI.ktCO2.EL.Res.HHnew.Thermal.SH.Oil.CO.LPG.LPG</t>
  </si>
  <si>
    <t>EMI.ktCO2.EL.Res.HHnew.Thermal.SH.Oil.CO.Elc.Elec</t>
  </si>
  <si>
    <t>EMI.ktCO2.EL.Res.HHnew.Thermal.SH.Gas</t>
  </si>
  <si>
    <t>EMI.ktCO2.EL.Res.HHnew.Thermal.SH.Gas.SH</t>
  </si>
  <si>
    <t>EMI.ktCO2.EL.Res.HHnew.Thermal.SH.Gas.SH.Gas</t>
  </si>
  <si>
    <t>EMI.ktCO2.EL.Res.HHnew.Thermal.SH.Gas.SH.Elec</t>
  </si>
  <si>
    <t>EMI.ktCO2.EL.Res.HHnew.Thermal.SH.Gas.SC</t>
  </si>
  <si>
    <t>EMI.ktCO2.EL.Res.HHnew.Thermal.SH.Gas.SC.AC.Elec</t>
  </si>
  <si>
    <t>EMI.ktCO2.EL.Res.HHnew.Thermal.SH.Gas.WH</t>
  </si>
  <si>
    <t>EMI.ktCO2.EL.Res.HHnew.Thermal.SH.Gas.WH.Gas.NoSolar.Gas</t>
  </si>
  <si>
    <t>EMI.ktCO2.EL.Res.HHnew.Thermal.SH.Gas.WH.Gas.Solar</t>
  </si>
  <si>
    <t>EMI.ktCO2.EL.Res.HHnew.Thermal.SH.Gas.WH.Gas.Solar.Gas</t>
  </si>
  <si>
    <t>EMI.ktCO2.EL.Res.HHnew.Thermal.SH.Gas.WH.Gas.Solar.Solar</t>
  </si>
  <si>
    <t>EMI.ktCO2.EL.Res.HHnew.Thermal.SH.Gas.WH.Elc.NoSolar.Elec</t>
  </si>
  <si>
    <t>EMI.ktCO2.EL.Res.HHnew.Thermal.SH.Gas.WH.Elc.Solar</t>
  </si>
  <si>
    <t>EMI.ktCO2.EL.Res.HHnew.Thermal.SH.Gas.WH.Elc.Solar.Elec</t>
  </si>
  <si>
    <t>EMI.ktCO2.EL.Res.HHnew.Thermal.SH.Gas.WH.Elc.Solar.Solar</t>
  </si>
  <si>
    <t>EMI.ktCO2.EL.Res.HHnew.Thermal.SH.Gas.CO</t>
  </si>
  <si>
    <t>EMI.ktCO2.EL.Res.HHnew.Thermal.SH.Gas.CO.Gas.Gas</t>
  </si>
  <si>
    <t>EMI.ktCO2.EL.Res.HHnew.Thermal.SH.Gas.CO.Elc.Elec</t>
  </si>
  <si>
    <t>EMI.ktCO2.EL.Res.HHnew.Thermal.SH.Biomass</t>
  </si>
  <si>
    <t>EMI.ktCO2.EL.Res.HHnew.Thermal.SH.Biomass.SH</t>
  </si>
  <si>
    <t>EMI.ktCO2.EL.Res.HHnew.Thermal.SH.Biomass.SH.Biomass</t>
  </si>
  <si>
    <t>EMI.ktCO2.EL.Res.HHnew.Thermal.SH.Biomass.SH.Elec</t>
  </si>
  <si>
    <t>EMI.ktCO2.EL.Res.HHnew.Thermal.SH.Biomass.SC</t>
  </si>
  <si>
    <t>EMI.ktCO2.EL.Res.HHnew.Thermal.SH.Biomass.SC.AC.Elec</t>
  </si>
  <si>
    <t>EMI.ktCO2.EL.Res.HHnew.Thermal.SH.Biomass.WH</t>
  </si>
  <si>
    <t>EMI.ktCO2.EL.Res.HHnew.Thermal.SH.Biomass.WH.Biomass.NoSolar.Biomass</t>
  </si>
  <si>
    <t>EMI.ktCO2.EL.Res.HHnew.Thermal.SH.Biomass.WH.Biomass.Solar</t>
  </si>
  <si>
    <t>EMI.ktCO2.EL.Res.HHnew.Thermal.SH.Biomass.WH.Biomass.Solar.Biomass</t>
  </si>
  <si>
    <t>EMI.ktCO2.EL.Res.HHnew.Thermal.SH.Biomass.WH.Biomass.Solar.Solar</t>
  </si>
  <si>
    <t>EMI.ktCO2.EL.Res.HHnew.Thermal.SH.Biomass.WH.LPG.NoSolar.LPG</t>
  </si>
  <si>
    <t>EMI.ktCO2.EL.Res.HHnew.Thermal.SH.Biomass.WH.LPG.Solar</t>
  </si>
  <si>
    <t>EMI.ktCO2.EL.Res.HHnew.Thermal.SH.Biomass.WH.LPG.Solar.LPG</t>
  </si>
  <si>
    <t>EMI.ktCO2.EL.Res.HHnew.Thermal.SH.Biomass.WH.LPG.Solar.Solar</t>
  </si>
  <si>
    <t>EMI.ktCO2.EL.Res.HHnew.Thermal.SH.Biomass.WH.Elc.NoSolar.Elec</t>
  </si>
  <si>
    <t>EMI.ktCO2.EL.Res.HHnew.Thermal.SH.Biomass.WH.Elc.Solar</t>
  </si>
  <si>
    <t>EMI.ktCO2.EL.Res.HHnew.Thermal.SH.Biomass.WH.Elc.Solar.Elec</t>
  </si>
  <si>
    <t>EMI.ktCO2.EL.Res.HHnew.Thermal.SH.Biomass.WH.Elc.Solar.Solar</t>
  </si>
  <si>
    <t>EMI.ktCO2.EL.Res.HHnew.Thermal.SH.Biomass.CO</t>
  </si>
  <si>
    <t>EMI.ktCO2.EL.Res.HHnew.Thermal.SH.Biomass.CO.Biomass.Biomass</t>
  </si>
  <si>
    <t>EMI.ktCO2.EL.Res.HHnew.Thermal.SH.Biomass.CO.LPG.LPG</t>
  </si>
  <si>
    <t>EMI.ktCO2.EL.Res.HHnew.Thermal.SH.Biomass.CO.Elc.Elec</t>
  </si>
  <si>
    <t>EMI.ktCO2.EL.Res.HHnew.Thermal.SH.Geo</t>
  </si>
  <si>
    <t>EMI.ktCO2.EL.Res.HHnew.Thermal.SH.Geo.SH</t>
  </si>
  <si>
    <t>EMI.ktCO2.EL.Res.HHnew.Thermal.SH.Geo.SH.Geo</t>
  </si>
  <si>
    <t>EMI.ktCO2.EL.Res.HHnew.Thermal.SH.Geo.SH.Elec</t>
  </si>
  <si>
    <t>EMI.ktCO2.EL.Res.HHnew.Thermal.SH.Geo.SC</t>
  </si>
  <si>
    <t>EMI.ktCO2.EL.Res.HHnew.Thermal.SH.Geo.SC.AC.Elec</t>
  </si>
  <si>
    <t>EMI.ktCO2.EL.Res.HHnew.Thermal.SH.Geo.WH</t>
  </si>
  <si>
    <t>EMI.ktCO2.EL.Res.HHnew.Thermal.SH.Geo.WH.Geo.NoSolar.Geo</t>
  </si>
  <si>
    <t>EMI.ktCO2.EL.Res.HHnew.Thermal.SH.Geo.WH.Geo.Solar</t>
  </si>
  <si>
    <t>EMI.ktCO2.EL.Res.HHnew.Thermal.SH.Geo.WH.Geo.Solar.Geo</t>
  </si>
  <si>
    <t>EMI.ktCO2.EL.Res.HHnew.Thermal.SH.Geo.WH.Geo.Solar.Solar</t>
  </si>
  <si>
    <t>EMI.ktCO2.EL.Res.HHnew.Thermal.SH.Geo.WH.Elc.NoSolar.Elec</t>
  </si>
  <si>
    <t>EMI.ktCO2.EL.Res.HHnew.Thermal.SH.Geo.WH.Elc.Solar</t>
  </si>
  <si>
    <t>EMI.ktCO2.EL.Res.HHnew.Thermal.SH.Geo.WH.Elc.Solar.Elec</t>
  </si>
  <si>
    <t>EMI.ktCO2.EL.Res.HHnew.Thermal.SH.Geo.WH.Elc.Solar.Solar</t>
  </si>
  <si>
    <t>EMI.ktCO2.EL.Res.HHnew.Thermal.SH.Geo.CO</t>
  </si>
  <si>
    <t>EMI.ktCO2.EL.Res.HHnew.Thermal.SH.Geo.CO.LPG.LPG</t>
  </si>
  <si>
    <t>EMI.ktCO2.EL.Res.HHnew.Thermal.SH.Geo.CO.Elc.Elec</t>
  </si>
  <si>
    <t>EMI.ktCO2.EL.Res.HHnew.Thermal.SH.DistrHeat</t>
  </si>
  <si>
    <t>EMI.ktCO2.EL.Res.HHnew.Thermal.SH.DistrHeat.SH</t>
  </si>
  <si>
    <t>EMI.ktCO2.EL.Res.HHnew.Thermal.SH.DistrHeat.SH.Steam_Distr</t>
  </si>
  <si>
    <t>EMI.ktCO2.EL.Res.HHnew.Thermal.SH.DistrHeat.SH.Elec</t>
  </si>
  <si>
    <t>EMI.ktCO2.EL.Res.HHnew.Thermal.SH.DistrHeat.SC</t>
  </si>
  <si>
    <t>EMI.ktCO2.EL.Res.HHnew.Thermal.SH.DistrHeat.SC.AC.Elec</t>
  </si>
  <si>
    <t>EMI.ktCO2.EL.Res.HHnew.Thermal.SH.DistrHeat.WH</t>
  </si>
  <si>
    <t>EMI.ktCO2.EL.Res.HHnew.Thermal.SH.DistrHeat.WH.DistrHeat.NoSolar.Steam_Distr</t>
  </si>
  <si>
    <t>EMI.ktCO2.EL.Res.HHnew.Thermal.SH.DistrHeat.WH.DistrHeat.Solar</t>
  </si>
  <si>
    <t>EMI.ktCO2.EL.Res.HHnew.Thermal.SH.DistrHeat.WH.DistrHeat.Solar.Steam_Distr</t>
  </si>
  <si>
    <t>EMI.ktCO2.EL.Res.HHnew.Thermal.SH.DistrHeat.WH.DistrHeat.Solar.Solar</t>
  </si>
  <si>
    <t>EMI.ktCO2.EL.Res.HHnew.Thermal.SH.DistrHeat.WH.Elc.NoSolar.Elec</t>
  </si>
  <si>
    <t>EMI.ktCO2.EL.Res.HHnew.Thermal.SH.DistrHeat.WH.Elc.Solar</t>
  </si>
  <si>
    <t>EMI.ktCO2.EL.Res.HHnew.Thermal.SH.DistrHeat.WH.Elc.Solar.Elec</t>
  </si>
  <si>
    <t>EMI.ktCO2.EL.Res.HHnew.Thermal.SH.DistrHeat.WH.Elc.Solar.Solar</t>
  </si>
  <si>
    <t>EMI.ktCO2.EL.Res.HHnew.Thermal.SH.DistrHeat.CO</t>
  </si>
  <si>
    <t>EMI.ktCO2.EL.Res.HHnew.Thermal.SH.DistrHeat.CO.LPG.LPG</t>
  </si>
  <si>
    <t>EMI.ktCO2.EL.Res.HHnew.Thermal.SH.DistrHeat.CO.Elc.Elec</t>
  </si>
  <si>
    <t>EMI.ktCO2.EL.Res.HHnew.Thermal.SH.AdvElc</t>
  </si>
  <si>
    <t>EMI.ktCO2.EL.Res.HHnew.Thermal.SH.AdvElc.SH</t>
  </si>
  <si>
    <t>EMI.ktCO2.EL.Res.HHnew.Thermal.SH.AdvElc.SH.Elec</t>
  </si>
  <si>
    <t>EMI.ktCO2.EL.Res.HHnew.Thermal.SH.AdvElc.SC</t>
  </si>
  <si>
    <t>EMI.ktCO2.EL.Res.HHnew.Thermal.SH.AdvElc.SC.AC.Elec</t>
  </si>
  <si>
    <t>EMI.ktCO2.EL.Res.HHnew.Thermal.SH.AdvElc.WH</t>
  </si>
  <si>
    <t>EMI.ktCO2.EL.Res.HHnew.Thermal.SH.AdvElc.WH.LPG.NoSolar.LPG</t>
  </si>
  <si>
    <t>EMI.ktCO2.EL.Res.HHnew.Thermal.SH.AdvElc.WH.LPG.Solar</t>
  </si>
  <si>
    <t>EMI.ktCO2.EL.Res.HHnew.Thermal.SH.AdvElc.WH.LPG.Solar.LPG</t>
  </si>
  <si>
    <t>EMI.ktCO2.EL.Res.HHnew.Thermal.SH.AdvElc.WH.LPG.Solar.Solar</t>
  </si>
  <si>
    <t>EMI.ktCO2.EL.Res.HHnew.Thermal.SH.AdvElc.WH.Elc.NoSolar.Elec</t>
  </si>
  <si>
    <t>EMI.ktCO2.EL.Res.HHnew.Thermal.SH.AdvElc.WH.Elc.Solar</t>
  </si>
  <si>
    <t>EMI.ktCO2.EL.Res.HHnew.Thermal.SH.AdvElc.WH.Elc.Solar.Elec</t>
  </si>
  <si>
    <t>EMI.ktCO2.EL.Res.HHnew.Thermal.SH.AdvElc.WH.Elc.Solar.Solar</t>
  </si>
  <si>
    <t>EMI.ktCO2.EL.Res.HHnew.Thermal.SH.AdvElc.CO</t>
  </si>
  <si>
    <t>EMI.ktCO2.EL.Res.HHnew.Thermal.SH.AdvElc.CO.LPG.LPG</t>
  </si>
  <si>
    <t>EMI.ktCO2.EL.Res.HHnew.Thermal.SH.AdvElc.CO.Elc.Elec</t>
  </si>
  <si>
    <t>EMI.ktCO2.EL.Res.HHnew.Thermal.SH.ConvElc</t>
  </si>
  <si>
    <t>EMI.ktCO2.EL.Res.HHnew.Thermal.SH.ConvElc.SH</t>
  </si>
  <si>
    <t>EMI.ktCO2.EL.Res.HHnew.Thermal.SH.ConvElc.SH.Elec</t>
  </si>
  <si>
    <t>EMI.ktCO2.EL.Res.HHnew.Thermal.SH.ConvElc.SC</t>
  </si>
  <si>
    <t>EMI.ktCO2.EL.Res.HHnew.Thermal.SH.ConvElc.SC.AC.Elec</t>
  </si>
  <si>
    <t>EMI.ktCO2.EL.Res.HHnew.Thermal.SH.ConvElc.WH</t>
  </si>
  <si>
    <t>EMI.ktCO2.EL.Res.HHnew.Thermal.SH.ConvElc.WH.LPG.NoSolar.LPG</t>
  </si>
  <si>
    <t>EMI.ktCO2.EL.Res.HHnew.Thermal.SH.ConvElc.WH.LPG.Solar</t>
  </si>
  <si>
    <t>EMI.ktCO2.EL.Res.HHnew.Thermal.SH.ConvElc.WH.LPG.Solar.LPG</t>
  </si>
  <si>
    <t>EMI.ktCO2.EL.Res.HHnew.Thermal.SH.ConvElc.WH.LPG.Solar.Solar</t>
  </si>
  <si>
    <t>EMI.ktCO2.EL.Res.HHnew.Thermal.SH.ConvElc.WH.Elc.NoSolar.Elec</t>
  </si>
  <si>
    <t>EMI.ktCO2.EL.Res.HHnew.Thermal.SH.ConvElc.WH.Elc.Solar</t>
  </si>
  <si>
    <t>EMI.ktCO2.EL.Res.HHnew.Thermal.SH.ConvElc.WH.Elc.Solar.Elec</t>
  </si>
  <si>
    <t>EMI.ktCO2.EL.Res.HHnew.Thermal.SH.ConvElc.WH.Elc.Solar.Solar</t>
  </si>
  <si>
    <t>EMI.ktCO2.EL.Res.HHnew.Thermal.SH.ConvElc.CO</t>
  </si>
  <si>
    <t>EMI.ktCO2.EL.Res.HHnew.Thermal.SH.ConvElc.CO.LPG.LPG</t>
  </si>
  <si>
    <t>EMI.ktCO2.EL.Res.HHnew.Thermal.SH.ConvElc.CO.Elc.Elec</t>
  </si>
  <si>
    <t>EL - Final energy consumption of new and renovated households (detailed structure)</t>
  </si>
  <si>
    <t>FEC_per_household.kWh.EL.Res.HHnew.Thermal.SH.Solids</t>
  </si>
  <si>
    <t>FEC_per_household.kWh.EL.Res.HHnew.Thermal.SH.Solids.SH</t>
  </si>
  <si>
    <t>FEC_per_household.kWh.EL.Res.HHnew.Thermal.SH.Solids.SH.Solids</t>
  </si>
  <si>
    <t>FEC_per_household.kWh.EL.Res.HHnew.Thermal.SH.Solids.SH.Elec</t>
  </si>
  <si>
    <t>FEC_per_household.kWh.EL.Res.HHnew.Thermal.SH.Solids.SC</t>
  </si>
  <si>
    <t>FEC_per_household.kWh.EL.Res.HHnew.Thermal.SH.Solids.SC.AC.Elec</t>
  </si>
  <si>
    <t>FEC_per_household.kWh.EL.Res.HHnew.Thermal.SH.Solids.WH</t>
  </si>
  <si>
    <t>FEC_per_household.kWh.EL.Res.HHnew.Thermal.SH.Solids.WH.Solids.NoSolar.Solids</t>
  </si>
  <si>
    <t>FEC_per_household.kWh.EL.Res.HHnew.Thermal.SH.Solids.WH.LPG.NoSolar.LPG</t>
  </si>
  <si>
    <t>FEC_per_household.kWh.EL.Res.HHnew.Thermal.SH.Solids.WH.LPG.Solar</t>
  </si>
  <si>
    <t>FEC_per_household.kWh.EL.Res.HHnew.Thermal.SH.Solids.WH.LPG.Solar.LPG</t>
  </si>
  <si>
    <t>FEC_per_household.kWh.EL.Res.HHnew.Thermal.SH.Solids.WH.LPG.Solar.Solar</t>
  </si>
  <si>
    <t>FEC_per_household.kWh.EL.Res.HHnew.Thermal.SH.Solids.WH.Elc.NoSolar.Elec</t>
  </si>
  <si>
    <t>FEC_per_household.kWh.EL.Res.HHnew.Thermal.SH.Solids.WH.Elc.Solar</t>
  </si>
  <si>
    <t>FEC_per_household.kWh.EL.Res.HHnew.Thermal.SH.Solids.WH.Elc.Solar.Elec</t>
  </si>
  <si>
    <t>FEC_per_household.kWh.EL.Res.HHnew.Thermal.SH.Solids.WH.Elc.Solar.Solar</t>
  </si>
  <si>
    <t>FEC_per_household.kWh.EL.Res.HHnew.Thermal.SH.Solids.CO</t>
  </si>
  <si>
    <t>FEC_per_household.kWh.EL.Res.HHnew.Thermal.SH.Solids.CO.Solids.Solids</t>
  </si>
  <si>
    <t>FEC_per_household.kWh.EL.Res.HHnew.Thermal.SH.Solids.CO.LPG.LPG</t>
  </si>
  <si>
    <t>FEC_per_household.kWh.EL.Res.HHnew.Thermal.SH.Solids.CO.Elc.Elec</t>
  </si>
  <si>
    <t>FEC_per_household.kWh.EL.Res.HHnew.Thermal.SH.LPG</t>
  </si>
  <si>
    <t>FEC_per_household.kWh.EL.Res.HHnew.Thermal.SH.LPG.SH</t>
  </si>
  <si>
    <t>FEC_per_household.kWh.EL.Res.HHnew.Thermal.SH.LPG.SH.LPG</t>
  </si>
  <si>
    <t>FEC_per_household.kWh.EL.Res.HHnew.Thermal.SH.LPG.SH.Elec</t>
  </si>
  <si>
    <t>FEC_per_household.kWh.EL.Res.HHnew.Thermal.SH.LPG.SC</t>
  </si>
  <si>
    <t>FEC_per_household.kWh.EL.Res.HHnew.Thermal.SH.LPG.SC.AC.Elec</t>
  </si>
  <si>
    <t>FEC_per_household.kWh.EL.Res.HHnew.Thermal.SH.LPG.WH</t>
  </si>
  <si>
    <t>FEC_per_household.kWh.EL.Res.HHnew.Thermal.SH.LPG.WH.LPG.NoSolar.LPG</t>
  </si>
  <si>
    <t>FEC_per_household.kWh.EL.Res.HHnew.Thermal.SH.LPG.WH.LPG.Solar</t>
  </si>
  <si>
    <t>FEC_per_household.kWh.EL.Res.HHnew.Thermal.SH.LPG.WH.LPG.Solar.LPG</t>
  </si>
  <si>
    <t>FEC_per_household.kWh.EL.Res.HHnew.Thermal.SH.LPG.WH.LPG.Solar.Solar</t>
  </si>
  <si>
    <t>FEC_per_household.kWh.EL.Res.HHnew.Thermal.SH.LPG.WH.Elc.NoSolar.Elec</t>
  </si>
  <si>
    <t>FEC_per_household.kWh.EL.Res.HHnew.Thermal.SH.LPG.WH.Elc.Solar</t>
  </si>
  <si>
    <t>FEC_per_household.kWh.EL.Res.HHnew.Thermal.SH.LPG.WH.Elc.Solar.Elec</t>
  </si>
  <si>
    <t>FEC_per_household.kWh.EL.Res.HHnew.Thermal.SH.LPG.WH.Elc.Solar.Solar</t>
  </si>
  <si>
    <t>FEC_per_household.kWh.EL.Res.HHnew.Thermal.SH.LPG.CO</t>
  </si>
  <si>
    <t>FEC_per_household.kWh.EL.Res.HHnew.Thermal.SH.LPG.CO.LPG.LPG</t>
  </si>
  <si>
    <t>FEC_per_household.kWh.EL.Res.HHnew.Thermal.SH.LPG.CO.Elc.Elec</t>
  </si>
  <si>
    <t>FEC_per_household.kWh.EL.Res.HHnew.Thermal.SH.Oil</t>
  </si>
  <si>
    <t>FEC_per_household.kWh.EL.Res.HHnew.Thermal.SH.Oil.SH</t>
  </si>
  <si>
    <t>FEC_per_household.kWh.EL.Res.HHnew.Thermal.SH.Oil.SH.Oil</t>
  </si>
  <si>
    <t>FEC_per_household.kWh.EL.Res.HHnew.Thermal.SH.Oil.SH.Elec</t>
  </si>
  <si>
    <t>FEC_per_household.kWh.EL.Res.HHnew.Thermal.SH.Oil.SC</t>
  </si>
  <si>
    <t>FEC_per_household.kWh.EL.Res.HHnew.Thermal.SH.Oil.SC.AC.Elec</t>
  </si>
  <si>
    <t>FEC_per_household.kWh.EL.Res.HHnew.Thermal.SH.Oil.WH</t>
  </si>
  <si>
    <t>FEC_per_household.kWh.EL.Res.HHnew.Thermal.SH.Oil.WH.Oil.NoSolar.Oil</t>
  </si>
  <si>
    <t>FEC_per_household.kWh.EL.Res.HHnew.Thermal.SH.Oil.WH.Oil.Solar</t>
  </si>
  <si>
    <t>FEC_per_household.kWh.EL.Res.HHnew.Thermal.SH.Oil.WH.Oil.Solar.Oil</t>
  </si>
  <si>
    <t>FEC_per_household.kWh.EL.Res.HHnew.Thermal.SH.Oil.WH.Oil.Solar.Solar</t>
  </si>
  <si>
    <t>FEC_per_household.kWh.EL.Res.HHnew.Thermal.SH.Oil.WH.Elc.NoSolar.Elec</t>
  </si>
  <si>
    <t>FEC_per_household.kWh.EL.Res.HHnew.Thermal.SH.Oil.WH.Elc.Solar</t>
  </si>
  <si>
    <t>FEC_per_household.kWh.EL.Res.HHnew.Thermal.SH.Oil.WH.Elc.Solar.Elec</t>
  </si>
  <si>
    <t>FEC_per_household.kWh.EL.Res.HHnew.Thermal.SH.Oil.WH.Elc.Solar.Solar</t>
  </si>
  <si>
    <t>FEC_per_household.kWh.EL.Res.HHnew.Thermal.SH.Oil.CO</t>
  </si>
  <si>
    <t>FEC_per_household.kWh.EL.Res.HHnew.Thermal.SH.Oil.CO.LPG.LPG</t>
  </si>
  <si>
    <t>FEC_per_household.kWh.EL.Res.HHnew.Thermal.SH.Oil.CO.Elc.Elec</t>
  </si>
  <si>
    <t>FEC_per_household.kWh.EL.Res.HHnew.Thermal.SH.Gas</t>
  </si>
  <si>
    <t>FEC_per_household.kWh.EL.Res.HHnew.Thermal.SH.Gas.SH</t>
  </si>
  <si>
    <t>FEC_per_household.kWh.EL.Res.HHnew.Thermal.SH.Gas.SH.Gas</t>
  </si>
  <si>
    <t>FEC_per_household.kWh.EL.Res.HHnew.Thermal.SH.Gas.SH.Elec</t>
  </si>
  <si>
    <t>FEC_per_household.kWh.EL.Res.HHnew.Thermal.SH.Gas.SC</t>
  </si>
  <si>
    <t>FEC_per_household.kWh.EL.Res.HHnew.Thermal.SH.Gas.SC.AC.Elec</t>
  </si>
  <si>
    <t>FEC_per_household.kWh.EL.Res.HHnew.Thermal.SH.Gas.WH</t>
  </si>
  <si>
    <t>FEC_per_household.kWh.EL.Res.HHnew.Thermal.SH.Gas.WH.Gas.NoSolar.Gas</t>
  </si>
  <si>
    <t>FEC_per_household.kWh.EL.Res.HHnew.Thermal.SH.Gas.WH.Gas.Solar</t>
  </si>
  <si>
    <t>FEC_per_household.kWh.EL.Res.HHnew.Thermal.SH.Gas.WH.Gas.Solar.Gas</t>
  </si>
  <si>
    <t>FEC_per_household.kWh.EL.Res.HHnew.Thermal.SH.Gas.WH.Gas.Solar.Solar</t>
  </si>
  <si>
    <t>FEC_per_household.kWh.EL.Res.HHnew.Thermal.SH.Gas.WH.Elc.NoSolar.Elec</t>
  </si>
  <si>
    <t>FEC_per_household.kWh.EL.Res.HHnew.Thermal.SH.Gas.WH.Elc.Solar</t>
  </si>
  <si>
    <t>FEC_per_household.kWh.EL.Res.HHnew.Thermal.SH.Gas.WH.Elc.Solar.Elec</t>
  </si>
  <si>
    <t>FEC_per_household.kWh.EL.Res.HHnew.Thermal.SH.Gas.WH.Elc.Solar.Solar</t>
  </si>
  <si>
    <t>FEC_per_household.kWh.EL.Res.HHnew.Thermal.SH.Gas.CO</t>
  </si>
  <si>
    <t>FEC_per_household.kWh.EL.Res.HHnew.Thermal.SH.Gas.CO.Gas.Gas</t>
  </si>
  <si>
    <t>FEC_per_household.kWh.EL.Res.HHnew.Thermal.SH.Gas.CO.Elc.Elec</t>
  </si>
  <si>
    <t>FEC_per_household.kWh.EL.Res.HHnew.Thermal.SH.Biomass</t>
  </si>
  <si>
    <t>FEC_per_household.kWh.EL.Res.HHnew.Thermal.SH.Biomass.SH</t>
  </si>
  <si>
    <t>FEC_per_household.kWh.EL.Res.HHnew.Thermal.SH.Biomass.SH.Biomass</t>
  </si>
  <si>
    <t>FEC_per_household.kWh.EL.Res.HHnew.Thermal.SH.Biomass.SH.Elec</t>
  </si>
  <si>
    <t>FEC_per_household.kWh.EL.Res.HHnew.Thermal.SH.Biomass.SC</t>
  </si>
  <si>
    <t>FEC_per_household.kWh.EL.Res.HHnew.Thermal.SH.Biomass.SC.AC.Elec</t>
  </si>
  <si>
    <t>FEC_per_household.kWh.EL.Res.HHnew.Thermal.SH.Biomass.WH</t>
  </si>
  <si>
    <t>FEC_per_household.kWh.EL.Res.HHnew.Thermal.SH.Biomass.WH.Biomass.NoSolar.Biomass</t>
  </si>
  <si>
    <t>FEC_per_household.kWh.EL.Res.HHnew.Thermal.SH.Biomass.WH.Biomass.Solar</t>
  </si>
  <si>
    <t>FEC_per_household.kWh.EL.Res.HHnew.Thermal.SH.Biomass.WH.Biomass.Solar.Biomass</t>
  </si>
  <si>
    <t>FEC_per_household.kWh.EL.Res.HHnew.Thermal.SH.Biomass.WH.Biomass.Solar.Solar</t>
  </si>
  <si>
    <t>FEC_per_household.kWh.EL.Res.HHnew.Thermal.SH.Biomass.WH.LPG.NoSolar.LPG</t>
  </si>
  <si>
    <t>FEC_per_household.kWh.EL.Res.HHnew.Thermal.SH.Biomass.WH.LPG.Solar</t>
  </si>
  <si>
    <t>FEC_per_household.kWh.EL.Res.HHnew.Thermal.SH.Biomass.WH.LPG.Solar.LPG</t>
  </si>
  <si>
    <t>FEC_per_household.kWh.EL.Res.HHnew.Thermal.SH.Biomass.WH.LPG.Solar.Solar</t>
  </si>
  <si>
    <t>FEC_per_household.kWh.EL.Res.HHnew.Thermal.SH.Biomass.WH.Elc.NoSolar.Elec</t>
  </si>
  <si>
    <t>FEC_per_household.kWh.EL.Res.HHnew.Thermal.SH.Biomass.WH.Elc.Solar</t>
  </si>
  <si>
    <t>FEC_per_household.kWh.EL.Res.HHnew.Thermal.SH.Biomass.WH.Elc.Solar.Elec</t>
  </si>
  <si>
    <t>FEC_per_household.kWh.EL.Res.HHnew.Thermal.SH.Biomass.WH.Elc.Solar.Solar</t>
  </si>
  <si>
    <t>FEC_per_household.kWh.EL.Res.HHnew.Thermal.SH.Biomass.CO</t>
  </si>
  <si>
    <t>FEC_per_household.kWh.EL.Res.HHnew.Thermal.SH.Biomass.CO.Biomass.Biomass</t>
  </si>
  <si>
    <t>FEC_per_household.kWh.EL.Res.HHnew.Thermal.SH.Biomass.CO.LPG.LPG</t>
  </si>
  <si>
    <t>FEC_per_household.kWh.EL.Res.HHnew.Thermal.SH.Biomass.CO.Elc.Elec</t>
  </si>
  <si>
    <t>FEC_per_household.kWh.EL.Res.HHnew.Thermal.SH.Geo</t>
  </si>
  <si>
    <t>FEC_per_household.kWh.EL.Res.HHnew.Thermal.SH.Geo.SH</t>
  </si>
  <si>
    <t>FEC_per_household.kWh.EL.Res.HHnew.Thermal.SH.Geo.SH.Geo</t>
  </si>
  <si>
    <t>FEC_per_household.kWh.EL.Res.HHnew.Thermal.SH.Geo.SH.Elec</t>
  </si>
  <si>
    <t>FEC_per_household.kWh.EL.Res.HHnew.Thermal.SH.Geo.SC</t>
  </si>
  <si>
    <t>FEC_per_household.kWh.EL.Res.HHnew.Thermal.SH.Geo.SC.AC.Elec</t>
  </si>
  <si>
    <t>FEC_per_household.kWh.EL.Res.HHnew.Thermal.SH.Geo.WH</t>
  </si>
  <si>
    <t>FEC_per_household.kWh.EL.Res.HHnew.Thermal.SH.Geo.WH.Geo.NoSolar.Geo</t>
  </si>
  <si>
    <t>FEC_per_household.kWh.EL.Res.HHnew.Thermal.SH.Geo.WH.Geo.Solar</t>
  </si>
  <si>
    <t>FEC_per_household.kWh.EL.Res.HHnew.Thermal.SH.Geo.WH.Geo.Solar.Geo</t>
  </si>
  <si>
    <t>FEC_per_household.kWh.EL.Res.HHnew.Thermal.SH.Geo.WH.Geo.Solar.Solar</t>
  </si>
  <si>
    <t>FEC_per_household.kWh.EL.Res.HHnew.Thermal.SH.Geo.WH.Elc.NoSolar.Elec</t>
  </si>
  <si>
    <t>FEC_per_household.kWh.EL.Res.HHnew.Thermal.SH.Geo.WH.Elc.Solar</t>
  </si>
  <si>
    <t>FEC_per_household.kWh.EL.Res.HHnew.Thermal.SH.Geo.WH.Elc.Solar.Elec</t>
  </si>
  <si>
    <t>FEC_per_household.kWh.EL.Res.HHnew.Thermal.SH.Geo.WH.Elc.Solar.Solar</t>
  </si>
  <si>
    <t>FEC_per_household.kWh.EL.Res.HHnew.Thermal.SH.Geo.CO</t>
  </si>
  <si>
    <t>FEC_per_household.kWh.EL.Res.HHnew.Thermal.SH.Geo.CO.LPG.LPG</t>
  </si>
  <si>
    <t>FEC_per_household.kWh.EL.Res.HHnew.Thermal.SH.Geo.CO.Elc.Elec</t>
  </si>
  <si>
    <t>FEC_per_household.kWh.EL.Res.HHnew.Thermal.SH.DistrHeat</t>
  </si>
  <si>
    <t>FEC_per_household.kWh.EL.Res.HHnew.Thermal.SH.DistrHeat.SH</t>
  </si>
  <si>
    <t>FEC_per_household.kWh.EL.Res.HHnew.Thermal.SH.DistrHeat.SH.Steam_Distr</t>
  </si>
  <si>
    <t>FEC_per_household.kWh.EL.Res.HHnew.Thermal.SH.DistrHeat.SH.Elec</t>
  </si>
  <si>
    <t>FEC_per_household.kWh.EL.Res.HHnew.Thermal.SH.DistrHeat.SC</t>
  </si>
  <si>
    <t>FEC_per_household.kWh.EL.Res.HHnew.Thermal.SH.DistrHeat.SC.AC.Elec</t>
  </si>
  <si>
    <t>FEC_per_household.kWh.EL.Res.HHnew.Thermal.SH.DistrHeat.WH</t>
  </si>
  <si>
    <t>FEC_per_household.kWh.EL.Res.HHnew.Thermal.SH.DistrHeat.WH.DistrHeat.NoSolar.Steam_Distr</t>
  </si>
  <si>
    <t>FEC_per_household.kWh.EL.Res.HHnew.Thermal.SH.DistrHeat.WH.DistrHeat.Solar</t>
  </si>
  <si>
    <t>FEC_per_household.kWh.EL.Res.HHnew.Thermal.SH.DistrHeat.WH.DistrHeat.Solar.Steam_Distr</t>
  </si>
  <si>
    <t>FEC_per_household.kWh.EL.Res.HHnew.Thermal.SH.DistrHeat.WH.DistrHeat.Solar.Solar</t>
  </si>
  <si>
    <t>FEC_per_household.kWh.EL.Res.HHnew.Thermal.SH.DistrHeat.WH.Elc.NoSolar.Elec</t>
  </si>
  <si>
    <t>FEC_per_household.kWh.EL.Res.HHnew.Thermal.SH.DistrHeat.WH.Elc.Solar</t>
  </si>
  <si>
    <t>FEC_per_household.kWh.EL.Res.HHnew.Thermal.SH.DistrHeat.WH.Elc.Solar.Elec</t>
  </si>
  <si>
    <t>FEC_per_household.kWh.EL.Res.HHnew.Thermal.SH.DistrHeat.WH.Elc.Solar.Solar</t>
  </si>
  <si>
    <t>FEC_per_household.kWh.EL.Res.HHnew.Thermal.SH.DistrHeat.CO</t>
  </si>
  <si>
    <t>FEC_per_household.kWh.EL.Res.HHnew.Thermal.SH.DistrHeat.CO.LPG.LPG</t>
  </si>
  <si>
    <t>FEC_per_household.kWh.EL.Res.HHnew.Thermal.SH.DistrHeat.CO.Elc.Elec</t>
  </si>
  <si>
    <t>FEC_per_household.kWh.EL.Res.HHnew.Thermal.SH.AdvElc</t>
  </si>
  <si>
    <t>FEC_per_household.kWh.EL.Res.HHnew.Thermal.SH.AdvElc.SH</t>
  </si>
  <si>
    <t>FEC_per_household.kWh.EL.Res.HHnew.Thermal.SH.AdvElc.SH.Elec</t>
  </si>
  <si>
    <t>FEC_per_household.kWh.EL.Res.HHnew.Thermal.SH.AdvElc.SC</t>
  </si>
  <si>
    <t>FEC_per_household.kWh.EL.Res.HHnew.Thermal.SH.AdvElc.SC.AC.Elec</t>
  </si>
  <si>
    <t>FEC_per_household.kWh.EL.Res.HHnew.Thermal.SH.AdvElc.WH</t>
  </si>
  <si>
    <t>FEC_per_household.kWh.EL.Res.HHnew.Thermal.SH.AdvElc.WH.LPG.NoSolar.LPG</t>
  </si>
  <si>
    <t>FEC_per_household.kWh.EL.Res.HHnew.Thermal.SH.AdvElc.WH.LPG.Solar</t>
  </si>
  <si>
    <t>FEC_per_household.kWh.EL.Res.HHnew.Thermal.SH.AdvElc.WH.LPG.Solar.LPG</t>
  </si>
  <si>
    <t>FEC_per_household.kWh.EL.Res.HHnew.Thermal.SH.AdvElc.WH.LPG.Solar.Solar</t>
  </si>
  <si>
    <t>FEC_per_household.kWh.EL.Res.HHnew.Thermal.SH.AdvElc.WH.Elc.NoSolar.Elec</t>
  </si>
  <si>
    <t>FEC_per_household.kWh.EL.Res.HHnew.Thermal.SH.AdvElc.WH.Elc.Solar</t>
  </si>
  <si>
    <t>FEC_per_household.kWh.EL.Res.HHnew.Thermal.SH.AdvElc.WH.Elc.Solar.Elec</t>
  </si>
  <si>
    <t>FEC_per_household.kWh.EL.Res.HHnew.Thermal.SH.AdvElc.WH.Elc.Solar.Solar</t>
  </si>
  <si>
    <t>FEC_per_household.kWh.EL.Res.HHnew.Thermal.SH.AdvElc.CO</t>
  </si>
  <si>
    <t>FEC_per_household.kWh.EL.Res.HHnew.Thermal.SH.AdvElc.CO.LPG.LPG</t>
  </si>
  <si>
    <t>FEC_per_household.kWh.EL.Res.HHnew.Thermal.SH.AdvElc.CO.Elc.Elec</t>
  </si>
  <si>
    <t>FEC_per_household.kWh.EL.Res.HHnew.Thermal.SH.ConvElc</t>
  </si>
  <si>
    <t>FEC_per_household.kWh.EL.Res.HHnew.Thermal.SH.ConvElc.SH</t>
  </si>
  <si>
    <t>FEC_per_household.kWh.EL.Res.HHnew.Thermal.SH.ConvElc.SH.Elec</t>
  </si>
  <si>
    <t>FEC_per_household.kWh.EL.Res.HHnew.Thermal.SH.ConvElc.SC</t>
  </si>
  <si>
    <t>FEC_per_household.kWh.EL.Res.HHnew.Thermal.SH.ConvElc.SC.AC.Elec</t>
  </si>
  <si>
    <t>FEC_per_household.kWh.EL.Res.HHnew.Thermal.SH.ConvElc.WH</t>
  </si>
  <si>
    <t>FEC_per_household.kWh.EL.Res.HHnew.Thermal.SH.ConvElc.WH.LPG.NoSolar.LPG</t>
  </si>
  <si>
    <t>FEC_per_household.kWh.EL.Res.HHnew.Thermal.SH.ConvElc.WH.LPG.Solar</t>
  </si>
  <si>
    <t>FEC_per_household.kWh.EL.Res.HHnew.Thermal.SH.ConvElc.WH.LPG.Solar.LPG</t>
  </si>
  <si>
    <t>FEC_per_household.kWh.EL.Res.HHnew.Thermal.SH.ConvElc.WH.LPG.Solar.Solar</t>
  </si>
  <si>
    <t>FEC_per_household.kWh.EL.Res.HHnew.Thermal.SH.ConvElc.WH.Elc.NoSolar.Elec</t>
  </si>
  <si>
    <t>FEC_per_household.kWh.EL.Res.HHnew.Thermal.SH.ConvElc.WH.Elc.Solar</t>
  </si>
  <si>
    <t>FEC_per_household.kWh.EL.Res.HHnew.Thermal.SH.ConvElc.WH.Elc.Solar.Elec</t>
  </si>
  <si>
    <t>FEC_per_household.kWh.EL.Res.HHnew.Thermal.SH.ConvElc.WH.Elc.Solar.Solar</t>
  </si>
  <si>
    <t>FEC_per_household.kWh.EL.Res.HHnew.Thermal.SH.ConvElc.CO</t>
  </si>
  <si>
    <t>FEC_per_household.kWh.EL.Res.HHnew.Thermal.SH.ConvElc.CO.LPG.LPG</t>
  </si>
  <si>
    <t>FEC_per_household.kWh.EL.Res.HHnew.Thermal.SH.ConvElc.CO.Elc.Elec</t>
  </si>
  <si>
    <t>EL - Thermal energy service of new and renovated households (detailed structure)</t>
  </si>
  <si>
    <t>TES_per_household.kWh.EL.Res.HHnew.Thermal.SH.Solids</t>
  </si>
  <si>
    <t>TES_per_household.kWh.EL.Res.HHnew.Thermal.SH.Solids.SH</t>
  </si>
  <si>
    <t>TES_per_household.kWh.EL.Res.HHnew.Thermal.SH.Solids.SH.Solids</t>
  </si>
  <si>
    <t>TES_per_household.kWh.EL.Res.HHnew.Thermal.SH.Solids.SH.Elec</t>
  </si>
  <si>
    <t>TES_per_household.kWh.EL.Res.HHnew.Thermal.SH.Solids.SC</t>
  </si>
  <si>
    <t>TES_per_household.kWh.EL.Res.HHnew.Thermal.SH.Solids.SC.AC.Elec</t>
  </si>
  <si>
    <t>TES_per_household.kWh.EL.Res.HHnew.Thermal.SH.Solids.WH</t>
  </si>
  <si>
    <t>TES_per_household.kWh.EL.Res.HHnew.Thermal.SH.Solids.WH.Solids.NoSolar.Solids</t>
  </si>
  <si>
    <t>TES_per_household.kWh.EL.Res.HHnew.Thermal.SH.Solids.WH.LPG.NoSolar.LPG</t>
  </si>
  <si>
    <t>TES_per_household.kWh.EL.Res.HHnew.Thermal.SH.Solids.WH.LPG.Solar</t>
  </si>
  <si>
    <t>TES_per_household.kWh.EL.Res.HHnew.Thermal.SH.Solids.WH.LPG.Solar.LPG</t>
  </si>
  <si>
    <t>TES_per_household.kWh.EL.Res.HHnew.Thermal.SH.Solids.WH.LPG.Solar.Solar</t>
  </si>
  <si>
    <t>TES_per_household.kWh.EL.Res.HHnew.Thermal.SH.Solids.WH.Elc.NoSolar.Elec</t>
  </si>
  <si>
    <t>TES_per_household.kWh.EL.Res.HHnew.Thermal.SH.Solids.WH.Elc.Solar</t>
  </si>
  <si>
    <t>TES_per_household.kWh.EL.Res.HHnew.Thermal.SH.Solids.WH.Elc.Solar.Elec</t>
  </si>
  <si>
    <t>TES_per_household.kWh.EL.Res.HHnew.Thermal.SH.Solids.WH.Elc.Solar.Solar</t>
  </si>
  <si>
    <t>TES_per_household.kWh.EL.Res.HHnew.Thermal.SH.Solids.CO</t>
  </si>
  <si>
    <t>TES_per_household.kWh.EL.Res.HHnew.Thermal.SH.Solids.CO.Solids.Solids</t>
  </si>
  <si>
    <t>TES_per_household.kWh.EL.Res.HHnew.Thermal.SH.Solids.CO.LPG.LPG</t>
  </si>
  <si>
    <t>TES_per_household.kWh.EL.Res.HHnew.Thermal.SH.Solids.CO.Elc.Elec</t>
  </si>
  <si>
    <t>TES_per_household.kWh.EL.Res.HHnew.Thermal.SH.LPG</t>
  </si>
  <si>
    <t>TES_per_household.kWh.EL.Res.HHnew.Thermal.SH.LPG.SH</t>
  </si>
  <si>
    <t>TES_per_household.kWh.EL.Res.HHnew.Thermal.SH.LPG.SH.LPG</t>
  </si>
  <si>
    <t>TES_per_household.kWh.EL.Res.HHnew.Thermal.SH.LPG.SH.Elec</t>
  </si>
  <si>
    <t>TES_per_household.kWh.EL.Res.HHnew.Thermal.SH.LPG.SC</t>
  </si>
  <si>
    <t>TES_per_household.kWh.EL.Res.HHnew.Thermal.SH.LPG.SC.AC.Elec</t>
  </si>
  <si>
    <t>TES_per_household.kWh.EL.Res.HHnew.Thermal.SH.LPG.WH</t>
  </si>
  <si>
    <t>TES_per_household.kWh.EL.Res.HHnew.Thermal.SH.LPG.WH.LPG.NoSolar.LPG</t>
  </si>
  <si>
    <t>TES_per_household.kWh.EL.Res.HHnew.Thermal.SH.LPG.WH.LPG.Solar</t>
  </si>
  <si>
    <t>TES_per_household.kWh.EL.Res.HHnew.Thermal.SH.LPG.WH.LPG.Solar.LPG</t>
  </si>
  <si>
    <t>TES_per_household.kWh.EL.Res.HHnew.Thermal.SH.LPG.WH.LPG.Solar.Solar</t>
  </si>
  <si>
    <t>TES_per_household.kWh.EL.Res.HHnew.Thermal.SH.LPG.WH.Elc.NoSolar.Elec</t>
  </si>
  <si>
    <t>TES_per_household.kWh.EL.Res.HHnew.Thermal.SH.LPG.WH.Elc.Solar</t>
  </si>
  <si>
    <t>TES_per_household.kWh.EL.Res.HHnew.Thermal.SH.LPG.WH.Elc.Solar.Elec</t>
  </si>
  <si>
    <t>TES_per_household.kWh.EL.Res.HHnew.Thermal.SH.LPG.WH.Elc.Solar.Solar</t>
  </si>
  <si>
    <t>TES_per_household.kWh.EL.Res.HHnew.Thermal.SH.LPG.CO</t>
  </si>
  <si>
    <t>TES_per_household.kWh.EL.Res.HHnew.Thermal.SH.LPG.CO.LPG.LPG</t>
  </si>
  <si>
    <t>TES_per_household.kWh.EL.Res.HHnew.Thermal.SH.LPG.CO.Elc.Elec</t>
  </si>
  <si>
    <t>TES_per_household.kWh.EL.Res.HHnew.Thermal.SH.Oil</t>
  </si>
  <si>
    <t>TES_per_household.kWh.EL.Res.HHnew.Thermal.SH.Oil.SH</t>
  </si>
  <si>
    <t>TES_per_household.kWh.EL.Res.HHnew.Thermal.SH.Oil.SH.Oil</t>
  </si>
  <si>
    <t>TES_per_household.kWh.EL.Res.HHnew.Thermal.SH.Oil.SH.Elec</t>
  </si>
  <si>
    <t>TES_per_household.kWh.EL.Res.HHnew.Thermal.SH.Oil.SC</t>
  </si>
  <si>
    <t>TES_per_household.kWh.EL.Res.HHnew.Thermal.SH.Oil.SC.AC.Elec</t>
  </si>
  <si>
    <t>TES_per_household.kWh.EL.Res.HHnew.Thermal.SH.Oil.WH</t>
  </si>
  <si>
    <t>TES_per_household.kWh.EL.Res.HHnew.Thermal.SH.Oil.WH.Oil.NoSolar.Oil</t>
  </si>
  <si>
    <t>TES_per_household.kWh.EL.Res.HHnew.Thermal.SH.Oil.WH.Oil.Solar</t>
  </si>
  <si>
    <t>TES_per_household.kWh.EL.Res.HHnew.Thermal.SH.Oil.WH.Oil.Solar.Oil</t>
  </si>
  <si>
    <t>TES_per_household.kWh.EL.Res.HHnew.Thermal.SH.Oil.WH.Oil.Solar.Solar</t>
  </si>
  <si>
    <t>TES_per_household.kWh.EL.Res.HHnew.Thermal.SH.Oil.WH.Elc.NoSolar.Elec</t>
  </si>
  <si>
    <t>TES_per_household.kWh.EL.Res.HHnew.Thermal.SH.Oil.WH.Elc.Solar</t>
  </si>
  <si>
    <t>TES_per_household.kWh.EL.Res.HHnew.Thermal.SH.Oil.WH.Elc.Solar.Elec</t>
  </si>
  <si>
    <t>TES_per_household.kWh.EL.Res.HHnew.Thermal.SH.Oil.WH.Elc.Solar.Solar</t>
  </si>
  <si>
    <t>TES_per_household.kWh.EL.Res.HHnew.Thermal.SH.Oil.CO</t>
  </si>
  <si>
    <t>TES_per_household.kWh.EL.Res.HHnew.Thermal.SH.Oil.CO.LPG.LPG</t>
  </si>
  <si>
    <t>TES_per_household.kWh.EL.Res.HHnew.Thermal.SH.Oil.CO.Elc.Elec</t>
  </si>
  <si>
    <t>TES_per_household.kWh.EL.Res.HHnew.Thermal.SH.Gas</t>
  </si>
  <si>
    <t>TES_per_household.kWh.EL.Res.HHnew.Thermal.SH.Gas.SH</t>
  </si>
  <si>
    <t>TES_per_household.kWh.EL.Res.HHnew.Thermal.SH.Gas.SH.Gas</t>
  </si>
  <si>
    <t>TES_per_household.kWh.EL.Res.HHnew.Thermal.SH.Gas.SH.Elec</t>
  </si>
  <si>
    <t>TES_per_household.kWh.EL.Res.HHnew.Thermal.SH.Gas.SC</t>
  </si>
  <si>
    <t>TES_per_household.kWh.EL.Res.HHnew.Thermal.SH.Gas.SC.AC.Elec</t>
  </si>
  <si>
    <t>TES_per_household.kWh.EL.Res.HHnew.Thermal.SH.Gas.WH</t>
  </si>
  <si>
    <t>TES_per_household.kWh.EL.Res.HHnew.Thermal.SH.Gas.WH.Gas.NoSolar.Gas</t>
  </si>
  <si>
    <t>TES_per_household.kWh.EL.Res.HHnew.Thermal.SH.Gas.WH.Gas.Solar</t>
  </si>
  <si>
    <t>TES_per_household.kWh.EL.Res.HHnew.Thermal.SH.Gas.WH.Gas.Solar.Gas</t>
  </si>
  <si>
    <t>TES_per_household.kWh.EL.Res.HHnew.Thermal.SH.Gas.WH.Gas.Solar.Solar</t>
  </si>
  <si>
    <t>TES_per_household.kWh.EL.Res.HHnew.Thermal.SH.Gas.WH.Elc.NoSolar.Elec</t>
  </si>
  <si>
    <t>TES_per_household.kWh.EL.Res.HHnew.Thermal.SH.Gas.WH.Elc.Solar</t>
  </si>
  <si>
    <t>TES_per_household.kWh.EL.Res.HHnew.Thermal.SH.Gas.WH.Elc.Solar.Elec</t>
  </si>
  <si>
    <t>TES_per_household.kWh.EL.Res.HHnew.Thermal.SH.Gas.WH.Elc.Solar.Solar</t>
  </si>
  <si>
    <t>TES_per_household.kWh.EL.Res.HHnew.Thermal.SH.Gas.CO</t>
  </si>
  <si>
    <t>TES_per_household.kWh.EL.Res.HHnew.Thermal.SH.Gas.CO.Gas.Gas</t>
  </si>
  <si>
    <t>TES_per_household.kWh.EL.Res.HHnew.Thermal.SH.Gas.CO.Elc.Elec</t>
  </si>
  <si>
    <t>TES_per_household.kWh.EL.Res.HHnew.Thermal.SH.Biomass</t>
  </si>
  <si>
    <t>TES_per_household.kWh.EL.Res.HHnew.Thermal.SH.Biomass.SH</t>
  </si>
  <si>
    <t>TES_per_household.kWh.EL.Res.HHnew.Thermal.SH.Biomass.SH.Biomass</t>
  </si>
  <si>
    <t>TES_per_household.kWh.EL.Res.HHnew.Thermal.SH.Biomass.SH.Elec</t>
  </si>
  <si>
    <t>TES_per_household.kWh.EL.Res.HHnew.Thermal.SH.Biomass.SC</t>
  </si>
  <si>
    <t>TES_per_household.kWh.EL.Res.HHnew.Thermal.SH.Biomass.SC.AC.Elec</t>
  </si>
  <si>
    <t>TES_per_household.kWh.EL.Res.HHnew.Thermal.SH.Biomass.WH</t>
  </si>
  <si>
    <t>TES_per_household.kWh.EL.Res.HHnew.Thermal.SH.Biomass.WH.Biomass.NoSolar.Biomass</t>
  </si>
  <si>
    <t>TES_per_household.kWh.EL.Res.HHnew.Thermal.SH.Biomass.WH.Biomass.Solar</t>
  </si>
  <si>
    <t>TES_per_household.kWh.EL.Res.HHnew.Thermal.SH.Biomass.WH.Biomass.Solar.Biomass</t>
  </si>
  <si>
    <t>TES_per_household.kWh.EL.Res.HHnew.Thermal.SH.Biomass.WH.Biomass.Solar.Solar</t>
  </si>
  <si>
    <t>TES_per_household.kWh.EL.Res.HHnew.Thermal.SH.Biomass.WH.LPG.NoSolar.LPG</t>
  </si>
  <si>
    <t>TES_per_household.kWh.EL.Res.HHnew.Thermal.SH.Biomass.WH.LPG.Solar</t>
  </si>
  <si>
    <t>TES_per_household.kWh.EL.Res.HHnew.Thermal.SH.Biomass.WH.LPG.Solar.LPG</t>
  </si>
  <si>
    <t>TES_per_household.kWh.EL.Res.HHnew.Thermal.SH.Biomass.WH.LPG.Solar.Solar</t>
  </si>
  <si>
    <t>TES_per_household.kWh.EL.Res.HHnew.Thermal.SH.Biomass.WH.Elc.NoSolar.Elec</t>
  </si>
  <si>
    <t>TES_per_household.kWh.EL.Res.HHnew.Thermal.SH.Biomass.WH.Elc.Solar</t>
  </si>
  <si>
    <t>TES_per_household.kWh.EL.Res.HHnew.Thermal.SH.Biomass.WH.Elc.Solar.Elec</t>
  </si>
  <si>
    <t>TES_per_household.kWh.EL.Res.HHnew.Thermal.SH.Biomass.WH.Elc.Solar.Solar</t>
  </si>
  <si>
    <t>TES_per_household.kWh.EL.Res.HHnew.Thermal.SH.Biomass.CO</t>
  </si>
  <si>
    <t>TES_per_household.kWh.EL.Res.HHnew.Thermal.SH.Biomass.CO.Biomass.Biomass</t>
  </si>
  <si>
    <t>TES_per_household.kWh.EL.Res.HHnew.Thermal.SH.Biomass.CO.LPG.LPG</t>
  </si>
  <si>
    <t>TES_per_household.kWh.EL.Res.HHnew.Thermal.SH.Biomass.CO.Elc.Elec</t>
  </si>
  <si>
    <t>TES_per_household.kWh.EL.Res.HHnew.Thermal.SH.Geo</t>
  </si>
  <si>
    <t>TES_per_household.kWh.EL.Res.HHnew.Thermal.SH.Geo.SH</t>
  </si>
  <si>
    <t>TES_per_household.kWh.EL.Res.HHnew.Thermal.SH.Geo.SH.Geo</t>
  </si>
  <si>
    <t>TES_per_household.kWh.EL.Res.HHnew.Thermal.SH.Geo.SH.Elec</t>
  </si>
  <si>
    <t>TES_per_household.kWh.EL.Res.HHnew.Thermal.SH.Geo.SC</t>
  </si>
  <si>
    <t>TES_per_household.kWh.EL.Res.HHnew.Thermal.SH.Geo.SC.AC.Elec</t>
  </si>
  <si>
    <t>TES_per_household.kWh.EL.Res.HHnew.Thermal.SH.Geo.WH</t>
  </si>
  <si>
    <t>TES_per_household.kWh.EL.Res.HHnew.Thermal.SH.Geo.WH.Geo.NoSolar.Geo</t>
  </si>
  <si>
    <t>TES_per_household.kWh.EL.Res.HHnew.Thermal.SH.Geo.WH.Geo.Solar</t>
  </si>
  <si>
    <t>TES_per_household.kWh.EL.Res.HHnew.Thermal.SH.Geo.WH.Geo.Solar.Geo</t>
  </si>
  <si>
    <t>TES_per_household.kWh.EL.Res.HHnew.Thermal.SH.Geo.WH.Geo.Solar.Solar</t>
  </si>
  <si>
    <t>TES_per_household.kWh.EL.Res.HHnew.Thermal.SH.Geo.WH.Elc.NoSolar.Elec</t>
  </si>
  <si>
    <t>TES_per_household.kWh.EL.Res.HHnew.Thermal.SH.Geo.WH.Elc.Solar</t>
  </si>
  <si>
    <t>TES_per_household.kWh.EL.Res.HHnew.Thermal.SH.Geo.WH.Elc.Solar.Elec</t>
  </si>
  <si>
    <t>TES_per_household.kWh.EL.Res.HHnew.Thermal.SH.Geo.WH.Elc.Solar.Solar</t>
  </si>
  <si>
    <t>TES_per_household.kWh.EL.Res.HHnew.Thermal.SH.Geo.CO</t>
  </si>
  <si>
    <t>TES_per_household.kWh.EL.Res.HHnew.Thermal.SH.Geo.CO.LPG.LPG</t>
  </si>
  <si>
    <t>TES_per_household.kWh.EL.Res.HHnew.Thermal.SH.Geo.CO.Elc.Elec</t>
  </si>
  <si>
    <t>TES_per_household.kWh.EL.Res.HHnew.Thermal.SH.DistrHeat</t>
  </si>
  <si>
    <t>TES_per_household.kWh.EL.Res.HHnew.Thermal.SH.DistrHeat.SH</t>
  </si>
  <si>
    <t>TES_per_household.kWh.EL.Res.HHnew.Thermal.SH.DistrHeat.SH.Steam_Distr</t>
  </si>
  <si>
    <t>TES_per_household.kWh.EL.Res.HHnew.Thermal.SH.DistrHeat.SH.Elec</t>
  </si>
  <si>
    <t>TES_per_household.kWh.EL.Res.HHnew.Thermal.SH.DistrHeat.SC</t>
  </si>
  <si>
    <t>TES_per_household.kWh.EL.Res.HHnew.Thermal.SH.DistrHeat.SC.AC.Elec</t>
  </si>
  <si>
    <t>TES_per_household.kWh.EL.Res.HHnew.Thermal.SH.DistrHeat.WH</t>
  </si>
  <si>
    <t>TES_per_household.kWh.EL.Res.HHnew.Thermal.SH.DistrHeat.WH.DistrHeat.NoSolar.Steam_Distr</t>
  </si>
  <si>
    <t>TES_per_household.kWh.EL.Res.HHnew.Thermal.SH.DistrHeat.WH.DistrHeat.Solar</t>
  </si>
  <si>
    <t>TES_per_household.kWh.EL.Res.HHnew.Thermal.SH.DistrHeat.WH.DistrHeat.Solar.Steam_Distr</t>
  </si>
  <si>
    <t>TES_per_household.kWh.EL.Res.HHnew.Thermal.SH.DistrHeat.WH.DistrHeat.Solar.Solar</t>
  </si>
  <si>
    <t>TES_per_household.kWh.EL.Res.HHnew.Thermal.SH.DistrHeat.WH.Elc.NoSolar.Elec</t>
  </si>
  <si>
    <t>TES_per_household.kWh.EL.Res.HHnew.Thermal.SH.DistrHeat.WH.Elc.Solar</t>
  </si>
  <si>
    <t>TES_per_household.kWh.EL.Res.HHnew.Thermal.SH.DistrHeat.WH.Elc.Solar.Elec</t>
  </si>
  <si>
    <t>TES_per_household.kWh.EL.Res.HHnew.Thermal.SH.DistrHeat.WH.Elc.Solar.Solar</t>
  </si>
  <si>
    <t>TES_per_household.kWh.EL.Res.HHnew.Thermal.SH.DistrHeat.CO</t>
  </si>
  <si>
    <t>TES_per_household.kWh.EL.Res.HHnew.Thermal.SH.DistrHeat.CO.LPG.LPG</t>
  </si>
  <si>
    <t>TES_per_household.kWh.EL.Res.HHnew.Thermal.SH.DistrHeat.CO.Elc.Elec</t>
  </si>
  <si>
    <t>TES_per_household.kWh.EL.Res.HHnew.Thermal.SH.AdvElc</t>
  </si>
  <si>
    <t>TES_per_household.kWh.EL.Res.HHnew.Thermal.SH.AdvElc.SH</t>
  </si>
  <si>
    <t>TES_per_household.kWh.EL.Res.HHnew.Thermal.SH.AdvElc.SH.Elec</t>
  </si>
  <si>
    <t>TES_per_household.kWh.EL.Res.HHnew.Thermal.SH.AdvElc.SC</t>
  </si>
  <si>
    <t>TES_per_household.kWh.EL.Res.HHnew.Thermal.SH.AdvElc.SC.AC.Elec</t>
  </si>
  <si>
    <t>TES_per_household.kWh.EL.Res.HHnew.Thermal.SH.AdvElc.WH</t>
  </si>
  <si>
    <t>TES_per_household.kWh.EL.Res.HHnew.Thermal.SH.AdvElc.WH.LPG.NoSolar.LPG</t>
  </si>
  <si>
    <t>TES_per_household.kWh.EL.Res.HHnew.Thermal.SH.AdvElc.WH.LPG.Solar</t>
  </si>
  <si>
    <t>TES_per_household.kWh.EL.Res.HHnew.Thermal.SH.AdvElc.WH.LPG.Solar.LPG</t>
  </si>
  <si>
    <t>TES_per_household.kWh.EL.Res.HHnew.Thermal.SH.AdvElc.WH.LPG.Solar.Solar</t>
  </si>
  <si>
    <t>TES_per_household.kWh.EL.Res.HHnew.Thermal.SH.AdvElc.WH.Elc.NoSolar.Elec</t>
  </si>
  <si>
    <t>TES_per_household.kWh.EL.Res.HHnew.Thermal.SH.AdvElc.WH.Elc.Solar</t>
  </si>
  <si>
    <t>TES_per_household.kWh.EL.Res.HHnew.Thermal.SH.AdvElc.WH.Elc.Solar.Elec</t>
  </si>
  <si>
    <t>TES_per_household.kWh.EL.Res.HHnew.Thermal.SH.AdvElc.WH.Elc.Solar.Solar</t>
  </si>
  <si>
    <t>TES_per_household.kWh.EL.Res.HHnew.Thermal.SH.AdvElc.CO</t>
  </si>
  <si>
    <t>TES_per_household.kWh.EL.Res.HHnew.Thermal.SH.AdvElc.CO.LPG.LPG</t>
  </si>
  <si>
    <t>TES_per_household.kWh.EL.Res.HHnew.Thermal.SH.AdvElc.CO.Elc.Elec</t>
  </si>
  <si>
    <t>TES_per_household.kWh.EL.Res.HHnew.Thermal.SH.ConvElc</t>
  </si>
  <si>
    <t>TES_per_household.kWh.EL.Res.HHnew.Thermal.SH.ConvElc.SH</t>
  </si>
  <si>
    <t>TES_per_household.kWh.EL.Res.HHnew.Thermal.SH.ConvElc.SH.Elec</t>
  </si>
  <si>
    <t>TES_per_household.kWh.EL.Res.HHnew.Thermal.SH.ConvElc.SC</t>
  </si>
  <si>
    <t>TES_per_household.kWh.EL.Res.HHnew.Thermal.SH.ConvElc.SC.AC.Elec</t>
  </si>
  <si>
    <t>TES_per_household.kWh.EL.Res.HHnew.Thermal.SH.ConvElc.WH</t>
  </si>
  <si>
    <t>TES_per_household.kWh.EL.Res.HHnew.Thermal.SH.ConvElc.WH.LPG.NoSolar.LPG</t>
  </si>
  <si>
    <t>TES_per_household.kWh.EL.Res.HHnew.Thermal.SH.ConvElc.WH.LPG.Solar</t>
  </si>
  <si>
    <t>TES_per_household.kWh.EL.Res.HHnew.Thermal.SH.ConvElc.WH.LPG.Solar.LPG</t>
  </si>
  <si>
    <t>TES_per_household.kWh.EL.Res.HHnew.Thermal.SH.ConvElc.WH.LPG.Solar.Solar</t>
  </si>
  <si>
    <t>TES_per_household.kWh.EL.Res.HHnew.Thermal.SH.ConvElc.WH.Elc.NoSolar.Elec</t>
  </si>
  <si>
    <t>TES_per_household.kWh.EL.Res.HHnew.Thermal.SH.ConvElc.WH.Elc.Solar</t>
  </si>
  <si>
    <t>TES_per_household.kWh.EL.Res.HHnew.Thermal.SH.ConvElc.WH.Elc.Solar.Elec</t>
  </si>
  <si>
    <t>TES_per_household.kWh.EL.Res.HHnew.Thermal.SH.ConvElc.WH.Elc.Solar.Solar</t>
  </si>
  <si>
    <t>TES_per_household.kWh.EL.Res.HHnew.Thermal.SH.ConvElc.CO</t>
  </si>
  <si>
    <t>TES_per_household.kWh.EL.Res.HHnew.Thermal.SH.ConvElc.CO.LPG.LPG</t>
  </si>
  <si>
    <t>TES_per_household.kWh.EL.Res.HHnew.Thermal.SH.ConvElc.CO.Elc.Elec</t>
  </si>
  <si>
    <t>EMI_per_household.kgCO2.EL.Res.HHnew.Thermal.SH.Solids</t>
  </si>
  <si>
    <t>EMI_per_household.kgCO2.EL.Res.HHnew.Thermal.SH.Solids.SH</t>
  </si>
  <si>
    <t>EMI_per_household.kgCO2.EL.Res.HHnew.Thermal.SH.Solids.SH.Solids</t>
  </si>
  <si>
    <t>EMI_per_household.kgCO2.EL.Res.HHnew.Thermal.SH.Solids.SH.Elec</t>
  </si>
  <si>
    <t>EMI_per_household.kgCO2.EL.Res.HHnew.Thermal.SH.Solids.SC</t>
  </si>
  <si>
    <t>EMI_per_household.kgCO2.EL.Res.HHnew.Thermal.SH.Solids.SC.AC.Elec</t>
  </si>
  <si>
    <t>EMI_per_household.kgCO2.EL.Res.HHnew.Thermal.SH.Solids.WH</t>
  </si>
  <si>
    <t>EMI_per_household.kgCO2.EL.Res.HHnew.Thermal.SH.Solids.WH.Solids.NoSolar.Solids</t>
  </si>
  <si>
    <t>EMI_per_household.kgCO2.EL.Res.HHnew.Thermal.SH.Solids.WH.LPG.NoSolar.LPG</t>
  </si>
  <si>
    <t>EMI_per_household.kgCO2.EL.Res.HHnew.Thermal.SH.Solids.WH.LPG.Solar</t>
  </si>
  <si>
    <t>EMI_per_household.kgCO2.EL.Res.HHnew.Thermal.SH.Solids.WH.LPG.Solar.LPG</t>
  </si>
  <si>
    <t>EMI_per_household.kgCO2.EL.Res.HHnew.Thermal.SH.Solids.WH.LPG.Solar.Solar</t>
  </si>
  <si>
    <t>EMI_per_household.kgCO2.EL.Res.HHnew.Thermal.SH.Solids.WH.Elc.NoSolar.Elec</t>
  </si>
  <si>
    <t>EMI_per_household.kgCO2.EL.Res.HHnew.Thermal.SH.Solids.WH.Elc.Solar</t>
  </si>
  <si>
    <t>EMI_per_household.kgCO2.EL.Res.HHnew.Thermal.SH.Solids.WH.Elc.Solar.Elec</t>
  </si>
  <si>
    <t>EMI_per_household.kgCO2.EL.Res.HHnew.Thermal.SH.Solids.WH.Elc.Solar.Solar</t>
  </si>
  <si>
    <t>EMI_per_household.kgCO2.EL.Res.HHnew.Thermal.SH.Solids.CO</t>
  </si>
  <si>
    <t>EMI_per_household.kgCO2.EL.Res.HHnew.Thermal.SH.Solids.CO.Solids.Solids</t>
  </si>
  <si>
    <t>EMI_per_household.kgCO2.EL.Res.HHnew.Thermal.SH.Solids.CO.LPG.LPG</t>
  </si>
  <si>
    <t>EMI_per_household.kgCO2.EL.Res.HHnew.Thermal.SH.Solids.CO.Elc.Elec</t>
  </si>
  <si>
    <t>EMI_per_household.kgCO2.EL.Res.HHnew.Thermal.SH.LPG</t>
  </si>
  <si>
    <t>EMI_per_household.kgCO2.EL.Res.HHnew.Thermal.SH.LPG.SH</t>
  </si>
  <si>
    <t>EMI_per_household.kgCO2.EL.Res.HHnew.Thermal.SH.LPG.SH.LPG</t>
  </si>
  <si>
    <t>EMI_per_household.kgCO2.EL.Res.HHnew.Thermal.SH.LPG.SH.Elec</t>
  </si>
  <si>
    <t>EMI_per_household.kgCO2.EL.Res.HHnew.Thermal.SH.LPG.SC</t>
  </si>
  <si>
    <t>EMI_per_household.kgCO2.EL.Res.HHnew.Thermal.SH.LPG.SC.AC.Elec</t>
  </si>
  <si>
    <t>EMI_per_household.kgCO2.EL.Res.HHnew.Thermal.SH.LPG.WH</t>
  </si>
  <si>
    <t>EMI_per_household.kgCO2.EL.Res.HHnew.Thermal.SH.LPG.WH.LPG.NoSolar.LPG</t>
  </si>
  <si>
    <t>EMI_per_household.kgCO2.EL.Res.HHnew.Thermal.SH.LPG.WH.LPG.Solar</t>
  </si>
  <si>
    <t>EMI_per_household.kgCO2.EL.Res.HHnew.Thermal.SH.LPG.WH.LPG.Solar.LPG</t>
  </si>
  <si>
    <t>EMI_per_household.kgCO2.EL.Res.HHnew.Thermal.SH.LPG.WH.LPG.Solar.Solar</t>
  </si>
  <si>
    <t>EMI_per_household.kgCO2.EL.Res.HHnew.Thermal.SH.LPG.WH.Elc.NoSolar.Elec</t>
  </si>
  <si>
    <t>EMI_per_household.kgCO2.EL.Res.HHnew.Thermal.SH.LPG.WH.Elc.Solar</t>
  </si>
  <si>
    <t>EMI_per_household.kgCO2.EL.Res.HHnew.Thermal.SH.LPG.WH.Elc.Solar.Elec</t>
  </si>
  <si>
    <t>EMI_per_household.kgCO2.EL.Res.HHnew.Thermal.SH.LPG.WH.Elc.Solar.Solar</t>
  </si>
  <si>
    <t>EMI_per_household.kgCO2.EL.Res.HHnew.Thermal.SH.LPG.CO</t>
  </si>
  <si>
    <t>EMI_per_household.kgCO2.EL.Res.HHnew.Thermal.SH.LPG.CO.LPG.LPG</t>
  </si>
  <si>
    <t>EMI_per_household.kgCO2.EL.Res.HHnew.Thermal.SH.LPG.CO.Elc.Elec</t>
  </si>
  <si>
    <t>EMI_per_household.kgCO2.EL.Res.HHnew.Thermal.SH.Oil</t>
  </si>
  <si>
    <t>EMI_per_household.kgCO2.EL.Res.HHnew.Thermal.SH.Oil.SH</t>
  </si>
  <si>
    <t>EMI_per_household.kgCO2.EL.Res.HHnew.Thermal.SH.Oil.SH.Oil</t>
  </si>
  <si>
    <t>EMI_per_household.kgCO2.EL.Res.HHnew.Thermal.SH.Oil.SH.Elec</t>
  </si>
  <si>
    <t>EMI_per_household.kgCO2.EL.Res.HHnew.Thermal.SH.Oil.SC</t>
  </si>
  <si>
    <t>EMI_per_household.kgCO2.EL.Res.HHnew.Thermal.SH.Oil.SC.AC.Elec</t>
  </si>
  <si>
    <t>EMI_per_household.kgCO2.EL.Res.HHnew.Thermal.SH.Oil.WH</t>
  </si>
  <si>
    <t>EMI_per_household.kgCO2.EL.Res.HHnew.Thermal.SH.Oil.WH.Oil.NoSolar.Oil</t>
  </si>
  <si>
    <t>EMI_per_household.kgCO2.EL.Res.HHnew.Thermal.SH.Oil.WH.Oil.Solar</t>
  </si>
  <si>
    <t>EMI_per_household.kgCO2.EL.Res.HHnew.Thermal.SH.Oil.WH.Oil.Solar.Oil</t>
  </si>
  <si>
    <t>EMI_per_household.kgCO2.EL.Res.HHnew.Thermal.SH.Oil.WH.Oil.Solar.Solar</t>
  </si>
  <si>
    <t>EMI_per_household.kgCO2.EL.Res.HHnew.Thermal.SH.Oil.WH.Elc.NoSolar.Elec</t>
  </si>
  <si>
    <t>EMI_per_household.kgCO2.EL.Res.HHnew.Thermal.SH.Oil.WH.Elc.Solar</t>
  </si>
  <si>
    <t>EMI_per_household.kgCO2.EL.Res.HHnew.Thermal.SH.Oil.WH.Elc.Solar.Elec</t>
  </si>
  <si>
    <t>EMI_per_household.kgCO2.EL.Res.HHnew.Thermal.SH.Oil.WH.Elc.Solar.Solar</t>
  </si>
  <si>
    <t>EMI_per_household.kgCO2.EL.Res.HHnew.Thermal.SH.Oil.CO</t>
  </si>
  <si>
    <t>EMI_per_household.kgCO2.EL.Res.HHnew.Thermal.SH.Oil.CO.LPG.LPG</t>
  </si>
  <si>
    <t>EMI_per_household.kgCO2.EL.Res.HHnew.Thermal.SH.Oil.CO.Elc.Elec</t>
  </si>
  <si>
    <t>EMI_per_household.kgCO2.EL.Res.HHnew.Thermal.SH.Gas</t>
  </si>
  <si>
    <t>EMI_per_household.kgCO2.EL.Res.HHnew.Thermal.SH.Gas.SH</t>
  </si>
  <si>
    <t>EMI_per_household.kgCO2.EL.Res.HHnew.Thermal.SH.Gas.SH.Gas</t>
  </si>
  <si>
    <t>EMI_per_household.kgCO2.EL.Res.HHnew.Thermal.SH.Gas.SH.Elec</t>
  </si>
  <si>
    <t>EMI_per_household.kgCO2.EL.Res.HHnew.Thermal.SH.Gas.SC</t>
  </si>
  <si>
    <t>EMI_per_household.kgCO2.EL.Res.HHnew.Thermal.SH.Gas.SC.AC.Elec</t>
  </si>
  <si>
    <t>EMI_per_household.kgCO2.EL.Res.HHnew.Thermal.SH.Gas.WH</t>
  </si>
  <si>
    <t>EMI_per_household.kgCO2.EL.Res.HHnew.Thermal.SH.Gas.WH.Gas.NoSolar.Gas</t>
  </si>
  <si>
    <t>EMI_per_household.kgCO2.EL.Res.HHnew.Thermal.SH.Gas.WH.Gas.Solar</t>
  </si>
  <si>
    <t>EMI_per_household.kgCO2.EL.Res.HHnew.Thermal.SH.Gas.WH.Gas.Solar.Gas</t>
  </si>
  <si>
    <t>EMI_per_household.kgCO2.EL.Res.HHnew.Thermal.SH.Gas.WH.Gas.Solar.Solar</t>
  </si>
  <si>
    <t>EMI_per_household.kgCO2.EL.Res.HHnew.Thermal.SH.Gas.WH.Elc.NoSolar.Elec</t>
  </si>
  <si>
    <t>EMI_per_household.kgCO2.EL.Res.HHnew.Thermal.SH.Gas.WH.Elc.Solar</t>
  </si>
  <si>
    <t>EMI_per_household.kgCO2.EL.Res.HHnew.Thermal.SH.Gas.WH.Elc.Solar.Elec</t>
  </si>
  <si>
    <t>EMI_per_household.kgCO2.EL.Res.HHnew.Thermal.SH.Gas.WH.Elc.Solar.Solar</t>
  </si>
  <si>
    <t>EMI_per_household.kgCO2.EL.Res.HHnew.Thermal.SH.Gas.CO</t>
  </si>
  <si>
    <t>EMI_per_household.kgCO2.EL.Res.HHnew.Thermal.SH.Gas.CO.Gas.Gas</t>
  </si>
  <si>
    <t>EMI_per_household.kgCO2.EL.Res.HHnew.Thermal.SH.Gas.CO.Elc.Elec</t>
  </si>
  <si>
    <t>EMI_per_household.kgCO2.EL.Res.HHnew.Thermal.SH.Biomass</t>
  </si>
  <si>
    <t>EMI_per_household.kgCO2.EL.Res.HHnew.Thermal.SH.Biomass.SH</t>
  </si>
  <si>
    <t>EMI_per_household.kgCO2.EL.Res.HHnew.Thermal.SH.Biomass.SH.Biomass</t>
  </si>
  <si>
    <t>EMI_per_household.kgCO2.EL.Res.HHnew.Thermal.SH.Biomass.SH.Elec</t>
  </si>
  <si>
    <t>EMI_per_household.kgCO2.EL.Res.HHnew.Thermal.SH.Biomass.SC</t>
  </si>
  <si>
    <t>EMI_per_household.kgCO2.EL.Res.HHnew.Thermal.SH.Biomass.SC.AC.Elec</t>
  </si>
  <si>
    <t>EMI_per_household.kgCO2.EL.Res.HHnew.Thermal.SH.Biomass.WH</t>
  </si>
  <si>
    <t>EMI_per_household.kgCO2.EL.Res.HHnew.Thermal.SH.Biomass.WH.Biomass.NoSolar.Biomass</t>
  </si>
  <si>
    <t>EMI_per_household.kgCO2.EL.Res.HHnew.Thermal.SH.Biomass.WH.Biomass.Solar</t>
  </si>
  <si>
    <t>EMI_per_household.kgCO2.EL.Res.HHnew.Thermal.SH.Biomass.WH.Biomass.Solar.Biomass</t>
  </si>
  <si>
    <t>EMI_per_household.kgCO2.EL.Res.HHnew.Thermal.SH.Biomass.WH.Biomass.Solar.Solar</t>
  </si>
  <si>
    <t>EMI_per_household.kgCO2.EL.Res.HHnew.Thermal.SH.Biomass.WH.LPG.NoSolar.LPG</t>
  </si>
  <si>
    <t>EMI_per_household.kgCO2.EL.Res.HHnew.Thermal.SH.Biomass.WH.LPG.Solar</t>
  </si>
  <si>
    <t>EMI_per_household.kgCO2.EL.Res.HHnew.Thermal.SH.Biomass.WH.LPG.Solar.LPG</t>
  </si>
  <si>
    <t>EMI_per_household.kgCO2.EL.Res.HHnew.Thermal.SH.Biomass.WH.LPG.Solar.Solar</t>
  </si>
  <si>
    <t>EMI_per_household.kgCO2.EL.Res.HHnew.Thermal.SH.Biomass.WH.Elc.NoSolar.Elec</t>
  </si>
  <si>
    <t>EMI_per_household.kgCO2.EL.Res.HHnew.Thermal.SH.Biomass.WH.Elc.Solar</t>
  </si>
  <si>
    <t>EMI_per_household.kgCO2.EL.Res.HHnew.Thermal.SH.Biomass.WH.Elc.Solar.Elec</t>
  </si>
  <si>
    <t>EMI_per_household.kgCO2.EL.Res.HHnew.Thermal.SH.Biomass.WH.Elc.Solar.Solar</t>
  </si>
  <si>
    <t>EMI_per_household.kgCO2.EL.Res.HHnew.Thermal.SH.Biomass.CO</t>
  </si>
  <si>
    <t>EMI_per_household.kgCO2.EL.Res.HHnew.Thermal.SH.Biomass.CO.Biomass.Biomass</t>
  </si>
  <si>
    <t>EMI_per_household.kgCO2.EL.Res.HHnew.Thermal.SH.Biomass.CO.LPG.LPG</t>
  </si>
  <si>
    <t>EMI_per_household.kgCO2.EL.Res.HHnew.Thermal.SH.Biomass.CO.Elc.Elec</t>
  </si>
  <si>
    <t>EMI_per_household.kgCO2.EL.Res.HHnew.Thermal.SH.Geo</t>
  </si>
  <si>
    <t>EMI_per_household.kgCO2.EL.Res.HHnew.Thermal.SH.Geo.SH</t>
  </si>
  <si>
    <t>EMI_per_household.kgCO2.EL.Res.HHnew.Thermal.SH.Geo.SH.Geo</t>
  </si>
  <si>
    <t>EMI_per_household.kgCO2.EL.Res.HHnew.Thermal.SH.Geo.SH.Elec</t>
  </si>
  <si>
    <t>EMI_per_household.kgCO2.EL.Res.HHnew.Thermal.SH.Geo.SC</t>
  </si>
  <si>
    <t>EMI_per_household.kgCO2.EL.Res.HHnew.Thermal.SH.Geo.SC.AC.Elec</t>
  </si>
  <si>
    <t>EMI_per_household.kgCO2.EL.Res.HHnew.Thermal.SH.Geo.WH</t>
  </si>
  <si>
    <t>EMI_per_household.kgCO2.EL.Res.HHnew.Thermal.SH.Geo.WH.Geo.NoSolar.Geo</t>
  </si>
  <si>
    <t>EMI_per_household.kgCO2.EL.Res.HHnew.Thermal.SH.Geo.WH.Geo.Solar</t>
  </si>
  <si>
    <t>EMI_per_household.kgCO2.EL.Res.HHnew.Thermal.SH.Geo.WH.Geo.Solar.Geo</t>
  </si>
  <si>
    <t>EMI_per_household.kgCO2.EL.Res.HHnew.Thermal.SH.Geo.WH.Geo.Solar.Solar</t>
  </si>
  <si>
    <t>EMI_per_household.kgCO2.EL.Res.HHnew.Thermal.SH.Geo.WH.Elc.NoSolar.Elec</t>
  </si>
  <si>
    <t>EMI_per_household.kgCO2.EL.Res.HHnew.Thermal.SH.Geo.WH.Elc.Solar</t>
  </si>
  <si>
    <t>EMI_per_household.kgCO2.EL.Res.HHnew.Thermal.SH.Geo.WH.Elc.Solar.Elec</t>
  </si>
  <si>
    <t>EMI_per_household.kgCO2.EL.Res.HHnew.Thermal.SH.Geo.WH.Elc.Solar.Solar</t>
  </si>
  <si>
    <t>EMI_per_household.kgCO2.EL.Res.HHnew.Thermal.SH.Geo.CO</t>
  </si>
  <si>
    <t>EMI_per_household.kgCO2.EL.Res.HHnew.Thermal.SH.Geo.CO.LPG.LPG</t>
  </si>
  <si>
    <t>EMI_per_household.kgCO2.EL.Res.HHnew.Thermal.SH.Geo.CO.Elc.Elec</t>
  </si>
  <si>
    <t>EMI_per_household.kgCO2.EL.Res.HHnew.Thermal.SH.DistrHeat</t>
  </si>
  <si>
    <t>EMI_per_household.kgCO2.EL.Res.HHnew.Thermal.SH.DistrHeat.SH</t>
  </si>
  <si>
    <t>EMI_per_household.kgCO2.EL.Res.HHnew.Thermal.SH.DistrHeat.SH.Steam_Distr</t>
  </si>
  <si>
    <t>EMI_per_household.kgCO2.EL.Res.HHnew.Thermal.SH.DistrHeat.SH.Elec</t>
  </si>
  <si>
    <t>EMI_per_household.kgCO2.EL.Res.HHnew.Thermal.SH.DistrHeat.SC</t>
  </si>
  <si>
    <t>EMI_per_household.kgCO2.EL.Res.HHnew.Thermal.SH.DistrHeat.SC.AC.Elec</t>
  </si>
  <si>
    <t>EMI_per_household.kgCO2.EL.Res.HHnew.Thermal.SH.DistrHeat.WH</t>
  </si>
  <si>
    <t>EMI_per_household.kgCO2.EL.Res.HHnew.Thermal.SH.DistrHeat.WH.DistrHeat.NoSolar.Steam_Distr</t>
  </si>
  <si>
    <t>EMI_per_household.kgCO2.EL.Res.HHnew.Thermal.SH.DistrHeat.WH.DistrHeat.Solar</t>
  </si>
  <si>
    <t>EMI_per_household.kgCO2.EL.Res.HHnew.Thermal.SH.DistrHeat.WH.DistrHeat.Solar.Steam_Distr</t>
  </si>
  <si>
    <t>EMI_per_household.kgCO2.EL.Res.HHnew.Thermal.SH.DistrHeat.WH.DistrHeat.Solar.Solar</t>
  </si>
  <si>
    <t>EMI_per_household.kgCO2.EL.Res.HHnew.Thermal.SH.DistrHeat.WH.Elc.NoSolar.Elec</t>
  </si>
  <si>
    <t>EMI_per_household.kgCO2.EL.Res.HHnew.Thermal.SH.DistrHeat.WH.Elc.Solar</t>
  </si>
  <si>
    <t>EMI_per_household.kgCO2.EL.Res.HHnew.Thermal.SH.DistrHeat.WH.Elc.Solar.Elec</t>
  </si>
  <si>
    <t>EMI_per_household.kgCO2.EL.Res.HHnew.Thermal.SH.DistrHeat.WH.Elc.Solar.Solar</t>
  </si>
  <si>
    <t>EMI_per_household.kgCO2.EL.Res.HHnew.Thermal.SH.DistrHeat.CO</t>
  </si>
  <si>
    <t>EMI_per_household.kgCO2.EL.Res.HHnew.Thermal.SH.DistrHeat.CO.LPG.LPG</t>
  </si>
  <si>
    <t>EMI_per_household.kgCO2.EL.Res.HHnew.Thermal.SH.DistrHeat.CO.Elc.Elec</t>
  </si>
  <si>
    <t>EMI_per_household.kgCO2.EL.Res.HHnew.Thermal.SH.AdvElc</t>
  </si>
  <si>
    <t>EMI_per_household.kgCO2.EL.Res.HHnew.Thermal.SH.AdvElc.SH</t>
  </si>
  <si>
    <t>EMI_per_household.kgCO2.EL.Res.HHnew.Thermal.SH.AdvElc.SH.Elec</t>
  </si>
  <si>
    <t>EMI_per_household.kgCO2.EL.Res.HHnew.Thermal.SH.AdvElc.SC</t>
  </si>
  <si>
    <t>EMI_per_household.kgCO2.EL.Res.HHnew.Thermal.SH.AdvElc.SC.AC.Elec</t>
  </si>
  <si>
    <t>EMI_per_household.kgCO2.EL.Res.HHnew.Thermal.SH.AdvElc.WH</t>
  </si>
  <si>
    <t>EMI_per_household.kgCO2.EL.Res.HHnew.Thermal.SH.AdvElc.WH.LPG.NoSolar.LPG</t>
  </si>
  <si>
    <t>EMI_per_household.kgCO2.EL.Res.HHnew.Thermal.SH.AdvElc.WH.LPG.Solar</t>
  </si>
  <si>
    <t>EMI_per_household.kgCO2.EL.Res.HHnew.Thermal.SH.AdvElc.WH.LPG.Solar.LPG</t>
  </si>
  <si>
    <t>EMI_per_household.kgCO2.EL.Res.HHnew.Thermal.SH.AdvElc.WH.LPG.Solar.Solar</t>
  </si>
  <si>
    <t>EMI_per_household.kgCO2.EL.Res.HHnew.Thermal.SH.AdvElc.WH.Elc.NoSolar.Elec</t>
  </si>
  <si>
    <t>EMI_per_household.kgCO2.EL.Res.HHnew.Thermal.SH.AdvElc.WH.Elc.Solar</t>
  </si>
  <si>
    <t>EMI_per_household.kgCO2.EL.Res.HHnew.Thermal.SH.AdvElc.WH.Elc.Solar.Elec</t>
  </si>
  <si>
    <t>EMI_per_household.kgCO2.EL.Res.HHnew.Thermal.SH.AdvElc.WH.Elc.Solar.Solar</t>
  </si>
  <si>
    <t>EMI_per_household.kgCO2.EL.Res.HHnew.Thermal.SH.AdvElc.CO</t>
  </si>
  <si>
    <t>EMI_per_household.kgCO2.EL.Res.HHnew.Thermal.SH.AdvElc.CO.LPG.LPG</t>
  </si>
  <si>
    <t>EMI_per_household.kgCO2.EL.Res.HHnew.Thermal.SH.AdvElc.CO.Elc.Elec</t>
  </si>
  <si>
    <t>EMI_per_household.kgCO2.EL.Res.HHnew.Thermal.SH.ConvElc</t>
  </si>
  <si>
    <t>EMI_per_household.kgCO2.EL.Res.HHnew.Thermal.SH.ConvElc.SH</t>
  </si>
  <si>
    <t>EMI_per_household.kgCO2.EL.Res.HHnew.Thermal.SH.ConvElc.SH.Elec</t>
  </si>
  <si>
    <t>EMI_per_household.kgCO2.EL.Res.HHnew.Thermal.SH.ConvElc.SC</t>
  </si>
  <si>
    <t>EMI_per_household.kgCO2.EL.Res.HHnew.Thermal.SH.ConvElc.SC.AC.Elec</t>
  </si>
  <si>
    <t>EMI_per_household.kgCO2.EL.Res.HHnew.Thermal.SH.ConvElc.WH</t>
  </si>
  <si>
    <t>EMI_per_household.kgCO2.EL.Res.HHnew.Thermal.SH.ConvElc.WH.LPG.NoSolar.LPG</t>
  </si>
  <si>
    <t>EMI_per_household.kgCO2.EL.Res.HHnew.Thermal.SH.ConvElc.WH.LPG.Solar</t>
  </si>
  <si>
    <t>EMI_per_household.kgCO2.EL.Res.HHnew.Thermal.SH.ConvElc.WH.LPG.Solar.LPG</t>
  </si>
  <si>
    <t>EMI_per_household.kgCO2.EL.Res.HHnew.Thermal.SH.ConvElc.WH.LPG.Solar.Solar</t>
  </si>
  <si>
    <t>EMI_per_household.kgCO2.EL.Res.HHnew.Thermal.SH.ConvElc.WH.Elc.NoSolar.Elec</t>
  </si>
  <si>
    <t>EMI_per_household.kgCO2.EL.Res.HHnew.Thermal.SH.ConvElc.WH.Elc.Solar</t>
  </si>
  <si>
    <t>EMI_per_household.kgCO2.EL.Res.HHnew.Thermal.SH.ConvElc.WH.Elc.Solar.Elec</t>
  </si>
  <si>
    <t>EMI_per_household.kgCO2.EL.Res.HHnew.Thermal.SH.ConvElc.WH.Elc.Solar.Solar</t>
  </si>
  <si>
    <t>EMI_per_household.kgCO2.EL.Res.HHnew.Thermal.SH.ConvElc.CO</t>
  </si>
  <si>
    <t>EMI_per_household.kgCO2.EL.Res.HHnew.Thermal.SH.ConvElc.CO.LPG.LPG</t>
  </si>
  <si>
    <t>EMI_per_household.kgCO2.EL.Res.HHnew.Thermal.SH.ConvElc.CO.Elc.Elec</t>
  </si>
  <si>
    <t>EL - Final energy consumption of new and renovated households per surface area (detailed structure)</t>
  </si>
  <si>
    <t>FEC_per_sqm.kWh.EL.Res.HHnew.Thermal.SH.Solids</t>
  </si>
  <si>
    <t>FEC_per_sqm.kWh.EL.Res.HHnew.Thermal.SH.Solids.SH</t>
  </si>
  <si>
    <t>FEC_per_sqm.kWh.EL.Res.HHnew.Thermal.SH.Solids.SH.Solids</t>
  </si>
  <si>
    <t>FEC_per_sqm.kWh.EL.Res.HHnew.Thermal.SH.Solids.SH.Elec</t>
  </si>
  <si>
    <t>FEC_per_sqm.kWh.EL.Res.HHnew.Thermal.SH.Solids.SC</t>
  </si>
  <si>
    <t>FEC_per_sqm.kWh.EL.Res.HHnew.Thermal.SH.Solids.SC.AC.Elec</t>
  </si>
  <si>
    <t>FEC_per_sqm.kWh.EL.Res.HHnew.Thermal.SH.Solids.WH</t>
  </si>
  <si>
    <t>FEC_per_sqm.kWh.EL.Res.HHnew.Thermal.SH.Solids.WH.Solids.NoSolar.Solids</t>
  </si>
  <si>
    <t>FEC_per_sqm.kWh.EL.Res.HHnew.Thermal.SH.Solids.WH.LPG.NoSolar.LPG</t>
  </si>
  <si>
    <t>FEC_per_sqm.kWh.EL.Res.HHnew.Thermal.SH.Solids.WH.LPG.Solar</t>
  </si>
  <si>
    <t>FEC_per_sqm.kWh.EL.Res.HHnew.Thermal.SH.Solids.WH.LPG.Solar.LPG</t>
  </si>
  <si>
    <t>FEC_per_sqm.kWh.EL.Res.HHnew.Thermal.SH.Solids.WH.LPG.Solar.Solar</t>
  </si>
  <si>
    <t>FEC_per_sqm.kWh.EL.Res.HHnew.Thermal.SH.Solids.WH.Elc.NoSolar.Elec</t>
  </si>
  <si>
    <t>FEC_per_sqm.kWh.EL.Res.HHnew.Thermal.SH.Solids.WH.Elc.Solar</t>
  </si>
  <si>
    <t>FEC_per_sqm.kWh.EL.Res.HHnew.Thermal.SH.Solids.WH.Elc.Solar.Elec</t>
  </si>
  <si>
    <t>FEC_per_sqm.kWh.EL.Res.HHnew.Thermal.SH.Solids.WH.Elc.Solar.Solar</t>
  </si>
  <si>
    <t>FEC_per_sqm.kWh.EL.Res.HHnew.Thermal.SH.Solids.CO</t>
  </si>
  <si>
    <t>FEC_per_sqm.kWh.EL.Res.HHnew.Thermal.SH.Solids.CO.Solids.Solids</t>
  </si>
  <si>
    <t>FEC_per_sqm.kWh.EL.Res.HHnew.Thermal.SH.Solids.CO.LPG.LPG</t>
  </si>
  <si>
    <t>FEC_per_sqm.kWh.EL.Res.HHnew.Thermal.SH.Solids.CO.Elc.Elec</t>
  </si>
  <si>
    <t>FEC_per_sqm.kWh.EL.Res.HHnew.Thermal.SH.LPG</t>
  </si>
  <si>
    <t>FEC_per_sqm.kWh.EL.Res.HHnew.Thermal.SH.LPG.SH</t>
  </si>
  <si>
    <t>FEC_per_sqm.kWh.EL.Res.HHnew.Thermal.SH.LPG.SH.LPG</t>
  </si>
  <si>
    <t>FEC_per_sqm.kWh.EL.Res.HHnew.Thermal.SH.LPG.SH.Elec</t>
  </si>
  <si>
    <t>FEC_per_sqm.kWh.EL.Res.HHnew.Thermal.SH.LPG.SC</t>
  </si>
  <si>
    <t>FEC_per_sqm.kWh.EL.Res.HHnew.Thermal.SH.LPG.SC.AC.Elec</t>
  </si>
  <si>
    <t>FEC_per_sqm.kWh.EL.Res.HHnew.Thermal.SH.LPG.WH</t>
  </si>
  <si>
    <t>FEC_per_sqm.kWh.EL.Res.HHnew.Thermal.SH.LPG.WH.LPG.NoSolar.LPG</t>
  </si>
  <si>
    <t>FEC_per_sqm.kWh.EL.Res.HHnew.Thermal.SH.LPG.WH.LPG.Solar</t>
  </si>
  <si>
    <t>FEC_per_sqm.kWh.EL.Res.HHnew.Thermal.SH.LPG.WH.LPG.Solar.LPG</t>
  </si>
  <si>
    <t>FEC_per_sqm.kWh.EL.Res.HHnew.Thermal.SH.LPG.WH.LPG.Solar.Solar</t>
  </si>
  <si>
    <t>FEC_per_sqm.kWh.EL.Res.HHnew.Thermal.SH.LPG.WH.Elc.NoSolar.Elec</t>
  </si>
  <si>
    <t>FEC_per_sqm.kWh.EL.Res.HHnew.Thermal.SH.LPG.WH.Elc.Solar</t>
  </si>
  <si>
    <t>FEC_per_sqm.kWh.EL.Res.HHnew.Thermal.SH.LPG.WH.Elc.Solar.Elec</t>
  </si>
  <si>
    <t>FEC_per_sqm.kWh.EL.Res.HHnew.Thermal.SH.LPG.WH.Elc.Solar.Solar</t>
  </si>
  <si>
    <t>FEC_per_sqm.kWh.EL.Res.HHnew.Thermal.SH.LPG.CO</t>
  </si>
  <si>
    <t>FEC_per_sqm.kWh.EL.Res.HHnew.Thermal.SH.LPG.CO.LPG.LPG</t>
  </si>
  <si>
    <t>FEC_per_sqm.kWh.EL.Res.HHnew.Thermal.SH.LPG.CO.Elc.Elec</t>
  </si>
  <si>
    <t>FEC_per_sqm.kWh.EL.Res.HHnew.Thermal.SH.Oil</t>
  </si>
  <si>
    <t>FEC_per_sqm.kWh.EL.Res.HHnew.Thermal.SH.Oil.SH</t>
  </si>
  <si>
    <t>FEC_per_sqm.kWh.EL.Res.HHnew.Thermal.SH.Oil.SH.Oil</t>
  </si>
  <si>
    <t>FEC_per_sqm.kWh.EL.Res.HHnew.Thermal.SH.Oil.SH.Elec</t>
  </si>
  <si>
    <t>FEC_per_sqm.kWh.EL.Res.HHnew.Thermal.SH.Oil.SC</t>
  </si>
  <si>
    <t>FEC_per_sqm.kWh.EL.Res.HHnew.Thermal.SH.Oil.SC.AC.Elec</t>
  </si>
  <si>
    <t>FEC_per_sqm.kWh.EL.Res.HHnew.Thermal.SH.Oil.WH</t>
  </si>
  <si>
    <t>FEC_per_sqm.kWh.EL.Res.HHnew.Thermal.SH.Oil.WH.Oil.NoSolar.Oil</t>
  </si>
  <si>
    <t>FEC_per_sqm.kWh.EL.Res.HHnew.Thermal.SH.Oil.WH.Oil.Solar</t>
  </si>
  <si>
    <t>FEC_per_sqm.kWh.EL.Res.HHnew.Thermal.SH.Oil.WH.Oil.Solar.Oil</t>
  </si>
  <si>
    <t>FEC_per_sqm.kWh.EL.Res.HHnew.Thermal.SH.Oil.WH.Oil.Solar.Solar</t>
  </si>
  <si>
    <t>FEC_per_sqm.kWh.EL.Res.HHnew.Thermal.SH.Oil.WH.Elc.NoSolar.Elec</t>
  </si>
  <si>
    <t>FEC_per_sqm.kWh.EL.Res.HHnew.Thermal.SH.Oil.WH.Elc.Solar</t>
  </si>
  <si>
    <t>FEC_per_sqm.kWh.EL.Res.HHnew.Thermal.SH.Oil.WH.Elc.Solar.Elec</t>
  </si>
  <si>
    <t>FEC_per_sqm.kWh.EL.Res.HHnew.Thermal.SH.Oil.WH.Elc.Solar.Solar</t>
  </si>
  <si>
    <t>FEC_per_sqm.kWh.EL.Res.HHnew.Thermal.SH.Oil.CO</t>
  </si>
  <si>
    <t>FEC_per_sqm.kWh.EL.Res.HHnew.Thermal.SH.Oil.CO.LPG.LPG</t>
  </si>
  <si>
    <t>FEC_per_sqm.kWh.EL.Res.HHnew.Thermal.SH.Oil.CO.Elc.Elec</t>
  </si>
  <si>
    <t>FEC_per_sqm.kWh.EL.Res.HHnew.Thermal.SH.Gas</t>
  </si>
  <si>
    <t>FEC_per_sqm.kWh.EL.Res.HHnew.Thermal.SH.Gas.SH</t>
  </si>
  <si>
    <t>FEC_per_sqm.kWh.EL.Res.HHnew.Thermal.SH.Gas.SH.Gas</t>
  </si>
  <si>
    <t>FEC_per_sqm.kWh.EL.Res.HHnew.Thermal.SH.Gas.SH.Elec</t>
  </si>
  <si>
    <t>FEC_per_sqm.kWh.EL.Res.HHnew.Thermal.SH.Gas.SC</t>
  </si>
  <si>
    <t>FEC_per_sqm.kWh.EL.Res.HHnew.Thermal.SH.Gas.SC.AC.Elec</t>
  </si>
  <si>
    <t>FEC_per_sqm.kWh.EL.Res.HHnew.Thermal.SH.Gas.WH</t>
  </si>
  <si>
    <t>FEC_per_sqm.kWh.EL.Res.HHnew.Thermal.SH.Gas.WH.Gas.NoSolar.Gas</t>
  </si>
  <si>
    <t>FEC_per_sqm.kWh.EL.Res.HHnew.Thermal.SH.Gas.WH.Gas.Solar</t>
  </si>
  <si>
    <t>FEC_per_sqm.kWh.EL.Res.HHnew.Thermal.SH.Gas.WH.Gas.Solar.Gas</t>
  </si>
  <si>
    <t>FEC_per_sqm.kWh.EL.Res.HHnew.Thermal.SH.Gas.WH.Gas.Solar.Solar</t>
  </si>
  <si>
    <t>FEC_per_sqm.kWh.EL.Res.HHnew.Thermal.SH.Gas.WH.Elc.NoSolar.Elec</t>
  </si>
  <si>
    <t>FEC_per_sqm.kWh.EL.Res.HHnew.Thermal.SH.Gas.WH.Elc.Solar</t>
  </si>
  <si>
    <t>FEC_per_sqm.kWh.EL.Res.HHnew.Thermal.SH.Gas.WH.Elc.Solar.Elec</t>
  </si>
  <si>
    <t>FEC_per_sqm.kWh.EL.Res.HHnew.Thermal.SH.Gas.WH.Elc.Solar.Solar</t>
  </si>
  <si>
    <t>FEC_per_sqm.kWh.EL.Res.HHnew.Thermal.SH.Gas.CO</t>
  </si>
  <si>
    <t>FEC_per_sqm.kWh.EL.Res.HHnew.Thermal.SH.Gas.CO.Gas.Gas</t>
  </si>
  <si>
    <t>FEC_per_sqm.kWh.EL.Res.HHnew.Thermal.SH.Gas.CO.Elc.Elec</t>
  </si>
  <si>
    <t>FEC_per_sqm.kWh.EL.Res.HHnew.Thermal.SH.Biomass</t>
  </si>
  <si>
    <t>FEC_per_sqm.kWh.EL.Res.HHnew.Thermal.SH.Biomass.SH</t>
  </si>
  <si>
    <t>FEC_per_sqm.kWh.EL.Res.HHnew.Thermal.SH.Biomass.SH.Biomass</t>
  </si>
  <si>
    <t>FEC_per_sqm.kWh.EL.Res.HHnew.Thermal.SH.Biomass.SH.Elec</t>
  </si>
  <si>
    <t>FEC_per_sqm.kWh.EL.Res.HHnew.Thermal.SH.Biomass.SC</t>
  </si>
  <si>
    <t>FEC_per_sqm.kWh.EL.Res.HHnew.Thermal.SH.Biomass.SC.AC.Elec</t>
  </si>
  <si>
    <t>FEC_per_sqm.kWh.EL.Res.HHnew.Thermal.SH.Biomass.WH</t>
  </si>
  <si>
    <t>FEC_per_sqm.kWh.EL.Res.HHnew.Thermal.SH.Biomass.WH.Biomass.NoSolar.Biomass</t>
  </si>
  <si>
    <t>FEC_per_sqm.kWh.EL.Res.HHnew.Thermal.SH.Biomass.WH.Biomass.Solar</t>
  </si>
  <si>
    <t>FEC_per_sqm.kWh.EL.Res.HHnew.Thermal.SH.Biomass.WH.Biomass.Solar.Biomass</t>
  </si>
  <si>
    <t>FEC_per_sqm.kWh.EL.Res.HHnew.Thermal.SH.Biomass.WH.Biomass.Solar.Solar</t>
  </si>
  <si>
    <t>FEC_per_sqm.kWh.EL.Res.HHnew.Thermal.SH.Biomass.WH.LPG.NoSolar.LPG</t>
  </si>
  <si>
    <t>FEC_per_sqm.kWh.EL.Res.HHnew.Thermal.SH.Biomass.WH.LPG.Solar</t>
  </si>
  <si>
    <t>FEC_per_sqm.kWh.EL.Res.HHnew.Thermal.SH.Biomass.WH.LPG.Solar.LPG</t>
  </si>
  <si>
    <t>FEC_per_sqm.kWh.EL.Res.HHnew.Thermal.SH.Biomass.WH.LPG.Solar.Solar</t>
  </si>
  <si>
    <t>FEC_per_sqm.kWh.EL.Res.HHnew.Thermal.SH.Biomass.WH.Elc.NoSolar.Elec</t>
  </si>
  <si>
    <t>FEC_per_sqm.kWh.EL.Res.HHnew.Thermal.SH.Biomass.WH.Elc.Solar</t>
  </si>
  <si>
    <t>FEC_per_sqm.kWh.EL.Res.HHnew.Thermal.SH.Biomass.WH.Elc.Solar.Elec</t>
  </si>
  <si>
    <t>FEC_per_sqm.kWh.EL.Res.HHnew.Thermal.SH.Biomass.WH.Elc.Solar.Solar</t>
  </si>
  <si>
    <t>FEC_per_sqm.kWh.EL.Res.HHnew.Thermal.SH.Biomass.CO</t>
  </si>
  <si>
    <t>FEC_per_sqm.kWh.EL.Res.HHnew.Thermal.SH.Biomass.CO.Biomass.Biomass</t>
  </si>
  <si>
    <t>FEC_per_sqm.kWh.EL.Res.HHnew.Thermal.SH.Biomass.CO.LPG.LPG</t>
  </si>
  <si>
    <t>FEC_per_sqm.kWh.EL.Res.HHnew.Thermal.SH.Biomass.CO.Elc.Elec</t>
  </si>
  <si>
    <t>FEC_per_sqm.kWh.EL.Res.HHnew.Thermal.SH.Geo</t>
  </si>
  <si>
    <t>FEC_per_sqm.kWh.EL.Res.HHnew.Thermal.SH.Geo.SH</t>
  </si>
  <si>
    <t>FEC_per_sqm.kWh.EL.Res.HHnew.Thermal.SH.Geo.SH.Geo</t>
  </si>
  <si>
    <t>FEC_per_sqm.kWh.EL.Res.HHnew.Thermal.SH.Geo.SH.Elec</t>
  </si>
  <si>
    <t>FEC_per_sqm.kWh.EL.Res.HHnew.Thermal.SH.Geo.SC</t>
  </si>
  <si>
    <t>FEC_per_sqm.kWh.EL.Res.HHnew.Thermal.SH.Geo.SC.AC.Elec</t>
  </si>
  <si>
    <t>FEC_per_sqm.kWh.EL.Res.HHnew.Thermal.SH.Geo.WH</t>
  </si>
  <si>
    <t>FEC_per_sqm.kWh.EL.Res.HHnew.Thermal.SH.Geo.WH.Geo.NoSolar.Geo</t>
  </si>
  <si>
    <t>FEC_per_sqm.kWh.EL.Res.HHnew.Thermal.SH.Geo.WH.Geo.Solar</t>
  </si>
  <si>
    <t>FEC_per_sqm.kWh.EL.Res.HHnew.Thermal.SH.Geo.WH.Geo.Solar.Geo</t>
  </si>
  <si>
    <t>FEC_per_sqm.kWh.EL.Res.HHnew.Thermal.SH.Geo.WH.Geo.Solar.Solar</t>
  </si>
  <si>
    <t>FEC_per_sqm.kWh.EL.Res.HHnew.Thermal.SH.Geo.WH.Elc.NoSolar.Elec</t>
  </si>
  <si>
    <t>FEC_per_sqm.kWh.EL.Res.HHnew.Thermal.SH.Geo.WH.Elc.Solar</t>
  </si>
  <si>
    <t>FEC_per_sqm.kWh.EL.Res.HHnew.Thermal.SH.Geo.WH.Elc.Solar.Elec</t>
  </si>
  <si>
    <t>FEC_per_sqm.kWh.EL.Res.HHnew.Thermal.SH.Geo.WH.Elc.Solar.Solar</t>
  </si>
  <si>
    <t>FEC_per_sqm.kWh.EL.Res.HHnew.Thermal.SH.Geo.CO</t>
  </si>
  <si>
    <t>FEC_per_sqm.kWh.EL.Res.HHnew.Thermal.SH.Geo.CO.LPG.LPG</t>
  </si>
  <si>
    <t>FEC_per_sqm.kWh.EL.Res.HHnew.Thermal.SH.Geo.CO.Elc.Elec</t>
  </si>
  <si>
    <t>FEC_per_sqm.kWh.EL.Res.HHnew.Thermal.SH.DistrHeat</t>
  </si>
  <si>
    <t>FEC_per_sqm.kWh.EL.Res.HHnew.Thermal.SH.DistrHeat.SH</t>
  </si>
  <si>
    <t>FEC_per_sqm.kWh.EL.Res.HHnew.Thermal.SH.DistrHeat.SH.Steam_Distr</t>
  </si>
  <si>
    <t>FEC_per_sqm.kWh.EL.Res.HHnew.Thermal.SH.DistrHeat.SH.Elec</t>
  </si>
  <si>
    <t>FEC_per_sqm.kWh.EL.Res.HHnew.Thermal.SH.DistrHeat.SC</t>
  </si>
  <si>
    <t>FEC_per_sqm.kWh.EL.Res.HHnew.Thermal.SH.DistrHeat.SC.AC.Elec</t>
  </si>
  <si>
    <t>FEC_per_sqm.kWh.EL.Res.HHnew.Thermal.SH.DistrHeat.WH</t>
  </si>
  <si>
    <t>FEC_per_sqm.kWh.EL.Res.HHnew.Thermal.SH.DistrHeat.WH.DistrHeat.NoSolar.Steam_Distr</t>
  </si>
  <si>
    <t>FEC_per_sqm.kWh.EL.Res.HHnew.Thermal.SH.DistrHeat.WH.DistrHeat.Solar</t>
  </si>
  <si>
    <t>FEC_per_sqm.kWh.EL.Res.HHnew.Thermal.SH.DistrHeat.WH.DistrHeat.Solar.Steam_Distr</t>
  </si>
  <si>
    <t>FEC_per_sqm.kWh.EL.Res.HHnew.Thermal.SH.DistrHeat.WH.DistrHeat.Solar.Solar</t>
  </si>
  <si>
    <t>FEC_per_sqm.kWh.EL.Res.HHnew.Thermal.SH.DistrHeat.WH.Elc.NoSolar.Elec</t>
  </si>
  <si>
    <t>FEC_per_sqm.kWh.EL.Res.HHnew.Thermal.SH.DistrHeat.WH.Elc.Solar</t>
  </si>
  <si>
    <t>FEC_per_sqm.kWh.EL.Res.HHnew.Thermal.SH.DistrHeat.WH.Elc.Solar.Elec</t>
  </si>
  <si>
    <t>FEC_per_sqm.kWh.EL.Res.HHnew.Thermal.SH.DistrHeat.WH.Elc.Solar.Solar</t>
  </si>
  <si>
    <t>FEC_per_sqm.kWh.EL.Res.HHnew.Thermal.SH.DistrHeat.CO</t>
  </si>
  <si>
    <t>FEC_per_sqm.kWh.EL.Res.HHnew.Thermal.SH.DistrHeat.CO.LPG.LPG</t>
  </si>
  <si>
    <t>FEC_per_sqm.kWh.EL.Res.HHnew.Thermal.SH.DistrHeat.CO.Elc.Elec</t>
  </si>
  <si>
    <t>FEC_per_sqm.kWh.EL.Res.HHnew.Thermal.SH.AdvElc</t>
  </si>
  <si>
    <t>FEC_per_sqm.kWh.EL.Res.HHnew.Thermal.SH.AdvElc.SH</t>
  </si>
  <si>
    <t>FEC_per_sqm.kWh.EL.Res.HHnew.Thermal.SH.AdvElc.SH.Elec</t>
  </si>
  <si>
    <t>FEC_per_sqm.kWh.EL.Res.HHnew.Thermal.SH.AdvElc.SC</t>
  </si>
  <si>
    <t>FEC_per_sqm.kWh.EL.Res.HHnew.Thermal.SH.AdvElc.SC.AC.Elec</t>
  </si>
  <si>
    <t>FEC_per_sqm.kWh.EL.Res.HHnew.Thermal.SH.AdvElc.WH</t>
  </si>
  <si>
    <t>FEC_per_sqm.kWh.EL.Res.HHnew.Thermal.SH.AdvElc.WH.LPG.NoSolar.LPG</t>
  </si>
  <si>
    <t>FEC_per_sqm.kWh.EL.Res.HHnew.Thermal.SH.AdvElc.WH.LPG.Solar</t>
  </si>
  <si>
    <t>FEC_per_sqm.kWh.EL.Res.HHnew.Thermal.SH.AdvElc.WH.LPG.Solar.LPG</t>
  </si>
  <si>
    <t>FEC_per_sqm.kWh.EL.Res.HHnew.Thermal.SH.AdvElc.WH.LPG.Solar.Solar</t>
  </si>
  <si>
    <t>FEC_per_sqm.kWh.EL.Res.HHnew.Thermal.SH.AdvElc.WH.Elc.NoSolar.Elec</t>
  </si>
  <si>
    <t>FEC_per_sqm.kWh.EL.Res.HHnew.Thermal.SH.AdvElc.WH.Elc.Solar</t>
  </si>
  <si>
    <t>FEC_per_sqm.kWh.EL.Res.HHnew.Thermal.SH.AdvElc.WH.Elc.Solar.Elec</t>
  </si>
  <si>
    <t>FEC_per_sqm.kWh.EL.Res.HHnew.Thermal.SH.AdvElc.WH.Elc.Solar.Solar</t>
  </si>
  <si>
    <t>FEC_per_sqm.kWh.EL.Res.HHnew.Thermal.SH.AdvElc.CO</t>
  </si>
  <si>
    <t>FEC_per_sqm.kWh.EL.Res.HHnew.Thermal.SH.AdvElc.CO.LPG.LPG</t>
  </si>
  <si>
    <t>FEC_per_sqm.kWh.EL.Res.HHnew.Thermal.SH.AdvElc.CO.Elc.Elec</t>
  </si>
  <si>
    <t>FEC_per_sqm.kWh.EL.Res.HHnew.Thermal.SH.ConvElc</t>
  </si>
  <si>
    <t>FEC_per_sqm.kWh.EL.Res.HHnew.Thermal.SH.ConvElc.SH</t>
  </si>
  <si>
    <t>FEC_per_sqm.kWh.EL.Res.HHnew.Thermal.SH.ConvElc.SH.Elec</t>
  </si>
  <si>
    <t>FEC_per_sqm.kWh.EL.Res.HHnew.Thermal.SH.ConvElc.SC</t>
  </si>
  <si>
    <t>FEC_per_sqm.kWh.EL.Res.HHnew.Thermal.SH.ConvElc.SC.AC.Elec</t>
  </si>
  <si>
    <t>FEC_per_sqm.kWh.EL.Res.HHnew.Thermal.SH.ConvElc.WH</t>
  </si>
  <si>
    <t>FEC_per_sqm.kWh.EL.Res.HHnew.Thermal.SH.ConvElc.WH.LPG.NoSolar.LPG</t>
  </si>
  <si>
    <t>FEC_per_sqm.kWh.EL.Res.HHnew.Thermal.SH.ConvElc.WH.LPG.Solar</t>
  </si>
  <si>
    <t>FEC_per_sqm.kWh.EL.Res.HHnew.Thermal.SH.ConvElc.WH.LPG.Solar.LPG</t>
  </si>
  <si>
    <t>FEC_per_sqm.kWh.EL.Res.HHnew.Thermal.SH.ConvElc.WH.LPG.Solar.Solar</t>
  </si>
  <si>
    <t>FEC_per_sqm.kWh.EL.Res.HHnew.Thermal.SH.ConvElc.WH.Elc.NoSolar.Elec</t>
  </si>
  <si>
    <t>FEC_per_sqm.kWh.EL.Res.HHnew.Thermal.SH.ConvElc.WH.Elc.Solar</t>
  </si>
  <si>
    <t>FEC_per_sqm.kWh.EL.Res.HHnew.Thermal.SH.ConvElc.WH.Elc.Solar.Elec</t>
  </si>
  <si>
    <t>FEC_per_sqm.kWh.EL.Res.HHnew.Thermal.SH.ConvElc.WH.Elc.Solar.Solar</t>
  </si>
  <si>
    <t>FEC_per_sqm.kWh.EL.Res.HHnew.Thermal.SH.ConvElc.CO</t>
  </si>
  <si>
    <t>FEC_per_sqm.kWh.EL.Res.HHnew.Thermal.SH.ConvElc.CO.LPG.LPG</t>
  </si>
  <si>
    <t>FEC_per_sqm.kWh.EL.Res.HHnew.Thermal.SH.ConvElc.CO.Elc.Elec</t>
  </si>
  <si>
    <t>EL - Thermal energy service of new and renovated households per surface area (detailed structure)</t>
  </si>
  <si>
    <t>TES_per_sqm.kWh.EL.Res.HHnew.Thermal.SH.Solids</t>
  </si>
  <si>
    <t>TES_per_sqm.kWh.EL.Res.HHnew.Thermal.SH.Solids.SH</t>
  </si>
  <si>
    <t>TES_per_sqm.kWh.EL.Res.HHnew.Thermal.SH.Solids.SH.Solids</t>
  </si>
  <si>
    <t>TES_per_sqm.kWh.EL.Res.HHnew.Thermal.SH.Solids.SH.Elec</t>
  </si>
  <si>
    <t>TES_per_sqm.kWh.EL.Res.HHnew.Thermal.SH.Solids.SC</t>
  </si>
  <si>
    <t>TES_per_sqm.kWh.EL.Res.HHnew.Thermal.SH.Solids.SC.AC.Elec</t>
  </si>
  <si>
    <t>TES_per_sqm.kWh.EL.Res.HHnew.Thermal.SH.Solids.WH</t>
  </si>
  <si>
    <t>TES_per_sqm.kWh.EL.Res.HHnew.Thermal.SH.Solids.WH.Solids.NoSolar.Solids</t>
  </si>
  <si>
    <t>TES_per_sqm.kWh.EL.Res.HHnew.Thermal.SH.Solids.WH.LPG.NoSolar.LPG</t>
  </si>
  <si>
    <t>TES_per_sqm.kWh.EL.Res.HHnew.Thermal.SH.Solids.WH.LPG.Solar</t>
  </si>
  <si>
    <t>TES_per_sqm.kWh.EL.Res.HHnew.Thermal.SH.Solids.WH.LPG.Solar.LPG</t>
  </si>
  <si>
    <t>TES_per_sqm.kWh.EL.Res.HHnew.Thermal.SH.Solids.WH.LPG.Solar.Solar</t>
  </si>
  <si>
    <t>TES_per_sqm.kWh.EL.Res.HHnew.Thermal.SH.Solids.WH.Elc.NoSolar.Elec</t>
  </si>
  <si>
    <t>TES_per_sqm.kWh.EL.Res.HHnew.Thermal.SH.Solids.WH.Elc.Solar</t>
  </si>
  <si>
    <t>TES_per_sqm.kWh.EL.Res.HHnew.Thermal.SH.Solids.WH.Elc.Solar.Elec</t>
  </si>
  <si>
    <t>TES_per_sqm.kWh.EL.Res.HHnew.Thermal.SH.Solids.WH.Elc.Solar.Solar</t>
  </si>
  <si>
    <t>TES_per_sqm.kWh.EL.Res.HHnew.Thermal.SH.Solids.CO</t>
  </si>
  <si>
    <t>TES_per_sqm.kWh.EL.Res.HHnew.Thermal.SH.Solids.CO.Solids.Solids</t>
  </si>
  <si>
    <t>TES_per_sqm.kWh.EL.Res.HHnew.Thermal.SH.Solids.CO.LPG.LPG</t>
  </si>
  <si>
    <t>TES_per_sqm.kWh.EL.Res.HHnew.Thermal.SH.Solids.CO.Elc.Elec</t>
  </si>
  <si>
    <t>TES_per_sqm.kWh.EL.Res.HHnew.Thermal.SH.LPG</t>
  </si>
  <si>
    <t>TES_per_sqm.kWh.EL.Res.HHnew.Thermal.SH.LPG.SH</t>
  </si>
  <si>
    <t>TES_per_sqm.kWh.EL.Res.HHnew.Thermal.SH.LPG.SH.LPG</t>
  </si>
  <si>
    <t>TES_per_sqm.kWh.EL.Res.HHnew.Thermal.SH.LPG.SH.Elec</t>
  </si>
  <si>
    <t>TES_per_sqm.kWh.EL.Res.HHnew.Thermal.SH.LPG.SC</t>
  </si>
  <si>
    <t>TES_per_sqm.kWh.EL.Res.HHnew.Thermal.SH.LPG.SC.AC.Elec</t>
  </si>
  <si>
    <t>TES_per_sqm.kWh.EL.Res.HHnew.Thermal.SH.LPG.WH</t>
  </si>
  <si>
    <t>TES_per_sqm.kWh.EL.Res.HHnew.Thermal.SH.LPG.WH.LPG.NoSolar.LPG</t>
  </si>
  <si>
    <t>TES_per_sqm.kWh.EL.Res.HHnew.Thermal.SH.LPG.WH.LPG.Solar</t>
  </si>
  <si>
    <t>TES_per_sqm.kWh.EL.Res.HHnew.Thermal.SH.LPG.WH.LPG.Solar.LPG</t>
  </si>
  <si>
    <t>TES_per_sqm.kWh.EL.Res.HHnew.Thermal.SH.LPG.WH.LPG.Solar.Solar</t>
  </si>
  <si>
    <t>TES_per_sqm.kWh.EL.Res.HHnew.Thermal.SH.LPG.WH.Elc.NoSolar.Elec</t>
  </si>
  <si>
    <t>TES_per_sqm.kWh.EL.Res.HHnew.Thermal.SH.LPG.WH.Elc.Solar</t>
  </si>
  <si>
    <t>TES_per_sqm.kWh.EL.Res.HHnew.Thermal.SH.LPG.WH.Elc.Solar.Elec</t>
  </si>
  <si>
    <t>TES_per_sqm.kWh.EL.Res.HHnew.Thermal.SH.LPG.WH.Elc.Solar.Solar</t>
  </si>
  <si>
    <t>TES_per_sqm.kWh.EL.Res.HHnew.Thermal.SH.LPG.CO</t>
  </si>
  <si>
    <t>TES_per_sqm.kWh.EL.Res.HHnew.Thermal.SH.LPG.CO.LPG.LPG</t>
  </si>
  <si>
    <t>TES_per_sqm.kWh.EL.Res.HHnew.Thermal.SH.LPG.CO.Elc.Elec</t>
  </si>
  <si>
    <t>TES_per_sqm.kWh.EL.Res.HHnew.Thermal.SH.Oil</t>
  </si>
  <si>
    <t>TES_per_sqm.kWh.EL.Res.HHnew.Thermal.SH.Oil.SH</t>
  </si>
  <si>
    <t>TES_per_sqm.kWh.EL.Res.HHnew.Thermal.SH.Oil.SH.Oil</t>
  </si>
  <si>
    <t>TES_per_sqm.kWh.EL.Res.HHnew.Thermal.SH.Oil.SH.Elec</t>
  </si>
  <si>
    <t>TES_per_sqm.kWh.EL.Res.HHnew.Thermal.SH.Oil.SC</t>
  </si>
  <si>
    <t>TES_per_sqm.kWh.EL.Res.HHnew.Thermal.SH.Oil.SC.AC.Elec</t>
  </si>
  <si>
    <t>TES_per_sqm.kWh.EL.Res.HHnew.Thermal.SH.Oil.WH</t>
  </si>
  <si>
    <t>TES_per_sqm.kWh.EL.Res.HHnew.Thermal.SH.Oil.WH.Oil.NoSolar.Oil</t>
  </si>
  <si>
    <t>TES_per_sqm.kWh.EL.Res.HHnew.Thermal.SH.Oil.WH.Oil.Solar</t>
  </si>
  <si>
    <t>TES_per_sqm.kWh.EL.Res.HHnew.Thermal.SH.Oil.WH.Oil.Solar.Oil</t>
  </si>
  <si>
    <t>TES_per_sqm.kWh.EL.Res.HHnew.Thermal.SH.Oil.WH.Oil.Solar.Solar</t>
  </si>
  <si>
    <t>TES_per_sqm.kWh.EL.Res.HHnew.Thermal.SH.Oil.WH.Elc.NoSolar.Elec</t>
  </si>
  <si>
    <t>TES_per_sqm.kWh.EL.Res.HHnew.Thermal.SH.Oil.WH.Elc.Solar</t>
  </si>
  <si>
    <t>TES_per_sqm.kWh.EL.Res.HHnew.Thermal.SH.Oil.WH.Elc.Solar.Elec</t>
  </si>
  <si>
    <t>TES_per_sqm.kWh.EL.Res.HHnew.Thermal.SH.Oil.WH.Elc.Solar.Solar</t>
  </si>
  <si>
    <t>TES_per_sqm.kWh.EL.Res.HHnew.Thermal.SH.Oil.CO</t>
  </si>
  <si>
    <t>TES_per_sqm.kWh.EL.Res.HHnew.Thermal.SH.Oil.CO.LPG.LPG</t>
  </si>
  <si>
    <t>TES_per_sqm.kWh.EL.Res.HHnew.Thermal.SH.Oil.CO.Elc.Elec</t>
  </si>
  <si>
    <t>TES_per_sqm.kWh.EL.Res.HHnew.Thermal.SH.Gas</t>
  </si>
  <si>
    <t>TES_per_sqm.kWh.EL.Res.HHnew.Thermal.SH.Gas.SH</t>
  </si>
  <si>
    <t>TES_per_sqm.kWh.EL.Res.HHnew.Thermal.SH.Gas.SH.Gas</t>
  </si>
  <si>
    <t>TES_per_sqm.kWh.EL.Res.HHnew.Thermal.SH.Gas.SH.Elec</t>
  </si>
  <si>
    <t>TES_per_sqm.kWh.EL.Res.HHnew.Thermal.SH.Gas.SC</t>
  </si>
  <si>
    <t>TES_per_sqm.kWh.EL.Res.HHnew.Thermal.SH.Gas.SC.AC.Elec</t>
  </si>
  <si>
    <t>TES_per_sqm.kWh.EL.Res.HHnew.Thermal.SH.Gas.WH</t>
  </si>
  <si>
    <t>TES_per_sqm.kWh.EL.Res.HHnew.Thermal.SH.Gas.WH.Gas.NoSolar.Gas</t>
  </si>
  <si>
    <t>TES_per_sqm.kWh.EL.Res.HHnew.Thermal.SH.Gas.WH.Gas.Solar</t>
  </si>
  <si>
    <t>TES_per_sqm.kWh.EL.Res.HHnew.Thermal.SH.Gas.WH.Gas.Solar.Gas</t>
  </si>
  <si>
    <t>TES_per_sqm.kWh.EL.Res.HHnew.Thermal.SH.Gas.WH.Gas.Solar.Solar</t>
  </si>
  <si>
    <t>TES_per_sqm.kWh.EL.Res.HHnew.Thermal.SH.Gas.WH.Elc.NoSolar.Elec</t>
  </si>
  <si>
    <t>TES_per_sqm.kWh.EL.Res.HHnew.Thermal.SH.Gas.WH.Elc.Solar</t>
  </si>
  <si>
    <t>TES_per_sqm.kWh.EL.Res.HHnew.Thermal.SH.Gas.WH.Elc.Solar.Elec</t>
  </si>
  <si>
    <t>TES_per_sqm.kWh.EL.Res.HHnew.Thermal.SH.Gas.WH.Elc.Solar.Solar</t>
  </si>
  <si>
    <t>TES_per_sqm.kWh.EL.Res.HHnew.Thermal.SH.Gas.CO</t>
  </si>
  <si>
    <t>TES_per_sqm.kWh.EL.Res.HHnew.Thermal.SH.Gas.CO.Gas.Gas</t>
  </si>
  <si>
    <t>TES_per_sqm.kWh.EL.Res.HHnew.Thermal.SH.Gas.CO.Elc.Elec</t>
  </si>
  <si>
    <t>TES_per_sqm.kWh.EL.Res.HHnew.Thermal.SH.Biomass</t>
  </si>
  <si>
    <t>TES_per_sqm.kWh.EL.Res.HHnew.Thermal.SH.Biomass.SH</t>
  </si>
  <si>
    <t>TES_per_sqm.kWh.EL.Res.HHnew.Thermal.SH.Biomass.SH.Biomass</t>
  </si>
  <si>
    <t>TES_per_sqm.kWh.EL.Res.HHnew.Thermal.SH.Biomass.SH.Elec</t>
  </si>
  <si>
    <t>TES_per_sqm.kWh.EL.Res.HHnew.Thermal.SH.Biomass.SC</t>
  </si>
  <si>
    <t>TES_per_sqm.kWh.EL.Res.HHnew.Thermal.SH.Biomass.SC.AC.Elec</t>
  </si>
  <si>
    <t>TES_per_sqm.kWh.EL.Res.HHnew.Thermal.SH.Biomass.WH</t>
  </si>
  <si>
    <t>TES_per_sqm.kWh.EL.Res.HHnew.Thermal.SH.Biomass.WH.Biomass.NoSolar.Biomass</t>
  </si>
  <si>
    <t>TES_per_sqm.kWh.EL.Res.HHnew.Thermal.SH.Biomass.WH.Biomass.Solar</t>
  </si>
  <si>
    <t>TES_per_sqm.kWh.EL.Res.HHnew.Thermal.SH.Biomass.WH.Biomass.Solar.Biomass</t>
  </si>
  <si>
    <t>TES_per_sqm.kWh.EL.Res.HHnew.Thermal.SH.Biomass.WH.Biomass.Solar.Solar</t>
  </si>
  <si>
    <t>TES_per_sqm.kWh.EL.Res.HHnew.Thermal.SH.Biomass.WH.LPG.NoSolar.LPG</t>
  </si>
  <si>
    <t>TES_per_sqm.kWh.EL.Res.HHnew.Thermal.SH.Biomass.WH.LPG.Solar</t>
  </si>
  <si>
    <t>TES_per_sqm.kWh.EL.Res.HHnew.Thermal.SH.Biomass.WH.LPG.Solar.LPG</t>
  </si>
  <si>
    <t>TES_per_sqm.kWh.EL.Res.HHnew.Thermal.SH.Biomass.WH.LPG.Solar.Solar</t>
  </si>
  <si>
    <t>TES_per_sqm.kWh.EL.Res.HHnew.Thermal.SH.Biomass.WH.Elc.NoSolar.Elec</t>
  </si>
  <si>
    <t>TES_per_sqm.kWh.EL.Res.HHnew.Thermal.SH.Biomass.WH.Elc.Solar</t>
  </si>
  <si>
    <t>TES_per_sqm.kWh.EL.Res.HHnew.Thermal.SH.Biomass.WH.Elc.Solar.Elec</t>
  </si>
  <si>
    <t>TES_per_sqm.kWh.EL.Res.HHnew.Thermal.SH.Biomass.WH.Elc.Solar.Solar</t>
  </si>
  <si>
    <t>TES_per_sqm.kWh.EL.Res.HHnew.Thermal.SH.Biomass.CO</t>
  </si>
  <si>
    <t>TES_per_sqm.kWh.EL.Res.HHnew.Thermal.SH.Biomass.CO.Biomass.Biomass</t>
  </si>
  <si>
    <t>TES_per_sqm.kWh.EL.Res.HHnew.Thermal.SH.Biomass.CO.LPG.LPG</t>
  </si>
  <si>
    <t>TES_per_sqm.kWh.EL.Res.HHnew.Thermal.SH.Biomass.CO.Elc.Elec</t>
  </si>
  <si>
    <t>TES_per_sqm.kWh.EL.Res.HHnew.Thermal.SH.Geo</t>
  </si>
  <si>
    <t>TES_per_sqm.kWh.EL.Res.HHnew.Thermal.SH.Geo.SH</t>
  </si>
  <si>
    <t>TES_per_sqm.kWh.EL.Res.HHnew.Thermal.SH.Geo.SH.Geo</t>
  </si>
  <si>
    <t>TES_per_sqm.kWh.EL.Res.HHnew.Thermal.SH.Geo.SH.Elec</t>
  </si>
  <si>
    <t>TES_per_sqm.kWh.EL.Res.HHnew.Thermal.SH.Geo.SC</t>
  </si>
  <si>
    <t>TES_per_sqm.kWh.EL.Res.HHnew.Thermal.SH.Geo.SC.AC.Elec</t>
  </si>
  <si>
    <t>TES_per_sqm.kWh.EL.Res.HHnew.Thermal.SH.Geo.WH</t>
  </si>
  <si>
    <t>TES_per_sqm.kWh.EL.Res.HHnew.Thermal.SH.Geo.WH.Geo.NoSolar.Geo</t>
  </si>
  <si>
    <t>TES_per_sqm.kWh.EL.Res.HHnew.Thermal.SH.Geo.WH.Geo.Solar</t>
  </si>
  <si>
    <t>TES_per_sqm.kWh.EL.Res.HHnew.Thermal.SH.Geo.WH.Geo.Solar.Geo</t>
  </si>
  <si>
    <t>TES_per_sqm.kWh.EL.Res.HHnew.Thermal.SH.Geo.WH.Geo.Solar.Solar</t>
  </si>
  <si>
    <t>TES_per_sqm.kWh.EL.Res.HHnew.Thermal.SH.Geo.WH.Elc.NoSolar.Elec</t>
  </si>
  <si>
    <t>TES_per_sqm.kWh.EL.Res.HHnew.Thermal.SH.Geo.WH.Elc.Solar</t>
  </si>
  <si>
    <t>TES_per_sqm.kWh.EL.Res.HHnew.Thermal.SH.Geo.WH.Elc.Solar.Elec</t>
  </si>
  <si>
    <t>TES_per_sqm.kWh.EL.Res.HHnew.Thermal.SH.Geo.WH.Elc.Solar.Solar</t>
  </si>
  <si>
    <t>TES_per_sqm.kWh.EL.Res.HHnew.Thermal.SH.Geo.CO</t>
  </si>
  <si>
    <t>TES_per_sqm.kWh.EL.Res.HHnew.Thermal.SH.Geo.CO.LPG.LPG</t>
  </si>
  <si>
    <t>TES_per_sqm.kWh.EL.Res.HHnew.Thermal.SH.Geo.CO.Elc.Elec</t>
  </si>
  <si>
    <t>TES_per_sqm.kWh.EL.Res.HHnew.Thermal.SH.DistrHeat</t>
  </si>
  <si>
    <t>TES_per_sqm.kWh.EL.Res.HHnew.Thermal.SH.DistrHeat.SH</t>
  </si>
  <si>
    <t>TES_per_sqm.kWh.EL.Res.HHnew.Thermal.SH.DistrHeat.SH.Steam_Distr</t>
  </si>
  <si>
    <t>TES_per_sqm.kWh.EL.Res.HHnew.Thermal.SH.DistrHeat.SH.Elec</t>
  </si>
  <si>
    <t>TES_per_sqm.kWh.EL.Res.HHnew.Thermal.SH.DistrHeat.SC</t>
  </si>
  <si>
    <t>TES_per_sqm.kWh.EL.Res.HHnew.Thermal.SH.DistrHeat.SC.AC.Elec</t>
  </si>
  <si>
    <t>TES_per_sqm.kWh.EL.Res.HHnew.Thermal.SH.DistrHeat.WH</t>
  </si>
  <si>
    <t>TES_per_sqm.kWh.EL.Res.HHnew.Thermal.SH.DistrHeat.WH.DistrHeat.NoSolar.Steam_Distr</t>
  </si>
  <si>
    <t>TES_per_sqm.kWh.EL.Res.HHnew.Thermal.SH.DistrHeat.WH.DistrHeat.Solar</t>
  </si>
  <si>
    <t>TES_per_sqm.kWh.EL.Res.HHnew.Thermal.SH.DistrHeat.WH.DistrHeat.Solar.Steam_Distr</t>
  </si>
  <si>
    <t>TES_per_sqm.kWh.EL.Res.HHnew.Thermal.SH.DistrHeat.WH.DistrHeat.Solar.Solar</t>
  </si>
  <si>
    <t>TES_per_sqm.kWh.EL.Res.HHnew.Thermal.SH.DistrHeat.WH.Elc.NoSolar.Elec</t>
  </si>
  <si>
    <t>TES_per_sqm.kWh.EL.Res.HHnew.Thermal.SH.DistrHeat.WH.Elc.Solar</t>
  </si>
  <si>
    <t>TES_per_sqm.kWh.EL.Res.HHnew.Thermal.SH.DistrHeat.WH.Elc.Solar.Elec</t>
  </si>
  <si>
    <t>TES_per_sqm.kWh.EL.Res.HHnew.Thermal.SH.DistrHeat.WH.Elc.Solar.Solar</t>
  </si>
  <si>
    <t>TES_per_sqm.kWh.EL.Res.HHnew.Thermal.SH.DistrHeat.CO</t>
  </si>
  <si>
    <t>TES_per_sqm.kWh.EL.Res.HHnew.Thermal.SH.DistrHeat.CO.LPG.LPG</t>
  </si>
  <si>
    <t>TES_per_sqm.kWh.EL.Res.HHnew.Thermal.SH.DistrHeat.CO.Elc.Elec</t>
  </si>
  <si>
    <t>TES_per_sqm.kWh.EL.Res.HHnew.Thermal.SH.AdvElc</t>
  </si>
  <si>
    <t>TES_per_sqm.kWh.EL.Res.HHnew.Thermal.SH.AdvElc.SH</t>
  </si>
  <si>
    <t>TES_per_sqm.kWh.EL.Res.HHnew.Thermal.SH.AdvElc.SH.Elec</t>
  </si>
  <si>
    <t>TES_per_sqm.kWh.EL.Res.HHnew.Thermal.SH.AdvElc.SC</t>
  </si>
  <si>
    <t>TES_per_sqm.kWh.EL.Res.HHnew.Thermal.SH.AdvElc.SC.AC.Elec</t>
  </si>
  <si>
    <t>TES_per_sqm.kWh.EL.Res.HHnew.Thermal.SH.AdvElc.WH</t>
  </si>
  <si>
    <t>TES_per_sqm.kWh.EL.Res.HHnew.Thermal.SH.AdvElc.WH.LPG.NoSolar.LPG</t>
  </si>
  <si>
    <t>TES_per_sqm.kWh.EL.Res.HHnew.Thermal.SH.AdvElc.WH.LPG.Solar</t>
  </si>
  <si>
    <t>TES_per_sqm.kWh.EL.Res.HHnew.Thermal.SH.AdvElc.WH.LPG.Solar.LPG</t>
  </si>
  <si>
    <t>TES_per_sqm.kWh.EL.Res.HHnew.Thermal.SH.AdvElc.WH.LPG.Solar.Solar</t>
  </si>
  <si>
    <t>TES_per_sqm.kWh.EL.Res.HHnew.Thermal.SH.AdvElc.WH.Elc.NoSolar.Elec</t>
  </si>
  <si>
    <t>TES_per_sqm.kWh.EL.Res.HHnew.Thermal.SH.AdvElc.WH.Elc.Solar</t>
  </si>
  <si>
    <t>TES_per_sqm.kWh.EL.Res.HHnew.Thermal.SH.AdvElc.WH.Elc.Solar.Elec</t>
  </si>
  <si>
    <t>TES_per_sqm.kWh.EL.Res.HHnew.Thermal.SH.AdvElc.WH.Elc.Solar.Solar</t>
  </si>
  <si>
    <t>TES_per_sqm.kWh.EL.Res.HHnew.Thermal.SH.AdvElc.CO</t>
  </si>
  <si>
    <t>TES_per_sqm.kWh.EL.Res.HHnew.Thermal.SH.AdvElc.CO.LPG.LPG</t>
  </si>
  <si>
    <t>TES_per_sqm.kWh.EL.Res.HHnew.Thermal.SH.AdvElc.CO.Elc.Elec</t>
  </si>
  <si>
    <t>TES_per_sqm.kWh.EL.Res.HHnew.Thermal.SH.ConvElc</t>
  </si>
  <si>
    <t>TES_per_sqm.kWh.EL.Res.HHnew.Thermal.SH.ConvElc.SH</t>
  </si>
  <si>
    <t>TES_per_sqm.kWh.EL.Res.HHnew.Thermal.SH.ConvElc.SH.Elec</t>
  </si>
  <si>
    <t>TES_per_sqm.kWh.EL.Res.HHnew.Thermal.SH.ConvElc.SC</t>
  </si>
  <si>
    <t>TES_per_sqm.kWh.EL.Res.HHnew.Thermal.SH.ConvElc.SC.AC.Elec</t>
  </si>
  <si>
    <t>TES_per_sqm.kWh.EL.Res.HHnew.Thermal.SH.ConvElc.WH</t>
  </si>
  <si>
    <t>TES_per_sqm.kWh.EL.Res.HHnew.Thermal.SH.ConvElc.WH.LPG.NoSolar.LPG</t>
  </si>
  <si>
    <t>TES_per_sqm.kWh.EL.Res.HHnew.Thermal.SH.ConvElc.WH.LPG.Solar</t>
  </si>
  <si>
    <t>TES_per_sqm.kWh.EL.Res.HHnew.Thermal.SH.ConvElc.WH.LPG.Solar.LPG</t>
  </si>
  <si>
    <t>TES_per_sqm.kWh.EL.Res.HHnew.Thermal.SH.ConvElc.WH.LPG.Solar.Solar</t>
  </si>
  <si>
    <t>TES_per_sqm.kWh.EL.Res.HHnew.Thermal.SH.ConvElc.WH.Elc.NoSolar.Elec</t>
  </si>
  <si>
    <t>TES_per_sqm.kWh.EL.Res.HHnew.Thermal.SH.ConvElc.WH.Elc.Solar</t>
  </si>
  <si>
    <t>TES_per_sqm.kWh.EL.Res.HHnew.Thermal.SH.ConvElc.WH.Elc.Solar.Elec</t>
  </si>
  <si>
    <t>TES_per_sqm.kWh.EL.Res.HHnew.Thermal.SH.ConvElc.WH.Elc.Solar.Solar</t>
  </si>
  <si>
    <t>TES_per_sqm.kWh.EL.Res.HHnew.Thermal.SH.ConvElc.CO</t>
  </si>
  <si>
    <t>TES_per_sqm.kWh.EL.Res.HHnew.Thermal.SH.ConvElc.CO.LPG.LPG</t>
  </si>
  <si>
    <t>TES_per_sqm.kWh.EL.Res.HHnew.Thermal.SH.ConvElc.CO.Elc.Elec</t>
  </si>
  <si>
    <t>EL - CO2 emissions in new and renovated households per surface area (detailed structure)</t>
  </si>
  <si>
    <t>EMI_per_sqm.kgCO2.EL.Res.HHnew.Thermal.SH.Solids</t>
  </si>
  <si>
    <t>EMI_per_sqm.kgCO2.EL.Res.HHnew.Thermal.SH.Solids.SH</t>
  </si>
  <si>
    <t>EMI_per_sqm.kgCO2.EL.Res.HHnew.Thermal.SH.Solids.SH.Solids</t>
  </si>
  <si>
    <t>EMI_per_sqm.kgCO2.EL.Res.HHnew.Thermal.SH.Solids.SH.Elec</t>
  </si>
  <si>
    <t>EMI_per_sqm.kgCO2.EL.Res.HHnew.Thermal.SH.Solids.SC</t>
  </si>
  <si>
    <t>EMI_per_sqm.kgCO2.EL.Res.HHnew.Thermal.SH.Solids.SC.AC.Elec</t>
  </si>
  <si>
    <t>EMI_per_sqm.kgCO2.EL.Res.HHnew.Thermal.SH.Solids.WH</t>
  </si>
  <si>
    <t>EMI_per_sqm.kgCO2.EL.Res.HHnew.Thermal.SH.Solids.WH.Solids.NoSolar.Solids</t>
  </si>
  <si>
    <t>EMI_per_sqm.kgCO2.EL.Res.HHnew.Thermal.SH.Solids.WH.LPG.NoSolar.LPG</t>
  </si>
  <si>
    <t>EMI_per_sqm.kgCO2.EL.Res.HHnew.Thermal.SH.Solids.WH.LPG.Solar</t>
  </si>
  <si>
    <t>EMI_per_sqm.kgCO2.EL.Res.HHnew.Thermal.SH.Solids.WH.LPG.Solar.LPG</t>
  </si>
  <si>
    <t>EMI_per_sqm.kgCO2.EL.Res.HHnew.Thermal.SH.Solids.WH.LPG.Solar.Solar</t>
  </si>
  <si>
    <t>EMI_per_sqm.kgCO2.EL.Res.HHnew.Thermal.SH.Solids.WH.Elc.NoSolar.Elec</t>
  </si>
  <si>
    <t>EMI_per_sqm.kgCO2.EL.Res.HHnew.Thermal.SH.Solids.WH.Elc.Solar</t>
  </si>
  <si>
    <t>EMI_per_sqm.kgCO2.EL.Res.HHnew.Thermal.SH.Solids.WH.Elc.Solar.Elec</t>
  </si>
  <si>
    <t>EMI_per_sqm.kgCO2.EL.Res.HHnew.Thermal.SH.Solids.WH.Elc.Solar.Solar</t>
  </si>
  <si>
    <t>EMI_per_sqm.kgCO2.EL.Res.HHnew.Thermal.SH.Solids.CO</t>
  </si>
  <si>
    <t>EMI_per_sqm.kgCO2.EL.Res.HHnew.Thermal.SH.Solids.CO.Solids.Solids</t>
  </si>
  <si>
    <t>EMI_per_sqm.kgCO2.EL.Res.HHnew.Thermal.SH.Solids.CO.LPG.LPG</t>
  </si>
  <si>
    <t>EMI_per_sqm.kgCO2.EL.Res.HHnew.Thermal.SH.Solids.CO.Elc.Elec</t>
  </si>
  <si>
    <t>EMI_per_sqm.kgCO2.EL.Res.HHnew.Thermal.SH.LPG</t>
  </si>
  <si>
    <t>EMI_per_sqm.kgCO2.EL.Res.HHnew.Thermal.SH.LPG.SH</t>
  </si>
  <si>
    <t>EMI_per_sqm.kgCO2.EL.Res.HHnew.Thermal.SH.LPG.SH.LPG</t>
  </si>
  <si>
    <t>EMI_per_sqm.kgCO2.EL.Res.HHnew.Thermal.SH.LPG.SH.Elec</t>
  </si>
  <si>
    <t>EMI_per_sqm.kgCO2.EL.Res.HHnew.Thermal.SH.LPG.SC</t>
  </si>
  <si>
    <t>EMI_per_sqm.kgCO2.EL.Res.HHnew.Thermal.SH.LPG.SC.AC.Elec</t>
  </si>
  <si>
    <t>EMI_per_sqm.kgCO2.EL.Res.HHnew.Thermal.SH.LPG.WH</t>
  </si>
  <si>
    <t>EMI_per_sqm.kgCO2.EL.Res.HHnew.Thermal.SH.LPG.WH.LPG.NoSolar.LPG</t>
  </si>
  <si>
    <t>EMI_per_sqm.kgCO2.EL.Res.HHnew.Thermal.SH.LPG.WH.LPG.Solar</t>
  </si>
  <si>
    <t>EMI_per_sqm.kgCO2.EL.Res.HHnew.Thermal.SH.LPG.WH.LPG.Solar.LPG</t>
  </si>
  <si>
    <t>EMI_per_sqm.kgCO2.EL.Res.HHnew.Thermal.SH.LPG.WH.LPG.Solar.Solar</t>
  </si>
  <si>
    <t>EMI_per_sqm.kgCO2.EL.Res.HHnew.Thermal.SH.LPG.WH.Elc.NoSolar.Elec</t>
  </si>
  <si>
    <t>EMI_per_sqm.kgCO2.EL.Res.HHnew.Thermal.SH.LPG.WH.Elc.Solar</t>
  </si>
  <si>
    <t>EMI_per_sqm.kgCO2.EL.Res.HHnew.Thermal.SH.LPG.WH.Elc.Solar.Elec</t>
  </si>
  <si>
    <t>EMI_per_sqm.kgCO2.EL.Res.HHnew.Thermal.SH.LPG.WH.Elc.Solar.Solar</t>
  </si>
  <si>
    <t>EMI_per_sqm.kgCO2.EL.Res.HHnew.Thermal.SH.LPG.CO</t>
  </si>
  <si>
    <t>EMI_per_sqm.kgCO2.EL.Res.HHnew.Thermal.SH.LPG.CO.LPG.LPG</t>
  </si>
  <si>
    <t>EMI_per_sqm.kgCO2.EL.Res.HHnew.Thermal.SH.LPG.CO.Elc.Elec</t>
  </si>
  <si>
    <t>EMI_per_sqm.kgCO2.EL.Res.HHnew.Thermal.SH.Oil</t>
  </si>
  <si>
    <t>EMI_per_sqm.kgCO2.EL.Res.HHnew.Thermal.SH.Oil.SH</t>
  </si>
  <si>
    <t>EMI_per_sqm.kgCO2.EL.Res.HHnew.Thermal.SH.Oil.SH.Oil</t>
  </si>
  <si>
    <t>EMI_per_sqm.kgCO2.EL.Res.HHnew.Thermal.SH.Oil.SH.Elec</t>
  </si>
  <si>
    <t>EMI_per_sqm.kgCO2.EL.Res.HHnew.Thermal.SH.Oil.SC</t>
  </si>
  <si>
    <t>EMI_per_sqm.kgCO2.EL.Res.HHnew.Thermal.SH.Oil.SC.AC.Elec</t>
  </si>
  <si>
    <t>EMI_per_sqm.kgCO2.EL.Res.HHnew.Thermal.SH.Oil.WH</t>
  </si>
  <si>
    <t>EMI_per_sqm.kgCO2.EL.Res.HHnew.Thermal.SH.Oil.WH.Oil.NoSolar.Oil</t>
  </si>
  <si>
    <t>EMI_per_sqm.kgCO2.EL.Res.HHnew.Thermal.SH.Oil.WH.Oil.Solar</t>
  </si>
  <si>
    <t>EMI_per_sqm.kgCO2.EL.Res.HHnew.Thermal.SH.Oil.WH.Oil.Solar.Oil</t>
  </si>
  <si>
    <t>EMI_per_sqm.kgCO2.EL.Res.HHnew.Thermal.SH.Oil.WH.Oil.Solar.Solar</t>
  </si>
  <si>
    <t>EMI_per_sqm.kgCO2.EL.Res.HHnew.Thermal.SH.Oil.WH.Elc.NoSolar.Elec</t>
  </si>
  <si>
    <t>EMI_per_sqm.kgCO2.EL.Res.HHnew.Thermal.SH.Oil.WH.Elc.Solar</t>
  </si>
  <si>
    <t>EMI_per_sqm.kgCO2.EL.Res.HHnew.Thermal.SH.Oil.WH.Elc.Solar.Elec</t>
  </si>
  <si>
    <t>EMI_per_sqm.kgCO2.EL.Res.HHnew.Thermal.SH.Oil.WH.Elc.Solar.Solar</t>
  </si>
  <si>
    <t>EMI_per_sqm.kgCO2.EL.Res.HHnew.Thermal.SH.Oil.CO</t>
  </si>
  <si>
    <t>EMI_per_sqm.kgCO2.EL.Res.HHnew.Thermal.SH.Oil.CO.LPG.LPG</t>
  </si>
  <si>
    <t>EMI_per_sqm.kgCO2.EL.Res.HHnew.Thermal.SH.Oil.CO.Elc.Elec</t>
  </si>
  <si>
    <t>EMI_per_sqm.kgCO2.EL.Res.HHnew.Thermal.SH.Gas</t>
  </si>
  <si>
    <t>EMI_per_sqm.kgCO2.EL.Res.HHnew.Thermal.SH.Gas.SH</t>
  </si>
  <si>
    <t>EMI_per_sqm.kgCO2.EL.Res.HHnew.Thermal.SH.Gas.SH.Gas</t>
  </si>
  <si>
    <t>EMI_per_sqm.kgCO2.EL.Res.HHnew.Thermal.SH.Gas.SH.Elec</t>
  </si>
  <si>
    <t>EMI_per_sqm.kgCO2.EL.Res.HHnew.Thermal.SH.Gas.SC</t>
  </si>
  <si>
    <t>EMI_per_sqm.kgCO2.EL.Res.HHnew.Thermal.SH.Gas.SC.AC.Elec</t>
  </si>
  <si>
    <t>EMI_per_sqm.kgCO2.EL.Res.HHnew.Thermal.SH.Gas.WH</t>
  </si>
  <si>
    <t>EMI_per_sqm.kgCO2.EL.Res.HHnew.Thermal.SH.Gas.WH.Gas.NoSolar.Gas</t>
  </si>
  <si>
    <t>EMI_per_sqm.kgCO2.EL.Res.HHnew.Thermal.SH.Gas.WH.Gas.Solar</t>
  </si>
  <si>
    <t>EMI_per_sqm.kgCO2.EL.Res.HHnew.Thermal.SH.Gas.WH.Gas.Solar.Gas</t>
  </si>
  <si>
    <t>EMI_per_sqm.kgCO2.EL.Res.HHnew.Thermal.SH.Gas.WH.Gas.Solar.Solar</t>
  </si>
  <si>
    <t>EMI_per_sqm.kgCO2.EL.Res.HHnew.Thermal.SH.Gas.WH.Elc.NoSolar.Elec</t>
  </si>
  <si>
    <t>EMI_per_sqm.kgCO2.EL.Res.HHnew.Thermal.SH.Gas.WH.Elc.Solar</t>
  </si>
  <si>
    <t>EMI_per_sqm.kgCO2.EL.Res.HHnew.Thermal.SH.Gas.WH.Elc.Solar.Elec</t>
  </si>
  <si>
    <t>EMI_per_sqm.kgCO2.EL.Res.HHnew.Thermal.SH.Gas.WH.Elc.Solar.Solar</t>
  </si>
  <si>
    <t>EMI_per_sqm.kgCO2.EL.Res.HHnew.Thermal.SH.Gas.CO</t>
  </si>
  <si>
    <t>EMI_per_sqm.kgCO2.EL.Res.HHnew.Thermal.SH.Gas.CO.Gas.Gas</t>
  </si>
  <si>
    <t>EMI_per_sqm.kgCO2.EL.Res.HHnew.Thermal.SH.Gas.CO.Elc.Elec</t>
  </si>
  <si>
    <t>EMI_per_sqm.kgCO2.EL.Res.HHnew.Thermal.SH.Biomass</t>
  </si>
  <si>
    <t>EMI_per_sqm.kgCO2.EL.Res.HHnew.Thermal.SH.Biomass.SH</t>
  </si>
  <si>
    <t>EMI_per_sqm.kgCO2.EL.Res.HHnew.Thermal.SH.Biomass.SH.Biomass</t>
  </si>
  <si>
    <t>EMI_per_sqm.kgCO2.EL.Res.HHnew.Thermal.SH.Biomass.SH.Elec</t>
  </si>
  <si>
    <t>EMI_per_sqm.kgCO2.EL.Res.HHnew.Thermal.SH.Biomass.SC</t>
  </si>
  <si>
    <t>EMI_per_sqm.kgCO2.EL.Res.HHnew.Thermal.SH.Biomass.SC.AC.Elec</t>
  </si>
  <si>
    <t>EMI_per_sqm.kgCO2.EL.Res.HHnew.Thermal.SH.Biomass.WH</t>
  </si>
  <si>
    <t>EMI_per_sqm.kgCO2.EL.Res.HHnew.Thermal.SH.Biomass.WH.Biomass.NoSolar.Biomass</t>
  </si>
  <si>
    <t>EMI_per_sqm.kgCO2.EL.Res.HHnew.Thermal.SH.Biomass.WH.Biomass.Solar</t>
  </si>
  <si>
    <t>EMI_per_sqm.kgCO2.EL.Res.HHnew.Thermal.SH.Biomass.WH.Biomass.Solar.Biomass</t>
  </si>
  <si>
    <t>EMI_per_sqm.kgCO2.EL.Res.HHnew.Thermal.SH.Biomass.WH.Biomass.Solar.Solar</t>
  </si>
  <si>
    <t>EMI_per_sqm.kgCO2.EL.Res.HHnew.Thermal.SH.Biomass.WH.LPG.NoSolar.LPG</t>
  </si>
  <si>
    <t>EMI_per_sqm.kgCO2.EL.Res.HHnew.Thermal.SH.Biomass.WH.LPG.Solar</t>
  </si>
  <si>
    <t>EMI_per_sqm.kgCO2.EL.Res.HHnew.Thermal.SH.Biomass.WH.LPG.Solar.LPG</t>
  </si>
  <si>
    <t>EMI_per_sqm.kgCO2.EL.Res.HHnew.Thermal.SH.Biomass.WH.LPG.Solar.Solar</t>
  </si>
  <si>
    <t>EMI_per_sqm.kgCO2.EL.Res.HHnew.Thermal.SH.Biomass.WH.Elc.NoSolar.Elec</t>
  </si>
  <si>
    <t>EMI_per_sqm.kgCO2.EL.Res.HHnew.Thermal.SH.Biomass.WH.Elc.Solar</t>
  </si>
  <si>
    <t>EMI_per_sqm.kgCO2.EL.Res.HHnew.Thermal.SH.Biomass.WH.Elc.Solar.Elec</t>
  </si>
  <si>
    <t>EMI_per_sqm.kgCO2.EL.Res.HHnew.Thermal.SH.Biomass.WH.Elc.Solar.Solar</t>
  </si>
  <si>
    <t>EMI_per_sqm.kgCO2.EL.Res.HHnew.Thermal.SH.Biomass.CO</t>
  </si>
  <si>
    <t>EMI_per_sqm.kgCO2.EL.Res.HHnew.Thermal.SH.Biomass.CO.Biomass.Biomass</t>
  </si>
  <si>
    <t>EMI_per_sqm.kgCO2.EL.Res.HHnew.Thermal.SH.Biomass.CO.LPG.LPG</t>
  </si>
  <si>
    <t>EMI_per_sqm.kgCO2.EL.Res.HHnew.Thermal.SH.Biomass.CO.Elc.Elec</t>
  </si>
  <si>
    <t>EMI_per_sqm.kgCO2.EL.Res.HHnew.Thermal.SH.Geo</t>
  </si>
  <si>
    <t>EMI_per_sqm.kgCO2.EL.Res.HHnew.Thermal.SH.Geo.SH</t>
  </si>
  <si>
    <t>EMI_per_sqm.kgCO2.EL.Res.HHnew.Thermal.SH.Geo.SH.Geo</t>
  </si>
  <si>
    <t>EMI_per_sqm.kgCO2.EL.Res.HHnew.Thermal.SH.Geo.SH.Elec</t>
  </si>
  <si>
    <t>EMI_per_sqm.kgCO2.EL.Res.HHnew.Thermal.SH.Geo.SC</t>
  </si>
  <si>
    <t>EMI_per_sqm.kgCO2.EL.Res.HHnew.Thermal.SH.Geo.SC.AC.Elec</t>
  </si>
  <si>
    <t>EMI_per_sqm.kgCO2.EL.Res.HHnew.Thermal.SH.Geo.WH</t>
  </si>
  <si>
    <t>EMI_per_sqm.kgCO2.EL.Res.HHnew.Thermal.SH.Geo.WH.Geo.NoSolar.Geo</t>
  </si>
  <si>
    <t>EMI_per_sqm.kgCO2.EL.Res.HHnew.Thermal.SH.Geo.WH.Geo.Solar</t>
  </si>
  <si>
    <t>EMI_per_sqm.kgCO2.EL.Res.HHnew.Thermal.SH.Geo.WH.Geo.Solar.Geo</t>
  </si>
  <si>
    <t>EMI_per_sqm.kgCO2.EL.Res.HHnew.Thermal.SH.Geo.WH.Geo.Solar.Solar</t>
  </si>
  <si>
    <t>EMI_per_sqm.kgCO2.EL.Res.HHnew.Thermal.SH.Geo.WH.Elc.NoSolar.Elec</t>
  </si>
  <si>
    <t>EMI_per_sqm.kgCO2.EL.Res.HHnew.Thermal.SH.Geo.WH.Elc.Solar</t>
  </si>
  <si>
    <t>EMI_per_sqm.kgCO2.EL.Res.HHnew.Thermal.SH.Geo.WH.Elc.Solar.Elec</t>
  </si>
  <si>
    <t>EMI_per_sqm.kgCO2.EL.Res.HHnew.Thermal.SH.Geo.WH.Elc.Solar.Solar</t>
  </si>
  <si>
    <t>EMI_per_sqm.kgCO2.EL.Res.HHnew.Thermal.SH.Geo.CO</t>
  </si>
  <si>
    <t>EMI_per_sqm.kgCO2.EL.Res.HHnew.Thermal.SH.Geo.CO.LPG.LPG</t>
  </si>
  <si>
    <t>EMI_per_sqm.kgCO2.EL.Res.HHnew.Thermal.SH.Geo.CO.Elc.Elec</t>
  </si>
  <si>
    <t>EMI_per_sqm.kgCO2.EL.Res.HHnew.Thermal.SH.DistrHeat</t>
  </si>
  <si>
    <t>EMI_per_sqm.kgCO2.EL.Res.HHnew.Thermal.SH.DistrHeat.SH</t>
  </si>
  <si>
    <t>EMI_per_sqm.kgCO2.EL.Res.HHnew.Thermal.SH.DistrHeat.SH.Steam_Distr</t>
  </si>
  <si>
    <t>EMI_per_sqm.kgCO2.EL.Res.HHnew.Thermal.SH.DistrHeat.SH.Elec</t>
  </si>
  <si>
    <t>EMI_per_sqm.kgCO2.EL.Res.HHnew.Thermal.SH.DistrHeat.SC</t>
  </si>
  <si>
    <t>EMI_per_sqm.kgCO2.EL.Res.HHnew.Thermal.SH.DistrHeat.SC.AC.Elec</t>
  </si>
  <si>
    <t>EMI_per_sqm.kgCO2.EL.Res.HHnew.Thermal.SH.DistrHeat.WH</t>
  </si>
  <si>
    <t>EMI_per_sqm.kgCO2.EL.Res.HHnew.Thermal.SH.DistrHeat.WH.DistrHeat.NoSolar.Steam_Distr</t>
  </si>
  <si>
    <t>EMI_per_sqm.kgCO2.EL.Res.HHnew.Thermal.SH.DistrHeat.WH.DistrHeat.Solar</t>
  </si>
  <si>
    <t>EMI_per_sqm.kgCO2.EL.Res.HHnew.Thermal.SH.DistrHeat.WH.DistrHeat.Solar.Steam_Distr</t>
  </si>
  <si>
    <t>EMI_per_sqm.kgCO2.EL.Res.HHnew.Thermal.SH.DistrHeat.WH.DistrHeat.Solar.Solar</t>
  </si>
  <si>
    <t>EMI_per_sqm.kgCO2.EL.Res.HHnew.Thermal.SH.DistrHeat.WH.Elc.NoSolar.Elec</t>
  </si>
  <si>
    <t>EMI_per_sqm.kgCO2.EL.Res.HHnew.Thermal.SH.DistrHeat.WH.Elc.Solar</t>
  </si>
  <si>
    <t>EMI_per_sqm.kgCO2.EL.Res.HHnew.Thermal.SH.DistrHeat.WH.Elc.Solar.Elec</t>
  </si>
  <si>
    <t>EMI_per_sqm.kgCO2.EL.Res.HHnew.Thermal.SH.DistrHeat.WH.Elc.Solar.Solar</t>
  </si>
  <si>
    <t>EMI_per_sqm.kgCO2.EL.Res.HHnew.Thermal.SH.DistrHeat.CO</t>
  </si>
  <si>
    <t>EMI_per_sqm.kgCO2.EL.Res.HHnew.Thermal.SH.DistrHeat.CO.LPG.LPG</t>
  </si>
  <si>
    <t>EMI_per_sqm.kgCO2.EL.Res.HHnew.Thermal.SH.DistrHeat.CO.Elc.Elec</t>
  </si>
  <si>
    <t>EMI_per_sqm.kgCO2.EL.Res.HHnew.Thermal.SH.AdvElc</t>
  </si>
  <si>
    <t>EMI_per_sqm.kgCO2.EL.Res.HHnew.Thermal.SH.AdvElc.SH</t>
  </si>
  <si>
    <t>EMI_per_sqm.kgCO2.EL.Res.HHnew.Thermal.SH.AdvElc.SH.Elec</t>
  </si>
  <si>
    <t>EMI_per_sqm.kgCO2.EL.Res.HHnew.Thermal.SH.AdvElc.SC</t>
  </si>
  <si>
    <t>EMI_per_sqm.kgCO2.EL.Res.HHnew.Thermal.SH.AdvElc.SC.AC.Elec</t>
  </si>
  <si>
    <t>EMI_per_sqm.kgCO2.EL.Res.HHnew.Thermal.SH.AdvElc.WH</t>
  </si>
  <si>
    <t>EMI_per_sqm.kgCO2.EL.Res.HHnew.Thermal.SH.AdvElc.WH.LPG.NoSolar.LPG</t>
  </si>
  <si>
    <t>EMI_per_sqm.kgCO2.EL.Res.HHnew.Thermal.SH.AdvElc.WH.LPG.Solar</t>
  </si>
  <si>
    <t>EMI_per_sqm.kgCO2.EL.Res.HHnew.Thermal.SH.AdvElc.WH.LPG.Solar.LPG</t>
  </si>
  <si>
    <t>EMI_per_sqm.kgCO2.EL.Res.HHnew.Thermal.SH.AdvElc.WH.LPG.Solar.Solar</t>
  </si>
  <si>
    <t>EMI_per_sqm.kgCO2.EL.Res.HHnew.Thermal.SH.AdvElc.WH.Elc.NoSolar.Elec</t>
  </si>
  <si>
    <t>EMI_per_sqm.kgCO2.EL.Res.HHnew.Thermal.SH.AdvElc.WH.Elc.Solar</t>
  </si>
  <si>
    <t>EMI_per_sqm.kgCO2.EL.Res.HHnew.Thermal.SH.AdvElc.WH.Elc.Solar.Elec</t>
  </si>
  <si>
    <t>EMI_per_sqm.kgCO2.EL.Res.HHnew.Thermal.SH.AdvElc.WH.Elc.Solar.Solar</t>
  </si>
  <si>
    <t>EMI_per_sqm.kgCO2.EL.Res.HHnew.Thermal.SH.AdvElc.CO</t>
  </si>
  <si>
    <t>EMI_per_sqm.kgCO2.EL.Res.HHnew.Thermal.SH.AdvElc.CO.LPG.LPG</t>
  </si>
  <si>
    <t>EMI_per_sqm.kgCO2.EL.Res.HHnew.Thermal.SH.AdvElc.CO.Elc.Elec</t>
  </si>
  <si>
    <t>EMI_per_sqm.kgCO2.EL.Res.HHnew.Thermal.SH.ConvElc</t>
  </si>
  <si>
    <t>EMI_per_sqm.kgCO2.EL.Res.HHnew.Thermal.SH.ConvElc.SH</t>
  </si>
  <si>
    <t>EMI_per_sqm.kgCO2.EL.Res.HHnew.Thermal.SH.ConvElc.SH.Elec</t>
  </si>
  <si>
    <t>EMI_per_sqm.kgCO2.EL.Res.HHnew.Thermal.SH.ConvElc.SC</t>
  </si>
  <si>
    <t>EMI_per_sqm.kgCO2.EL.Res.HHnew.Thermal.SH.ConvElc.SC.AC.Elec</t>
  </si>
  <si>
    <t>EMI_per_sqm.kgCO2.EL.Res.HHnew.Thermal.SH.ConvElc.WH</t>
  </si>
  <si>
    <t>EMI_per_sqm.kgCO2.EL.Res.HHnew.Thermal.SH.ConvElc.WH.LPG.NoSolar.LPG</t>
  </si>
  <si>
    <t>EMI_per_sqm.kgCO2.EL.Res.HHnew.Thermal.SH.ConvElc.WH.LPG.Solar</t>
  </si>
  <si>
    <t>EMI_per_sqm.kgCO2.EL.Res.HHnew.Thermal.SH.ConvElc.WH.LPG.Solar.LPG</t>
  </si>
  <si>
    <t>EMI_per_sqm.kgCO2.EL.Res.HHnew.Thermal.SH.ConvElc.WH.LPG.Solar.Solar</t>
  </si>
  <si>
    <t>EMI_per_sqm.kgCO2.EL.Res.HHnew.Thermal.SH.ConvElc.WH.Elc.NoSolar.Elec</t>
  </si>
  <si>
    <t>EMI_per_sqm.kgCO2.EL.Res.HHnew.Thermal.SH.ConvElc.WH.Elc.Solar</t>
  </si>
  <si>
    <t>EMI_per_sqm.kgCO2.EL.Res.HHnew.Thermal.SH.ConvElc.WH.Elc.Solar.Elec</t>
  </si>
  <si>
    <t>EMI_per_sqm.kgCO2.EL.Res.HHnew.Thermal.SH.ConvElc.WH.Elc.Solar.Solar</t>
  </si>
  <si>
    <t>EMI_per_sqm.kgCO2.EL.Res.HHnew.Thermal.SH.ConvElc.CO</t>
  </si>
  <si>
    <t>EMI_per_sqm.kgCO2.EL.Res.HHnew.Thermal.SH.ConvElc.CO.LPG.LPG</t>
  </si>
  <si>
    <t>EMI_per_sqm.kgCO2.EL.Res.HHnew.Thermal.SH.ConvElc.CO.Elc.Elec</t>
  </si>
  <si>
    <t>EL - Household type: Solids</t>
  </si>
  <si>
    <t>EL - Household type: LPG</t>
  </si>
  <si>
    <t>EL - Household type: Diesel oil</t>
  </si>
  <si>
    <t>EL - Household type: Gas</t>
  </si>
  <si>
    <t>EL - Household type: Biomass</t>
  </si>
  <si>
    <t>EL - Household type: Geothermal</t>
  </si>
  <si>
    <t>EL - Household type: Distributed heat</t>
  </si>
  <si>
    <t>EL - Household type: Advanced electric heating</t>
  </si>
  <si>
    <t>EL - Household type: Conventional electric heating</t>
  </si>
  <si>
    <t>EL - Residential / specific electric uses</t>
  </si>
  <si>
    <t>EL - Refrigerators and freezers</t>
  </si>
  <si>
    <t>EL - Washing machines</t>
  </si>
  <si>
    <t>EL - Clothes dryers</t>
  </si>
  <si>
    <t>EL - Dishwashers</t>
  </si>
  <si>
    <t>EL - TV and multimedia</t>
  </si>
  <si>
    <t>EL - ICT equipment</t>
  </si>
  <si>
    <t>EL - Lighting</t>
  </si>
  <si>
    <t>EL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</si>
</sst>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45967.47420138889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128542.5284517379</v>
      </c>
      <c r="C3" s="182">
        <v>135470.58000353718</v>
      </c>
      <c r="D3" s="182">
        <v>143424.36720725434</v>
      </c>
      <c r="E3" s="182">
        <v>148759.95663157897</v>
      </c>
      <c r="F3" s="182">
        <v>154995.42789529043</v>
      </c>
      <c r="G3" s="182">
        <v>160437.63065458232</v>
      </c>
      <c r="H3" s="182">
        <v>163399.23970735905</v>
      </c>
      <c r="I3" s="182">
        <v>171106.83086830788</v>
      </c>
      <c r="J3" s="182">
        <v>177395.0445634631</v>
      </c>
      <c r="K3" s="182">
        <v>174690.99205092315</v>
      </c>
      <c r="L3" s="182">
        <v>161821.10599328059</v>
      </c>
      <c r="M3" s="182">
        <v>148962.20345431575</v>
      </c>
      <c r="N3" s="182">
        <v>134977.74494892062</v>
      </c>
      <c r="O3" s="182">
        <v>130773.89509444872</v>
      </c>
      <c r="P3" s="182">
        <v>130924.65977397226</v>
      </c>
      <c r="Q3" s="182">
        <v>131426.35782500001</v>
      </c>
      <c r="R3" s="182">
        <v>131871.96375262222</v>
      </c>
      <c r="S3" s="182">
        <v>135258.14988184423</v>
      </c>
      <c r="T3" s="182">
        <v>138320.71463740594</v>
      </c>
      <c r="U3" s="182">
        <v>141937.76861744857</v>
      </c>
      <c r="V3" s="182">
        <v>133141.89065214517</v>
      </c>
      <c r="W3" s="182">
        <v>139919.40139853104</v>
      </c>
      <c r="X3" s="182">
        <v>151964.71672687519</v>
      </c>
      <c r="Y3" s="182">
        <v>154673.60000000001</v>
      </c>
      <c r="DA3" s="210" t="s">
        <v>222</v>
      </c>
    </row>
    <row r="4" spans="1:105" ht="12" customHeight="1" x14ac:dyDescent="0.25">
      <c r="A4" s="183" t="s">
        <v>90</v>
      </c>
      <c r="B4" s="36">
        <v>10775627</v>
      </c>
      <c r="C4" s="36">
        <v>10835989</v>
      </c>
      <c r="D4" s="36">
        <v>10888274</v>
      </c>
      <c r="E4" s="36">
        <v>10915770</v>
      </c>
      <c r="F4" s="36">
        <v>10940369</v>
      </c>
      <c r="G4" s="36">
        <v>10969912</v>
      </c>
      <c r="H4" s="36">
        <v>11004716</v>
      </c>
      <c r="I4" s="36">
        <v>11036008</v>
      </c>
      <c r="J4" s="36">
        <v>11060937</v>
      </c>
      <c r="K4" s="36">
        <v>11094745</v>
      </c>
      <c r="L4" s="36">
        <v>11119289</v>
      </c>
      <c r="M4" s="36">
        <v>11123392</v>
      </c>
      <c r="N4" s="36">
        <v>11086406</v>
      </c>
      <c r="O4" s="36">
        <v>11003615</v>
      </c>
      <c r="P4" s="36">
        <v>10926807</v>
      </c>
      <c r="Q4" s="36">
        <v>10858018</v>
      </c>
      <c r="R4" s="36">
        <v>10783748</v>
      </c>
      <c r="S4" s="36">
        <v>10768193</v>
      </c>
      <c r="T4" s="36">
        <v>10741165</v>
      </c>
      <c r="U4" s="36">
        <v>10724599</v>
      </c>
      <c r="V4" s="36">
        <v>10718565</v>
      </c>
      <c r="W4" s="36">
        <v>10678632</v>
      </c>
      <c r="X4" s="36">
        <v>10461627</v>
      </c>
      <c r="Y4" s="36">
        <v>10413982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3924038</v>
      </c>
      <c r="C6" s="35">
        <v>3962882</v>
      </c>
      <c r="D6" s="35">
        <v>3999094</v>
      </c>
      <c r="E6" s="35">
        <v>4026474</v>
      </c>
      <c r="F6" s="35">
        <v>4119115</v>
      </c>
      <c r="G6" s="35">
        <v>4117835</v>
      </c>
      <c r="H6" s="35">
        <v>4110839</v>
      </c>
      <c r="I6" s="35">
        <v>4122528</v>
      </c>
      <c r="J6" s="35">
        <v>4152003</v>
      </c>
      <c r="K6" s="35">
        <v>4186696</v>
      </c>
      <c r="L6" s="35">
        <v>4197542</v>
      </c>
      <c r="M6" s="35">
        <v>4211811</v>
      </c>
      <c r="N6" s="35">
        <v>4220177</v>
      </c>
      <c r="O6" s="35">
        <v>4284897</v>
      </c>
      <c r="P6" s="35">
        <v>4330879</v>
      </c>
      <c r="Q6" s="35">
        <v>4276494</v>
      </c>
      <c r="R6" s="35">
        <v>4284153</v>
      </c>
      <c r="S6" s="35">
        <v>4315477</v>
      </c>
      <c r="T6" s="35">
        <v>4342716</v>
      </c>
      <c r="U6" s="35">
        <v>4374709</v>
      </c>
      <c r="V6" s="35">
        <v>4411613</v>
      </c>
      <c r="W6" s="35">
        <v>4435108</v>
      </c>
      <c r="X6" s="35">
        <v>4384818</v>
      </c>
      <c r="Y6" s="35">
        <v>4405238</v>
      </c>
      <c r="DA6" s="59" t="s">
        <v>224</v>
      </c>
    </row>
    <row r="7" spans="1:105" ht="12" customHeight="1" x14ac:dyDescent="0.25">
      <c r="A7" s="185" t="s">
        <v>186</v>
      </c>
      <c r="B7" s="114">
        <v>327759.73346527369</v>
      </c>
      <c r="C7" s="114">
        <v>331871.55728071014</v>
      </c>
      <c r="D7" s="114">
        <v>336005.72785931895</v>
      </c>
      <c r="E7" s="114">
        <v>339399.09596328129</v>
      </c>
      <c r="F7" s="114">
        <v>349160.34832409717</v>
      </c>
      <c r="G7" s="114">
        <v>350198.25336057023</v>
      </c>
      <c r="H7" s="114">
        <v>351064.4963569048</v>
      </c>
      <c r="I7" s="114">
        <v>353841.54226007446</v>
      </c>
      <c r="J7" s="114">
        <v>358670.41208424955</v>
      </c>
      <c r="K7" s="114">
        <v>364108.52679185418</v>
      </c>
      <c r="L7" s="114">
        <v>367232.48701884702</v>
      </c>
      <c r="M7" s="114">
        <v>370844.94195386273</v>
      </c>
      <c r="N7" s="114">
        <v>373907.68219999998</v>
      </c>
      <c r="O7" s="114">
        <v>383067.55568195489</v>
      </c>
      <c r="P7" s="114">
        <v>390289.66297989368</v>
      </c>
      <c r="Q7" s="114">
        <v>388063.01445568202</v>
      </c>
      <c r="R7" s="114">
        <v>391201.1752172471</v>
      </c>
      <c r="S7" s="114">
        <v>396968.65622127592</v>
      </c>
      <c r="T7" s="114">
        <v>402363.67346651951</v>
      </c>
      <c r="U7" s="114">
        <v>408349.01778116688</v>
      </c>
      <c r="V7" s="114">
        <v>414920.47081863182</v>
      </c>
      <c r="W7" s="114">
        <v>420144.85784629936</v>
      </c>
      <c r="X7" s="114">
        <v>418705.75957365398</v>
      </c>
      <c r="Y7" s="114">
        <v>423775.25720119907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124149</v>
      </c>
      <c r="D8" s="138">
        <v>122362</v>
      </c>
      <c r="E8" s="138">
        <v>114317</v>
      </c>
      <c r="F8" s="138">
        <v>180173</v>
      </c>
      <c r="G8" s="138">
        <v>89546</v>
      </c>
      <c r="H8" s="138">
        <v>89518</v>
      </c>
      <c r="I8" s="138">
        <v>101055</v>
      </c>
      <c r="J8" s="138">
        <v>119095</v>
      </c>
      <c r="K8" s="138">
        <v>124954</v>
      </c>
      <c r="L8" s="138">
        <v>101861</v>
      </c>
      <c r="M8" s="138">
        <v>105520</v>
      </c>
      <c r="N8" s="138">
        <v>99927</v>
      </c>
      <c r="O8" s="138">
        <v>156463</v>
      </c>
      <c r="P8" s="138">
        <v>139132</v>
      </c>
      <c r="Q8" s="138">
        <v>94150</v>
      </c>
      <c r="R8" s="138">
        <v>100626</v>
      </c>
      <c r="S8" s="138">
        <v>124458</v>
      </c>
      <c r="T8" s="138">
        <v>121054</v>
      </c>
      <c r="U8" s="138">
        <v>126400</v>
      </c>
      <c r="V8" s="138">
        <v>132006</v>
      </c>
      <c r="W8" s="138">
        <v>119400</v>
      </c>
      <c r="X8" s="138">
        <v>96415</v>
      </c>
      <c r="Y8" s="138">
        <v>115742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11237.020886222992</v>
      </c>
      <c r="D9" s="39">
        <v>11329.947234704767</v>
      </c>
      <c r="E9" s="39">
        <v>10654.879829452879</v>
      </c>
      <c r="F9" s="39">
        <v>17072.462137500585</v>
      </c>
      <c r="G9" s="39">
        <v>8624.2499066596156</v>
      </c>
      <c r="H9" s="39">
        <v>8927.6845307099611</v>
      </c>
      <c r="I9" s="39">
        <v>10241.442614123484</v>
      </c>
      <c r="J9" s="39">
        <v>12314.482173789856</v>
      </c>
      <c r="K9" s="39">
        <v>12977.26731069079</v>
      </c>
      <c r="L9" s="39">
        <v>10726.091536970467</v>
      </c>
      <c r="M9" s="39">
        <v>11234.298413198059</v>
      </c>
      <c r="N9" s="39">
        <v>10710.476826622435</v>
      </c>
      <c r="O9" s="39">
        <v>16822.811819275961</v>
      </c>
      <c r="P9" s="39">
        <v>15002.566909260111</v>
      </c>
      <c r="Q9" s="39">
        <v>10179.906154989794</v>
      </c>
      <c r="R9" s="39">
        <v>10903.33508991409</v>
      </c>
      <c r="S9" s="39">
        <v>13546.604197166815</v>
      </c>
      <c r="T9" s="39">
        <v>13231.021737311357</v>
      </c>
      <c r="U9" s="39">
        <v>13870.796279499946</v>
      </c>
      <c r="V9" s="39">
        <v>14514.955667157743</v>
      </c>
      <c r="W9" s="39">
        <v>13234.961144938336</v>
      </c>
      <c r="X9" s="39">
        <v>10814.60357683288</v>
      </c>
      <c r="Y9" s="39">
        <v>13031.376007259238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1661.02</v>
      </c>
      <c r="C11" s="41">
        <v>1593.33</v>
      </c>
      <c r="D11" s="41">
        <v>1549.11</v>
      </c>
      <c r="E11" s="41">
        <v>1747.33</v>
      </c>
      <c r="F11" s="41">
        <v>1594.93</v>
      </c>
      <c r="G11" s="41">
        <v>1691.44</v>
      </c>
      <c r="H11" s="41">
        <v>1749.23</v>
      </c>
      <c r="I11" s="41">
        <v>1546.7</v>
      </c>
      <c r="J11" s="41">
        <v>1498.82</v>
      </c>
      <c r="K11" s="41">
        <v>1496.91</v>
      </c>
      <c r="L11" s="41">
        <v>1390.85</v>
      </c>
      <c r="M11" s="41">
        <v>1796.64</v>
      </c>
      <c r="N11" s="41">
        <v>1654.99</v>
      </c>
      <c r="O11" s="41">
        <v>1439.27</v>
      </c>
      <c r="P11" s="41">
        <v>1397.47</v>
      </c>
      <c r="Q11" s="41">
        <v>1572.95</v>
      </c>
      <c r="R11" s="41">
        <v>1458.36</v>
      </c>
      <c r="S11" s="41">
        <v>1612.13</v>
      </c>
      <c r="T11" s="41">
        <v>1371.74</v>
      </c>
      <c r="U11" s="41">
        <v>1448.99</v>
      </c>
      <c r="V11" s="41">
        <v>1491.43</v>
      </c>
      <c r="W11" s="41">
        <v>1535.61</v>
      </c>
      <c r="X11" s="41">
        <v>1537.55</v>
      </c>
      <c r="Y11" s="41">
        <v>1375.8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1560.1733333333336</v>
      </c>
      <c r="C12" s="187">
        <f t="shared" ref="C12:W12" si="0">AVERAGE($B11:$V11)</f>
        <v>1560.1733333333336</v>
      </c>
      <c r="D12" s="187">
        <f t="shared" si="0"/>
        <v>1560.1733333333336</v>
      </c>
      <c r="E12" s="187">
        <f t="shared" si="0"/>
        <v>1560.1733333333336</v>
      </c>
      <c r="F12" s="187">
        <f t="shared" si="0"/>
        <v>1560.1733333333336</v>
      </c>
      <c r="G12" s="187">
        <f t="shared" si="0"/>
        <v>1560.1733333333336</v>
      </c>
      <c r="H12" s="187">
        <f t="shared" si="0"/>
        <v>1560.1733333333336</v>
      </c>
      <c r="I12" s="187">
        <f t="shared" si="0"/>
        <v>1560.1733333333336</v>
      </c>
      <c r="J12" s="187">
        <f t="shared" si="0"/>
        <v>1560.1733333333336</v>
      </c>
      <c r="K12" s="187">
        <f t="shared" si="0"/>
        <v>1560.1733333333336</v>
      </c>
      <c r="L12" s="187">
        <f t="shared" si="0"/>
        <v>1560.1733333333336</v>
      </c>
      <c r="M12" s="187">
        <f t="shared" si="0"/>
        <v>1560.1733333333336</v>
      </c>
      <c r="N12" s="187">
        <f t="shared" si="0"/>
        <v>1560.1733333333336</v>
      </c>
      <c r="O12" s="187">
        <f t="shared" si="0"/>
        <v>1560.1733333333336</v>
      </c>
      <c r="P12" s="187">
        <f t="shared" si="0"/>
        <v>1560.1733333333336</v>
      </c>
      <c r="Q12" s="187">
        <f t="shared" si="0"/>
        <v>1560.1733333333336</v>
      </c>
      <c r="R12" s="187">
        <f t="shared" si="0"/>
        <v>1560.1733333333336</v>
      </c>
      <c r="S12" s="187">
        <f t="shared" si="0"/>
        <v>1560.1733333333336</v>
      </c>
      <c r="T12" s="187">
        <f t="shared" si="0"/>
        <v>1560.1733333333336</v>
      </c>
      <c r="U12" s="187">
        <f t="shared" si="0"/>
        <v>1560.1733333333336</v>
      </c>
      <c r="V12" s="187">
        <f t="shared" si="0"/>
        <v>1560.1733333333336</v>
      </c>
      <c r="W12" s="187">
        <f t="shared" si="0"/>
        <v>1560.1733333333336</v>
      </c>
      <c r="X12" s="187">
        <f t="shared" ref="X12:Y12" si="1">AVERAGE($B11:$V11)</f>
        <v>1560.1733333333336</v>
      </c>
      <c r="Y12" s="187">
        <f t="shared" si="1"/>
        <v>1560.1733333333336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1.0646381171322843</v>
      </c>
      <c r="C13" s="189">
        <f t="shared" si="2"/>
        <v>1.0212519121806976</v>
      </c>
      <c r="D13" s="189">
        <f t="shared" si="2"/>
        <v>0.99290890755727967</v>
      </c>
      <c r="E13" s="189">
        <f t="shared" si="2"/>
        <v>1.1199588934562823</v>
      </c>
      <c r="F13" s="189">
        <f t="shared" si="2"/>
        <v>1.0222774392588856</v>
      </c>
      <c r="G13" s="189">
        <f t="shared" si="2"/>
        <v>1.0841359507063315</v>
      </c>
      <c r="H13" s="189">
        <f t="shared" si="2"/>
        <v>1.1211767068616305</v>
      </c>
      <c r="I13" s="189">
        <f t="shared" si="2"/>
        <v>0.99136420739575926</v>
      </c>
      <c r="J13" s="189">
        <f t="shared" si="2"/>
        <v>0.96067530958098646</v>
      </c>
      <c r="K13" s="189">
        <f t="shared" si="2"/>
        <v>0.95945108663139977</v>
      </c>
      <c r="L13" s="189">
        <f t="shared" si="2"/>
        <v>0.89147146043601966</v>
      </c>
      <c r="M13" s="189">
        <f t="shared" si="2"/>
        <v>1.1515643560971855</v>
      </c>
      <c r="N13" s="189">
        <f t="shared" si="2"/>
        <v>1.0607731619563636</v>
      </c>
      <c r="O13" s="189">
        <f t="shared" si="2"/>
        <v>0.92250647363968086</v>
      </c>
      <c r="P13" s="189">
        <f t="shared" si="2"/>
        <v>0.8957145787220222</v>
      </c>
      <c r="Q13" s="189">
        <f t="shared" si="2"/>
        <v>1.0081892610222793</v>
      </c>
      <c r="R13" s="189">
        <f t="shared" ref="R13:V13" si="3">R11/R12</f>
        <v>0.93474229359131011</v>
      </c>
      <c r="S13" s="189">
        <f t="shared" si="3"/>
        <v>1.0333018553494056</v>
      </c>
      <c r="T13" s="189">
        <f t="shared" si="3"/>
        <v>0.87922282139591312</v>
      </c>
      <c r="U13" s="189">
        <f t="shared" si="3"/>
        <v>0.92873655063967231</v>
      </c>
      <c r="V13" s="189">
        <f t="shared" si="3"/>
        <v>0.9559386563886062</v>
      </c>
      <c r="W13" s="189">
        <f t="shared" ref="W13:Y13" si="4">W11/W12</f>
        <v>0.98425602283506941</v>
      </c>
      <c r="X13" s="189">
        <f t="shared" si="4"/>
        <v>0.98549947441737218</v>
      </c>
      <c r="Y13" s="189">
        <f t="shared" si="4"/>
        <v>0.88182509635681483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2.7460557211729344</v>
      </c>
      <c r="C17" s="14">
        <f t="shared" si="5"/>
        <v>2.7343708442492107</v>
      </c>
      <c r="D17" s="14">
        <f t="shared" si="5"/>
        <v>2.7226851881951264</v>
      </c>
      <c r="E17" s="14">
        <f t="shared" si="5"/>
        <v>2.7109997481667585</v>
      </c>
      <c r="F17" s="14">
        <f t="shared" si="5"/>
        <v>2.6559998931809381</v>
      </c>
      <c r="G17" s="14">
        <f t="shared" si="5"/>
        <v>2.663999893147734</v>
      </c>
      <c r="H17" s="14">
        <f t="shared" si="5"/>
        <v>2.676999999270222</v>
      </c>
      <c r="I17" s="14">
        <f t="shared" si="5"/>
        <v>2.6770001319578665</v>
      </c>
      <c r="J17" s="14">
        <f t="shared" si="5"/>
        <v>2.664000242774391</v>
      </c>
      <c r="K17" s="14">
        <f t="shared" si="5"/>
        <v>2.650000143311098</v>
      </c>
      <c r="L17" s="14">
        <f t="shared" si="5"/>
        <v>2.6490000576527883</v>
      </c>
      <c r="M17" s="14">
        <f t="shared" si="5"/>
        <v>2.6409997979491484</v>
      </c>
      <c r="N17" s="14">
        <f t="shared" si="5"/>
        <v>2.6270002419329805</v>
      </c>
      <c r="O17" s="14">
        <f t="shared" si="5"/>
        <v>2.5679998842445921</v>
      </c>
      <c r="P17" s="14">
        <f t="shared" si="5"/>
        <v>2.5229998344446938</v>
      </c>
      <c r="Q17" s="14">
        <f t="shared" si="5"/>
        <v>2.5389999377995154</v>
      </c>
      <c r="R17" s="14">
        <f t="shared" ref="R17:V17" si="6">R4/R6</f>
        <v>2.5171248552514349</v>
      </c>
      <c r="S17" s="14">
        <f t="shared" si="6"/>
        <v>2.4952497719255602</v>
      </c>
      <c r="T17" s="14">
        <f t="shared" si="6"/>
        <v>2.4733749570545251</v>
      </c>
      <c r="U17" s="14">
        <f t="shared" si="6"/>
        <v>2.4514999740554173</v>
      </c>
      <c r="V17" s="14">
        <f t="shared" si="6"/>
        <v>2.4296249467031674</v>
      </c>
      <c r="W17" s="14">
        <f t="shared" ref="W17:Y17" si="7">W4/W6</f>
        <v>2.4077501607627143</v>
      </c>
      <c r="X17" s="14">
        <f t="shared" si="7"/>
        <v>2.3858748527304896</v>
      </c>
      <c r="Y17" s="14">
        <f t="shared" si="7"/>
        <v>2.3639998565344258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30.41676678909484</v>
      </c>
      <c r="C18" s="94">
        <f t="shared" si="8"/>
        <v>30.626789791011245</v>
      </c>
      <c r="D18" s="94">
        <f t="shared" si="8"/>
        <v>30.859411497113221</v>
      </c>
      <c r="E18" s="94">
        <f t="shared" si="8"/>
        <v>31.092547384497959</v>
      </c>
      <c r="F18" s="94">
        <f t="shared" si="8"/>
        <v>31.914860305360556</v>
      </c>
      <c r="G18" s="94">
        <f t="shared" si="8"/>
        <v>31.92352439660138</v>
      </c>
      <c r="H18" s="94">
        <f t="shared" si="8"/>
        <v>31.901277266665019</v>
      </c>
      <c r="I18" s="94">
        <f t="shared" si="8"/>
        <v>32.062457934071311</v>
      </c>
      <c r="J18" s="94">
        <f t="shared" si="8"/>
        <v>32.426765660472483</v>
      </c>
      <c r="K18" s="94">
        <f t="shared" si="8"/>
        <v>32.818106841739421</v>
      </c>
      <c r="L18" s="94">
        <f t="shared" si="8"/>
        <v>33.026615912118757</v>
      </c>
      <c r="M18" s="94">
        <f t="shared" si="8"/>
        <v>33.339195629702047</v>
      </c>
      <c r="N18" s="94">
        <f t="shared" si="8"/>
        <v>33.726681324858568</v>
      </c>
      <c r="O18" s="94">
        <f t="shared" si="8"/>
        <v>34.812882464713184</v>
      </c>
      <c r="P18" s="94">
        <f t="shared" si="8"/>
        <v>35.718546413411865</v>
      </c>
      <c r="Q18" s="94">
        <f t="shared" si="8"/>
        <v>35.739765255102917</v>
      </c>
      <c r="R18" s="94">
        <f t="shared" ref="R18:V18" si="9">R7*1000/R4</f>
        <v>36.276921086921462</v>
      </c>
      <c r="S18" s="94">
        <f t="shared" si="9"/>
        <v>36.864927682971128</v>
      </c>
      <c r="T18" s="94">
        <f t="shared" si="9"/>
        <v>37.45996579202717</v>
      </c>
      <c r="U18" s="94">
        <f t="shared" si="9"/>
        <v>38.075924123705413</v>
      </c>
      <c r="V18" s="94">
        <f t="shared" si="9"/>
        <v>38.710449656146302</v>
      </c>
      <c r="W18" s="94">
        <f t="shared" ref="W18:Y18" si="10">W7*1000/W4</f>
        <v>39.344445791024484</v>
      </c>
      <c r="X18" s="94">
        <f t="shared" si="10"/>
        <v>40.023005941012237</v>
      </c>
      <c r="Y18" s="94">
        <f t="shared" si="10"/>
        <v>40.692912394240651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83.526136460776797</v>
      </c>
      <c r="C19" s="15">
        <f t="shared" si="11"/>
        <v>83.745001057490526</v>
      </c>
      <c r="D19" s="15">
        <f t="shared" si="11"/>
        <v>84.02046259960855</v>
      </c>
      <c r="E19" s="15">
        <f t="shared" si="11"/>
        <v>84.291888129236966</v>
      </c>
      <c r="F19" s="15">
        <f t="shared" si="11"/>
        <v>84.765865561922197</v>
      </c>
      <c r="G19" s="15">
        <f t="shared" si="11"/>
        <v>85.04426558144516</v>
      </c>
      <c r="H19" s="15">
        <f t="shared" si="11"/>
        <v>85.399719219581399</v>
      </c>
      <c r="I19" s="15">
        <f t="shared" si="11"/>
        <v>85.831204120402447</v>
      </c>
      <c r="J19" s="15">
        <f t="shared" si="11"/>
        <v>86.38491159188699</v>
      </c>
      <c r="K19" s="15">
        <f t="shared" si="11"/>
        <v>86.96798783380838</v>
      </c>
      <c r="L19" s="15">
        <f t="shared" si="11"/>
        <v>87.487507455279072</v>
      </c>
      <c r="M19" s="15">
        <f t="shared" si="11"/>
        <v>88.048808921830229</v>
      </c>
      <c r="N19" s="15">
        <f t="shared" si="11"/>
        <v>88.6</v>
      </c>
      <c r="O19" s="15">
        <f t="shared" si="11"/>
        <v>89.399478139604042</v>
      </c>
      <c r="P19" s="15">
        <f t="shared" si="11"/>
        <v>90.117886687643249</v>
      </c>
      <c r="Q19" s="15">
        <f t="shared" si="11"/>
        <v>90.743261759675576</v>
      </c>
      <c r="R19" s="15">
        <f t="shared" ref="R19:V19" si="12">R7*1000/R6</f>
        <v>91.313539739884902</v>
      </c>
      <c r="S19" s="15">
        <f t="shared" si="12"/>
        <v>91.987202392985978</v>
      </c>
      <c r="T19" s="15">
        <f t="shared" si="12"/>
        <v>92.652541282119188</v>
      </c>
      <c r="U19" s="15">
        <f t="shared" si="12"/>
        <v>93.34312700139985</v>
      </c>
      <c r="V19" s="15">
        <f t="shared" si="12"/>
        <v>94.051874182670105</v>
      </c>
      <c r="W19" s="15">
        <f t="shared" ref="W19:Y19" si="13">W7*1000/W6</f>
        <v>94.731595678459087</v>
      </c>
      <c r="X19" s="15">
        <f t="shared" si="13"/>
        <v>95.489883405344074</v>
      </c>
      <c r="Y19" s="15">
        <f t="shared" si="13"/>
        <v>96.198039061952855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33.101719004745533</v>
      </c>
      <c r="D20" s="4">
        <f t="shared" si="14"/>
        <v>34.008219235877057</v>
      </c>
      <c r="E20" s="4">
        <f t="shared" si="14"/>
        <v>34.380189001703151</v>
      </c>
      <c r="F20" s="4">
        <f t="shared" si="14"/>
        <v>35.676183997842287</v>
      </c>
      <c r="G20" s="4">
        <f t="shared" si="14"/>
        <v>36.152716770060223</v>
      </c>
      <c r="H20" s="4">
        <f t="shared" si="14"/>
        <v>37.254616220552641</v>
      </c>
      <c r="I20" s="4">
        <f t="shared" si="14"/>
        <v>37.857762020065024</v>
      </c>
      <c r="J20" s="4">
        <f t="shared" si="14"/>
        <v>38.813996786426145</v>
      </c>
      <c r="K20" s="4">
        <f t="shared" si="14"/>
        <v>39.191076229666493</v>
      </c>
      <c r="L20" s="4">
        <f t="shared" si="14"/>
        <v>39.751323763322546</v>
      </c>
      <c r="M20" s="4">
        <f t="shared" si="14"/>
        <v>40.312785266837416</v>
      </c>
      <c r="N20" s="4">
        <f t="shared" si="14"/>
        <v>40.800533686292724</v>
      </c>
      <c r="O20" s="4">
        <f t="shared" si="14"/>
        <v>41.868936919602739</v>
      </c>
      <c r="P20" s="4">
        <f t="shared" si="14"/>
        <v>42.738701407605774</v>
      </c>
      <c r="Q20" s="4">
        <f t="shared" si="14"/>
        <v>42.585402837884679</v>
      </c>
      <c r="R20" s="4">
        <f t="shared" ref="R20:V20" si="15">IF(SUM(R21)=0,"",R21/R17)</f>
        <v>43.047148841561672</v>
      </c>
      <c r="S20" s="4">
        <f t="shared" si="15"/>
        <v>43.620797319703229</v>
      </c>
      <c r="T20" s="4">
        <f t="shared" si="15"/>
        <v>44.190028255271272</v>
      </c>
      <c r="U20" s="4">
        <f t="shared" si="15"/>
        <v>44.76333408084114</v>
      </c>
      <c r="V20" s="4">
        <f t="shared" si="15"/>
        <v>45.256691766633374</v>
      </c>
      <c r="W20" s="4">
        <f t="shared" ref="W20:Y20" si="16">IF(SUM(W21)=0,"",W21/W17)</f>
        <v>46.036990271870103</v>
      </c>
      <c r="X20" s="4">
        <f t="shared" si="16"/>
        <v>47.013040466602106</v>
      </c>
      <c r="Y20" s="4">
        <f t="shared" si="16"/>
        <v>47.626848797722374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90.512375341106193</v>
      </c>
      <c r="D21" s="3">
        <f t="shared" si="17"/>
        <v>92.593674790415051</v>
      </c>
      <c r="E21" s="3">
        <f t="shared" si="17"/>
        <v>93.204683725542807</v>
      </c>
      <c r="F21" s="3">
        <f t="shared" si="17"/>
        <v>94.755940887372603</v>
      </c>
      <c r="G21" s="3">
        <f t="shared" si="17"/>
        <v>96.310833612440717</v>
      </c>
      <c r="H21" s="3">
        <f t="shared" si="17"/>
        <v>99.730607595231817</v>
      </c>
      <c r="I21" s="3">
        <f t="shared" si="17"/>
        <v>101.34523392334357</v>
      </c>
      <c r="J21" s="3">
        <f t="shared" si="17"/>
        <v>103.40049686208368</v>
      </c>
      <c r="K21" s="3">
        <f t="shared" si="17"/>
        <v>103.85635762513238</v>
      </c>
      <c r="L21" s="3">
        <f t="shared" si="17"/>
        <v>105.30125894081608</v>
      </c>
      <c r="M21" s="3">
        <f t="shared" si="17"/>
        <v>106.46605774448503</v>
      </c>
      <c r="N21" s="3">
        <f t="shared" si="17"/>
        <v>107.1830118648857</v>
      </c>
      <c r="O21" s="3">
        <f t="shared" si="17"/>
        <v>107.51942516298396</v>
      </c>
      <c r="P21" s="3">
        <f t="shared" si="17"/>
        <v>107.82973657577057</v>
      </c>
      <c r="Q21" s="3">
        <f t="shared" si="17"/>
        <v>108.1243351565565</v>
      </c>
      <c r="R21" s="3">
        <f t="shared" ref="R21:V21" si="18">IF(SUM(R9)=0,"",R9*1000/R8)</f>
        <v>108.35504829680291</v>
      </c>
      <c r="S21" s="3">
        <f t="shared" si="18"/>
        <v>108.84478456320056</v>
      </c>
      <c r="T21" s="3">
        <f t="shared" si="18"/>
        <v>109.29850923811983</v>
      </c>
      <c r="U21" s="3">
        <f t="shared" si="18"/>
        <v>109.73731233781604</v>
      </c>
      <c r="V21" s="3">
        <f t="shared" si="18"/>
        <v>109.95678732146828</v>
      </c>
      <c r="W21" s="3">
        <f t="shared" ref="W21:Y21" si="19">IF(SUM(W9)=0,"",W9*1000/W8)</f>
        <v>110.84557072812676</v>
      </c>
      <c r="X21" s="3">
        <f t="shared" si="19"/>
        <v>112.16723099966686</v>
      </c>
      <c r="Y21" s="3">
        <f t="shared" si="19"/>
        <v>112.58986372500249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11929.00686444862</v>
      </c>
      <c r="C22" s="13">
        <f t="shared" si="20"/>
        <v>12501.911916257684</v>
      </c>
      <c r="D22" s="13">
        <f t="shared" si="20"/>
        <v>13172.369395484935</v>
      </c>
      <c r="E22" s="13">
        <f t="shared" si="20"/>
        <v>13627.985623696632</v>
      </c>
      <c r="F22" s="13">
        <f t="shared" si="20"/>
        <v>14167.294347685205</v>
      </c>
      <c r="G22" s="13">
        <f t="shared" si="20"/>
        <v>14625.243179214411</v>
      </c>
      <c r="H22" s="13">
        <f t="shared" si="20"/>
        <v>14848.110547092634</v>
      </c>
      <c r="I22" s="13">
        <f t="shared" si="20"/>
        <v>15504.413449891292</v>
      </c>
      <c r="J22" s="13">
        <f t="shared" si="20"/>
        <v>16037.976218783553</v>
      </c>
      <c r="K22" s="13">
        <f t="shared" si="20"/>
        <v>15745.38144418129</v>
      </c>
      <c r="L22" s="13">
        <f t="shared" si="20"/>
        <v>14553.18824731335</v>
      </c>
      <c r="M22" s="13">
        <f t="shared" si="20"/>
        <v>13391.796625913727</v>
      </c>
      <c r="N22" s="13">
        <f t="shared" si="20"/>
        <v>12175.067821701698</v>
      </c>
      <c r="O22" s="13">
        <f t="shared" si="20"/>
        <v>11884.630196026372</v>
      </c>
      <c r="P22" s="13">
        <f t="shared" si="20"/>
        <v>11981.968728281945</v>
      </c>
      <c r="Q22" s="13">
        <f t="shared" si="20"/>
        <v>12104.083620509748</v>
      </c>
      <c r="R22" s="13">
        <f t="shared" ref="R22:V22" si="21">R3*1000000/R4</f>
        <v>12228.769046960502</v>
      </c>
      <c r="S22" s="13">
        <f t="shared" si="21"/>
        <v>12560.895767919857</v>
      </c>
      <c r="T22" s="13">
        <f t="shared" si="21"/>
        <v>12877.626834464041</v>
      </c>
      <c r="U22" s="13">
        <f t="shared" si="21"/>
        <v>13234.785619252392</v>
      </c>
      <c r="V22" s="13">
        <f t="shared" si="21"/>
        <v>12421.615267728952</v>
      </c>
      <c r="W22" s="13">
        <f t="shared" ref="W22:Y22" si="22">W3*1000000/W4</f>
        <v>13102.745875925964</v>
      </c>
      <c r="X22" s="13">
        <f t="shared" si="22"/>
        <v>14525.916162646134</v>
      </c>
      <c r="Y22" s="13">
        <f t="shared" si="22"/>
        <v>14852.493503445656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32757.717548030345</v>
      </c>
      <c r="C23" s="46">
        <f t="shared" si="23"/>
        <v>34184.86344118679</v>
      </c>
      <c r="D23" s="46">
        <f t="shared" si="23"/>
        <v>35864.215046521618</v>
      </c>
      <c r="E23" s="46">
        <f t="shared" si="23"/>
        <v>36945.465593861773</v>
      </c>
      <c r="F23" s="46">
        <f t="shared" si="23"/>
        <v>37628.332274114815</v>
      </c>
      <c r="G23" s="46">
        <f t="shared" si="23"/>
        <v>38961.646266686817</v>
      </c>
      <c r="H23" s="46">
        <f t="shared" si="23"/>
        <v>39748.391923731157</v>
      </c>
      <c r="I23" s="46">
        <f t="shared" si="23"/>
        <v>41505.316851288313</v>
      </c>
      <c r="J23" s="46">
        <f t="shared" si="23"/>
        <v>42725.172540449297</v>
      </c>
      <c r="K23" s="46">
        <f t="shared" si="23"/>
        <v>41725.263083568323</v>
      </c>
      <c r="L23" s="46">
        <f t="shared" si="23"/>
        <v>38551.396506164943</v>
      </c>
      <c r="M23" s="46">
        <f t="shared" si="23"/>
        <v>35367.732183214233</v>
      </c>
      <c r="N23" s="46">
        <f t="shared" si="23"/>
        <v>31983.906113160803</v>
      </c>
      <c r="O23" s="46">
        <f t="shared" si="23"/>
        <v>30519.728967685503</v>
      </c>
      <c r="P23" s="46">
        <f t="shared" si="23"/>
        <v>30230.505117776844</v>
      </c>
      <c r="Q23" s="46">
        <f t="shared" si="23"/>
        <v>30732.26755959438</v>
      </c>
      <c r="R23" s="46">
        <f t="shared" ref="R23:V23" si="24">R3*1000000/R6</f>
        <v>30781.338517233678</v>
      </c>
      <c r="S23" s="46">
        <f t="shared" si="24"/>
        <v>31342.572300082757</v>
      </c>
      <c r="T23" s="46">
        <f t="shared" si="24"/>
        <v>31851.199718656699</v>
      </c>
      <c r="U23" s="46">
        <f t="shared" si="24"/>
        <v>32445.076602226247</v>
      </c>
      <c r="V23" s="46">
        <f t="shared" si="24"/>
        <v>30179.866332823203</v>
      </c>
      <c r="W23" s="46">
        <f t="shared" ref="W23:Y23" si="25">W3*1000000/W6</f>
        <v>31548.138489193734</v>
      </c>
      <c r="X23" s="46">
        <f t="shared" si="25"/>
        <v>34657.018085328782</v>
      </c>
      <c r="Y23" s="46">
        <f t="shared" si="25"/>
        <v>35111.29251132402</v>
      </c>
      <c r="DA23" s="11"/>
    </row>
    <row r="24" spans="1:105" ht="12" customHeight="1" x14ac:dyDescent="0.25">
      <c r="A24" s="180" t="s">
        <v>188</v>
      </c>
      <c r="B24" s="15">
        <v>0.81336629643221292</v>
      </c>
      <c r="C24" s="15">
        <v>0.83819138371236834</v>
      </c>
      <c r="D24" s="15">
        <v>0.87340808652670043</v>
      </c>
      <c r="E24" s="15">
        <v>0.89385555316966891</v>
      </c>
      <c r="F24" s="15">
        <v>0.89943746142702752</v>
      </c>
      <c r="G24" s="15">
        <v>0.91666485164175748</v>
      </c>
      <c r="H24" s="15">
        <v>0.92107326325727934</v>
      </c>
      <c r="I24" s="15">
        <v>0.94844192118015647</v>
      </c>
      <c r="J24" s="15">
        <v>0.98243485041194989</v>
      </c>
      <c r="K24" s="15">
        <v>0.9768219727558064</v>
      </c>
      <c r="L24" s="15">
        <v>0.90012592231054478</v>
      </c>
      <c r="M24" s="15">
        <v>0.82505754714851243</v>
      </c>
      <c r="N24" s="15">
        <v>0.75843117423657924</v>
      </c>
      <c r="O24" s="15">
        <v>0.73138145967362445</v>
      </c>
      <c r="P24" s="15">
        <v>0.72142930094813507</v>
      </c>
      <c r="Q24" s="15">
        <v>0.72165623913052146</v>
      </c>
      <c r="R24" s="15">
        <v>0.71094118825737329</v>
      </c>
      <c r="S24" s="15">
        <v>0.71104288764318835</v>
      </c>
      <c r="T24" s="15">
        <v>0.71239595919586107</v>
      </c>
      <c r="U24" s="15">
        <v>0.71844503285983974</v>
      </c>
      <c r="V24" s="15">
        <v>0.72134492467933942</v>
      </c>
      <c r="W24" s="15">
        <v>0.72042525124266654</v>
      </c>
      <c r="X24" s="15">
        <v>0.75917894629965488</v>
      </c>
      <c r="Y24" s="15">
        <v>0.77304079953598692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4558.2938088823312</v>
      </c>
      <c r="C28" s="22">
        <f t="shared" ref="C28:W28" si="26">SUM(C29:C30,C33:C34,C41:C42)</f>
        <v>4778.1481770425626</v>
      </c>
      <c r="D28" s="22">
        <f t="shared" si="26"/>
        <v>4983.8652221835291</v>
      </c>
      <c r="E28" s="22">
        <f t="shared" si="26"/>
        <v>5587.5800683152784</v>
      </c>
      <c r="F28" s="22">
        <f t="shared" si="26"/>
        <v>5488.2203463561718</v>
      </c>
      <c r="G28" s="22">
        <f t="shared" si="26"/>
        <v>5585.6418622876417</v>
      </c>
      <c r="H28" s="22">
        <f t="shared" si="26"/>
        <v>5589.6897578027883</v>
      </c>
      <c r="I28" s="22">
        <f t="shared" si="26"/>
        <v>5440.8813212875093</v>
      </c>
      <c r="J28" s="22">
        <f t="shared" si="26"/>
        <v>5289.9781483792913</v>
      </c>
      <c r="K28" s="22">
        <f t="shared" si="26"/>
        <v>4905.4271285504146</v>
      </c>
      <c r="L28" s="22">
        <f t="shared" si="26"/>
        <v>4684.5210483840619</v>
      </c>
      <c r="M28" s="22">
        <f t="shared" si="26"/>
        <v>5551.8953803454042</v>
      </c>
      <c r="N28" s="22">
        <f t="shared" si="26"/>
        <v>5125.6739605770872</v>
      </c>
      <c r="O28" s="22">
        <f t="shared" si="26"/>
        <v>3840.3275179271641</v>
      </c>
      <c r="P28" s="22">
        <f t="shared" si="26"/>
        <v>3872.2461011033956</v>
      </c>
      <c r="Q28" s="22">
        <f t="shared" si="26"/>
        <v>4509.6012749046549</v>
      </c>
      <c r="R28" s="22">
        <f t="shared" si="26"/>
        <v>4393.841659469269</v>
      </c>
      <c r="S28" s="22">
        <f t="shared" si="26"/>
        <v>4401.052364574376</v>
      </c>
      <c r="T28" s="22">
        <f t="shared" si="26"/>
        <v>3903.4803955288053</v>
      </c>
      <c r="U28" s="22">
        <f t="shared" si="26"/>
        <v>4104.3355975924333</v>
      </c>
      <c r="V28" s="22">
        <f t="shared" si="26"/>
        <v>4279.7767841788473</v>
      </c>
      <c r="W28" s="22">
        <f t="shared" si="26"/>
        <v>4280.957953568357</v>
      </c>
      <c r="X28" s="22">
        <f t="shared" ref="X28:Y28" si="27">SUM(X29:X30,X33:X34,X41:X42)</f>
        <v>4327.1808254514181</v>
      </c>
      <c r="Y28" s="22">
        <f t="shared" si="27"/>
        <v>3775.8062768701629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17.728116938950983</v>
      </c>
      <c r="C29" s="31">
        <v>16.679363714531387</v>
      </c>
      <c r="D29" s="31">
        <v>6.043508168529665</v>
      </c>
      <c r="E29" s="31">
        <v>5.5984522785898534</v>
      </c>
      <c r="F29" s="31">
        <v>5.2421324161650897</v>
      </c>
      <c r="G29" s="31">
        <v>4.71822871883061</v>
      </c>
      <c r="H29" s="31">
        <v>1.3618228718830612</v>
      </c>
      <c r="I29" s="31">
        <v>1.7358555460017198</v>
      </c>
      <c r="J29" s="31">
        <v>5.8024935511607909</v>
      </c>
      <c r="K29" s="31">
        <v>3.6264832330180559</v>
      </c>
      <c r="L29" s="31">
        <v>3.365176268271711</v>
      </c>
      <c r="M29" s="31">
        <v>4.4773860705073094</v>
      </c>
      <c r="N29" s="31">
        <v>0.38331900257953572</v>
      </c>
      <c r="O29" s="31">
        <v>0.87343078245915728</v>
      </c>
      <c r="P29" s="31">
        <v>2.8878761822871879</v>
      </c>
      <c r="Q29" s="31">
        <v>4.6632846087704207</v>
      </c>
      <c r="R29" s="31">
        <v>1.9474634565778159</v>
      </c>
      <c r="S29" s="31">
        <v>4.4244196044711952</v>
      </c>
      <c r="T29" s="31">
        <v>3.5954428202923472</v>
      </c>
      <c r="U29" s="31">
        <v>3.4083404987102321</v>
      </c>
      <c r="V29" s="31">
        <v>3.0710232158211519</v>
      </c>
      <c r="W29" s="31">
        <v>3.234307824591574</v>
      </c>
      <c r="X29" s="31">
        <v>1.6608770421324159</v>
      </c>
      <c r="Y29" s="31">
        <v>0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2433.299914015477</v>
      </c>
      <c r="C30" s="98">
        <f t="shared" ref="C30:W30" si="28">SUM(C31:C32)</f>
        <v>2621.3886500429921</v>
      </c>
      <c r="D30" s="98">
        <f t="shared" si="28"/>
        <v>2724.7158211521923</v>
      </c>
      <c r="E30" s="98">
        <f t="shared" si="28"/>
        <v>3234.2864144453997</v>
      </c>
      <c r="F30" s="98">
        <f t="shared" si="28"/>
        <v>3079.4735167669824</v>
      </c>
      <c r="G30" s="98">
        <f t="shared" si="28"/>
        <v>3138.7527944969906</v>
      </c>
      <c r="H30" s="98">
        <f t="shared" si="28"/>
        <v>2986.5840068787616</v>
      </c>
      <c r="I30" s="98">
        <f t="shared" si="28"/>
        <v>2670.8417024935511</v>
      </c>
      <c r="J30" s="98">
        <f t="shared" si="28"/>
        <v>2580.462424763542</v>
      </c>
      <c r="K30" s="98">
        <f t="shared" si="28"/>
        <v>2198.8010318142733</v>
      </c>
      <c r="L30" s="98">
        <f t="shared" si="28"/>
        <v>1966.3561478933784</v>
      </c>
      <c r="M30" s="98">
        <f t="shared" si="28"/>
        <v>2582.5451418744619</v>
      </c>
      <c r="N30" s="98">
        <f t="shared" si="28"/>
        <v>1914.1778159931212</v>
      </c>
      <c r="O30" s="98">
        <f t="shared" si="28"/>
        <v>988.4112639724849</v>
      </c>
      <c r="P30" s="98">
        <f t="shared" si="28"/>
        <v>1051.399570077386</v>
      </c>
      <c r="Q30" s="98">
        <f t="shared" si="28"/>
        <v>1463.9390369733442</v>
      </c>
      <c r="R30" s="98">
        <f t="shared" si="28"/>
        <v>1266.3752364574373</v>
      </c>
      <c r="S30" s="98">
        <f t="shared" si="28"/>
        <v>1246.0931212381772</v>
      </c>
      <c r="T30" s="98">
        <f t="shared" si="28"/>
        <v>1036.5465176268272</v>
      </c>
      <c r="U30" s="98">
        <f t="shared" si="28"/>
        <v>1153.5037833190022</v>
      </c>
      <c r="V30" s="98">
        <f t="shared" si="28"/>
        <v>1285.476526225279</v>
      </c>
      <c r="W30" s="98">
        <f t="shared" si="28"/>
        <v>1141.293981083405</v>
      </c>
      <c r="X30" s="98">
        <f t="shared" ref="X30:Y30" si="29">SUM(X31:X32)</f>
        <v>1284.5419604471194</v>
      </c>
      <c r="Y30" s="98">
        <f t="shared" si="29"/>
        <v>897.18521066208086</v>
      </c>
      <c r="DA30" s="63"/>
    </row>
    <row r="31" spans="1:105" ht="12" customHeight="1" x14ac:dyDescent="0.25">
      <c r="A31" s="97" t="s">
        <v>74</v>
      </c>
      <c r="B31" s="98">
        <v>67.784436801375747</v>
      </c>
      <c r="C31" s="98">
        <v>68.91418744625966</v>
      </c>
      <c r="D31" s="98">
        <v>54.227601031814267</v>
      </c>
      <c r="E31" s="98">
        <v>55.357351676698187</v>
      </c>
      <c r="F31" s="98">
        <v>58.746517626827163</v>
      </c>
      <c r="G31" s="98">
        <v>55.357351676698187</v>
      </c>
      <c r="H31" s="98">
        <v>53.097850386930347</v>
      </c>
      <c r="I31" s="98">
        <v>49.708598452278594</v>
      </c>
      <c r="J31" s="98">
        <v>49.708598452278594</v>
      </c>
      <c r="K31" s="98">
        <v>40.651590713671538</v>
      </c>
      <c r="L31" s="98">
        <v>48.342390369733437</v>
      </c>
      <c r="M31" s="98">
        <v>42.848925193465178</v>
      </c>
      <c r="N31" s="98">
        <v>17.579019776440241</v>
      </c>
      <c r="O31" s="98">
        <v>60.428030954428202</v>
      </c>
      <c r="P31" s="98">
        <v>86.796560619088552</v>
      </c>
      <c r="Q31" s="98">
        <v>79.105760963026654</v>
      </c>
      <c r="R31" s="98">
        <v>76.908340498710217</v>
      </c>
      <c r="S31" s="98">
        <v>81.191057609630263</v>
      </c>
      <c r="T31" s="98">
        <v>81.693207222699911</v>
      </c>
      <c r="U31" s="98">
        <v>80.335167669819427</v>
      </c>
      <c r="V31" s="98">
        <v>81.446001719690443</v>
      </c>
      <c r="W31" s="98">
        <v>105.8435081685297</v>
      </c>
      <c r="X31" s="98">
        <v>116.143766122098</v>
      </c>
      <c r="Y31" s="98">
        <v>108.4770421324162</v>
      </c>
      <c r="DA31" s="63" t="s">
        <v>233</v>
      </c>
    </row>
    <row r="32" spans="1:105" ht="12" customHeight="1" x14ac:dyDescent="0.25">
      <c r="A32" s="97" t="s">
        <v>196</v>
      </c>
      <c r="B32" s="98">
        <v>2365.5154772141013</v>
      </c>
      <c r="C32" s="98">
        <v>2552.4744625967323</v>
      </c>
      <c r="D32" s="98">
        <v>2670.4882201203782</v>
      </c>
      <c r="E32" s="98">
        <v>3178.9290627687014</v>
      </c>
      <c r="F32" s="98">
        <v>3020.7269991401554</v>
      </c>
      <c r="G32" s="98">
        <v>3083.3954428202924</v>
      </c>
      <c r="H32" s="98">
        <v>2933.486156491831</v>
      </c>
      <c r="I32" s="98">
        <v>2621.1331040412724</v>
      </c>
      <c r="J32" s="98">
        <v>2530.7538263112633</v>
      </c>
      <c r="K32" s="98">
        <v>2158.149441100602</v>
      </c>
      <c r="L32" s="98">
        <v>1918.0137575236449</v>
      </c>
      <c r="M32" s="98">
        <v>2539.6962166809967</v>
      </c>
      <c r="N32" s="98">
        <v>1896.598796216681</v>
      </c>
      <c r="O32" s="98">
        <v>927.98323301805669</v>
      </c>
      <c r="P32" s="98">
        <v>964.60300945829749</v>
      </c>
      <c r="Q32" s="98">
        <v>1384.8332760103176</v>
      </c>
      <c r="R32" s="98">
        <v>1189.466895958727</v>
      </c>
      <c r="S32" s="98">
        <v>1164.902063628547</v>
      </c>
      <c r="T32" s="98">
        <v>954.85331040412723</v>
      </c>
      <c r="U32" s="98">
        <v>1073.1686156491828</v>
      </c>
      <c r="V32" s="98">
        <v>1204.0305245055886</v>
      </c>
      <c r="W32" s="98">
        <v>1035.4504729148753</v>
      </c>
      <c r="X32" s="98">
        <v>1168.3981943250214</v>
      </c>
      <c r="Y32" s="98">
        <v>788.7081685296647</v>
      </c>
      <c r="DA32" s="63" t="s">
        <v>234</v>
      </c>
    </row>
    <row r="33" spans="1:105" ht="12" customHeight="1" x14ac:dyDescent="0.25">
      <c r="A33" s="73" t="s">
        <v>189</v>
      </c>
      <c r="B33" s="98">
        <v>4.8582115219260524</v>
      </c>
      <c r="C33" s="98">
        <v>5.2235597592433356</v>
      </c>
      <c r="D33" s="98">
        <v>8.5555460017196907</v>
      </c>
      <c r="E33" s="98">
        <v>18.701633705932931</v>
      </c>
      <c r="F33" s="98">
        <v>34.65193465176268</v>
      </c>
      <c r="G33" s="98">
        <v>73.216680997420454</v>
      </c>
      <c r="H33" s="98">
        <v>139.29613069647459</v>
      </c>
      <c r="I33" s="98">
        <v>176.61117798796221</v>
      </c>
      <c r="J33" s="98">
        <v>207.5033533963886</v>
      </c>
      <c r="K33" s="98">
        <v>255.93147033533961</v>
      </c>
      <c r="L33" s="98">
        <v>254.61874462596731</v>
      </c>
      <c r="M33" s="98">
        <v>348.02338779019777</v>
      </c>
      <c r="N33" s="98">
        <v>310.31547721410152</v>
      </c>
      <c r="O33" s="98">
        <v>232.438950988822</v>
      </c>
      <c r="P33" s="98">
        <v>231.57850386930349</v>
      </c>
      <c r="Q33" s="98">
        <v>356.44686156491832</v>
      </c>
      <c r="R33" s="98">
        <v>329.08426483233018</v>
      </c>
      <c r="S33" s="98">
        <v>360.66466036113502</v>
      </c>
      <c r="T33" s="98">
        <v>331.32708512467752</v>
      </c>
      <c r="U33" s="98">
        <v>388.83611349956999</v>
      </c>
      <c r="V33" s="98">
        <v>443.93791917454854</v>
      </c>
      <c r="W33" s="98">
        <v>501.74453998280308</v>
      </c>
      <c r="X33" s="98">
        <v>467.36552020636287</v>
      </c>
      <c r="Y33" s="98">
        <v>366.20025795356838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852.78495247648493</v>
      </c>
      <c r="C34" s="98">
        <f>SUM(C35:C40)</f>
        <v>856.03742897721384</v>
      </c>
      <c r="D34" s="98">
        <f>SUM(D35:D40)</f>
        <v>860.60554892471691</v>
      </c>
      <c r="E34" s="98">
        <f t="shared" ref="E34:G34" si="30">SUM(E35:E40)</f>
        <v>868.96682669876861</v>
      </c>
      <c r="F34" s="98">
        <f t="shared" si="30"/>
        <v>876.44330422375594</v>
      </c>
      <c r="G34" s="98">
        <f t="shared" si="30"/>
        <v>869.02578318188</v>
      </c>
      <c r="H34" s="98">
        <f t="shared" ref="H34" si="31">SUM(H35:H40)</f>
        <v>886.48047147432783</v>
      </c>
      <c r="I34" s="98">
        <f t="shared" ref="I34" si="32">SUM(I35:I40)</f>
        <v>1006.1809773494181</v>
      </c>
      <c r="J34" s="98">
        <f t="shared" ref="J34" si="33">SUM(J35:J40)</f>
        <v>893.77840633285984</v>
      </c>
      <c r="K34" s="98">
        <f t="shared" ref="K34" si="34">SUM(K35:K40)</f>
        <v>839.11938994336401</v>
      </c>
      <c r="L34" s="98">
        <f t="shared" ref="L34" si="35">SUM(L35:L40)</f>
        <v>854.92156429120064</v>
      </c>
      <c r="M34" s="98">
        <f t="shared" ref="M34" si="36">SUM(M35:M40)</f>
        <v>1047.2306339997476</v>
      </c>
      <c r="N34" s="98">
        <f t="shared" ref="N34" si="37">SUM(N35:N40)</f>
        <v>1216.9862563638458</v>
      </c>
      <c r="O34" s="98">
        <f t="shared" ref="O34" si="38">SUM(O35:O40)</f>
        <v>1077.0064517190813</v>
      </c>
      <c r="P34" s="98">
        <f t="shared" ref="P34" si="39">SUM(P35:P40)</f>
        <v>1057.6756797792343</v>
      </c>
      <c r="Q34" s="98">
        <f t="shared" ref="Q34" si="40">SUM(Q35:Q40)</f>
        <v>1126.5650754205619</v>
      </c>
      <c r="R34" s="98">
        <f t="shared" ref="R34" si="41">SUM(R35:R40)</f>
        <v>1033.560920002373</v>
      </c>
      <c r="S34" s="98">
        <f t="shared" ref="S34" si="42">SUM(S35:S40)</f>
        <v>1063.378675838349</v>
      </c>
      <c r="T34" s="98">
        <f t="shared" ref="T34" si="43">SUM(T35:T40)</f>
        <v>1049.7921754084266</v>
      </c>
      <c r="U34" s="98">
        <f t="shared" ref="U34" si="44">SUM(U35:U40)</f>
        <v>1025.8649183147033</v>
      </c>
      <c r="V34" s="98">
        <f t="shared" ref="V34" si="45">SUM(V35:V40)</f>
        <v>1003.8052450558898</v>
      </c>
      <c r="W34" s="98">
        <f t="shared" ref="W34:Y34" si="46">SUM(W35:W40)</f>
        <v>1075.3527085124676</v>
      </c>
      <c r="X34" s="98">
        <f t="shared" si="46"/>
        <v>1120.4747205503008</v>
      </c>
      <c r="Y34" s="98">
        <f t="shared" si="46"/>
        <v>1185.9621668099742</v>
      </c>
      <c r="DA34" s="63"/>
    </row>
    <row r="35" spans="1:105" ht="12" customHeight="1" x14ac:dyDescent="0.25">
      <c r="A35" s="97" t="s">
        <v>199</v>
      </c>
      <c r="B35" s="98">
        <v>702.03972484952703</v>
      </c>
      <c r="C35" s="98">
        <v>702.03972484952692</v>
      </c>
      <c r="D35" s="98">
        <v>702.03972484952715</v>
      </c>
      <c r="E35" s="98">
        <v>702.03972484952703</v>
      </c>
      <c r="F35" s="98">
        <v>702.03972484952692</v>
      </c>
      <c r="G35" s="98">
        <v>702.03972484952692</v>
      </c>
      <c r="H35" s="98">
        <v>702.03972484952703</v>
      </c>
      <c r="I35" s="98">
        <v>804.43293207222689</v>
      </c>
      <c r="J35" s="98">
        <v>663.87222699914014</v>
      </c>
      <c r="K35" s="98">
        <v>590.40318142734304</v>
      </c>
      <c r="L35" s="98">
        <v>605.54600171969037</v>
      </c>
      <c r="M35" s="98">
        <v>789.8633705932931</v>
      </c>
      <c r="N35" s="98">
        <v>954.04608770421316</v>
      </c>
      <c r="O35" s="98">
        <v>821.43877901977635</v>
      </c>
      <c r="P35" s="98">
        <v>792.18013757523647</v>
      </c>
      <c r="Q35" s="98">
        <v>830.06113499570085</v>
      </c>
      <c r="R35" s="98">
        <v>727.66792777300088</v>
      </c>
      <c r="S35" s="98">
        <v>741.87927773000843</v>
      </c>
      <c r="T35" s="98">
        <v>715.00189165950144</v>
      </c>
      <c r="U35" s="98">
        <v>679.68082545141874</v>
      </c>
      <c r="V35" s="98">
        <v>639.6002579535683</v>
      </c>
      <c r="W35" s="98">
        <v>685.33748925193458</v>
      </c>
      <c r="X35" s="98">
        <v>709.22656921754071</v>
      </c>
      <c r="Y35" s="98">
        <v>753.17050730868436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8.5984522785898529E-4</v>
      </c>
      <c r="V37" s="98">
        <v>8.5984522785898529E-4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149.70859845227861</v>
      </c>
      <c r="C38" s="98">
        <v>152.31203783319</v>
      </c>
      <c r="D38" s="98">
        <v>155.2498710232158</v>
      </c>
      <c r="E38" s="98">
        <v>159.83568357695609</v>
      </c>
      <c r="F38" s="98">
        <v>165.23361994840931</v>
      </c>
      <c r="G38" s="98">
        <v>155.10653482373169</v>
      </c>
      <c r="H38" s="98">
        <v>167.7892519346517</v>
      </c>
      <c r="I38" s="98">
        <v>181.88116938950989</v>
      </c>
      <c r="J38" s="98">
        <v>210.18435081685291</v>
      </c>
      <c r="K38" s="98">
        <v>230.60567497850391</v>
      </c>
      <c r="L38" s="98">
        <v>231.155030094583</v>
      </c>
      <c r="M38" s="98">
        <v>231.346173688736</v>
      </c>
      <c r="N38" s="98">
        <v>233.13748925193471</v>
      </c>
      <c r="O38" s="98">
        <v>236.4335339638865</v>
      </c>
      <c r="P38" s="98">
        <v>242.47635425623389</v>
      </c>
      <c r="Q38" s="98">
        <v>248.28030954428201</v>
      </c>
      <c r="R38" s="98">
        <v>253.20051590713669</v>
      </c>
      <c r="S38" s="98">
        <v>259.93602751504727</v>
      </c>
      <c r="T38" s="98">
        <v>265.45331040412731</v>
      </c>
      <c r="U38" s="98">
        <v>273.83680137575237</v>
      </c>
      <c r="V38" s="98">
        <v>280.79914015477209</v>
      </c>
      <c r="W38" s="98">
        <v>291.15073086844359</v>
      </c>
      <c r="X38" s="98">
        <v>306.17179707652622</v>
      </c>
      <c r="Y38" s="98">
        <v>323.04995700773861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0.16715391229578669</v>
      </c>
      <c r="G39" s="98">
        <v>0.16715391229578669</v>
      </c>
      <c r="H39" s="98">
        <v>0.19105760963026661</v>
      </c>
      <c r="I39" s="98">
        <v>0.19105760963026661</v>
      </c>
      <c r="J39" s="98">
        <v>0.19105760963026661</v>
      </c>
      <c r="K39" s="98">
        <v>0.19105760963026661</v>
      </c>
      <c r="L39" s="98">
        <v>0.19105760963026661</v>
      </c>
      <c r="M39" s="98">
        <v>0.19105760963026661</v>
      </c>
      <c r="N39" s="98">
        <v>0.19105760963026661</v>
      </c>
      <c r="O39" s="98">
        <v>0.14333619948409279</v>
      </c>
      <c r="P39" s="98">
        <v>0.1194325021496131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1.0366291746792666</v>
      </c>
      <c r="C40" s="98">
        <v>1.6856662944968992</v>
      </c>
      <c r="D40" s="98">
        <v>3.3159530519740299</v>
      </c>
      <c r="E40" s="98">
        <v>7.0914182722855443</v>
      </c>
      <c r="F40" s="98">
        <v>9.0028055135238922</v>
      </c>
      <c r="G40" s="98">
        <v>11.712369596325637</v>
      </c>
      <c r="H40" s="98">
        <v>16.460437080518815</v>
      </c>
      <c r="I40" s="98">
        <v>19.675818278051015</v>
      </c>
      <c r="J40" s="98">
        <v>19.530770907236473</v>
      </c>
      <c r="K40" s="98">
        <v>17.919475927886797</v>
      </c>
      <c r="L40" s="98">
        <v>18.029474867296958</v>
      </c>
      <c r="M40" s="98">
        <v>25.830032108088169</v>
      </c>
      <c r="N40" s="98">
        <v>29.611621798067812</v>
      </c>
      <c r="O40" s="98">
        <v>18.990802535934442</v>
      </c>
      <c r="P40" s="98">
        <v>22.899755445614385</v>
      </c>
      <c r="Q40" s="98">
        <v>48.223630880579094</v>
      </c>
      <c r="R40" s="98">
        <v>52.692476322235379</v>
      </c>
      <c r="S40" s="98">
        <v>61.563370593293151</v>
      </c>
      <c r="T40" s="98">
        <v>69.336973344797883</v>
      </c>
      <c r="U40" s="98">
        <v>72.346431642304381</v>
      </c>
      <c r="V40" s="98">
        <v>83.404987102321513</v>
      </c>
      <c r="W40" s="98">
        <v>98.864488392089385</v>
      </c>
      <c r="X40" s="98">
        <v>105.07635425623397</v>
      </c>
      <c r="Y40" s="98">
        <v>109.74170249355126</v>
      </c>
      <c r="DA40" s="63" t="s">
        <v>241</v>
      </c>
    </row>
    <row r="41" spans="1:105" ht="12" customHeight="1" x14ac:dyDescent="0.25">
      <c r="A41" s="73" t="s">
        <v>198</v>
      </c>
      <c r="B41" s="98">
        <v>28.040498710232161</v>
      </c>
      <c r="C41" s="98">
        <v>28.088306104901111</v>
      </c>
      <c r="D41" s="98">
        <v>27.538950988822009</v>
      </c>
      <c r="E41" s="98">
        <v>46.097248495270847</v>
      </c>
      <c r="F41" s="98">
        <v>43.398280309544283</v>
      </c>
      <c r="G41" s="98">
        <v>48.939552880481507</v>
      </c>
      <c r="H41" s="98">
        <v>56.104901117798789</v>
      </c>
      <c r="I41" s="98">
        <v>41.487532244196039</v>
      </c>
      <c r="J41" s="98">
        <v>43.876010318142733</v>
      </c>
      <c r="K41" s="98">
        <v>48.963370593293199</v>
      </c>
      <c r="L41" s="98">
        <v>46.360017196904558</v>
      </c>
      <c r="M41" s="98">
        <v>53.883662940670668</v>
      </c>
      <c r="N41" s="98">
        <v>45.11805674978504</v>
      </c>
      <c r="O41" s="98">
        <v>41.511435941530522</v>
      </c>
      <c r="P41" s="98">
        <v>49.512725709372297</v>
      </c>
      <c r="Q41" s="98">
        <v>49.990455717970761</v>
      </c>
      <c r="R41" s="98">
        <v>39.74393809114359</v>
      </c>
      <c r="S41" s="98">
        <v>38.799999999999997</v>
      </c>
      <c r="T41" s="98">
        <v>40.894153052450562</v>
      </c>
      <c r="U41" s="98">
        <v>38.522957867583827</v>
      </c>
      <c r="V41" s="98">
        <v>39.943508168529661</v>
      </c>
      <c r="W41" s="98">
        <v>35.776096302665522</v>
      </c>
      <c r="X41" s="98">
        <v>27.382803095442821</v>
      </c>
      <c r="Y41" s="98">
        <v>25.575752364574381</v>
      </c>
      <c r="DA41" s="63" t="s">
        <v>242</v>
      </c>
    </row>
    <row r="42" spans="1:105" ht="12" customHeight="1" x14ac:dyDescent="0.25">
      <c r="A42" s="32" t="s">
        <v>53</v>
      </c>
      <c r="B42" s="33">
        <v>1221.58211521926</v>
      </c>
      <c r="C42" s="33">
        <v>1250.73086844368</v>
      </c>
      <c r="D42" s="33">
        <v>1356.405846947549</v>
      </c>
      <c r="E42" s="33">
        <v>1413.929492691316</v>
      </c>
      <c r="F42" s="33">
        <v>1449.0111779879619</v>
      </c>
      <c r="G42" s="33">
        <v>1450.9888220120381</v>
      </c>
      <c r="H42" s="33">
        <v>1519.862424763543</v>
      </c>
      <c r="I42" s="33">
        <v>1544.02407566638</v>
      </c>
      <c r="J42" s="33">
        <v>1558.555460017197</v>
      </c>
      <c r="K42" s="33">
        <v>1558.985382631126</v>
      </c>
      <c r="L42" s="33">
        <v>1558.8993981083399</v>
      </c>
      <c r="M42" s="33">
        <v>1515.735167669819</v>
      </c>
      <c r="N42" s="33">
        <v>1638.693035253654</v>
      </c>
      <c r="O42" s="33">
        <v>1500.085984522786</v>
      </c>
      <c r="P42" s="33">
        <v>1479.1917454858126</v>
      </c>
      <c r="Q42" s="33">
        <v>1507.996560619089</v>
      </c>
      <c r="R42" s="33">
        <v>1723.1298366294066</v>
      </c>
      <c r="S42" s="33">
        <v>1687.6914875322441</v>
      </c>
      <c r="T42" s="33">
        <v>1441.3250214961311</v>
      </c>
      <c r="U42" s="33">
        <v>1494.199484092863</v>
      </c>
      <c r="V42" s="33">
        <v>1503.5425623387789</v>
      </c>
      <c r="W42" s="33">
        <v>1523.556319862425</v>
      </c>
      <c r="X42" s="33">
        <v>1425.75494411006</v>
      </c>
      <c r="Y42" s="33">
        <v>1300.882889079965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4557.2571797076525</v>
      </c>
      <c r="C44" s="205">
        <f t="shared" si="47"/>
        <v>4776.4625107480651</v>
      </c>
      <c r="D44" s="205">
        <f t="shared" si="47"/>
        <v>4980.5492691315558</v>
      </c>
      <c r="E44" s="205">
        <f t="shared" si="47"/>
        <v>5580.4886500429939</v>
      </c>
      <c r="F44" s="205">
        <f t="shared" si="47"/>
        <v>5479.2175408426483</v>
      </c>
      <c r="G44" s="205">
        <f t="shared" si="47"/>
        <v>5573.9294926913144</v>
      </c>
      <c r="H44" s="205">
        <f t="shared" si="47"/>
        <v>5573.2293207222692</v>
      </c>
      <c r="I44" s="205">
        <f t="shared" si="47"/>
        <v>5421.2055030094562</v>
      </c>
      <c r="J44" s="205">
        <f t="shared" si="47"/>
        <v>5270.4473774720536</v>
      </c>
      <c r="K44" s="205">
        <f t="shared" si="47"/>
        <v>4887.5076526225275</v>
      </c>
      <c r="L44" s="205">
        <f t="shared" si="47"/>
        <v>4666.4915735167669</v>
      </c>
      <c r="M44" s="205">
        <f t="shared" si="47"/>
        <v>5526.0653482373182</v>
      </c>
      <c r="N44" s="205">
        <f t="shared" si="47"/>
        <v>5096.062338779021</v>
      </c>
      <c r="O44" s="205">
        <f t="shared" si="47"/>
        <v>3821.33671539123</v>
      </c>
      <c r="P44" s="205">
        <f t="shared" si="47"/>
        <v>3849.3463456577806</v>
      </c>
      <c r="Q44" s="205">
        <f t="shared" si="47"/>
        <v>4461.3776440240745</v>
      </c>
      <c r="R44" s="205">
        <f t="shared" ref="R44:V44" si="48">SUM(R45,R50)</f>
        <v>4341.149183147033</v>
      </c>
      <c r="S44" s="205">
        <f t="shared" si="48"/>
        <v>4339.488993981081</v>
      </c>
      <c r="T44" s="205">
        <f t="shared" si="48"/>
        <v>3834.1434221840054</v>
      </c>
      <c r="U44" s="205">
        <f t="shared" si="48"/>
        <v>4031.9891659501291</v>
      </c>
      <c r="V44" s="205">
        <f t="shared" si="48"/>
        <v>4196.3717970765247</v>
      </c>
      <c r="W44" s="205">
        <f t="shared" ref="W44:Y44" si="49">SUM(W45,W50)</f>
        <v>4182.0934651762664</v>
      </c>
      <c r="X44" s="205">
        <f t="shared" si="49"/>
        <v>4222.1044711951836</v>
      </c>
      <c r="Y44" s="205">
        <f t="shared" si="49"/>
        <v>3666.0645743766127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4026.6383014773446</v>
      </c>
      <c r="C45" s="192">
        <f t="shared" si="50"/>
        <v>4233.0993469487476</v>
      </c>
      <c r="D45" s="192">
        <f t="shared" si="50"/>
        <v>4426.4198580530938</v>
      </c>
      <c r="E45" s="192">
        <f t="shared" si="50"/>
        <v>5016.0943546025374</v>
      </c>
      <c r="F45" s="192">
        <f t="shared" si="50"/>
        <v>4896.5587238779453</v>
      </c>
      <c r="G45" s="192">
        <f t="shared" si="50"/>
        <v>4979.4646745866185</v>
      </c>
      <c r="H45" s="192">
        <f t="shared" si="50"/>
        <v>4963.4753287910744</v>
      </c>
      <c r="I45" s="192">
        <f t="shared" si="50"/>
        <v>4795.5431628515198</v>
      </c>
      <c r="J45" s="192">
        <f t="shared" si="50"/>
        <v>4634.5752655339129</v>
      </c>
      <c r="K45" s="192">
        <f t="shared" si="50"/>
        <v>4241.5233866851659</v>
      </c>
      <c r="L45" s="192">
        <f t="shared" si="50"/>
        <v>4019.7546444524205</v>
      </c>
      <c r="M45" s="192">
        <f t="shared" si="50"/>
        <v>4877.3175944799359</v>
      </c>
      <c r="N45" s="192">
        <f t="shared" si="50"/>
        <v>4449.4403372104089</v>
      </c>
      <c r="O45" s="192">
        <f t="shared" si="50"/>
        <v>3164.5024076434074</v>
      </c>
      <c r="P45" s="192">
        <f t="shared" si="50"/>
        <v>3187.5487370897881</v>
      </c>
      <c r="Q45" s="192">
        <f t="shared" si="50"/>
        <v>3810.3946017556018</v>
      </c>
      <c r="R45" s="192">
        <f t="shared" ref="R45:V45" si="51">SUM(R46:R49)</f>
        <v>3691.6654160699263</v>
      </c>
      <c r="S45" s="192">
        <f t="shared" si="51"/>
        <v>3683.651634509833</v>
      </c>
      <c r="T45" s="192">
        <f t="shared" si="51"/>
        <v>3179.3675929911506</v>
      </c>
      <c r="U45" s="192">
        <f t="shared" si="51"/>
        <v>3382.5447495452904</v>
      </c>
      <c r="V45" s="192">
        <f t="shared" si="51"/>
        <v>3529.9425791239992</v>
      </c>
      <c r="W45" s="192">
        <f t="shared" ref="W45:Y45" si="52">SUM(W46:W49)</f>
        <v>3489.4736996358197</v>
      </c>
      <c r="X45" s="192">
        <f t="shared" si="52"/>
        <v>3567.7362448450708</v>
      </c>
      <c r="Y45" s="192">
        <f t="shared" si="52"/>
        <v>3027.2673733813972</v>
      </c>
      <c r="DA45" s="213" t="s">
        <v>245</v>
      </c>
    </row>
    <row r="46" spans="1:105" ht="12" customHeight="1" x14ac:dyDescent="0.25">
      <c r="A46" s="97" t="s">
        <v>215</v>
      </c>
      <c r="B46" s="74">
        <v>3194.5830567919106</v>
      </c>
      <c r="C46" s="74">
        <v>3384.8944299610375</v>
      </c>
      <c r="D46" s="74">
        <v>3553.9863838372125</v>
      </c>
      <c r="E46" s="74">
        <v>4110.1734762018277</v>
      </c>
      <c r="F46" s="74">
        <v>3991.6735969907959</v>
      </c>
      <c r="G46" s="74">
        <v>4094.5463799251975</v>
      </c>
      <c r="H46" s="74">
        <v>4048.6218190663758</v>
      </c>
      <c r="I46" s="74">
        <v>3855.1824394324449</v>
      </c>
      <c r="J46" s="74">
        <v>3662.3181480616836</v>
      </c>
      <c r="K46" s="74">
        <v>3260.0353993575291</v>
      </c>
      <c r="L46" s="74">
        <v>3033.7207684685959</v>
      </c>
      <c r="M46" s="74">
        <v>3915.5896523651681</v>
      </c>
      <c r="N46" s="74">
        <v>3434.4483267924902</v>
      </c>
      <c r="O46" s="74">
        <v>2182.1774989892847</v>
      </c>
      <c r="P46" s="74">
        <v>2206.6943398613494</v>
      </c>
      <c r="Q46" s="74">
        <v>2800.6665934444009</v>
      </c>
      <c r="R46" s="74">
        <v>2614.4965279464177</v>
      </c>
      <c r="S46" s="74">
        <v>2602.6823243556628</v>
      </c>
      <c r="T46" s="74">
        <v>2167.561969727029</v>
      </c>
      <c r="U46" s="74">
        <v>2290.2834890911768</v>
      </c>
      <c r="V46" s="74">
        <v>2415.3162467450511</v>
      </c>
      <c r="W46" s="74">
        <v>2352.5560556265191</v>
      </c>
      <c r="X46" s="74">
        <v>2447.0641828470725</v>
      </c>
      <c r="Y46" s="74">
        <v>1939.9260203300605</v>
      </c>
      <c r="DA46" s="90" t="s">
        <v>246</v>
      </c>
    </row>
    <row r="47" spans="1:105" ht="12" customHeight="1" x14ac:dyDescent="0.25">
      <c r="A47" s="97" t="s">
        <v>56</v>
      </c>
      <c r="B47" s="74">
        <v>85.399580806030215</v>
      </c>
      <c r="C47" s="74">
        <v>109.6998721800058</v>
      </c>
      <c r="D47" s="74">
        <v>90.289167248023944</v>
      </c>
      <c r="E47" s="74">
        <v>128.76448907883744</v>
      </c>
      <c r="F47" s="74">
        <v>78.243683740766926</v>
      </c>
      <c r="G47" s="74">
        <v>84.148668928977983</v>
      </c>
      <c r="H47" s="74">
        <v>99.732713062859361</v>
      </c>
      <c r="I47" s="74">
        <v>146.25849359887718</v>
      </c>
      <c r="J47" s="74">
        <v>144.5165950361916</v>
      </c>
      <c r="K47" s="74">
        <v>98.727145508494829</v>
      </c>
      <c r="L47" s="74">
        <v>134.13416148232557</v>
      </c>
      <c r="M47" s="74">
        <v>126.26711033232684</v>
      </c>
      <c r="N47" s="74">
        <v>210.51880385662392</v>
      </c>
      <c r="O47" s="74">
        <v>129.04930446418967</v>
      </c>
      <c r="P47" s="74">
        <v>104.65548005523402</v>
      </c>
      <c r="Q47" s="74">
        <v>138.73602751504706</v>
      </c>
      <c r="R47" s="74">
        <v>173.112639724849</v>
      </c>
      <c r="S47" s="74">
        <v>189.0612162033047</v>
      </c>
      <c r="T47" s="74">
        <v>139.87376994363211</v>
      </c>
      <c r="U47" s="74">
        <v>202.4405034871499</v>
      </c>
      <c r="V47" s="74">
        <v>180.42509792681707</v>
      </c>
      <c r="W47" s="74">
        <v>170.64368969141063</v>
      </c>
      <c r="X47" s="74">
        <v>152.14514665138043</v>
      </c>
      <c r="Y47" s="74">
        <v>191.22974586796605</v>
      </c>
      <c r="DA47" s="90" t="s">
        <v>247</v>
      </c>
    </row>
    <row r="48" spans="1:105" ht="12" customHeight="1" x14ac:dyDescent="0.25">
      <c r="A48" s="97" t="s">
        <v>55</v>
      </c>
      <c r="B48" s="74">
        <v>520.8142217644704</v>
      </c>
      <c r="C48" s="74">
        <v>516.94444106234187</v>
      </c>
      <c r="D48" s="74">
        <v>530.82382120105876</v>
      </c>
      <c r="E48" s="74">
        <v>533.44992572553269</v>
      </c>
      <c r="F48" s="74">
        <v>559.40745453306647</v>
      </c>
      <c r="G48" s="74">
        <v>540.78742012723239</v>
      </c>
      <c r="H48" s="74">
        <v>548.31230141578817</v>
      </c>
      <c r="I48" s="74">
        <v>536.77327996691599</v>
      </c>
      <c r="J48" s="74">
        <v>570.15704197779314</v>
      </c>
      <c r="K48" s="74">
        <v>610.66548500693443</v>
      </c>
      <c r="L48" s="74">
        <v>590.26102591142171</v>
      </c>
      <c r="M48" s="74">
        <v>587.97898658099655</v>
      </c>
      <c r="N48" s="74">
        <v>558.63416370237246</v>
      </c>
      <c r="O48" s="74">
        <v>577.06281271794501</v>
      </c>
      <c r="P48" s="74">
        <v>592.43043841604072</v>
      </c>
      <c r="Q48" s="74">
        <v>592.97091574745241</v>
      </c>
      <c r="R48" s="74">
        <v>613.98370458655313</v>
      </c>
      <c r="S48" s="74">
        <v>602.0834179413273</v>
      </c>
      <c r="T48" s="74">
        <v>574.99290178871297</v>
      </c>
      <c r="U48" s="74">
        <v>579.3983022200473</v>
      </c>
      <c r="V48" s="74">
        <v>578.18003289051217</v>
      </c>
      <c r="W48" s="74">
        <v>620.29745773423633</v>
      </c>
      <c r="X48" s="74">
        <v>640.70053661183897</v>
      </c>
      <c r="Y48" s="74">
        <v>621.19329068945387</v>
      </c>
      <c r="DA48" s="90" t="s">
        <v>248</v>
      </c>
    </row>
    <row r="49" spans="1:105" ht="12" customHeight="1" x14ac:dyDescent="0.25">
      <c r="A49" s="107" t="s">
        <v>54</v>
      </c>
      <c r="B49" s="193">
        <v>225.8414421149331</v>
      </c>
      <c r="C49" s="193">
        <v>221.56060374536207</v>
      </c>
      <c r="D49" s="193">
        <v>251.32048576679844</v>
      </c>
      <c r="E49" s="193">
        <v>243.70646359633855</v>
      </c>
      <c r="F49" s="193">
        <v>267.23398861331555</v>
      </c>
      <c r="G49" s="193">
        <v>259.98220560521111</v>
      </c>
      <c r="H49" s="193">
        <v>266.80849524605168</v>
      </c>
      <c r="I49" s="193">
        <v>257.32894985328193</v>
      </c>
      <c r="J49" s="193">
        <v>257.58348045824459</v>
      </c>
      <c r="K49" s="193">
        <v>272.0953568122078</v>
      </c>
      <c r="L49" s="193">
        <v>261.63868859007738</v>
      </c>
      <c r="M49" s="193">
        <v>247.48184520144414</v>
      </c>
      <c r="N49" s="193">
        <v>245.83904285892169</v>
      </c>
      <c r="O49" s="193">
        <v>276.2127914719876</v>
      </c>
      <c r="P49" s="193">
        <v>283.76847875716419</v>
      </c>
      <c r="Q49" s="193">
        <v>278.02106504870142</v>
      </c>
      <c r="R49" s="193">
        <v>290.0725438121064</v>
      </c>
      <c r="S49" s="193">
        <v>289.82467600953811</v>
      </c>
      <c r="T49" s="193">
        <v>296.93895153177652</v>
      </c>
      <c r="U49" s="193">
        <v>310.4224547469168</v>
      </c>
      <c r="V49" s="193">
        <v>356.02120156161897</v>
      </c>
      <c r="W49" s="193">
        <v>345.97649658365401</v>
      </c>
      <c r="X49" s="193">
        <v>327.82637873477933</v>
      </c>
      <c r="Y49" s="193">
        <v>274.91831649391656</v>
      </c>
      <c r="DA49" s="214" t="s">
        <v>249</v>
      </c>
    </row>
    <row r="50" spans="1:105" ht="12" customHeight="1" x14ac:dyDescent="0.25">
      <c r="A50" s="209" t="s">
        <v>58</v>
      </c>
      <c r="B50" s="77">
        <v>530.61887823030804</v>
      </c>
      <c r="C50" s="77">
        <v>543.36316379931793</v>
      </c>
      <c r="D50" s="77">
        <v>554.12941107846177</v>
      </c>
      <c r="E50" s="77">
        <v>564.39429544045629</v>
      </c>
      <c r="F50" s="77">
        <v>582.65881696470331</v>
      </c>
      <c r="G50" s="77">
        <v>594.46481810469618</v>
      </c>
      <c r="H50" s="77">
        <v>609.75399193119495</v>
      </c>
      <c r="I50" s="77">
        <v>625.66234015793634</v>
      </c>
      <c r="J50" s="77">
        <v>635.87211193814051</v>
      </c>
      <c r="K50" s="77">
        <v>645.9842659373619</v>
      </c>
      <c r="L50" s="77">
        <v>646.73692906434633</v>
      </c>
      <c r="M50" s="77">
        <v>648.74775375738182</v>
      </c>
      <c r="N50" s="77">
        <v>646.6220015686124</v>
      </c>
      <c r="O50" s="77">
        <v>656.83430774782266</v>
      </c>
      <c r="P50" s="77">
        <v>661.79760856799237</v>
      </c>
      <c r="Q50" s="77">
        <v>650.98304226847256</v>
      </c>
      <c r="R50" s="77">
        <v>649.48376707710634</v>
      </c>
      <c r="S50" s="77">
        <v>655.83735947124796</v>
      </c>
      <c r="T50" s="77">
        <v>654.77582919285487</v>
      </c>
      <c r="U50" s="77">
        <v>649.44441640483842</v>
      </c>
      <c r="V50" s="77">
        <v>666.42921795252573</v>
      </c>
      <c r="W50" s="77">
        <v>692.61976554044656</v>
      </c>
      <c r="X50" s="77">
        <v>654.36822635011299</v>
      </c>
      <c r="Y50" s="77">
        <v>638.79720099521546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0.88356617647276448</v>
      </c>
      <c r="C53" s="195">
        <f t="shared" si="56"/>
        <v>0.88624150978331062</v>
      </c>
      <c r="D53" s="195">
        <f t="shared" si="56"/>
        <v>0.88874130519843564</v>
      </c>
      <c r="E53" s="195">
        <f t="shared" si="56"/>
        <v>0.89886292566223425</v>
      </c>
      <c r="F53" s="195">
        <f t="shared" si="56"/>
        <v>0.89366021468914048</v>
      </c>
      <c r="G53" s="195">
        <f t="shared" si="56"/>
        <v>0.89334906032016115</v>
      </c>
      <c r="H53" s="195">
        <f t="shared" si="56"/>
        <v>0.89059233761223144</v>
      </c>
      <c r="I53" s="195">
        <f t="shared" si="56"/>
        <v>0.88458981313093288</v>
      </c>
      <c r="J53" s="195">
        <f t="shared" si="56"/>
        <v>0.87935139725403466</v>
      </c>
      <c r="K53" s="195">
        <f t="shared" si="56"/>
        <v>0.86782951314853884</v>
      </c>
      <c r="L53" s="195">
        <f t="shared" si="56"/>
        <v>0.86140831524593287</v>
      </c>
      <c r="M53" s="195">
        <f t="shared" si="56"/>
        <v>0.88260222909518848</v>
      </c>
      <c r="N53" s="195">
        <f t="shared" si="56"/>
        <v>0.87311340431452844</v>
      </c>
      <c r="O53" s="195">
        <f t="shared" si="56"/>
        <v>0.82811399343525904</v>
      </c>
      <c r="P53" s="195">
        <f t="shared" si="56"/>
        <v>0.82807532782428706</v>
      </c>
      <c r="Q53" s="195">
        <f t="shared" si="56"/>
        <v>0.85408474820766378</v>
      </c>
      <c r="R53" s="195">
        <f t="shared" ref="R53:V53" si="57">IF(R45=0,0,R45/R$44)</f>
        <v>0.85038897773923638</v>
      </c>
      <c r="S53" s="195">
        <f t="shared" si="57"/>
        <v>0.8488676062133349</v>
      </c>
      <c r="T53" s="195">
        <f t="shared" si="57"/>
        <v>0.8292250035811437</v>
      </c>
      <c r="U53" s="195">
        <f t="shared" si="57"/>
        <v>0.8389270432844036</v>
      </c>
      <c r="V53" s="195">
        <f t="shared" si="57"/>
        <v>0.8411891867120056</v>
      </c>
      <c r="W53" s="195">
        <f t="shared" ref="W53:Y53" si="58">IF(W45=0,0,W45/W$44)</f>
        <v>0.83438443657278372</v>
      </c>
      <c r="X53" s="195">
        <f t="shared" si="58"/>
        <v>0.84501372933463303</v>
      </c>
      <c r="Y53" s="195">
        <f t="shared" si="58"/>
        <v>0.82575396913082522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0.70098810113605281</v>
      </c>
      <c r="C54" s="196">
        <f t="shared" si="59"/>
        <v>0.70866136232500498</v>
      </c>
      <c r="D54" s="196">
        <f t="shared" si="59"/>
        <v>0.71357318074616916</v>
      </c>
      <c r="E54" s="196">
        <f t="shared" si="59"/>
        <v>0.73652572990541998</v>
      </c>
      <c r="F54" s="196">
        <f t="shared" si="59"/>
        <v>0.72851161087079541</v>
      </c>
      <c r="G54" s="196">
        <f t="shared" si="59"/>
        <v>0.73458883634858974</v>
      </c>
      <c r="H54" s="196">
        <f t="shared" si="59"/>
        <v>0.72644091712014636</v>
      </c>
      <c r="I54" s="196">
        <f t="shared" si="59"/>
        <v>0.71113010515693054</v>
      </c>
      <c r="J54" s="196">
        <f t="shared" si="59"/>
        <v>0.69487804085016747</v>
      </c>
      <c r="K54" s="196">
        <f t="shared" si="59"/>
        <v>0.66701387108995458</v>
      </c>
      <c r="L54" s="196">
        <f t="shared" si="59"/>
        <v>0.6501074138193117</v>
      </c>
      <c r="M54" s="196">
        <f t="shared" si="59"/>
        <v>0.70856738124064111</v>
      </c>
      <c r="N54" s="196">
        <f t="shared" si="59"/>
        <v>0.67394158439893781</v>
      </c>
      <c r="O54" s="196">
        <f t="shared" si="59"/>
        <v>0.57105082894163972</v>
      </c>
      <c r="P54" s="196">
        <f t="shared" si="59"/>
        <v>0.5732646900818863</v>
      </c>
      <c r="Q54" s="196">
        <f t="shared" si="59"/>
        <v>0.62775824350934228</v>
      </c>
      <c r="R54" s="196">
        <f t="shared" ref="R54:V54" si="60">IF(R46=0,0,R46/R$44)</f>
        <v>0.60225908340037471</v>
      </c>
      <c r="S54" s="196">
        <f t="shared" si="60"/>
        <v>0.59976700666037219</v>
      </c>
      <c r="T54" s="196">
        <f t="shared" si="60"/>
        <v>0.56533147852156818</v>
      </c>
      <c r="U54" s="196">
        <f t="shared" si="60"/>
        <v>0.56802818530180166</v>
      </c>
      <c r="V54" s="196">
        <f t="shared" si="60"/>
        <v>0.57557250966840523</v>
      </c>
      <c r="W54" s="196">
        <f t="shared" ref="W54:Y54" si="61">IF(W46=0,0,W46/W$44)</f>
        <v>0.56253072180618136</v>
      </c>
      <c r="X54" s="196">
        <f t="shared" si="61"/>
        <v>0.57958399645055758</v>
      </c>
      <c r="Y54" s="196">
        <f t="shared" si="61"/>
        <v>0.52915762419703982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1.8739249824717724E-2</v>
      </c>
      <c r="C55" s="197">
        <f t="shared" si="62"/>
        <v>2.2966760847208067E-2</v>
      </c>
      <c r="D55" s="197">
        <f t="shared" si="62"/>
        <v>1.812835540200718E-2</v>
      </c>
      <c r="E55" s="197">
        <f t="shared" si="62"/>
        <v>2.3074052677778567E-2</v>
      </c>
      <c r="F55" s="197">
        <f t="shared" si="62"/>
        <v>1.428008345307163E-2</v>
      </c>
      <c r="G55" s="197">
        <f t="shared" si="62"/>
        <v>1.5096830528501656E-2</v>
      </c>
      <c r="H55" s="197">
        <f t="shared" si="62"/>
        <v>1.7894959515129798E-2</v>
      </c>
      <c r="I55" s="197">
        <f t="shared" si="62"/>
        <v>2.6978961324687873E-2</v>
      </c>
      <c r="J55" s="197">
        <f t="shared" si="62"/>
        <v>2.7420176065870966E-2</v>
      </c>
      <c r="K55" s="197">
        <f t="shared" si="62"/>
        <v>2.0199895841701659E-2</v>
      </c>
      <c r="L55" s="197">
        <f t="shared" si="62"/>
        <v>2.874411308134844E-2</v>
      </c>
      <c r="M55" s="197">
        <f t="shared" si="62"/>
        <v>2.2849369736932808E-2</v>
      </c>
      <c r="N55" s="197">
        <f t="shared" si="62"/>
        <v>4.1310091961524686E-2</v>
      </c>
      <c r="O55" s="197">
        <f t="shared" si="62"/>
        <v>3.3770723198617049E-2</v>
      </c>
      <c r="P55" s="197">
        <f t="shared" si="62"/>
        <v>2.7187857536719102E-2</v>
      </c>
      <c r="Q55" s="197">
        <f t="shared" si="62"/>
        <v>3.1097127072594082E-2</v>
      </c>
      <c r="R55" s="197">
        <f t="shared" ref="R55:V55" si="63">IF(R47=0,0,R47/R$44)</f>
        <v>3.9877145986343253E-2</v>
      </c>
      <c r="S55" s="197">
        <f t="shared" si="63"/>
        <v>4.3567622009304481E-2</v>
      </c>
      <c r="T55" s="197">
        <f t="shared" si="63"/>
        <v>3.6481100089875408E-2</v>
      </c>
      <c r="U55" s="197">
        <f t="shared" si="63"/>
        <v>5.0208593117448332E-2</v>
      </c>
      <c r="V55" s="197">
        <f t="shared" si="63"/>
        <v>4.2995498647787442E-2</v>
      </c>
      <c r="W55" s="197">
        <f t="shared" ref="W55:Y55" si="64">IF(W47=0,0,W47/W$44)</f>
        <v>4.0803413676030402E-2</v>
      </c>
      <c r="X55" s="197">
        <f t="shared" si="64"/>
        <v>3.6035381807667952E-2</v>
      </c>
      <c r="Y55" s="197">
        <f t="shared" si="64"/>
        <v>5.2162132441565971E-2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0.1142823854847447</v>
      </c>
      <c r="C56" s="197">
        <f t="shared" si="65"/>
        <v>0.10822746748228548</v>
      </c>
      <c r="D56" s="197">
        <f t="shared" si="65"/>
        <v>0.10657937358254806</v>
      </c>
      <c r="E56" s="197">
        <f t="shared" si="65"/>
        <v>9.5591973961173249E-2</v>
      </c>
      <c r="F56" s="197">
        <f t="shared" si="65"/>
        <v>0.10209623004802895</v>
      </c>
      <c r="G56" s="197">
        <f t="shared" si="65"/>
        <v>9.7020857697666857E-2</v>
      </c>
      <c r="H56" s="197">
        <f t="shared" si="65"/>
        <v>9.838322987662905E-2</v>
      </c>
      <c r="I56" s="197">
        <f t="shared" si="65"/>
        <v>9.9013638141726742E-2</v>
      </c>
      <c r="J56" s="197">
        <f t="shared" si="65"/>
        <v>0.10818000847800256</v>
      </c>
      <c r="K56" s="197">
        <f t="shared" si="65"/>
        <v>0.12494414912665455</v>
      </c>
      <c r="L56" s="197">
        <f t="shared" si="65"/>
        <v>0.12648925142418901</v>
      </c>
      <c r="M56" s="197">
        <f t="shared" si="65"/>
        <v>0.10640101944660275</v>
      </c>
      <c r="N56" s="197">
        <f t="shared" si="65"/>
        <v>0.10962074766067659</v>
      </c>
      <c r="O56" s="197">
        <f t="shared" si="65"/>
        <v>0.1510107210374067</v>
      </c>
      <c r="P56" s="197">
        <f t="shared" si="65"/>
        <v>0.15390416585515262</v>
      </c>
      <c r="Q56" s="197">
        <f t="shared" si="65"/>
        <v>0.13291206507517359</v>
      </c>
      <c r="R56" s="197">
        <f t="shared" ref="R56:V56" si="66">IF(R48=0,0,R48/R$44)</f>
        <v>0.14143344968888108</v>
      </c>
      <c r="S56" s="197">
        <f t="shared" si="66"/>
        <v>0.13874523446802692</v>
      </c>
      <c r="T56" s="197">
        <f t="shared" si="66"/>
        <v>0.14996645625248559</v>
      </c>
      <c r="U56" s="197">
        <f t="shared" si="66"/>
        <v>0.14370036187423965</v>
      </c>
      <c r="V56" s="197">
        <f t="shared" si="66"/>
        <v>0.13778093573436734</v>
      </c>
      <c r="W56" s="197">
        <f t="shared" ref="W56:Y56" si="67">IF(W48=0,0,W48/W$44)</f>
        <v>0.14832223691301269</v>
      </c>
      <c r="X56" s="197">
        <f t="shared" si="67"/>
        <v>0.15174909597404418</v>
      </c>
      <c r="Y56" s="197">
        <f t="shared" si="67"/>
        <v>0.16944417592401062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4.9556440027249196E-2</v>
      </c>
      <c r="C57" s="198">
        <f t="shared" si="68"/>
        <v>4.6385919128812E-2</v>
      </c>
      <c r="D57" s="198">
        <f t="shared" si="68"/>
        <v>5.0460395467711229E-2</v>
      </c>
      <c r="E57" s="198">
        <f t="shared" si="68"/>
        <v>4.3671169117862278E-2</v>
      </c>
      <c r="F57" s="198">
        <f t="shared" si="68"/>
        <v>4.8772290317244393E-2</v>
      </c>
      <c r="G57" s="198">
        <f t="shared" si="68"/>
        <v>4.6642535745403085E-2</v>
      </c>
      <c r="H57" s="198">
        <f t="shared" si="68"/>
        <v>4.7873231100326284E-2</v>
      </c>
      <c r="I57" s="198">
        <f t="shared" si="68"/>
        <v>4.7467108507587792E-2</v>
      </c>
      <c r="J57" s="198">
        <f t="shared" si="68"/>
        <v>4.8873171859993667E-2</v>
      </c>
      <c r="K57" s="198">
        <f t="shared" si="68"/>
        <v>5.5671597090228085E-2</v>
      </c>
      <c r="L57" s="198">
        <f t="shared" si="68"/>
        <v>5.6067536921083717E-2</v>
      </c>
      <c r="M57" s="198">
        <f t="shared" si="68"/>
        <v>4.4784458671011718E-2</v>
      </c>
      <c r="N57" s="198">
        <f t="shared" si="68"/>
        <v>4.8240980293389212E-2</v>
      </c>
      <c r="O57" s="198">
        <f t="shared" si="68"/>
        <v>7.2281720257595466E-2</v>
      </c>
      <c r="P57" s="198">
        <f t="shared" si="68"/>
        <v>7.3718614350529038E-2</v>
      </c>
      <c r="Q57" s="198">
        <f t="shared" si="68"/>
        <v>6.2317312550553762E-2</v>
      </c>
      <c r="R57" s="198">
        <f t="shared" ref="R57:V57" si="69">IF(R49=0,0,R49/R$44)</f>
        <v>6.6819298663637228E-2</v>
      </c>
      <c r="S57" s="198">
        <f t="shared" si="69"/>
        <v>6.678774307563129E-2</v>
      </c>
      <c r="T57" s="198">
        <f t="shared" si="69"/>
        <v>7.7445968717214569E-2</v>
      </c>
      <c r="U57" s="198">
        <f t="shared" si="69"/>
        <v>7.698990299091403E-2</v>
      </c>
      <c r="V57" s="198">
        <f t="shared" si="69"/>
        <v>8.4840242661445617E-2</v>
      </c>
      <c r="W57" s="198">
        <f t="shared" ref="W57:Y57" si="70">IF(W49=0,0,W49/W$44)</f>
        <v>8.2728064177559416E-2</v>
      </c>
      <c r="X57" s="198">
        <f t="shared" si="70"/>
        <v>7.7645255102363447E-2</v>
      </c>
      <c r="Y57" s="198">
        <f t="shared" si="70"/>
        <v>7.4990036568208671E-2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0.11643382352723555</v>
      </c>
      <c r="C58" s="195">
        <f t="shared" si="71"/>
        <v>0.1137584902166895</v>
      </c>
      <c r="D58" s="195">
        <f t="shared" si="71"/>
        <v>0.11125869480156428</v>
      </c>
      <c r="E58" s="195">
        <f t="shared" si="71"/>
        <v>0.10113707433776575</v>
      </c>
      <c r="F58" s="195">
        <f t="shared" si="71"/>
        <v>0.10633978531085959</v>
      </c>
      <c r="G58" s="195">
        <f t="shared" si="71"/>
        <v>0.10665093967983885</v>
      </c>
      <c r="H58" s="195">
        <f t="shared" si="71"/>
        <v>0.1094076623877686</v>
      </c>
      <c r="I58" s="195">
        <f t="shared" si="71"/>
        <v>0.11541018686906712</v>
      </c>
      <c r="J58" s="195">
        <f t="shared" si="71"/>
        <v>0.12064860274596531</v>
      </c>
      <c r="K58" s="195">
        <f t="shared" si="71"/>
        <v>0.13217048685146124</v>
      </c>
      <c r="L58" s="195">
        <f t="shared" si="71"/>
        <v>0.13859168475406711</v>
      </c>
      <c r="M58" s="195">
        <f t="shared" si="71"/>
        <v>0.11739777090481146</v>
      </c>
      <c r="N58" s="195">
        <f t="shared" si="71"/>
        <v>0.12688659568547159</v>
      </c>
      <c r="O58" s="195">
        <f t="shared" si="71"/>
        <v>0.17188600656474098</v>
      </c>
      <c r="P58" s="195">
        <f t="shared" si="71"/>
        <v>0.17192467217571289</v>
      </c>
      <c r="Q58" s="195">
        <f t="shared" si="71"/>
        <v>0.14591525179233622</v>
      </c>
      <c r="R58" s="195">
        <f t="shared" ref="R58:V58" si="72">IF(R50=0,0,R50/R$44)</f>
        <v>0.14961102226076356</v>
      </c>
      <c r="S58" s="195">
        <f t="shared" si="72"/>
        <v>0.15113239378666513</v>
      </c>
      <c r="T58" s="195">
        <f t="shared" si="72"/>
        <v>0.17077499641885627</v>
      </c>
      <c r="U58" s="195">
        <f t="shared" si="72"/>
        <v>0.16107295671559632</v>
      </c>
      <c r="V58" s="195">
        <f t="shared" si="72"/>
        <v>0.15881081328799446</v>
      </c>
      <c r="W58" s="195">
        <f t="shared" ref="W58:Y58" si="73">IF(W50=0,0,W50/W$44)</f>
        <v>0.16561556342721626</v>
      </c>
      <c r="X58" s="195">
        <f t="shared" si="73"/>
        <v>0.15498627066536702</v>
      </c>
      <c r="Y58" s="195">
        <f t="shared" si="73"/>
        <v>0.17424603086917481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7604.0082783143998</v>
      </c>
      <c r="C62" s="22">
        <v>8183.1067786842959</v>
      </c>
      <c r="D62" s="22">
        <v>8471.8860319200012</v>
      </c>
      <c r="E62" s="22">
        <v>10073.911925639999</v>
      </c>
      <c r="F62" s="22">
        <v>9628.3157692440018</v>
      </c>
      <c r="G62" s="22">
        <v>9903.4612233594471</v>
      </c>
      <c r="H62" s="22">
        <v>9572.5348600319994</v>
      </c>
      <c r="I62" s="22">
        <v>8684.8508283661795</v>
      </c>
      <c r="J62" s="22">
        <v>8496.7912402082093</v>
      </c>
      <c r="K62" s="22">
        <v>7420.391902623438</v>
      </c>
      <c r="L62" s="22">
        <v>6692.9171251757352</v>
      </c>
      <c r="M62" s="22">
        <v>8832.4392254945251</v>
      </c>
      <c r="N62" s="22">
        <v>6661.2568025765513</v>
      </c>
      <c r="O62" s="22">
        <v>3588.6319823321101</v>
      </c>
      <c r="P62" s="22">
        <v>3780.4533984360087</v>
      </c>
      <c r="Q62" s="22">
        <v>5365.8305982072343</v>
      </c>
      <c r="R62" s="22">
        <v>4675.8994041624246</v>
      </c>
      <c r="S62" s="22">
        <v>4697.6651564184176</v>
      </c>
      <c r="T62" s="22">
        <v>3974.0838484988344</v>
      </c>
      <c r="U62" s="22">
        <v>4471.3964296080248</v>
      </c>
      <c r="V62" s="22">
        <v>5009.2154920196899</v>
      </c>
      <c r="W62" s="22">
        <v>4687.9621406625884</v>
      </c>
      <c r="X62" s="22">
        <v>5038.2947769461616</v>
      </c>
      <c r="Y62" s="22">
        <v>3593.3082008400006</v>
      </c>
      <c r="DA62" s="57" t="s">
        <v>251</v>
      </c>
    </row>
    <row r="63" spans="1:105" ht="12" customHeight="1" x14ac:dyDescent="0.25">
      <c r="A63" s="30" t="s">
        <v>51</v>
      </c>
      <c r="B63" s="31">
        <v>75.952606514399989</v>
      </c>
      <c r="C63" s="31">
        <v>71.375969884296012</v>
      </c>
      <c r="D63" s="31">
        <v>24.519237600000004</v>
      </c>
      <c r="E63" s="31">
        <v>22.62204912</v>
      </c>
      <c r="F63" s="31">
        <v>21.224501363999998</v>
      </c>
      <c r="G63" s="31">
        <v>20.415623159448003</v>
      </c>
      <c r="H63" s="31">
        <v>5.5256080320000507</v>
      </c>
      <c r="I63" s="31">
        <v>7.5256204861792577</v>
      </c>
      <c r="J63" s="31">
        <v>27.301021728209729</v>
      </c>
      <c r="K63" s="31">
        <v>17.043945303438512</v>
      </c>
      <c r="L63" s="31">
        <v>17.241254935736844</v>
      </c>
      <c r="M63" s="31">
        <v>23.16869141452581</v>
      </c>
      <c r="N63" s="31">
        <v>1.9987593365513867</v>
      </c>
      <c r="O63" s="31">
        <v>4.423306012110011</v>
      </c>
      <c r="P63" s="31">
        <v>14.898999996008621</v>
      </c>
      <c r="Q63" s="31">
        <v>23.668474687235168</v>
      </c>
      <c r="R63" s="31">
        <v>9.8254324824258887</v>
      </c>
      <c r="S63" s="31">
        <v>22.374331898417932</v>
      </c>
      <c r="T63" s="31">
        <v>17.928171138834944</v>
      </c>
      <c r="U63" s="31">
        <v>16.695558648025319</v>
      </c>
      <c r="V63" s="31">
        <v>16.300618139691821</v>
      </c>
      <c r="W63" s="31">
        <v>17.629759222587488</v>
      </c>
      <c r="X63" s="31">
        <v>9.0791399861609889</v>
      </c>
      <c r="Y63" s="31">
        <v>0</v>
      </c>
      <c r="DA63" s="59" t="s">
        <v>252</v>
      </c>
    </row>
    <row r="64" spans="1:105" ht="12" customHeight="1" x14ac:dyDescent="0.25">
      <c r="A64" s="73" t="s">
        <v>75</v>
      </c>
      <c r="B64" s="98">
        <v>7516.6447298399999</v>
      </c>
      <c r="C64" s="98">
        <v>8099.4617387999997</v>
      </c>
      <c r="D64" s="98">
        <v>8427.2715723600013</v>
      </c>
      <c r="E64" s="98">
        <v>10007.36357652</v>
      </c>
      <c r="F64" s="98">
        <v>9525.7009839600014</v>
      </c>
      <c r="G64" s="98">
        <v>9711.0746405999998</v>
      </c>
      <c r="H64" s="98">
        <v>9239.8312245599991</v>
      </c>
      <c r="I64" s="98">
        <v>8262.5017914</v>
      </c>
      <c r="J64" s="98">
        <v>7982.1074210399993</v>
      </c>
      <c r="K64" s="98">
        <v>6802.2174506399997</v>
      </c>
      <c r="L64" s="98">
        <v>6077.628686879998</v>
      </c>
      <c r="M64" s="98">
        <v>7991.8350105599984</v>
      </c>
      <c r="N64" s="98">
        <v>5930.3906639999996</v>
      </c>
      <c r="O64" s="98">
        <v>3038.2572769200001</v>
      </c>
      <c r="P64" s="98">
        <v>3221.6240127600004</v>
      </c>
      <c r="Q64" s="98">
        <v>4504.9415885999988</v>
      </c>
      <c r="R64" s="98">
        <v>3893.1225616799989</v>
      </c>
      <c r="S64" s="98">
        <v>3828.16354572</v>
      </c>
      <c r="T64" s="98">
        <v>3177.9363427199996</v>
      </c>
      <c r="U64" s="98">
        <v>3541.4046295199992</v>
      </c>
      <c r="V64" s="98">
        <v>3950.1957977999982</v>
      </c>
      <c r="W64" s="98">
        <v>3491.8374150000004</v>
      </c>
      <c r="X64" s="98">
        <v>3931.4699334000002</v>
      </c>
      <c r="Y64" s="98">
        <v>2733.1789392000005</v>
      </c>
      <c r="DA64" s="63"/>
    </row>
    <row r="65" spans="1:105" ht="12" customHeight="1" x14ac:dyDescent="0.25">
      <c r="A65" s="97" t="s">
        <v>74</v>
      </c>
      <c r="B65" s="98">
        <v>179.07772428000001</v>
      </c>
      <c r="C65" s="98">
        <v>182.06237952000001</v>
      </c>
      <c r="D65" s="98">
        <v>143.26231572</v>
      </c>
      <c r="E65" s="98">
        <v>146.24697096</v>
      </c>
      <c r="F65" s="98">
        <v>155.20070952</v>
      </c>
      <c r="G65" s="98">
        <v>146.24697096</v>
      </c>
      <c r="H65" s="98">
        <v>140.27766048000001</v>
      </c>
      <c r="I65" s="98">
        <v>131.32369476000002</v>
      </c>
      <c r="J65" s="98">
        <v>131.32369476000002</v>
      </c>
      <c r="K65" s="98">
        <v>107.39625048000002</v>
      </c>
      <c r="L65" s="98">
        <v>127.71434951999998</v>
      </c>
      <c r="M65" s="98">
        <v>113.20132428000002</v>
      </c>
      <c r="N65" s="98">
        <v>46.441499040000004</v>
      </c>
      <c r="O65" s="98">
        <v>159.64305048000003</v>
      </c>
      <c r="P65" s="98">
        <v>229.30529903999999</v>
      </c>
      <c r="Q65" s="98">
        <v>208.98720000000003</v>
      </c>
      <c r="R65" s="98">
        <v>203.18189903999999</v>
      </c>
      <c r="S65" s="98">
        <v>214.49628432000003</v>
      </c>
      <c r="T65" s="98">
        <v>215.82289872000001</v>
      </c>
      <c r="U65" s="98">
        <v>212.23513368000002</v>
      </c>
      <c r="V65" s="98">
        <v>215.16981372000001</v>
      </c>
      <c r="W65" s="98">
        <v>279.62487360000011</v>
      </c>
      <c r="X65" s="98">
        <v>306.83682432000001</v>
      </c>
      <c r="Y65" s="98">
        <v>286.58233008000013</v>
      </c>
      <c r="DA65" s="63" t="s">
        <v>253</v>
      </c>
    </row>
    <row r="66" spans="1:105" ht="12" customHeight="1" x14ac:dyDescent="0.25">
      <c r="A66" s="97" t="s">
        <v>196</v>
      </c>
      <c r="B66" s="98">
        <v>7337.5670055599994</v>
      </c>
      <c r="C66" s="98">
        <v>7917.3993592799998</v>
      </c>
      <c r="D66" s="98">
        <v>8284.0092566400017</v>
      </c>
      <c r="E66" s="98">
        <v>9861.1166055600006</v>
      </c>
      <c r="F66" s="98">
        <v>9370.5002744400008</v>
      </c>
      <c r="G66" s="98">
        <v>9564.8276696399989</v>
      </c>
      <c r="H66" s="98">
        <v>9099.553564079999</v>
      </c>
      <c r="I66" s="98">
        <v>8131.1780966400001</v>
      </c>
      <c r="J66" s="98">
        <v>7850.7837262799994</v>
      </c>
      <c r="K66" s="98">
        <v>6694.8212001599995</v>
      </c>
      <c r="L66" s="98">
        <v>5949.9143373599982</v>
      </c>
      <c r="M66" s="98">
        <v>7878.6336862799981</v>
      </c>
      <c r="N66" s="98">
        <v>5883.9491649599995</v>
      </c>
      <c r="O66" s="98">
        <v>2878.61422644</v>
      </c>
      <c r="P66" s="98">
        <v>2992.3187137200002</v>
      </c>
      <c r="Q66" s="98">
        <v>4295.9543885999992</v>
      </c>
      <c r="R66" s="98">
        <v>3689.9406626399987</v>
      </c>
      <c r="S66" s="98">
        <v>3613.6672613999999</v>
      </c>
      <c r="T66" s="98">
        <v>2962.1134439999996</v>
      </c>
      <c r="U66" s="98">
        <v>3329.1694958399989</v>
      </c>
      <c r="V66" s="98">
        <v>3735.0259840799981</v>
      </c>
      <c r="W66" s="98">
        <v>3212.2125414000002</v>
      </c>
      <c r="X66" s="98">
        <v>3624.6331090800004</v>
      </c>
      <c r="Y66" s="98">
        <v>2446.5966091200003</v>
      </c>
      <c r="DA66" s="63" t="s">
        <v>254</v>
      </c>
    </row>
    <row r="67" spans="1:105" ht="12" customHeight="1" x14ac:dyDescent="0.25">
      <c r="A67" s="73" t="s">
        <v>189</v>
      </c>
      <c r="B67" s="98">
        <v>11.410941959999999</v>
      </c>
      <c r="C67" s="98">
        <v>12.269069999999999</v>
      </c>
      <c r="D67" s="98">
        <v>20.095221960000003</v>
      </c>
      <c r="E67" s="98">
        <v>43.926300000000005</v>
      </c>
      <c r="F67" s="98">
        <v>81.390283920000002</v>
      </c>
      <c r="G67" s="98">
        <v>171.97095959999999</v>
      </c>
      <c r="H67" s="98">
        <v>327.17802743999994</v>
      </c>
      <c r="I67" s="98">
        <v>414.82341648000016</v>
      </c>
      <c r="J67" s="98">
        <v>487.38279743999993</v>
      </c>
      <c r="K67" s="98">
        <v>601.13050668000005</v>
      </c>
      <c r="L67" s="98">
        <v>598.04718336000008</v>
      </c>
      <c r="M67" s="98">
        <v>817.43552352000017</v>
      </c>
      <c r="N67" s="98">
        <v>728.86737924000022</v>
      </c>
      <c r="O67" s="98">
        <v>545.95139940000001</v>
      </c>
      <c r="P67" s="98">
        <v>543.93038567999997</v>
      </c>
      <c r="Q67" s="98">
        <v>837.22053492000009</v>
      </c>
      <c r="R67" s="98">
        <v>772.95141000000012</v>
      </c>
      <c r="S67" s="98">
        <v>847.12727880000011</v>
      </c>
      <c r="T67" s="98">
        <v>778.21933464000006</v>
      </c>
      <c r="U67" s="98">
        <v>913.2962414399999</v>
      </c>
      <c r="V67" s="98">
        <v>1042.7190760799999</v>
      </c>
      <c r="W67" s="98">
        <v>1178.4949664400001</v>
      </c>
      <c r="X67" s="98">
        <v>1097.7457035600003</v>
      </c>
      <c r="Y67" s="98">
        <v>860.12926164000021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7604.0082783143989</v>
      </c>
      <c r="C78" s="203">
        <f t="shared" si="74"/>
        <v>8183.106778684295</v>
      </c>
      <c r="D78" s="203">
        <f t="shared" si="74"/>
        <v>8471.8860319200012</v>
      </c>
      <c r="E78" s="203">
        <f t="shared" si="74"/>
        <v>10073.911925640003</v>
      </c>
      <c r="F78" s="203">
        <f t="shared" si="74"/>
        <v>9628.315769244</v>
      </c>
      <c r="G78" s="203">
        <f t="shared" si="74"/>
        <v>9903.4612233594489</v>
      </c>
      <c r="H78" s="203">
        <f t="shared" si="74"/>
        <v>9572.5348600319994</v>
      </c>
      <c r="I78" s="203">
        <f t="shared" si="74"/>
        <v>8684.8508283661758</v>
      </c>
      <c r="J78" s="203">
        <f t="shared" si="74"/>
        <v>8496.7912402082075</v>
      </c>
      <c r="K78" s="203">
        <f t="shared" si="74"/>
        <v>7420.3919026234389</v>
      </c>
      <c r="L78" s="203">
        <f t="shared" si="74"/>
        <v>6692.9171251757398</v>
      </c>
      <c r="M78" s="203">
        <f t="shared" si="74"/>
        <v>8832.4392254945287</v>
      </c>
      <c r="N78" s="203">
        <f t="shared" si="74"/>
        <v>6661.2568025765531</v>
      </c>
      <c r="O78" s="203">
        <f t="shared" si="74"/>
        <v>3588.6319823321119</v>
      </c>
      <c r="P78" s="203">
        <f t="shared" si="74"/>
        <v>3780.4533984360091</v>
      </c>
      <c r="Q78" s="203">
        <f t="shared" si="74"/>
        <v>5365.8305982072316</v>
      </c>
      <c r="R78" s="203">
        <f t="shared" ref="R78:V78" si="75">R79+R84</f>
        <v>4675.8994041624246</v>
      </c>
      <c r="S78" s="203">
        <f t="shared" si="75"/>
        <v>4697.6651564184158</v>
      </c>
      <c r="T78" s="203">
        <f t="shared" si="75"/>
        <v>3974.0838484988326</v>
      </c>
      <c r="U78" s="203">
        <f t="shared" si="75"/>
        <v>4471.3964296080258</v>
      </c>
      <c r="V78" s="203">
        <f t="shared" si="75"/>
        <v>5009.2154920196926</v>
      </c>
      <c r="W78" s="203">
        <f t="shared" ref="W78:Y78" si="76">W79+W84</f>
        <v>4687.9621406625856</v>
      </c>
      <c r="X78" s="203">
        <f t="shared" si="76"/>
        <v>5038.2947769461607</v>
      </c>
      <c r="Y78" s="203">
        <f t="shared" si="76"/>
        <v>3593.3082008400061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7604.0082783143989</v>
      </c>
      <c r="C79" s="192">
        <f t="shared" si="77"/>
        <v>8183.106778684295</v>
      </c>
      <c r="D79" s="192">
        <f t="shared" si="77"/>
        <v>8471.8860319200012</v>
      </c>
      <c r="E79" s="192">
        <f t="shared" si="77"/>
        <v>10073.911925640003</v>
      </c>
      <c r="F79" s="192">
        <f t="shared" si="77"/>
        <v>9628.315769244</v>
      </c>
      <c r="G79" s="192">
        <f t="shared" si="77"/>
        <v>9903.4612233594489</v>
      </c>
      <c r="H79" s="192">
        <f t="shared" si="77"/>
        <v>9572.5348600319994</v>
      </c>
      <c r="I79" s="192">
        <f t="shared" si="77"/>
        <v>8684.8508283661758</v>
      </c>
      <c r="J79" s="192">
        <f t="shared" si="77"/>
        <v>8496.7912402082075</v>
      </c>
      <c r="K79" s="192">
        <f t="shared" si="77"/>
        <v>7420.3919026234389</v>
      </c>
      <c r="L79" s="192">
        <f t="shared" si="77"/>
        <v>6692.9171251757398</v>
      </c>
      <c r="M79" s="192">
        <f t="shared" si="77"/>
        <v>8832.4392254945287</v>
      </c>
      <c r="N79" s="192">
        <f t="shared" si="77"/>
        <v>6661.2568025765531</v>
      </c>
      <c r="O79" s="192">
        <f t="shared" si="77"/>
        <v>3588.6319823321119</v>
      </c>
      <c r="P79" s="192">
        <f t="shared" si="77"/>
        <v>3780.4533984360091</v>
      </c>
      <c r="Q79" s="192">
        <f t="shared" si="77"/>
        <v>5365.8305982072316</v>
      </c>
      <c r="R79" s="192">
        <f t="shared" ref="R79:V79" si="78">SUM(R80:R83)</f>
        <v>4675.8994041624246</v>
      </c>
      <c r="S79" s="192">
        <f t="shared" si="78"/>
        <v>4697.6651564184158</v>
      </c>
      <c r="T79" s="192">
        <f t="shared" si="78"/>
        <v>3974.0838484988326</v>
      </c>
      <c r="U79" s="192">
        <f t="shared" si="78"/>
        <v>4471.3964296080258</v>
      </c>
      <c r="V79" s="192">
        <f t="shared" si="78"/>
        <v>5009.2154920196926</v>
      </c>
      <c r="W79" s="192">
        <f t="shared" ref="W79:Y79" si="79">SUM(W80:W83)</f>
        <v>4687.9621406625856</v>
      </c>
      <c r="X79" s="192">
        <f t="shared" si="79"/>
        <v>5038.2947769461607</v>
      </c>
      <c r="Y79" s="192">
        <f t="shared" si="79"/>
        <v>3593.3082008400061</v>
      </c>
      <c r="DA79" s="213" t="s">
        <v>265</v>
      </c>
    </row>
    <row r="80" spans="1:105" ht="12" customHeight="1" x14ac:dyDescent="0.25">
      <c r="A80" s="97" t="s">
        <v>57</v>
      </c>
      <c r="B80" s="74">
        <v>7170.5063492293239</v>
      </c>
      <c r="C80" s="74">
        <v>7758.3219600273624</v>
      </c>
      <c r="D80" s="74">
        <v>8063.7354613928401</v>
      </c>
      <c r="E80" s="74">
        <v>9665.1703505975074</v>
      </c>
      <c r="F80" s="74">
        <v>9235.8741135331475</v>
      </c>
      <c r="G80" s="74">
        <v>9544.0872500560745</v>
      </c>
      <c r="H80" s="74">
        <v>9232.0021598118365</v>
      </c>
      <c r="I80" s="74">
        <v>8372.5323480352545</v>
      </c>
      <c r="J80" s="74">
        <v>8173.8195840397202</v>
      </c>
      <c r="K80" s="74">
        <v>7110.1231988308564</v>
      </c>
      <c r="L80" s="74">
        <v>6405.1212274664267</v>
      </c>
      <c r="M80" s="74">
        <v>8551.1621470596656</v>
      </c>
      <c r="N80" s="74">
        <v>6425.7865089380639</v>
      </c>
      <c r="O80" s="74">
        <v>3341.840605376306</v>
      </c>
      <c r="P80" s="74">
        <v>3517.5534094268687</v>
      </c>
      <c r="Q80" s="74">
        <v>5082.7606336394447</v>
      </c>
      <c r="R80" s="74">
        <v>4392.5183001547957</v>
      </c>
      <c r="S80" s="74">
        <v>4441.0690561226484</v>
      </c>
      <c r="T80" s="74">
        <v>3677.4597975198612</v>
      </c>
      <c r="U80" s="74">
        <v>4134.5159309222781</v>
      </c>
      <c r="V80" s="74">
        <v>4637.2946432878725</v>
      </c>
      <c r="W80" s="74">
        <v>4291.6421087514773</v>
      </c>
      <c r="X80" s="74">
        <v>4601.2238123401967</v>
      </c>
      <c r="Y80" s="74">
        <v>3158.8709997849232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402.7393252803717</v>
      </c>
      <c r="C82" s="74">
        <v>394.88126109891977</v>
      </c>
      <c r="D82" s="74">
        <v>378.62166757879766</v>
      </c>
      <c r="E82" s="74">
        <v>381.5950685814833</v>
      </c>
      <c r="F82" s="74">
        <v>362.24708433304511</v>
      </c>
      <c r="G82" s="74">
        <v>331.76769726777775</v>
      </c>
      <c r="H82" s="74">
        <v>312.29348061027372</v>
      </c>
      <c r="I82" s="74">
        <v>281.96417208931155</v>
      </c>
      <c r="J82" s="74">
        <v>290.82500017739278</v>
      </c>
      <c r="K82" s="74">
        <v>280.62182226764997</v>
      </c>
      <c r="L82" s="74">
        <v>250.53850408588079</v>
      </c>
      <c r="M82" s="74">
        <v>244.8784459832259</v>
      </c>
      <c r="N82" s="74">
        <v>221.7700015906135</v>
      </c>
      <c r="O82" s="74">
        <v>186.50954755313674</v>
      </c>
      <c r="P82" s="74">
        <v>193.63070862368932</v>
      </c>
      <c r="Q82" s="74">
        <v>215.13093556778671</v>
      </c>
      <c r="R82" s="74">
        <v>211.890506007629</v>
      </c>
      <c r="S82" s="74">
        <v>172.03522700223488</v>
      </c>
      <c r="T82" s="74">
        <v>169.52856425897065</v>
      </c>
      <c r="U82" s="74">
        <v>181.59717218574707</v>
      </c>
      <c r="V82" s="74">
        <v>177.41120800480024</v>
      </c>
      <c r="W82" s="74">
        <v>201.20371412391802</v>
      </c>
      <c r="X82" s="74">
        <v>252.33418507531519</v>
      </c>
      <c r="Y82" s="74">
        <v>264.61344933368019</v>
      </c>
      <c r="DA82" s="90" t="s">
        <v>268</v>
      </c>
    </row>
    <row r="83" spans="1:105" ht="12" customHeight="1" x14ac:dyDescent="0.25">
      <c r="A83" s="107" t="s">
        <v>54</v>
      </c>
      <c r="B83" s="193">
        <v>30.762603804703772</v>
      </c>
      <c r="C83" s="193">
        <v>29.903557558012935</v>
      </c>
      <c r="D83" s="193">
        <v>29.52890294836374</v>
      </c>
      <c r="E83" s="193">
        <v>27.146506461010944</v>
      </c>
      <c r="F83" s="193">
        <v>30.19457137780811</v>
      </c>
      <c r="G83" s="193">
        <v>27.606276035595489</v>
      </c>
      <c r="H83" s="193">
        <v>28.239219609889894</v>
      </c>
      <c r="I83" s="193">
        <v>30.354308241609502</v>
      </c>
      <c r="J83" s="193">
        <v>32.146655991095066</v>
      </c>
      <c r="K83" s="193">
        <v>29.646881524932862</v>
      </c>
      <c r="L83" s="193">
        <v>37.257393623431675</v>
      </c>
      <c r="M83" s="193">
        <v>36.398632451637553</v>
      </c>
      <c r="N83" s="193">
        <v>13.700292047875696</v>
      </c>
      <c r="O83" s="193">
        <v>60.281829402669459</v>
      </c>
      <c r="P83" s="193">
        <v>69.269280385451111</v>
      </c>
      <c r="Q83" s="193">
        <v>67.939029000000005</v>
      </c>
      <c r="R83" s="193">
        <v>71.490597999999963</v>
      </c>
      <c r="S83" s="193">
        <v>84.560873293532069</v>
      </c>
      <c r="T83" s="193">
        <v>127.09548672000082</v>
      </c>
      <c r="U83" s="193">
        <v>155.28332650000104</v>
      </c>
      <c r="V83" s="193">
        <v>194.50964072702018</v>
      </c>
      <c r="W83" s="193">
        <v>195.11631778719061</v>
      </c>
      <c r="X83" s="193">
        <v>184.7367795306491</v>
      </c>
      <c r="Y83" s="193">
        <v>169.82375172140249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0.94299033967107004</v>
      </c>
      <c r="C88" s="196">
        <f t="shared" si="86"/>
        <v>0.94809003106699885</v>
      </c>
      <c r="D88" s="196">
        <f t="shared" si="86"/>
        <v>0.95182293895487391</v>
      </c>
      <c r="E88" s="196">
        <f t="shared" si="86"/>
        <v>0.9594257347036983</v>
      </c>
      <c r="F88" s="196">
        <f t="shared" si="86"/>
        <v>0.95924088229797777</v>
      </c>
      <c r="G88" s="196">
        <f t="shared" si="86"/>
        <v>0.96371228551329979</v>
      </c>
      <c r="H88" s="196">
        <f t="shared" si="86"/>
        <v>0.9644260684135002</v>
      </c>
      <c r="I88" s="196">
        <f t="shared" si="86"/>
        <v>0.96403870526931368</v>
      </c>
      <c r="J88" s="196">
        <f t="shared" si="86"/>
        <v>0.96198898536660138</v>
      </c>
      <c r="K88" s="196">
        <f t="shared" si="86"/>
        <v>0.95818701924855365</v>
      </c>
      <c r="L88" s="196">
        <f t="shared" si="86"/>
        <v>0.95699993107239378</v>
      </c>
      <c r="M88" s="196">
        <f t="shared" si="86"/>
        <v>0.9681540884399219</v>
      </c>
      <c r="N88" s="196">
        <f t="shared" si="86"/>
        <v>0.96465077077535732</v>
      </c>
      <c r="O88" s="196">
        <f t="shared" si="86"/>
        <v>0.93122967800241652</v>
      </c>
      <c r="P88" s="196">
        <f t="shared" si="86"/>
        <v>0.93045807967956873</v>
      </c>
      <c r="Q88" s="196">
        <f t="shared" si="86"/>
        <v>0.94724582534112001</v>
      </c>
      <c r="R88" s="196">
        <f t="shared" ref="R88:V88" si="87">IF(R80=0,0,R80/R$78)</f>
        <v>0.93939538054318128</v>
      </c>
      <c r="S88" s="196">
        <f t="shared" si="87"/>
        <v>0.9453779501620756</v>
      </c>
      <c r="T88" s="196">
        <f t="shared" si="87"/>
        <v>0.92536039442373164</v>
      </c>
      <c r="U88" s="196">
        <f t="shared" si="87"/>
        <v>0.92465877182013145</v>
      </c>
      <c r="V88" s="196">
        <f t="shared" si="87"/>
        <v>0.92575267537914141</v>
      </c>
      <c r="W88" s="196">
        <f t="shared" ref="W88:Y88" si="88">IF(W80=0,0,W80/W$78)</f>
        <v>0.91546006131886271</v>
      </c>
      <c r="X88" s="196">
        <f t="shared" si="88"/>
        <v>0.91325021977557175</v>
      </c>
      <c r="Y88" s="196">
        <f t="shared" si="88"/>
        <v>0.87909826355737464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5.2964082959894937E-2</v>
      </c>
      <c r="C90" s="197">
        <f t="shared" si="92"/>
        <v>4.8255665211105796E-2</v>
      </c>
      <c r="D90" s="197">
        <f t="shared" si="92"/>
        <v>4.4691544025998876E-2</v>
      </c>
      <c r="E90" s="197">
        <f t="shared" si="92"/>
        <v>3.7879531943321047E-2</v>
      </c>
      <c r="F90" s="197">
        <f t="shared" si="92"/>
        <v>3.762309972115592E-2</v>
      </c>
      <c r="G90" s="197">
        <f t="shared" si="92"/>
        <v>3.3500176330799589E-2</v>
      </c>
      <c r="H90" s="197">
        <f t="shared" si="92"/>
        <v>3.2623906329574834E-2</v>
      </c>
      <c r="I90" s="197">
        <f t="shared" si="92"/>
        <v>3.2466207844165776E-2</v>
      </c>
      <c r="J90" s="197">
        <f t="shared" si="92"/>
        <v>3.4227626871796174E-2</v>
      </c>
      <c r="K90" s="197">
        <f t="shared" si="92"/>
        <v>3.7817655179160775E-2</v>
      </c>
      <c r="L90" s="197">
        <f t="shared" si="92"/>
        <v>3.7433379108112334E-2</v>
      </c>
      <c r="M90" s="197">
        <f t="shared" si="92"/>
        <v>2.772489453155735E-2</v>
      </c>
      <c r="N90" s="197">
        <f t="shared" si="92"/>
        <v>3.32925164369633E-2</v>
      </c>
      <c r="O90" s="197">
        <f t="shared" si="92"/>
        <v>5.1972324961539092E-2</v>
      </c>
      <c r="P90" s="197">
        <f t="shared" si="92"/>
        <v>5.1218911653241175E-2</v>
      </c>
      <c r="Q90" s="197">
        <f t="shared" si="92"/>
        <v>4.0092755749624995E-2</v>
      </c>
      <c r="R90" s="197">
        <f t="shared" ref="R90:V90" si="93">IF(R82=0,0,R82/R$78)</f>
        <v>4.5315454352804686E-2</v>
      </c>
      <c r="S90" s="197">
        <f t="shared" si="93"/>
        <v>3.6621432408221626E-2</v>
      </c>
      <c r="T90" s="197">
        <f t="shared" si="93"/>
        <v>4.2658527278685437E-2</v>
      </c>
      <c r="U90" s="197">
        <f t="shared" si="93"/>
        <v>4.0613078049459898E-2</v>
      </c>
      <c r="V90" s="197">
        <f t="shared" si="93"/>
        <v>3.5416964649941395E-2</v>
      </c>
      <c r="W90" s="197">
        <f t="shared" ref="W90:Y90" si="94">IF(W82=0,0,W82/W$78)</f>
        <v>4.2919227606108688E-2</v>
      </c>
      <c r="X90" s="197">
        <f t="shared" si="94"/>
        <v>5.0083251625118563E-2</v>
      </c>
      <c r="Y90" s="197">
        <f t="shared" si="94"/>
        <v>7.3640621550865468E-2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4.0455773690350324E-3</v>
      </c>
      <c r="C91" s="198">
        <f t="shared" si="95"/>
        <v>3.6543037218953315E-3</v>
      </c>
      <c r="D91" s="198">
        <f t="shared" si="95"/>
        <v>3.485517019127268E-3</v>
      </c>
      <c r="E91" s="198">
        <f t="shared" si="95"/>
        <v>2.6947333529805809E-3</v>
      </c>
      <c r="F91" s="198">
        <f t="shared" si="95"/>
        <v>3.13601798086634E-3</v>
      </c>
      <c r="G91" s="198">
        <f t="shared" si="95"/>
        <v>2.7875381559004982E-3</v>
      </c>
      <c r="H91" s="198">
        <f t="shared" si="95"/>
        <v>2.9500252569250496E-3</v>
      </c>
      <c r="I91" s="198">
        <f t="shared" si="95"/>
        <v>3.4950868865205207E-3</v>
      </c>
      <c r="J91" s="198">
        <f t="shared" si="95"/>
        <v>3.7833877616025007E-3</v>
      </c>
      <c r="K91" s="198">
        <f t="shared" si="95"/>
        <v>3.9953255722856591E-3</v>
      </c>
      <c r="L91" s="198">
        <f t="shared" si="95"/>
        <v>5.5666898194938258E-3</v>
      </c>
      <c r="M91" s="198">
        <f t="shared" si="95"/>
        <v>4.1210170285207477E-3</v>
      </c>
      <c r="N91" s="198">
        <f t="shared" si="95"/>
        <v>2.0567127876794161E-3</v>
      </c>
      <c r="O91" s="198">
        <f t="shared" si="95"/>
        <v>1.6797997036044541E-2</v>
      </c>
      <c r="P91" s="198">
        <f t="shared" si="95"/>
        <v>1.8323008667190058E-2</v>
      </c>
      <c r="Q91" s="198">
        <f t="shared" si="95"/>
        <v>1.2661418909254981E-2</v>
      </c>
      <c r="R91" s="198">
        <f t="shared" ref="R91:V91" si="96">IF(R83=0,0,R83/R$78)</f>
        <v>1.5289165104013992E-2</v>
      </c>
      <c r="S91" s="198">
        <f t="shared" si="96"/>
        <v>1.8000617429702631E-2</v>
      </c>
      <c r="T91" s="198">
        <f t="shared" si="96"/>
        <v>3.198107829758292E-2</v>
      </c>
      <c r="U91" s="198">
        <f t="shared" si="96"/>
        <v>3.4728150130408718E-2</v>
      </c>
      <c r="V91" s="198">
        <f t="shared" si="96"/>
        <v>3.8830359970917279E-2</v>
      </c>
      <c r="W91" s="198">
        <f t="shared" ref="W91:Y91" si="97">IF(W83=0,0,W83/W$78)</f>
        <v>4.1620711075028717E-2</v>
      </c>
      <c r="X91" s="198">
        <f t="shared" si="97"/>
        <v>3.6666528599309703E-2</v>
      </c>
      <c r="Y91" s="198">
        <f t="shared" si="97"/>
        <v>4.7261114891759874E-2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13506.724705520181</v>
      </c>
      <c r="C96" s="203">
        <f t="shared" si="101"/>
        <v>14017.641453871198</v>
      </c>
      <c r="D96" s="203">
        <f t="shared" si="101"/>
        <v>14484.227677568968</v>
      </c>
      <c r="E96" s="203">
        <f t="shared" si="101"/>
        <v>16118.589862991794</v>
      </c>
      <c r="F96" s="203">
        <f t="shared" si="101"/>
        <v>15470.143465283198</v>
      </c>
      <c r="G96" s="203">
        <f t="shared" si="101"/>
        <v>15742.447184017812</v>
      </c>
      <c r="H96" s="203">
        <f t="shared" si="101"/>
        <v>15767.257486853656</v>
      </c>
      <c r="I96" s="203">
        <f t="shared" si="101"/>
        <v>15293.67902413276</v>
      </c>
      <c r="J96" s="203">
        <f t="shared" si="101"/>
        <v>14762.827242658539</v>
      </c>
      <c r="K96" s="203">
        <f t="shared" si="101"/>
        <v>13576.747392215722</v>
      </c>
      <c r="L96" s="203">
        <f t="shared" si="101"/>
        <v>12929.30410225794</v>
      </c>
      <c r="M96" s="203">
        <f t="shared" si="101"/>
        <v>15259.027529962766</v>
      </c>
      <c r="N96" s="203">
        <f t="shared" si="101"/>
        <v>14043.772334667483</v>
      </c>
      <c r="O96" s="203">
        <f t="shared" si="101"/>
        <v>10371.811971209578</v>
      </c>
      <c r="P96" s="203">
        <f t="shared" si="101"/>
        <v>10336.908050305719</v>
      </c>
      <c r="Q96" s="203">
        <f t="shared" si="101"/>
        <v>12132.794293643341</v>
      </c>
      <c r="R96" s="203">
        <f t="shared" si="101"/>
        <v>11784.725008653984</v>
      </c>
      <c r="S96" s="203">
        <f t="shared" si="101"/>
        <v>11694.711152440384</v>
      </c>
      <c r="T96" s="203">
        <f t="shared" si="101"/>
        <v>10268.018447441644</v>
      </c>
      <c r="U96" s="203">
        <f t="shared" si="101"/>
        <v>10718.892159455634</v>
      </c>
      <c r="V96" s="203">
        <f t="shared" si="101"/>
        <v>11062.575978445975</v>
      </c>
      <c r="W96" s="203">
        <f t="shared" si="101"/>
        <v>10966.530465548974</v>
      </c>
      <c r="X96" s="203">
        <f t="shared" ref="X96:Y96" si="102">X44*11630*1000/X$6</f>
        <v>11198.429444506017</v>
      </c>
      <c r="Y96" s="203">
        <f t="shared" si="102"/>
        <v>9678.5533494444589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11934.085104726691</v>
      </c>
      <c r="C97" s="192">
        <f t="shared" si="103"/>
        <v>12423.01572567993</v>
      </c>
      <c r="D97" s="192">
        <f t="shared" si="103"/>
        <v>12872.731410953953</v>
      </c>
      <c r="E97" s="192">
        <f t="shared" si="103"/>
        <v>14488.402841798435</v>
      </c>
      <c r="F97" s="192">
        <f t="shared" si="103"/>
        <v>13825.051730456787</v>
      </c>
      <c r="G97" s="192">
        <f t="shared" si="103"/>
        <v>14063.500398982078</v>
      </c>
      <c r="H97" s="192">
        <f t="shared" si="103"/>
        <v>14042.198702950953</v>
      </c>
      <c r="I97" s="192">
        <f t="shared" si="103"/>
        <v>13528.632670042065</v>
      </c>
      <c r="J97" s="192">
        <f t="shared" si="103"/>
        <v>12981.712763251713</v>
      </c>
      <c r="K97" s="192">
        <f t="shared" si="103"/>
        <v>11782.302079527264</v>
      </c>
      <c r="L97" s="192">
        <f t="shared" si="103"/>
        <v>11137.410064028341</v>
      </c>
      <c r="M97" s="192">
        <f t="shared" si="103"/>
        <v>13467.651711769986</v>
      </c>
      <c r="N97" s="192">
        <f t="shared" si="103"/>
        <v>12261.805872539719</v>
      </c>
      <c r="O97" s="192">
        <f t="shared" si="103"/>
        <v>8589.0426306379886</v>
      </c>
      <c r="P97" s="192">
        <f t="shared" si="103"/>
        <v>8559.7385224464233</v>
      </c>
      <c r="Q97" s="192">
        <f t="shared" si="103"/>
        <v>10362.434559341753</v>
      </c>
      <c r="R97" s="192">
        <f t="shared" si="103"/>
        <v>10021.600253047274</v>
      </c>
      <c r="S97" s="192">
        <f t="shared" si="103"/>
        <v>9927.2614613284604</v>
      </c>
      <c r="T97" s="192">
        <f t="shared" si="103"/>
        <v>8514.4976338510478</v>
      </c>
      <c r="U97" s="192">
        <f t="shared" si="103"/>
        <v>8992.3685066164926</v>
      </c>
      <c r="V97" s="192">
        <f t="shared" si="103"/>
        <v>9305.7192902487386</v>
      </c>
      <c r="W97" s="192">
        <f t="shared" si="103"/>
        <v>9150.3023436553467</v>
      </c>
      <c r="X97" s="192">
        <f t="shared" ref="X97:Y97" si="104">X45*11630*1000/X$6</f>
        <v>9462.8266275927926</v>
      </c>
      <c r="Y97" s="192">
        <f t="shared" si="104"/>
        <v>7992.1038437482039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9468.053303890003</v>
      </c>
      <c r="C98" s="74">
        <f t="shared" si="105"/>
        <v>9933.7608892838271</v>
      </c>
      <c r="D98" s="74">
        <f t="shared" si="105"/>
        <v>10335.556414534587</v>
      </c>
      <c r="E98" s="74">
        <f t="shared" si="105"/>
        <v>11871.756163886133</v>
      </c>
      <c r="F98" s="74">
        <f t="shared" si="105"/>
        <v>11270.17913629577</v>
      </c>
      <c r="G98" s="74">
        <f t="shared" si="105"/>
        <v>11564.225958186777</v>
      </c>
      <c r="H98" s="74">
        <f t="shared" si="105"/>
        <v>11453.980989219464</v>
      </c>
      <c r="I98" s="74">
        <f t="shared" si="105"/>
        <v>10875.795572667872</v>
      </c>
      <c r="J98" s="74">
        <f t="shared" si="105"/>
        <v>10258.364471788045</v>
      </c>
      <c r="K98" s="74">
        <f t="shared" si="105"/>
        <v>9055.8788348922553</v>
      </c>
      <c r="L98" s="74">
        <f t="shared" si="105"/>
        <v>8405.4364524023276</v>
      </c>
      <c r="M98" s="74">
        <f t="shared" si="105"/>
        <v>10812.049177184566</v>
      </c>
      <c r="N98" s="74">
        <f t="shared" si="105"/>
        <v>9464.6821781637755</v>
      </c>
      <c r="O98" s="74">
        <f t="shared" si="105"/>
        <v>5922.8318237860512</v>
      </c>
      <c r="P98" s="74">
        <f t="shared" si="105"/>
        <v>5925.7843898634646</v>
      </c>
      <c r="Q98" s="74">
        <f t="shared" si="105"/>
        <v>7616.4616346377152</v>
      </c>
      <c r="R98" s="74">
        <f t="shared" si="105"/>
        <v>7097.4576818374226</v>
      </c>
      <c r="S98" s="74">
        <f t="shared" si="105"/>
        <v>7014.1019016568407</v>
      </c>
      <c r="T98" s="74">
        <f t="shared" si="105"/>
        <v>5804.8340503789213</v>
      </c>
      <c r="U98" s="74">
        <f t="shared" si="105"/>
        <v>6088.6328617812951</v>
      </c>
      <c r="V98" s="74">
        <f t="shared" si="105"/>
        <v>6367.3146193115645</v>
      </c>
      <c r="W98" s="74">
        <f t="shared" si="105"/>
        <v>6169.0102984947416</v>
      </c>
      <c r="X98" s="74">
        <f t="shared" ref="X98:Y98" si="106">X46*11630*1000/X$6</f>
        <v>6490.4304914163949</v>
      </c>
      <c r="Y98" s="74">
        <f t="shared" si="106"/>
        <v>5121.4802960563329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253.10588857042958</v>
      </c>
      <c r="C99" s="74">
        <f t="shared" si="107"/>
        <v>321.93981891296983</v>
      </c>
      <c r="D99" s="74">
        <f t="shared" si="107"/>
        <v>262.57522706255929</v>
      </c>
      <c r="E99" s="74">
        <f t="shared" si="107"/>
        <v>371.92119159018023</v>
      </c>
      <c r="F99" s="74">
        <f t="shared" si="107"/>
        <v>220.91493971523477</v>
      </c>
      <c r="G99" s="74">
        <f t="shared" si="107"/>
        <v>237.66105724100504</v>
      </c>
      <c r="H99" s="74">
        <f t="shared" si="107"/>
        <v>282.15443439187339</v>
      </c>
      <c r="I99" s="74">
        <f t="shared" si="107"/>
        <v>412.60757490426789</v>
      </c>
      <c r="J99" s="74">
        <f t="shared" si="107"/>
        <v>404.7993222237335</v>
      </c>
      <c r="K99" s="74">
        <f t="shared" si="107"/>
        <v>274.2488831918522</v>
      </c>
      <c r="L99" s="74">
        <f t="shared" si="107"/>
        <v>371.64137917844454</v>
      </c>
      <c r="M99" s="74">
        <f t="shared" si="107"/>
        <v>348.65916185815587</v>
      </c>
      <c r="N99" s="74">
        <f t="shared" si="107"/>
        <v>580.14952663182999</v>
      </c>
      <c r="O99" s="74">
        <f t="shared" si="107"/>
        <v>350.26359114782127</v>
      </c>
      <c r="P99" s="74">
        <f t="shared" si="107"/>
        <v>281.03838344187676</v>
      </c>
      <c r="Q99" s="74">
        <f t="shared" si="107"/>
        <v>377.29504589507133</v>
      </c>
      <c r="R99" s="74">
        <f t="shared" si="107"/>
        <v>469.94119957900523</v>
      </c>
      <c r="S99" s="74">
        <f t="shared" si="107"/>
        <v>509.51075499752022</v>
      </c>
      <c r="T99" s="74">
        <f t="shared" si="107"/>
        <v>374.58860870580565</v>
      </c>
      <c r="U99" s="74">
        <f t="shared" si="107"/>
        <v>538.18049510391506</v>
      </c>
      <c r="V99" s="74">
        <f t="shared" si="107"/>
        <v>475.64097052231972</v>
      </c>
      <c r="W99" s="74">
        <f t="shared" si="107"/>
        <v>447.47187917658505</v>
      </c>
      <c r="X99" s="74">
        <f t="shared" ref="X99:Y99" si="108">X47*11630*1000/X$6</f>
        <v>403.53968067900524</v>
      </c>
      <c r="Y99" s="74">
        <f t="shared" si="108"/>
        <v>504.85398165648377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1543.5807194325821</v>
      </c>
      <c r="C100" s="74">
        <f t="shared" si="109"/>
        <v>1517.0938346271819</v>
      </c>
      <c r="D100" s="74">
        <f t="shared" si="109"/>
        <v>1543.7199127023055</v>
      </c>
      <c r="E100" s="74">
        <f t="shared" si="109"/>
        <v>1540.8078224739425</v>
      </c>
      <c r="F100" s="74">
        <f t="shared" si="109"/>
        <v>1579.4433261075653</v>
      </c>
      <c r="G100" s="74">
        <f t="shared" si="109"/>
        <v>1527.3457280536281</v>
      </c>
      <c r="H100" s="74">
        <f t="shared" si="109"/>
        <v>1551.2337178531234</v>
      </c>
      <c r="I100" s="74">
        <f t="shared" si="109"/>
        <v>1514.2828007511976</v>
      </c>
      <c r="J100" s="74">
        <f t="shared" si="109"/>
        <v>1597.0427762700879</v>
      </c>
      <c r="K100" s="74">
        <f t="shared" si="109"/>
        <v>1696.3351508279195</v>
      </c>
      <c r="L100" s="74">
        <f t="shared" si="109"/>
        <v>1635.417997330303</v>
      </c>
      <c r="M100" s="74">
        <f t="shared" si="109"/>
        <v>1623.5760849518151</v>
      </c>
      <c r="N100" s="74">
        <f t="shared" si="109"/>
        <v>1539.4888233025752</v>
      </c>
      <c r="O100" s="74">
        <f t="shared" si="109"/>
        <v>1566.2548042367648</v>
      </c>
      <c r="P100" s="74">
        <f t="shared" si="109"/>
        <v>1590.893211003714</v>
      </c>
      <c r="Q100" s="74">
        <f t="shared" si="109"/>
        <v>1612.5947447004187</v>
      </c>
      <c r="R100" s="74">
        <f t="shared" si="109"/>
        <v>1666.754311608762</v>
      </c>
      <c r="S100" s="74">
        <f t="shared" si="109"/>
        <v>1622.5854408811902</v>
      </c>
      <c r="T100" s="74">
        <f t="shared" si="109"/>
        <v>1539.858339297972</v>
      </c>
      <c r="U100" s="74">
        <f t="shared" si="109"/>
        <v>1540.3086822047248</v>
      </c>
      <c r="V100" s="74">
        <f t="shared" si="109"/>
        <v>1524.2120699428206</v>
      </c>
      <c r="W100" s="74">
        <f t="shared" si="109"/>
        <v>1626.5803298249264</v>
      </c>
      <c r="X100" s="74">
        <f t="shared" ref="X100:Y100" si="110">X48*11630*1000/X$6</f>
        <v>1699.3515445329058</v>
      </c>
      <c r="Y100" s="74">
        <f t="shared" si="110"/>
        <v>1639.974496433189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669.34519283367592</v>
      </c>
      <c r="C101" s="193">
        <f t="shared" si="111"/>
        <v>650.22118285595207</v>
      </c>
      <c r="D101" s="193">
        <f t="shared" si="111"/>
        <v>730.87985665449878</v>
      </c>
      <c r="E101" s="193">
        <f t="shared" si="111"/>
        <v>703.91766384817515</v>
      </c>
      <c r="F101" s="193">
        <f t="shared" si="111"/>
        <v>754.51432833821332</v>
      </c>
      <c r="G101" s="193">
        <f t="shared" si="111"/>
        <v>734.26765550067091</v>
      </c>
      <c r="H101" s="193">
        <f t="shared" si="111"/>
        <v>754.82956148649475</v>
      </c>
      <c r="I101" s="193">
        <f t="shared" si="111"/>
        <v>725.94672171872912</v>
      </c>
      <c r="J101" s="193">
        <f t="shared" si="111"/>
        <v>721.50619296984735</v>
      </c>
      <c r="K101" s="193">
        <f t="shared" si="111"/>
        <v>755.83921061523847</v>
      </c>
      <c r="L101" s="193">
        <f t="shared" si="111"/>
        <v>724.91423511726623</v>
      </c>
      <c r="M101" s="193">
        <f t="shared" si="111"/>
        <v>683.36728777544749</v>
      </c>
      <c r="N101" s="193">
        <f t="shared" si="111"/>
        <v>677.4853444415387</v>
      </c>
      <c r="O101" s="193">
        <f t="shared" si="111"/>
        <v>749.69241146735055</v>
      </c>
      <c r="P101" s="193">
        <f t="shared" si="111"/>
        <v>762.0225381373665</v>
      </c>
      <c r="Q101" s="193">
        <f t="shared" si="111"/>
        <v>756.08313410854726</v>
      </c>
      <c r="R101" s="193">
        <f t="shared" si="111"/>
        <v>787.44706002208545</v>
      </c>
      <c r="S101" s="193">
        <f t="shared" si="111"/>
        <v>781.06336379290826</v>
      </c>
      <c r="T101" s="193">
        <f t="shared" si="111"/>
        <v>795.2166354683477</v>
      </c>
      <c r="U101" s="193">
        <f t="shared" si="111"/>
        <v>825.24646752655838</v>
      </c>
      <c r="V101" s="193">
        <f t="shared" si="111"/>
        <v>938.55163047203564</v>
      </c>
      <c r="W101" s="193">
        <f t="shared" si="111"/>
        <v>907.23983615909606</v>
      </c>
      <c r="X101" s="193">
        <f t="shared" ref="X101:Y101" si="112">X49*11630*1000/X$6</f>
        <v>869.50491096448775</v>
      </c>
      <c r="Y101" s="193">
        <f t="shared" si="112"/>
        <v>725.79506960219851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1572.6396007934895</v>
      </c>
      <c r="C102" s="77">
        <f t="shared" si="113"/>
        <v>1594.6257281912676</v>
      </c>
      <c r="D102" s="77">
        <f t="shared" si="113"/>
        <v>1611.4962666150159</v>
      </c>
      <c r="E102" s="77">
        <f t="shared" si="113"/>
        <v>1630.1870211933583</v>
      </c>
      <c r="F102" s="77">
        <f t="shared" si="113"/>
        <v>1645.0917348264129</v>
      </c>
      <c r="G102" s="77">
        <f t="shared" si="113"/>
        <v>1678.9467850357328</v>
      </c>
      <c r="H102" s="77">
        <f t="shared" si="113"/>
        <v>1725.0587839027016</v>
      </c>
      <c r="I102" s="77">
        <f t="shared" si="113"/>
        <v>1765.046354090694</v>
      </c>
      <c r="J102" s="77">
        <f t="shared" si="113"/>
        <v>1781.1144794068248</v>
      </c>
      <c r="K102" s="77">
        <f t="shared" si="113"/>
        <v>1794.4453126884584</v>
      </c>
      <c r="L102" s="77">
        <f t="shared" si="113"/>
        <v>1791.8940382295991</v>
      </c>
      <c r="M102" s="77">
        <f t="shared" si="113"/>
        <v>1791.3758181927799</v>
      </c>
      <c r="N102" s="77">
        <f t="shared" si="113"/>
        <v>1781.9664621277643</v>
      </c>
      <c r="O102" s="77">
        <f t="shared" si="113"/>
        <v>1782.7693405715884</v>
      </c>
      <c r="P102" s="77">
        <f t="shared" si="113"/>
        <v>1777.1695278592986</v>
      </c>
      <c r="Q102" s="77">
        <f t="shared" si="113"/>
        <v>1770.3597343015881</v>
      </c>
      <c r="R102" s="77">
        <f t="shared" si="113"/>
        <v>1763.1247556067085</v>
      </c>
      <c r="S102" s="77">
        <f t="shared" si="113"/>
        <v>1767.4496911119243</v>
      </c>
      <c r="T102" s="77">
        <f t="shared" si="113"/>
        <v>1753.5208135905968</v>
      </c>
      <c r="U102" s="77">
        <f t="shared" si="113"/>
        <v>1726.523652839142</v>
      </c>
      <c r="V102" s="77">
        <f t="shared" si="113"/>
        <v>1756.8566881972363</v>
      </c>
      <c r="W102" s="77">
        <f t="shared" si="113"/>
        <v>1816.2281218936255</v>
      </c>
      <c r="X102" s="77">
        <f t="shared" ref="X102:Y102" si="114">X50*11630*1000/X$6</f>
        <v>1735.6028169132253</v>
      </c>
      <c r="Y102" s="77">
        <f t="shared" si="114"/>
        <v>1686.4495056962544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6046.2187025946578</v>
      </c>
      <c r="C104" s="153">
        <f t="shared" si="115"/>
        <v>6401.3477790911193</v>
      </c>
      <c r="D104" s="153">
        <f t="shared" si="115"/>
        <v>6654.5337179779299</v>
      </c>
      <c r="E104" s="153">
        <f t="shared" si="115"/>
        <v>7631.8048939850269</v>
      </c>
      <c r="F104" s="153">
        <f t="shared" si="115"/>
        <v>7254.2223898134225</v>
      </c>
      <c r="G104" s="153">
        <f t="shared" si="115"/>
        <v>7479.7807289445591</v>
      </c>
      <c r="H104" s="153">
        <f t="shared" si="115"/>
        <v>7753.3780034068859</v>
      </c>
      <c r="I104" s="153">
        <f t="shared" si="115"/>
        <v>7914.0307504446873</v>
      </c>
      <c r="J104" s="153">
        <f t="shared" si="115"/>
        <v>7787.7420157704628</v>
      </c>
      <c r="K104" s="153">
        <f t="shared" si="115"/>
        <v>7118.7550959252421</v>
      </c>
      <c r="L104" s="153">
        <f t="shared" si="115"/>
        <v>7135.5658719377379</v>
      </c>
      <c r="M104" s="153">
        <f t="shared" si="115"/>
        <v>8390.1008634494956</v>
      </c>
      <c r="N104" s="153">
        <f t="shared" si="115"/>
        <v>8638.1245802890899</v>
      </c>
      <c r="O104" s="153">
        <f t="shared" si="115"/>
        <v>6300.0240782195451</v>
      </c>
      <c r="P104" s="153">
        <f t="shared" si="115"/>
        <v>6182.3016824531287</v>
      </c>
      <c r="Q104" s="153">
        <f t="shared" si="115"/>
        <v>7573.9707371422837</v>
      </c>
      <c r="R104" s="153">
        <f t="shared" ref="R104:V104" si="116">SUM(R105:R108)</f>
        <v>7840.8317894016054</v>
      </c>
      <c r="S104" s="153">
        <f t="shared" si="116"/>
        <v>8067.0391959563285</v>
      </c>
      <c r="T104" s="153">
        <f t="shared" si="116"/>
        <v>6944.0595598658711</v>
      </c>
      <c r="U104" s="153">
        <f t="shared" si="116"/>
        <v>7863.7332804880089</v>
      </c>
      <c r="V104" s="153">
        <f t="shared" si="116"/>
        <v>8021.5923598058489</v>
      </c>
      <c r="W104" s="153">
        <f t="shared" ref="W104:Y104" si="117">SUM(W105:W108)</f>
        <v>8023.8123106096573</v>
      </c>
      <c r="X104" s="153">
        <f t="shared" si="117"/>
        <v>8203.1819619179096</v>
      </c>
      <c r="Y104" s="153">
        <f t="shared" si="117"/>
        <v>7683.8179897076425</v>
      </c>
      <c r="DA104" s="217" t="s">
        <v>278</v>
      </c>
    </row>
    <row r="105" spans="1:105" ht="12" customHeight="1" x14ac:dyDescent="0.25">
      <c r="A105" s="97" t="s">
        <v>57</v>
      </c>
      <c r="B105" s="74">
        <v>4084.9463435189991</v>
      </c>
      <c r="C105" s="74">
        <v>4320.0820053714478</v>
      </c>
      <c r="D105" s="74">
        <v>4572.7836180842341</v>
      </c>
      <c r="E105" s="74">
        <v>5317.1477704619238</v>
      </c>
      <c r="F105" s="74">
        <v>5139.9138546122194</v>
      </c>
      <c r="G105" s="74">
        <v>5344.4419039530949</v>
      </c>
      <c r="H105" s="74">
        <v>5418.4075972450255</v>
      </c>
      <c r="I105" s="74">
        <v>5247.6801824293298</v>
      </c>
      <c r="J105" s="74">
        <v>5040.5461058214387</v>
      </c>
      <c r="K105" s="74">
        <v>4566.4288703862239</v>
      </c>
      <c r="L105" s="74">
        <v>4342.9086526787496</v>
      </c>
      <c r="M105" s="74">
        <v>5655.1884074606505</v>
      </c>
      <c r="N105" s="74">
        <v>5211.1949762259983</v>
      </c>
      <c r="O105" s="74">
        <v>3432.2907344103041</v>
      </c>
      <c r="P105" s="74">
        <v>3464.2179332519481</v>
      </c>
      <c r="Q105" s="74">
        <v>4478.0084412992765</v>
      </c>
      <c r="R105" s="74">
        <v>4309.2563492285281</v>
      </c>
      <c r="S105" s="74">
        <v>4353.8764743647871</v>
      </c>
      <c r="T105" s="74">
        <v>3711.7856695743185</v>
      </c>
      <c r="U105" s="74">
        <v>3958.0409507452327</v>
      </c>
      <c r="V105" s="74">
        <v>4229.2755885030992</v>
      </c>
      <c r="W105" s="74">
        <v>4248.1039628263261</v>
      </c>
      <c r="X105" s="74">
        <v>4518.8615887299011</v>
      </c>
      <c r="Y105" s="74">
        <v>3727.842719927296</v>
      </c>
      <c r="DA105" s="90" t="s">
        <v>279</v>
      </c>
    </row>
    <row r="106" spans="1:105" ht="12" customHeight="1" x14ac:dyDescent="0.25">
      <c r="A106" s="97" t="s">
        <v>56</v>
      </c>
      <c r="B106" s="74">
        <v>432.69213933151457</v>
      </c>
      <c r="C106" s="74">
        <v>575.42478208238913</v>
      </c>
      <c r="D106" s="74">
        <v>491.77314978455115</v>
      </c>
      <c r="E106" s="74">
        <v>736.30515787529941</v>
      </c>
      <c r="F106" s="74">
        <v>464.96527831000043</v>
      </c>
      <c r="G106" s="74">
        <v>534.20722733623847</v>
      </c>
      <c r="H106" s="74">
        <v>681.39213115391169</v>
      </c>
      <c r="I106" s="74">
        <v>1036.8202932887655</v>
      </c>
      <c r="J106" s="74">
        <v>1038.3134072655528</v>
      </c>
      <c r="K106" s="74">
        <v>729.7400371511485</v>
      </c>
      <c r="L106" s="74">
        <v>1024.8214193440795</v>
      </c>
      <c r="M106" s="74">
        <v>999.39158046469299</v>
      </c>
      <c r="N106" s="74">
        <v>1734.6171661091955</v>
      </c>
      <c r="O106" s="74">
        <v>1099.6461922750714</v>
      </c>
      <c r="P106" s="74">
        <v>916.52063750402078</v>
      </c>
      <c r="Q106" s="74">
        <v>1271.0050220005674</v>
      </c>
      <c r="R106" s="74">
        <v>1629.4397302151131</v>
      </c>
      <c r="S106" s="74">
        <v>1818.2886774242231</v>
      </c>
      <c r="T106" s="74">
        <v>1367.2018834009432</v>
      </c>
      <c r="U106" s="74">
        <v>1996.5199398284258</v>
      </c>
      <c r="V106" s="74">
        <v>1785.0917301482305</v>
      </c>
      <c r="W106" s="74">
        <v>1692.8249950374391</v>
      </c>
      <c r="X106" s="74">
        <v>1536.0093025956742</v>
      </c>
      <c r="Y106" s="74">
        <v>1941.2561090951849</v>
      </c>
      <c r="DA106" s="90" t="s">
        <v>280</v>
      </c>
    </row>
    <row r="107" spans="1:105" ht="12" customHeight="1" x14ac:dyDescent="0.25">
      <c r="A107" s="97" t="s">
        <v>55</v>
      </c>
      <c r="B107" s="74">
        <v>1045.8315856229062</v>
      </c>
      <c r="C107" s="74">
        <v>1035.3331587576445</v>
      </c>
      <c r="D107" s="74">
        <v>1058.1670403355727</v>
      </c>
      <c r="E107" s="74">
        <v>1063.723003653032</v>
      </c>
      <c r="F107" s="74">
        <v>1095.6003415041303</v>
      </c>
      <c r="G107" s="74">
        <v>1059.8993636950627</v>
      </c>
      <c r="H107" s="74">
        <v>1095.0223258117944</v>
      </c>
      <c r="I107" s="74">
        <v>1092.9530811176314</v>
      </c>
      <c r="J107" s="74">
        <v>1174.3549147446161</v>
      </c>
      <c r="K107" s="74">
        <v>1260.4119287148815</v>
      </c>
      <c r="L107" s="74">
        <v>1229.8486937718374</v>
      </c>
      <c r="M107" s="74">
        <v>1227.4433633552485</v>
      </c>
      <c r="N107" s="74">
        <v>1185.7932564203054</v>
      </c>
      <c r="O107" s="74">
        <v>1215.0299407552513</v>
      </c>
      <c r="P107" s="74">
        <v>1239.4600388894555</v>
      </c>
      <c r="Q107" s="74">
        <v>1265.3830400281804</v>
      </c>
      <c r="R107" s="74">
        <v>1315.1992049240428</v>
      </c>
      <c r="S107" s="74">
        <v>1309.7419424134864</v>
      </c>
      <c r="T107" s="74">
        <v>1270.2233843544586</v>
      </c>
      <c r="U107" s="74">
        <v>1290.3653007737137</v>
      </c>
      <c r="V107" s="74">
        <v>1297.706638061293</v>
      </c>
      <c r="W107" s="74">
        <v>1389.4802234147298</v>
      </c>
      <c r="X107" s="74">
        <v>1461.5418431294436</v>
      </c>
      <c r="Y107" s="74">
        <v>1435.5389152719106</v>
      </c>
      <c r="DA107" s="90" t="s">
        <v>281</v>
      </c>
    </row>
    <row r="108" spans="1:105" ht="12" customHeight="1" x14ac:dyDescent="0.25">
      <c r="A108" s="109" t="s">
        <v>54</v>
      </c>
      <c r="B108" s="77">
        <v>482.74863412123779</v>
      </c>
      <c r="C108" s="77">
        <v>470.50783287963799</v>
      </c>
      <c r="D108" s="77">
        <v>531.80990977357158</v>
      </c>
      <c r="E108" s="77">
        <v>514.62896199477166</v>
      </c>
      <c r="F108" s="77">
        <v>553.74291538707291</v>
      </c>
      <c r="G108" s="77">
        <v>541.23223396016374</v>
      </c>
      <c r="H108" s="77">
        <v>558.55594919615385</v>
      </c>
      <c r="I108" s="77">
        <v>536.57719360896112</v>
      </c>
      <c r="J108" s="77">
        <v>534.52758793885459</v>
      </c>
      <c r="K108" s="77">
        <v>562.17425967298789</v>
      </c>
      <c r="L108" s="77">
        <v>537.98710614307197</v>
      </c>
      <c r="M108" s="77">
        <v>508.07751216890341</v>
      </c>
      <c r="N108" s="77">
        <v>506.51918153359094</v>
      </c>
      <c r="O108" s="77">
        <v>553.05721077891826</v>
      </c>
      <c r="P108" s="77">
        <v>562.10307280770508</v>
      </c>
      <c r="Q108" s="77">
        <v>559.57423381425997</v>
      </c>
      <c r="R108" s="77">
        <v>586.93650503392223</v>
      </c>
      <c r="S108" s="77">
        <v>585.13210175383153</v>
      </c>
      <c r="T108" s="77">
        <v>594.8486225361504</v>
      </c>
      <c r="U108" s="77">
        <v>618.80708914063609</v>
      </c>
      <c r="V108" s="77">
        <v>709.51840309322574</v>
      </c>
      <c r="W108" s="77">
        <v>693.40312933116229</v>
      </c>
      <c r="X108" s="77">
        <v>686.76922746289154</v>
      </c>
      <c r="Y108" s="77">
        <v>579.18024541324985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1937.8018964939683</v>
      </c>
      <c r="C110" s="203">
        <f t="shared" si="118"/>
        <v>2064.9382895287558</v>
      </c>
      <c r="D110" s="203">
        <f t="shared" si="118"/>
        <v>2118.4513372078777</v>
      </c>
      <c r="E110" s="203">
        <f t="shared" si="118"/>
        <v>2501.9190303079081</v>
      </c>
      <c r="F110" s="203">
        <f t="shared" si="118"/>
        <v>2337.4719494949763</v>
      </c>
      <c r="G110" s="203">
        <f t="shared" si="118"/>
        <v>2405.0165252758911</v>
      </c>
      <c r="H110" s="203">
        <f t="shared" si="118"/>
        <v>2328.6085541253256</v>
      </c>
      <c r="I110" s="203">
        <f t="shared" si="118"/>
        <v>2106.6808590181017</v>
      </c>
      <c r="J110" s="203">
        <f t="shared" si="118"/>
        <v>2046.4318643816507</v>
      </c>
      <c r="K110" s="203">
        <f t="shared" si="118"/>
        <v>1772.3741830368001</v>
      </c>
      <c r="L110" s="203">
        <f t="shared" si="118"/>
        <v>1594.484849746766</v>
      </c>
      <c r="M110" s="203">
        <f t="shared" si="118"/>
        <v>2097.0644754701784</v>
      </c>
      <c r="N110" s="203">
        <f t="shared" si="118"/>
        <v>1578.4306683289713</v>
      </c>
      <c r="O110" s="203">
        <f t="shared" si="118"/>
        <v>837.50717516246289</v>
      </c>
      <c r="P110" s="203">
        <f t="shared" si="118"/>
        <v>872.90672365494606</v>
      </c>
      <c r="Q110" s="203">
        <f t="shared" si="118"/>
        <v>1254.7265582992122</v>
      </c>
      <c r="R110" s="203">
        <f t="shared" ref="R110:V110" si="119">R78*1000000/R$6</f>
        <v>1091.4408061902609</v>
      </c>
      <c r="S110" s="203">
        <f t="shared" si="119"/>
        <v>1088.5622044604609</v>
      </c>
      <c r="T110" s="203">
        <f t="shared" si="119"/>
        <v>915.11483792604281</v>
      </c>
      <c r="U110" s="203">
        <f t="shared" si="119"/>
        <v>1022.1014539728301</v>
      </c>
      <c r="V110" s="203">
        <f t="shared" si="119"/>
        <v>1135.4612229177158</v>
      </c>
      <c r="W110" s="203">
        <f t="shared" ref="W110:Y110" si="120">W78*1000000/W$6</f>
        <v>1057.0119466453996</v>
      </c>
      <c r="X110" s="203">
        <f t="shared" si="120"/>
        <v>1149.0316763309584</v>
      </c>
      <c r="Y110" s="203">
        <f t="shared" si="120"/>
        <v>815.68991297178627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1937.8018964939683</v>
      </c>
      <c r="C111" s="192">
        <f t="shared" si="121"/>
        <v>2064.9382895287558</v>
      </c>
      <c r="D111" s="192">
        <f t="shared" si="121"/>
        <v>2118.4513372078777</v>
      </c>
      <c r="E111" s="192">
        <f t="shared" si="121"/>
        <v>2501.9190303079081</v>
      </c>
      <c r="F111" s="192">
        <f t="shared" si="121"/>
        <v>2337.4719494949763</v>
      </c>
      <c r="G111" s="192">
        <f t="shared" si="121"/>
        <v>2405.0165252758911</v>
      </c>
      <c r="H111" s="192">
        <f t="shared" si="121"/>
        <v>2328.6085541253256</v>
      </c>
      <c r="I111" s="192">
        <f t="shared" si="121"/>
        <v>2106.6808590181017</v>
      </c>
      <c r="J111" s="192">
        <f t="shared" si="121"/>
        <v>2046.4318643816507</v>
      </c>
      <c r="K111" s="192">
        <f t="shared" si="121"/>
        <v>1772.3741830368001</v>
      </c>
      <c r="L111" s="192">
        <f t="shared" si="121"/>
        <v>1594.484849746766</v>
      </c>
      <c r="M111" s="192">
        <f t="shared" si="121"/>
        <v>2097.0644754701784</v>
      </c>
      <c r="N111" s="192">
        <f t="shared" si="121"/>
        <v>1578.4306683289713</v>
      </c>
      <c r="O111" s="192">
        <f t="shared" si="121"/>
        <v>837.50717516246289</v>
      </c>
      <c r="P111" s="192">
        <f t="shared" si="121"/>
        <v>872.90672365494606</v>
      </c>
      <c r="Q111" s="192">
        <f t="shared" si="121"/>
        <v>1254.7265582992122</v>
      </c>
      <c r="R111" s="192">
        <f t="shared" ref="R111:V111" si="122">R79*1000000/R$6</f>
        <v>1091.4408061902609</v>
      </c>
      <c r="S111" s="192">
        <f t="shared" si="122"/>
        <v>1088.5622044604609</v>
      </c>
      <c r="T111" s="192">
        <f t="shared" si="122"/>
        <v>915.11483792604281</v>
      </c>
      <c r="U111" s="192">
        <f t="shared" si="122"/>
        <v>1022.1014539728301</v>
      </c>
      <c r="V111" s="192">
        <f t="shared" si="122"/>
        <v>1135.4612229177158</v>
      </c>
      <c r="W111" s="192">
        <f t="shared" ref="W111:Y111" si="123">W79*1000000/W$6</f>
        <v>1057.0119466453996</v>
      </c>
      <c r="X111" s="192">
        <f t="shared" si="123"/>
        <v>1149.0316763309584</v>
      </c>
      <c r="Y111" s="192">
        <f t="shared" si="123"/>
        <v>815.68991297178627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1827.328468590091</v>
      </c>
      <c r="C112" s="74">
        <f t="shared" si="124"/>
        <v>1957.7474070707538</v>
      </c>
      <c r="D112" s="74">
        <f t="shared" si="124"/>
        <v>2016.390577814085</v>
      </c>
      <c r="E112" s="74">
        <f t="shared" si="124"/>
        <v>2400.4055038223287</v>
      </c>
      <c r="F112" s="74">
        <f t="shared" si="124"/>
        <v>2242.1986551803357</v>
      </c>
      <c r="G112" s="74">
        <f t="shared" si="124"/>
        <v>2317.7439722708837</v>
      </c>
      <c r="H112" s="74">
        <f t="shared" si="124"/>
        <v>2245.7707927291331</v>
      </c>
      <c r="I112" s="74">
        <f t="shared" si="124"/>
        <v>2030.9218877434562</v>
      </c>
      <c r="J112" s="74">
        <f t="shared" si="124"/>
        <v>1968.6449128383867</v>
      </c>
      <c r="K112" s="74">
        <f t="shared" si="124"/>
        <v>1698.2659354371219</v>
      </c>
      <c r="L112" s="74">
        <f t="shared" si="124"/>
        <v>1525.9218913036311</v>
      </c>
      <c r="M112" s="74">
        <f t="shared" si="124"/>
        <v>2030.2815456485739</v>
      </c>
      <c r="N112" s="74">
        <f t="shared" si="124"/>
        <v>1522.6343608190043</v>
      </c>
      <c r="O112" s="74">
        <f t="shared" si="124"/>
        <v>779.91153705125373</v>
      </c>
      <c r="P112" s="74">
        <f t="shared" si="124"/>
        <v>812.20311383136516</v>
      </c>
      <c r="Q112" s="74">
        <f t="shared" si="124"/>
        <v>1188.5344942935601</v>
      </c>
      <c r="R112" s="74">
        <f t="shared" ref="R112:V112" si="125">R80*1000000/R$6</f>
        <v>1025.2944514714568</v>
      </c>
      <c r="S112" s="74">
        <f t="shared" si="125"/>
        <v>1029.1027054767405</v>
      </c>
      <c r="T112" s="74">
        <f t="shared" si="125"/>
        <v>846.81102736625223</v>
      </c>
      <c r="U112" s="74">
        <f t="shared" si="125"/>
        <v>945.09507510608773</v>
      </c>
      <c r="V112" s="74">
        <f t="shared" si="125"/>
        <v>1051.1562649053469</v>
      </c>
      <c r="W112" s="74">
        <f t="shared" ref="W112:Y112" si="126">W80*1000000/W$6</f>
        <v>967.65222149076806</v>
      </c>
      <c r="X112" s="74">
        <f t="shared" si="126"/>
        <v>1049.3534309383415</v>
      </c>
      <c r="Y112" s="74">
        <f t="shared" si="126"/>
        <v>717.07158609476335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102.63390040574829</v>
      </c>
      <c r="C114" s="74">
        <f t="shared" si="130"/>
        <v>99.644970781093093</v>
      </c>
      <c r="D114" s="74">
        <f t="shared" si="130"/>
        <v>94.676861203762058</v>
      </c>
      <c r="E114" s="74">
        <f t="shared" si="130"/>
        <v>94.771521828151208</v>
      </c>
      <c r="F114" s="74">
        <f t="shared" si="130"/>
        <v>87.942940251254242</v>
      </c>
      <c r="G114" s="74">
        <f t="shared" si="130"/>
        <v>80.568477675229275</v>
      </c>
      <c r="H114" s="74">
        <f t="shared" si="130"/>
        <v>75.968307348031317</v>
      </c>
      <c r="I114" s="74">
        <f t="shared" si="130"/>
        <v>68.395938630207368</v>
      </c>
      <c r="J114" s="74">
        <f t="shared" si="130"/>
        <v>70.04450627260934</v>
      </c>
      <c r="K114" s="74">
        <f t="shared" si="130"/>
        <v>67.027035702532487</v>
      </c>
      <c r="L114" s="74">
        <f t="shared" si="130"/>
        <v>59.686955862712225</v>
      </c>
      <c r="M114" s="74">
        <f t="shared" si="130"/>
        <v>58.140891408286343</v>
      </c>
      <c r="N114" s="74">
        <f t="shared" si="130"/>
        <v>52.549928969949249</v>
      </c>
      <c r="O114" s="74">
        <f t="shared" si="130"/>
        <v>43.527195065164165</v>
      </c>
      <c r="P114" s="74">
        <f t="shared" si="130"/>
        <v>44.709332360402897</v>
      </c>
      <c r="Q114" s="74">
        <f t="shared" si="130"/>
        <v>50.305445434457923</v>
      </c>
      <c r="R114" s="74">
        <f t="shared" ref="R114:V114" si="131">R82*1000000/R$6</f>
        <v>49.459136031703117</v>
      </c>
      <c r="S114" s="74">
        <f t="shared" si="131"/>
        <v>39.864707192793489</v>
      </c>
      <c r="T114" s="74">
        <f t="shared" si="131"/>
        <v>39.037451276797896</v>
      </c>
      <c r="U114" s="74">
        <f t="shared" si="131"/>
        <v>41.510686124664993</v>
      </c>
      <c r="V114" s="74">
        <f t="shared" si="131"/>
        <v>40.214589993455959</v>
      </c>
      <c r="W114" s="74">
        <f t="shared" ref="W114:Y114" si="132">W82*1000000/W$6</f>
        <v>45.366136320449925</v>
      </c>
      <c r="X114" s="74">
        <f t="shared" si="132"/>
        <v>57.547242570915188</v>
      </c>
      <c r="Y114" s="74">
        <f t="shared" si="132"/>
        <v>60.067912184013707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7.8395274981291649</v>
      </c>
      <c r="C115" s="193">
        <f t="shared" si="133"/>
        <v>7.5459116769091121</v>
      </c>
      <c r="D115" s="193">
        <f t="shared" si="133"/>
        <v>7.383898190030977</v>
      </c>
      <c r="E115" s="193">
        <f t="shared" si="133"/>
        <v>6.7420046574275521</v>
      </c>
      <c r="F115" s="193">
        <f t="shared" si="133"/>
        <v>7.3303540633869435</v>
      </c>
      <c r="G115" s="193">
        <f t="shared" si="133"/>
        <v>6.7040753297777806</v>
      </c>
      <c r="H115" s="193">
        <f t="shared" si="133"/>
        <v>6.8694540481614323</v>
      </c>
      <c r="I115" s="193">
        <f t="shared" si="133"/>
        <v>7.3630326444379524</v>
      </c>
      <c r="J115" s="193">
        <f t="shared" si="133"/>
        <v>7.742445270654926</v>
      </c>
      <c r="K115" s="193">
        <f t="shared" si="133"/>
        <v>7.0812118971458311</v>
      </c>
      <c r="L115" s="193">
        <f t="shared" si="133"/>
        <v>8.8760025804224654</v>
      </c>
      <c r="M115" s="193">
        <f t="shared" si="133"/>
        <v>8.6420384133185344</v>
      </c>
      <c r="N115" s="193">
        <f t="shared" si="133"/>
        <v>3.2463785400175622</v>
      </c>
      <c r="O115" s="193">
        <f t="shared" si="133"/>
        <v>14.068443046045088</v>
      </c>
      <c r="P115" s="193">
        <f t="shared" si="133"/>
        <v>15.994277463178054</v>
      </c>
      <c r="Q115" s="193">
        <f t="shared" si="133"/>
        <v>15.886618571194067</v>
      </c>
      <c r="R115" s="193">
        <f t="shared" ref="R115:V115" si="134">R83*1000000/R$6</f>
        <v>16.687218687101037</v>
      </c>
      <c r="S115" s="193">
        <f t="shared" si="134"/>
        <v>19.594791790926489</v>
      </c>
      <c r="T115" s="193">
        <f t="shared" si="134"/>
        <v>29.266359282992674</v>
      </c>
      <c r="U115" s="193">
        <f t="shared" si="134"/>
        <v>35.49569274207748</v>
      </c>
      <c r="V115" s="193">
        <f t="shared" si="134"/>
        <v>44.090368018912848</v>
      </c>
      <c r="W115" s="193">
        <f t="shared" ref="W115:Y115" si="135">W83*1000000/W$6</f>
        <v>43.993588834181857</v>
      </c>
      <c r="X115" s="193">
        <f t="shared" si="135"/>
        <v>42.131002821701856</v>
      </c>
      <c r="Y115" s="193">
        <f t="shared" si="135"/>
        <v>38.550414693009209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0.50663445496965265</v>
      </c>
      <c r="C118" s="206">
        <f t="shared" si="139"/>
        <v>0.51528130692604146</v>
      </c>
      <c r="D118" s="206">
        <f t="shared" si="139"/>
        <v>0.51694807461882608</v>
      </c>
      <c r="E118" s="206">
        <f t="shared" si="139"/>
        <v>0.52675267089948585</v>
      </c>
      <c r="F118" s="206">
        <f t="shared" si="139"/>
        <v>0.52471575016477268</v>
      </c>
      <c r="G118" s="206">
        <f t="shared" si="139"/>
        <v>0.53185768242207676</v>
      </c>
      <c r="H118" s="206">
        <f t="shared" si="139"/>
        <v>0.55214843255120172</v>
      </c>
      <c r="I118" s="206">
        <f t="shared" si="139"/>
        <v>0.58498378538797891</v>
      </c>
      <c r="J118" s="206">
        <f t="shared" si="139"/>
        <v>0.5999009651342615</v>
      </c>
      <c r="K118" s="206">
        <f t="shared" si="139"/>
        <v>0.60419050945015873</v>
      </c>
      <c r="L118" s="206">
        <f t="shared" si="139"/>
        <v>0.64068448866619554</v>
      </c>
      <c r="M118" s="206">
        <f t="shared" si="139"/>
        <v>0.62298172265006002</v>
      </c>
      <c r="N118" s="206">
        <f t="shared" si="139"/>
        <v>0.70447409379022596</v>
      </c>
      <c r="O118" s="206">
        <f t="shared" si="139"/>
        <v>0.73349549526587732</v>
      </c>
      <c r="P118" s="206">
        <f t="shared" si="139"/>
        <v>0.72225356723702705</v>
      </c>
      <c r="Q118" s="206">
        <f t="shared" si="139"/>
        <v>0.73090649632275229</v>
      </c>
      <c r="R118" s="206">
        <f t="shared" ref="R118:V118" si="140">IF(R104=0,"",R104/R97)</f>
        <v>0.78239318985183415</v>
      </c>
      <c r="S118" s="206">
        <f t="shared" si="140"/>
        <v>0.812614760614636</v>
      </c>
      <c r="T118" s="206">
        <f t="shared" si="140"/>
        <v>0.81555716596342764</v>
      </c>
      <c r="U118" s="206">
        <f t="shared" si="140"/>
        <v>0.87448966028271136</v>
      </c>
      <c r="V118" s="206">
        <f t="shared" si="140"/>
        <v>0.86200669820456566</v>
      </c>
      <c r="W118" s="206">
        <f t="shared" ref="W118:Y118" si="141">IF(W104=0,"",W104/W97)</f>
        <v>0.87689040309943667</v>
      </c>
      <c r="X118" s="206">
        <f t="shared" si="141"/>
        <v>0.86688494725224419</v>
      </c>
      <c r="Y118" s="206">
        <f t="shared" si="141"/>
        <v>0.96142619514613581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0.43144522030105975</v>
      </c>
      <c r="C119" s="199">
        <f t="shared" si="142"/>
        <v>0.43488886570964197</v>
      </c>
      <c r="D119" s="199">
        <f t="shared" si="142"/>
        <v>0.44243226340999542</v>
      </c>
      <c r="E119" s="199">
        <f t="shared" si="142"/>
        <v>0.44788215804471121</v>
      </c>
      <c r="F119" s="199">
        <f t="shared" si="142"/>
        <v>0.45606319051833477</v>
      </c>
      <c r="G119" s="199">
        <f t="shared" si="142"/>
        <v>0.46215301597160091</v>
      </c>
      <c r="H119" s="199">
        <f t="shared" si="142"/>
        <v>0.47305889562282788</v>
      </c>
      <c r="I119" s="199">
        <f t="shared" si="142"/>
        <v>0.48251000557764756</v>
      </c>
      <c r="J119" s="199">
        <f t="shared" si="142"/>
        <v>0.49135962362067115</v>
      </c>
      <c r="K119" s="199">
        <f t="shared" si="142"/>
        <v>0.50425021730544761</v>
      </c>
      <c r="L119" s="199">
        <f t="shared" si="142"/>
        <v>0.51667854218771925</v>
      </c>
      <c r="M119" s="199">
        <f t="shared" si="142"/>
        <v>0.5230450134646214</v>
      </c>
      <c r="N119" s="199">
        <f t="shared" si="142"/>
        <v>0.55059376301603524</v>
      </c>
      <c r="O119" s="199">
        <f t="shared" si="142"/>
        <v>0.5795016364682597</v>
      </c>
      <c r="P119" s="199">
        <f t="shared" si="142"/>
        <v>0.5846007389633977</v>
      </c>
      <c r="Q119" s="199">
        <f t="shared" si="142"/>
        <v>0.58793816027831636</v>
      </c>
      <c r="R119" s="199">
        <f t="shared" ref="R119:V119" si="143">IF(R105=0,"",R105/R98)</f>
        <v>0.60715491974767621</v>
      </c>
      <c r="S119" s="199">
        <f t="shared" si="143"/>
        <v>0.62073185354440508</v>
      </c>
      <c r="T119" s="199">
        <f t="shared" si="143"/>
        <v>0.6394301090023452</v>
      </c>
      <c r="U119" s="199">
        <f t="shared" si="143"/>
        <v>0.6500705561654222</v>
      </c>
      <c r="V119" s="199">
        <f t="shared" si="143"/>
        <v>0.66421652476163795</v>
      </c>
      <c r="W119" s="199">
        <f t="shared" ref="W119:Y119" si="144">IF(W105=0,"",W105/W98)</f>
        <v>0.68862001476361245</v>
      </c>
      <c r="X119" s="199">
        <f t="shared" si="144"/>
        <v>0.69623449395322901</v>
      </c>
      <c r="Y119" s="199">
        <f t="shared" si="144"/>
        <v>0.72788383522588729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1.7095301171197883</v>
      </c>
      <c r="C120" s="200">
        <f t="shared" si="145"/>
        <v>1.7873675397635234</v>
      </c>
      <c r="D120" s="200">
        <f t="shared" si="145"/>
        <v>1.8728847930021395</v>
      </c>
      <c r="E120" s="200">
        <f t="shared" si="145"/>
        <v>1.9797343483633321</v>
      </c>
      <c r="F120" s="200">
        <f t="shared" si="145"/>
        <v>2.104725370359076</v>
      </c>
      <c r="G120" s="200">
        <f t="shared" si="145"/>
        <v>2.2477692960631526</v>
      </c>
      <c r="H120" s="200">
        <f t="shared" si="145"/>
        <v>2.4149616241988685</v>
      </c>
      <c r="I120" s="200">
        <f t="shared" si="145"/>
        <v>2.5128484214797213</v>
      </c>
      <c r="J120" s="200">
        <f t="shared" si="145"/>
        <v>2.5650077711633981</v>
      </c>
      <c r="K120" s="200">
        <f t="shared" si="145"/>
        <v>2.6608678535279764</v>
      </c>
      <c r="L120" s="200">
        <f t="shared" si="145"/>
        <v>2.7575546663010551</v>
      </c>
      <c r="M120" s="200">
        <f t="shared" si="145"/>
        <v>2.8663855415085089</v>
      </c>
      <c r="N120" s="200">
        <f t="shared" si="145"/>
        <v>2.9899484296399415</v>
      </c>
      <c r="O120" s="200">
        <f t="shared" si="145"/>
        <v>3.1394818647051133</v>
      </c>
      <c r="P120" s="200">
        <f t="shared" si="145"/>
        <v>3.2611938137395811</v>
      </c>
      <c r="Q120" s="200">
        <f t="shared" si="145"/>
        <v>3.368729687359965</v>
      </c>
      <c r="R120" s="200">
        <f t="shared" ref="R120:V120" si="146">IF(R106=0,"",R106/R99)</f>
        <v>3.4673268308350909</v>
      </c>
      <c r="S120" s="200">
        <f t="shared" si="146"/>
        <v>3.5686953800083625</v>
      </c>
      <c r="T120" s="200">
        <f t="shared" si="146"/>
        <v>3.6498757613708324</v>
      </c>
      <c r="U120" s="200">
        <f t="shared" si="146"/>
        <v>3.7097590083470529</v>
      </c>
      <c r="V120" s="200">
        <f t="shared" si="146"/>
        <v>3.7530234794280912</v>
      </c>
      <c r="W120" s="200">
        <f t="shared" ref="W120:Y120" si="147">IF(W106=0,"",W106/W99)</f>
        <v>3.7830868794537196</v>
      </c>
      <c r="X120" s="200">
        <f t="shared" si="147"/>
        <v>3.8063401844674836</v>
      </c>
      <c r="Y120" s="200">
        <f t="shared" si="147"/>
        <v>3.8451833195921346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0.67753605137498241</v>
      </c>
      <c r="C121" s="200">
        <f t="shared" si="148"/>
        <v>0.68244503743044505</v>
      </c>
      <c r="D121" s="200">
        <f t="shared" si="148"/>
        <v>0.68546569337389385</v>
      </c>
      <c r="E121" s="200">
        <f t="shared" si="148"/>
        <v>0.69036708416050463</v>
      </c>
      <c r="F121" s="200">
        <f t="shared" si="148"/>
        <v>0.69366233241439912</v>
      </c>
      <c r="G121" s="200">
        <f t="shared" si="148"/>
        <v>0.6939485567853354</v>
      </c>
      <c r="H121" s="200">
        <f t="shared" si="148"/>
        <v>0.70590415435739984</v>
      </c>
      <c r="I121" s="200">
        <f t="shared" si="148"/>
        <v>0.72176285735758539</v>
      </c>
      <c r="J121" s="200">
        <f t="shared" si="148"/>
        <v>0.73533090797188017</v>
      </c>
      <c r="K121" s="200">
        <f t="shared" si="148"/>
        <v>0.74302058063214704</v>
      </c>
      <c r="L121" s="200">
        <f t="shared" si="148"/>
        <v>0.75200878049493947</v>
      </c>
      <c r="M121" s="200">
        <f t="shared" si="148"/>
        <v>0.75601222186743211</v>
      </c>
      <c r="N121" s="200">
        <f t="shared" si="148"/>
        <v>0.77025129281321614</v>
      </c>
      <c r="O121" s="200">
        <f t="shared" si="148"/>
        <v>0.77575496494475871</v>
      </c>
      <c r="P121" s="200">
        <f t="shared" si="148"/>
        <v>0.77909694397870055</v>
      </c>
      <c r="Q121" s="200">
        <f t="shared" si="148"/>
        <v>0.78468756281557783</v>
      </c>
      <c r="R121" s="200">
        <f t="shared" ref="R121:V121" si="149">IF(R107=0,"",R107/R100)</f>
        <v>0.78907802773559588</v>
      </c>
      <c r="S121" s="200">
        <f t="shared" si="149"/>
        <v>0.80719443760212384</v>
      </c>
      <c r="T121" s="200">
        <f t="shared" si="149"/>
        <v>0.82489625956992829</v>
      </c>
      <c r="U121" s="200">
        <f t="shared" si="149"/>
        <v>0.83773162852445004</v>
      </c>
      <c r="V121" s="200">
        <f t="shared" si="149"/>
        <v>0.85139506742652638</v>
      </c>
      <c r="W121" s="200">
        <f t="shared" ref="W121:Y121" si="150">IF(W107=0,"",W107/W100)</f>
        <v>0.85423400119702897</v>
      </c>
      <c r="X121" s="200">
        <f t="shared" si="150"/>
        <v>0.86005856047353169</v>
      </c>
      <c r="Y121" s="200">
        <f t="shared" si="150"/>
        <v>0.87534221928090394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0.72122522024475777</v>
      </c>
      <c r="C122" s="201">
        <f t="shared" si="151"/>
        <v>0.7236119727952216</v>
      </c>
      <c r="D122" s="201">
        <f t="shared" si="151"/>
        <v>0.72762972591399322</v>
      </c>
      <c r="E122" s="201">
        <f t="shared" si="151"/>
        <v>0.73109255304292187</v>
      </c>
      <c r="F122" s="201">
        <f t="shared" si="151"/>
        <v>0.73390642773699055</v>
      </c>
      <c r="G122" s="201">
        <f t="shared" si="151"/>
        <v>0.73710482806316291</v>
      </c>
      <c r="H122" s="201">
        <f t="shared" si="151"/>
        <v>0.73997625118998123</v>
      </c>
      <c r="I122" s="201">
        <f t="shared" si="151"/>
        <v>0.7391412862070339</v>
      </c>
      <c r="J122" s="201">
        <f t="shared" si="151"/>
        <v>0.74084961868261212</v>
      </c>
      <c r="K122" s="201">
        <f t="shared" si="151"/>
        <v>0.74377493490366675</v>
      </c>
      <c r="L122" s="201">
        <f t="shared" si="151"/>
        <v>0.74213897324839284</v>
      </c>
      <c r="M122" s="201">
        <f t="shared" si="151"/>
        <v>0.74349112294040065</v>
      </c>
      <c r="N122" s="201">
        <f t="shared" si="151"/>
        <v>0.74764596118477256</v>
      </c>
      <c r="O122" s="201">
        <f t="shared" si="151"/>
        <v>0.73771216344105162</v>
      </c>
      <c r="P122" s="201">
        <f t="shared" si="151"/>
        <v>0.73764625673890127</v>
      </c>
      <c r="Q122" s="201">
        <f t="shared" si="151"/>
        <v>0.74009617272314998</v>
      </c>
      <c r="R122" s="201">
        <f t="shared" ref="R122:V122" si="152">IF(R108=0,"",R108/R101)</f>
        <v>0.74536630439316198</v>
      </c>
      <c r="S122" s="201">
        <f t="shared" si="152"/>
        <v>0.74914805747946189</v>
      </c>
      <c r="T122" s="201">
        <f t="shared" si="152"/>
        <v>0.7480334238553884</v>
      </c>
      <c r="U122" s="201">
        <f t="shared" si="152"/>
        <v>0.74984518382167009</v>
      </c>
      <c r="V122" s="201">
        <f t="shared" si="152"/>
        <v>0.75597162698058518</v>
      </c>
      <c r="W122" s="201">
        <f t="shared" ref="W122:Y122" si="153">IF(W108=0,"",W108/W101)</f>
        <v>0.76429969418755239</v>
      </c>
      <c r="X122" s="201">
        <f t="shared" si="153"/>
        <v>0.78983938883231963</v>
      </c>
      <c r="Y122" s="201">
        <f t="shared" si="153"/>
        <v>0.7979941855084427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161.7065660862074</v>
      </c>
      <c r="C126" s="203">
        <f t="shared" si="154"/>
        <v>167.38481433952288</v>
      </c>
      <c r="D126" s="203">
        <f t="shared" si="154"/>
        <v>172.38928743575437</v>
      </c>
      <c r="E126" s="203">
        <f t="shared" si="154"/>
        <v>191.22349992064062</v>
      </c>
      <c r="F126" s="203">
        <f t="shared" si="154"/>
        <v>182.50440035891717</v>
      </c>
      <c r="G126" s="203">
        <f t="shared" si="154"/>
        <v>185.10886156035519</v>
      </c>
      <c r="H126" s="203">
        <f t="shared" si="154"/>
        <v>184.62891483650642</v>
      </c>
      <c r="I126" s="203">
        <f t="shared" si="154"/>
        <v>178.1832048246587</v>
      </c>
      <c r="J126" s="203">
        <f t="shared" si="154"/>
        <v>170.89590034430293</v>
      </c>
      <c r="K126" s="203">
        <f t="shared" si="154"/>
        <v>156.11201006697121</v>
      </c>
      <c r="L126" s="203">
        <f t="shared" si="154"/>
        <v>147.78457494479429</v>
      </c>
      <c r="M126" s="203">
        <f t="shared" si="154"/>
        <v>173.30191875178843</v>
      </c>
      <c r="N126" s="203">
        <f t="shared" si="154"/>
        <v>158.50758842739825</v>
      </c>
      <c r="O126" s="203">
        <f t="shared" si="154"/>
        <v>116.01647109184697</v>
      </c>
      <c r="P126" s="203">
        <f t="shared" si="154"/>
        <v>114.70428824118322</v>
      </c>
      <c r="Q126" s="203">
        <f t="shared" si="154"/>
        <v>133.70463060690753</v>
      </c>
      <c r="R126" s="203">
        <f t="shared" ref="R126:V126" si="155">IF(R96=0,0,R96/R$19)</f>
        <v>129.05780503333753</v>
      </c>
      <c r="S126" s="203">
        <f t="shared" si="155"/>
        <v>127.13411048722257</v>
      </c>
      <c r="T126" s="203">
        <f t="shared" si="155"/>
        <v>110.82284744005447</v>
      </c>
      <c r="U126" s="203">
        <f t="shared" si="155"/>
        <v>114.83322343909568</v>
      </c>
      <c r="V126" s="203">
        <f t="shared" si="155"/>
        <v>117.6220684019538</v>
      </c>
      <c r="W126" s="203">
        <f t="shared" ref="W126:Y126" si="156">IF(W96=0,0,W96/W$19)</f>
        <v>115.76423248239068</v>
      </c>
      <c r="X126" s="203">
        <f t="shared" si="156"/>
        <v>117.2734644252304</v>
      </c>
      <c r="Y126" s="203">
        <f t="shared" si="156"/>
        <v>100.61071352204318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142.87845230733069</v>
      </c>
      <c r="C127" s="192">
        <f t="shared" si="157"/>
        <v>148.34337057505786</v>
      </c>
      <c r="D127" s="192">
        <f t="shared" si="157"/>
        <v>153.20948031788063</v>
      </c>
      <c r="E127" s="192">
        <f t="shared" si="157"/>
        <v>171.88371459403905</v>
      </c>
      <c r="F127" s="192">
        <f t="shared" si="157"/>
        <v>163.09692160646279</v>
      </c>
      <c r="G127" s="192">
        <f t="shared" si="157"/>
        <v>165.3668275318781</v>
      </c>
      <c r="H127" s="192">
        <f t="shared" si="157"/>
        <v>164.42909685505384</v>
      </c>
      <c r="I127" s="192">
        <f t="shared" si="157"/>
        <v>157.61904785891556</v>
      </c>
      <c r="J127" s="192">
        <f t="shared" si="157"/>
        <v>150.27754875274906</v>
      </c>
      <c r="K127" s="192">
        <f t="shared" si="157"/>
        <v>135.47860969305941</v>
      </c>
      <c r="L127" s="192">
        <f t="shared" si="157"/>
        <v>127.30286172253157</v>
      </c>
      <c r="M127" s="192">
        <f t="shared" si="157"/>
        <v>152.95665979680172</v>
      </c>
      <c r="N127" s="192">
        <f t="shared" si="157"/>
        <v>138.39510014153183</v>
      </c>
      <c r="O127" s="192">
        <f t="shared" si="157"/>
        <v>96.074863180135679</v>
      </c>
      <c r="P127" s="192">
        <f t="shared" si="157"/>
        <v>94.98379108816934</v>
      </c>
      <c r="Q127" s="192">
        <f t="shared" si="157"/>
        <v>114.19508576609931</v>
      </c>
      <c r="R127" s="192">
        <f t="shared" ref="R127:V127" si="158">IF(R97=0,0,R97/R$19)</f>
        <v>109.74933489156956</v>
      </c>
      <c r="S127" s="192">
        <f t="shared" si="158"/>
        <v>107.92002803735026</v>
      </c>
      <c r="T127" s="192">
        <f t="shared" si="158"/>
        <v>91.897076065351726</v>
      </c>
      <c r="U127" s="192">
        <f t="shared" si="158"/>
        <v>96.336696610577832</v>
      </c>
      <c r="V127" s="192">
        <f t="shared" si="158"/>
        <v>98.9424120584234</v>
      </c>
      <c r="W127" s="192">
        <f t="shared" ref="W127:Y127" si="159">IF(W97=0,0,W97/W$19)</f>
        <v>96.591873895100278</v>
      </c>
      <c r="X127" s="192">
        <f t="shared" si="159"/>
        <v>99.09768752595636</v>
      </c>
      <c r="Y127" s="192">
        <f t="shared" si="159"/>
        <v>83.079696027911538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113.35437870200215</v>
      </c>
      <c r="C128" s="74">
        <f t="shared" si="160"/>
        <v>118.61915056236431</v>
      </c>
      <c r="D128" s="74">
        <f t="shared" si="160"/>
        <v>123.01237216209685</v>
      </c>
      <c r="E128" s="74">
        <f t="shared" si="160"/>
        <v>140.84102785411883</v>
      </c>
      <c r="F128" s="74">
        <f t="shared" si="160"/>
        <v>132.9565746964833</v>
      </c>
      <c r="G128" s="74">
        <f t="shared" si="160"/>
        <v>135.9789032114335</v>
      </c>
      <c r="H128" s="74">
        <f t="shared" si="160"/>
        <v>134.12199822072913</v>
      </c>
      <c r="I128" s="74">
        <f t="shared" si="160"/>
        <v>126.71144118415843</v>
      </c>
      <c r="J128" s="74">
        <f t="shared" si="160"/>
        <v>118.75180842057469</v>
      </c>
      <c r="K128" s="74">
        <f t="shared" si="160"/>
        <v>104.12887615840442</v>
      </c>
      <c r="L128" s="74">
        <f t="shared" si="160"/>
        <v>96.075847819746485</v>
      </c>
      <c r="M128" s="74">
        <f t="shared" si="160"/>
        <v>122.79608673393309</v>
      </c>
      <c r="N128" s="74">
        <f t="shared" si="160"/>
        <v>106.82485528401553</v>
      </c>
      <c r="O128" s="74">
        <f t="shared" si="160"/>
        <v>66.251301987882997</v>
      </c>
      <c r="P128" s="74">
        <f t="shared" si="160"/>
        <v>65.755918249645262</v>
      </c>
      <c r="Q128" s="74">
        <f t="shared" si="160"/>
        <v>83.934184058857724</v>
      </c>
      <c r="R128" s="74">
        <f t="shared" ref="R128:V128" si="161">IF(R98=0,0,R98/R$19)</f>
        <v>77.726235365042143</v>
      </c>
      <c r="S128" s="74">
        <f t="shared" si="161"/>
        <v>76.250844891350511</v>
      </c>
      <c r="T128" s="74">
        <f t="shared" si="161"/>
        <v>62.651644197256182</v>
      </c>
      <c r="U128" s="74">
        <f t="shared" si="161"/>
        <v>65.228507522465847</v>
      </c>
      <c r="V128" s="74">
        <f t="shared" si="161"/>
        <v>67.700029102501375</v>
      </c>
      <c r="W128" s="74">
        <f t="shared" ref="W128:Y128" si="162">IF(W98=0,0,W98/W$19)</f>
        <v>65.120937257657801</v>
      </c>
      <c r="X128" s="74">
        <f t="shared" si="162"/>
        <v>67.969823189177333</v>
      </c>
      <c r="Y128" s="74">
        <f t="shared" si="162"/>
        <v>53.238926136093369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3.0302597401866671</v>
      </c>
      <c r="C129" s="74">
        <f t="shared" si="163"/>
        <v>3.8442870003901457</v>
      </c>
      <c r="D129" s="74">
        <f t="shared" si="163"/>
        <v>3.1251342701341258</v>
      </c>
      <c r="E129" s="74">
        <f t="shared" si="163"/>
        <v>4.4123011103980474</v>
      </c>
      <c r="F129" s="74">
        <f t="shared" si="163"/>
        <v>2.6061780676781328</v>
      </c>
      <c r="G129" s="74">
        <f t="shared" si="163"/>
        <v>2.794557112300557</v>
      </c>
      <c r="H129" s="74">
        <f t="shared" si="163"/>
        <v>3.30392695632163</v>
      </c>
      <c r="I129" s="74">
        <f t="shared" si="163"/>
        <v>4.8071977916734046</v>
      </c>
      <c r="J129" s="74">
        <f t="shared" si="163"/>
        <v>4.6859956763763249</v>
      </c>
      <c r="K129" s="74">
        <f t="shared" si="163"/>
        <v>3.153446342991499</v>
      </c>
      <c r="L129" s="74">
        <f t="shared" si="163"/>
        <v>4.2479365338921813</v>
      </c>
      <c r="M129" s="74">
        <f t="shared" si="163"/>
        <v>3.9598396176795037</v>
      </c>
      <c r="N129" s="74">
        <f t="shared" si="163"/>
        <v>6.5479630545353276</v>
      </c>
      <c r="O129" s="74">
        <f t="shared" si="163"/>
        <v>3.9179601317231203</v>
      </c>
      <c r="P129" s="74">
        <f t="shared" si="163"/>
        <v>3.1185638475520538</v>
      </c>
      <c r="Q129" s="74">
        <f t="shared" si="163"/>
        <v>4.1578298881772557</v>
      </c>
      <c r="R129" s="74">
        <f t="shared" ref="R129:V129" si="164">IF(R99=0,0,R99/R$19)</f>
        <v>5.146456931991426</v>
      </c>
      <c r="S129" s="74">
        <f t="shared" si="164"/>
        <v>5.5389308701964657</v>
      </c>
      <c r="T129" s="74">
        <f t="shared" si="164"/>
        <v>4.0429393897056194</v>
      </c>
      <c r="U129" s="74">
        <f t="shared" si="164"/>
        <v>5.7656145920185864</v>
      </c>
      <c r="V129" s="74">
        <f t="shared" si="164"/>
        <v>5.0572194829261656</v>
      </c>
      <c r="W129" s="74">
        <f t="shared" ref="W129:Y129" si="165">IF(W99=0,0,W99/W$19)</f>
        <v>4.7235758668671428</v>
      </c>
      <c r="X129" s="74">
        <f t="shared" si="165"/>
        <v>4.2259940664711424</v>
      </c>
      <c r="Y129" s="74">
        <f t="shared" si="165"/>
        <v>5.2480693637772688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18.480212120878299</v>
      </c>
      <c r="C130" s="74">
        <f t="shared" si="166"/>
        <v>18.115634550959101</v>
      </c>
      <c r="D130" s="74">
        <f t="shared" si="166"/>
        <v>18.373142267244521</v>
      </c>
      <c r="E130" s="74">
        <f t="shared" si="166"/>
        <v>18.279431825178293</v>
      </c>
      <c r="F130" s="74">
        <f t="shared" si="166"/>
        <v>18.633011243821588</v>
      </c>
      <c r="G130" s="74">
        <f t="shared" si="166"/>
        <v>17.959420516024331</v>
      </c>
      <c r="H130" s="74">
        <f t="shared" si="166"/>
        <v>18.164388970232576</v>
      </c>
      <c r="I130" s="74">
        <f t="shared" si="166"/>
        <v>17.642567365441934</v>
      </c>
      <c r="J130" s="74">
        <f t="shared" si="166"/>
        <v>18.487519948102573</v>
      </c>
      <c r="K130" s="74">
        <f t="shared" si="166"/>
        <v>19.505282266269447</v>
      </c>
      <c r="L130" s="74">
        <f t="shared" si="166"/>
        <v>18.693160256808991</v>
      </c>
      <c r="M130" s="74">
        <f t="shared" si="166"/>
        <v>18.439500827242611</v>
      </c>
      <c r="N130" s="74">
        <f t="shared" si="166"/>
        <v>17.375720353302203</v>
      </c>
      <c r="O130" s="74">
        <f t="shared" si="166"/>
        <v>17.51973095179526</v>
      </c>
      <c r="P130" s="74">
        <f t="shared" si="166"/>
        <v>17.653467801768297</v>
      </c>
      <c r="Q130" s="74">
        <f t="shared" si="166"/>
        <v>17.770958564077343</v>
      </c>
      <c r="R130" s="74">
        <f t="shared" ref="R130:V130" si="167">IF(R100=0,0,R100/R$19)</f>
        <v>18.253090575139968</v>
      </c>
      <c r="S130" s="74">
        <f t="shared" si="167"/>
        <v>17.639251968433733</v>
      </c>
      <c r="T130" s="74">
        <f t="shared" si="167"/>
        <v>16.619709702394811</v>
      </c>
      <c r="U130" s="74">
        <f t="shared" si="167"/>
        <v>16.501575763383467</v>
      </c>
      <c r="V130" s="74">
        <f t="shared" si="167"/>
        <v>16.206078647432953</v>
      </c>
      <c r="W130" s="74">
        <f t="shared" ref="W130:Y130" si="168">IF(W100=0,0,W100/W$19)</f>
        <v>17.17040991630623</v>
      </c>
      <c r="X130" s="74">
        <f t="shared" si="168"/>
        <v>17.796142208272943</v>
      </c>
      <c r="Y130" s="74">
        <f t="shared" si="168"/>
        <v>17.047899441869319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8.0136017442635463</v>
      </c>
      <c r="C131" s="193">
        <f t="shared" si="169"/>
        <v>7.7642984613443193</v>
      </c>
      <c r="D131" s="193">
        <f t="shared" si="169"/>
        <v>8.6988316184051087</v>
      </c>
      <c r="E131" s="193">
        <f t="shared" si="169"/>
        <v>8.3509538043438205</v>
      </c>
      <c r="F131" s="193">
        <f t="shared" si="169"/>
        <v>8.9011575984797098</v>
      </c>
      <c r="G131" s="193">
        <f t="shared" si="169"/>
        <v>8.6339466921197374</v>
      </c>
      <c r="H131" s="193">
        <f t="shared" si="169"/>
        <v>8.8387827077705303</v>
      </c>
      <c r="I131" s="193">
        <f t="shared" si="169"/>
        <v>8.4578415176418158</v>
      </c>
      <c r="J131" s="193">
        <f t="shared" si="169"/>
        <v>8.3522247076954699</v>
      </c>
      <c r="K131" s="193">
        <f t="shared" si="169"/>
        <v>8.6910049253940507</v>
      </c>
      <c r="L131" s="193">
        <f t="shared" si="169"/>
        <v>8.2859171120839186</v>
      </c>
      <c r="M131" s="193">
        <f t="shared" si="169"/>
        <v>7.761232617946499</v>
      </c>
      <c r="N131" s="193">
        <f t="shared" si="169"/>
        <v>7.6465614496787673</v>
      </c>
      <c r="O131" s="193">
        <f t="shared" si="169"/>
        <v>8.3858701087342951</v>
      </c>
      <c r="P131" s="193">
        <f t="shared" si="169"/>
        <v>8.45584118920371</v>
      </c>
      <c r="Q131" s="193">
        <f t="shared" si="169"/>
        <v>8.332113254986993</v>
      </c>
      <c r="R131" s="193">
        <f t="shared" ref="R131:V131" si="170">IF(R101=0,0,R101/R$19)</f>
        <v>8.6235520193960458</v>
      </c>
      <c r="S131" s="193">
        <f t="shared" si="170"/>
        <v>8.4910003073695428</v>
      </c>
      <c r="T131" s="193">
        <f t="shared" si="170"/>
        <v>8.5827827759951028</v>
      </c>
      <c r="U131" s="193">
        <f t="shared" si="170"/>
        <v>8.8409987327099326</v>
      </c>
      <c r="V131" s="193">
        <f t="shared" si="170"/>
        <v>9.9790848255629143</v>
      </c>
      <c r="W131" s="193">
        <f t="shared" ref="W131:Y131" si="171">IF(W101=0,0,W101/W$19)</f>
        <v>9.5769508542691248</v>
      </c>
      <c r="X131" s="193">
        <f t="shared" si="171"/>
        <v>9.1057280620349577</v>
      </c>
      <c r="Y131" s="193">
        <f t="shared" si="171"/>
        <v>7.5448010861715851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18.82811377887673</v>
      </c>
      <c r="C132" s="77">
        <f t="shared" si="172"/>
        <v>19.041443764464997</v>
      </c>
      <c r="D132" s="77">
        <f t="shared" si="172"/>
        <v>19.179807117873732</v>
      </c>
      <c r="E132" s="77">
        <f t="shared" si="172"/>
        <v>19.339785326601572</v>
      </c>
      <c r="F132" s="77">
        <f t="shared" si="172"/>
        <v>19.40747875245442</v>
      </c>
      <c r="G132" s="77">
        <f t="shared" si="172"/>
        <v>19.742034028477082</v>
      </c>
      <c r="H132" s="77">
        <f t="shared" si="172"/>
        <v>20.199817981452579</v>
      </c>
      <c r="I132" s="77">
        <f t="shared" si="172"/>
        <v>20.564156965743123</v>
      </c>
      <c r="J132" s="77">
        <f t="shared" si="172"/>
        <v>20.618351591553886</v>
      </c>
      <c r="K132" s="77">
        <f t="shared" si="172"/>
        <v>20.633400373911797</v>
      </c>
      <c r="L132" s="77">
        <f t="shared" si="172"/>
        <v>20.481713222262737</v>
      </c>
      <c r="M132" s="77">
        <f t="shared" si="172"/>
        <v>20.345258954986708</v>
      </c>
      <c r="N132" s="77">
        <f t="shared" si="172"/>
        <v>20.112488285866416</v>
      </c>
      <c r="O132" s="77">
        <f t="shared" si="172"/>
        <v>19.941607911711287</v>
      </c>
      <c r="P132" s="77">
        <f t="shared" si="172"/>
        <v>19.720497153013905</v>
      </c>
      <c r="Q132" s="77">
        <f t="shared" si="172"/>
        <v>19.509544840808214</v>
      </c>
      <c r="R132" s="77">
        <f t="shared" ref="R132:V132" si="173">IF(R102=0,0,R102/R$19)</f>
        <v>19.308470141767948</v>
      </c>
      <c r="S132" s="77">
        <f t="shared" si="173"/>
        <v>19.214082449872311</v>
      </c>
      <c r="T132" s="77">
        <f t="shared" si="173"/>
        <v>18.925771374702759</v>
      </c>
      <c r="U132" s="77">
        <f t="shared" si="173"/>
        <v>18.496526828517858</v>
      </c>
      <c r="V132" s="77">
        <f t="shared" si="173"/>
        <v>18.679656343530397</v>
      </c>
      <c r="W132" s="77">
        <f t="shared" ref="W132:Y132" si="174">IF(W102=0,0,W102/W$19)</f>
        <v>19.172358587290383</v>
      </c>
      <c r="X132" s="77">
        <f t="shared" si="174"/>
        <v>18.175776899274052</v>
      </c>
      <c r="Y132" s="77">
        <f t="shared" si="174"/>
        <v>17.531017494131639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72.387146811631993</v>
      </c>
      <c r="C134" s="153">
        <f t="shared" si="175"/>
        <v>76.438565863729892</v>
      </c>
      <c r="D134" s="153">
        <f t="shared" si="175"/>
        <v>79.201345863679322</v>
      </c>
      <c r="E134" s="153">
        <f t="shared" si="175"/>
        <v>90.540205746535008</v>
      </c>
      <c r="F134" s="153">
        <f t="shared" si="175"/>
        <v>85.579523570300239</v>
      </c>
      <c r="G134" s="153">
        <f t="shared" si="175"/>
        <v>87.951617640595956</v>
      </c>
      <c r="H134" s="153">
        <f t="shared" si="175"/>
        <v>90.78926809432771</v>
      </c>
      <c r="I134" s="153">
        <f t="shared" si="175"/>
        <v>92.204587265757439</v>
      </c>
      <c r="J134" s="153">
        <f t="shared" si="175"/>
        <v>90.151646534785172</v>
      </c>
      <c r="K134" s="153">
        <f t="shared" si="175"/>
        <v>81.854890210048765</v>
      </c>
      <c r="L134" s="153">
        <f t="shared" si="175"/>
        <v>81.560968868443538</v>
      </c>
      <c r="M134" s="153">
        <f t="shared" si="175"/>
        <v>95.289203411010718</v>
      </c>
      <c r="N134" s="153">
        <f t="shared" si="175"/>
        <v>97.495762757213214</v>
      </c>
      <c r="O134" s="153">
        <f t="shared" si="175"/>
        <v>70.470479350915014</v>
      </c>
      <c r="P134" s="153">
        <f t="shared" si="175"/>
        <v>68.602381943126844</v>
      </c>
      <c r="Q134" s="153">
        <f t="shared" si="175"/>
        <v>83.465930034575848</v>
      </c>
      <c r="R134" s="153">
        <f t="shared" ref="R134:V134" si="176">IF(R104=0,0,R104/R$19)</f>
        <v>85.867132209932322</v>
      </c>
      <c r="S134" s="153">
        <f t="shared" si="176"/>
        <v>87.6974077490962</v>
      </c>
      <c r="T134" s="153">
        <f t="shared" si="176"/>
        <v>74.947318916183789</v>
      </c>
      <c r="U134" s="153">
        <f t="shared" si="176"/>
        <v>84.245445091742837</v>
      </c>
      <c r="V134" s="153">
        <f t="shared" si="176"/>
        <v>85.289021930877155</v>
      </c>
      <c r="W134" s="153">
        <f t="shared" ref="W134:Y134" si="177">IF(W104=0,0,W104/W$19)</f>
        <v>84.700487236004435</v>
      </c>
      <c r="X134" s="153">
        <f t="shared" si="177"/>
        <v>85.90629362375806</v>
      </c>
      <c r="Y134" s="153">
        <f t="shared" si="177"/>
        <v>79.874996046012527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48.906204891175079</v>
      </c>
      <c r="C135" s="74">
        <f t="shared" si="178"/>
        <v>51.586147839507852</v>
      </c>
      <c r="D135" s="74">
        <f t="shared" si="178"/>
        <v>54.424642243109226</v>
      </c>
      <c r="E135" s="74">
        <f t="shared" si="178"/>
        <v>63.080183496538034</v>
      </c>
      <c r="F135" s="74">
        <f t="shared" si="178"/>
        <v>60.636599656467475</v>
      </c>
      <c r="G135" s="74">
        <f t="shared" si="178"/>
        <v>62.8430602276744</v>
      </c>
      <c r="H135" s="74">
        <f t="shared" si="178"/>
        <v>63.447604357025014</v>
      </c>
      <c r="I135" s="74">
        <f t="shared" si="178"/>
        <v>61.13953819252005</v>
      </c>
      <c r="J135" s="74">
        <f t="shared" si="178"/>
        <v>58.349843889807623</v>
      </c>
      <c r="K135" s="74">
        <f t="shared" si="178"/>
        <v>52.507008430647481</v>
      </c>
      <c r="L135" s="74">
        <f t="shared" si="178"/>
        <v>49.64032899095578</v>
      </c>
      <c r="M135" s="74">
        <f t="shared" si="178"/>
        <v>64.227880839152846</v>
      </c>
      <c r="N135" s="74">
        <f t="shared" si="178"/>
        <v>58.817099054469509</v>
      </c>
      <c r="O135" s="74">
        <f t="shared" si="178"/>
        <v>38.392737920131061</v>
      </c>
      <c r="P135" s="74">
        <f t="shared" si="178"/>
        <v>38.440958399959392</v>
      </c>
      <c r="Q135" s="74">
        <f t="shared" si="178"/>
        <v>49.348109760026396</v>
      </c>
      <c r="R135" s="74">
        <f t="shared" ref="R135:V135" si="179">IF(R105=0,0,R105/R$19)</f>
        <v>47.191866195351146</v>
      </c>
      <c r="S135" s="74">
        <f t="shared" si="179"/>
        <v>47.331328283734933</v>
      </c>
      <c r="T135" s="74">
        <f t="shared" si="179"/>
        <v>40.061347678227669</v>
      </c>
      <c r="U135" s="74">
        <f t="shared" si="179"/>
        <v>42.403132162969797</v>
      </c>
      <c r="V135" s="74">
        <f t="shared" si="179"/>
        <v>44.96747805672522</v>
      </c>
      <c r="W135" s="74">
        <f t="shared" ref="W135:Y135" si="180">IF(W105=0,0,W105/W$19)</f>
        <v>44.843580775788595</v>
      </c>
      <c r="X135" s="74">
        <f t="shared" si="180"/>
        <v>47.322935452207325</v>
      </c>
      <c r="Y135" s="74">
        <f t="shared" si="180"/>
        <v>38.75175373924737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5.1803202885446922</v>
      </c>
      <c r="C136" s="74">
        <f t="shared" si="181"/>
        <v>6.8711537980322301</v>
      </c>
      <c r="D136" s="74">
        <f t="shared" si="181"/>
        <v>5.853016450624045</v>
      </c>
      <c r="E136" s="74">
        <f t="shared" si="181"/>
        <v>8.7351840635766838</v>
      </c>
      <c r="F136" s="74">
        <f t="shared" si="181"/>
        <v>5.4852890987155591</v>
      </c>
      <c r="G136" s="74">
        <f t="shared" si="181"/>
        <v>6.281519673124099</v>
      </c>
      <c r="H136" s="74">
        <f t="shared" si="181"/>
        <v>7.9788568086729086</v>
      </c>
      <c r="I136" s="74">
        <f t="shared" si="181"/>
        <v>12.079759382547318</v>
      </c>
      <c r="J136" s="74">
        <f t="shared" si="181"/>
        <v>12.019615325543356</v>
      </c>
      <c r="K136" s="74">
        <f t="shared" si="181"/>
        <v>8.3909040018914371</v>
      </c>
      <c r="L136" s="74">
        <f t="shared" si="181"/>
        <v>11.713917211185114</v>
      </c>
      <c r="M136" s="74">
        <f t="shared" si="181"/>
        <v>11.350427026809111</v>
      </c>
      <c r="N136" s="74">
        <f t="shared" si="181"/>
        <v>19.578071852248257</v>
      </c>
      <c r="O136" s="74">
        <f t="shared" si="181"/>
        <v>12.300364780182393</v>
      </c>
      <c r="P136" s="74">
        <f t="shared" si="181"/>
        <v>10.170241127388664</v>
      </c>
      <c r="Q136" s="74">
        <f t="shared" si="181"/>
        <v>14.006604979295284</v>
      </c>
      <c r="R136" s="74">
        <f t="shared" ref="R136:V136" si="182">IF(R106=0,0,R106/R$19)</f>
        <v>17.844448204031117</v>
      </c>
      <c r="S136" s="74">
        <f t="shared" si="182"/>
        <v>19.766757006655826</v>
      </c>
      <c r="T136" s="74">
        <f t="shared" si="182"/>
        <v>14.756226483177926</v>
      </c>
      <c r="U136" s="74">
        <f t="shared" si="182"/>
        <v>21.389040671398167</v>
      </c>
      <c r="V136" s="74">
        <f t="shared" si="182"/>
        <v>18.979863460043092</v>
      </c>
      <c r="W136" s="74">
        <f t="shared" ref="W136:Y136" si="183">IF(W106=0,0,W106/W$19)</f>
        <v>17.86969788604932</v>
      </c>
      <c r="X136" s="74">
        <f t="shared" si="183"/>
        <v>16.085571034530258</v>
      </c>
      <c r="Y136" s="74">
        <f t="shared" si="183"/>
        <v>20.17978877765886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12.521009948951971</v>
      </c>
      <c r="C137" s="74">
        <f t="shared" si="184"/>
        <v>12.362924899205547</v>
      </c>
      <c r="D137" s="74">
        <f t="shared" si="184"/>
        <v>12.594158703673962</v>
      </c>
      <c r="E137" s="74">
        <f t="shared" si="184"/>
        <v>12.619518049259067</v>
      </c>
      <c r="F137" s="74">
        <f t="shared" si="184"/>
        <v>12.925018039293008</v>
      </c>
      <c r="G137" s="74">
        <f t="shared" si="184"/>
        <v>12.462913947796029</v>
      </c>
      <c r="H137" s="74">
        <f t="shared" si="184"/>
        <v>12.822317635450908</v>
      </c>
      <c r="I137" s="74">
        <f t="shared" si="184"/>
        <v>12.733749832805058</v>
      </c>
      <c r="J137" s="74">
        <f t="shared" si="184"/>
        <v>13.594444829586513</v>
      </c>
      <c r="K137" s="74">
        <f t="shared" si="184"/>
        <v>14.492826154877445</v>
      </c>
      <c r="L137" s="74">
        <f t="shared" si="184"/>
        <v>14.057420648319399</v>
      </c>
      <c r="M137" s="74">
        <f t="shared" si="184"/>
        <v>13.940487990530039</v>
      </c>
      <c r="N137" s="74">
        <f t="shared" si="184"/>
        <v>13.383671065691935</v>
      </c>
      <c r="O137" s="74">
        <f t="shared" si="184"/>
        <v>13.591018270351537</v>
      </c>
      <c r="P137" s="74">
        <f t="shared" si="184"/>
        <v>13.753762814984068</v>
      </c>
      <c r="Q137" s="74">
        <f t="shared" si="184"/>
        <v>13.94465016454247</v>
      </c>
      <c r="R137" s="74">
        <f t="shared" ref="R137:V137" si="185">IF(R107=0,0,R107/R$19)</f>
        <v>14.403112711110639</v>
      </c>
      <c r="S137" s="74">
        <f t="shared" si="185"/>
        <v>14.238306072382024</v>
      </c>
      <c r="T137" s="74">
        <f t="shared" si="185"/>
        <v>13.709536368643526</v>
      </c>
      <c r="U137" s="74">
        <f t="shared" si="185"/>
        <v>13.823891937478828</v>
      </c>
      <c r="V137" s="74">
        <f t="shared" si="185"/>
        <v>13.797775422750767</v>
      </c>
      <c r="W137" s="74">
        <f t="shared" ref="W137:Y137" si="186">IF(W107=0,0,W107/W$19)</f>
        <v>14.667547964999414</v>
      </c>
      <c r="X137" s="74">
        <f t="shared" si="186"/>
        <v>15.305724449629485</v>
      </c>
      <c r="Y137" s="74">
        <f t="shared" si="186"/>
        <v>14.922746131523574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5.7796116829602511</v>
      </c>
      <c r="C138" s="77">
        <f t="shared" si="187"/>
        <v>5.6183393269842661</v>
      </c>
      <c r="D138" s="77">
        <f t="shared" si="187"/>
        <v>6.3295284662720874</v>
      </c>
      <c r="E138" s="77">
        <f t="shared" si="187"/>
        <v>6.1053201371612245</v>
      </c>
      <c r="F138" s="77">
        <f t="shared" si="187"/>
        <v>6.5326167758242137</v>
      </c>
      <c r="G138" s="77">
        <f t="shared" si="187"/>
        <v>6.3641237920014335</v>
      </c>
      <c r="H138" s="77">
        <f t="shared" si="187"/>
        <v>6.5404892931788696</v>
      </c>
      <c r="I138" s="77">
        <f t="shared" si="187"/>
        <v>6.2515398578850228</v>
      </c>
      <c r="J138" s="77">
        <f t="shared" si="187"/>
        <v>6.1877424898476807</v>
      </c>
      <c r="K138" s="77">
        <f t="shared" si="187"/>
        <v>6.4641516226324072</v>
      </c>
      <c r="L138" s="77">
        <f t="shared" si="187"/>
        <v>6.1493020179832474</v>
      </c>
      <c r="M138" s="77">
        <f t="shared" si="187"/>
        <v>5.7704075545187088</v>
      </c>
      <c r="N138" s="77">
        <f t="shared" si="187"/>
        <v>5.7169207848035102</v>
      </c>
      <c r="O138" s="77">
        <f t="shared" si="187"/>
        <v>6.1863583802500237</v>
      </c>
      <c r="P138" s="77">
        <f t="shared" si="187"/>
        <v>6.2374196007947367</v>
      </c>
      <c r="Q138" s="77">
        <f t="shared" si="187"/>
        <v>6.1665651307117013</v>
      </c>
      <c r="R138" s="77">
        <f t="shared" ref="R138:V138" si="188">IF(R108=0,0,R108/R$19)</f>
        <v>6.4277050994394189</v>
      </c>
      <c r="S138" s="77">
        <f t="shared" si="188"/>
        <v>6.3610163863234073</v>
      </c>
      <c r="T138" s="77">
        <f t="shared" si="188"/>
        <v>6.4202083861346706</v>
      </c>
      <c r="U138" s="77">
        <f t="shared" si="188"/>
        <v>6.6293803198960317</v>
      </c>
      <c r="V138" s="77">
        <f t="shared" si="188"/>
        <v>7.5439049913580654</v>
      </c>
      <c r="W138" s="77">
        <f t="shared" ref="W138:Y138" si="189">IF(W108=0,0,W108/W$19)</f>
        <v>7.3196606091671113</v>
      </c>
      <c r="X138" s="77">
        <f t="shared" si="189"/>
        <v>7.1920626873909939</v>
      </c>
      <c r="Y138" s="77">
        <f t="shared" si="189"/>
        <v>6.0207073975827079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23.19994649104768</v>
      </c>
      <c r="C140" s="203">
        <f t="shared" si="190"/>
        <v>24.657451351767087</v>
      </c>
      <c r="D140" s="203">
        <f t="shared" si="190"/>
        <v>25.213516703700552</v>
      </c>
      <c r="E140" s="203">
        <f t="shared" si="190"/>
        <v>29.681610957295756</v>
      </c>
      <c r="F140" s="203">
        <f t="shared" si="190"/>
        <v>27.575627689278214</v>
      </c>
      <c r="G140" s="203">
        <f t="shared" si="190"/>
        <v>28.279584858930388</v>
      </c>
      <c r="H140" s="203">
        <f t="shared" si="190"/>
        <v>27.267168737849858</v>
      </c>
      <c r="I140" s="203">
        <f t="shared" si="190"/>
        <v>24.54446352707447</v>
      </c>
      <c r="J140" s="203">
        <f t="shared" si="190"/>
        <v>23.689691019766528</v>
      </c>
      <c r="K140" s="203">
        <f t="shared" si="190"/>
        <v>20.379615846967983</v>
      </c>
      <c r="L140" s="203">
        <f t="shared" si="190"/>
        <v>18.225286056547191</v>
      </c>
      <c r="M140" s="203">
        <f t="shared" si="190"/>
        <v>23.817068068824796</v>
      </c>
      <c r="N140" s="203">
        <f t="shared" si="190"/>
        <v>17.815244563532406</v>
      </c>
      <c r="O140" s="203">
        <f t="shared" si="190"/>
        <v>9.368143892905417</v>
      </c>
      <c r="P140" s="203">
        <f t="shared" si="190"/>
        <v>9.6862760073426912</v>
      </c>
      <c r="Q140" s="203">
        <f t="shared" si="190"/>
        <v>13.827214648975586</v>
      </c>
      <c r="R140" s="203">
        <f t="shared" ref="R140:V140" si="191">IF(R110=0,0,R110/R$19)</f>
        <v>11.952672180920063</v>
      </c>
      <c r="S140" s="203">
        <f t="shared" si="191"/>
        <v>11.833844014626361</v>
      </c>
      <c r="T140" s="203">
        <f t="shared" si="191"/>
        <v>9.8768455269844697</v>
      </c>
      <c r="U140" s="203">
        <f t="shared" si="191"/>
        <v>10.949938006228374</v>
      </c>
      <c r="V140" s="203">
        <f t="shared" si="191"/>
        <v>12.072712349276443</v>
      </c>
      <c r="W140" s="203">
        <f t="shared" ref="W140:Y140" si="192">IF(W110=0,0,W110/W$19)</f>
        <v>11.157966242151586</v>
      </c>
      <c r="X140" s="203">
        <f t="shared" si="192"/>
        <v>12.033019994939622</v>
      </c>
      <c r="Y140" s="203">
        <f t="shared" si="192"/>
        <v>8.4792779658062543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23.19994649104768</v>
      </c>
      <c r="C141" s="192">
        <f t="shared" si="193"/>
        <v>24.657451351767087</v>
      </c>
      <c r="D141" s="192">
        <f t="shared" si="193"/>
        <v>25.213516703700552</v>
      </c>
      <c r="E141" s="192">
        <f t="shared" si="193"/>
        <v>29.681610957295756</v>
      </c>
      <c r="F141" s="192">
        <f t="shared" si="193"/>
        <v>27.575627689278214</v>
      </c>
      <c r="G141" s="192">
        <f t="shared" si="193"/>
        <v>28.279584858930388</v>
      </c>
      <c r="H141" s="192">
        <f t="shared" si="193"/>
        <v>27.267168737849858</v>
      </c>
      <c r="I141" s="192">
        <f t="shared" si="193"/>
        <v>24.54446352707447</v>
      </c>
      <c r="J141" s="192">
        <f t="shared" si="193"/>
        <v>23.689691019766528</v>
      </c>
      <c r="K141" s="192">
        <f t="shared" si="193"/>
        <v>20.379615846967983</v>
      </c>
      <c r="L141" s="192">
        <f t="shared" si="193"/>
        <v>18.225286056547191</v>
      </c>
      <c r="M141" s="192">
        <f t="shared" si="193"/>
        <v>23.817068068824796</v>
      </c>
      <c r="N141" s="192">
        <f t="shared" si="193"/>
        <v>17.815244563532406</v>
      </c>
      <c r="O141" s="192">
        <f t="shared" si="193"/>
        <v>9.368143892905417</v>
      </c>
      <c r="P141" s="192">
        <f t="shared" si="193"/>
        <v>9.6862760073426912</v>
      </c>
      <c r="Q141" s="192">
        <f t="shared" si="193"/>
        <v>13.827214648975586</v>
      </c>
      <c r="R141" s="192">
        <f t="shared" ref="R141:V141" si="194">IF(R111=0,0,R111/R$19)</f>
        <v>11.952672180920063</v>
      </c>
      <c r="S141" s="192">
        <f t="shared" si="194"/>
        <v>11.833844014626361</v>
      </c>
      <c r="T141" s="192">
        <f t="shared" si="194"/>
        <v>9.8768455269844697</v>
      </c>
      <c r="U141" s="192">
        <f t="shared" si="194"/>
        <v>10.949938006228374</v>
      </c>
      <c r="V141" s="192">
        <f t="shared" si="194"/>
        <v>12.072712349276443</v>
      </c>
      <c r="W141" s="192">
        <f t="shared" ref="W141:Y141" si="195">IF(W111=0,0,W111/W$19)</f>
        <v>11.157966242151586</v>
      </c>
      <c r="X141" s="192">
        <f t="shared" si="195"/>
        <v>12.033019994939622</v>
      </c>
      <c r="Y141" s="192">
        <f t="shared" si="195"/>
        <v>8.4792779658062543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21.877325421943702</v>
      </c>
      <c r="C142" s="74">
        <f t="shared" si="196"/>
        <v>23.377483818129871</v>
      </c>
      <c r="D142" s="74">
        <f t="shared" si="196"/>
        <v>23.998803570304066</v>
      </c>
      <c r="E142" s="74">
        <f t="shared" si="196"/>
        <v>28.47730139989282</v>
      </c>
      <c r="F142" s="74">
        <f t="shared" si="196"/>
        <v>26.451669434583785</v>
      </c>
      <c r="G142" s="74">
        <f t="shared" si="196"/>
        <v>27.25338335776711</v>
      </c>
      <c r="H142" s="74">
        <f t="shared" si="196"/>
        <v>26.297168342612043</v>
      </c>
      <c r="I142" s="74">
        <f t="shared" si="196"/>
        <v>23.661812840170761</v>
      </c>
      <c r="J142" s="74">
        <f t="shared" si="196"/>
        <v>22.789221827753494</v>
      </c>
      <c r="K142" s="74">
        <f t="shared" si="196"/>
        <v>19.52748336183684</v>
      </c>
      <c r="L142" s="74">
        <f t="shared" si="196"/>
        <v>17.441597499890321</v>
      </c>
      <c r="M142" s="74">
        <f t="shared" si="196"/>
        <v>23.058591825484644</v>
      </c>
      <c r="N142" s="74">
        <f t="shared" si="196"/>
        <v>17.185489399763028</v>
      </c>
      <c r="O142" s="74">
        <f t="shared" si="196"/>
        <v>8.7238936208706157</v>
      </c>
      <c r="P142" s="74">
        <f t="shared" si="196"/>
        <v>9.0126737730383617</v>
      </c>
      <c r="Q142" s="74">
        <f t="shared" si="196"/>
        <v>13.097771352337702</v>
      </c>
      <c r="R142" s="74">
        <f t="shared" ref="R142:V142" si="197">IF(R112=0,0,R112/R$19)</f>
        <v>11.228285031903299</v>
      </c>
      <c r="S142" s="74">
        <f t="shared" si="197"/>
        <v>11.187455197085216</v>
      </c>
      <c r="T142" s="74">
        <f t="shared" si="197"/>
        <v>9.1396416725126191</v>
      </c>
      <c r="U142" s="74">
        <f t="shared" si="197"/>
        <v>10.124956228345706</v>
      </c>
      <c r="V142" s="74">
        <f t="shared" si="197"/>
        <v>11.176345756425466</v>
      </c>
      <c r="W142" s="74">
        <f t="shared" ref="W142:Y142" si="198">IF(W112=0,0,W112/W$19)</f>
        <v>10.214672460233892</v>
      </c>
      <c r="X142" s="74">
        <f t="shared" si="198"/>
        <v>10.98915815494246</v>
      </c>
      <c r="Y142" s="74">
        <f t="shared" si="198"/>
        <v>7.4541185359605864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1.2287638906169729</v>
      </c>
      <c r="C144" s="74">
        <f t="shared" si="202"/>
        <v>1.1898617173900006</v>
      </c>
      <c r="D144" s="74">
        <f t="shared" si="202"/>
        <v>1.1268309918136914</v>
      </c>
      <c r="E144" s="74">
        <f t="shared" si="202"/>
        <v>1.1243255303861124</v>
      </c>
      <c r="F144" s="74">
        <f t="shared" si="202"/>
        <v>1.0374805904271829</v>
      </c>
      <c r="G144" s="74">
        <f t="shared" si="202"/>
        <v>0.94737107933597808</v>
      </c>
      <c r="H144" s="74">
        <f t="shared" si="202"/>
        <v>0.88956155877632503</v>
      </c>
      <c r="I144" s="74">
        <f t="shared" si="202"/>
        <v>0.79686565429354561</v>
      </c>
      <c r="J144" s="74">
        <f t="shared" si="202"/>
        <v>0.81084190493270947</v>
      </c>
      <c r="K144" s="74">
        <f t="shared" si="202"/>
        <v>0.77070928478439571</v>
      </c>
      <c r="L144" s="74">
        <f t="shared" si="202"/>
        <v>0.68223404230852458</v>
      </c>
      <c r="M144" s="74">
        <f t="shared" si="202"/>
        <v>0.66032570025908988</v>
      </c>
      <c r="N144" s="74">
        <f t="shared" si="202"/>
        <v>0.59311432245992379</v>
      </c>
      <c r="O144" s="74">
        <f t="shared" si="202"/>
        <v>0.48688421868853821</v>
      </c>
      <c r="P144" s="74">
        <f t="shared" si="202"/>
        <v>0.49612051506899502</v>
      </c>
      <c r="Q144" s="74">
        <f t="shared" si="202"/>
        <v>0.55437113961901485</v>
      </c>
      <c r="R144" s="74">
        <f t="shared" ref="R144:V144" si="203">IF(R114=0,0,R114/R$19)</f>
        <v>0.54164077060852156</v>
      </c>
      <c r="S144" s="74">
        <f t="shared" si="203"/>
        <v>0.43337231871107729</v>
      </c>
      <c r="T144" s="74">
        <f t="shared" si="203"/>
        <v>0.42133168434022922</v>
      </c>
      <c r="U144" s="74">
        <f t="shared" si="203"/>
        <v>0.44471068688370025</v>
      </c>
      <c r="V144" s="74">
        <f t="shared" si="203"/>
        <v>0.4275788265032347</v>
      </c>
      <c r="W144" s="74">
        <f t="shared" ref="W144:Y144" si="204">IF(W114=0,0,W114/W$19)</f>
        <v>0.47889129276818126</v>
      </c>
      <c r="X144" s="74">
        <f t="shared" si="204"/>
        <v>0.60265276821664404</v>
      </c>
      <c r="Y144" s="74">
        <f t="shared" si="204"/>
        <v>0.62441929970453092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9.3857178487006213E-2</v>
      </c>
      <c r="C145" s="193">
        <f t="shared" si="205"/>
        <v>9.0105816247215531E-2</v>
      </c>
      <c r="D145" s="193">
        <f t="shared" si="205"/>
        <v>8.7882141582797932E-2</v>
      </c>
      <c r="E145" s="193">
        <f t="shared" si="205"/>
        <v>7.998402701681874E-2</v>
      </c>
      <c r="F145" s="193">
        <f t="shared" si="205"/>
        <v>8.6477664267252202E-2</v>
      </c>
      <c r="G145" s="193">
        <f t="shared" si="205"/>
        <v>7.8830421827294453E-2</v>
      </c>
      <c r="H145" s="193">
        <f t="shared" si="205"/>
        <v>8.0438836461494218E-2</v>
      </c>
      <c r="I145" s="193">
        <f t="shared" si="205"/>
        <v>8.578503261015917E-2</v>
      </c>
      <c r="J145" s="193">
        <f t="shared" si="205"/>
        <v>8.9627287080329354E-2</v>
      </c>
      <c r="K145" s="193">
        <f t="shared" si="205"/>
        <v>8.1423200346749255E-2</v>
      </c>
      <c r="L145" s="193">
        <f t="shared" si="205"/>
        <v>0.10145451434834403</v>
      </c>
      <c r="M145" s="193">
        <f t="shared" si="205"/>
        <v>9.8150543081064731E-2</v>
      </c>
      <c r="N145" s="193">
        <f t="shared" si="205"/>
        <v>3.6640841309453304E-2</v>
      </c>
      <c r="O145" s="193">
        <f t="shared" si="205"/>
        <v>0.15736605334626397</v>
      </c>
      <c r="P145" s="193">
        <f t="shared" si="205"/>
        <v>0.17748171923533523</v>
      </c>
      <c r="Q145" s="193">
        <f t="shared" si="205"/>
        <v>0.17507215701886694</v>
      </c>
      <c r="R145" s="193">
        <f t="shared" ref="R145:V145" si="206">IF(R115=0,0,R115/R$19)</f>
        <v>0.18274637840824184</v>
      </c>
      <c r="S145" s="193">
        <f t="shared" si="206"/>
        <v>0.21301649883006543</v>
      </c>
      <c r="T145" s="193">
        <f t="shared" si="206"/>
        <v>0.31587217013162189</v>
      </c>
      <c r="U145" s="193">
        <f t="shared" si="206"/>
        <v>0.38027109099896728</v>
      </c>
      <c r="V145" s="193">
        <f t="shared" si="206"/>
        <v>0.46878776634774272</v>
      </c>
      <c r="W145" s="193">
        <f t="shared" ref="W145:Y145" si="207">IF(W115=0,0,W115/W$19)</f>
        <v>0.46440248914951521</v>
      </c>
      <c r="X145" s="193">
        <f t="shared" si="207"/>
        <v>0.4412090717805191</v>
      </c>
      <c r="Y145" s="193">
        <f t="shared" si="207"/>
        <v>0.40074013014113741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4918.5909089095239</v>
      </c>
      <c r="C150" s="203">
        <f t="shared" si="211"/>
        <v>5126.4595229840115</v>
      </c>
      <c r="D150" s="203">
        <f t="shared" si="211"/>
        <v>5319.8319586740736</v>
      </c>
      <c r="E150" s="203">
        <f t="shared" si="211"/>
        <v>5945.6257323120599</v>
      </c>
      <c r="F150" s="203">
        <f t="shared" si="211"/>
        <v>5824.6024425684363</v>
      </c>
      <c r="G150" s="203">
        <f t="shared" si="211"/>
        <v>5909.3272580491066</v>
      </c>
      <c r="H150" s="203">
        <f t="shared" si="211"/>
        <v>5889.8982036428743</v>
      </c>
      <c r="I150" s="203">
        <f t="shared" si="211"/>
        <v>5712.9915092486326</v>
      </c>
      <c r="J150" s="203">
        <f t="shared" si="211"/>
        <v>5541.6013128001705</v>
      </c>
      <c r="K150" s="203">
        <f t="shared" si="211"/>
        <v>5123.3006256565604</v>
      </c>
      <c r="L150" s="203">
        <f t="shared" si="211"/>
        <v>4880.8243944374499</v>
      </c>
      <c r="M150" s="203">
        <f t="shared" si="211"/>
        <v>5777.7465722686038</v>
      </c>
      <c r="N150" s="203">
        <f t="shared" si="211"/>
        <v>5345.9349224627003</v>
      </c>
      <c r="O150" s="203">
        <f t="shared" si="211"/>
        <v>4038.8677720912633</v>
      </c>
      <c r="P150" s="203">
        <f t="shared" si="211"/>
        <v>4097.0704433600758</v>
      </c>
      <c r="Q150" s="203">
        <f t="shared" si="211"/>
        <v>4778.5721114111229</v>
      </c>
      <c r="R150" s="203">
        <f t="shared" ref="R150:V150" si="212">IF(R96=0,0,R96/R$17)</f>
        <v>4681.8198088456802</v>
      </c>
      <c r="S150" s="203">
        <f t="shared" si="212"/>
        <v>4686.7897891503217</v>
      </c>
      <c r="T150" s="203">
        <f t="shared" si="212"/>
        <v>4151.4200740794868</v>
      </c>
      <c r="U150" s="203">
        <f t="shared" si="212"/>
        <v>4372.381102547517</v>
      </c>
      <c r="V150" s="203">
        <f t="shared" si="212"/>
        <v>4553.203157325629</v>
      </c>
      <c r="W150" s="203">
        <f t="shared" ref="W150:Y150" si="213">IF(W96=0,0,W96/W$17)</f>
        <v>4554.6795694429757</v>
      </c>
      <c r="X150" s="203">
        <f t="shared" si="213"/>
        <v>4693.636563414083</v>
      </c>
      <c r="Y150" s="203">
        <f t="shared" si="213"/>
        <v>4094.1429512745467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4345.9005630188867</v>
      </c>
      <c r="C151" s="192">
        <f t="shared" si="214"/>
        <v>4543.2812274923799</v>
      </c>
      <c r="D151" s="192">
        <f t="shared" si="214"/>
        <v>4727.9543983883477</v>
      </c>
      <c r="E151" s="192">
        <f t="shared" si="214"/>
        <v>5344.3025406386823</v>
      </c>
      <c r="F151" s="192">
        <f t="shared" si="214"/>
        <v>5205.2154693046014</v>
      </c>
      <c r="G151" s="192">
        <f t="shared" si="214"/>
        <v>5279.0919531024829</v>
      </c>
      <c r="H151" s="192">
        <f t="shared" si="214"/>
        <v>5245.4982094803891</v>
      </c>
      <c r="I151" s="192">
        <f t="shared" si="214"/>
        <v>5053.6540915848536</v>
      </c>
      <c r="J151" s="192">
        <f t="shared" si="214"/>
        <v>4873.0148574356226</v>
      </c>
      <c r="K151" s="192">
        <f t="shared" si="214"/>
        <v>4446.1514876771371</v>
      </c>
      <c r="L151" s="192">
        <f t="shared" si="214"/>
        <v>4204.382718623614</v>
      </c>
      <c r="M151" s="192">
        <f t="shared" si="214"/>
        <v>5099.452003831354</v>
      </c>
      <c r="N151" s="192">
        <f t="shared" si="214"/>
        <v>4667.6074393953322</v>
      </c>
      <c r="O151" s="192">
        <f t="shared" si="214"/>
        <v>3344.6429197034636</v>
      </c>
      <c r="P151" s="192">
        <f t="shared" si="214"/>
        <v>3392.682950504593</v>
      </c>
      <c r="Q151" s="192">
        <f t="shared" si="214"/>
        <v>4081.3055585667335</v>
      </c>
      <c r="R151" s="192">
        <f t="shared" ref="R151:V151" si="215">IF(R97=0,0,R97/R$17)</f>
        <v>3981.3679612035849</v>
      </c>
      <c r="S151" s="192">
        <f t="shared" si="215"/>
        <v>3978.4640291411342</v>
      </c>
      <c r="T151" s="192">
        <f t="shared" si="215"/>
        <v>3442.4613257953947</v>
      </c>
      <c r="U151" s="192">
        <f t="shared" si="215"/>
        <v>3668.1087504727893</v>
      </c>
      <c r="V151" s="192">
        <f t="shared" si="215"/>
        <v>3830.1052608452815</v>
      </c>
      <c r="W151" s="192">
        <f t="shared" ref="W151:Y151" si="216">IF(W97=0,0,W97/W$17)</f>
        <v>3800.3537463192456</v>
      </c>
      <c r="X151" s="192">
        <f t="shared" si="216"/>
        <v>3966.1873365919255</v>
      </c>
      <c r="Y151" s="192">
        <f t="shared" si="216"/>
        <v>3380.7547922039471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3447.873701501539</v>
      </c>
      <c r="C152" s="74">
        <f t="shared" si="217"/>
        <v>3632.923789461845</v>
      </c>
      <c r="D152" s="74">
        <f t="shared" si="217"/>
        <v>3796.0894117861817</v>
      </c>
      <c r="E152" s="74">
        <f t="shared" si="217"/>
        <v>4379.1063322355867</v>
      </c>
      <c r="F152" s="74">
        <f t="shared" si="217"/>
        <v>4243.2905081175004</v>
      </c>
      <c r="G152" s="74">
        <f t="shared" si="217"/>
        <v>4340.9258340932956</v>
      </c>
      <c r="H152" s="74">
        <f t="shared" si="217"/>
        <v>4278.6630527986326</v>
      </c>
      <c r="I152" s="74">
        <f t="shared" si="217"/>
        <v>4062.6802527326313</v>
      </c>
      <c r="J152" s="74">
        <f t="shared" si="217"/>
        <v>3850.7370634112985</v>
      </c>
      <c r="K152" s="74">
        <f t="shared" si="217"/>
        <v>3417.3125830767685</v>
      </c>
      <c r="L152" s="74">
        <f t="shared" si="217"/>
        <v>3173.0601243739388</v>
      </c>
      <c r="M152" s="74">
        <f t="shared" si="217"/>
        <v>4093.9227581844552</v>
      </c>
      <c r="N152" s="74">
        <f t="shared" si="217"/>
        <v>3602.8478517381259</v>
      </c>
      <c r="O152" s="74">
        <f t="shared" si="217"/>
        <v>2306.3987892383893</v>
      </c>
      <c r="P152" s="74">
        <f t="shared" si="217"/>
        <v>2348.7058179564706</v>
      </c>
      <c r="Q152" s="74">
        <f t="shared" si="217"/>
        <v>2999.7880351421759</v>
      </c>
      <c r="R152" s="74">
        <f t="shared" ref="R152:V152" si="218">IF(R98=0,0,R98/R$17)</f>
        <v>2819.6685067211174</v>
      </c>
      <c r="S152" s="74">
        <f t="shared" si="218"/>
        <v>2810.9818826850851</v>
      </c>
      <c r="T152" s="74">
        <f t="shared" si="218"/>
        <v>2346.9284484434743</v>
      </c>
      <c r="U152" s="74">
        <f t="shared" si="218"/>
        <v>2483.6357031279572</v>
      </c>
      <c r="V152" s="74">
        <f t="shared" si="218"/>
        <v>2620.6985682920194</v>
      </c>
      <c r="W152" s="74">
        <f t="shared" ref="W152:Y152" si="219">IF(W98=0,0,W98/W$17)</f>
        <v>2562.147185794624</v>
      </c>
      <c r="X152" s="74">
        <f t="shared" si="219"/>
        <v>2720.3566373099952</v>
      </c>
      <c r="Y152" s="74">
        <f t="shared" si="219"/>
        <v>2166.4469572194967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92.170703827640978</v>
      </c>
      <c r="C153" s="74">
        <f t="shared" si="220"/>
        <v>117.73816985726616</v>
      </c>
      <c r="D153" s="74">
        <f t="shared" si="220"/>
        <v>96.439804425799579</v>
      </c>
      <c r="E153" s="74">
        <f t="shared" si="220"/>
        <v>137.18968134972422</v>
      </c>
      <c r="F153" s="74">
        <f t="shared" si="220"/>
        <v>83.175808960842119</v>
      </c>
      <c r="G153" s="74">
        <f t="shared" si="220"/>
        <v>89.212112152222744</v>
      </c>
      <c r="H153" s="74">
        <f t="shared" si="220"/>
        <v>105.39948990242496</v>
      </c>
      <c r="I153" s="74">
        <f t="shared" si="220"/>
        <v>154.13057697628906</v>
      </c>
      <c r="J153" s="74">
        <f t="shared" si="220"/>
        <v>151.95168368384236</v>
      </c>
      <c r="K153" s="74">
        <f t="shared" si="220"/>
        <v>103.49013900398745</v>
      </c>
      <c r="L153" s="74">
        <f t="shared" si="220"/>
        <v>140.29496832391408</v>
      </c>
      <c r="M153" s="74">
        <f t="shared" si="220"/>
        <v>132.01786767606151</v>
      </c>
      <c r="N153" s="74">
        <f t="shared" si="220"/>
        <v>220.84106326726049</v>
      </c>
      <c r="O153" s="74">
        <f t="shared" si="220"/>
        <v>136.39548556710918</v>
      </c>
      <c r="P153" s="74">
        <f t="shared" si="220"/>
        <v>111.39056753197633</v>
      </c>
      <c r="Q153" s="74">
        <f t="shared" si="220"/>
        <v>148.5998641741059</v>
      </c>
      <c r="R153" s="74">
        <f t="shared" ref="R153:V153" si="221">IF(R99=0,0,R99/R$17)</f>
        <v>186.69761199909289</v>
      </c>
      <c r="S153" s="74">
        <f t="shared" si="221"/>
        <v>204.19228597076903</v>
      </c>
      <c r="T153" s="74">
        <f t="shared" si="221"/>
        <v>151.44837123761172</v>
      </c>
      <c r="U153" s="74">
        <f t="shared" si="221"/>
        <v>219.53110373222842</v>
      </c>
      <c r="V153" s="74">
        <f t="shared" si="221"/>
        <v>195.76724019389559</v>
      </c>
      <c r="W153" s="74">
        <f t="shared" ref="W153:Y153" si="222">IF(W99=0,0,W99/W$17)</f>
        <v>185.84647463374574</v>
      </c>
      <c r="X153" s="74">
        <f t="shared" si="222"/>
        <v>169.13698562905697</v>
      </c>
      <c r="Y153" s="74">
        <f t="shared" si="222"/>
        <v>213.55922685908666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562.10830229375892</v>
      </c>
      <c r="C154" s="74">
        <f t="shared" si="223"/>
        <v>554.82373132300484</v>
      </c>
      <c r="D154" s="74">
        <f t="shared" si="223"/>
        <v>566.9843577199025</v>
      </c>
      <c r="E154" s="74">
        <f t="shared" si="223"/>
        <v>568.35410018605603</v>
      </c>
      <c r="F154" s="74">
        <f t="shared" si="223"/>
        <v>594.6699509147785</v>
      </c>
      <c r="G154" s="74">
        <f t="shared" si="223"/>
        <v>573.32799899212614</v>
      </c>
      <c r="H154" s="74">
        <f t="shared" si="223"/>
        <v>579.46720891894131</v>
      </c>
      <c r="I154" s="74">
        <f t="shared" si="223"/>
        <v>565.66407400350136</v>
      </c>
      <c r="J154" s="74">
        <f t="shared" si="223"/>
        <v>599.49047700043263</v>
      </c>
      <c r="K154" s="74">
        <f t="shared" si="223"/>
        <v>640.12643739271584</v>
      </c>
      <c r="L154" s="74">
        <f t="shared" si="223"/>
        <v>617.37182398531365</v>
      </c>
      <c r="M154" s="74">
        <f t="shared" si="223"/>
        <v>614.75812539349408</v>
      </c>
      <c r="N154" s="74">
        <f t="shared" si="223"/>
        <v>586.02538314568233</v>
      </c>
      <c r="O154" s="74">
        <f t="shared" si="223"/>
        <v>609.91233443824603</v>
      </c>
      <c r="P154" s="74">
        <f t="shared" si="223"/>
        <v>630.55620903513284</v>
      </c>
      <c r="Q154" s="74">
        <f t="shared" si="223"/>
        <v>635.12988743828498</v>
      </c>
      <c r="R154" s="74">
        <f t="shared" ref="R154:V154" si="224">IF(R100=0,0,R100/R$17)</f>
        <v>662.16592638678242</v>
      </c>
      <c r="S154" s="74">
        <f t="shared" si="224"/>
        <v>650.26974819801569</v>
      </c>
      <c r="T154" s="74">
        <f t="shared" si="224"/>
        <v>622.57375692513165</v>
      </c>
      <c r="U154" s="74">
        <f t="shared" si="224"/>
        <v>628.31274668816513</v>
      </c>
      <c r="V154" s="74">
        <f t="shared" si="224"/>
        <v>627.34459160500091</v>
      </c>
      <c r="W154" s="74">
        <f t="shared" ref="W154:Y154" si="225">IF(W100=0,0,W100/W$17)</f>
        <v>675.56026216177963</v>
      </c>
      <c r="X154" s="74">
        <f t="shared" si="225"/>
        <v>712.25510532880662</v>
      </c>
      <c r="Y154" s="74">
        <f t="shared" si="225"/>
        <v>693.72867849381225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243.74785539594794</v>
      </c>
      <c r="C155" s="193">
        <f t="shared" si="226"/>
        <v>237.79553685026451</v>
      </c>
      <c r="D155" s="193">
        <f t="shared" si="226"/>
        <v>268.44082445646262</v>
      </c>
      <c r="E155" s="193">
        <f t="shared" si="226"/>
        <v>259.65242686731369</v>
      </c>
      <c r="F155" s="193">
        <f t="shared" si="226"/>
        <v>284.07920131147858</v>
      </c>
      <c r="G155" s="193">
        <f t="shared" si="226"/>
        <v>275.62600786484023</v>
      </c>
      <c r="H155" s="193">
        <f t="shared" si="226"/>
        <v>281.96845786039188</v>
      </c>
      <c r="I155" s="193">
        <f t="shared" si="226"/>
        <v>271.17918787243258</v>
      </c>
      <c r="J155" s="193">
        <f t="shared" si="226"/>
        <v>270.83563334004936</v>
      </c>
      <c r="K155" s="193">
        <f t="shared" si="226"/>
        <v>285.22232820366543</v>
      </c>
      <c r="L155" s="193">
        <f t="shared" si="226"/>
        <v>273.65580194044782</v>
      </c>
      <c r="M155" s="193">
        <f t="shared" si="226"/>
        <v>258.75325257734289</v>
      </c>
      <c r="N155" s="193">
        <f t="shared" si="226"/>
        <v>257.89314124426431</v>
      </c>
      <c r="O155" s="193">
        <f t="shared" si="226"/>
        <v>291.93631045971853</v>
      </c>
      <c r="P155" s="193">
        <f t="shared" si="226"/>
        <v>302.03035598101252</v>
      </c>
      <c r="Q155" s="193">
        <f t="shared" si="226"/>
        <v>297.78777181216657</v>
      </c>
      <c r="R155" s="193">
        <f t="shared" ref="R155:V155" si="227">IF(R101=0,0,R101/R$17)</f>
        <v>312.83591609659248</v>
      </c>
      <c r="S155" s="193">
        <f t="shared" si="227"/>
        <v>313.02011228726383</v>
      </c>
      <c r="T155" s="193">
        <f t="shared" si="227"/>
        <v>321.51074918917652</v>
      </c>
      <c r="U155" s="193">
        <f t="shared" si="227"/>
        <v>336.6291969244391</v>
      </c>
      <c r="V155" s="193">
        <f t="shared" si="227"/>
        <v>386.29486075436671</v>
      </c>
      <c r="W155" s="193">
        <f t="shared" ref="W155:Y155" si="228">IF(W101=0,0,W101/W$17)</f>
        <v>376.79982372909717</v>
      </c>
      <c r="X155" s="193">
        <f t="shared" si="228"/>
        <v>364.43860832406693</v>
      </c>
      <c r="Y155" s="193">
        <f t="shared" si="228"/>
        <v>307.01992963155203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572.69034589063665</v>
      </c>
      <c r="C156" s="77">
        <f t="shared" si="229"/>
        <v>583.17829549163127</v>
      </c>
      <c r="D156" s="77">
        <f t="shared" si="229"/>
        <v>591.87756028572664</v>
      </c>
      <c r="E156" s="77">
        <f t="shared" si="229"/>
        <v>601.32319167337766</v>
      </c>
      <c r="F156" s="77">
        <f t="shared" si="229"/>
        <v>619.38697326383601</v>
      </c>
      <c r="G156" s="77">
        <f t="shared" si="229"/>
        <v>630.23530494662282</v>
      </c>
      <c r="H156" s="77">
        <f t="shared" si="229"/>
        <v>644.39999416248429</v>
      </c>
      <c r="I156" s="77">
        <f t="shared" si="229"/>
        <v>659.33741766377852</v>
      </c>
      <c r="J156" s="77">
        <f t="shared" si="229"/>
        <v>668.58645536454776</v>
      </c>
      <c r="K156" s="77">
        <f t="shared" si="229"/>
        <v>677.14913797942336</v>
      </c>
      <c r="L156" s="77">
        <f t="shared" si="229"/>
        <v>676.44167581383556</v>
      </c>
      <c r="M156" s="77">
        <f t="shared" si="229"/>
        <v>678.29456843724915</v>
      </c>
      <c r="N156" s="77">
        <f t="shared" si="229"/>
        <v>678.32748306736755</v>
      </c>
      <c r="O156" s="77">
        <f t="shared" si="229"/>
        <v>694.22485238779961</v>
      </c>
      <c r="P156" s="77">
        <f t="shared" si="229"/>
        <v>704.38749285548386</v>
      </c>
      <c r="Q156" s="77">
        <f t="shared" si="229"/>
        <v>697.26655284438971</v>
      </c>
      <c r="R156" s="77">
        <f t="shared" ref="R156:V156" si="230">IF(R102=0,0,R102/R$17)</f>
        <v>700.451847642095</v>
      </c>
      <c r="S156" s="77">
        <f t="shared" si="230"/>
        <v>708.32576000918755</v>
      </c>
      <c r="T156" s="77">
        <f t="shared" si="230"/>
        <v>708.95874828409239</v>
      </c>
      <c r="U156" s="77">
        <f t="shared" si="230"/>
        <v>704.27235207472745</v>
      </c>
      <c r="V156" s="77">
        <f t="shared" si="230"/>
        <v>723.09789648034734</v>
      </c>
      <c r="W156" s="77">
        <f t="shared" ref="W156:Y156" si="231">IF(W102=0,0,W102/W$17)</f>
        <v>754.32582312372904</v>
      </c>
      <c r="X156" s="77">
        <f t="shared" si="231"/>
        <v>727.44922682215827</v>
      </c>
      <c r="Y156" s="77">
        <f t="shared" si="231"/>
        <v>713.38815907059904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2201.7829630973806</v>
      </c>
      <c r="C158" s="153">
        <f t="shared" si="232"/>
        <v>2341.0678886348232</v>
      </c>
      <c r="D158" s="153">
        <f t="shared" si="232"/>
        <v>2444.1069231324664</v>
      </c>
      <c r="E158" s="153">
        <f t="shared" si="232"/>
        <v>2815.125637376334</v>
      </c>
      <c r="F158" s="153">
        <f t="shared" si="232"/>
        <v>2731.2585397454432</v>
      </c>
      <c r="G158" s="153">
        <f t="shared" si="232"/>
        <v>2807.7256114701213</v>
      </c>
      <c r="H158" s="153">
        <f t="shared" si="232"/>
        <v>2896.2936143147317</v>
      </c>
      <c r="I158" s="153">
        <f t="shared" si="232"/>
        <v>2956.3057005367555</v>
      </c>
      <c r="J158" s="153">
        <f t="shared" si="232"/>
        <v>2923.3263160892257</v>
      </c>
      <c r="K158" s="153">
        <f t="shared" si="232"/>
        <v>2686.3225324322302</v>
      </c>
      <c r="L158" s="153">
        <f t="shared" si="232"/>
        <v>2693.6827922383595</v>
      </c>
      <c r="M158" s="153">
        <f t="shared" si="232"/>
        <v>3176.8653939181572</v>
      </c>
      <c r="N158" s="153">
        <f t="shared" si="232"/>
        <v>3288.2085210365444</v>
      </c>
      <c r="O158" s="153">
        <f t="shared" si="232"/>
        <v>2453.2805148754019</v>
      </c>
      <c r="P158" s="153">
        <f t="shared" si="232"/>
        <v>2450.3773635061843</v>
      </c>
      <c r="Q158" s="153">
        <f t="shared" si="232"/>
        <v>2983.0527462345844</v>
      </c>
      <c r="R158" s="153">
        <f t="shared" ref="R158:V158" si="233">IF(R104=0,0,R104/R$17)</f>
        <v>3114.9951791399662</v>
      </c>
      <c r="S158" s="153">
        <f t="shared" si="233"/>
        <v>3232.958594654463</v>
      </c>
      <c r="T158" s="153">
        <f t="shared" si="233"/>
        <v>2807.5240028043959</v>
      </c>
      <c r="U158" s="153">
        <f t="shared" si="233"/>
        <v>3207.7231750809906</v>
      </c>
      <c r="V158" s="153">
        <f t="shared" si="233"/>
        <v>3301.5763896771778</v>
      </c>
      <c r="W158" s="153">
        <f t="shared" ref="W158:Y158" si="234">IF(W104=0,0,W104/W$17)</f>
        <v>3332.4937285303376</v>
      </c>
      <c r="X158" s="153">
        <f t="shared" si="234"/>
        <v>3438.2281000740099</v>
      </c>
      <c r="Y158" s="153">
        <f t="shared" si="234"/>
        <v>3250.3462165907058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1487.5686287145618</v>
      </c>
      <c r="C159" s="74">
        <f t="shared" si="235"/>
        <v>1579.918106008636</v>
      </c>
      <c r="D159" s="74">
        <f t="shared" si="235"/>
        <v>1679.5124305632785</v>
      </c>
      <c r="E159" s="74">
        <f t="shared" si="235"/>
        <v>1961.3235943889347</v>
      </c>
      <c r="F159" s="74">
        <f t="shared" si="235"/>
        <v>1935.2086074282333</v>
      </c>
      <c r="G159" s="74">
        <f t="shared" si="235"/>
        <v>2006.1719663352535</v>
      </c>
      <c r="H159" s="74">
        <f t="shared" si="235"/>
        <v>2024.0596184991182</v>
      </c>
      <c r="I159" s="74">
        <f t="shared" si="235"/>
        <v>1960.2838714062207</v>
      </c>
      <c r="J159" s="74">
        <f t="shared" si="235"/>
        <v>1892.0967141399442</v>
      </c>
      <c r="K159" s="74">
        <f t="shared" si="235"/>
        <v>1723.1806126171011</v>
      </c>
      <c r="L159" s="74">
        <f t="shared" si="235"/>
        <v>1639.45207933551</v>
      </c>
      <c r="M159" s="74">
        <f t="shared" si="235"/>
        <v>2141.3058841777083</v>
      </c>
      <c r="N159" s="74">
        <f t="shared" si="235"/>
        <v>1983.7055562627334</v>
      </c>
      <c r="O159" s="74">
        <f t="shared" si="235"/>
        <v>1336.5618727120595</v>
      </c>
      <c r="P159" s="74">
        <f t="shared" si="235"/>
        <v>1373.0551567849841</v>
      </c>
      <c r="Q159" s="74">
        <f t="shared" si="235"/>
        <v>1763.6898586063965</v>
      </c>
      <c r="R159" s="74">
        <f t="shared" ref="R159:V159" si="236">IF(R105=0,0,R105/R$17)</f>
        <v>1711.9756059133101</v>
      </c>
      <c r="S159" s="74">
        <f t="shared" si="236"/>
        <v>1744.8659943188543</v>
      </c>
      <c r="T159" s="74">
        <f t="shared" si="236"/>
        <v>1500.6967136089156</v>
      </c>
      <c r="U159" s="74">
        <f t="shared" si="236"/>
        <v>1614.5384428446905</v>
      </c>
      <c r="V159" s="74">
        <f t="shared" si="236"/>
        <v>1740.7112954787251</v>
      </c>
      <c r="W159" s="74">
        <f t="shared" ref="W159:Y159" si="237">IF(W105=0,0,W105/W$17)</f>
        <v>1764.3458329084419</v>
      </c>
      <c r="X159" s="74">
        <f t="shared" si="237"/>
        <v>1894.0061267498322</v>
      </c>
      <c r="Y159" s="74">
        <f t="shared" si="237"/>
        <v>1576.9217200343808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157.56859410948039</v>
      </c>
      <c r="C160" s="74">
        <f t="shared" si="238"/>
        <v>210.44138299404165</v>
      </c>
      <c r="D160" s="74">
        <f t="shared" si="238"/>
        <v>180.62064314918047</v>
      </c>
      <c r="E160" s="74">
        <f t="shared" si="238"/>
        <v>271.59912440906947</v>
      </c>
      <c r="F160" s="74">
        <f t="shared" si="238"/>
        <v>175.06223532002417</v>
      </c>
      <c r="G160" s="74">
        <f t="shared" si="238"/>
        <v>200.52824653270872</v>
      </c>
      <c r="H160" s="74">
        <f t="shared" si="238"/>
        <v>254.53572332449244</v>
      </c>
      <c r="I160" s="74">
        <f t="shared" si="238"/>
        <v>387.30677705662663</v>
      </c>
      <c r="J160" s="74">
        <f t="shared" si="238"/>
        <v>389.75724949041813</v>
      </c>
      <c r="K160" s="74">
        <f t="shared" si="238"/>
        <v>275.37358403285202</v>
      </c>
      <c r="L160" s="74">
        <f t="shared" si="238"/>
        <v>386.871044560168</v>
      </c>
      <c r="M160" s="74">
        <f t="shared" si="238"/>
        <v>378.41410712744624</v>
      </c>
      <c r="N160" s="74">
        <f t="shared" si="238"/>
        <v>660.30339031596054</v>
      </c>
      <c r="O160" s="74">
        <f t="shared" si="238"/>
        <v>428.21115336558728</v>
      </c>
      <c r="P160" s="74">
        <f t="shared" si="238"/>
        <v>363.26622974422224</v>
      </c>
      <c r="Q160" s="74">
        <f t="shared" si="238"/>
        <v>500.59277398096907</v>
      </c>
      <c r="R160" s="74">
        <f t="shared" ref="R160:V160" si="239">IF(R106=0,0,R106/R$17)</f>
        <v>647.34163933729417</v>
      </c>
      <c r="S160" s="74">
        <f t="shared" si="239"/>
        <v>728.7000675772299</v>
      </c>
      <c r="T160" s="74">
        <f t="shared" si="239"/>
        <v>552.76773927925046</v>
      </c>
      <c r="U160" s="74">
        <f t="shared" si="239"/>
        <v>814.40748968300556</v>
      </c>
      <c r="V160" s="74">
        <f t="shared" si="239"/>
        <v>734.71904895052887</v>
      </c>
      <c r="W160" s="74">
        <f t="shared" ref="W160:Y160" si="240">IF(W106=0,0,W106/W$17)</f>
        <v>703.07335977965215</v>
      </c>
      <c r="X160" s="74">
        <f t="shared" si="240"/>
        <v>643.79290507957876</v>
      </c>
      <c r="Y160" s="74">
        <f t="shared" si="240"/>
        <v>821.17437686355265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380.84863958120843</v>
      </c>
      <c r="C161" s="74">
        <f t="shared" si="241"/>
        <v>378.63670209002714</v>
      </c>
      <c r="D161" s="74">
        <f t="shared" si="241"/>
        <v>388.64832589662478</v>
      </c>
      <c r="E161" s="74">
        <f t="shared" si="241"/>
        <v>392.37296291611477</v>
      </c>
      <c r="F161" s="74">
        <f t="shared" si="241"/>
        <v>412.50014516830151</v>
      </c>
      <c r="G161" s="74">
        <f t="shared" si="241"/>
        <v>397.86013746521019</v>
      </c>
      <c r="H161" s="74">
        <f t="shared" si="241"/>
        <v>409.04831008976799</v>
      </c>
      <c r="I161" s="74">
        <f t="shared" si="241"/>
        <v>408.2753183572998</v>
      </c>
      <c r="J161" s="74">
        <f t="shared" si="241"/>
        <v>440.82387677322367</v>
      </c>
      <c r="K161" s="74">
        <f t="shared" si="241"/>
        <v>475.6271171895234</v>
      </c>
      <c r="L161" s="74">
        <f t="shared" si="241"/>
        <v>464.26903246713215</v>
      </c>
      <c r="M161" s="74">
        <f t="shared" si="241"/>
        <v>464.76465628979292</v>
      </c>
      <c r="N161" s="74">
        <f t="shared" si="241"/>
        <v>451.38680898932216</v>
      </c>
      <c r="O161" s="74">
        <f t="shared" si="241"/>
        <v>473.14252162151752</v>
      </c>
      <c r="P161" s="74">
        <f t="shared" si="241"/>
        <v>491.26441546606668</v>
      </c>
      <c r="Q161" s="74">
        <f t="shared" si="241"/>
        <v>498.37852344528005</v>
      </c>
      <c r="R161" s="74">
        <f t="shared" ref="R161:V161" si="242">IF(R107=0,0,R107/R$17)</f>
        <v>522.50058322699601</v>
      </c>
      <c r="S161" s="74">
        <f t="shared" si="242"/>
        <v>524.89412368637193</v>
      </c>
      <c r="T161" s="74">
        <f t="shared" si="242"/>
        <v>513.55876339393888</v>
      </c>
      <c r="U161" s="74">
        <f t="shared" si="242"/>
        <v>526.35746050574687</v>
      </c>
      <c r="V161" s="74">
        <f t="shared" si="242"/>
        <v>534.1180908692063</v>
      </c>
      <c r="W161" s="74">
        <f t="shared" ref="W161:Y161" si="243">IF(W107=0,0,W107/W$17)</f>
        <v>577.08654579617087</v>
      </c>
      <c r="X161" s="74">
        <f t="shared" si="243"/>
        <v>612.58110057901706</v>
      </c>
      <c r="Y161" s="74">
        <f t="shared" si="243"/>
        <v>607.2500010115823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175.79710069212993</v>
      </c>
      <c r="C162" s="77">
        <f t="shared" si="244"/>
        <v>172.07169754211873</v>
      </c>
      <c r="D162" s="77">
        <f t="shared" si="244"/>
        <v>195.32552352338226</v>
      </c>
      <c r="E162" s="77">
        <f t="shared" si="244"/>
        <v>189.82995566221496</v>
      </c>
      <c r="F162" s="77">
        <f t="shared" si="244"/>
        <v>208.48755182888465</v>
      </c>
      <c r="G162" s="77">
        <f t="shared" si="244"/>
        <v>203.16526113694906</v>
      </c>
      <c r="H162" s="77">
        <f t="shared" si="244"/>
        <v>208.64996240135301</v>
      </c>
      <c r="I162" s="77">
        <f t="shared" si="244"/>
        <v>200.43973371660871</v>
      </c>
      <c r="J162" s="77">
        <f t="shared" si="244"/>
        <v>200.64847568563931</v>
      </c>
      <c r="K162" s="77">
        <f t="shared" si="244"/>
        <v>212.14121859275355</v>
      </c>
      <c r="L162" s="77">
        <f t="shared" si="244"/>
        <v>203.09063587554945</v>
      </c>
      <c r="M162" s="77">
        <f t="shared" si="244"/>
        <v>192.38074632320979</v>
      </c>
      <c r="N162" s="77">
        <f t="shared" si="244"/>
        <v>192.81276546852831</v>
      </c>
      <c r="O162" s="77">
        <f t="shared" si="244"/>
        <v>215.36496717623749</v>
      </c>
      <c r="P162" s="77">
        <f t="shared" si="244"/>
        <v>222.79156151091172</v>
      </c>
      <c r="Q162" s="77">
        <f t="shared" si="244"/>
        <v>220.39159020193921</v>
      </c>
      <c r="R162" s="77">
        <f t="shared" ref="R162:V162" si="245">IF(R108=0,0,R108/R$17)</f>
        <v>233.17735066236645</v>
      </c>
      <c r="S162" s="77">
        <f t="shared" si="245"/>
        <v>234.49840907200675</v>
      </c>
      <c r="T162" s="77">
        <f t="shared" si="245"/>
        <v>240.50078652229075</v>
      </c>
      <c r="U162" s="77">
        <f t="shared" si="245"/>
        <v>252.41978204754722</v>
      </c>
      <c r="V162" s="77">
        <f t="shared" si="245"/>
        <v>292.0279543787172</v>
      </c>
      <c r="W162" s="77">
        <f t="shared" ref="W162:Y162" si="246">IF(W108=0,0,W108/W$17)</f>
        <v>287.98799004607258</v>
      </c>
      <c r="X162" s="77">
        <f t="shared" si="246"/>
        <v>287.84796766558213</v>
      </c>
      <c r="Y162" s="77">
        <f t="shared" si="246"/>
        <v>245.00011868118975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705.66736193767645</v>
      </c>
      <c r="C164" s="203">
        <f t="shared" si="247"/>
        <v>755.17857933265657</v>
      </c>
      <c r="D164" s="203">
        <f t="shared" si="247"/>
        <v>778.074287248833</v>
      </c>
      <c r="E164" s="203">
        <f t="shared" si="247"/>
        <v>922.87689513795203</v>
      </c>
      <c r="F164" s="203">
        <f t="shared" si="247"/>
        <v>880.07230553594673</v>
      </c>
      <c r="G164" s="203">
        <f t="shared" si="247"/>
        <v>902.78401716982319</v>
      </c>
      <c r="H164" s="203">
        <f t="shared" si="247"/>
        <v>869.85751018308872</v>
      </c>
      <c r="I164" s="203">
        <f t="shared" si="247"/>
        <v>786.95582935117272</v>
      </c>
      <c r="J164" s="203">
        <f t="shared" si="247"/>
        <v>768.18005926696867</v>
      </c>
      <c r="K164" s="203">
        <f t="shared" si="247"/>
        <v>668.820410259401</v>
      </c>
      <c r="L164" s="203">
        <f t="shared" si="247"/>
        <v>601.91952247807751</v>
      </c>
      <c r="M164" s="203">
        <f t="shared" si="247"/>
        <v>794.04189167247966</v>
      </c>
      <c r="N164" s="203">
        <f t="shared" si="247"/>
        <v>600.84907611867663</v>
      </c>
      <c r="O164" s="203">
        <f t="shared" si="247"/>
        <v>326.13209225623683</v>
      </c>
      <c r="P164" s="203">
        <f t="shared" si="247"/>
        <v>345.9796991413877</v>
      </c>
      <c r="Q164" s="203">
        <f t="shared" si="247"/>
        <v>494.18140568630764</v>
      </c>
      <c r="R164" s="203">
        <f t="shared" ref="R164:V164" si="248">IF(R110=0,0,R110/R$17)</f>
        <v>433.60614548507851</v>
      </c>
      <c r="S164" s="203">
        <f t="shared" si="248"/>
        <v>436.25380381076155</v>
      </c>
      <c r="T164" s="203">
        <f t="shared" si="248"/>
        <v>369.98629557397481</v>
      </c>
      <c r="U164" s="203">
        <f t="shared" si="248"/>
        <v>416.92900868442962</v>
      </c>
      <c r="V164" s="203">
        <f t="shared" si="248"/>
        <v>467.34012360980154</v>
      </c>
      <c r="W164" s="203">
        <f t="shared" ref="W164:Y164" si="249">IF(W110=0,0,W110/W$17)</f>
        <v>439.00399795241418</v>
      </c>
      <c r="X164" s="203">
        <f t="shared" si="249"/>
        <v>481.59763074578746</v>
      </c>
      <c r="Y164" s="203">
        <f t="shared" si="249"/>
        <v>345.04651542896903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705.66736193767645</v>
      </c>
      <c r="C165" s="192">
        <f t="shared" si="250"/>
        <v>755.17857933265657</v>
      </c>
      <c r="D165" s="192">
        <f t="shared" si="250"/>
        <v>778.074287248833</v>
      </c>
      <c r="E165" s="192">
        <f t="shared" si="250"/>
        <v>922.87689513795203</v>
      </c>
      <c r="F165" s="192">
        <f t="shared" si="250"/>
        <v>880.07230553594673</v>
      </c>
      <c r="G165" s="192">
        <f t="shared" si="250"/>
        <v>902.78401716982319</v>
      </c>
      <c r="H165" s="192">
        <f t="shared" si="250"/>
        <v>869.85751018308872</v>
      </c>
      <c r="I165" s="192">
        <f t="shared" si="250"/>
        <v>786.95582935117272</v>
      </c>
      <c r="J165" s="192">
        <f t="shared" si="250"/>
        <v>768.18005926696867</v>
      </c>
      <c r="K165" s="192">
        <f t="shared" si="250"/>
        <v>668.820410259401</v>
      </c>
      <c r="L165" s="192">
        <f t="shared" si="250"/>
        <v>601.91952247807751</v>
      </c>
      <c r="M165" s="192">
        <f t="shared" si="250"/>
        <v>794.04189167247966</v>
      </c>
      <c r="N165" s="192">
        <f t="shared" si="250"/>
        <v>600.84907611867663</v>
      </c>
      <c r="O165" s="192">
        <f t="shared" si="250"/>
        <v>326.13209225623683</v>
      </c>
      <c r="P165" s="192">
        <f t="shared" si="250"/>
        <v>345.9796991413877</v>
      </c>
      <c r="Q165" s="192">
        <f t="shared" si="250"/>
        <v>494.18140568630764</v>
      </c>
      <c r="R165" s="192">
        <f t="shared" ref="R165:V165" si="251">IF(R111=0,0,R111/R$17)</f>
        <v>433.60614548507851</v>
      </c>
      <c r="S165" s="192">
        <f t="shared" si="251"/>
        <v>436.25380381076155</v>
      </c>
      <c r="T165" s="192">
        <f t="shared" si="251"/>
        <v>369.98629557397481</v>
      </c>
      <c r="U165" s="192">
        <f t="shared" si="251"/>
        <v>416.92900868442962</v>
      </c>
      <c r="V165" s="192">
        <f t="shared" si="251"/>
        <v>467.34012360980154</v>
      </c>
      <c r="W165" s="192">
        <f t="shared" ref="W165:Y165" si="252">IF(W111=0,0,W111/W$17)</f>
        <v>439.00399795241418</v>
      </c>
      <c r="X165" s="192">
        <f t="shared" si="252"/>
        <v>481.59763074578746</v>
      </c>
      <c r="Y165" s="192">
        <f t="shared" si="252"/>
        <v>345.04651542896903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665.43750532839749</v>
      </c>
      <c r="C166" s="74">
        <f t="shared" si="253"/>
        <v>715.97728274063059</v>
      </c>
      <c r="D166" s="74">
        <f t="shared" si="253"/>
        <v>740.58895481440311</v>
      </c>
      <c r="E166" s="74">
        <f t="shared" si="253"/>
        <v>885.43184315879751</v>
      </c>
      <c r="F166" s="74">
        <f t="shared" si="253"/>
        <v>844.20133484831717</v>
      </c>
      <c r="G166" s="74">
        <f t="shared" si="253"/>
        <v>870.02404851160838</v>
      </c>
      <c r="H166" s="74">
        <f t="shared" si="253"/>
        <v>838.91325862583244</v>
      </c>
      <c r="I166" s="74">
        <f t="shared" si="253"/>
        <v>758.65587883184344</v>
      </c>
      <c r="J166" s="74">
        <f t="shared" si="253"/>
        <v>738.98075579308704</v>
      </c>
      <c r="K166" s="74">
        <f t="shared" si="253"/>
        <v>640.85503531905022</v>
      </c>
      <c r="L166" s="74">
        <f t="shared" si="253"/>
        <v>576.03694152264825</v>
      </c>
      <c r="M166" s="74">
        <f t="shared" si="253"/>
        <v>768.75490381528095</v>
      </c>
      <c r="N166" s="74">
        <f t="shared" si="253"/>
        <v>579.6095243975426</v>
      </c>
      <c r="O166" s="74">
        <f t="shared" si="253"/>
        <v>303.7038832580298</v>
      </c>
      <c r="P166" s="74">
        <f t="shared" si="253"/>
        <v>321.91960647121056</v>
      </c>
      <c r="Q166" s="74">
        <f t="shared" si="253"/>
        <v>468.11127349756129</v>
      </c>
      <c r="R166" s="74">
        <f t="shared" ref="R166:V166" si="254">IF(R112=0,0,R112/R$17)</f>
        <v>407.3276100438174</v>
      </c>
      <c r="S166" s="74">
        <f t="shared" si="254"/>
        <v>412.42472679702598</v>
      </c>
      <c r="T166" s="74">
        <f t="shared" si="254"/>
        <v>342.3706644037087</v>
      </c>
      <c r="U166" s="74">
        <f t="shared" si="254"/>
        <v>385.51706510632965</v>
      </c>
      <c r="V166" s="74">
        <f t="shared" si="254"/>
        <v>432.64136974379238</v>
      </c>
      <c r="W166" s="74">
        <f t="shared" ref="W166:Y166" si="255">IF(W112=0,0,W112/W$17)</f>
        <v>401.89062688474303</v>
      </c>
      <c r="X166" s="74">
        <f t="shared" si="255"/>
        <v>439.81914212198512</v>
      </c>
      <c r="Y166" s="74">
        <f t="shared" si="255"/>
        <v>303.32979256012953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37.375024699757311</v>
      </c>
      <c r="C168" s="74">
        <f t="shared" si="259"/>
        <v>36.44164469887518</v>
      </c>
      <c r="D168" s="74">
        <f t="shared" si="259"/>
        <v>34.773341264078915</v>
      </c>
      <c r="E168" s="74">
        <f t="shared" si="259"/>
        <v>34.958144829131001</v>
      </c>
      <c r="F168" s="74">
        <f t="shared" si="259"/>
        <v>33.111048113006525</v>
      </c>
      <c r="G168" s="74">
        <f t="shared" si="259"/>
        <v>30.243423763816679</v>
      </c>
      <c r="H168" s="74">
        <f t="shared" si="259"/>
        <v>28.378149932290274</v>
      </c>
      <c r="I168" s="74">
        <f t="shared" si="259"/>
        <v>25.549471519893022</v>
      </c>
      <c r="J168" s="74">
        <f t="shared" si="259"/>
        <v>26.292980438944078</v>
      </c>
      <c r="K168" s="74">
        <f t="shared" si="259"/>
        <v>25.293219651974869</v>
      </c>
      <c r="L168" s="74">
        <f t="shared" si="259"/>
        <v>22.531881677495818</v>
      </c>
      <c r="M168" s="74">
        <f t="shared" si="259"/>
        <v>22.01472770025779</v>
      </c>
      <c r="N168" s="74">
        <f t="shared" si="259"/>
        <v>20.003777742815256</v>
      </c>
      <c r="O168" s="74">
        <f t="shared" si="259"/>
        <v>16.949843079127788</v>
      </c>
      <c r="P168" s="74">
        <f t="shared" si="259"/>
        <v>17.7207036441377</v>
      </c>
      <c r="Q168" s="74">
        <f t="shared" si="259"/>
        <v>19.813094394187473</v>
      </c>
      <c r="R168" s="74">
        <f t="shared" ref="R168:V168" si="260">IF(R114=0,0,R114/R$17)</f>
        <v>19.649059492824666</v>
      </c>
      <c r="S168" s="74">
        <f t="shared" si="260"/>
        <v>15.97623918908538</v>
      </c>
      <c r="T168" s="74">
        <f t="shared" si="260"/>
        <v>15.783070482482175</v>
      </c>
      <c r="U168" s="74">
        <f t="shared" si="260"/>
        <v>16.932770370784684</v>
      </c>
      <c r="V168" s="74">
        <f t="shared" si="260"/>
        <v>16.551768637387582</v>
      </c>
      <c r="W168" s="74">
        <f t="shared" ref="W168:Y168" si="261">IF(W114=0,0,W114/W$17)</f>
        <v>18.841712508111339</v>
      </c>
      <c r="X168" s="74">
        <f t="shared" si="261"/>
        <v>24.119975322702214</v>
      </c>
      <c r="Y168" s="74">
        <f t="shared" si="261"/>
        <v>25.409439860149572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2.8548319095217174</v>
      </c>
      <c r="C169" s="193">
        <f t="shared" si="262"/>
        <v>2.7596518931509562</v>
      </c>
      <c r="D169" s="193">
        <f t="shared" si="262"/>
        <v>2.7119911703511264</v>
      </c>
      <c r="E169" s="193">
        <f t="shared" si="262"/>
        <v>2.4869071500234012</v>
      </c>
      <c r="F169" s="193">
        <f t="shared" si="262"/>
        <v>2.7599225746232245</v>
      </c>
      <c r="G169" s="193">
        <f t="shared" si="262"/>
        <v>2.5165448943980122</v>
      </c>
      <c r="H169" s="193">
        <f t="shared" si="262"/>
        <v>2.5661016249660502</v>
      </c>
      <c r="I169" s="193">
        <f t="shared" si="262"/>
        <v>2.7504789994361643</v>
      </c>
      <c r="J169" s="193">
        <f t="shared" si="262"/>
        <v>2.9063230349377331</v>
      </c>
      <c r="K169" s="193">
        <f t="shared" si="262"/>
        <v>2.6721552883759707</v>
      </c>
      <c r="L169" s="193">
        <f t="shared" si="262"/>
        <v>3.3506992779332991</v>
      </c>
      <c r="M169" s="193">
        <f t="shared" si="262"/>
        <v>3.2722601569411154</v>
      </c>
      <c r="N169" s="193">
        <f t="shared" si="262"/>
        <v>1.235773978318645</v>
      </c>
      <c r="O169" s="193">
        <f t="shared" si="262"/>
        <v>5.4783659190792715</v>
      </c>
      <c r="P169" s="193">
        <f t="shared" si="262"/>
        <v>6.3393890260394556</v>
      </c>
      <c r="Q169" s="193">
        <f t="shared" si="262"/>
        <v>6.2570377945588227</v>
      </c>
      <c r="R169" s="193">
        <f t="shared" ref="R169:V169" si="263">IF(R115=0,0,R115/R$17)</f>
        <v>6.6294759484364771</v>
      </c>
      <c r="S169" s="193">
        <f t="shared" si="263"/>
        <v>7.8528378246500656</v>
      </c>
      <c r="T169" s="193">
        <f t="shared" si="263"/>
        <v>11.832560687783944</v>
      </c>
      <c r="U169" s="193">
        <f t="shared" si="263"/>
        <v>14.479173207315352</v>
      </c>
      <c r="V169" s="193">
        <f t="shared" si="263"/>
        <v>18.14698522862157</v>
      </c>
      <c r="W169" s="193">
        <f t="shared" ref="W169:Y169" si="264">IF(W115=0,0,W115/W$17)</f>
        <v>18.271658559559935</v>
      </c>
      <c r="X169" s="193">
        <f t="shared" si="264"/>
        <v>17.658513301100211</v>
      </c>
      <c r="Y169" s="193">
        <f t="shared" si="264"/>
        <v>16.307283008689904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3924038</v>
      </c>
      <c r="C3" s="67">
        <f t="shared" si="0"/>
        <v>3962882</v>
      </c>
      <c r="D3" s="67">
        <f t="shared" si="0"/>
        <v>3999094</v>
      </c>
      <c r="E3" s="67">
        <f t="shared" si="0"/>
        <v>4026474</v>
      </c>
      <c r="F3" s="67">
        <f t="shared" si="0"/>
        <v>4119115</v>
      </c>
      <c r="G3" s="67">
        <f t="shared" si="0"/>
        <v>4117835</v>
      </c>
      <c r="H3" s="67">
        <f t="shared" si="0"/>
        <v>4110839</v>
      </c>
      <c r="I3" s="67">
        <f t="shared" si="0"/>
        <v>4122528</v>
      </c>
      <c r="J3" s="67">
        <f t="shared" si="0"/>
        <v>4152003</v>
      </c>
      <c r="K3" s="67">
        <f t="shared" si="0"/>
        <v>4186696</v>
      </c>
      <c r="L3" s="67">
        <f t="shared" si="0"/>
        <v>4197542</v>
      </c>
      <c r="M3" s="67">
        <f t="shared" si="0"/>
        <v>4211811</v>
      </c>
      <c r="N3" s="67">
        <f t="shared" si="0"/>
        <v>4220177</v>
      </c>
      <c r="O3" s="67">
        <f t="shared" si="0"/>
        <v>4284897</v>
      </c>
      <c r="P3" s="67">
        <f t="shared" si="0"/>
        <v>4330879</v>
      </c>
      <c r="Q3" s="67">
        <f t="shared" si="0"/>
        <v>4276494</v>
      </c>
      <c r="R3" s="67">
        <f t="shared" si="0"/>
        <v>4284153</v>
      </c>
      <c r="S3" s="67">
        <f t="shared" si="0"/>
        <v>4315477</v>
      </c>
      <c r="T3" s="67">
        <f t="shared" si="0"/>
        <v>4342716</v>
      </c>
      <c r="U3" s="67">
        <f t="shared" si="0"/>
        <v>4374709</v>
      </c>
      <c r="V3" s="67">
        <f t="shared" si="0"/>
        <v>4411613</v>
      </c>
      <c r="W3" s="67">
        <f t="shared" si="0"/>
        <v>4435108</v>
      </c>
      <c r="X3" s="67">
        <f t="shared" si="0"/>
        <v>4384818</v>
      </c>
      <c r="Y3" s="67">
        <f t="shared" si="0"/>
        <v>4405238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3924038</v>
      </c>
      <c r="C4" s="71">
        <f t="shared" si="1"/>
        <v>3962882</v>
      </c>
      <c r="D4" s="71">
        <f t="shared" si="1"/>
        <v>3999094</v>
      </c>
      <c r="E4" s="71">
        <f t="shared" si="1"/>
        <v>4026474</v>
      </c>
      <c r="F4" s="71">
        <f t="shared" si="1"/>
        <v>4119115</v>
      </c>
      <c r="G4" s="71">
        <f t="shared" si="1"/>
        <v>4117835</v>
      </c>
      <c r="H4" s="71">
        <f t="shared" si="1"/>
        <v>4110839</v>
      </c>
      <c r="I4" s="71">
        <f t="shared" si="1"/>
        <v>4122528</v>
      </c>
      <c r="J4" s="71">
        <f t="shared" si="1"/>
        <v>4152003</v>
      </c>
      <c r="K4" s="71">
        <f t="shared" si="1"/>
        <v>4186696</v>
      </c>
      <c r="L4" s="71">
        <f t="shared" si="1"/>
        <v>4197542</v>
      </c>
      <c r="M4" s="71">
        <f t="shared" si="1"/>
        <v>4211811</v>
      </c>
      <c r="N4" s="71">
        <f t="shared" si="1"/>
        <v>4220177</v>
      </c>
      <c r="O4" s="71">
        <f t="shared" si="1"/>
        <v>4284897</v>
      </c>
      <c r="P4" s="71">
        <f t="shared" si="1"/>
        <v>4330879</v>
      </c>
      <c r="Q4" s="71">
        <f t="shared" si="1"/>
        <v>4276494</v>
      </c>
      <c r="R4" s="71">
        <f t="shared" ref="R4:V4" si="2">SUM(R5:R13)</f>
        <v>4284153</v>
      </c>
      <c r="S4" s="71">
        <f t="shared" si="2"/>
        <v>4315477</v>
      </c>
      <c r="T4" s="71">
        <f t="shared" si="2"/>
        <v>4342716</v>
      </c>
      <c r="U4" s="71">
        <f t="shared" si="2"/>
        <v>4374709</v>
      </c>
      <c r="V4" s="71">
        <f t="shared" si="2"/>
        <v>4411613</v>
      </c>
      <c r="W4" s="71">
        <f t="shared" ref="W4:Y4" si="3">SUM(W5:W13)</f>
        <v>4435108</v>
      </c>
      <c r="X4" s="71">
        <f t="shared" si="3"/>
        <v>4384818</v>
      </c>
      <c r="Y4" s="71">
        <f t="shared" si="3"/>
        <v>4405238</v>
      </c>
      <c r="DA4" s="88" t="s">
        <v>335</v>
      </c>
    </row>
    <row r="5" spans="1:105" ht="12" customHeight="1" x14ac:dyDescent="0.25">
      <c r="A5" s="28" t="s">
        <v>51</v>
      </c>
      <c r="B5" s="82">
        <v>27442</v>
      </c>
      <c r="C5" s="82">
        <v>21962</v>
      </c>
      <c r="D5" s="82">
        <v>13439</v>
      </c>
      <c r="E5" s="82">
        <v>8951</v>
      </c>
      <c r="F5" s="82">
        <v>6252</v>
      </c>
      <c r="G5" s="82">
        <v>4896</v>
      </c>
      <c r="H5" s="82">
        <v>3689</v>
      </c>
      <c r="I5" s="82">
        <v>3840</v>
      </c>
      <c r="J5" s="82">
        <v>4238</v>
      </c>
      <c r="K5" s="82">
        <v>4432</v>
      </c>
      <c r="L5" s="82">
        <v>4505</v>
      </c>
      <c r="M5" s="82">
        <v>3974</v>
      </c>
      <c r="N5" s="82">
        <v>3286</v>
      </c>
      <c r="O5" s="82">
        <v>3427</v>
      </c>
      <c r="P5" s="82">
        <v>4843</v>
      </c>
      <c r="Q5" s="82">
        <v>5530</v>
      </c>
      <c r="R5" s="82">
        <v>5839</v>
      </c>
      <c r="S5" s="82">
        <v>6686</v>
      </c>
      <c r="T5" s="82">
        <v>6702</v>
      </c>
      <c r="U5" s="82">
        <v>6560</v>
      </c>
      <c r="V5" s="82">
        <v>5707</v>
      </c>
      <c r="W5" s="82">
        <v>4648</v>
      </c>
      <c r="X5" s="82">
        <v>2855</v>
      </c>
      <c r="Y5" s="82">
        <v>0</v>
      </c>
      <c r="DA5" s="89" t="s">
        <v>336</v>
      </c>
    </row>
    <row r="6" spans="1:105" ht="12" customHeight="1" x14ac:dyDescent="0.25">
      <c r="A6" s="28" t="s">
        <v>74</v>
      </c>
      <c r="B6" s="82">
        <v>76376</v>
      </c>
      <c r="C6" s="82">
        <v>69745</v>
      </c>
      <c r="D6" s="82">
        <v>58098</v>
      </c>
      <c r="E6" s="82">
        <v>51667</v>
      </c>
      <c r="F6" s="82">
        <v>48922</v>
      </c>
      <c r="G6" s="82">
        <v>46753</v>
      </c>
      <c r="H6" s="82">
        <v>45046</v>
      </c>
      <c r="I6" s="82">
        <v>43126</v>
      </c>
      <c r="J6" s="82">
        <v>43361</v>
      </c>
      <c r="K6" s="82">
        <v>44140</v>
      </c>
      <c r="L6" s="82">
        <v>45640</v>
      </c>
      <c r="M6" s="82">
        <v>48411</v>
      </c>
      <c r="N6" s="82">
        <v>51226</v>
      </c>
      <c r="O6" s="82">
        <v>56241</v>
      </c>
      <c r="P6" s="82">
        <v>60985</v>
      </c>
      <c r="Q6" s="82">
        <v>62646</v>
      </c>
      <c r="R6" s="82">
        <v>62206</v>
      </c>
      <c r="S6" s="82">
        <v>61648</v>
      </c>
      <c r="T6" s="82">
        <v>57027</v>
      </c>
      <c r="U6" s="82">
        <v>52518</v>
      </c>
      <c r="V6" s="82">
        <v>53602</v>
      </c>
      <c r="W6" s="82">
        <v>58307</v>
      </c>
      <c r="X6" s="82">
        <v>83050</v>
      </c>
      <c r="Y6" s="82">
        <v>96610</v>
      </c>
      <c r="DA6" s="89" t="s">
        <v>337</v>
      </c>
    </row>
    <row r="7" spans="1:105" ht="12" customHeight="1" x14ac:dyDescent="0.25">
      <c r="A7" s="28" t="s">
        <v>200</v>
      </c>
      <c r="B7" s="82">
        <v>2710559</v>
      </c>
      <c r="C7" s="82">
        <v>2763772</v>
      </c>
      <c r="D7" s="82">
        <v>2813377</v>
      </c>
      <c r="E7" s="82">
        <v>2853895</v>
      </c>
      <c r="F7" s="82">
        <v>2901748</v>
      </c>
      <c r="G7" s="82">
        <v>2831810</v>
      </c>
      <c r="H7" s="82">
        <v>2712105</v>
      </c>
      <c r="I7" s="82">
        <v>2592647</v>
      </c>
      <c r="J7" s="82">
        <v>2528951</v>
      </c>
      <c r="K7" s="82">
        <v>2465167</v>
      </c>
      <c r="L7" s="82">
        <v>2361266</v>
      </c>
      <c r="M7" s="82">
        <v>2199179</v>
      </c>
      <c r="N7" s="82">
        <v>2062808</v>
      </c>
      <c r="O7" s="82">
        <v>2022438</v>
      </c>
      <c r="P7" s="82">
        <v>1994685</v>
      </c>
      <c r="Q7" s="82">
        <v>1834405</v>
      </c>
      <c r="R7" s="82">
        <v>1749850</v>
      </c>
      <c r="S7" s="82">
        <v>1697450</v>
      </c>
      <c r="T7" s="82">
        <v>1651540</v>
      </c>
      <c r="U7" s="82">
        <v>1699732</v>
      </c>
      <c r="V7" s="82">
        <v>1719855</v>
      </c>
      <c r="W7" s="82">
        <v>1701032</v>
      </c>
      <c r="X7" s="82">
        <v>1624558</v>
      </c>
      <c r="Y7" s="82">
        <v>1556419</v>
      </c>
      <c r="DA7" s="89" t="s">
        <v>338</v>
      </c>
    </row>
    <row r="8" spans="1:105" ht="12" customHeight="1" x14ac:dyDescent="0.25">
      <c r="A8" s="28" t="s">
        <v>189</v>
      </c>
      <c r="B8" s="82">
        <v>6352</v>
      </c>
      <c r="C8" s="82">
        <v>7460</v>
      </c>
      <c r="D8" s="82">
        <v>14210</v>
      </c>
      <c r="E8" s="82">
        <v>27095</v>
      </c>
      <c r="F8" s="82">
        <v>53027</v>
      </c>
      <c r="G8" s="82">
        <v>94377</v>
      </c>
      <c r="H8" s="82">
        <v>148609</v>
      </c>
      <c r="I8" s="82">
        <v>205764</v>
      </c>
      <c r="J8" s="82">
        <v>261821</v>
      </c>
      <c r="K8" s="82">
        <v>318695</v>
      </c>
      <c r="L8" s="82">
        <v>351838</v>
      </c>
      <c r="M8" s="82">
        <v>375962</v>
      </c>
      <c r="N8" s="82">
        <v>387217</v>
      </c>
      <c r="O8" s="82">
        <v>417450</v>
      </c>
      <c r="P8" s="82">
        <v>446165</v>
      </c>
      <c r="Q8" s="82">
        <v>495647</v>
      </c>
      <c r="R8" s="82">
        <v>529482</v>
      </c>
      <c r="S8" s="82">
        <v>582498</v>
      </c>
      <c r="T8" s="82">
        <v>644561</v>
      </c>
      <c r="U8" s="82">
        <v>728975</v>
      </c>
      <c r="V8" s="82">
        <v>800590</v>
      </c>
      <c r="W8" s="82">
        <v>821562</v>
      </c>
      <c r="X8" s="82">
        <v>814644</v>
      </c>
      <c r="Y8" s="82">
        <v>801966</v>
      </c>
      <c r="DA8" s="89" t="s">
        <v>339</v>
      </c>
    </row>
    <row r="9" spans="1:105" ht="12" customHeight="1" x14ac:dyDescent="0.25">
      <c r="A9" s="28" t="s">
        <v>202</v>
      </c>
      <c r="B9" s="82">
        <v>806453</v>
      </c>
      <c r="C9" s="82">
        <v>781634</v>
      </c>
      <c r="D9" s="82">
        <v>732848</v>
      </c>
      <c r="E9" s="82">
        <v>689123</v>
      </c>
      <c r="F9" s="82">
        <v>680972</v>
      </c>
      <c r="G9" s="82">
        <v>695716</v>
      </c>
      <c r="H9" s="82">
        <v>726914</v>
      </c>
      <c r="I9" s="82">
        <v>775413</v>
      </c>
      <c r="J9" s="82">
        <v>782361</v>
      </c>
      <c r="K9" s="82">
        <v>808455</v>
      </c>
      <c r="L9" s="82">
        <v>882887</v>
      </c>
      <c r="M9" s="82">
        <v>1030461</v>
      </c>
      <c r="N9" s="82">
        <v>1156521</v>
      </c>
      <c r="O9" s="82">
        <v>1197752</v>
      </c>
      <c r="P9" s="82">
        <v>1192929</v>
      </c>
      <c r="Q9" s="82">
        <v>1199918</v>
      </c>
      <c r="R9" s="82">
        <v>1216993</v>
      </c>
      <c r="S9" s="82">
        <v>1228514</v>
      </c>
      <c r="T9" s="82">
        <v>1240286</v>
      </c>
      <c r="U9" s="82">
        <v>1192830</v>
      </c>
      <c r="V9" s="82">
        <v>1171364</v>
      </c>
      <c r="W9" s="82">
        <v>1209398</v>
      </c>
      <c r="X9" s="82">
        <v>1265061</v>
      </c>
      <c r="Y9" s="82">
        <v>1383662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205</v>
      </c>
      <c r="G10" s="82">
        <v>267</v>
      </c>
      <c r="H10" s="82">
        <v>312</v>
      </c>
      <c r="I10" s="82">
        <v>329</v>
      </c>
      <c r="J10" s="82">
        <v>350</v>
      </c>
      <c r="K10" s="82">
        <v>363</v>
      </c>
      <c r="L10" s="82">
        <v>363</v>
      </c>
      <c r="M10" s="82">
        <v>343</v>
      </c>
      <c r="N10" s="82">
        <v>340</v>
      </c>
      <c r="O10" s="82">
        <v>310</v>
      </c>
      <c r="P10" s="82">
        <v>234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50235</v>
      </c>
      <c r="C11" s="82">
        <v>50853</v>
      </c>
      <c r="D11" s="82">
        <v>54776</v>
      </c>
      <c r="E11" s="82">
        <v>62780</v>
      </c>
      <c r="F11" s="82">
        <v>68325</v>
      </c>
      <c r="G11" s="82">
        <v>72618</v>
      </c>
      <c r="H11" s="82">
        <v>74289</v>
      </c>
      <c r="I11" s="82">
        <v>76835</v>
      </c>
      <c r="J11" s="82">
        <v>77504</v>
      </c>
      <c r="K11" s="82">
        <v>79246</v>
      </c>
      <c r="L11" s="82">
        <v>80589</v>
      </c>
      <c r="M11" s="82">
        <v>79996</v>
      </c>
      <c r="N11" s="82">
        <v>80201</v>
      </c>
      <c r="O11" s="82">
        <v>81038</v>
      </c>
      <c r="P11" s="82">
        <v>80822</v>
      </c>
      <c r="Q11" s="82">
        <v>80505</v>
      </c>
      <c r="R11" s="82">
        <v>79789</v>
      </c>
      <c r="S11" s="82">
        <v>77053</v>
      </c>
      <c r="T11" s="82">
        <v>77161</v>
      </c>
      <c r="U11" s="82">
        <v>74733</v>
      </c>
      <c r="V11" s="82">
        <v>69667</v>
      </c>
      <c r="W11" s="82">
        <v>61098</v>
      </c>
      <c r="X11" s="82">
        <v>49931</v>
      </c>
      <c r="Y11" s="82">
        <v>47125</v>
      </c>
      <c r="DA11" s="89" t="s">
        <v>342</v>
      </c>
    </row>
    <row r="12" spans="1:105" ht="12" customHeight="1" x14ac:dyDescent="0.25">
      <c r="A12" s="28" t="s">
        <v>95</v>
      </c>
      <c r="B12" s="82">
        <v>12512</v>
      </c>
      <c r="C12" s="82">
        <v>16765</v>
      </c>
      <c r="D12" s="82">
        <v>27867</v>
      </c>
      <c r="E12" s="82">
        <v>39981</v>
      </c>
      <c r="F12" s="82">
        <v>52117</v>
      </c>
      <c r="G12" s="82">
        <v>65040</v>
      </c>
      <c r="H12" s="82">
        <v>78925</v>
      </c>
      <c r="I12" s="82">
        <v>90068</v>
      </c>
      <c r="J12" s="82">
        <v>95659</v>
      </c>
      <c r="K12" s="82">
        <v>98416</v>
      </c>
      <c r="L12" s="82">
        <v>102974</v>
      </c>
      <c r="M12" s="82">
        <v>109380</v>
      </c>
      <c r="N12" s="82">
        <v>119012</v>
      </c>
      <c r="O12" s="82">
        <v>130476</v>
      </c>
      <c r="P12" s="82">
        <v>152983</v>
      </c>
      <c r="Q12" s="82">
        <v>190006</v>
      </c>
      <c r="R12" s="82">
        <v>225774</v>
      </c>
      <c r="S12" s="82">
        <v>260705</v>
      </c>
      <c r="T12" s="82">
        <v>296683</v>
      </c>
      <c r="U12" s="82">
        <v>318911</v>
      </c>
      <c r="V12" s="82">
        <v>342880</v>
      </c>
      <c r="W12" s="82">
        <v>377327</v>
      </c>
      <c r="X12" s="82">
        <v>409393</v>
      </c>
      <c r="Y12" s="82">
        <v>449685</v>
      </c>
      <c r="DA12" s="89" t="s">
        <v>343</v>
      </c>
    </row>
    <row r="13" spans="1:105" ht="12" customHeight="1" x14ac:dyDescent="0.25">
      <c r="A13" s="73" t="s">
        <v>94</v>
      </c>
      <c r="B13" s="83">
        <v>234109</v>
      </c>
      <c r="C13" s="83">
        <v>250691</v>
      </c>
      <c r="D13" s="83">
        <v>284479</v>
      </c>
      <c r="E13" s="83">
        <v>292982</v>
      </c>
      <c r="F13" s="83">
        <v>307547</v>
      </c>
      <c r="G13" s="83">
        <v>306358</v>
      </c>
      <c r="H13" s="83">
        <v>320950</v>
      </c>
      <c r="I13" s="83">
        <v>334506</v>
      </c>
      <c r="J13" s="83">
        <v>357758</v>
      </c>
      <c r="K13" s="83">
        <v>367782</v>
      </c>
      <c r="L13" s="83">
        <v>367480</v>
      </c>
      <c r="M13" s="83">
        <v>364105</v>
      </c>
      <c r="N13" s="83">
        <v>359566</v>
      </c>
      <c r="O13" s="83">
        <v>375765</v>
      </c>
      <c r="P13" s="83">
        <v>397233</v>
      </c>
      <c r="Q13" s="83">
        <v>407837</v>
      </c>
      <c r="R13" s="83">
        <v>414220</v>
      </c>
      <c r="S13" s="83">
        <v>400923</v>
      </c>
      <c r="T13" s="83">
        <v>368756</v>
      </c>
      <c r="U13" s="83">
        <v>300450</v>
      </c>
      <c r="V13" s="83">
        <v>247948</v>
      </c>
      <c r="W13" s="83">
        <v>201736</v>
      </c>
      <c r="X13" s="83">
        <v>135326</v>
      </c>
      <c r="Y13" s="83">
        <v>69771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3677417</v>
      </c>
      <c r="C14" s="85">
        <f t="shared" si="4"/>
        <v>3695426</v>
      </c>
      <c r="D14" s="85">
        <f t="shared" si="4"/>
        <v>3686748</v>
      </c>
      <c r="E14" s="85">
        <f t="shared" si="4"/>
        <v>3693511</v>
      </c>
      <c r="F14" s="85">
        <f t="shared" si="4"/>
        <v>3759451</v>
      </c>
      <c r="G14" s="85">
        <f t="shared" si="4"/>
        <v>3746437</v>
      </c>
      <c r="H14" s="85">
        <f t="shared" si="4"/>
        <v>3710964</v>
      </c>
      <c r="I14" s="85">
        <f t="shared" si="4"/>
        <v>3697954</v>
      </c>
      <c r="J14" s="85">
        <f t="shared" si="4"/>
        <v>3698586</v>
      </c>
      <c r="K14" s="85">
        <f t="shared" si="4"/>
        <v>3720498</v>
      </c>
      <c r="L14" s="85">
        <f t="shared" si="4"/>
        <v>3727088</v>
      </c>
      <c r="M14" s="85">
        <f t="shared" si="4"/>
        <v>3738326</v>
      </c>
      <c r="N14" s="85">
        <f t="shared" si="4"/>
        <v>3741599</v>
      </c>
      <c r="O14" s="85">
        <f t="shared" si="4"/>
        <v>3778656</v>
      </c>
      <c r="P14" s="85">
        <f t="shared" si="4"/>
        <v>3780663</v>
      </c>
      <c r="Q14" s="85">
        <f t="shared" si="4"/>
        <v>3678651</v>
      </c>
      <c r="R14" s="85">
        <f t="shared" ref="R14:V14" si="5">SUM(R5:R11)</f>
        <v>3644159</v>
      </c>
      <c r="S14" s="85">
        <f t="shared" si="5"/>
        <v>3653849</v>
      </c>
      <c r="T14" s="85">
        <f t="shared" si="5"/>
        <v>3677277</v>
      </c>
      <c r="U14" s="85">
        <f t="shared" si="5"/>
        <v>3755348</v>
      </c>
      <c r="V14" s="85">
        <f t="shared" si="5"/>
        <v>3820785</v>
      </c>
      <c r="W14" s="85">
        <f t="shared" ref="W14:Y14" si="6">SUM(W5:W11)</f>
        <v>3856045</v>
      </c>
      <c r="X14" s="85">
        <f t="shared" si="6"/>
        <v>3840099</v>
      </c>
      <c r="Y14" s="85">
        <f t="shared" si="6"/>
        <v>3885782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745243</v>
      </c>
      <c r="C15" s="71">
        <f t="shared" si="7"/>
        <v>778105</v>
      </c>
      <c r="D15" s="71">
        <f t="shared" si="7"/>
        <v>801657</v>
      </c>
      <c r="E15" s="71">
        <f t="shared" si="7"/>
        <v>835781</v>
      </c>
      <c r="F15" s="71">
        <f t="shared" si="7"/>
        <v>875172</v>
      </c>
      <c r="G15" s="71">
        <f t="shared" si="7"/>
        <v>919597</v>
      </c>
      <c r="H15" s="71">
        <f t="shared" si="7"/>
        <v>971877</v>
      </c>
      <c r="I15" s="71">
        <f t="shared" si="7"/>
        <v>991597</v>
      </c>
      <c r="J15" s="71">
        <f t="shared" si="7"/>
        <v>996043</v>
      </c>
      <c r="K15" s="71">
        <f t="shared" si="7"/>
        <v>1033553</v>
      </c>
      <c r="L15" s="71">
        <f t="shared" si="7"/>
        <v>1067069</v>
      </c>
      <c r="M15" s="71">
        <f t="shared" si="7"/>
        <v>1101724</v>
      </c>
      <c r="N15" s="71">
        <f t="shared" si="7"/>
        <v>1160862</v>
      </c>
      <c r="O15" s="71">
        <f t="shared" si="7"/>
        <v>1200383</v>
      </c>
      <c r="P15" s="71">
        <f t="shared" si="7"/>
        <v>1267215</v>
      </c>
      <c r="Q15" s="71">
        <f t="shared" si="7"/>
        <v>1341492</v>
      </c>
      <c r="R15" s="71">
        <f t="shared" si="7"/>
        <v>1418085</v>
      </c>
      <c r="S15" s="71">
        <f t="shared" si="7"/>
        <v>1499818</v>
      </c>
      <c r="T15" s="71">
        <f t="shared" si="7"/>
        <v>1559209</v>
      </c>
      <c r="U15" s="71">
        <f t="shared" si="7"/>
        <v>1591686</v>
      </c>
      <c r="V15" s="71">
        <f t="shared" si="7"/>
        <v>1642145</v>
      </c>
      <c r="W15" s="71">
        <f t="shared" si="7"/>
        <v>1696146</v>
      </c>
      <c r="X15" s="71">
        <f t="shared" si="7"/>
        <v>1764154</v>
      </c>
      <c r="Y15" s="71">
        <f t="shared" si="7"/>
        <v>2168865</v>
      </c>
      <c r="DA15" s="88" t="s">
        <v>345</v>
      </c>
    </row>
    <row r="16" spans="1:105" ht="12" customHeight="1" x14ac:dyDescent="0.25">
      <c r="A16" s="28" t="s">
        <v>91</v>
      </c>
      <c r="B16" s="82">
        <v>745243</v>
      </c>
      <c r="C16" s="82">
        <v>778105</v>
      </c>
      <c r="D16" s="82">
        <v>801657</v>
      </c>
      <c r="E16" s="82">
        <v>835781</v>
      </c>
      <c r="F16" s="82">
        <v>875172</v>
      </c>
      <c r="G16" s="82">
        <v>919597</v>
      </c>
      <c r="H16" s="82">
        <v>971877</v>
      </c>
      <c r="I16" s="82">
        <v>991597</v>
      </c>
      <c r="J16" s="82">
        <v>996043</v>
      </c>
      <c r="K16" s="82">
        <v>1033553</v>
      </c>
      <c r="L16" s="82">
        <v>1067069</v>
      </c>
      <c r="M16" s="82">
        <v>1101724</v>
      </c>
      <c r="N16" s="82">
        <v>1160862</v>
      </c>
      <c r="O16" s="82">
        <v>1200383</v>
      </c>
      <c r="P16" s="82">
        <v>1267215</v>
      </c>
      <c r="Q16" s="82">
        <v>1341492</v>
      </c>
      <c r="R16" s="82">
        <v>1418085</v>
      </c>
      <c r="S16" s="82">
        <v>1499818</v>
      </c>
      <c r="T16" s="82">
        <v>1559209</v>
      </c>
      <c r="U16" s="82">
        <v>1591686</v>
      </c>
      <c r="V16" s="82">
        <v>1642145</v>
      </c>
      <c r="W16" s="82">
        <v>1696146</v>
      </c>
      <c r="X16" s="82">
        <v>1764154</v>
      </c>
      <c r="Y16" s="82">
        <v>2168865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3924038</v>
      </c>
      <c r="C17" s="71">
        <f t="shared" si="8"/>
        <v>3962882</v>
      </c>
      <c r="D17" s="71">
        <f t="shared" si="8"/>
        <v>3999094</v>
      </c>
      <c r="E17" s="71">
        <f t="shared" si="8"/>
        <v>4026474</v>
      </c>
      <c r="F17" s="71">
        <f t="shared" si="8"/>
        <v>4119115</v>
      </c>
      <c r="G17" s="71">
        <f t="shared" si="8"/>
        <v>4117835</v>
      </c>
      <c r="H17" s="71">
        <f t="shared" si="8"/>
        <v>4110839</v>
      </c>
      <c r="I17" s="71">
        <f t="shared" si="8"/>
        <v>4122528</v>
      </c>
      <c r="J17" s="71">
        <f t="shared" si="8"/>
        <v>4152003</v>
      </c>
      <c r="K17" s="71">
        <f t="shared" si="8"/>
        <v>4186696</v>
      </c>
      <c r="L17" s="71">
        <f t="shared" si="8"/>
        <v>4197542</v>
      </c>
      <c r="M17" s="71">
        <f t="shared" si="8"/>
        <v>4211811</v>
      </c>
      <c r="N17" s="71">
        <f t="shared" si="8"/>
        <v>4220177</v>
      </c>
      <c r="O17" s="71">
        <f t="shared" si="8"/>
        <v>4284897</v>
      </c>
      <c r="P17" s="71">
        <f t="shared" si="8"/>
        <v>4330879</v>
      </c>
      <c r="Q17" s="71">
        <f t="shared" si="8"/>
        <v>4276494</v>
      </c>
      <c r="R17" s="71">
        <f t="shared" ref="R17:V17" si="9">SUM(R18:R25)</f>
        <v>4284153</v>
      </c>
      <c r="S17" s="71">
        <f t="shared" si="9"/>
        <v>4315477</v>
      </c>
      <c r="T17" s="71">
        <f t="shared" si="9"/>
        <v>4342716</v>
      </c>
      <c r="U17" s="71">
        <f t="shared" si="9"/>
        <v>4374709</v>
      </c>
      <c r="V17" s="71">
        <f t="shared" si="9"/>
        <v>4411613</v>
      </c>
      <c r="W17" s="71">
        <f t="shared" ref="W17:Y17" si="10">SUM(W18:W25)</f>
        <v>4435108</v>
      </c>
      <c r="X17" s="71">
        <f t="shared" si="10"/>
        <v>4384818</v>
      </c>
      <c r="Y17" s="71">
        <f t="shared" si="10"/>
        <v>4405238</v>
      </c>
      <c r="DA17" s="88" t="s">
        <v>347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8216</v>
      </c>
      <c r="C19" s="82">
        <v>8540</v>
      </c>
      <c r="D19" s="82">
        <v>8982</v>
      </c>
      <c r="E19" s="82">
        <v>9260</v>
      </c>
      <c r="F19" s="82">
        <v>9304</v>
      </c>
      <c r="G19" s="82">
        <v>9083</v>
      </c>
      <c r="H19" s="82">
        <v>8546</v>
      </c>
      <c r="I19" s="82">
        <v>7769</v>
      </c>
      <c r="J19" s="82">
        <v>6994</v>
      </c>
      <c r="K19" s="82">
        <v>6212</v>
      </c>
      <c r="L19" s="82">
        <v>5755</v>
      </c>
      <c r="M19" s="82">
        <v>5795</v>
      </c>
      <c r="N19" s="82">
        <v>5994</v>
      </c>
      <c r="O19" s="82">
        <v>6958</v>
      </c>
      <c r="P19" s="82">
        <v>7752</v>
      </c>
      <c r="Q19" s="82">
        <v>8118</v>
      </c>
      <c r="R19" s="82">
        <v>8216</v>
      </c>
      <c r="S19" s="82">
        <v>8589</v>
      </c>
      <c r="T19" s="82">
        <v>9129</v>
      </c>
      <c r="U19" s="82">
        <v>9523</v>
      </c>
      <c r="V19" s="82">
        <v>9748</v>
      </c>
      <c r="W19" s="82">
        <v>9674</v>
      </c>
      <c r="X19" s="82">
        <v>9537</v>
      </c>
      <c r="Y19" s="82">
        <v>9639</v>
      </c>
      <c r="DA19" s="89" t="s">
        <v>349</v>
      </c>
    </row>
    <row r="20" spans="1:105" ht="12" customHeight="1" x14ac:dyDescent="0.25">
      <c r="A20" s="28" t="s">
        <v>200</v>
      </c>
      <c r="B20" s="82">
        <v>677328</v>
      </c>
      <c r="C20" s="82">
        <v>664745</v>
      </c>
      <c r="D20" s="82">
        <v>640831</v>
      </c>
      <c r="E20" s="82">
        <v>619475</v>
      </c>
      <c r="F20" s="82">
        <v>583417</v>
      </c>
      <c r="G20" s="82">
        <v>544445</v>
      </c>
      <c r="H20" s="82">
        <v>499722</v>
      </c>
      <c r="I20" s="82">
        <v>457676</v>
      </c>
      <c r="J20" s="82">
        <v>423019</v>
      </c>
      <c r="K20" s="82">
        <v>389198</v>
      </c>
      <c r="L20" s="82">
        <v>363552</v>
      </c>
      <c r="M20" s="82">
        <v>342062</v>
      </c>
      <c r="N20" s="82">
        <v>319742</v>
      </c>
      <c r="O20" s="82">
        <v>293959</v>
      </c>
      <c r="P20" s="82">
        <v>285696</v>
      </c>
      <c r="Q20" s="82">
        <v>281064</v>
      </c>
      <c r="R20" s="82">
        <v>268925</v>
      </c>
      <c r="S20" s="82">
        <v>246375</v>
      </c>
      <c r="T20" s="82">
        <v>240423</v>
      </c>
      <c r="U20" s="82">
        <v>249830</v>
      </c>
      <c r="V20" s="82">
        <v>271771</v>
      </c>
      <c r="W20" s="82">
        <v>308331</v>
      </c>
      <c r="X20" s="82">
        <v>340740</v>
      </c>
      <c r="Y20" s="82">
        <v>396744</v>
      </c>
      <c r="DA20" s="89" t="s">
        <v>350</v>
      </c>
    </row>
    <row r="21" spans="1:105" ht="12" customHeight="1" x14ac:dyDescent="0.25">
      <c r="A21" s="28" t="s">
        <v>189</v>
      </c>
      <c r="B21" s="82">
        <v>657</v>
      </c>
      <c r="C21" s="82">
        <v>784</v>
      </c>
      <c r="D21" s="82">
        <v>1524</v>
      </c>
      <c r="E21" s="82">
        <v>2925</v>
      </c>
      <c r="F21" s="82">
        <v>5721</v>
      </c>
      <c r="G21" s="82">
        <v>10241</v>
      </c>
      <c r="H21" s="82">
        <v>16206</v>
      </c>
      <c r="I21" s="82">
        <v>22491</v>
      </c>
      <c r="J21" s="82">
        <v>28535</v>
      </c>
      <c r="K21" s="82">
        <v>34516</v>
      </c>
      <c r="L21" s="82">
        <v>38729</v>
      </c>
      <c r="M21" s="82">
        <v>42980</v>
      </c>
      <c r="N21" s="82">
        <v>47604</v>
      </c>
      <c r="O21" s="82">
        <v>53824</v>
      </c>
      <c r="P21" s="82">
        <v>58139</v>
      </c>
      <c r="Q21" s="82">
        <v>64977</v>
      </c>
      <c r="R21" s="82">
        <v>71189</v>
      </c>
      <c r="S21" s="82">
        <v>81872</v>
      </c>
      <c r="T21" s="82">
        <v>89629</v>
      </c>
      <c r="U21" s="82">
        <v>94470</v>
      </c>
      <c r="V21" s="82">
        <v>96701</v>
      </c>
      <c r="W21" s="82">
        <v>98061</v>
      </c>
      <c r="X21" s="82">
        <v>99920</v>
      </c>
      <c r="Y21" s="82">
        <v>104522</v>
      </c>
      <c r="DA21" s="89" t="s">
        <v>351</v>
      </c>
    </row>
    <row r="22" spans="1:105" ht="12" customHeight="1" x14ac:dyDescent="0.25">
      <c r="A22" s="28" t="s">
        <v>202</v>
      </c>
      <c r="B22" s="82">
        <v>2616</v>
      </c>
      <c r="C22" s="82">
        <v>2614</v>
      </c>
      <c r="D22" s="82">
        <v>2553</v>
      </c>
      <c r="E22" s="82">
        <v>2511</v>
      </c>
      <c r="F22" s="82">
        <v>2581</v>
      </c>
      <c r="G22" s="82">
        <v>2771</v>
      </c>
      <c r="H22" s="82">
        <v>3049</v>
      </c>
      <c r="I22" s="82">
        <v>3426</v>
      </c>
      <c r="J22" s="82">
        <v>3623</v>
      </c>
      <c r="K22" s="82">
        <v>3914</v>
      </c>
      <c r="L22" s="82">
        <v>4584</v>
      </c>
      <c r="M22" s="82">
        <v>5818</v>
      </c>
      <c r="N22" s="82">
        <v>7708</v>
      </c>
      <c r="O22" s="82">
        <v>10152</v>
      </c>
      <c r="P22" s="82">
        <v>13102</v>
      </c>
      <c r="Q22" s="82">
        <v>18981</v>
      </c>
      <c r="R22" s="82">
        <v>26779</v>
      </c>
      <c r="S22" s="82">
        <v>36491</v>
      </c>
      <c r="T22" s="82">
        <v>45427</v>
      </c>
      <c r="U22" s="82">
        <v>55984</v>
      </c>
      <c r="V22" s="82">
        <v>63969</v>
      </c>
      <c r="W22" s="82">
        <v>69216</v>
      </c>
      <c r="X22" s="82">
        <v>72535</v>
      </c>
      <c r="Y22" s="82">
        <v>76003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13464</v>
      </c>
      <c r="C24" s="82">
        <v>12937</v>
      </c>
      <c r="D24" s="82">
        <v>13955</v>
      </c>
      <c r="E24" s="82">
        <v>15895</v>
      </c>
      <c r="F24" s="82">
        <v>17078</v>
      </c>
      <c r="G24" s="82">
        <v>18058</v>
      </c>
      <c r="H24" s="82">
        <v>18445</v>
      </c>
      <c r="I24" s="82">
        <v>17850</v>
      </c>
      <c r="J24" s="82">
        <v>18446</v>
      </c>
      <c r="K24" s="82">
        <v>19479</v>
      </c>
      <c r="L24" s="82">
        <v>19982</v>
      </c>
      <c r="M24" s="82">
        <v>20369</v>
      </c>
      <c r="N24" s="82">
        <v>22075</v>
      </c>
      <c r="O24" s="82">
        <v>25810</v>
      </c>
      <c r="P24" s="82">
        <v>28714</v>
      </c>
      <c r="Q24" s="82">
        <v>29874</v>
      </c>
      <c r="R24" s="82">
        <v>30346</v>
      </c>
      <c r="S24" s="82">
        <v>31832</v>
      </c>
      <c r="T24" s="82">
        <v>33588</v>
      </c>
      <c r="U24" s="82">
        <v>34703</v>
      </c>
      <c r="V24" s="82">
        <v>35334</v>
      </c>
      <c r="W24" s="82">
        <v>34956</v>
      </c>
      <c r="X24" s="82">
        <v>34196</v>
      </c>
      <c r="Y24" s="82">
        <v>33923</v>
      </c>
      <c r="DA24" s="89" t="s">
        <v>354</v>
      </c>
    </row>
    <row r="25" spans="1:105" ht="12" customHeight="1" x14ac:dyDescent="0.25">
      <c r="A25" s="73" t="s">
        <v>53</v>
      </c>
      <c r="B25" s="83">
        <v>3221757</v>
      </c>
      <c r="C25" s="83">
        <v>3273262</v>
      </c>
      <c r="D25" s="83">
        <v>3331249</v>
      </c>
      <c r="E25" s="83">
        <v>3376408</v>
      </c>
      <c r="F25" s="83">
        <v>3501014</v>
      </c>
      <c r="G25" s="83">
        <v>3533237</v>
      </c>
      <c r="H25" s="83">
        <v>3564871</v>
      </c>
      <c r="I25" s="83">
        <v>3613316</v>
      </c>
      <c r="J25" s="83">
        <v>3671386</v>
      </c>
      <c r="K25" s="83">
        <v>3733377</v>
      </c>
      <c r="L25" s="83">
        <v>3764940</v>
      </c>
      <c r="M25" s="83">
        <v>3794787</v>
      </c>
      <c r="N25" s="83">
        <v>3817054</v>
      </c>
      <c r="O25" s="83">
        <v>3894194</v>
      </c>
      <c r="P25" s="83">
        <v>3937476</v>
      </c>
      <c r="Q25" s="83">
        <v>3873480</v>
      </c>
      <c r="R25" s="83">
        <v>3878698</v>
      </c>
      <c r="S25" s="83">
        <v>3910318</v>
      </c>
      <c r="T25" s="83">
        <v>3924520</v>
      </c>
      <c r="U25" s="83">
        <v>3930199</v>
      </c>
      <c r="V25" s="83">
        <v>3934090</v>
      </c>
      <c r="W25" s="83">
        <v>3914870</v>
      </c>
      <c r="X25" s="83">
        <v>3827890</v>
      </c>
      <c r="Y25" s="83">
        <v>3784407</v>
      </c>
      <c r="DA25" s="90" t="s">
        <v>355</v>
      </c>
    </row>
    <row r="26" spans="1:105" ht="12" customHeight="1" x14ac:dyDescent="0.25">
      <c r="A26" s="84" t="s">
        <v>52</v>
      </c>
      <c r="B26" s="85">
        <v>2084522</v>
      </c>
      <c r="C26" s="85">
        <v>2141421</v>
      </c>
      <c r="D26" s="85">
        <v>2136262</v>
      </c>
      <c r="E26" s="85">
        <v>2185990</v>
      </c>
      <c r="F26" s="85">
        <v>2194975</v>
      </c>
      <c r="G26" s="85">
        <v>2206053</v>
      </c>
      <c r="H26" s="85">
        <v>2240546</v>
      </c>
      <c r="I26" s="85">
        <v>2432016</v>
      </c>
      <c r="J26" s="85">
        <v>2615528</v>
      </c>
      <c r="K26" s="85">
        <v>2673841</v>
      </c>
      <c r="L26" s="85">
        <v>2746344</v>
      </c>
      <c r="M26" s="85">
        <v>2748663</v>
      </c>
      <c r="N26" s="85">
        <v>2756415</v>
      </c>
      <c r="O26" s="85">
        <v>2760282</v>
      </c>
      <c r="P26" s="85">
        <v>2769306</v>
      </c>
      <c r="Q26" s="85">
        <v>2769330</v>
      </c>
      <c r="R26" s="85">
        <v>2781867</v>
      </c>
      <c r="S26" s="85">
        <v>2850482</v>
      </c>
      <c r="T26" s="85">
        <v>2950203</v>
      </c>
      <c r="U26" s="85">
        <v>2954487</v>
      </c>
      <c r="V26" s="85">
        <v>2968596</v>
      </c>
      <c r="W26" s="85">
        <v>2988023</v>
      </c>
      <c r="X26" s="85">
        <v>3030918</v>
      </c>
      <c r="Y26" s="85">
        <v>3114936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3924038</v>
      </c>
      <c r="C27" s="71">
        <f t="shared" si="11"/>
        <v>3962882</v>
      </c>
      <c r="D27" s="71">
        <f t="shared" si="11"/>
        <v>3999094</v>
      </c>
      <c r="E27" s="71">
        <f t="shared" si="11"/>
        <v>4026474</v>
      </c>
      <c r="F27" s="71">
        <f t="shared" si="11"/>
        <v>4119115</v>
      </c>
      <c r="G27" s="71">
        <f t="shared" si="11"/>
        <v>4117835</v>
      </c>
      <c r="H27" s="71">
        <f t="shared" si="11"/>
        <v>4110839</v>
      </c>
      <c r="I27" s="71">
        <f t="shared" si="11"/>
        <v>4122528</v>
      </c>
      <c r="J27" s="71">
        <f t="shared" si="11"/>
        <v>4152003</v>
      </c>
      <c r="K27" s="71">
        <f t="shared" si="11"/>
        <v>4186696</v>
      </c>
      <c r="L27" s="71">
        <f t="shared" si="11"/>
        <v>4197542</v>
      </c>
      <c r="M27" s="71">
        <f t="shared" si="11"/>
        <v>4211811</v>
      </c>
      <c r="N27" s="71">
        <f t="shared" si="11"/>
        <v>4220177</v>
      </c>
      <c r="O27" s="71">
        <f t="shared" si="11"/>
        <v>4284897</v>
      </c>
      <c r="P27" s="71">
        <f t="shared" si="11"/>
        <v>4330879</v>
      </c>
      <c r="Q27" s="71">
        <f t="shared" si="11"/>
        <v>4276494</v>
      </c>
      <c r="R27" s="71">
        <f t="shared" ref="R27:V27" si="12">SUM(R28:R32)</f>
        <v>4284153</v>
      </c>
      <c r="S27" s="71">
        <f t="shared" si="12"/>
        <v>4315477</v>
      </c>
      <c r="T27" s="71">
        <f t="shared" si="12"/>
        <v>4342716</v>
      </c>
      <c r="U27" s="71">
        <f t="shared" si="12"/>
        <v>4374709</v>
      </c>
      <c r="V27" s="71">
        <f t="shared" si="12"/>
        <v>4411613</v>
      </c>
      <c r="W27" s="71">
        <f t="shared" ref="W27:Y27" si="13">SUM(W28:W32)</f>
        <v>4435108</v>
      </c>
      <c r="X27" s="71">
        <f t="shared" si="13"/>
        <v>4384818</v>
      </c>
      <c r="Y27" s="71">
        <f t="shared" si="13"/>
        <v>4405238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162115</v>
      </c>
      <c r="C29" s="82">
        <v>156929</v>
      </c>
      <c r="D29" s="82">
        <v>146049</v>
      </c>
      <c r="E29" s="82">
        <v>139056</v>
      </c>
      <c r="F29" s="82">
        <v>135241</v>
      </c>
      <c r="G29" s="82">
        <v>132567</v>
      </c>
      <c r="H29" s="82">
        <v>133889</v>
      </c>
      <c r="I29" s="82">
        <v>137848</v>
      </c>
      <c r="J29" s="82">
        <v>143933</v>
      </c>
      <c r="K29" s="82">
        <v>147848</v>
      </c>
      <c r="L29" s="82">
        <v>151016</v>
      </c>
      <c r="M29" s="82">
        <v>157721</v>
      </c>
      <c r="N29" s="82">
        <v>172685</v>
      </c>
      <c r="O29" s="82">
        <v>231475</v>
      </c>
      <c r="P29" s="82">
        <v>275266</v>
      </c>
      <c r="Q29" s="82">
        <v>306233</v>
      </c>
      <c r="R29" s="82">
        <v>336947</v>
      </c>
      <c r="S29" s="82">
        <v>405560</v>
      </c>
      <c r="T29" s="82">
        <v>516584</v>
      </c>
      <c r="U29" s="82">
        <v>614317</v>
      </c>
      <c r="V29" s="82">
        <v>680584</v>
      </c>
      <c r="W29" s="82">
        <v>711391</v>
      </c>
      <c r="X29" s="82">
        <v>717755</v>
      </c>
      <c r="Y29" s="82">
        <v>732961</v>
      </c>
      <c r="DA29" s="89" t="s">
        <v>359</v>
      </c>
    </row>
    <row r="30" spans="1:105" ht="12" customHeight="1" x14ac:dyDescent="0.25">
      <c r="A30" s="28" t="s">
        <v>189</v>
      </c>
      <c r="B30" s="82">
        <v>154</v>
      </c>
      <c r="C30" s="82">
        <v>182</v>
      </c>
      <c r="D30" s="82">
        <v>351</v>
      </c>
      <c r="E30" s="82">
        <v>665</v>
      </c>
      <c r="F30" s="82">
        <v>1284</v>
      </c>
      <c r="G30" s="82">
        <v>2304</v>
      </c>
      <c r="H30" s="82">
        <v>3664</v>
      </c>
      <c r="I30" s="82">
        <v>5093</v>
      </c>
      <c r="J30" s="82">
        <v>6431</v>
      </c>
      <c r="K30" s="82">
        <v>7693</v>
      </c>
      <c r="L30" s="82">
        <v>8618</v>
      </c>
      <c r="M30" s="82">
        <v>9386</v>
      </c>
      <c r="N30" s="82">
        <v>10141</v>
      </c>
      <c r="O30" s="82">
        <v>11102</v>
      </c>
      <c r="P30" s="82">
        <v>12602</v>
      </c>
      <c r="Q30" s="82">
        <v>15251</v>
      </c>
      <c r="R30" s="82">
        <v>19069</v>
      </c>
      <c r="S30" s="82">
        <v>22259</v>
      </c>
      <c r="T30" s="82">
        <v>24915</v>
      </c>
      <c r="U30" s="82">
        <v>27128</v>
      </c>
      <c r="V30" s="82">
        <v>28051</v>
      </c>
      <c r="W30" s="82">
        <v>31073</v>
      </c>
      <c r="X30" s="82">
        <v>35266</v>
      </c>
      <c r="Y30" s="82">
        <v>41530</v>
      </c>
      <c r="DA30" s="89" t="s">
        <v>360</v>
      </c>
    </row>
    <row r="31" spans="1:105" ht="12" customHeight="1" x14ac:dyDescent="0.25">
      <c r="A31" s="28" t="s">
        <v>202</v>
      </c>
      <c r="B31" s="82">
        <v>143744</v>
      </c>
      <c r="C31" s="82">
        <v>138371</v>
      </c>
      <c r="D31" s="82">
        <v>127400</v>
      </c>
      <c r="E31" s="82">
        <v>118297</v>
      </c>
      <c r="F31" s="82">
        <v>113327</v>
      </c>
      <c r="G31" s="82">
        <v>114693</v>
      </c>
      <c r="H31" s="82">
        <v>119934</v>
      </c>
      <c r="I31" s="82">
        <v>128892</v>
      </c>
      <c r="J31" s="82">
        <v>129037</v>
      </c>
      <c r="K31" s="82">
        <v>130802</v>
      </c>
      <c r="L31" s="82">
        <v>144053</v>
      </c>
      <c r="M31" s="82">
        <v>167459</v>
      </c>
      <c r="N31" s="82">
        <v>208233</v>
      </c>
      <c r="O31" s="82">
        <v>242388</v>
      </c>
      <c r="P31" s="82">
        <v>265520</v>
      </c>
      <c r="Q31" s="82">
        <v>277932</v>
      </c>
      <c r="R31" s="82">
        <v>284544</v>
      </c>
      <c r="S31" s="82">
        <v>296355</v>
      </c>
      <c r="T31" s="82">
        <v>311334</v>
      </c>
      <c r="U31" s="82">
        <v>336139</v>
      </c>
      <c r="V31" s="82">
        <v>332586</v>
      </c>
      <c r="W31" s="82">
        <v>296256</v>
      </c>
      <c r="X31" s="82">
        <v>197092</v>
      </c>
      <c r="Y31" s="82">
        <v>125225</v>
      </c>
      <c r="DA31" s="89" t="s">
        <v>361</v>
      </c>
    </row>
    <row r="32" spans="1:105" ht="12" customHeight="1" x14ac:dyDescent="0.25">
      <c r="A32" s="32" t="s">
        <v>53</v>
      </c>
      <c r="B32" s="86">
        <v>3618025</v>
      </c>
      <c r="C32" s="86">
        <v>3667400</v>
      </c>
      <c r="D32" s="86">
        <v>3725294</v>
      </c>
      <c r="E32" s="86">
        <v>3768456</v>
      </c>
      <c r="F32" s="86">
        <v>3869263</v>
      </c>
      <c r="G32" s="86">
        <v>3868271</v>
      </c>
      <c r="H32" s="86">
        <v>3853352</v>
      </c>
      <c r="I32" s="86">
        <v>3850695</v>
      </c>
      <c r="J32" s="86">
        <v>3872602</v>
      </c>
      <c r="K32" s="86">
        <v>3900353</v>
      </c>
      <c r="L32" s="86">
        <v>3893855</v>
      </c>
      <c r="M32" s="86">
        <v>3877245</v>
      </c>
      <c r="N32" s="86">
        <v>3829118</v>
      </c>
      <c r="O32" s="86">
        <v>3799932</v>
      </c>
      <c r="P32" s="86">
        <v>3777491</v>
      </c>
      <c r="Q32" s="86">
        <v>3677078</v>
      </c>
      <c r="R32" s="86">
        <v>3643593</v>
      </c>
      <c r="S32" s="86">
        <v>3591303</v>
      </c>
      <c r="T32" s="86">
        <v>3489883</v>
      </c>
      <c r="U32" s="86">
        <v>3397125</v>
      </c>
      <c r="V32" s="86">
        <v>3370392</v>
      </c>
      <c r="W32" s="86">
        <v>3396388</v>
      </c>
      <c r="X32" s="86">
        <v>3434705</v>
      </c>
      <c r="Y32" s="86">
        <v>3505522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4026.6383014773446</v>
      </c>
      <c r="C3" s="65">
        <f t="shared" si="0"/>
        <v>4233.0993469487466</v>
      </c>
      <c r="D3" s="65">
        <f t="shared" si="0"/>
        <v>4426.4198580530938</v>
      </c>
      <c r="E3" s="65">
        <f t="shared" si="0"/>
        <v>5016.0943546025364</v>
      </c>
      <c r="F3" s="65">
        <f t="shared" si="0"/>
        <v>4896.5587238779453</v>
      </c>
      <c r="G3" s="65">
        <f t="shared" si="0"/>
        <v>4979.4646745866185</v>
      </c>
      <c r="H3" s="65">
        <f t="shared" si="0"/>
        <v>4963.4753287910744</v>
      </c>
      <c r="I3" s="65">
        <f t="shared" si="0"/>
        <v>4795.5431628515198</v>
      </c>
      <c r="J3" s="65">
        <f t="shared" si="0"/>
        <v>4634.5752655339129</v>
      </c>
      <c r="K3" s="65">
        <f t="shared" si="0"/>
        <v>4241.5233866851659</v>
      </c>
      <c r="L3" s="65">
        <f t="shared" si="0"/>
        <v>4019.7546444524205</v>
      </c>
      <c r="M3" s="65">
        <f t="shared" si="0"/>
        <v>4877.3175944799359</v>
      </c>
      <c r="N3" s="65">
        <f t="shared" si="0"/>
        <v>4449.4403372104089</v>
      </c>
      <c r="O3" s="65">
        <f t="shared" si="0"/>
        <v>3164.5024076434074</v>
      </c>
      <c r="P3" s="65">
        <f t="shared" si="0"/>
        <v>3187.5487370897881</v>
      </c>
      <c r="Q3" s="65">
        <f t="shared" si="0"/>
        <v>3810.3946017556018</v>
      </c>
      <c r="R3" s="65">
        <f t="shared" ref="R3:V3" si="1">SUM(R4,R15,R17,R27)</f>
        <v>3691.6654160699263</v>
      </c>
      <c r="S3" s="65">
        <f t="shared" si="1"/>
        <v>3683.6516345098325</v>
      </c>
      <c r="T3" s="65">
        <f t="shared" si="1"/>
        <v>3179.3675929911506</v>
      </c>
      <c r="U3" s="65">
        <f t="shared" si="1"/>
        <v>3382.5447495452904</v>
      </c>
      <c r="V3" s="65">
        <f t="shared" si="1"/>
        <v>3529.9425791240001</v>
      </c>
      <c r="W3" s="65">
        <f t="shared" ref="W3:Y3" si="2">SUM(W4,W15,W17,W27)</f>
        <v>3489.4736996358197</v>
      </c>
      <c r="X3" s="65">
        <f t="shared" si="2"/>
        <v>3567.7362448450708</v>
      </c>
      <c r="Y3" s="65">
        <f t="shared" si="2"/>
        <v>3027.2673733813972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3194.5830567919106</v>
      </c>
      <c r="C4" s="69">
        <f t="shared" si="3"/>
        <v>3384.8944299610371</v>
      </c>
      <c r="D4" s="69">
        <f t="shared" si="3"/>
        <v>3553.9863838372125</v>
      </c>
      <c r="E4" s="69">
        <f t="shared" si="3"/>
        <v>4110.1734762018268</v>
      </c>
      <c r="F4" s="69">
        <f t="shared" si="3"/>
        <v>3991.6735969907963</v>
      </c>
      <c r="G4" s="69">
        <f t="shared" si="3"/>
        <v>4094.546379925197</v>
      </c>
      <c r="H4" s="69">
        <f t="shared" si="3"/>
        <v>4048.6218190663758</v>
      </c>
      <c r="I4" s="69">
        <f t="shared" si="3"/>
        <v>3855.1824394324449</v>
      </c>
      <c r="J4" s="69">
        <f t="shared" si="3"/>
        <v>3662.3181480616836</v>
      </c>
      <c r="K4" s="69">
        <f t="shared" si="3"/>
        <v>3260.0353993575291</v>
      </c>
      <c r="L4" s="69">
        <f t="shared" si="3"/>
        <v>3033.7207684685959</v>
      </c>
      <c r="M4" s="69">
        <f t="shared" si="3"/>
        <v>3915.5896523651681</v>
      </c>
      <c r="N4" s="69">
        <f t="shared" si="3"/>
        <v>3434.4483267924902</v>
      </c>
      <c r="O4" s="69">
        <f t="shared" si="3"/>
        <v>2182.1774989892847</v>
      </c>
      <c r="P4" s="69">
        <f t="shared" si="3"/>
        <v>2206.6943398613494</v>
      </c>
      <c r="Q4" s="69">
        <f t="shared" si="3"/>
        <v>2800.6665934444004</v>
      </c>
      <c r="R4" s="69">
        <f t="shared" ref="R4:V4" si="4">SUM(R5:R14)</f>
        <v>2614.4965279464177</v>
      </c>
      <c r="S4" s="69">
        <f t="shared" si="4"/>
        <v>2602.6823243556623</v>
      </c>
      <c r="T4" s="69">
        <f t="shared" si="4"/>
        <v>2167.561969727029</v>
      </c>
      <c r="U4" s="69">
        <f t="shared" si="4"/>
        <v>2290.2834890911768</v>
      </c>
      <c r="V4" s="69">
        <f t="shared" si="4"/>
        <v>2415.3162467450516</v>
      </c>
      <c r="W4" s="69">
        <f t="shared" ref="W4:Y4" si="5">SUM(W5:W14)</f>
        <v>2352.5560556265191</v>
      </c>
      <c r="X4" s="69">
        <f t="shared" si="5"/>
        <v>2447.0641828470725</v>
      </c>
      <c r="Y4" s="69">
        <f t="shared" si="5"/>
        <v>1939.9260203300605</v>
      </c>
      <c r="DA4" s="88" t="s">
        <v>246</v>
      </c>
    </row>
    <row r="5" spans="1:105" ht="12" customHeight="1" x14ac:dyDescent="0.25">
      <c r="A5" s="28" t="s">
        <v>51</v>
      </c>
      <c r="B5" s="72">
        <v>17.728116938950983</v>
      </c>
      <c r="C5" s="72">
        <v>16.679363714531387</v>
      </c>
      <c r="D5" s="72">
        <v>6.043508168529665</v>
      </c>
      <c r="E5" s="72">
        <v>5.5984522785898534</v>
      </c>
      <c r="F5" s="72">
        <v>5.2421324161650897</v>
      </c>
      <c r="G5" s="72">
        <v>4.71822871883061</v>
      </c>
      <c r="H5" s="72">
        <v>1.3618228718830612</v>
      </c>
      <c r="I5" s="72">
        <v>1.7358555460017195</v>
      </c>
      <c r="J5" s="72">
        <v>5.8024935511607918</v>
      </c>
      <c r="K5" s="72">
        <v>3.6264832330180572</v>
      </c>
      <c r="L5" s="72">
        <v>3.3651762682717123</v>
      </c>
      <c r="M5" s="72">
        <v>4.4773860705073112</v>
      </c>
      <c r="N5" s="72">
        <v>0.38331900257953572</v>
      </c>
      <c r="O5" s="72">
        <v>0.87343078245915706</v>
      </c>
      <c r="P5" s="72">
        <v>2.8878761822871875</v>
      </c>
      <c r="Q5" s="72">
        <v>4.6632846087704216</v>
      </c>
      <c r="R5" s="72">
        <v>1.9474634565778166</v>
      </c>
      <c r="S5" s="72">
        <v>4.4244196044711988</v>
      </c>
      <c r="T5" s="72">
        <v>3.5954428202923503</v>
      </c>
      <c r="U5" s="72">
        <v>3.4083404987102335</v>
      </c>
      <c r="V5" s="72">
        <v>3.0710232158211541</v>
      </c>
      <c r="W5" s="72">
        <v>3.234307824591574</v>
      </c>
      <c r="X5" s="72">
        <v>1.6608770421324164</v>
      </c>
      <c r="Y5" s="72">
        <v>0</v>
      </c>
      <c r="DA5" s="89" t="s">
        <v>364</v>
      </c>
    </row>
    <row r="6" spans="1:105" ht="12" customHeight="1" x14ac:dyDescent="0.25">
      <c r="A6" s="28" t="s">
        <v>74</v>
      </c>
      <c r="B6" s="72">
        <v>54.768997811356385</v>
      </c>
      <c r="C6" s="72">
        <v>56.185476798056378</v>
      </c>
      <c r="D6" s="72">
        <v>41.513413596861696</v>
      </c>
      <c r="E6" s="72">
        <v>43.516687038039052</v>
      </c>
      <c r="F6" s="72">
        <v>45.755193164349322</v>
      </c>
      <c r="G6" s="72">
        <v>43.485257884368956</v>
      </c>
      <c r="H6" s="72">
        <v>41.184223618311997</v>
      </c>
      <c r="I6" s="72">
        <v>37.281474082857649</v>
      </c>
      <c r="J6" s="72">
        <v>36.711104705232998</v>
      </c>
      <c r="K6" s="72">
        <v>28.824959096557844</v>
      </c>
      <c r="L6" s="72">
        <v>33.813463739947004</v>
      </c>
      <c r="M6" s="72">
        <v>28.802302674770548</v>
      </c>
      <c r="N6" s="72">
        <v>12.260178712270871</v>
      </c>
      <c r="O6" s="72">
        <v>37.062925960101907</v>
      </c>
      <c r="P6" s="72">
        <v>59.932622387214892</v>
      </c>
      <c r="Q6" s="72">
        <v>52.956912200248404</v>
      </c>
      <c r="R6" s="72">
        <v>50.022612509018295</v>
      </c>
      <c r="S6" s="72">
        <v>49.370470442097506</v>
      </c>
      <c r="T6" s="72">
        <v>33.962843886289711</v>
      </c>
      <c r="U6" s="72">
        <v>22.343520711765606</v>
      </c>
      <c r="V6" s="72">
        <v>8.6141156095228322</v>
      </c>
      <c r="W6" s="72">
        <v>32.948712723781618</v>
      </c>
      <c r="X6" s="72">
        <v>47.450056301526836</v>
      </c>
      <c r="Y6" s="72">
        <v>45.865738534339734</v>
      </c>
      <c r="DA6" s="89" t="s">
        <v>365</v>
      </c>
    </row>
    <row r="7" spans="1:105" ht="12" customHeight="1" x14ac:dyDescent="0.25">
      <c r="A7" s="28" t="s">
        <v>200</v>
      </c>
      <c r="B7" s="72">
        <v>2236.9438733982015</v>
      </c>
      <c r="C7" s="72">
        <v>2426.4702489738961</v>
      </c>
      <c r="D7" s="72">
        <v>2549.9042063911388</v>
      </c>
      <c r="E7" s="72">
        <v>3057.5630324201147</v>
      </c>
      <c r="F7" s="72">
        <v>2905.8927289319472</v>
      </c>
      <c r="G7" s="72">
        <v>2978.8626232619495</v>
      </c>
      <c r="H7" s="72">
        <v>2836.2046274852382</v>
      </c>
      <c r="I7" s="72">
        <v>2534.150975561216</v>
      </c>
      <c r="J7" s="72">
        <v>2441.7255016230333</v>
      </c>
      <c r="K7" s="72">
        <v>2073.8945010096468</v>
      </c>
      <c r="L7" s="72">
        <v>1843.4786109459117</v>
      </c>
      <c r="M7" s="72">
        <v>2467.0797065018514</v>
      </c>
      <c r="N7" s="72">
        <v>1831.7450769148261</v>
      </c>
      <c r="O7" s="72">
        <v>876.31134717483303</v>
      </c>
      <c r="P7" s="72">
        <v>910.71903113136011</v>
      </c>
      <c r="Q7" s="72">
        <v>1325.3104901117783</v>
      </c>
      <c r="R7" s="72">
        <v>1130.8269968117077</v>
      </c>
      <c r="S7" s="72">
        <v>1121.498246871118</v>
      </c>
      <c r="T7" s="72">
        <v>912.59416260628564</v>
      </c>
      <c r="U7" s="72">
        <v>1027.1680185344412</v>
      </c>
      <c r="V7" s="72">
        <v>1159.604638098222</v>
      </c>
      <c r="W7" s="72">
        <v>983.64835674023095</v>
      </c>
      <c r="X7" s="72">
        <v>1100.5859749689503</v>
      </c>
      <c r="Y7" s="72">
        <v>717.65729435368428</v>
      </c>
      <c r="DA7" s="89" t="s">
        <v>366</v>
      </c>
    </row>
    <row r="8" spans="1:105" ht="12" customHeight="1" x14ac:dyDescent="0.25">
      <c r="A8" s="28" t="s">
        <v>189</v>
      </c>
      <c r="B8" s="72">
        <v>4.7296577477002524</v>
      </c>
      <c r="C8" s="72">
        <v>5.0912700569169287</v>
      </c>
      <c r="D8" s="72">
        <v>8.3415087336888085</v>
      </c>
      <c r="E8" s="72">
        <v>18.284551758434418</v>
      </c>
      <c r="F8" s="72">
        <v>33.84447759813586</v>
      </c>
      <c r="G8" s="72">
        <v>71.622649814023646</v>
      </c>
      <c r="H8" s="72">
        <v>136.19022701679842</v>
      </c>
      <c r="I8" s="72">
        <v>172.50055212146265</v>
      </c>
      <c r="J8" s="72">
        <v>202.20083081415316</v>
      </c>
      <c r="K8" s="72">
        <v>248.41441800505072</v>
      </c>
      <c r="L8" s="72">
        <v>246.87214706844915</v>
      </c>
      <c r="M8" s="72">
        <v>339.97793425487316</v>
      </c>
      <c r="N8" s="72">
        <v>301.7074713414363</v>
      </c>
      <c r="O8" s="72">
        <v>221.89012467309641</v>
      </c>
      <c r="P8" s="72">
        <v>221.03091540793525</v>
      </c>
      <c r="Q8" s="72">
        <v>343.95546001719686</v>
      </c>
      <c r="R8" s="72">
        <v>316.12402251333953</v>
      </c>
      <c r="S8" s="72">
        <v>344.53454767801247</v>
      </c>
      <c r="T8" s="72">
        <v>314.5390252777508</v>
      </c>
      <c r="U8" s="72">
        <v>371.39352443957279</v>
      </c>
      <c r="V8" s="72">
        <v>426.18745515191114</v>
      </c>
      <c r="W8" s="72">
        <v>483.42068714896857</v>
      </c>
      <c r="X8" s="72">
        <v>448.11209154020861</v>
      </c>
      <c r="Y8" s="72">
        <v>345.49846473057812</v>
      </c>
      <c r="DA8" s="89" t="s">
        <v>367</v>
      </c>
    </row>
    <row r="9" spans="1:105" ht="12" customHeight="1" x14ac:dyDescent="0.25">
      <c r="A9" s="28" t="s">
        <v>202</v>
      </c>
      <c r="B9" s="72">
        <v>690.84964840826922</v>
      </c>
      <c r="C9" s="72">
        <v>691.4860629544919</v>
      </c>
      <c r="D9" s="72">
        <v>691.28193458048383</v>
      </c>
      <c r="E9" s="72">
        <v>692.69869479230829</v>
      </c>
      <c r="F9" s="72">
        <v>692.21258406430286</v>
      </c>
      <c r="G9" s="72">
        <v>692.60078012435372</v>
      </c>
      <c r="H9" s="72">
        <v>692.0300067321275</v>
      </c>
      <c r="I9" s="72">
        <v>792.10163707417951</v>
      </c>
      <c r="J9" s="72">
        <v>653.12828266101087</v>
      </c>
      <c r="K9" s="72">
        <v>579.55135422585749</v>
      </c>
      <c r="L9" s="72">
        <v>593.40494363174503</v>
      </c>
      <c r="M9" s="72">
        <v>777.99660695594264</v>
      </c>
      <c r="N9" s="72">
        <v>936.42847080342369</v>
      </c>
      <c r="O9" s="72">
        <v>798.69090548223278</v>
      </c>
      <c r="P9" s="72">
        <v>767.8134198841517</v>
      </c>
      <c r="Q9" s="72">
        <v>803.98072564371023</v>
      </c>
      <c r="R9" s="72">
        <v>698.89081367032077</v>
      </c>
      <c r="S9" s="72">
        <v>710.19044122440903</v>
      </c>
      <c r="T9" s="72">
        <v>682.52886685990836</v>
      </c>
      <c r="U9" s="72">
        <v>639.52289532394707</v>
      </c>
      <c r="V9" s="72">
        <v>591.80195280715157</v>
      </c>
      <c r="W9" s="72">
        <v>636.94031691204634</v>
      </c>
      <c r="X9" s="72">
        <v>682.05465489350399</v>
      </c>
      <c r="Y9" s="72">
        <v>731.40942311315109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0.16715391229578669</v>
      </c>
      <c r="G10" s="72">
        <v>0.16715391229578672</v>
      </c>
      <c r="H10" s="72">
        <v>0.19105760963026663</v>
      </c>
      <c r="I10" s="72">
        <v>0.19105760963026663</v>
      </c>
      <c r="J10" s="72">
        <v>0.19105760963026658</v>
      </c>
      <c r="K10" s="72">
        <v>0.19105760963026661</v>
      </c>
      <c r="L10" s="72">
        <v>0.19105760963026663</v>
      </c>
      <c r="M10" s="72">
        <v>0.19105760963026663</v>
      </c>
      <c r="N10" s="72">
        <v>0.19105760963026661</v>
      </c>
      <c r="O10" s="72">
        <v>0.14333619948409279</v>
      </c>
      <c r="P10" s="72">
        <v>0.1194325021496131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26.419658129654593</v>
      </c>
      <c r="C11" s="72">
        <v>26.55687353126433</v>
      </c>
      <c r="D11" s="72">
        <v>26.112615707821295</v>
      </c>
      <c r="E11" s="72">
        <v>43.999100117510679</v>
      </c>
      <c r="F11" s="72">
        <v>41.359242758195663</v>
      </c>
      <c r="G11" s="72">
        <v>46.803552906892179</v>
      </c>
      <c r="H11" s="72">
        <v>53.610211167656395</v>
      </c>
      <c r="I11" s="72">
        <v>39.567549385031349</v>
      </c>
      <c r="J11" s="72">
        <v>41.643172960683444</v>
      </c>
      <c r="K11" s="72">
        <v>46.104339783695679</v>
      </c>
      <c r="L11" s="72">
        <v>43.566526574121916</v>
      </c>
      <c r="M11" s="72">
        <v>51.384356620305759</v>
      </c>
      <c r="N11" s="72">
        <v>42.695453333819174</v>
      </c>
      <c r="O11" s="72">
        <v>38.02906453802035</v>
      </c>
      <c r="P11" s="72">
        <v>45.406198934197533</v>
      </c>
      <c r="Q11" s="72">
        <v>45.988717243405432</v>
      </c>
      <c r="R11" s="72">
        <v>35.824476927486337</v>
      </c>
      <c r="S11" s="72">
        <v>34.431237606575586</v>
      </c>
      <c r="T11" s="72">
        <v>36.364225661603108</v>
      </c>
      <c r="U11" s="72">
        <v>33.95997466711728</v>
      </c>
      <c r="V11" s="72">
        <v>35.13977902102917</v>
      </c>
      <c r="W11" s="72">
        <v>30.833249016505956</v>
      </c>
      <c r="X11" s="72">
        <v>22.426766261366989</v>
      </c>
      <c r="Y11" s="72">
        <v>20.720362857732251</v>
      </c>
      <c r="DA11" s="89" t="s">
        <v>370</v>
      </c>
    </row>
    <row r="12" spans="1:105" ht="12" customHeight="1" x14ac:dyDescent="0.25">
      <c r="A12" s="28" t="s">
        <v>95</v>
      </c>
      <c r="B12" s="72">
        <v>2.8381628124822944</v>
      </c>
      <c r="C12" s="72">
        <v>4.0620067927067751</v>
      </c>
      <c r="D12" s="72">
        <v>6.5458190172823096</v>
      </c>
      <c r="E12" s="72">
        <v>12.211746768398974</v>
      </c>
      <c r="F12" s="72">
        <v>13.942817314967613</v>
      </c>
      <c r="G12" s="72">
        <v>16.525855346241912</v>
      </c>
      <c r="H12" s="72">
        <v>21.308990690993198</v>
      </c>
      <c r="I12" s="72">
        <v>23.827442859147755</v>
      </c>
      <c r="J12" s="72">
        <v>22.653094293069827</v>
      </c>
      <c r="K12" s="72">
        <v>20.079663014288673</v>
      </c>
      <c r="L12" s="72">
        <v>19.245472034818359</v>
      </c>
      <c r="M12" s="72">
        <v>25.874333384229033</v>
      </c>
      <c r="N12" s="72">
        <v>27.257373467472778</v>
      </c>
      <c r="O12" s="72">
        <v>15.899279138711726</v>
      </c>
      <c r="P12" s="72">
        <v>16.873129728491246</v>
      </c>
      <c r="Q12" s="72">
        <v>30.578415034388097</v>
      </c>
      <c r="R12" s="72">
        <v>29.953975535786935</v>
      </c>
      <c r="S12" s="72">
        <v>32.047733293486267</v>
      </c>
      <c r="T12" s="72">
        <v>33.620531322275149</v>
      </c>
      <c r="U12" s="72">
        <v>33.461544742953279</v>
      </c>
      <c r="V12" s="72">
        <v>37.149011088536817</v>
      </c>
      <c r="W12" s="72">
        <v>42.589719328316818</v>
      </c>
      <c r="X12" s="72">
        <v>44.069724580461589</v>
      </c>
      <c r="Y12" s="72">
        <v>44.947838503524146</v>
      </c>
      <c r="DA12" s="89" t="s">
        <v>371</v>
      </c>
    </row>
    <row r="13" spans="1:105" ht="12" customHeight="1" x14ac:dyDescent="0.25">
      <c r="A13" s="73" t="s">
        <v>94</v>
      </c>
      <c r="B13" s="74">
        <v>134.33583150504262</v>
      </c>
      <c r="C13" s="74">
        <v>131.37209238083381</v>
      </c>
      <c r="D13" s="74">
        <v>195.12575083630085</v>
      </c>
      <c r="E13" s="74">
        <v>203.51559959799951</v>
      </c>
      <c r="F13" s="74">
        <v>219.2669340853393</v>
      </c>
      <c r="G13" s="74">
        <v>204.70434159891201</v>
      </c>
      <c r="H13" s="74">
        <v>232.7111307569339</v>
      </c>
      <c r="I13" s="74">
        <v>223.868914396734</v>
      </c>
      <c r="J13" s="74">
        <v>228.91938016016704</v>
      </c>
      <c r="K13" s="74">
        <v>231.74707121109753</v>
      </c>
      <c r="L13" s="74">
        <v>225.44962040281828</v>
      </c>
      <c r="M13" s="74">
        <v>186.88769857861649</v>
      </c>
      <c r="N13" s="74">
        <v>257.5057570960949</v>
      </c>
      <c r="O13" s="74">
        <v>177.04491930705865</v>
      </c>
      <c r="P13" s="74">
        <v>164.505240800363</v>
      </c>
      <c r="Q13" s="74">
        <v>170.87468251676421</v>
      </c>
      <c r="R13" s="74">
        <v>331.27804404151948</v>
      </c>
      <c r="S13" s="74">
        <v>285.85095700048544</v>
      </c>
      <c r="T13" s="74">
        <v>132.54947674245898</v>
      </c>
      <c r="U13" s="74">
        <v>139.1050131933892</v>
      </c>
      <c r="V13" s="74">
        <v>131.51788785821179</v>
      </c>
      <c r="W13" s="74">
        <v>117.01335279522391</v>
      </c>
      <c r="X13" s="74">
        <v>77.087608246456071</v>
      </c>
      <c r="Y13" s="74">
        <v>15.604868370547129</v>
      </c>
      <c r="DA13" s="90" t="s">
        <v>372</v>
      </c>
    </row>
    <row r="14" spans="1:105" ht="12" customHeight="1" x14ac:dyDescent="0.25">
      <c r="A14" s="75" t="s">
        <v>97</v>
      </c>
      <c r="B14" s="76">
        <v>25.969110040252332</v>
      </c>
      <c r="C14" s="76">
        <v>26.991034758339527</v>
      </c>
      <c r="D14" s="76">
        <v>29.117626805105292</v>
      </c>
      <c r="E14" s="76">
        <v>32.785611430432205</v>
      </c>
      <c r="F14" s="76">
        <v>33.990332745097525</v>
      </c>
      <c r="G14" s="76">
        <v>35.055936357329472</v>
      </c>
      <c r="H14" s="76">
        <v>33.829521116803456</v>
      </c>
      <c r="I14" s="76">
        <v>29.956980796184268</v>
      </c>
      <c r="J14" s="76">
        <v>29.343229683542152</v>
      </c>
      <c r="K14" s="76">
        <v>27.601552168685764</v>
      </c>
      <c r="L14" s="76">
        <v>24.33375019288259</v>
      </c>
      <c r="M14" s="76">
        <v>32.918269714441571</v>
      </c>
      <c r="N14" s="76">
        <v>24.274168510936192</v>
      </c>
      <c r="O14" s="76">
        <v>16.232165733286593</v>
      </c>
      <c r="P14" s="76">
        <v>17.406472903198985</v>
      </c>
      <c r="Q14" s="76">
        <v>22.357906068138682</v>
      </c>
      <c r="R14" s="76">
        <v>19.628122480660721</v>
      </c>
      <c r="S14" s="76">
        <v>20.334270635007378</v>
      </c>
      <c r="T14" s="76">
        <v>17.807394550164663</v>
      </c>
      <c r="U14" s="76">
        <v>19.920656979279592</v>
      </c>
      <c r="V14" s="76">
        <v>22.230383894644966</v>
      </c>
      <c r="W14" s="76">
        <v>21.927353136853338</v>
      </c>
      <c r="X14" s="76">
        <v>23.61642901246584</v>
      </c>
      <c r="Y14" s="76">
        <v>18.22202986650386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85.399580806030215</v>
      </c>
      <c r="C15" s="69">
        <f t="shared" si="6"/>
        <v>109.6998721800058</v>
      </c>
      <c r="D15" s="69">
        <f t="shared" si="6"/>
        <v>90.289167248023944</v>
      </c>
      <c r="E15" s="69">
        <f t="shared" si="6"/>
        <v>128.76448907883744</v>
      </c>
      <c r="F15" s="69">
        <f t="shared" si="6"/>
        <v>78.243683740766926</v>
      </c>
      <c r="G15" s="69">
        <f t="shared" si="6"/>
        <v>84.148668928977983</v>
      </c>
      <c r="H15" s="69">
        <f t="shared" si="6"/>
        <v>99.732713062859361</v>
      </c>
      <c r="I15" s="69">
        <f t="shared" si="6"/>
        <v>146.25849359887718</v>
      </c>
      <c r="J15" s="69">
        <f t="shared" si="6"/>
        <v>144.5165950361916</v>
      </c>
      <c r="K15" s="69">
        <f t="shared" si="6"/>
        <v>98.727145508494829</v>
      </c>
      <c r="L15" s="69">
        <f t="shared" si="6"/>
        <v>134.13416148232557</v>
      </c>
      <c r="M15" s="69">
        <f t="shared" si="6"/>
        <v>126.26711033232684</v>
      </c>
      <c r="N15" s="69">
        <f t="shared" si="6"/>
        <v>210.51880385662392</v>
      </c>
      <c r="O15" s="69">
        <f t="shared" si="6"/>
        <v>129.04930446418967</v>
      </c>
      <c r="P15" s="69">
        <f t="shared" si="6"/>
        <v>104.65548005523402</v>
      </c>
      <c r="Q15" s="69">
        <f t="shared" si="6"/>
        <v>138.73602751504706</v>
      </c>
      <c r="R15" s="69">
        <f t="shared" si="6"/>
        <v>173.112639724849</v>
      </c>
      <c r="S15" s="69">
        <f t="shared" si="6"/>
        <v>189.0612162033047</v>
      </c>
      <c r="T15" s="69">
        <f t="shared" si="6"/>
        <v>139.87376994363211</v>
      </c>
      <c r="U15" s="69">
        <f t="shared" si="6"/>
        <v>202.4405034871499</v>
      </c>
      <c r="V15" s="69">
        <f t="shared" si="6"/>
        <v>180.42509792681707</v>
      </c>
      <c r="W15" s="69">
        <f t="shared" si="6"/>
        <v>170.64368969141063</v>
      </c>
      <c r="X15" s="69">
        <f t="shared" si="6"/>
        <v>152.14514665138043</v>
      </c>
      <c r="Y15" s="69">
        <f t="shared" si="6"/>
        <v>191.22974586796605</v>
      </c>
      <c r="DA15" s="88" t="s">
        <v>247</v>
      </c>
    </row>
    <row r="16" spans="1:105" ht="12" customHeight="1" x14ac:dyDescent="0.25">
      <c r="A16" s="28" t="s">
        <v>91</v>
      </c>
      <c r="B16" s="72">
        <v>85.399580806030215</v>
      </c>
      <c r="C16" s="72">
        <v>109.6998721800058</v>
      </c>
      <c r="D16" s="72">
        <v>90.289167248023944</v>
      </c>
      <c r="E16" s="72">
        <v>128.76448907883744</v>
      </c>
      <c r="F16" s="72">
        <v>78.243683740766926</v>
      </c>
      <c r="G16" s="72">
        <v>84.148668928977983</v>
      </c>
      <c r="H16" s="72">
        <v>99.732713062859361</v>
      </c>
      <c r="I16" s="72">
        <v>146.25849359887718</v>
      </c>
      <c r="J16" s="72">
        <v>144.5165950361916</v>
      </c>
      <c r="K16" s="72">
        <v>98.727145508494829</v>
      </c>
      <c r="L16" s="72">
        <v>134.13416148232557</v>
      </c>
      <c r="M16" s="72">
        <v>126.26711033232684</v>
      </c>
      <c r="N16" s="72">
        <v>210.51880385662392</v>
      </c>
      <c r="O16" s="72">
        <v>129.04930446418967</v>
      </c>
      <c r="P16" s="72">
        <v>104.65548005523402</v>
      </c>
      <c r="Q16" s="72">
        <v>138.73602751504706</v>
      </c>
      <c r="R16" s="72">
        <v>173.112639724849</v>
      </c>
      <c r="S16" s="72">
        <v>189.0612162033047</v>
      </c>
      <c r="T16" s="72">
        <v>139.87376994363211</v>
      </c>
      <c r="U16" s="72">
        <v>202.4405034871499</v>
      </c>
      <c r="V16" s="72">
        <v>180.42509792681707</v>
      </c>
      <c r="W16" s="72">
        <v>170.64368969141063</v>
      </c>
      <c r="X16" s="72">
        <v>152.14514665138043</v>
      </c>
      <c r="Y16" s="72">
        <v>191.22974586796605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520.8142217644704</v>
      </c>
      <c r="C17" s="69">
        <f t="shared" si="7"/>
        <v>516.94444106234187</v>
      </c>
      <c r="D17" s="69">
        <f t="shared" si="7"/>
        <v>530.82382120105876</v>
      </c>
      <c r="E17" s="69">
        <f t="shared" si="7"/>
        <v>533.44992572553269</v>
      </c>
      <c r="F17" s="69">
        <f t="shared" si="7"/>
        <v>559.40745453306647</v>
      </c>
      <c r="G17" s="69">
        <f t="shared" si="7"/>
        <v>540.78742012723239</v>
      </c>
      <c r="H17" s="69">
        <f t="shared" si="7"/>
        <v>548.31230141578817</v>
      </c>
      <c r="I17" s="69">
        <f t="shared" si="7"/>
        <v>536.77327996691599</v>
      </c>
      <c r="J17" s="69">
        <f t="shared" si="7"/>
        <v>570.15704197779314</v>
      </c>
      <c r="K17" s="69">
        <f t="shared" si="7"/>
        <v>610.66548500693443</v>
      </c>
      <c r="L17" s="69">
        <f t="shared" si="7"/>
        <v>590.26102591142171</v>
      </c>
      <c r="M17" s="69">
        <f t="shared" si="7"/>
        <v>587.97898658099655</v>
      </c>
      <c r="N17" s="69">
        <f t="shared" si="7"/>
        <v>558.63416370237246</v>
      </c>
      <c r="O17" s="69">
        <f t="shared" si="7"/>
        <v>577.06281271794501</v>
      </c>
      <c r="P17" s="69">
        <f t="shared" si="7"/>
        <v>592.43043841604072</v>
      </c>
      <c r="Q17" s="69">
        <f t="shared" si="7"/>
        <v>592.97091574745241</v>
      </c>
      <c r="R17" s="69">
        <f t="shared" ref="R17:V17" si="8">SUM(R18:R26)</f>
        <v>613.98370458655313</v>
      </c>
      <c r="S17" s="69">
        <f t="shared" si="8"/>
        <v>602.0834179413273</v>
      </c>
      <c r="T17" s="69">
        <f t="shared" si="8"/>
        <v>574.99290178871297</v>
      </c>
      <c r="U17" s="69">
        <f t="shared" si="8"/>
        <v>579.3983022200473</v>
      </c>
      <c r="V17" s="69">
        <f t="shared" si="8"/>
        <v>578.18003289051217</v>
      </c>
      <c r="W17" s="69">
        <f t="shared" ref="W17:Y17" si="9">SUM(W18:W26)</f>
        <v>620.29745773423633</v>
      </c>
      <c r="X17" s="69">
        <f t="shared" si="9"/>
        <v>640.70053661183897</v>
      </c>
      <c r="Y17" s="69">
        <f t="shared" si="9"/>
        <v>621.19329068945387</v>
      </c>
      <c r="DA17" s="88" t="s">
        <v>248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1.3807567384761772</v>
      </c>
      <c r="C19" s="72">
        <v>1.4196280762390063</v>
      </c>
      <c r="D19" s="72">
        <v>1.5548603094583902</v>
      </c>
      <c r="E19" s="72">
        <v>1.6004971057339086</v>
      </c>
      <c r="F19" s="72">
        <v>1.6313417282413556</v>
      </c>
      <c r="G19" s="72">
        <v>1.5616289674167534</v>
      </c>
      <c r="H19" s="72">
        <v>1.4989564769857386</v>
      </c>
      <c r="I19" s="72">
        <v>1.3001988144571903</v>
      </c>
      <c r="J19" s="72">
        <v>1.2665928308636192</v>
      </c>
      <c r="K19" s="72">
        <v>1.1962842488090901</v>
      </c>
      <c r="L19" s="72">
        <v>1.0440705441342488</v>
      </c>
      <c r="M19" s="72">
        <v>0.87281155567450253</v>
      </c>
      <c r="N19" s="72">
        <v>0.7951158610753255</v>
      </c>
      <c r="O19" s="72">
        <v>1.3630462714073917</v>
      </c>
      <c r="P19" s="72">
        <v>1.4629047377636313</v>
      </c>
      <c r="Q19" s="72">
        <v>1.4282984618324259</v>
      </c>
      <c r="R19" s="72">
        <v>1.3960939016055531</v>
      </c>
      <c r="S19" s="72">
        <v>1.4725409269672167</v>
      </c>
      <c r="T19" s="72">
        <v>1.4999678076053944</v>
      </c>
      <c r="U19" s="72">
        <v>1.5255153061956139</v>
      </c>
      <c r="V19" s="72">
        <v>1.5663850114765061</v>
      </c>
      <c r="W19" s="72">
        <v>1.5644715697122253</v>
      </c>
      <c r="X19" s="72">
        <v>1.5845572458124357</v>
      </c>
      <c r="Y19" s="72">
        <v>1.5943933085952178</v>
      </c>
      <c r="DA19" s="89" t="s">
        <v>376</v>
      </c>
    </row>
    <row r="20" spans="1:105" ht="12" customHeight="1" x14ac:dyDescent="0.25">
      <c r="A20" s="28" t="s">
        <v>200</v>
      </c>
      <c r="B20" s="72">
        <v>128.57160381589989</v>
      </c>
      <c r="C20" s="72">
        <v>126.00421362283606</v>
      </c>
      <c r="D20" s="72">
        <v>120.58401372923926</v>
      </c>
      <c r="E20" s="72">
        <v>121.36603034858706</v>
      </c>
      <c r="F20" s="72">
        <v>114.83427020820854</v>
      </c>
      <c r="G20" s="72">
        <v>104.53281955834318</v>
      </c>
      <c r="H20" s="72">
        <v>97.281529006593814</v>
      </c>
      <c r="I20" s="72">
        <v>86.982128480055451</v>
      </c>
      <c r="J20" s="72">
        <v>89.028324688229603</v>
      </c>
      <c r="K20" s="72">
        <v>84.254940090955216</v>
      </c>
      <c r="L20" s="72">
        <v>74.535146577734764</v>
      </c>
      <c r="M20" s="72">
        <v>72.616510179146559</v>
      </c>
      <c r="N20" s="72">
        <v>64.853719301855378</v>
      </c>
      <c r="O20" s="72">
        <v>51.671885843224167</v>
      </c>
      <c r="P20" s="72">
        <v>53.883978326937367</v>
      </c>
      <c r="Q20" s="72">
        <v>59.522785898538253</v>
      </c>
      <c r="R20" s="72">
        <v>58.639899147019413</v>
      </c>
      <c r="S20" s="72">
        <v>43.403816757428103</v>
      </c>
      <c r="T20" s="72">
        <v>42.259147797840832</v>
      </c>
      <c r="U20" s="72">
        <v>46.001456959969424</v>
      </c>
      <c r="V20" s="72">
        <v>44.426746252594846</v>
      </c>
      <c r="W20" s="72">
        <v>51.802116174644119</v>
      </c>
      <c r="X20" s="72">
        <v>67.812219356071452</v>
      </c>
      <c r="Y20" s="72">
        <v>71.050874175981647</v>
      </c>
      <c r="DA20" s="89" t="s">
        <v>377</v>
      </c>
    </row>
    <row r="21" spans="1:105" ht="12" customHeight="1" x14ac:dyDescent="0.25">
      <c r="A21" s="28" t="s">
        <v>189</v>
      </c>
      <c r="B21" s="72">
        <v>0.11779229899025764</v>
      </c>
      <c r="C21" s="72">
        <v>0.12104030056870008</v>
      </c>
      <c r="D21" s="72">
        <v>0.19385565494457746</v>
      </c>
      <c r="E21" s="72">
        <v>0.37735652377577428</v>
      </c>
      <c r="F21" s="72">
        <v>0.7295597831949554</v>
      </c>
      <c r="G21" s="72">
        <v>1.4376275332218229</v>
      </c>
      <c r="H21" s="72">
        <v>2.7972320686873089</v>
      </c>
      <c r="I21" s="72">
        <v>3.702583186833809</v>
      </c>
      <c r="J21" s="72">
        <v>4.8107250855191408</v>
      </c>
      <c r="K21" s="72">
        <v>6.8516569459191015</v>
      </c>
      <c r="L21" s="72">
        <v>7.0517109337293009</v>
      </c>
      <c r="M21" s="72">
        <v>7.3663282478732439</v>
      </c>
      <c r="N21" s="72">
        <v>7.8632858457828476</v>
      </c>
      <c r="O21" s="72">
        <v>9.63123533557504</v>
      </c>
      <c r="P21" s="72">
        <v>9.6266771465357373</v>
      </c>
      <c r="Q21" s="72">
        <v>11.371453138435079</v>
      </c>
      <c r="R21" s="72">
        <v>11.193260375740595</v>
      </c>
      <c r="S21" s="72">
        <v>14.263088755135186</v>
      </c>
      <c r="T21" s="72">
        <v>14.676017236818582</v>
      </c>
      <c r="U21" s="72">
        <v>14.842488744721001</v>
      </c>
      <c r="V21" s="72">
        <v>15.095743258175824</v>
      </c>
      <c r="W21" s="72">
        <v>15.483750332248743</v>
      </c>
      <c r="X21" s="72">
        <v>16.084540123549395</v>
      </c>
      <c r="Y21" s="72">
        <v>17.029715048514745</v>
      </c>
      <c r="DA21" s="89" t="s">
        <v>378</v>
      </c>
    </row>
    <row r="22" spans="1:105" ht="12" customHeight="1" x14ac:dyDescent="0.25">
      <c r="A22" s="28" t="s">
        <v>202</v>
      </c>
      <c r="B22" s="72">
        <v>0.54550395458586576</v>
      </c>
      <c r="C22" s="72">
        <v>0.5367498804869445</v>
      </c>
      <c r="D22" s="72">
        <v>0.52999603772917303</v>
      </c>
      <c r="E22" s="72">
        <v>0.48276461998252557</v>
      </c>
      <c r="F22" s="72">
        <v>0.52057543023739417</v>
      </c>
      <c r="G22" s="72">
        <v>0.50373388430168131</v>
      </c>
      <c r="H22" s="72">
        <v>0.53768109340544668</v>
      </c>
      <c r="I22" s="72">
        <v>0.67431353629991719</v>
      </c>
      <c r="J22" s="72">
        <v>0.64104879267692105</v>
      </c>
      <c r="K22" s="72">
        <v>0.69377209721190836</v>
      </c>
      <c r="L22" s="72">
        <v>0.77422749528206602</v>
      </c>
      <c r="M22" s="72">
        <v>0.81186801798125419</v>
      </c>
      <c r="N22" s="72">
        <v>1.1754387446133874</v>
      </c>
      <c r="O22" s="72">
        <v>1.6647709653998402</v>
      </c>
      <c r="P22" s="72">
        <v>1.6105954841801033</v>
      </c>
      <c r="Q22" s="72">
        <v>2.5795356835769558</v>
      </c>
      <c r="R22" s="72">
        <v>4.1664278207700383</v>
      </c>
      <c r="S22" s="72">
        <v>5.9821057385204446</v>
      </c>
      <c r="T22" s="72">
        <v>6.1677175886118274</v>
      </c>
      <c r="U22" s="72">
        <v>8.6328035391465132</v>
      </c>
      <c r="V22" s="72">
        <v>10.017579057991782</v>
      </c>
      <c r="W22" s="72">
        <v>10.844910078630038</v>
      </c>
      <c r="X22" s="72">
        <v>11.612467991275658</v>
      </c>
      <c r="Y22" s="72">
        <v>12.381178178511002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1.6208405805775667</v>
      </c>
      <c r="C24" s="72">
        <v>1.5314325736367853</v>
      </c>
      <c r="D24" s="72">
        <v>1.4263352810007126</v>
      </c>
      <c r="E24" s="72">
        <v>2.0981483777601553</v>
      </c>
      <c r="F24" s="72">
        <v>2.0390375513486236</v>
      </c>
      <c r="G24" s="72">
        <v>2.1359999735893185</v>
      </c>
      <c r="H24" s="72">
        <v>2.4946899501423756</v>
      </c>
      <c r="I24" s="72">
        <v>1.9199828591646795</v>
      </c>
      <c r="J24" s="72">
        <v>2.2328373574592786</v>
      </c>
      <c r="K24" s="72">
        <v>2.8590308095975021</v>
      </c>
      <c r="L24" s="72">
        <v>2.7934906227826248</v>
      </c>
      <c r="M24" s="72">
        <v>2.4993063203649117</v>
      </c>
      <c r="N24" s="72">
        <v>2.422603415965852</v>
      </c>
      <c r="O24" s="72">
        <v>3.4823714035101796</v>
      </c>
      <c r="P24" s="72">
        <v>4.1065267751747623</v>
      </c>
      <c r="Q24" s="72">
        <v>4.0017384745653199</v>
      </c>
      <c r="R24" s="72">
        <v>3.9194611636572074</v>
      </c>
      <c r="S24" s="72">
        <v>4.3687623934243733</v>
      </c>
      <c r="T24" s="72">
        <v>4.5299273908474245</v>
      </c>
      <c r="U24" s="72">
        <v>4.5629832004665136</v>
      </c>
      <c r="V24" s="72">
        <v>4.8037291475004809</v>
      </c>
      <c r="W24" s="72">
        <v>4.9428472861595321</v>
      </c>
      <c r="X24" s="72">
        <v>4.956036834075829</v>
      </c>
      <c r="Y24" s="72">
        <v>4.8553895068421253</v>
      </c>
      <c r="DA24" s="89" t="s">
        <v>381</v>
      </c>
    </row>
    <row r="25" spans="1:105" ht="12" customHeight="1" x14ac:dyDescent="0.25">
      <c r="A25" s="73" t="s">
        <v>53</v>
      </c>
      <c r="B25" s="74">
        <v>238.8691259236621</v>
      </c>
      <c r="C25" s="74">
        <v>235.01933877538428</v>
      </c>
      <c r="D25" s="74">
        <v>251.28488916547082</v>
      </c>
      <c r="E25" s="74">
        <v>247.68944517273724</v>
      </c>
      <c r="F25" s="74">
        <v>274.41904988342623</v>
      </c>
      <c r="G25" s="74">
        <v>275.50907538662796</v>
      </c>
      <c r="H25" s="74">
        <v>275.91296088532181</v>
      </c>
      <c r="I25" s="74">
        <v>260.31290370059509</v>
      </c>
      <c r="J25" s="74">
        <v>261.99316240619169</v>
      </c>
      <c r="K25" s="74">
        <v>284.2041258359377</v>
      </c>
      <c r="L25" s="74">
        <v>272.90734964317568</v>
      </c>
      <c r="M25" s="74">
        <v>272.46598857122007</v>
      </c>
      <c r="N25" s="74">
        <v>248.38651128114503</v>
      </c>
      <c r="O25" s="74">
        <v>272.81596893494191</v>
      </c>
      <c r="P25" s="74">
        <v>279.2634016892153</v>
      </c>
      <c r="Q25" s="74">
        <v>265.78679454622238</v>
      </c>
      <c r="R25" s="74">
        <v>281.46804627062357</v>
      </c>
      <c r="S25" s="74">
        <v>272.65707585480476</v>
      </c>
      <c r="T25" s="74">
        <v>240.40681356286166</v>
      </c>
      <c r="U25" s="74">
        <v>229.99625309379581</v>
      </c>
      <c r="V25" s="74">
        <v>221.47071000800065</v>
      </c>
      <c r="W25" s="74">
        <v>244.50863142439815</v>
      </c>
      <c r="X25" s="74">
        <v>232.47891798452793</v>
      </c>
      <c r="Y25" s="74">
        <v>191.23178346327052</v>
      </c>
      <c r="DA25" s="90" t="s">
        <v>382</v>
      </c>
    </row>
    <row r="26" spans="1:105" ht="12" customHeight="1" x14ac:dyDescent="0.25">
      <c r="A26" s="32" t="s">
        <v>52</v>
      </c>
      <c r="B26" s="77">
        <v>149.70859845227861</v>
      </c>
      <c r="C26" s="77">
        <v>152.31203783319</v>
      </c>
      <c r="D26" s="77">
        <v>155.2498710232158</v>
      </c>
      <c r="E26" s="77">
        <v>159.83568357695609</v>
      </c>
      <c r="F26" s="77">
        <v>165.23361994840931</v>
      </c>
      <c r="G26" s="77">
        <v>155.10653482373169</v>
      </c>
      <c r="H26" s="77">
        <v>167.7892519346517</v>
      </c>
      <c r="I26" s="77">
        <v>181.88116938950989</v>
      </c>
      <c r="J26" s="77">
        <v>210.18435081685291</v>
      </c>
      <c r="K26" s="77">
        <v>230.60567497850391</v>
      </c>
      <c r="L26" s="77">
        <v>231.155030094583</v>
      </c>
      <c r="M26" s="77">
        <v>231.346173688736</v>
      </c>
      <c r="N26" s="77">
        <v>233.13748925193471</v>
      </c>
      <c r="O26" s="77">
        <v>236.4335339638865</v>
      </c>
      <c r="P26" s="77">
        <v>242.47635425623389</v>
      </c>
      <c r="Q26" s="77">
        <v>248.28030954428201</v>
      </c>
      <c r="R26" s="77">
        <v>253.20051590713669</v>
      </c>
      <c r="S26" s="77">
        <v>259.93602751504727</v>
      </c>
      <c r="T26" s="77">
        <v>265.45331040412731</v>
      </c>
      <c r="U26" s="77">
        <v>273.83680137575237</v>
      </c>
      <c r="V26" s="77">
        <v>280.79914015477209</v>
      </c>
      <c r="W26" s="77">
        <v>291.15073086844359</v>
      </c>
      <c r="X26" s="77">
        <v>306.17179707652622</v>
      </c>
      <c r="Y26" s="77">
        <v>323.04995700773861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225.8414421149331</v>
      </c>
      <c r="C27" s="69">
        <f t="shared" si="10"/>
        <v>221.56060374536207</v>
      </c>
      <c r="D27" s="69">
        <f t="shared" si="10"/>
        <v>251.32048576679844</v>
      </c>
      <c r="E27" s="69">
        <f t="shared" si="10"/>
        <v>243.70646359633855</v>
      </c>
      <c r="F27" s="69">
        <f t="shared" si="10"/>
        <v>267.23398861331555</v>
      </c>
      <c r="G27" s="69">
        <f t="shared" si="10"/>
        <v>259.98220560521111</v>
      </c>
      <c r="H27" s="69">
        <f t="shared" si="10"/>
        <v>266.80849524605168</v>
      </c>
      <c r="I27" s="69">
        <f t="shared" si="10"/>
        <v>257.32894985328193</v>
      </c>
      <c r="J27" s="69">
        <f t="shared" si="10"/>
        <v>257.58348045824459</v>
      </c>
      <c r="K27" s="69">
        <f t="shared" si="10"/>
        <v>272.0953568122078</v>
      </c>
      <c r="L27" s="69">
        <f t="shared" si="10"/>
        <v>261.63868859007738</v>
      </c>
      <c r="M27" s="69">
        <f t="shared" si="10"/>
        <v>247.48184520144414</v>
      </c>
      <c r="N27" s="69">
        <f t="shared" si="10"/>
        <v>245.83904285892169</v>
      </c>
      <c r="O27" s="69">
        <f t="shared" si="10"/>
        <v>276.2127914719876</v>
      </c>
      <c r="P27" s="69">
        <f t="shared" si="10"/>
        <v>283.76847875716419</v>
      </c>
      <c r="Q27" s="69">
        <f t="shared" si="10"/>
        <v>278.02106504870142</v>
      </c>
      <c r="R27" s="69">
        <f t="shared" ref="R27:V27" si="11">SUM(R28:R32)</f>
        <v>290.0725438121064</v>
      </c>
      <c r="S27" s="69">
        <f t="shared" si="11"/>
        <v>289.82467600953811</v>
      </c>
      <c r="T27" s="69">
        <f t="shared" si="11"/>
        <v>296.93895153177652</v>
      </c>
      <c r="U27" s="69">
        <f t="shared" si="11"/>
        <v>310.4224547469168</v>
      </c>
      <c r="V27" s="69">
        <f t="shared" si="11"/>
        <v>356.02120156161897</v>
      </c>
      <c r="W27" s="69">
        <f t="shared" ref="W27:Y27" si="12">SUM(W28:W32)</f>
        <v>345.97649658365401</v>
      </c>
      <c r="X27" s="69">
        <f t="shared" si="12"/>
        <v>327.82637873477933</v>
      </c>
      <c r="Y27" s="69">
        <f t="shared" si="12"/>
        <v>274.91831649391656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11.634682251543188</v>
      </c>
      <c r="C29" s="72">
        <v>11.309082571964279</v>
      </c>
      <c r="D29" s="72">
        <v>11.159327125494183</v>
      </c>
      <c r="E29" s="72">
        <v>10.240167532925224</v>
      </c>
      <c r="F29" s="72">
        <v>11.359982734236487</v>
      </c>
      <c r="G29" s="72">
        <v>10.310464824912485</v>
      </c>
      <c r="H29" s="72">
        <v>10.4146702916326</v>
      </c>
      <c r="I29" s="72">
        <v>11.126925554963755</v>
      </c>
      <c r="J29" s="72">
        <v>11.730900916181978</v>
      </c>
      <c r="K29" s="72">
        <v>10.630347368304612</v>
      </c>
      <c r="L29" s="72">
        <v>13.484856085652215</v>
      </c>
      <c r="M29" s="72">
        <v>13.173810963020141</v>
      </c>
      <c r="N29" s="72">
        <v>4.5237252030940382</v>
      </c>
      <c r="O29" s="72">
        <v>22.002058722918875</v>
      </c>
      <c r="P29" s="72">
        <v>25.401033494110024</v>
      </c>
      <c r="Q29" s="72">
        <v>24.720550300945831</v>
      </c>
      <c r="R29" s="72">
        <v>25.489634088086365</v>
      </c>
      <c r="S29" s="72">
        <v>30.348046240565587</v>
      </c>
      <c r="T29" s="72">
        <v>46.23039552880482</v>
      </c>
      <c r="U29" s="72">
        <v>56.46613165185822</v>
      </c>
      <c r="V29" s="72">
        <v>71.265501098691104</v>
      </c>
      <c r="W29" s="72">
        <v>71.33032387503583</v>
      </c>
      <c r="X29" s="72">
        <v>67.109152574758767</v>
      </c>
      <c r="Y29" s="72">
        <v>61.016910289481224</v>
      </c>
      <c r="DA29" s="89" t="s">
        <v>385</v>
      </c>
    </row>
    <row r="30" spans="1:105" ht="12" customHeight="1" x14ac:dyDescent="0.25">
      <c r="A30" s="28" t="s">
        <v>189</v>
      </c>
      <c r="B30" s="72">
        <v>1.0761475235542552E-2</v>
      </c>
      <c r="C30" s="72">
        <v>1.1249401757706565E-2</v>
      </c>
      <c r="D30" s="72">
        <v>2.01816130863041E-2</v>
      </c>
      <c r="E30" s="72">
        <v>3.9725423722733841E-2</v>
      </c>
      <c r="F30" s="72">
        <v>7.7897270431865659E-2</v>
      </c>
      <c r="G30" s="72">
        <v>0.15640365017500404</v>
      </c>
      <c r="H30" s="72">
        <v>0.30867161098885504</v>
      </c>
      <c r="I30" s="72">
        <v>0.40804267966573615</v>
      </c>
      <c r="J30" s="72">
        <v>0.49179749671644157</v>
      </c>
      <c r="K30" s="72">
        <v>0.66539538436990131</v>
      </c>
      <c r="L30" s="72">
        <v>0.69488662378881461</v>
      </c>
      <c r="M30" s="72">
        <v>0.67912528745151235</v>
      </c>
      <c r="N30" s="72">
        <v>0.74472002688249983</v>
      </c>
      <c r="O30" s="72">
        <v>0.91759098015056273</v>
      </c>
      <c r="P30" s="72">
        <v>0.92091131483251965</v>
      </c>
      <c r="Q30" s="72">
        <v>1.1199484092863283</v>
      </c>
      <c r="R30" s="72">
        <v>1.7669819432502154</v>
      </c>
      <c r="S30" s="72">
        <v>1.8670239279872194</v>
      </c>
      <c r="T30" s="72">
        <v>2.112042610107959</v>
      </c>
      <c r="U30" s="72">
        <v>2.6001003152765838</v>
      </c>
      <c r="V30" s="72">
        <v>2.654720764461366</v>
      </c>
      <c r="W30" s="72">
        <v>2.8401025015855907</v>
      </c>
      <c r="X30" s="72">
        <v>3.1688885426045306</v>
      </c>
      <c r="Y30" s="72">
        <v>3.6720781744754678</v>
      </c>
      <c r="DA30" s="89" t="s">
        <v>386</v>
      </c>
    </row>
    <row r="31" spans="1:105" ht="12" customHeight="1" x14ac:dyDescent="0.25">
      <c r="A31" s="28" t="s">
        <v>202</v>
      </c>
      <c r="B31" s="72">
        <v>10.644572486672004</v>
      </c>
      <c r="C31" s="72">
        <v>10.016912014548092</v>
      </c>
      <c r="D31" s="72">
        <v>10.227794231313998</v>
      </c>
      <c r="E31" s="72">
        <v>8.8582654372363621</v>
      </c>
      <c r="F31" s="72">
        <v>9.3065653549863843</v>
      </c>
      <c r="G31" s="72">
        <v>8.9352108408711644</v>
      </c>
      <c r="H31" s="72">
        <v>9.4720370239939733</v>
      </c>
      <c r="I31" s="72">
        <v>11.656981461747055</v>
      </c>
      <c r="J31" s="72">
        <v>10.10289554545203</v>
      </c>
      <c r="K31" s="72">
        <v>10.158055104273608</v>
      </c>
      <c r="L31" s="72">
        <v>11.366830592663062</v>
      </c>
      <c r="M31" s="72">
        <v>11.054895619369372</v>
      </c>
      <c r="N31" s="72">
        <v>16.442178156176464</v>
      </c>
      <c r="O31" s="72">
        <v>21.0831025721434</v>
      </c>
      <c r="P31" s="72">
        <v>22.756122206904251</v>
      </c>
      <c r="Q31" s="72">
        <v>23.500873668413618</v>
      </c>
      <c r="R31" s="72">
        <v>24.610686281910148</v>
      </c>
      <c r="S31" s="72">
        <v>25.706730767078735</v>
      </c>
      <c r="T31" s="72">
        <v>26.305307210980462</v>
      </c>
      <c r="U31" s="72">
        <v>31.525126588325211</v>
      </c>
      <c r="V31" s="72">
        <v>37.780726088425197</v>
      </c>
      <c r="W31" s="72">
        <v>37.552262261257539</v>
      </c>
      <c r="X31" s="72">
        <v>15.559446332760967</v>
      </c>
      <c r="Y31" s="72">
        <v>9.379906017021959</v>
      </c>
      <c r="DA31" s="89" t="s">
        <v>387</v>
      </c>
    </row>
    <row r="32" spans="1:105" ht="12" customHeight="1" x14ac:dyDescent="0.25">
      <c r="A32" s="32" t="s">
        <v>53</v>
      </c>
      <c r="B32" s="77">
        <v>203.55142590148236</v>
      </c>
      <c r="C32" s="77">
        <v>200.223359757092</v>
      </c>
      <c r="D32" s="77">
        <v>229.91318279690395</v>
      </c>
      <c r="E32" s="77">
        <v>224.56830520245424</v>
      </c>
      <c r="F32" s="77">
        <v>246.48954325366083</v>
      </c>
      <c r="G32" s="77">
        <v>240.58012628925246</v>
      </c>
      <c r="H32" s="77">
        <v>246.61311631943627</v>
      </c>
      <c r="I32" s="77">
        <v>234.1370001569054</v>
      </c>
      <c r="J32" s="77">
        <v>235.25788649989411</v>
      </c>
      <c r="K32" s="77">
        <v>250.64155895525968</v>
      </c>
      <c r="L32" s="77">
        <v>236.09211528797329</v>
      </c>
      <c r="M32" s="77">
        <v>222.57401333160311</v>
      </c>
      <c r="N32" s="77">
        <v>224.12841947276868</v>
      </c>
      <c r="O32" s="77">
        <v>232.21003919677474</v>
      </c>
      <c r="P32" s="77">
        <v>234.69041174131738</v>
      </c>
      <c r="Q32" s="77">
        <v>228.67969267005566</v>
      </c>
      <c r="R32" s="77">
        <v>238.20524149885966</v>
      </c>
      <c r="S32" s="77">
        <v>231.90287507390659</v>
      </c>
      <c r="T32" s="77">
        <v>222.29120618188327</v>
      </c>
      <c r="U32" s="77">
        <v>219.83109619145677</v>
      </c>
      <c r="V32" s="77">
        <v>244.32025361004131</v>
      </c>
      <c r="W32" s="77">
        <v>234.25380794577504</v>
      </c>
      <c r="X32" s="77">
        <v>241.98889128465507</v>
      </c>
      <c r="Y32" s="77">
        <v>200.84942201293791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2040.0337012289021</v>
      </c>
      <c r="C3" s="65">
        <f t="shared" si="0"/>
        <v>2181.2369638435234</v>
      </c>
      <c r="D3" s="65">
        <f t="shared" si="0"/>
        <v>2288.2292230750841</v>
      </c>
      <c r="E3" s="65">
        <f t="shared" si="0"/>
        <v>2642.2410987707194</v>
      </c>
      <c r="F3" s="65">
        <f t="shared" si="0"/>
        <v>2569.3014840254787</v>
      </c>
      <c r="G3" s="65">
        <f t="shared" si="0"/>
        <v>2648.3665415282394</v>
      </c>
      <c r="H3" s="65">
        <f t="shared" si="0"/>
        <v>2740.575122798552</v>
      </c>
      <c r="I3" s="65">
        <f t="shared" si="0"/>
        <v>2805.3149923963233</v>
      </c>
      <c r="J3" s="65">
        <f t="shared" si="0"/>
        <v>2780.2861747811694</v>
      </c>
      <c r="K3" s="65">
        <f t="shared" si="0"/>
        <v>2562.6881758460722</v>
      </c>
      <c r="L3" s="65">
        <f t="shared" si="0"/>
        <v>2575.3944489445644</v>
      </c>
      <c r="M3" s="65">
        <f t="shared" si="0"/>
        <v>3038.4797169205576</v>
      </c>
      <c r="N3" s="65">
        <f t="shared" si="0"/>
        <v>3134.51544942998</v>
      </c>
      <c r="O3" s="65">
        <f t="shared" si="0"/>
        <v>2321.1482607644625</v>
      </c>
      <c r="P3" s="65">
        <f t="shared" si="0"/>
        <v>2302.2184461049801</v>
      </c>
      <c r="Q3" s="65">
        <f t="shared" si="0"/>
        <v>2785.0421679763163</v>
      </c>
      <c r="R3" s="65">
        <f t="shared" ref="R3:V3" si="1">SUM(R4,R15,R17,R27)</f>
        <v>2888.3338807446485</v>
      </c>
      <c r="S3" s="65">
        <f t="shared" si="1"/>
        <v>2993.3896911649204</v>
      </c>
      <c r="T3" s="65">
        <f t="shared" si="1"/>
        <v>2592.9560236958278</v>
      </c>
      <c r="U3" s="65">
        <f t="shared" si="1"/>
        <v>2958.0004089209297</v>
      </c>
      <c r="V3" s="65">
        <f t="shared" si="1"/>
        <v>3042.8341474823865</v>
      </c>
      <c r="W3" s="65">
        <f t="shared" ref="W3:Y3" si="2">SUM(W4,W15,W17,W27)</f>
        <v>3059.8859990785359</v>
      </c>
      <c r="X3" s="65">
        <f t="shared" si="2"/>
        <v>3092.8168464224391</v>
      </c>
      <c r="Y3" s="65">
        <f t="shared" si="2"/>
        <v>2910.4941524801129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1378.2875907076186</v>
      </c>
      <c r="C4" s="69">
        <f t="shared" si="3"/>
        <v>1472.0528991926412</v>
      </c>
      <c r="D4" s="69">
        <f t="shared" si="3"/>
        <v>1572.3982399294027</v>
      </c>
      <c r="E4" s="69">
        <f t="shared" si="3"/>
        <v>1840.8733664594074</v>
      </c>
      <c r="F4" s="69">
        <f t="shared" si="3"/>
        <v>1820.4553961514196</v>
      </c>
      <c r="G4" s="69">
        <f t="shared" si="3"/>
        <v>1892.3069585180303</v>
      </c>
      <c r="H4" s="69">
        <f t="shared" si="3"/>
        <v>1915.2365665220245</v>
      </c>
      <c r="I4" s="69">
        <f t="shared" si="3"/>
        <v>1860.1641003533978</v>
      </c>
      <c r="J4" s="69">
        <f t="shared" si="3"/>
        <v>1799.5152668107417</v>
      </c>
      <c r="K4" s="69">
        <f t="shared" si="3"/>
        <v>1643.8735585494856</v>
      </c>
      <c r="L4" s="69">
        <f t="shared" si="3"/>
        <v>1567.458424056962</v>
      </c>
      <c r="M4" s="69">
        <f t="shared" si="3"/>
        <v>2048.0296424432718</v>
      </c>
      <c r="N4" s="69">
        <f t="shared" si="3"/>
        <v>1890.9858281328034</v>
      </c>
      <c r="O4" s="69">
        <f t="shared" si="3"/>
        <v>1264.5754317285048</v>
      </c>
      <c r="P4" s="69">
        <f t="shared" si="3"/>
        <v>1290.0351417492916</v>
      </c>
      <c r="Q4" s="69">
        <f t="shared" si="3"/>
        <v>1646.6187645026407</v>
      </c>
      <c r="R4" s="69">
        <f t="shared" ref="R4:V4" si="4">SUM(R5:R14)</f>
        <v>1587.4044296058853</v>
      </c>
      <c r="S4" s="69">
        <f t="shared" si="4"/>
        <v>1615.5678233845508</v>
      </c>
      <c r="T4" s="69">
        <f t="shared" si="4"/>
        <v>1386.0043865718922</v>
      </c>
      <c r="U4" s="69">
        <f t="shared" si="4"/>
        <v>1488.8458615299849</v>
      </c>
      <c r="V4" s="69">
        <f t="shared" si="4"/>
        <v>1604.2929636133208</v>
      </c>
      <c r="W4" s="69">
        <f t="shared" ref="W4:Y4" si="5">SUM(W5:W14)</f>
        <v>1620.0171857577593</v>
      </c>
      <c r="X4" s="69">
        <f t="shared" si="5"/>
        <v>1703.7304930156031</v>
      </c>
      <c r="Y4" s="69">
        <f t="shared" si="5"/>
        <v>1412.0407917323373</v>
      </c>
      <c r="DA4" s="88" t="s">
        <v>391</v>
      </c>
    </row>
    <row r="5" spans="1:105" ht="12" customHeight="1" x14ac:dyDescent="0.25">
      <c r="A5" s="28" t="s">
        <v>51</v>
      </c>
      <c r="B5" s="72">
        <v>9.9121349734301862</v>
      </c>
      <c r="C5" s="72">
        <v>9.3257566485316676</v>
      </c>
      <c r="D5" s="72">
        <v>3.3790429567777087</v>
      </c>
      <c r="E5" s="72">
        <v>3.1302035528525818</v>
      </c>
      <c r="F5" s="72">
        <v>2.9309781877316925</v>
      </c>
      <c r="G5" s="72">
        <v>2.6380534411869103</v>
      </c>
      <c r="H5" s="72">
        <v>0.76142165366424819</v>
      </c>
      <c r="I5" s="72">
        <v>0.97414590113835897</v>
      </c>
      <c r="J5" s="72">
        <v>3.2863554950104996</v>
      </c>
      <c r="K5" s="72">
        <v>2.0625375124777254</v>
      </c>
      <c r="L5" s="72">
        <v>1.9169811672373516</v>
      </c>
      <c r="M5" s="72">
        <v>2.5505869379042743</v>
      </c>
      <c r="N5" s="72">
        <v>0.22674424540292709</v>
      </c>
      <c r="O5" s="72">
        <v>0.55668108849651188</v>
      </c>
      <c r="P5" s="72">
        <v>1.84864617984497</v>
      </c>
      <c r="Q5" s="72">
        <v>2.9928198911856776</v>
      </c>
      <c r="R5" s="72">
        <v>1.2524956656878086</v>
      </c>
      <c r="S5" s="72">
        <v>2.8685703457730565</v>
      </c>
      <c r="T5" s="72">
        <v>2.3351165170392472</v>
      </c>
      <c r="U5" s="72">
        <v>2.2155302444957741</v>
      </c>
      <c r="V5" s="72">
        <v>1.9978000439907762</v>
      </c>
      <c r="W5" s="72">
        <v>2.1049050656686217</v>
      </c>
      <c r="X5" s="72">
        <v>1.0813545408397087</v>
      </c>
      <c r="Y5" s="72">
        <v>0</v>
      </c>
      <c r="DA5" s="89" t="s">
        <v>392</v>
      </c>
    </row>
    <row r="6" spans="1:105" ht="12" customHeight="1" x14ac:dyDescent="0.25">
      <c r="A6" s="28" t="s">
        <v>74</v>
      </c>
      <c r="B6" s="72">
        <v>26.465173923822796</v>
      </c>
      <c r="C6" s="72">
        <v>27.149637109940883</v>
      </c>
      <c r="D6" s="72">
        <v>20.059883417927487</v>
      </c>
      <c r="E6" s="72">
        <v>21.027894193299769</v>
      </c>
      <c r="F6" s="72">
        <v>22.10957281313495</v>
      </c>
      <c r="G6" s="72">
        <v>21.02569969643158</v>
      </c>
      <c r="H6" s="72">
        <v>20.192370879008724</v>
      </c>
      <c r="I6" s="72">
        <v>18.563403834447644</v>
      </c>
      <c r="J6" s="72">
        <v>18.726035678959274</v>
      </c>
      <c r="K6" s="72">
        <v>15.106931078203415</v>
      </c>
      <c r="L6" s="72">
        <v>18.258792723433981</v>
      </c>
      <c r="M6" s="72">
        <v>16.094547528044899</v>
      </c>
      <c r="N6" s="72">
        <v>7.1121284933940148</v>
      </c>
      <c r="O6" s="72">
        <v>22.347019940807833</v>
      </c>
      <c r="P6" s="72">
        <v>36.569191626189962</v>
      </c>
      <c r="Q6" s="72">
        <v>32.550071304578879</v>
      </c>
      <c r="R6" s="72">
        <v>30.860679242061554</v>
      </c>
      <c r="S6" s="72">
        <v>30.615399625117366</v>
      </c>
      <c r="T6" s="72">
        <v>21.108672804499658</v>
      </c>
      <c r="U6" s="72">
        <v>13.918782947627536</v>
      </c>
      <c r="V6" s="72">
        <v>5.4234658325128304</v>
      </c>
      <c r="W6" s="72">
        <v>21.339094576027964</v>
      </c>
      <c r="X6" s="72">
        <v>32.436374337997783</v>
      </c>
      <c r="Y6" s="72">
        <v>32.167418950361899</v>
      </c>
      <c r="DA6" s="89" t="s">
        <v>393</v>
      </c>
    </row>
    <row r="7" spans="1:105" ht="12" customHeight="1" x14ac:dyDescent="0.25">
      <c r="A7" s="28" t="s">
        <v>200</v>
      </c>
      <c r="B7" s="72">
        <v>922.52487236523507</v>
      </c>
      <c r="C7" s="72">
        <v>1010.844400779227</v>
      </c>
      <c r="D7" s="72">
        <v>1073.52764567493</v>
      </c>
      <c r="E7" s="72">
        <v>1301.2442891508431</v>
      </c>
      <c r="F7" s="72">
        <v>1251.2688795346169</v>
      </c>
      <c r="G7" s="72">
        <v>1293.5936690919459</v>
      </c>
      <c r="H7" s="72">
        <v>1241.2848529108107</v>
      </c>
      <c r="I7" s="72">
        <v>1119.2039174851693</v>
      </c>
      <c r="J7" s="72">
        <v>1092.3904989456528</v>
      </c>
      <c r="K7" s="72">
        <v>941.63460256777307</v>
      </c>
      <c r="L7" s="72">
        <v>850.08817726561711</v>
      </c>
      <c r="M7" s="72">
        <v>1156.7779518904445</v>
      </c>
      <c r="N7" s="72">
        <v>879.75400947612593</v>
      </c>
      <c r="O7" s="72">
        <v>434.90016539660382</v>
      </c>
      <c r="P7" s="72">
        <v>457.13704177564387</v>
      </c>
      <c r="Q7" s="72">
        <v>668.6035489588669</v>
      </c>
      <c r="R7" s="72">
        <v>579.52974339105754</v>
      </c>
      <c r="S7" s="72">
        <v>591.71799251911102</v>
      </c>
      <c r="T7" s="72">
        <v>495.38181728618088</v>
      </c>
      <c r="U7" s="72">
        <v>576.77328233764513</v>
      </c>
      <c r="V7" s="72">
        <v>668.79238645470105</v>
      </c>
      <c r="W7" s="72">
        <v>578.29269148411356</v>
      </c>
      <c r="X7" s="72">
        <v>656.92324587734856</v>
      </c>
      <c r="Y7" s="72">
        <v>435.58037285144212</v>
      </c>
      <c r="DA7" s="89" t="s">
        <v>394</v>
      </c>
    </row>
    <row r="8" spans="1:105" ht="12" customHeight="1" x14ac:dyDescent="0.25">
      <c r="A8" s="28" t="s">
        <v>189</v>
      </c>
      <c r="B8" s="72">
        <v>2.1509203882199071</v>
      </c>
      <c r="C8" s="72">
        <v>2.3636482504807468</v>
      </c>
      <c r="D8" s="72">
        <v>4.0493008226300677</v>
      </c>
      <c r="E8" s="72">
        <v>9.1186962626506816</v>
      </c>
      <c r="F8" s="72">
        <v>17.195251181354767</v>
      </c>
      <c r="G8" s="72">
        <v>36.852949432728337</v>
      </c>
      <c r="H8" s="72">
        <v>70.765748280927582</v>
      </c>
      <c r="I8" s="72">
        <v>90.343391110620189</v>
      </c>
      <c r="J8" s="72">
        <v>106.65468019355662</v>
      </c>
      <c r="K8" s="72">
        <v>131.97814158189672</v>
      </c>
      <c r="L8" s="72">
        <v>131.81744150393476</v>
      </c>
      <c r="M8" s="72">
        <v>182.54117825864151</v>
      </c>
      <c r="N8" s="72">
        <v>162.85524415760597</v>
      </c>
      <c r="O8" s="72">
        <v>121.51681845809291</v>
      </c>
      <c r="P8" s="72">
        <v>123.25788906149415</v>
      </c>
      <c r="Q8" s="72">
        <v>197.63267357563015</v>
      </c>
      <c r="R8" s="72">
        <v>186.16949125402536</v>
      </c>
      <c r="S8" s="72">
        <v>209.54210697966528</v>
      </c>
      <c r="T8" s="72">
        <v>197.96428046372148</v>
      </c>
      <c r="U8" s="72">
        <v>242.62381912183093</v>
      </c>
      <c r="V8" s="72">
        <v>287.52325107130366</v>
      </c>
      <c r="W8" s="72">
        <v>333.95828086526706</v>
      </c>
      <c r="X8" s="72">
        <v>315.76846901764708</v>
      </c>
      <c r="Y8" s="72">
        <v>247.83595322701413</v>
      </c>
      <c r="DA8" s="89" t="s">
        <v>395</v>
      </c>
    </row>
    <row r="9" spans="1:105" ht="12" customHeight="1" x14ac:dyDescent="0.25">
      <c r="A9" s="28" t="s">
        <v>202</v>
      </c>
      <c r="B9" s="72">
        <v>284.71103931874944</v>
      </c>
      <c r="C9" s="72">
        <v>287.99163934413207</v>
      </c>
      <c r="D9" s="72">
        <v>289.41807642445633</v>
      </c>
      <c r="E9" s="72">
        <v>292.34117788837023</v>
      </c>
      <c r="F9" s="72">
        <v>298.64699251932456</v>
      </c>
      <c r="G9" s="72">
        <v>308.330741210074</v>
      </c>
      <c r="H9" s="72">
        <v>319.79092775847977</v>
      </c>
      <c r="I9" s="72">
        <v>381.53339240646187</v>
      </c>
      <c r="J9" s="72">
        <v>324.71033172337138</v>
      </c>
      <c r="K9" s="72">
        <v>299.04673360220193</v>
      </c>
      <c r="L9" s="72">
        <v>320.37867453427214</v>
      </c>
      <c r="M9" s="72">
        <v>441.40927033577469</v>
      </c>
      <c r="N9" s="72">
        <v>553.129108084059</v>
      </c>
      <c r="O9" s="72">
        <v>484.59747454255915</v>
      </c>
      <c r="P9" s="72">
        <v>467.26339709592253</v>
      </c>
      <c r="Q9" s="72">
        <v>491.64222626828655</v>
      </c>
      <c r="R9" s="72">
        <v>430.43308426803753</v>
      </c>
      <c r="S9" s="72">
        <v>441.30926103754956</v>
      </c>
      <c r="T9" s="72">
        <v>428.30383021543946</v>
      </c>
      <c r="U9" s="72">
        <v>404.29163331765</v>
      </c>
      <c r="V9" s="72">
        <v>378.71667567075684</v>
      </c>
      <c r="W9" s="72">
        <v>415.17929150419764</v>
      </c>
      <c r="X9" s="72">
        <v>453.36138142816145</v>
      </c>
      <c r="Y9" s="72">
        <v>496.88115453278465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0.12848739242614671</v>
      </c>
      <c r="G10" s="72">
        <v>0.12865799281377174</v>
      </c>
      <c r="H10" s="72">
        <v>0.14727114507145495</v>
      </c>
      <c r="I10" s="72">
        <v>0.14739498450918206</v>
      </c>
      <c r="J10" s="72">
        <v>0.14757327385931784</v>
      </c>
      <c r="K10" s="72">
        <v>0.14773989872839219</v>
      </c>
      <c r="L10" s="72">
        <v>0.1478190732504584</v>
      </c>
      <c r="M10" s="72">
        <v>0.14784839450995668</v>
      </c>
      <c r="N10" s="72">
        <v>0.14784945559961443</v>
      </c>
      <c r="O10" s="72">
        <v>0.110955574198787</v>
      </c>
      <c r="P10" s="72">
        <v>9.2465455929946622E-2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18.549083390447912</v>
      </c>
      <c r="C11" s="72">
        <v>18.698869838802302</v>
      </c>
      <c r="D11" s="72">
        <v>18.471463391091334</v>
      </c>
      <c r="E11" s="72">
        <v>31.304279959133837</v>
      </c>
      <c r="F11" s="72">
        <v>29.54687500114926</v>
      </c>
      <c r="G11" s="72">
        <v>33.549581888624544</v>
      </c>
      <c r="H11" s="72">
        <v>38.529798377493222</v>
      </c>
      <c r="I11" s="72">
        <v>28.518826119697508</v>
      </c>
      <c r="J11" s="72">
        <v>30.090063606608354</v>
      </c>
      <c r="K11" s="72">
        <v>33.408484699411297</v>
      </c>
      <c r="L11" s="72">
        <v>31.660898962313645</v>
      </c>
      <c r="M11" s="72">
        <v>37.446584811946479</v>
      </c>
      <c r="N11" s="72">
        <v>31.220214615978485</v>
      </c>
      <c r="O11" s="72">
        <v>27.907109054399278</v>
      </c>
      <c r="P11" s="72">
        <v>33.369515807216622</v>
      </c>
      <c r="Q11" s="72">
        <v>33.869805734750805</v>
      </c>
      <c r="R11" s="72">
        <v>26.457816932748518</v>
      </c>
      <c r="S11" s="72">
        <v>25.507670772624735</v>
      </c>
      <c r="T11" s="72">
        <v>27.069404351910915</v>
      </c>
      <c r="U11" s="72">
        <v>25.384021522938554</v>
      </c>
      <c r="V11" s="72">
        <v>26.338602290642775</v>
      </c>
      <c r="W11" s="72">
        <v>23.155890623950057</v>
      </c>
      <c r="X11" s="72">
        <v>16.871644605441425</v>
      </c>
      <c r="Y11" s="72">
        <v>15.609110801874456</v>
      </c>
      <c r="DA11" s="89" t="s">
        <v>398</v>
      </c>
    </row>
    <row r="12" spans="1:105" ht="12" customHeight="1" x14ac:dyDescent="0.25">
      <c r="A12" s="28" t="s">
        <v>95</v>
      </c>
      <c r="B12" s="72">
        <v>3.874791987161561</v>
      </c>
      <c r="C12" s="72">
        <v>5.7476730872036743</v>
      </c>
      <c r="D12" s="72">
        <v>9.8617720692563395</v>
      </c>
      <c r="E12" s="72">
        <v>19.303165040684519</v>
      </c>
      <c r="F12" s="72">
        <v>22.945622828491505</v>
      </c>
      <c r="G12" s="72">
        <v>28.238224942567548</v>
      </c>
      <c r="H12" s="72">
        <v>37.769427771512014</v>
      </c>
      <c r="I12" s="72">
        <v>43.50326113719877</v>
      </c>
      <c r="J12" s="72">
        <v>42.1838652003063</v>
      </c>
      <c r="K12" s="72">
        <v>37.99913894217547</v>
      </c>
      <c r="L12" s="72">
        <v>37.274946902115317</v>
      </c>
      <c r="M12" s="72">
        <v>51.704365492317201</v>
      </c>
      <c r="N12" s="72">
        <v>56.86899526554059</v>
      </c>
      <c r="O12" s="72">
        <v>34.890081674646169</v>
      </c>
      <c r="P12" s="72">
        <v>39.772885174105632</v>
      </c>
      <c r="Q12" s="72">
        <v>78.802045914967195</v>
      </c>
      <c r="R12" s="72">
        <v>82.646451858022317</v>
      </c>
      <c r="S12" s="72">
        <v>93.611103886779418</v>
      </c>
      <c r="T12" s="72">
        <v>102.95750466707304</v>
      </c>
      <c r="U12" s="72">
        <v>105.80797638525766</v>
      </c>
      <c r="V12" s="72">
        <v>120.55399819085832</v>
      </c>
      <c r="W12" s="72">
        <v>141.4542077204062</v>
      </c>
      <c r="X12" s="72">
        <v>149.14607883669555</v>
      </c>
      <c r="Y12" s="72">
        <v>154.6895409970754</v>
      </c>
      <c r="DA12" s="89" t="s">
        <v>399</v>
      </c>
    </row>
    <row r="13" spans="1:105" ht="12" customHeight="1" x14ac:dyDescent="0.25">
      <c r="A13" s="73" t="s">
        <v>94</v>
      </c>
      <c r="B13" s="74">
        <v>84.130464320299026</v>
      </c>
      <c r="C13" s="74">
        <v>82.940239375983353</v>
      </c>
      <c r="D13" s="74">
        <v>124.51342836722773</v>
      </c>
      <c r="E13" s="74">
        <v>130.61804898114036</v>
      </c>
      <c r="F13" s="74">
        <v>141.69240394809222</v>
      </c>
      <c r="G13" s="74">
        <v>132.89344446432852</v>
      </c>
      <c r="H13" s="74">
        <v>152.16522662825324</v>
      </c>
      <c r="I13" s="74">
        <v>147.4193865779707</v>
      </c>
      <c r="J13" s="74">
        <v>151.9826330098748</v>
      </c>
      <c r="K13" s="74">
        <v>154.88769649793176</v>
      </c>
      <c r="L13" s="74">
        <v>151.58094173190452</v>
      </c>
      <c r="M13" s="74">
        <v>126.43903907924656</v>
      </c>
      <c r="N13" s="74">
        <v>175.39736582816042</v>
      </c>
      <c r="O13" s="74">
        <v>121.51696026541369</v>
      </c>
      <c r="P13" s="74">
        <v>113.317636669745</v>
      </c>
      <c r="Q13" s="74">
        <v>118.16766678623567</v>
      </c>
      <c r="R13" s="74">
        <v>230.42654451358379</v>
      </c>
      <c r="S13" s="74">
        <v>200.06144758292305</v>
      </c>
      <c r="T13" s="74">
        <v>93.076365715862977</v>
      </c>
      <c r="U13" s="74">
        <v>97.910158673259701</v>
      </c>
      <c r="V13" s="74">
        <v>92.716400163909526</v>
      </c>
      <c r="W13" s="74">
        <v>82.605470781275017</v>
      </c>
      <c r="X13" s="74">
        <v>54.525515359005858</v>
      </c>
      <c r="Y13" s="74">
        <v>11.0552105052807</v>
      </c>
      <c r="DA13" s="90" t="s">
        <v>400</v>
      </c>
    </row>
    <row r="14" spans="1:105" ht="12" customHeight="1" x14ac:dyDescent="0.25">
      <c r="A14" s="75" t="s">
        <v>97</v>
      </c>
      <c r="B14" s="76">
        <v>25.969110040252332</v>
      </c>
      <c r="C14" s="76">
        <v>26.991034758339527</v>
      </c>
      <c r="D14" s="76">
        <v>29.117626805105292</v>
      </c>
      <c r="E14" s="76">
        <v>32.785611430432205</v>
      </c>
      <c r="F14" s="76">
        <v>33.990332745097525</v>
      </c>
      <c r="G14" s="76">
        <v>35.055936357329472</v>
      </c>
      <c r="H14" s="76">
        <v>33.829521116803456</v>
      </c>
      <c r="I14" s="76">
        <v>29.956980796184268</v>
      </c>
      <c r="J14" s="76">
        <v>29.343229683542152</v>
      </c>
      <c r="K14" s="76">
        <v>27.601552168685764</v>
      </c>
      <c r="L14" s="76">
        <v>24.33375019288259</v>
      </c>
      <c r="M14" s="76">
        <v>32.918269714441571</v>
      </c>
      <c r="N14" s="76">
        <v>24.274168510936192</v>
      </c>
      <c r="O14" s="76">
        <v>16.232165733286593</v>
      </c>
      <c r="P14" s="76">
        <v>17.406472903198985</v>
      </c>
      <c r="Q14" s="76">
        <v>22.357906068138682</v>
      </c>
      <c r="R14" s="76">
        <v>19.628122480660721</v>
      </c>
      <c r="S14" s="76">
        <v>20.334270635007378</v>
      </c>
      <c r="T14" s="76">
        <v>17.807394550164663</v>
      </c>
      <c r="U14" s="76">
        <v>19.920656979279592</v>
      </c>
      <c r="V14" s="76">
        <v>22.230383894644966</v>
      </c>
      <c r="W14" s="76">
        <v>21.927353136853338</v>
      </c>
      <c r="X14" s="76">
        <v>23.61642901246584</v>
      </c>
      <c r="Y14" s="76">
        <v>18.22202986650386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145.99315537731366</v>
      </c>
      <c r="C15" s="69">
        <f t="shared" si="6"/>
        <v>196.07399065074998</v>
      </c>
      <c r="D15" s="69">
        <f t="shared" si="6"/>
        <v>169.10120831165088</v>
      </c>
      <c r="E15" s="69">
        <f t="shared" si="6"/>
        <v>254.91948187882963</v>
      </c>
      <c r="F15" s="69">
        <f t="shared" si="6"/>
        <v>164.68146623954405</v>
      </c>
      <c r="G15" s="69">
        <f t="shared" si="6"/>
        <v>189.14679432314009</v>
      </c>
      <c r="H15" s="69">
        <f t="shared" si="6"/>
        <v>240.85067472404256</v>
      </c>
      <c r="I15" s="69">
        <f t="shared" si="6"/>
        <v>367.52542476794048</v>
      </c>
      <c r="J15" s="69">
        <f t="shared" si="6"/>
        <v>370.68618932990512</v>
      </c>
      <c r="K15" s="69">
        <f t="shared" si="6"/>
        <v>262.69988775413287</v>
      </c>
      <c r="L15" s="69">
        <f t="shared" si="6"/>
        <v>369.88228290596618</v>
      </c>
      <c r="M15" s="69">
        <f t="shared" si="6"/>
        <v>361.93021942464134</v>
      </c>
      <c r="N15" s="69">
        <f t="shared" si="6"/>
        <v>629.44036700079164</v>
      </c>
      <c r="O15" s="69">
        <f t="shared" si="6"/>
        <v>405.14795101813218</v>
      </c>
      <c r="P15" s="69">
        <f t="shared" si="6"/>
        <v>341.30180413007531</v>
      </c>
      <c r="Q15" s="69">
        <f t="shared" si="6"/>
        <v>467.36417459632798</v>
      </c>
      <c r="R15" s="69">
        <f t="shared" si="6"/>
        <v>600.23810047465759</v>
      </c>
      <c r="S15" s="69">
        <f t="shared" si="6"/>
        <v>674.70188880349565</v>
      </c>
      <c r="T15" s="69">
        <f t="shared" si="6"/>
        <v>510.52188256882295</v>
      </c>
      <c r="U15" s="69">
        <f t="shared" si="6"/>
        <v>751.00548146576716</v>
      </c>
      <c r="V15" s="69">
        <f t="shared" si="6"/>
        <v>677.13962879745702</v>
      </c>
      <c r="W15" s="69">
        <f t="shared" si="6"/>
        <v>645.55990353314758</v>
      </c>
      <c r="X15" s="69">
        <f t="shared" si="6"/>
        <v>579.11618557084773</v>
      </c>
      <c r="Y15" s="69">
        <f t="shared" si="6"/>
        <v>735.313429021346</v>
      </c>
      <c r="DA15" s="88" t="s">
        <v>402</v>
      </c>
    </row>
    <row r="16" spans="1:105" ht="12" customHeight="1" x14ac:dyDescent="0.25">
      <c r="A16" s="28" t="s">
        <v>91</v>
      </c>
      <c r="B16" s="72">
        <v>145.99315537731366</v>
      </c>
      <c r="C16" s="72">
        <v>196.07399065074998</v>
      </c>
      <c r="D16" s="72">
        <v>169.10120831165088</v>
      </c>
      <c r="E16" s="72">
        <v>254.91948187882963</v>
      </c>
      <c r="F16" s="72">
        <v>164.68146623954405</v>
      </c>
      <c r="G16" s="72">
        <v>189.14679432314009</v>
      </c>
      <c r="H16" s="72">
        <v>240.85067472404256</v>
      </c>
      <c r="I16" s="72">
        <v>367.52542476794048</v>
      </c>
      <c r="J16" s="72">
        <v>370.68618932990512</v>
      </c>
      <c r="K16" s="72">
        <v>262.69988775413287</v>
      </c>
      <c r="L16" s="72">
        <v>369.88228290596618</v>
      </c>
      <c r="M16" s="72">
        <v>361.93021942464134</v>
      </c>
      <c r="N16" s="72">
        <v>629.44036700079164</v>
      </c>
      <c r="O16" s="72">
        <v>405.14795101813218</v>
      </c>
      <c r="P16" s="72">
        <v>341.30180413007531</v>
      </c>
      <c r="Q16" s="72">
        <v>467.36417459632798</v>
      </c>
      <c r="R16" s="72">
        <v>600.23810047465759</v>
      </c>
      <c r="S16" s="72">
        <v>674.70188880349565</v>
      </c>
      <c r="T16" s="72">
        <v>510.52188256882295</v>
      </c>
      <c r="U16" s="72">
        <v>751.00548146576716</v>
      </c>
      <c r="V16" s="72">
        <v>677.13962879745702</v>
      </c>
      <c r="W16" s="72">
        <v>645.55990353314758</v>
      </c>
      <c r="X16" s="72">
        <v>579.11618557084773</v>
      </c>
      <c r="Y16" s="72">
        <v>735.313429021346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352.87041131423365</v>
      </c>
      <c r="C17" s="69">
        <f t="shared" si="7"/>
        <v>352.78616843025043</v>
      </c>
      <c r="D17" s="69">
        <f t="shared" si="7"/>
        <v>363.86151865896358</v>
      </c>
      <c r="E17" s="69">
        <f t="shared" si="7"/>
        <v>368.27626976877366</v>
      </c>
      <c r="F17" s="69">
        <f t="shared" si="7"/>
        <v>388.03987968140893</v>
      </c>
      <c r="G17" s="69">
        <f t="shared" si="7"/>
        <v>375.27864972495763</v>
      </c>
      <c r="H17" s="69">
        <f t="shared" si="7"/>
        <v>387.05593145467162</v>
      </c>
      <c r="I17" s="69">
        <f t="shared" si="7"/>
        <v>387.42301630212455</v>
      </c>
      <c r="J17" s="69">
        <f t="shared" si="7"/>
        <v>419.25409536409188</v>
      </c>
      <c r="K17" s="69">
        <f t="shared" si="7"/>
        <v>453.73702324186411</v>
      </c>
      <c r="L17" s="69">
        <f t="shared" si="7"/>
        <v>443.88147426934006</v>
      </c>
      <c r="M17" s="69">
        <f t="shared" si="7"/>
        <v>444.51930005646034</v>
      </c>
      <c r="N17" s="69">
        <f t="shared" si="7"/>
        <v>430.28868680138225</v>
      </c>
      <c r="O17" s="69">
        <f t="shared" si="7"/>
        <v>447.65934205093322</v>
      </c>
      <c r="P17" s="69">
        <f t="shared" si="7"/>
        <v>461.56074408989906</v>
      </c>
      <c r="Q17" s="69">
        <f t="shared" si="7"/>
        <v>465.29690269838977</v>
      </c>
      <c r="R17" s="69">
        <f t="shared" ref="R17:V17" si="8">SUM(R18:R26)</f>
        <v>484.48105067695207</v>
      </c>
      <c r="S17" s="69">
        <f t="shared" si="8"/>
        <v>485.99838593471412</v>
      </c>
      <c r="T17" s="69">
        <f t="shared" si="8"/>
        <v>474.30949396476842</v>
      </c>
      <c r="U17" s="69">
        <f t="shared" si="8"/>
        <v>485.38028328310162</v>
      </c>
      <c r="V17" s="69">
        <f t="shared" si="8"/>
        <v>492.25962808748881</v>
      </c>
      <c r="W17" s="69">
        <f t="shared" ref="W17:Y17" si="9">SUM(W18:W26)</f>
        <v>529.87917925266174</v>
      </c>
      <c r="X17" s="69">
        <f t="shared" si="9"/>
        <v>551.03998121299742</v>
      </c>
      <c r="Y17" s="69">
        <f t="shared" si="9"/>
        <v>543.75671367451434</v>
      </c>
      <c r="DA17" s="88" t="s">
        <v>404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0.71999159754428044</v>
      </c>
      <c r="C19" s="72">
        <v>0.74555630865257339</v>
      </c>
      <c r="D19" s="72">
        <v>0.82295909772860376</v>
      </c>
      <c r="E19" s="72">
        <v>0.85332521846129827</v>
      </c>
      <c r="F19" s="72">
        <v>0.87600379132978057</v>
      </c>
      <c r="G19" s="72">
        <v>0.84478969191391717</v>
      </c>
      <c r="H19" s="72">
        <v>0.81778455502127423</v>
      </c>
      <c r="I19" s="72">
        <v>0.71248037017458288</v>
      </c>
      <c r="J19" s="72">
        <v>0.69582785452786555</v>
      </c>
      <c r="K19" s="72">
        <v>0.66069017976768074</v>
      </c>
      <c r="L19" s="72">
        <v>0.58123153565888053</v>
      </c>
      <c r="M19" s="72">
        <v>0.49185658197634063</v>
      </c>
      <c r="N19" s="72">
        <v>0.45551420235477247</v>
      </c>
      <c r="O19" s="72">
        <v>0.80089240595021727</v>
      </c>
      <c r="P19" s="72">
        <v>0.87875820818908934</v>
      </c>
      <c r="Q19" s="72">
        <v>0.8744670482964273</v>
      </c>
      <c r="R19" s="72">
        <v>0.87264623258783069</v>
      </c>
      <c r="S19" s="72">
        <v>0.94846222586137074</v>
      </c>
      <c r="T19" s="72">
        <v>0.99954078836414562</v>
      </c>
      <c r="U19" s="72">
        <v>1.0507401364743707</v>
      </c>
      <c r="V19" s="72">
        <v>1.1087931212488045</v>
      </c>
      <c r="W19" s="72">
        <v>1.1320826985182131</v>
      </c>
      <c r="X19" s="72">
        <v>1.1628019931536322</v>
      </c>
      <c r="Y19" s="72">
        <v>1.181617684143653</v>
      </c>
      <c r="DA19" s="89" t="s">
        <v>406</v>
      </c>
    </row>
    <row r="20" spans="1:105" ht="12" customHeight="1" x14ac:dyDescent="0.25">
      <c r="A20" s="28" t="s">
        <v>200</v>
      </c>
      <c r="B20" s="72">
        <v>60.418960060626432</v>
      </c>
      <c r="C20" s="72">
        <v>59.351298014877244</v>
      </c>
      <c r="D20" s="72">
        <v>56.916605749865333</v>
      </c>
      <c r="E20" s="72">
        <v>57.436853481132282</v>
      </c>
      <c r="F20" s="72">
        <v>54.45628190764959</v>
      </c>
      <c r="G20" s="72">
        <v>49.682150715226705</v>
      </c>
      <c r="H20" s="72">
        <v>46.336661525674444</v>
      </c>
      <c r="I20" s="72">
        <v>41.558148430653297</v>
      </c>
      <c r="J20" s="72">
        <v>42.902692060673715</v>
      </c>
      <c r="K20" s="72">
        <v>40.944015635183746</v>
      </c>
      <c r="L20" s="72">
        <v>36.675350299814689</v>
      </c>
      <c r="M20" s="72">
        <v>36.427129626033313</v>
      </c>
      <c r="N20" s="72">
        <v>33.525671236497935</v>
      </c>
      <c r="O20" s="72">
        <v>27.623077708774275</v>
      </c>
      <c r="P20" s="72">
        <v>28.94919950463224</v>
      </c>
      <c r="Q20" s="72">
        <v>32.138873529498461</v>
      </c>
      <c r="R20" s="72">
        <v>31.97450571922764</v>
      </c>
      <c r="S20" s="72">
        <v>24.450735848027037</v>
      </c>
      <c r="T20" s="72">
        <v>24.487675135322924</v>
      </c>
      <c r="U20" s="72">
        <v>27.763850474942664</v>
      </c>
      <c r="V20" s="72">
        <v>28.193104441674137</v>
      </c>
      <c r="W20" s="72">
        <v>34.168364354386014</v>
      </c>
      <c r="X20" s="72">
        <v>45.883447458316432</v>
      </c>
      <c r="Y20" s="72">
        <v>49.430446443272324</v>
      </c>
      <c r="DA20" s="89" t="s">
        <v>407</v>
      </c>
    </row>
    <row r="21" spans="1:105" ht="12" customHeight="1" x14ac:dyDescent="0.25">
      <c r="A21" s="28" t="s">
        <v>189</v>
      </c>
      <c r="B21" s="72">
        <v>5.7320417381345988E-2</v>
      </c>
      <c r="C21" s="72">
        <v>6.0202847637308571E-2</v>
      </c>
      <c r="D21" s="72">
        <v>0.10098733569062905</v>
      </c>
      <c r="E21" s="72">
        <v>0.2022522100913203</v>
      </c>
      <c r="F21" s="72">
        <v>0.39906173769930986</v>
      </c>
      <c r="G21" s="72">
        <v>0.79794941283945642</v>
      </c>
      <c r="H21" s="72">
        <v>1.5704356848222412</v>
      </c>
      <c r="I21" s="72">
        <v>2.0979731286719874</v>
      </c>
      <c r="J21" s="72">
        <v>2.7492474679617724</v>
      </c>
      <c r="K21" s="72">
        <v>3.9477900277615139</v>
      </c>
      <c r="L21" s="72">
        <v>4.0903404290081973</v>
      </c>
      <c r="M21" s="72">
        <v>4.3093019061775664</v>
      </c>
      <c r="N21" s="72">
        <v>4.6541313033176772</v>
      </c>
      <c r="O21" s="72">
        <v>5.8057713817104899</v>
      </c>
      <c r="P21" s="72">
        <v>5.9012315780265467</v>
      </c>
      <c r="Q21" s="72">
        <v>7.1487587578597136</v>
      </c>
      <c r="R21" s="72">
        <v>7.2094602401273677</v>
      </c>
      <c r="S21" s="72">
        <v>9.4831134034831503</v>
      </c>
      <c r="T21" s="72">
        <v>10.014881635604992</v>
      </c>
      <c r="U21" s="72">
        <v>10.363205992443861</v>
      </c>
      <c r="V21" s="72">
        <v>10.785555550295571</v>
      </c>
      <c r="W21" s="72">
        <v>11.337584795644636</v>
      </c>
      <c r="X21" s="72">
        <v>12.057922909889898</v>
      </c>
      <c r="Y21" s="72">
        <v>13.036012952542871</v>
      </c>
      <c r="DA21" s="89" t="s">
        <v>408</v>
      </c>
    </row>
    <row r="22" spans="1:105" ht="12" customHeight="1" x14ac:dyDescent="0.25">
      <c r="A22" s="28" t="s">
        <v>202</v>
      </c>
      <c r="B22" s="72">
        <v>0.2319752978537668</v>
      </c>
      <c r="C22" s="72">
        <v>0.23208311325822603</v>
      </c>
      <c r="D22" s="72">
        <v>0.23235551092268722</v>
      </c>
      <c r="E22" s="72">
        <v>0.21540611390724834</v>
      </c>
      <c r="F22" s="72">
        <v>0.23918548535111031</v>
      </c>
      <c r="G22" s="72">
        <v>0.24076186661018498</v>
      </c>
      <c r="H22" s="72">
        <v>0.26838859013881594</v>
      </c>
      <c r="I22" s="72">
        <v>0.3520636128921259</v>
      </c>
      <c r="J22" s="72">
        <v>0.34943238229206008</v>
      </c>
      <c r="K22" s="72">
        <v>0.39244316207927937</v>
      </c>
      <c r="L22" s="72">
        <v>0.45924900446551709</v>
      </c>
      <c r="M22" s="72">
        <v>0.50698197751895535</v>
      </c>
      <c r="N22" s="72">
        <v>0.76927083070214586</v>
      </c>
      <c r="O22" s="72">
        <v>1.127047727741973</v>
      </c>
      <c r="P22" s="72">
        <v>1.101367472399436</v>
      </c>
      <c r="Q22" s="72">
        <v>1.7896868285716907</v>
      </c>
      <c r="R22" s="72">
        <v>2.934381868349992</v>
      </c>
      <c r="S22" s="72">
        <v>4.2828287708786972</v>
      </c>
      <c r="T22" s="72">
        <v>4.473957046312468</v>
      </c>
      <c r="U22" s="72">
        <v>6.3502937201408676</v>
      </c>
      <c r="V22" s="72">
        <v>7.4543813418678386</v>
      </c>
      <c r="W22" s="72">
        <v>8.1484559282488487</v>
      </c>
      <c r="X22" s="72">
        <v>8.7972500229494859</v>
      </c>
      <c r="Y22" s="72">
        <v>9.4653995299281029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1.2158760670018001</v>
      </c>
      <c r="C24" s="72">
        <v>1.1503162216293747</v>
      </c>
      <c r="D24" s="72">
        <v>1.0769517400685453</v>
      </c>
      <c r="E24" s="72">
        <v>1.5942921174241376</v>
      </c>
      <c r="F24" s="72">
        <v>1.5564494565030182</v>
      </c>
      <c r="G24" s="72">
        <v>1.6371122358748911</v>
      </c>
      <c r="H24" s="72">
        <v>1.9182296363321298</v>
      </c>
      <c r="I24" s="72">
        <v>1.4795807526844629</v>
      </c>
      <c r="J24" s="72">
        <v>1.7302684958479502</v>
      </c>
      <c r="K24" s="72">
        <v>2.2274316981838687</v>
      </c>
      <c r="L24" s="72">
        <v>2.1878812189301842</v>
      </c>
      <c r="M24" s="72">
        <v>1.9685986230120007</v>
      </c>
      <c r="N24" s="72">
        <v>1.9225190180679377</v>
      </c>
      <c r="O24" s="72">
        <v>2.7864835906081278</v>
      </c>
      <c r="P24" s="72">
        <v>3.2981427087732293</v>
      </c>
      <c r="Q24" s="72">
        <v>3.2231433893820882</v>
      </c>
      <c r="R24" s="72">
        <v>3.1667936126299714</v>
      </c>
      <c r="S24" s="72">
        <v>3.5512416441772356</v>
      </c>
      <c r="T24" s="72">
        <v>3.7099282626700316</v>
      </c>
      <c r="U24" s="72">
        <v>3.766334717078172</v>
      </c>
      <c r="V24" s="72">
        <v>3.9925511398787101</v>
      </c>
      <c r="W24" s="72">
        <v>4.1341518957038339</v>
      </c>
      <c r="X24" s="72">
        <v>4.175323372460638</v>
      </c>
      <c r="Y24" s="72">
        <v>4.1023527371580757</v>
      </c>
      <c r="DA24" s="89" t="s">
        <v>411</v>
      </c>
    </row>
    <row r="25" spans="1:105" ht="12" customHeight="1" x14ac:dyDescent="0.25">
      <c r="A25" s="73" t="s">
        <v>53</v>
      </c>
      <c r="B25" s="74">
        <v>140.51768942154743</v>
      </c>
      <c r="C25" s="74">
        <v>138.93467409100566</v>
      </c>
      <c r="D25" s="74">
        <v>149.46178820147202</v>
      </c>
      <c r="E25" s="74">
        <v>148.13845705080149</v>
      </c>
      <c r="F25" s="74">
        <v>165.27927735446681</v>
      </c>
      <c r="G25" s="74">
        <v>166.96935097876079</v>
      </c>
      <c r="H25" s="74">
        <v>168.35517952803119</v>
      </c>
      <c r="I25" s="74">
        <v>159.34160061753815</v>
      </c>
      <c r="J25" s="74">
        <v>160.64227628593525</v>
      </c>
      <c r="K25" s="74">
        <v>174.95897756038383</v>
      </c>
      <c r="L25" s="74">
        <v>168.73239168687988</v>
      </c>
      <c r="M25" s="74">
        <v>169.46925765300514</v>
      </c>
      <c r="N25" s="74">
        <v>155.82409095850699</v>
      </c>
      <c r="O25" s="74">
        <v>173.08253527226162</v>
      </c>
      <c r="P25" s="74">
        <v>178.95569036164574</v>
      </c>
      <c r="Q25" s="74">
        <v>171.8416636004967</v>
      </c>
      <c r="R25" s="74">
        <v>185.12274709689117</v>
      </c>
      <c r="S25" s="74">
        <v>183.34597652724119</v>
      </c>
      <c r="T25" s="74">
        <v>165.17020069236477</v>
      </c>
      <c r="U25" s="74">
        <v>162.24905686627073</v>
      </c>
      <c r="V25" s="74">
        <v>159.92610233775298</v>
      </c>
      <c r="W25" s="74">
        <v>179.80780871171669</v>
      </c>
      <c r="X25" s="74">
        <v>172.79143837970022</v>
      </c>
      <c r="Y25" s="74">
        <v>143.49092731972553</v>
      </c>
      <c r="DA25" s="90" t="s">
        <v>412</v>
      </c>
    </row>
    <row r="26" spans="1:105" ht="12" customHeight="1" x14ac:dyDescent="0.25">
      <c r="A26" s="32" t="s">
        <v>52</v>
      </c>
      <c r="B26" s="77">
        <v>149.70859845227858</v>
      </c>
      <c r="C26" s="77">
        <v>152.31203783319006</v>
      </c>
      <c r="D26" s="77">
        <v>155.24987102321575</v>
      </c>
      <c r="E26" s="77">
        <v>159.83568357695589</v>
      </c>
      <c r="F26" s="77">
        <v>165.23361994840934</v>
      </c>
      <c r="G26" s="77">
        <v>155.10653482373172</v>
      </c>
      <c r="H26" s="77">
        <v>167.78925193465153</v>
      </c>
      <c r="I26" s="77">
        <v>181.88116938950992</v>
      </c>
      <c r="J26" s="77">
        <v>210.18435081685331</v>
      </c>
      <c r="K26" s="77">
        <v>230.60567497850417</v>
      </c>
      <c r="L26" s="77">
        <v>231.15503009458268</v>
      </c>
      <c r="M26" s="77">
        <v>231.346173688737</v>
      </c>
      <c r="N26" s="77">
        <v>233.13748925193482</v>
      </c>
      <c r="O26" s="77">
        <v>236.43353396388653</v>
      </c>
      <c r="P26" s="77">
        <v>242.47635425623278</v>
      </c>
      <c r="Q26" s="77">
        <v>248.28030954428473</v>
      </c>
      <c r="R26" s="77">
        <v>253.20051590713808</v>
      </c>
      <c r="S26" s="77">
        <v>259.93602751504545</v>
      </c>
      <c r="T26" s="77">
        <v>265.45331040412907</v>
      </c>
      <c r="U26" s="77">
        <v>273.83680137575095</v>
      </c>
      <c r="V26" s="77">
        <v>280.79914015477078</v>
      </c>
      <c r="W26" s="77">
        <v>291.15073086844353</v>
      </c>
      <c r="X26" s="77">
        <v>306.17179707652707</v>
      </c>
      <c r="Y26" s="77">
        <v>323.04995700774379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162.88254382973631</v>
      </c>
      <c r="C27" s="69">
        <f t="shared" si="10"/>
        <v>160.32390556988182</v>
      </c>
      <c r="D27" s="69">
        <f t="shared" si="10"/>
        <v>182.86825617506719</v>
      </c>
      <c r="E27" s="69">
        <f t="shared" si="10"/>
        <v>178.17198066370901</v>
      </c>
      <c r="F27" s="69">
        <f t="shared" si="10"/>
        <v>196.124741953106</v>
      </c>
      <c r="G27" s="69">
        <f t="shared" si="10"/>
        <v>191.63413896211091</v>
      </c>
      <c r="H27" s="69">
        <f t="shared" si="10"/>
        <v>197.43195009781329</v>
      </c>
      <c r="I27" s="69">
        <f t="shared" si="10"/>
        <v>190.20245097286019</v>
      </c>
      <c r="J27" s="69">
        <f t="shared" si="10"/>
        <v>190.83062327643063</v>
      </c>
      <c r="K27" s="69">
        <f t="shared" si="10"/>
        <v>202.37770630058989</v>
      </c>
      <c r="L27" s="69">
        <f t="shared" si="10"/>
        <v>194.17226771229602</v>
      </c>
      <c r="M27" s="69">
        <f t="shared" si="10"/>
        <v>184.00055499618409</v>
      </c>
      <c r="N27" s="69">
        <f t="shared" si="10"/>
        <v>183.80056749500304</v>
      </c>
      <c r="O27" s="69">
        <f t="shared" si="10"/>
        <v>203.765535966892</v>
      </c>
      <c r="P27" s="69">
        <f t="shared" si="10"/>
        <v>209.32075613571456</v>
      </c>
      <c r="Q27" s="69">
        <f t="shared" si="10"/>
        <v>205.76232617895786</v>
      </c>
      <c r="R27" s="69">
        <f t="shared" ref="R27:V27" si="11">SUM(R28:R32)</f>
        <v>216.21029998715326</v>
      </c>
      <c r="S27" s="69">
        <f t="shared" si="11"/>
        <v>217.12159304215993</v>
      </c>
      <c r="T27" s="69">
        <f t="shared" si="11"/>
        <v>222.120260590344</v>
      </c>
      <c r="U27" s="69">
        <f t="shared" si="11"/>
        <v>232.76878264207599</v>
      </c>
      <c r="V27" s="69">
        <f t="shared" si="11"/>
        <v>269.14192698411989</v>
      </c>
      <c r="W27" s="69">
        <f t="shared" ref="W27:Y27" si="12">SUM(W28:W32)</f>
        <v>264.42973053496752</v>
      </c>
      <c r="X27" s="69">
        <f t="shared" si="12"/>
        <v>258.93018662299068</v>
      </c>
      <c r="Y27" s="69">
        <f t="shared" si="12"/>
        <v>219.38321805191521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6.7321333873031408</v>
      </c>
      <c r="C29" s="72">
        <v>6.5528909507022233</v>
      </c>
      <c r="D29" s="72">
        <v>6.47440500224078</v>
      </c>
      <c r="E29" s="72">
        <v>5.9518552053481466</v>
      </c>
      <c r="F29" s="72">
        <v>6.6178329331609094</v>
      </c>
      <c r="G29" s="72">
        <v>6.0222901255466104</v>
      </c>
      <c r="H29" s="72">
        <v>6.1018622170827506</v>
      </c>
      <c r="I29" s="72">
        <v>6.5292126187827098</v>
      </c>
      <c r="J29" s="72">
        <v>6.8879425564359815</v>
      </c>
      <c r="K29" s="72">
        <v>6.246719955879855</v>
      </c>
      <c r="L29" s="72">
        <v>7.9302194730980773</v>
      </c>
      <c r="M29" s="72">
        <v>7.7542876031224299</v>
      </c>
      <c r="N29" s="72">
        <v>2.6652822546687935</v>
      </c>
      <c r="O29" s="72">
        <v>12.975650621704174</v>
      </c>
      <c r="P29" s="72">
        <v>14.987797238054714</v>
      </c>
      <c r="Q29" s="72">
        <v>14.59758776596999</v>
      </c>
      <c r="R29" s="72">
        <v>15.078036898295224</v>
      </c>
      <c r="S29" s="72">
        <v>18.03312545391077</v>
      </c>
      <c r="T29" s="72">
        <v>27.664047326338512</v>
      </c>
      <c r="U29" s="72">
        <v>34.024704070099538</v>
      </c>
      <c r="V29" s="72">
        <v>43.203983079951364</v>
      </c>
      <c r="W29" s="72">
        <v>43.465768195186165</v>
      </c>
      <c r="X29" s="72">
        <v>41.045439166550274</v>
      </c>
      <c r="Y29" s="72">
        <v>37.446232300752342</v>
      </c>
      <c r="DA29" s="89" t="s">
        <v>416</v>
      </c>
    </row>
    <row r="30" spans="1:105" ht="12" customHeight="1" x14ac:dyDescent="0.25">
      <c r="A30" s="28" t="s">
        <v>189</v>
      </c>
      <c r="B30" s="72">
        <v>6.2171810180965924E-3</v>
      </c>
      <c r="C30" s="72">
        <v>6.5196400594956048E-3</v>
      </c>
      <c r="D30" s="72">
        <v>1.1756794985149326E-2</v>
      </c>
      <c r="E30" s="72">
        <v>2.3206706925336419E-2</v>
      </c>
      <c r="F30" s="72">
        <v>4.5587642910997511E-2</v>
      </c>
      <c r="G30" s="72">
        <v>9.164610842865567E-2</v>
      </c>
      <c r="H30" s="72">
        <v>0.18104406270453305</v>
      </c>
      <c r="I30" s="72">
        <v>0.23950866215199348</v>
      </c>
      <c r="J30" s="72">
        <v>0.28886860056655717</v>
      </c>
      <c r="K30" s="72">
        <v>0.39111499283092188</v>
      </c>
      <c r="L30" s="72">
        <v>0.40874424054660691</v>
      </c>
      <c r="M30" s="72">
        <v>0.39978249696276458</v>
      </c>
      <c r="N30" s="72">
        <v>0.4387573975569754</v>
      </c>
      <c r="O30" s="72">
        <v>0.54104725457153779</v>
      </c>
      <c r="P30" s="72">
        <v>0.54347011256023825</v>
      </c>
      <c r="Q30" s="72">
        <v>0.66191686023482377</v>
      </c>
      <c r="R30" s="72">
        <v>1.0478244695997836</v>
      </c>
      <c r="S30" s="72">
        <v>1.1121583972053257</v>
      </c>
      <c r="T30" s="72">
        <v>1.2650495924754701</v>
      </c>
      <c r="U30" s="72">
        <v>1.5673239857662782</v>
      </c>
      <c r="V30" s="72">
        <v>1.6102812702787319</v>
      </c>
      <c r="W30" s="72">
        <v>1.7374302595204616</v>
      </c>
      <c r="X30" s="72">
        <v>1.9539781577344255</v>
      </c>
      <c r="Y30" s="72">
        <v>2.2788505758722186</v>
      </c>
      <c r="DA30" s="89" t="s">
        <v>417</v>
      </c>
    </row>
    <row r="31" spans="1:105" ht="12" customHeight="1" x14ac:dyDescent="0.25">
      <c r="A31" s="28" t="s">
        <v>202</v>
      </c>
      <c r="B31" s="72">
        <v>6.0334677637763816</v>
      </c>
      <c r="C31" s="72">
        <v>5.6850700063079849</v>
      </c>
      <c r="D31" s="72">
        <v>5.8111718601730287</v>
      </c>
      <c r="E31" s="72">
        <v>5.0405340288707396</v>
      </c>
      <c r="F31" s="72">
        <v>5.3064302846116371</v>
      </c>
      <c r="G31" s="72">
        <v>5.1077838412874854</v>
      </c>
      <c r="H31" s="72">
        <v>5.4293766816292051</v>
      </c>
      <c r="I31" s="72">
        <v>6.6900388461425591</v>
      </c>
      <c r="J31" s="72">
        <v>5.7998654164038532</v>
      </c>
      <c r="K31" s="72">
        <v>5.8338845894704665</v>
      </c>
      <c r="L31" s="72">
        <v>6.5315374808760662</v>
      </c>
      <c r="M31" s="72">
        <v>6.3561671130209261</v>
      </c>
      <c r="N31" s="72">
        <v>9.4593983687148988</v>
      </c>
      <c r="O31" s="72">
        <v>12.134365257868831</v>
      </c>
      <c r="P31" s="72">
        <v>13.099804183100284</v>
      </c>
      <c r="Q31" s="72">
        <v>13.532876061129469</v>
      </c>
      <c r="R31" s="72">
        <v>14.182722118956788</v>
      </c>
      <c r="S31" s="72">
        <v>14.841148566451139</v>
      </c>
      <c r="T31" s="72">
        <v>15.23372178570509</v>
      </c>
      <c r="U31" s="72">
        <v>18.339070531189037</v>
      </c>
      <c r="V31" s="72">
        <v>22.064762388845779</v>
      </c>
      <c r="W31" s="72">
        <v>21.985383170446458</v>
      </c>
      <c r="X31" s="72">
        <v>9.1252142443978652</v>
      </c>
      <c r="Y31" s="72">
        <v>5.5071282761920832</v>
      </c>
      <c r="DA31" s="89" t="s">
        <v>418</v>
      </c>
    </row>
    <row r="32" spans="1:105" ht="12" customHeight="1" x14ac:dyDescent="0.25">
      <c r="A32" s="32" t="s">
        <v>53</v>
      </c>
      <c r="B32" s="77">
        <v>150.1107254976387</v>
      </c>
      <c r="C32" s="77">
        <v>148.07942497281212</v>
      </c>
      <c r="D32" s="77">
        <v>170.57092251766824</v>
      </c>
      <c r="E32" s="77">
        <v>167.15638472256478</v>
      </c>
      <c r="F32" s="77">
        <v>184.15489109242245</v>
      </c>
      <c r="G32" s="77">
        <v>180.41241888684817</v>
      </c>
      <c r="H32" s="77">
        <v>185.71966713639679</v>
      </c>
      <c r="I32" s="77">
        <v>176.74369084578294</v>
      </c>
      <c r="J32" s="77">
        <v>177.85394670302423</v>
      </c>
      <c r="K32" s="77">
        <v>189.90598676240865</v>
      </c>
      <c r="L32" s="77">
        <v>179.30176651777526</v>
      </c>
      <c r="M32" s="77">
        <v>169.49031778307798</v>
      </c>
      <c r="N32" s="77">
        <v>171.23712947406236</v>
      </c>
      <c r="O32" s="77">
        <v>178.11447283274745</v>
      </c>
      <c r="P32" s="77">
        <v>180.68968460199932</v>
      </c>
      <c r="Q32" s="77">
        <v>176.96994549162358</v>
      </c>
      <c r="R32" s="77">
        <v>185.90171650030146</v>
      </c>
      <c r="S32" s="77">
        <v>183.13516062459269</v>
      </c>
      <c r="T32" s="77">
        <v>177.95744188582492</v>
      </c>
      <c r="U32" s="77">
        <v>178.83768405502113</v>
      </c>
      <c r="V32" s="77">
        <v>202.26290024504405</v>
      </c>
      <c r="W32" s="77">
        <v>197.24114890981443</v>
      </c>
      <c r="X32" s="77">
        <v>206.80555505430809</v>
      </c>
      <c r="Y32" s="77">
        <v>174.15100689909855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0.50663445496965254</v>
      </c>
      <c r="C3" s="66">
        <f>IF(RES_hh_tes!C3=0,"",RES_hh_tes!C3/RES_hh_fec!C3)</f>
        <v>0.51528130692604157</v>
      </c>
      <c r="D3" s="66">
        <f>IF(RES_hh_tes!D3=0,"",RES_hh_tes!D3/RES_hh_fec!D3)</f>
        <v>0.51694807461882608</v>
      </c>
      <c r="E3" s="66">
        <f>IF(RES_hh_tes!E3=0,"",RES_hh_tes!E3/RES_hh_fec!E3)</f>
        <v>0.52675267089948596</v>
      </c>
      <c r="F3" s="66">
        <f>IF(RES_hh_tes!F3=0,"",RES_hh_tes!F3/RES_hh_fec!F3)</f>
        <v>0.52471575016477279</v>
      </c>
      <c r="G3" s="66">
        <f>IF(RES_hh_tes!G3=0,"",RES_hh_tes!G3/RES_hh_fec!G3)</f>
        <v>0.53185768242207676</v>
      </c>
      <c r="H3" s="66">
        <f>IF(RES_hh_tes!H3=0,"",RES_hh_tes!H3/RES_hh_fec!H3)</f>
        <v>0.55214843255120161</v>
      </c>
      <c r="I3" s="66">
        <f>IF(RES_hh_tes!I3=0,"",RES_hh_tes!I3/RES_hh_fec!I3)</f>
        <v>0.58498378538797902</v>
      </c>
      <c r="J3" s="66">
        <f>IF(RES_hh_tes!J3=0,"",RES_hh_tes!J3/RES_hh_fec!J3)</f>
        <v>0.59990096513426128</v>
      </c>
      <c r="K3" s="66">
        <f>IF(RES_hh_tes!K3=0,"",RES_hh_tes!K3/RES_hh_fec!K3)</f>
        <v>0.60419050945015851</v>
      </c>
      <c r="L3" s="66">
        <f>IF(RES_hh_tes!L3=0,"",RES_hh_tes!L3/RES_hh_fec!L3)</f>
        <v>0.64068448866619576</v>
      </c>
      <c r="M3" s="66">
        <f>IF(RES_hh_tes!M3=0,"",RES_hh_tes!M3/RES_hh_fec!M3)</f>
        <v>0.62298172265006013</v>
      </c>
      <c r="N3" s="66">
        <f>IF(RES_hh_tes!N3=0,"",RES_hh_tes!N3/RES_hh_fec!N3)</f>
        <v>0.70447409379022596</v>
      </c>
      <c r="O3" s="66">
        <f>IF(RES_hh_tes!O3=0,"",RES_hh_tes!O3/RES_hh_fec!O3)</f>
        <v>0.73349549526587743</v>
      </c>
      <c r="P3" s="66">
        <f>IF(RES_hh_tes!P3=0,"",RES_hh_tes!P3/RES_hh_fec!P3)</f>
        <v>0.72225356723702705</v>
      </c>
      <c r="Q3" s="66">
        <f>IF(RES_hh_tes!Q3=0,"",RES_hh_tes!Q3/RES_hh_fec!Q3)</f>
        <v>0.7309064963227524</v>
      </c>
      <c r="R3" s="66">
        <f>IF(RES_hh_tes!R3=0,"",RES_hh_tes!R3/RES_hh_fec!R3)</f>
        <v>0.78239318985183426</v>
      </c>
      <c r="S3" s="66">
        <f>IF(RES_hh_tes!S3=0,"",RES_hh_tes!S3/RES_hh_fec!S3)</f>
        <v>0.812614760614636</v>
      </c>
      <c r="T3" s="66">
        <f>IF(RES_hh_tes!T3=0,"",RES_hh_tes!T3/RES_hh_fec!T3)</f>
        <v>0.81555716596342775</v>
      </c>
      <c r="U3" s="66">
        <f>IF(RES_hh_tes!U3=0,"",RES_hh_tes!U3/RES_hh_fec!U3)</f>
        <v>0.87448966028271125</v>
      </c>
      <c r="V3" s="66">
        <f>IF(RES_hh_tes!V3=0,"",RES_hh_tes!V3/RES_hh_fec!V3)</f>
        <v>0.86200669820456521</v>
      </c>
      <c r="W3" s="66">
        <f>IF(RES_hh_tes!W3=0,"",RES_hh_tes!W3/RES_hh_fec!W3)</f>
        <v>0.87689040309943644</v>
      </c>
      <c r="X3" s="66">
        <f>IF(RES_hh_tes!X3=0,"",RES_hh_tes!X3/RES_hh_fec!X3)</f>
        <v>0.86688494725224419</v>
      </c>
      <c r="Y3" s="66">
        <f>IF(RES_hh_tes!Y3=0,"",RES_hh_tes!Y3/RES_hh_fec!Y3)</f>
        <v>0.9614261951461357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0.4314452203010597</v>
      </c>
      <c r="C4" s="70">
        <f>IF(RES_hh_tes!C4=0,"",RES_hh_tes!C4/RES_hh_fec!C4)</f>
        <v>0.43488886570964219</v>
      </c>
      <c r="D4" s="70">
        <f>IF(RES_hh_tes!D4=0,"",RES_hh_tes!D4/RES_hh_fec!D4)</f>
        <v>0.44243226340999542</v>
      </c>
      <c r="E4" s="70">
        <f>IF(RES_hh_tes!E4=0,"",RES_hh_tes!E4/RES_hh_fec!E4)</f>
        <v>0.44788215804471138</v>
      </c>
      <c r="F4" s="70">
        <f>IF(RES_hh_tes!F4=0,"",RES_hh_tes!F4/RES_hh_fec!F4)</f>
        <v>0.4560631905183346</v>
      </c>
      <c r="G4" s="70">
        <f>IF(RES_hh_tes!G4=0,"",RES_hh_tes!G4/RES_hh_fec!G4)</f>
        <v>0.46215301597160091</v>
      </c>
      <c r="H4" s="70">
        <f>IF(RES_hh_tes!H4=0,"",RES_hh_tes!H4/RES_hh_fec!H4)</f>
        <v>0.47305889562282794</v>
      </c>
      <c r="I4" s="70">
        <f>IF(RES_hh_tes!I4=0,"",RES_hh_tes!I4/RES_hh_fec!I4)</f>
        <v>0.4825100055776475</v>
      </c>
      <c r="J4" s="70">
        <f>IF(RES_hh_tes!J4=0,"",RES_hh_tes!J4/RES_hh_fec!J4)</f>
        <v>0.49135962362067098</v>
      </c>
      <c r="K4" s="70">
        <f>IF(RES_hh_tes!K4=0,"",RES_hh_tes!K4/RES_hh_fec!K4)</f>
        <v>0.50425021730544761</v>
      </c>
      <c r="L4" s="70">
        <f>IF(RES_hh_tes!L4=0,"",RES_hh_tes!L4/RES_hh_fec!L4)</f>
        <v>0.51667854218771947</v>
      </c>
      <c r="M4" s="70">
        <f>IF(RES_hh_tes!M4=0,"",RES_hh_tes!M4/RES_hh_fec!M4)</f>
        <v>0.5230450134646214</v>
      </c>
      <c r="N4" s="70">
        <f>IF(RES_hh_tes!N4=0,"",RES_hh_tes!N4/RES_hh_fec!N4)</f>
        <v>0.55059376301603535</v>
      </c>
      <c r="O4" s="70">
        <f>IF(RES_hh_tes!O4=0,"",RES_hh_tes!O4/RES_hh_fec!O4)</f>
        <v>0.57950163646825981</v>
      </c>
      <c r="P4" s="70">
        <f>IF(RES_hh_tes!P4=0,"",RES_hh_tes!P4/RES_hh_fec!P4)</f>
        <v>0.58460073896339759</v>
      </c>
      <c r="Q4" s="70">
        <f>IF(RES_hh_tes!Q4=0,"",RES_hh_tes!Q4/RES_hh_fec!Q4)</f>
        <v>0.58793816027831658</v>
      </c>
      <c r="R4" s="70">
        <f>IF(RES_hh_tes!R4=0,"",RES_hh_tes!R4/RES_hh_fec!R4)</f>
        <v>0.60715491974767621</v>
      </c>
      <c r="S4" s="70">
        <f>IF(RES_hh_tes!S4=0,"",RES_hh_tes!S4/RES_hh_fec!S4)</f>
        <v>0.62073185354440508</v>
      </c>
      <c r="T4" s="70">
        <f>IF(RES_hh_tes!T4=0,"",RES_hh_tes!T4/RES_hh_fec!T4)</f>
        <v>0.6394301090023452</v>
      </c>
      <c r="U4" s="70">
        <f>IF(RES_hh_tes!U4=0,"",RES_hh_tes!U4/RES_hh_fec!U4)</f>
        <v>0.6500705561654222</v>
      </c>
      <c r="V4" s="70">
        <f>IF(RES_hh_tes!V4=0,"",RES_hh_tes!V4/RES_hh_fec!V4)</f>
        <v>0.66421652476163784</v>
      </c>
      <c r="W4" s="70">
        <f>IF(RES_hh_tes!W4=0,"",RES_hh_tes!W4/RES_hh_fec!W4)</f>
        <v>0.68862001476361234</v>
      </c>
      <c r="X4" s="70">
        <f>IF(RES_hh_tes!X4=0,"",RES_hh_tes!X4/RES_hh_fec!X4)</f>
        <v>0.69623449395322889</v>
      </c>
      <c r="Y4" s="70">
        <f>IF(RES_hh_tes!Y4=0,"",RES_hh_tes!Y4/RES_hh_fec!Y4)</f>
        <v>0.7278838352258874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0.55911944892759224</v>
      </c>
      <c r="C5" s="78">
        <f>IF(RES_hh_tes!C5=0,"",RES_hh_tes!C5/RES_hh_fec!C5)</f>
        <v>0.55911944892759224</v>
      </c>
      <c r="D5" s="78">
        <f>IF(RES_hh_tes!D5=0,"",RES_hh_tes!D5/RES_hh_fec!D5)</f>
        <v>0.55911944892759224</v>
      </c>
      <c r="E5" s="78">
        <f>IF(RES_hh_tes!E5=0,"",RES_hh_tes!E5/RES_hh_fec!E5)</f>
        <v>0.55911944892759224</v>
      </c>
      <c r="F5" s="78">
        <f>IF(RES_hh_tes!F5=0,"",RES_hh_tes!F5/RES_hh_fec!F5)</f>
        <v>0.55911944892759224</v>
      </c>
      <c r="G5" s="78">
        <f>IF(RES_hh_tes!G5=0,"",RES_hh_tes!G5/RES_hh_fec!G5)</f>
        <v>0.55911944892759224</v>
      </c>
      <c r="H5" s="78">
        <f>IF(RES_hh_tes!H5=0,"",RES_hh_tes!H5/RES_hh_fec!H5)</f>
        <v>0.55911944892759224</v>
      </c>
      <c r="I5" s="78">
        <f>IF(RES_hh_tes!I5=0,"",RES_hh_tes!I5/RES_hh_fec!I5)</f>
        <v>0.56119064940752506</v>
      </c>
      <c r="J5" s="78">
        <f>IF(RES_hh_tes!J5=0,"",RES_hh_tes!J5/RES_hh_fec!J5)</f>
        <v>0.56636952131606633</v>
      </c>
      <c r="K5" s="78">
        <f>IF(RES_hh_tes!K5=0,"",RES_hh_tes!K5/RES_hh_fec!K5)</f>
        <v>0.56874315416625432</v>
      </c>
      <c r="L5" s="78">
        <f>IF(RES_hh_tes!L5=0,"",RES_hh_tes!L5/RES_hh_fec!L5)</f>
        <v>0.56965252765849173</v>
      </c>
      <c r="M5" s="78">
        <f>IF(RES_hh_tes!M5=0,"",RES_hh_tes!M5/RES_hh_fec!M5)</f>
        <v>0.5696598188628571</v>
      </c>
      <c r="N5" s="78">
        <f>IF(RES_hh_tes!N5=0,"",RES_hh_tes!N5/RES_hh_fec!N5)</f>
        <v>0.5915288411924724</v>
      </c>
      <c r="O5" s="78">
        <f>IF(RES_hh_tes!O5=0,"",RES_hh_tes!O5/RES_hh_fec!O5)</f>
        <v>0.63734997629596724</v>
      </c>
      <c r="P5" s="78">
        <f>IF(RES_hh_tes!P5=0,"",RES_hh_tes!P5/RES_hh_fec!P5)</f>
        <v>0.64014038800681861</v>
      </c>
      <c r="Q5" s="78">
        <f>IF(RES_hh_tes!Q5=0,"",RES_hh_tes!Q5/RES_hh_fec!Q5)</f>
        <v>0.64178366586439184</v>
      </c>
      <c r="R5" s="78">
        <f>IF(RES_hh_tes!R5=0,"",RES_hh_tes!R5/RES_hh_fec!R5)</f>
        <v>0.64314206331181112</v>
      </c>
      <c r="S5" s="78">
        <f>IF(RES_hh_tes!S5=0,"",RES_hh_tes!S5/RES_hh_fec!S5)</f>
        <v>0.64834952427978509</v>
      </c>
      <c r="T5" s="78">
        <f>IF(RES_hh_tes!T5=0,"",RES_hh_tes!T5/RES_hh_fec!T5)</f>
        <v>0.64946562461237412</v>
      </c>
      <c r="U5" s="78">
        <f>IF(RES_hh_tes!U5=0,"",RES_hh_tes!U5/RES_hh_fec!U5)</f>
        <v>0.65003195699906258</v>
      </c>
      <c r="V5" s="78">
        <f>IF(RES_hh_tes!V5=0,"",RES_hh_tes!V5/RES_hh_fec!V5)</f>
        <v>0.65053238077087894</v>
      </c>
      <c r="W5" s="78">
        <f>IF(RES_hh_tes!W5=0,"",RES_hh_tes!W5/RES_hh_fec!W5)</f>
        <v>0.6508054210747326</v>
      </c>
      <c r="X5" s="78">
        <f>IF(RES_hh_tes!X5=0,"",RES_hh_tes!X5/RES_hh_fec!X5)</f>
        <v>0.65107441033163238</v>
      </c>
      <c r="Y5" s="78" t="str">
        <f>IF(RES_hh_tes!Y5=0,"",RES_hh_tes!Y5/RES_hh_fec!Y5)</f>
        <v/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0.48321450056431792</v>
      </c>
      <c r="C6" s="78">
        <f>IF(RES_hh_tes!C6=0,"",RES_hh_tes!C6/RES_hh_fec!C6)</f>
        <v>0.48321450056431792</v>
      </c>
      <c r="D6" s="78">
        <f>IF(RES_hh_tes!D6=0,"",RES_hh_tes!D6/RES_hh_fec!D6)</f>
        <v>0.48321450056431786</v>
      </c>
      <c r="E6" s="78">
        <f>IF(RES_hh_tes!E6=0,"",RES_hh_tes!E6/RES_hh_fec!E6)</f>
        <v>0.48321450056431797</v>
      </c>
      <c r="F6" s="78">
        <f>IF(RES_hh_tes!F6=0,"",RES_hh_tes!F6/RES_hh_fec!F6)</f>
        <v>0.48321450056431792</v>
      </c>
      <c r="G6" s="78">
        <f>IF(RES_hh_tes!G6=0,"",RES_hh_tes!G6/RES_hh_fec!G6)</f>
        <v>0.48351328057754023</v>
      </c>
      <c r="H6" s="78">
        <f>IF(RES_hh_tes!H6=0,"",RES_hh_tes!H6/RES_hh_fec!H6)</f>
        <v>0.49029383353557904</v>
      </c>
      <c r="I6" s="78">
        <f>IF(RES_hh_tes!I6=0,"",RES_hh_tes!I6/RES_hh_fec!I6)</f>
        <v>0.49792569342056303</v>
      </c>
      <c r="J6" s="78">
        <f>IF(RES_hh_tes!J6=0,"",RES_hh_tes!J6/RES_hh_fec!J6)</f>
        <v>0.5100918599240617</v>
      </c>
      <c r="K6" s="78">
        <f>IF(RES_hh_tes!K6=0,"",RES_hh_tes!K6/RES_hh_fec!K6)</f>
        <v>0.52409202134852018</v>
      </c>
      <c r="L6" s="78">
        <f>IF(RES_hh_tes!L6=0,"",RES_hh_tes!L6/RES_hh_fec!L6)</f>
        <v>0.53998587260562614</v>
      </c>
      <c r="M6" s="78">
        <f>IF(RES_hh_tes!M6=0,"",RES_hh_tes!M6/RES_hh_fec!M6)</f>
        <v>0.5587937780454949</v>
      </c>
      <c r="N6" s="78">
        <f>IF(RES_hh_tes!N6=0,"",RES_hh_tes!N6/RES_hh_fec!N6)</f>
        <v>0.58009990394966127</v>
      </c>
      <c r="O6" s="78">
        <f>IF(RES_hh_tes!O6=0,"",RES_hh_tes!O6/RES_hh_fec!O6)</f>
        <v>0.6029480771395197</v>
      </c>
      <c r="P6" s="78">
        <f>IF(RES_hh_tes!P6=0,"",RES_hh_tes!P6/RES_hh_fec!P6)</f>
        <v>0.61017172567424771</v>
      </c>
      <c r="Q6" s="78">
        <f>IF(RES_hh_tes!Q6=0,"",RES_hh_tes!Q6/RES_hh_fec!Q6)</f>
        <v>0.61465198691146872</v>
      </c>
      <c r="R6" s="78">
        <f>IF(RES_hh_tes!R6=0,"",RES_hh_tes!R6/RES_hh_fec!R6)</f>
        <v>0.61693457606793045</v>
      </c>
      <c r="S6" s="78">
        <f>IF(RES_hh_tes!S6=0,"",RES_hh_tes!S6/RES_hh_fec!S6)</f>
        <v>0.62011561467747423</v>
      </c>
      <c r="T6" s="78">
        <f>IF(RES_hh_tes!T6=0,"",RES_hh_tes!T6/RES_hh_fec!T6)</f>
        <v>0.62152253430758519</v>
      </c>
      <c r="U6" s="78">
        <f>IF(RES_hh_tes!U6=0,"",RES_hh_tes!U6/RES_hh_fec!U6)</f>
        <v>0.6229449300842822</v>
      </c>
      <c r="V6" s="78">
        <f>IF(RES_hh_tes!V6=0,"",RES_hh_tes!V6/RES_hh_fec!V6)</f>
        <v>0.62960216444242223</v>
      </c>
      <c r="W6" s="78">
        <f>IF(RES_hh_tes!W6=0,"",RES_hh_tes!W6/RES_hh_fec!W6)</f>
        <v>0.64764577465953321</v>
      </c>
      <c r="X6" s="78">
        <f>IF(RES_hh_tes!X6=0,"",RES_hh_tes!X6/RES_hh_fec!X6)</f>
        <v>0.68358979664591157</v>
      </c>
      <c r="Y6" s="78">
        <f>IF(RES_hh_tes!Y6=0,"",RES_hh_tes!Y6/RES_hh_fec!Y6)</f>
        <v>0.70133873296901372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0.41240412123698156</v>
      </c>
      <c r="C7" s="78">
        <f>IF(RES_hh_tes!C7=0,"",RES_hh_tes!C7/RES_hh_fec!C7)</f>
        <v>0.41659047796143067</v>
      </c>
      <c r="D7" s="78">
        <f>IF(RES_hh_tes!D7=0,"",RES_hh_tes!D7/RES_hh_fec!D7)</f>
        <v>0.42100704919981524</v>
      </c>
      <c r="E7" s="78">
        <f>IF(RES_hh_tes!E7=0,"",RES_hh_tes!E7/RES_hh_fec!E7)</f>
        <v>0.4255821630996387</v>
      </c>
      <c r="F7" s="78">
        <f>IF(RES_hh_tes!F7=0,"",RES_hh_tes!F7/RES_hh_fec!F7)</f>
        <v>0.43059706474248183</v>
      </c>
      <c r="G7" s="78">
        <f>IF(RES_hh_tes!G7=0,"",RES_hh_tes!G7/RES_hh_fec!G7)</f>
        <v>0.43425757837580964</v>
      </c>
      <c r="H7" s="78">
        <f>IF(RES_hh_tes!H7=0,"",RES_hh_tes!H7/RES_hh_fec!H7)</f>
        <v>0.43765701560518711</v>
      </c>
      <c r="I7" s="78">
        <f>IF(RES_hh_tes!I7=0,"",RES_hh_tes!I7/RES_hh_fec!I7)</f>
        <v>0.44164847646352606</v>
      </c>
      <c r="J7" s="78">
        <f>IF(RES_hh_tes!J7=0,"",RES_hh_tes!J7/RES_hh_fec!J7)</f>
        <v>0.44738464590697546</v>
      </c>
      <c r="K7" s="78">
        <f>IF(RES_hh_tes!K7=0,"",RES_hh_tes!K7/RES_hh_fec!K7)</f>
        <v>0.45404170853886316</v>
      </c>
      <c r="L7" s="78">
        <f>IF(RES_hh_tes!L7=0,"",RES_hh_tes!L7/RES_hh_fec!L7)</f>
        <v>0.46113265009862325</v>
      </c>
      <c r="M7" s="78">
        <f>IF(RES_hh_tes!M7=0,"",RES_hh_tes!M7/RES_hh_fec!M7)</f>
        <v>0.46888552033475872</v>
      </c>
      <c r="N7" s="78">
        <f>IF(RES_hh_tes!N7=0,"",RES_hh_tes!N7/RES_hh_fec!N7)</f>
        <v>0.48028190197616316</v>
      </c>
      <c r="O7" s="78">
        <f>IF(RES_hh_tes!O7=0,"",RES_hh_tes!O7/RES_hh_fec!O7)</f>
        <v>0.49628498683566269</v>
      </c>
      <c r="P7" s="78">
        <f>IF(RES_hh_tes!P7=0,"",RES_hh_tes!P7/RES_hh_fec!P7)</f>
        <v>0.50195178331538282</v>
      </c>
      <c r="Q7" s="78">
        <f>IF(RES_hh_tes!Q7=0,"",RES_hh_tes!Q7/RES_hh_fec!Q7)</f>
        <v>0.50448823422689126</v>
      </c>
      <c r="R7" s="78">
        <f>IF(RES_hh_tes!R7=0,"",RES_hh_tes!R7/RES_hh_fec!R7)</f>
        <v>0.51248311636086119</v>
      </c>
      <c r="S7" s="78">
        <f>IF(RES_hh_tes!S7=0,"",RES_hh_tes!S7/RES_hh_fec!S7)</f>
        <v>0.52761383637464654</v>
      </c>
      <c r="T7" s="78">
        <f>IF(RES_hh_tes!T7=0,"",RES_hh_tes!T7/RES_hh_fec!T7)</f>
        <v>0.54282816785877264</v>
      </c>
      <c r="U7" s="78">
        <f>IF(RES_hh_tes!U7=0,"",RES_hh_tes!U7/RES_hh_fec!U7)</f>
        <v>0.56151795220472567</v>
      </c>
      <c r="V7" s="78">
        <f>IF(RES_hh_tes!V7=0,"",RES_hh_tes!V7/RES_hh_fec!V7)</f>
        <v>0.57674173117445937</v>
      </c>
      <c r="W7" s="78">
        <f>IF(RES_hh_tes!W7=0,"",RES_hh_tes!W7/RES_hh_fec!W7)</f>
        <v>0.58790591934759195</v>
      </c>
      <c r="X7" s="78">
        <f>IF(RES_hh_tes!X7=0,"",RES_hh_tes!X7/RES_hh_fec!X7)</f>
        <v>0.59688498746849983</v>
      </c>
      <c r="Y7" s="78">
        <f>IF(RES_hh_tes!Y7=0,"",RES_hh_tes!Y7/RES_hh_fec!Y7)</f>
        <v>0.60694760058660302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0.45477294615361336</v>
      </c>
      <c r="C8" s="78">
        <f>IF(RES_hh_tes!C8=0,"",RES_hh_tes!C8/RES_hh_fec!C8)</f>
        <v>0.4642551316384263</v>
      </c>
      <c r="D8" s="78">
        <f>IF(RES_hh_tes!D8=0,"",RES_hh_tes!D8/RES_hh_fec!D8)</f>
        <v>0.48543985889221425</v>
      </c>
      <c r="E8" s="78">
        <f>IF(RES_hh_tes!E8=0,"",RES_hh_tes!E8/RES_hh_fec!E8)</f>
        <v>0.49871040773227321</v>
      </c>
      <c r="F8" s="78">
        <f>IF(RES_hh_tes!F8=0,"",RES_hh_tes!F8/RES_hh_fec!F8)</f>
        <v>0.50806667443736442</v>
      </c>
      <c r="G8" s="78">
        <f>IF(RES_hh_tes!G8=0,"",RES_hh_tes!G8/RES_hh_fec!G8)</f>
        <v>0.5145432279931168</v>
      </c>
      <c r="H8" s="78">
        <f>IF(RES_hh_tes!H8=0,"",RES_hh_tes!H8/RES_hh_fec!H8)</f>
        <v>0.51960959189971068</v>
      </c>
      <c r="I8" s="78">
        <f>IF(RES_hh_tes!I8=0,"",RES_hh_tes!I8/RES_hh_fec!I8)</f>
        <v>0.52372812724104667</v>
      </c>
      <c r="J8" s="78">
        <f>IF(RES_hh_tes!J8=0,"",RES_hh_tes!J8/RES_hh_fec!J8)</f>
        <v>0.52746905027104007</v>
      </c>
      <c r="K8" s="78">
        <f>IF(RES_hh_tes!K8=0,"",RES_hh_tes!K8/RES_hh_fec!K8)</f>
        <v>0.53128213185763384</v>
      </c>
      <c r="L8" s="78">
        <f>IF(RES_hh_tes!L8=0,"",RES_hh_tes!L8/RES_hh_fec!L8)</f>
        <v>0.53395023727559798</v>
      </c>
      <c r="M8" s="78">
        <f>IF(RES_hh_tes!M8=0,"",RES_hh_tes!M8/RES_hh_fec!M8)</f>
        <v>0.53692066415638273</v>
      </c>
      <c r="N8" s="78">
        <f>IF(RES_hh_tes!N8=0,"",RES_hh_tes!N8/RES_hh_fec!N8)</f>
        <v>0.53977862541330957</v>
      </c>
      <c r="O8" s="78">
        <f>IF(RES_hh_tes!O8=0,"",RES_hh_tes!O8/RES_hh_fec!O8)</f>
        <v>0.54764410375234018</v>
      </c>
      <c r="P8" s="78">
        <f>IF(RES_hh_tes!P8=0,"",RES_hh_tes!P8/RES_hh_fec!P8)</f>
        <v>0.5576499958569554</v>
      </c>
      <c r="Q8" s="78">
        <f>IF(RES_hh_tes!Q8=0,"",RES_hh_tes!Q8/RES_hh_fec!Q8)</f>
        <v>0.57458798172806747</v>
      </c>
      <c r="R8" s="78">
        <f>IF(RES_hh_tes!R8=0,"",RES_hh_tes!R8/RES_hh_fec!R8)</f>
        <v>0.58891282533319511</v>
      </c>
      <c r="S8" s="78">
        <f>IF(RES_hh_tes!S8=0,"",RES_hh_tes!S8/RES_hh_fec!S8)</f>
        <v>0.60818895635248327</v>
      </c>
      <c r="T8" s="78">
        <f>IF(RES_hh_tes!T8=0,"",RES_hh_tes!T8/RES_hh_fec!T8)</f>
        <v>0.62937907399220472</v>
      </c>
      <c r="U8" s="78">
        <f>IF(RES_hh_tes!U8=0,"",RES_hh_tes!U8/RES_hh_fec!U8)</f>
        <v>0.65327961624518527</v>
      </c>
      <c r="V8" s="78">
        <f>IF(RES_hh_tes!V8=0,"",RES_hh_tes!V8/RES_hh_fec!V8)</f>
        <v>0.67464034334097955</v>
      </c>
      <c r="W8" s="78">
        <f>IF(RES_hh_tes!W8=0,"",RES_hh_tes!W8/RES_hh_fec!W8)</f>
        <v>0.69082331340602332</v>
      </c>
      <c r="X8" s="78">
        <f>IF(RES_hh_tes!X8=0,"",RES_hh_tes!X8/RES_hh_fec!X8)</f>
        <v>0.70466402263843742</v>
      </c>
      <c r="Y8" s="78">
        <f>IF(RES_hh_tes!Y8=0,"",RES_hh_tes!Y8/RES_hh_fec!Y8)</f>
        <v>0.71732866720631638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0.41211722402222989</v>
      </c>
      <c r="C9" s="78">
        <f>IF(RES_hh_tes!C9=0,"",RES_hh_tes!C9/RES_hh_fec!C9)</f>
        <v>0.41648220372459682</v>
      </c>
      <c r="D9" s="78">
        <f>IF(RES_hh_tes!D9=0,"",RES_hh_tes!D9/RES_hh_fec!D9)</f>
        <v>0.41866865304399226</v>
      </c>
      <c r="E9" s="78">
        <f>IF(RES_hh_tes!E9=0,"",RES_hh_tes!E9/RES_hh_fec!E9)</f>
        <v>0.42203223434111253</v>
      </c>
      <c r="F9" s="78">
        <f>IF(RES_hh_tes!F9=0,"",RES_hh_tes!F9/RES_hh_fec!F9)</f>
        <v>0.43143825956735543</v>
      </c>
      <c r="G9" s="78">
        <f>IF(RES_hh_tes!G9=0,"",RES_hh_tes!G9/RES_hh_fec!G9)</f>
        <v>0.44517816043278846</v>
      </c>
      <c r="H9" s="78">
        <f>IF(RES_hh_tes!H9=0,"",RES_hh_tes!H9/RES_hh_fec!H9)</f>
        <v>0.46210558017358505</v>
      </c>
      <c r="I9" s="78">
        <f>IF(RES_hh_tes!I9=0,"",RES_hh_tes!I9/RES_hh_fec!I9)</f>
        <v>0.48167226849290257</v>
      </c>
      <c r="J9" s="78">
        <f>IF(RES_hh_tes!J9=0,"",RES_hh_tes!J9/RES_hh_fec!J9)</f>
        <v>0.49716164548933456</v>
      </c>
      <c r="K9" s="78">
        <f>IF(RES_hh_tes!K9=0,"",RES_hh_tes!K9/RES_hh_fec!K9)</f>
        <v>0.51599695423308445</v>
      </c>
      <c r="L9" s="78">
        <f>IF(RES_hh_tes!L9=0,"",RES_hh_tes!L9/RES_hh_fec!L9)</f>
        <v>0.53989889698844939</v>
      </c>
      <c r="M9" s="78">
        <f>IF(RES_hh_tes!M9=0,"",RES_hh_tes!M9/RES_hh_fec!M9)</f>
        <v>0.56736657510997524</v>
      </c>
      <c r="N9" s="78">
        <f>IF(RES_hh_tes!N9=0,"",RES_hh_tes!N9/RES_hh_fec!N9)</f>
        <v>0.59067950765048083</v>
      </c>
      <c r="O9" s="78">
        <f>IF(RES_hh_tes!O9=0,"",RES_hh_tes!O9/RES_hh_fec!O9)</f>
        <v>0.60673969268495598</v>
      </c>
      <c r="P9" s="78">
        <f>IF(RES_hh_tes!P9=0,"",RES_hh_tes!P9/RES_hh_fec!P9)</f>
        <v>0.60856372784735069</v>
      </c>
      <c r="Q9" s="78">
        <f>IF(RES_hh_tes!Q9=0,"",RES_hh_tes!Q9/RES_hh_fec!Q9)</f>
        <v>0.61150996608115371</v>
      </c>
      <c r="R9" s="78">
        <f>IF(RES_hh_tes!R9=0,"",RES_hh_tes!R9/RES_hh_fec!R9)</f>
        <v>0.61588030039708097</v>
      </c>
      <c r="S9" s="78">
        <f>IF(RES_hh_tes!S9=0,"",RES_hh_tes!S9/RES_hh_fec!S9)</f>
        <v>0.62139566434702653</v>
      </c>
      <c r="T9" s="78">
        <f>IF(RES_hh_tes!T9=0,"",RES_hh_tes!T9/RES_hh_fec!T9)</f>
        <v>0.62752485793886637</v>
      </c>
      <c r="U9" s="78">
        <f>IF(RES_hh_tes!U9=0,"",RES_hh_tes!U9/RES_hh_fec!U9)</f>
        <v>0.63217694983829797</v>
      </c>
      <c r="V9" s="78">
        <f>IF(RES_hh_tes!V9=0,"",RES_hh_tes!V9/RES_hh_fec!V9)</f>
        <v>0.63993819870710689</v>
      </c>
      <c r="W9" s="78">
        <f>IF(RES_hh_tes!W9=0,"",RES_hh_tes!W9/RES_hh_fec!W9)</f>
        <v>0.65183390104277039</v>
      </c>
      <c r="X9" s="78">
        <f>IF(RES_hh_tes!X9=0,"",RES_hh_tes!X9/RES_hh_fec!X9)</f>
        <v>0.66469949024678865</v>
      </c>
      <c r="Y9" s="78">
        <f>IF(RES_hh_tes!Y9=0,"",RES_hh_tes!Y9/RES_hh_fec!Y9)</f>
        <v>0.67934748832996061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>
        <f>IF(RES_hh_tes!F10=0,"",RES_hh_tes!F10/RES_hh_fec!F10)</f>
        <v>0.7686771470761764</v>
      </c>
      <c r="G10" s="78">
        <f>IF(RES_hh_tes!G10=0,"",RES_hh_tes!G10/RES_hh_fec!G10)</f>
        <v>0.76969776565029102</v>
      </c>
      <c r="H10" s="78">
        <f>IF(RES_hh_tes!H10=0,"",RES_hh_tes!H10/RES_hh_fec!H10)</f>
        <v>0.77082061979343852</v>
      </c>
      <c r="I10" s="78">
        <f>IF(RES_hh_tes!I10=0,"",RES_hh_tes!I10/RES_hh_fec!I10)</f>
        <v>0.77146879830863491</v>
      </c>
      <c r="J10" s="78">
        <f>IF(RES_hh_tes!J10=0,"",RES_hh_tes!J10/RES_hh_fec!J10)</f>
        <v>0.77240196893963375</v>
      </c>
      <c r="K10" s="78">
        <f>IF(RES_hh_tes!K10=0,"",RES_hh_tes!K10/RES_hh_fec!K10)</f>
        <v>0.77327408740378067</v>
      </c>
      <c r="L10" s="78">
        <f>IF(RES_hh_tes!L10=0,"",RES_hh_tes!L10/RES_hh_fec!L10)</f>
        <v>0.77368848870514417</v>
      </c>
      <c r="M10" s="78">
        <f>IF(RES_hh_tes!M10=0,"",RES_hh_tes!M10/RES_hh_fec!M10)</f>
        <v>0.77384195686354429</v>
      </c>
      <c r="N10" s="78">
        <f>IF(RES_hh_tes!N10=0,"",RES_hh_tes!N10/RES_hh_fec!N10)</f>
        <v>0.77384751063164503</v>
      </c>
      <c r="O10" s="78">
        <f>IF(RES_hh_tes!O10=0,"",RES_hh_tes!O10/RES_hh_fec!O10)</f>
        <v>0.77409317812351142</v>
      </c>
      <c r="P10" s="78">
        <f>IF(RES_hh_tes!P10=0,"",RES_hh_tes!P10/RES_hh_fec!P10)</f>
        <v>0.77420680523058238</v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0.70209399756114177</v>
      </c>
      <c r="C11" s="78">
        <f>IF(RES_hh_tes!C11=0,"",RES_hh_tes!C11/RES_hh_fec!C11)</f>
        <v>0.70410659661382513</v>
      </c>
      <c r="D11" s="78">
        <f>IF(RES_hh_tes!D11=0,"",RES_hh_tes!D11/RES_hh_fec!D11)</f>
        <v>0.70737698581298114</v>
      </c>
      <c r="E11" s="78">
        <f>IF(RES_hh_tes!E11=0,"",RES_hh_tes!E11/RES_hh_fec!E11)</f>
        <v>0.71147545916911648</v>
      </c>
      <c r="F11" s="78">
        <f>IF(RES_hh_tes!F11=0,"",RES_hh_tes!F11/RES_hh_fec!F11)</f>
        <v>0.71439593741822827</v>
      </c>
      <c r="G11" s="78">
        <f>IF(RES_hh_tes!G11=0,"",RES_hh_tes!G11/RES_hh_fec!G11)</f>
        <v>0.71681698941458172</v>
      </c>
      <c r="H11" s="78">
        <f>IF(RES_hh_tes!H11=0,"",RES_hh_tes!H11/RES_hh_fec!H11)</f>
        <v>0.71870260419228971</v>
      </c>
      <c r="I11" s="78">
        <f>IF(RES_hh_tes!I11=0,"",RES_hh_tes!I11/RES_hh_fec!I11)</f>
        <v>0.72076301320006331</v>
      </c>
      <c r="J11" s="78">
        <f>IF(RES_hh_tes!J11=0,"",RES_hh_tes!J11/RES_hh_fec!J11)</f>
        <v>0.7225689462956455</v>
      </c>
      <c r="K11" s="78">
        <f>IF(RES_hh_tes!K11=0,"",RES_hh_tes!K11/RES_hh_fec!K11)</f>
        <v>0.72462776511173166</v>
      </c>
      <c r="L11" s="78">
        <f>IF(RES_hh_tes!L11=0,"",RES_hh_tes!L11/RES_hh_fec!L11)</f>
        <v>0.72672534287183466</v>
      </c>
      <c r="M11" s="78">
        <f>IF(RES_hh_tes!M11=0,"",RES_hh_tes!M11/RES_hh_fec!M11)</f>
        <v>0.72875457191476378</v>
      </c>
      <c r="N11" s="78">
        <f>IF(RES_hh_tes!N11=0,"",RES_hh_tes!N11/RES_hh_fec!N11)</f>
        <v>0.73123042802426164</v>
      </c>
      <c r="O11" s="78">
        <f>IF(RES_hh_tes!O11=0,"",RES_hh_tes!O11/RES_hh_fec!O11)</f>
        <v>0.73383632738319304</v>
      </c>
      <c r="P11" s="78">
        <f>IF(RES_hh_tes!P11=0,"",RES_hh_tes!P11/RES_hh_fec!P11)</f>
        <v>0.73491101634769251</v>
      </c>
      <c r="Q11" s="78">
        <f>IF(RES_hh_tes!Q11=0,"",RES_hh_tes!Q11/RES_hh_fec!Q11)</f>
        <v>0.73648076669517404</v>
      </c>
      <c r="R11" s="78">
        <f>IF(RES_hh_tes!R11=0,"",RES_hh_tes!R11/RES_hh_fec!R11)</f>
        <v>0.73854021612940157</v>
      </c>
      <c r="S11" s="78">
        <f>IF(RES_hh_tes!S11=0,"",RES_hh_tes!S11/RES_hh_fec!S11)</f>
        <v>0.74082933248247074</v>
      </c>
      <c r="T11" s="78">
        <f>IF(RES_hh_tes!T11=0,"",RES_hh_tes!T11/RES_hh_fec!T11)</f>
        <v>0.74439655621468193</v>
      </c>
      <c r="U11" s="78">
        <f>IF(RES_hh_tes!U11=0,"",RES_hh_tes!U11/RES_hh_fec!U11)</f>
        <v>0.74746880030853968</v>
      </c>
      <c r="V11" s="78">
        <f>IF(RES_hh_tes!V11=0,"",RES_hh_tes!V11/RES_hh_fec!V11)</f>
        <v>0.74953807406929374</v>
      </c>
      <c r="W11" s="78">
        <f>IF(RES_hh_tes!W11=0,"",RES_hh_tes!W11/RES_hh_fec!W11)</f>
        <v>0.751003911769208</v>
      </c>
      <c r="X11" s="78">
        <f>IF(RES_hh_tes!X11=0,"",RES_hh_tes!X11/RES_hh_fec!X11)</f>
        <v>0.75229948039834071</v>
      </c>
      <c r="Y11" s="78">
        <f>IF(RES_hh_tes!Y11=0,"",RES_hh_tes!Y11/RES_hh_fec!Y11)</f>
        <v>0.7533222709007521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1.365246549676485</v>
      </c>
      <c r="C12" s="78">
        <f>IF(RES_hh_tes!C12=0,"",RES_hh_tes!C12/RES_hh_fec!C12)</f>
        <v>1.4149836227559904</v>
      </c>
      <c r="D12" s="78">
        <f>IF(RES_hh_tes!D12=0,"",RES_hh_tes!D12/RES_hh_fec!D12)</f>
        <v>1.5065757307403751</v>
      </c>
      <c r="E12" s="78">
        <f>IF(RES_hh_tes!E12=0,"",RES_hh_tes!E12/RES_hh_fec!E12)</f>
        <v>1.5807046614032652</v>
      </c>
      <c r="F12" s="78">
        <f>IF(RES_hh_tes!F12=0,"",RES_hh_tes!F12/RES_hh_fec!F12)</f>
        <v>1.645694862820829</v>
      </c>
      <c r="G12" s="78">
        <f>IF(RES_hh_tes!G12=0,"",RES_hh_tes!G12/RES_hh_fec!G12)</f>
        <v>1.7087300082769457</v>
      </c>
      <c r="H12" s="78">
        <f>IF(RES_hh_tes!H12=0,"",RES_hh_tes!H12/RES_hh_fec!H12)</f>
        <v>1.7724644174478075</v>
      </c>
      <c r="I12" s="78">
        <f>IF(RES_hh_tes!I12=0,"",RES_hh_tes!I12/RES_hh_fec!I12)</f>
        <v>1.8257628984512342</v>
      </c>
      <c r="J12" s="78">
        <f>IF(RES_hh_tes!J12=0,"",RES_hh_tes!J12/RES_hh_fec!J12)</f>
        <v>1.8621679075962458</v>
      </c>
      <c r="K12" s="78">
        <f>IF(RES_hh_tes!K12=0,"",RES_hh_tes!K12/RES_hh_fec!K12)</f>
        <v>1.892419156393975</v>
      </c>
      <c r="L12" s="78">
        <f>IF(RES_hh_tes!L12=0,"",RES_hh_tes!L12/RES_hh_fec!L12)</f>
        <v>1.9368164540042743</v>
      </c>
      <c r="M12" s="78">
        <f>IF(RES_hh_tes!M12=0,"",RES_hh_tes!M12/RES_hh_fec!M12)</f>
        <v>1.9982878292753286</v>
      </c>
      <c r="N12" s="78">
        <f>IF(RES_hh_tes!N12=0,"",RES_hh_tes!N12/RES_hh_fec!N12)</f>
        <v>2.0863710633529839</v>
      </c>
      <c r="O12" s="78">
        <f>IF(RES_hh_tes!O12=0,"",RES_hh_tes!O12/RES_hh_fec!O12)</f>
        <v>2.1944442493430687</v>
      </c>
      <c r="P12" s="78">
        <f>IF(RES_hh_tes!P12=0,"",RES_hh_tes!P12/RES_hh_fec!P12)</f>
        <v>2.3571729616318207</v>
      </c>
      <c r="Q12" s="78">
        <f>IF(RES_hh_tes!Q12=0,"",RES_hh_tes!Q12/RES_hh_fec!Q12)</f>
        <v>2.5770480852701954</v>
      </c>
      <c r="R12" s="78">
        <f>IF(RES_hh_tes!R12=0,"",RES_hh_tes!R12/RES_hh_fec!R12)</f>
        <v>2.7591146210052173</v>
      </c>
      <c r="S12" s="78">
        <f>IF(RES_hh_tes!S12=0,"",RES_hh_tes!S12/RES_hh_fec!S12)</f>
        <v>2.9209898568959312</v>
      </c>
      <c r="T12" s="78">
        <f>IF(RES_hh_tes!T12=0,"",RES_hh_tes!T12/RES_hh_fec!T12)</f>
        <v>3.0623402015916077</v>
      </c>
      <c r="U12" s="78">
        <f>IF(RES_hh_tes!U12=0,"",RES_hh_tes!U12/RES_hh_fec!U12)</f>
        <v>3.1620768616051396</v>
      </c>
      <c r="V12" s="78">
        <f>IF(RES_hh_tes!V12=0,"",RES_hh_tes!V12/RES_hh_fec!V12)</f>
        <v>3.2451469005068088</v>
      </c>
      <c r="W12" s="78">
        <f>IF(RES_hh_tes!W12=0,"",RES_hh_tes!W12/RES_hh_fec!W12)</f>
        <v>3.321322843899488</v>
      </c>
      <c r="X12" s="78">
        <f>IF(RES_hh_tes!X12=0,"",RES_hh_tes!X12/RES_hh_fec!X12)</f>
        <v>3.3843206477133236</v>
      </c>
      <c r="Y12" s="78">
        <f>IF(RES_hh_tes!Y12=0,"",RES_hh_tes!Y12/RES_hh_fec!Y12)</f>
        <v>3.4415345909224739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0.62626972549122895</v>
      </c>
      <c r="C13" s="79">
        <f>IF(RES_hh_tes!C13=0,"",RES_hh_tes!C13/RES_hh_fec!C13)</f>
        <v>0.63133834494732999</v>
      </c>
      <c r="D13" s="79">
        <f>IF(RES_hh_tes!D13=0,"",RES_hh_tes!D13/RES_hh_fec!D13)</f>
        <v>0.63811889426981505</v>
      </c>
      <c r="E13" s="79">
        <f>IF(RES_hh_tes!E13=0,"",RES_hh_tes!E13/RES_hh_fec!E13)</f>
        <v>0.64180853575425034</v>
      </c>
      <c r="F13" s="79">
        <f>IF(RES_hh_tes!F13=0,"",RES_hh_tes!F13/RES_hh_fec!F13)</f>
        <v>0.64620962818290306</v>
      </c>
      <c r="G13" s="79">
        <f>IF(RES_hh_tes!G13=0,"",RES_hh_tes!G13/RES_hh_fec!G13)</f>
        <v>0.64919700005539527</v>
      </c>
      <c r="H13" s="79">
        <f>IF(RES_hh_tes!H13=0,"",RES_hh_tes!H13/RES_hh_fec!H13)</f>
        <v>0.65388031132550073</v>
      </c>
      <c r="I13" s="79">
        <f>IF(RES_hh_tes!I13=0,"",RES_hh_tes!I13/RES_hh_fec!I13)</f>
        <v>0.6585076225309171</v>
      </c>
      <c r="J13" s="79">
        <f>IF(RES_hh_tes!J13=0,"",RES_hh_tes!J13/RES_hh_fec!J13)</f>
        <v>0.66391335195621171</v>
      </c>
      <c r="K13" s="79">
        <f>IF(RES_hh_tes!K13=0,"",RES_hh_tes!K13/RES_hh_fec!K13)</f>
        <v>0.66834802135145488</v>
      </c>
      <c r="L13" s="79">
        <f>IF(RES_hh_tes!L13=0,"",RES_hh_tes!L13/RES_hh_fec!L13)</f>
        <v>0.6723495096645975</v>
      </c>
      <c r="M13" s="79">
        <f>IF(RES_hh_tes!M13=0,"",RES_hh_tes!M13/RES_hh_fec!M13)</f>
        <v>0.67655089147592284</v>
      </c>
      <c r="N13" s="79">
        <f>IF(RES_hh_tes!N13=0,"",RES_hh_tes!N13/RES_hh_fec!N13)</f>
        <v>0.68113959006635483</v>
      </c>
      <c r="O13" s="79">
        <f>IF(RES_hh_tes!O13=0,"",RES_hh_tes!O13/RES_hh_fec!O13)</f>
        <v>0.68636231268890691</v>
      </c>
      <c r="P13" s="79">
        <f>IF(RES_hh_tes!P13=0,"",RES_hh_tes!P13/RES_hh_fec!P13)</f>
        <v>0.68883906748759915</v>
      </c>
      <c r="Q13" s="79">
        <f>IF(RES_hh_tes!Q13=0,"",RES_hh_tes!Q13/RES_hh_fec!Q13)</f>
        <v>0.69154578692277868</v>
      </c>
      <c r="R13" s="79">
        <f>IF(RES_hh_tes!R13=0,"",RES_hh_tes!R13/RES_hh_fec!R13)</f>
        <v>0.69556841649519086</v>
      </c>
      <c r="S13" s="79">
        <f>IF(RES_hh_tes!S13=0,"",RES_hh_tes!S13/RES_hh_fec!S13)</f>
        <v>0.69988027915744677</v>
      </c>
      <c r="T13" s="79">
        <f>IF(RES_hh_tes!T13=0,"",RES_hh_tes!T13/RES_hh_fec!T13)</f>
        <v>0.70220092906672515</v>
      </c>
      <c r="U13" s="79">
        <f>IF(RES_hh_tes!U13=0,"",RES_hh_tes!U13/RES_hh_fec!U13)</f>
        <v>0.70385787273634193</v>
      </c>
      <c r="V13" s="79">
        <f>IF(RES_hh_tes!V13=0,"",RES_hh_tes!V13/RES_hh_fec!V13)</f>
        <v>0.70497178500818236</v>
      </c>
      <c r="W13" s="79">
        <f>IF(RES_hh_tes!W13=0,"",RES_hh_tes!W13/RES_hh_fec!W13)</f>
        <v>0.70594909732940059</v>
      </c>
      <c r="X13" s="79">
        <f>IF(RES_hh_tes!X13=0,"",RES_hh_tes!X13/RES_hh_fec!X13)</f>
        <v>0.7073188103681054</v>
      </c>
      <c r="Y13" s="79">
        <f>IF(RES_hh_tes!Y13=0,"",RES_hh_tes!Y13/RES_hh_fec!Y13)</f>
        <v>0.70844625169325204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1.7095301171197883</v>
      </c>
      <c r="C15" s="70">
        <f>IF(RES_hh_tes!C15=0,"",RES_hh_tes!C15/RES_hh_fec!C15)</f>
        <v>1.7873675397635236</v>
      </c>
      <c r="D15" s="70">
        <f>IF(RES_hh_tes!D15=0,"",RES_hh_tes!D15/RES_hh_fec!D15)</f>
        <v>1.8728847930021395</v>
      </c>
      <c r="E15" s="70">
        <f>IF(RES_hh_tes!E15=0,"",RES_hh_tes!E15/RES_hh_fec!E15)</f>
        <v>1.9797343483633321</v>
      </c>
      <c r="F15" s="70">
        <f>IF(RES_hh_tes!F15=0,"",RES_hh_tes!F15/RES_hh_fec!F15)</f>
        <v>2.1047253703590756</v>
      </c>
      <c r="G15" s="70">
        <f>IF(RES_hh_tes!G15=0,"",RES_hh_tes!G15/RES_hh_fec!G15)</f>
        <v>2.2477692960631521</v>
      </c>
      <c r="H15" s="70">
        <f>IF(RES_hh_tes!H15=0,"",RES_hh_tes!H15/RES_hh_fec!H15)</f>
        <v>2.4149616241988685</v>
      </c>
      <c r="I15" s="70">
        <f>IF(RES_hh_tes!I15=0,"",RES_hh_tes!I15/RES_hh_fec!I15)</f>
        <v>2.5128484214797213</v>
      </c>
      <c r="J15" s="70">
        <f>IF(RES_hh_tes!J15=0,"",RES_hh_tes!J15/RES_hh_fec!J15)</f>
        <v>2.5650077711633972</v>
      </c>
      <c r="K15" s="70">
        <f>IF(RES_hh_tes!K15=0,"",RES_hh_tes!K15/RES_hh_fec!K15)</f>
        <v>2.6608678535279768</v>
      </c>
      <c r="L15" s="70">
        <f>IF(RES_hh_tes!L15=0,"",RES_hh_tes!L15/RES_hh_fec!L15)</f>
        <v>2.7575546663010555</v>
      </c>
      <c r="M15" s="70">
        <f>IF(RES_hh_tes!M15=0,"",RES_hh_tes!M15/RES_hh_fec!M15)</f>
        <v>2.8663855415085093</v>
      </c>
      <c r="N15" s="70">
        <f>IF(RES_hh_tes!N15=0,"",RES_hh_tes!N15/RES_hh_fec!N15)</f>
        <v>2.9899484296399419</v>
      </c>
      <c r="O15" s="70">
        <f>IF(RES_hh_tes!O15=0,"",RES_hh_tes!O15/RES_hh_fec!O15)</f>
        <v>3.1394818647051137</v>
      </c>
      <c r="P15" s="70">
        <f>IF(RES_hh_tes!P15=0,"",RES_hh_tes!P15/RES_hh_fec!P15)</f>
        <v>3.2611938137395811</v>
      </c>
      <c r="Q15" s="70">
        <f>IF(RES_hh_tes!Q15=0,"",RES_hh_tes!Q15/RES_hh_fec!Q15)</f>
        <v>3.368729687359965</v>
      </c>
      <c r="R15" s="70">
        <f>IF(RES_hh_tes!R15=0,"",RES_hh_tes!R15/RES_hh_fec!R15)</f>
        <v>3.4673268308350909</v>
      </c>
      <c r="S15" s="70">
        <f>IF(RES_hh_tes!S15=0,"",RES_hh_tes!S15/RES_hh_fec!S15)</f>
        <v>3.5686953800083625</v>
      </c>
      <c r="T15" s="70">
        <f>IF(RES_hh_tes!T15=0,"",RES_hh_tes!T15/RES_hh_fec!T15)</f>
        <v>3.6498757613708328</v>
      </c>
      <c r="U15" s="70">
        <f>IF(RES_hh_tes!U15=0,"",RES_hh_tes!U15/RES_hh_fec!U15)</f>
        <v>3.709759008347052</v>
      </c>
      <c r="V15" s="70">
        <f>IF(RES_hh_tes!V15=0,"",RES_hh_tes!V15/RES_hh_fec!V15)</f>
        <v>3.7530234794280908</v>
      </c>
      <c r="W15" s="70">
        <f>IF(RES_hh_tes!W15=0,"",RES_hh_tes!W15/RES_hh_fec!W15)</f>
        <v>3.78308687945372</v>
      </c>
      <c r="X15" s="70">
        <f>IF(RES_hh_tes!X15=0,"",RES_hh_tes!X15/RES_hh_fec!X15)</f>
        <v>3.8063401844674836</v>
      </c>
      <c r="Y15" s="70">
        <f>IF(RES_hh_tes!Y15=0,"",RES_hh_tes!Y15/RES_hh_fec!Y15)</f>
        <v>3.845183319592135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1.7095301171197883</v>
      </c>
      <c r="C16" s="78">
        <f>IF(RES_hh_tes!C16=0,"",RES_hh_tes!C16/RES_hh_fec!C16)</f>
        <v>1.7873675397635236</v>
      </c>
      <c r="D16" s="78">
        <f>IF(RES_hh_tes!D16=0,"",RES_hh_tes!D16/RES_hh_fec!D16)</f>
        <v>1.8728847930021395</v>
      </c>
      <c r="E16" s="78">
        <f>IF(RES_hh_tes!E16=0,"",RES_hh_tes!E16/RES_hh_fec!E16)</f>
        <v>1.9797343483633321</v>
      </c>
      <c r="F16" s="78">
        <f>IF(RES_hh_tes!F16=0,"",RES_hh_tes!F16/RES_hh_fec!F16)</f>
        <v>2.1047253703590756</v>
      </c>
      <c r="G16" s="78">
        <f>IF(RES_hh_tes!G16=0,"",RES_hh_tes!G16/RES_hh_fec!G16)</f>
        <v>2.2477692960631521</v>
      </c>
      <c r="H16" s="78">
        <f>IF(RES_hh_tes!H16=0,"",RES_hh_tes!H16/RES_hh_fec!H16)</f>
        <v>2.4149616241988685</v>
      </c>
      <c r="I16" s="78">
        <f>IF(RES_hh_tes!I16=0,"",RES_hh_tes!I16/RES_hh_fec!I16)</f>
        <v>2.5128484214797213</v>
      </c>
      <c r="J16" s="78">
        <f>IF(RES_hh_tes!J16=0,"",RES_hh_tes!J16/RES_hh_fec!J16)</f>
        <v>2.5650077711633972</v>
      </c>
      <c r="K16" s="78">
        <f>IF(RES_hh_tes!K16=0,"",RES_hh_tes!K16/RES_hh_fec!K16)</f>
        <v>2.6608678535279768</v>
      </c>
      <c r="L16" s="78">
        <f>IF(RES_hh_tes!L16=0,"",RES_hh_tes!L16/RES_hh_fec!L16)</f>
        <v>2.7575546663010555</v>
      </c>
      <c r="M16" s="78">
        <f>IF(RES_hh_tes!M16=0,"",RES_hh_tes!M16/RES_hh_fec!M16)</f>
        <v>2.8663855415085093</v>
      </c>
      <c r="N16" s="78">
        <f>IF(RES_hh_tes!N16=0,"",RES_hh_tes!N16/RES_hh_fec!N16)</f>
        <v>2.9899484296399419</v>
      </c>
      <c r="O16" s="78">
        <f>IF(RES_hh_tes!O16=0,"",RES_hh_tes!O16/RES_hh_fec!O16)</f>
        <v>3.1394818647051137</v>
      </c>
      <c r="P16" s="78">
        <f>IF(RES_hh_tes!P16=0,"",RES_hh_tes!P16/RES_hh_fec!P16)</f>
        <v>3.2611938137395811</v>
      </c>
      <c r="Q16" s="78">
        <f>IF(RES_hh_tes!Q16=0,"",RES_hh_tes!Q16/RES_hh_fec!Q16)</f>
        <v>3.368729687359965</v>
      </c>
      <c r="R16" s="78">
        <f>IF(RES_hh_tes!R16=0,"",RES_hh_tes!R16/RES_hh_fec!R16)</f>
        <v>3.4673268308350909</v>
      </c>
      <c r="S16" s="78">
        <f>IF(RES_hh_tes!S16=0,"",RES_hh_tes!S16/RES_hh_fec!S16)</f>
        <v>3.5686953800083625</v>
      </c>
      <c r="T16" s="78">
        <f>IF(RES_hh_tes!T16=0,"",RES_hh_tes!T16/RES_hh_fec!T16)</f>
        <v>3.6498757613708328</v>
      </c>
      <c r="U16" s="78">
        <f>IF(RES_hh_tes!U16=0,"",RES_hh_tes!U16/RES_hh_fec!U16)</f>
        <v>3.709759008347052</v>
      </c>
      <c r="V16" s="78">
        <f>IF(RES_hh_tes!V16=0,"",RES_hh_tes!V16/RES_hh_fec!V16)</f>
        <v>3.7530234794280908</v>
      </c>
      <c r="W16" s="78">
        <f>IF(RES_hh_tes!W16=0,"",RES_hh_tes!W16/RES_hh_fec!W16)</f>
        <v>3.78308687945372</v>
      </c>
      <c r="X16" s="78">
        <f>IF(RES_hh_tes!X16=0,"",RES_hh_tes!X16/RES_hh_fec!X16)</f>
        <v>3.8063401844674836</v>
      </c>
      <c r="Y16" s="78">
        <f>IF(RES_hh_tes!Y16=0,"",RES_hh_tes!Y16/RES_hh_fec!Y16)</f>
        <v>3.845183319592135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0.6775360513749823</v>
      </c>
      <c r="C17" s="70">
        <f>IF(RES_hh_tes!C17=0,"",RES_hh_tes!C17/RES_hh_fec!C17)</f>
        <v>0.68244503743044516</v>
      </c>
      <c r="D17" s="70">
        <f>IF(RES_hh_tes!D17=0,"",RES_hh_tes!D17/RES_hh_fec!D17)</f>
        <v>0.68546569337389385</v>
      </c>
      <c r="E17" s="70">
        <f>IF(RES_hh_tes!E17=0,"",RES_hh_tes!E17/RES_hh_fec!E17)</f>
        <v>0.69036708416050441</v>
      </c>
      <c r="F17" s="70">
        <f>IF(RES_hh_tes!F17=0,"",RES_hh_tes!F17/RES_hh_fec!F17)</f>
        <v>0.69366233241439934</v>
      </c>
      <c r="G17" s="70">
        <f>IF(RES_hh_tes!G17=0,"",RES_hh_tes!G17/RES_hh_fec!G17)</f>
        <v>0.69394855678533518</v>
      </c>
      <c r="H17" s="70">
        <f>IF(RES_hh_tes!H17=0,"",RES_hh_tes!H17/RES_hh_fec!H17)</f>
        <v>0.70590415435739973</v>
      </c>
      <c r="I17" s="70">
        <f>IF(RES_hh_tes!I17=0,"",RES_hh_tes!I17/RES_hh_fec!I17)</f>
        <v>0.72176285735758561</v>
      </c>
      <c r="J17" s="70">
        <f>IF(RES_hh_tes!J17=0,"",RES_hh_tes!J17/RES_hh_fec!J17)</f>
        <v>0.73533090797187994</v>
      </c>
      <c r="K17" s="70">
        <f>IF(RES_hh_tes!K17=0,"",RES_hh_tes!K17/RES_hh_fec!K17)</f>
        <v>0.74302058063214704</v>
      </c>
      <c r="L17" s="70">
        <f>IF(RES_hh_tes!L17=0,"",RES_hh_tes!L17/RES_hh_fec!L17)</f>
        <v>0.75200878049493936</v>
      </c>
      <c r="M17" s="70">
        <f>IF(RES_hh_tes!M17=0,"",RES_hh_tes!M17/RES_hh_fec!M17)</f>
        <v>0.75601222186743222</v>
      </c>
      <c r="N17" s="70">
        <f>IF(RES_hh_tes!N17=0,"",RES_hh_tes!N17/RES_hh_fec!N17)</f>
        <v>0.77025129281321625</v>
      </c>
      <c r="O17" s="70">
        <f>IF(RES_hh_tes!O17=0,"",RES_hh_tes!O17/RES_hh_fec!O17)</f>
        <v>0.7757549649447586</v>
      </c>
      <c r="P17" s="70">
        <f>IF(RES_hh_tes!P17=0,"",RES_hh_tes!P17/RES_hh_fec!P17)</f>
        <v>0.77909694397870055</v>
      </c>
      <c r="Q17" s="70">
        <f>IF(RES_hh_tes!Q17=0,"",RES_hh_tes!Q17/RES_hh_fec!Q17)</f>
        <v>0.78468756281557783</v>
      </c>
      <c r="R17" s="70">
        <f>IF(RES_hh_tes!R17=0,"",RES_hh_tes!R17/RES_hh_fec!R17)</f>
        <v>0.78907802773559588</v>
      </c>
      <c r="S17" s="70">
        <f>IF(RES_hh_tes!S17=0,"",RES_hh_tes!S17/RES_hh_fec!S17)</f>
        <v>0.80719443760212373</v>
      </c>
      <c r="T17" s="70">
        <f>IF(RES_hh_tes!T17=0,"",RES_hh_tes!T17/RES_hh_fec!T17)</f>
        <v>0.82489625956992818</v>
      </c>
      <c r="U17" s="70">
        <f>IF(RES_hh_tes!U17=0,"",RES_hh_tes!U17/RES_hh_fec!U17)</f>
        <v>0.83773162852444993</v>
      </c>
      <c r="V17" s="70">
        <f>IF(RES_hh_tes!V17=0,"",RES_hh_tes!V17/RES_hh_fec!V17)</f>
        <v>0.85139506742652626</v>
      </c>
      <c r="W17" s="70">
        <f>IF(RES_hh_tes!W17=0,"",RES_hh_tes!W17/RES_hh_fec!W17)</f>
        <v>0.85423400119702908</v>
      </c>
      <c r="X17" s="70">
        <f>IF(RES_hh_tes!X17=0,"",RES_hh_tes!X17/RES_hh_fec!X17)</f>
        <v>0.86005856047353157</v>
      </c>
      <c r="Y17" s="70">
        <f>IF(RES_hh_tes!Y17=0,"",RES_hh_tes!Y17/RES_hh_fec!Y17)</f>
        <v>0.87534221928090417</v>
      </c>
      <c r="DA17" s="88" t="s">
        <v>293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0.52144710033345443</v>
      </c>
      <c r="C19" s="78">
        <f>IF(RES_hh_tes!C19=0,"",RES_hh_tes!C19/RES_hh_fec!C19)</f>
        <v>0.52517720741883434</v>
      </c>
      <c r="D19" s="78">
        <f>IF(RES_hh_tes!D19=0,"",RES_hh_tes!D19/RES_hh_fec!D19)</f>
        <v>0.52928169348876619</v>
      </c>
      <c r="E19" s="78">
        <f>IF(RES_hh_tes!E19=0,"",RES_hh_tes!E19/RES_hh_fec!E19)</f>
        <v>0.53316261266839693</v>
      </c>
      <c r="F19" s="78">
        <f>IF(RES_hh_tes!F19=0,"",RES_hh_tes!F19/RES_hh_fec!F19)</f>
        <v>0.53698362284531509</v>
      </c>
      <c r="G19" s="78">
        <f>IF(RES_hh_tes!G19=0,"",RES_hh_tes!G19/RES_hh_fec!G19)</f>
        <v>0.54096697073400746</v>
      </c>
      <c r="H19" s="78">
        <f>IF(RES_hh_tes!H19=0,"",RES_hh_tes!H19/RES_hh_fec!H19)</f>
        <v>0.54556924605693857</v>
      </c>
      <c r="I19" s="78">
        <f>IF(RES_hh_tes!I19=0,"",RES_hh_tes!I19/RES_hh_fec!I19)</f>
        <v>0.54797801863250484</v>
      </c>
      <c r="J19" s="78">
        <f>IF(RES_hh_tes!J19=0,"",RES_hh_tes!J19/RES_hh_fec!J19)</f>
        <v>0.54936980343826769</v>
      </c>
      <c r="K19" s="78">
        <f>IF(RES_hh_tes!K19=0,"",RES_hh_tes!K19/RES_hh_fec!K19)</f>
        <v>0.55228527870813537</v>
      </c>
      <c r="L19" s="78">
        <f>IF(RES_hh_tes!L19=0,"",RES_hh_tes!L19/RES_hh_fec!L19)</f>
        <v>0.55669757079569959</v>
      </c>
      <c r="M19" s="78">
        <f>IF(RES_hh_tes!M19=0,"",RES_hh_tes!M19/RES_hh_fec!M19)</f>
        <v>0.5635312442629582</v>
      </c>
      <c r="N19" s="78">
        <f>IF(RES_hh_tes!N19=0,"",RES_hh_tes!N19/RES_hh_fec!N19)</f>
        <v>0.57289034800378513</v>
      </c>
      <c r="O19" s="78">
        <f>IF(RES_hh_tes!O19=0,"",RES_hh_tes!O19/RES_hh_fec!O19)</f>
        <v>0.58757536171040514</v>
      </c>
      <c r="P19" s="78">
        <f>IF(RES_hh_tes!P19=0,"",RES_hh_tes!P19/RES_hh_fec!P19)</f>
        <v>0.60069407494876448</v>
      </c>
      <c r="Q19" s="78">
        <f>IF(RES_hh_tes!Q19=0,"",RES_hh_tes!Q19/RES_hh_fec!Q19)</f>
        <v>0.61224391936579958</v>
      </c>
      <c r="R19" s="78">
        <f>IF(RES_hh_tes!R19=0,"",RES_hh_tes!R19/RES_hh_fec!R19)</f>
        <v>0.62506270644421502</v>
      </c>
      <c r="S19" s="78">
        <f>IF(RES_hh_tes!S19=0,"",RES_hh_tes!S19/RES_hh_fec!S19)</f>
        <v>0.64409905931428579</v>
      </c>
      <c r="T19" s="78">
        <f>IF(RES_hh_tes!T19=0,"",RES_hh_tes!T19/RES_hh_fec!T19)</f>
        <v>0.66637482704368867</v>
      </c>
      <c r="U19" s="78">
        <f>IF(RES_hh_tes!U19=0,"",RES_hh_tes!U19/RES_hh_fec!U19)</f>
        <v>0.68877718381911557</v>
      </c>
      <c r="V19" s="78">
        <f>IF(RES_hh_tes!V19=0,"",RES_hh_tes!V19/RES_hh_fec!V19)</f>
        <v>0.70786755052235451</v>
      </c>
      <c r="W19" s="78">
        <f>IF(RES_hh_tes!W19=0,"",RES_hh_tes!W19/RES_hh_fec!W19)</f>
        <v>0.72361986017198932</v>
      </c>
      <c r="X19" s="78">
        <f>IF(RES_hh_tes!X19=0,"",RES_hh_tes!X19/RES_hh_fec!X19)</f>
        <v>0.73383400708722213</v>
      </c>
      <c r="Y19" s="78">
        <f>IF(RES_hh_tes!Y19=0,"",RES_hh_tes!Y19/RES_hh_fec!Y19)</f>
        <v>0.74110803010378179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0.46992460440284778</v>
      </c>
      <c r="C20" s="78">
        <f>IF(RES_hh_tes!C20=0,"",RES_hh_tes!C20/RES_hh_fec!C20)</f>
        <v>0.47102629593428819</v>
      </c>
      <c r="D20" s="78">
        <f>IF(RES_hh_tes!D20=0,"",RES_hh_tes!D20/RES_hh_fec!D20)</f>
        <v>0.47200788885387857</v>
      </c>
      <c r="E20" s="78">
        <f>IF(RES_hh_tes!E20=0,"",RES_hh_tes!E20/RES_hh_fec!E20)</f>
        <v>0.47325312788234375</v>
      </c>
      <c r="F20" s="78">
        <f>IF(RES_hh_tes!F20=0,"",RES_hh_tes!F20/RES_hh_fec!F20)</f>
        <v>0.47421629282716482</v>
      </c>
      <c r="G20" s="78">
        <f>IF(RES_hh_tes!G20=0,"",RES_hh_tes!G20/RES_hh_fec!G20)</f>
        <v>0.4752780124475402</v>
      </c>
      <c r="H20" s="78">
        <f>IF(RES_hh_tes!H20=0,"",RES_hh_tes!H20/RES_hh_fec!H20)</f>
        <v>0.47631510317373515</v>
      </c>
      <c r="I20" s="78">
        <f>IF(RES_hh_tes!I20=0,"",RES_hh_tes!I20/RES_hh_fec!I20)</f>
        <v>0.47777801206810389</v>
      </c>
      <c r="J20" s="78">
        <f>IF(RES_hh_tes!J20=0,"",RES_hh_tes!J20/RES_hh_fec!J20)</f>
        <v>0.4818993529409395</v>
      </c>
      <c r="K20" s="78">
        <f>IF(RES_hh_tes!K20=0,"",RES_hh_tes!K20/RES_hh_fec!K20)</f>
        <v>0.48595388698851016</v>
      </c>
      <c r="L20" s="78">
        <f>IF(RES_hh_tes!L20=0,"",RES_hh_tes!L20/RES_hh_fec!L20)</f>
        <v>0.49205444657662212</v>
      </c>
      <c r="M20" s="78">
        <f>IF(RES_hh_tes!M20=0,"",RES_hh_tes!M20/RES_hh_fec!M20)</f>
        <v>0.50163701803029048</v>
      </c>
      <c r="N20" s="78">
        <f>IF(RES_hh_tes!N20=0,"",RES_hh_tes!N20/RES_hh_fec!N20)</f>
        <v>0.51694292320315405</v>
      </c>
      <c r="O20" s="78">
        <f>IF(RES_hh_tes!O20=0,"",RES_hh_tes!O20/RES_hh_fec!O20)</f>
        <v>0.53458621178612431</v>
      </c>
      <c r="P20" s="78">
        <f>IF(RES_hh_tes!P20=0,"",RES_hh_tes!P20/RES_hh_fec!P20)</f>
        <v>0.53725059662419405</v>
      </c>
      <c r="Q20" s="78">
        <f>IF(RES_hh_tes!Q20=0,"",RES_hh_tes!Q20/RES_hh_fec!Q20)</f>
        <v>0.53994236063281642</v>
      </c>
      <c r="R20" s="78">
        <f>IF(RES_hh_tes!R20=0,"",RES_hh_tes!R20/RES_hh_fec!R20)</f>
        <v>0.54526877065498602</v>
      </c>
      <c r="S20" s="78">
        <f>IF(RES_hh_tes!S20=0,"",RES_hh_tes!S20/RES_hh_fec!S20)</f>
        <v>0.56333146885849739</v>
      </c>
      <c r="T20" s="78">
        <f>IF(RES_hh_tes!T20=0,"",RES_hh_tes!T20/RES_hh_fec!T20)</f>
        <v>0.57946448074312762</v>
      </c>
      <c r="U20" s="78">
        <f>IF(RES_hh_tes!U20=0,"",RES_hh_tes!U20/RES_hh_fec!U20)</f>
        <v>0.60354285080802617</v>
      </c>
      <c r="V20" s="78">
        <f>IF(RES_hh_tes!V20=0,"",RES_hh_tes!V20/RES_hh_fec!V20)</f>
        <v>0.63459755259541328</v>
      </c>
      <c r="W20" s="78">
        <f>IF(RES_hh_tes!W20=0,"",RES_hh_tes!W20/RES_hh_fec!W20)</f>
        <v>0.65959398722615503</v>
      </c>
      <c r="X20" s="78">
        <f>IF(RES_hh_tes!X20=0,"",RES_hh_tes!X20/RES_hh_fec!X20)</f>
        <v>0.6766250668981878</v>
      </c>
      <c r="Y20" s="78">
        <f>IF(RES_hh_tes!Y20=0,"",RES_hh_tes!Y20/RES_hh_fec!Y20)</f>
        <v>0.6957049721983859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0.48662279175047635</v>
      </c>
      <c r="C21" s="78">
        <f>IF(RES_hh_tes!C21=0,"",RES_hh_tes!C21/RES_hh_fec!C21)</f>
        <v>0.49737853718513059</v>
      </c>
      <c r="D21" s="78">
        <f>IF(RES_hh_tes!D21=0,"",RES_hh_tes!D21/RES_hh_fec!D21)</f>
        <v>0.52094088108753345</v>
      </c>
      <c r="E21" s="78">
        <f>IF(RES_hh_tes!E21=0,"",RES_hh_tes!E21/RES_hh_fec!E21)</f>
        <v>0.53597115022052411</v>
      </c>
      <c r="F21" s="78">
        <f>IF(RES_hh_tes!F21=0,"",RES_hh_tes!F21/RES_hh_fec!F21)</f>
        <v>0.54698976957268941</v>
      </c>
      <c r="G21" s="78">
        <f>IF(RES_hh_tes!G21=0,"",RES_hh_tes!G21/RES_hh_fec!G21)</f>
        <v>0.55504600071980847</v>
      </c>
      <c r="H21" s="78">
        <f>IF(RES_hh_tes!H21=0,"",RES_hh_tes!H21/RES_hh_fec!H21)</f>
        <v>0.56142488226199216</v>
      </c>
      <c r="I21" s="78">
        <f>IF(RES_hh_tes!I21=0,"",RES_hh_tes!I21/RES_hh_fec!I21)</f>
        <v>0.56662417096590012</v>
      </c>
      <c r="J21" s="78">
        <f>IF(RES_hh_tes!J21=0,"",RES_hh_tes!J21/RES_hh_fec!J21)</f>
        <v>0.57148297171196438</v>
      </c>
      <c r="K21" s="78">
        <f>IF(RES_hh_tes!K21=0,"",RES_hh_tes!K21/RES_hh_fec!K21)</f>
        <v>0.57618033986842376</v>
      </c>
      <c r="L21" s="78">
        <f>IF(RES_hh_tes!L21=0,"",RES_hh_tes!L21/RES_hh_fec!L21)</f>
        <v>0.5800493621262236</v>
      </c>
      <c r="M21" s="78">
        <f>IF(RES_hh_tes!M21=0,"",RES_hh_tes!M21/RES_hh_fec!M21)</f>
        <v>0.58499998386872298</v>
      </c>
      <c r="N21" s="78">
        <f>IF(RES_hh_tes!N21=0,"",RES_hh_tes!N21/RES_hh_fec!N21)</f>
        <v>0.59188123064529452</v>
      </c>
      <c r="O21" s="78">
        <f>IF(RES_hh_tes!O21=0,"",RES_hh_tes!O21/RES_hh_fec!O21)</f>
        <v>0.60280651229293758</v>
      </c>
      <c r="P21" s="78">
        <f>IF(RES_hh_tes!P21=0,"",RES_hh_tes!P21/RES_hh_fec!P21)</f>
        <v>0.61300815309363188</v>
      </c>
      <c r="Q21" s="78">
        <f>IF(RES_hh_tes!Q21=0,"",RES_hh_tes!Q21/RES_hh_fec!Q21)</f>
        <v>0.62865833159855189</v>
      </c>
      <c r="R21" s="78">
        <f>IF(RES_hh_tes!R21=0,"",RES_hh_tes!R21/RES_hh_fec!R21)</f>
        <v>0.64408938933937365</v>
      </c>
      <c r="S21" s="78">
        <f>IF(RES_hh_tes!S21=0,"",RES_hh_tes!S21/RES_hh_fec!S21)</f>
        <v>0.66487095230820281</v>
      </c>
      <c r="T21" s="78">
        <f>IF(RES_hh_tes!T21=0,"",RES_hh_tes!T21/RES_hh_fec!T21)</f>
        <v>0.68239778367662807</v>
      </c>
      <c r="U21" s="78">
        <f>IF(RES_hh_tes!U21=0,"",RES_hh_tes!U21/RES_hh_fec!U21)</f>
        <v>0.69821215098645251</v>
      </c>
      <c r="V21" s="78">
        <f>IF(RES_hh_tes!V21=0,"",RES_hh_tes!V21/RES_hh_fec!V21)</f>
        <v>0.714476615416345</v>
      </c>
      <c r="W21" s="78">
        <f>IF(RES_hh_tes!W21=0,"",RES_hh_tes!W21/RES_hh_fec!W21)</f>
        <v>0.7322247228458153</v>
      </c>
      <c r="X21" s="78">
        <f>IF(RES_hh_tes!X21=0,"",RES_hh_tes!X21/RES_hh_fec!X21)</f>
        <v>0.74965916446910896</v>
      </c>
      <c r="Y21" s="78">
        <f>IF(RES_hh_tes!Y21=0,"",RES_hh_tes!Y21/RES_hh_fec!Y21)</f>
        <v>0.76548626418031651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0.42524952551421408</v>
      </c>
      <c r="C22" s="78">
        <f>IF(RES_hh_tes!C22=0,"",RES_hh_tes!C22/RES_hh_fec!C22)</f>
        <v>0.43238596168419835</v>
      </c>
      <c r="D22" s="78">
        <f>IF(RES_hh_tes!D22=0,"",RES_hh_tes!D22/RES_hh_fec!D22)</f>
        <v>0.4384099019272677</v>
      </c>
      <c r="E22" s="78">
        <f>IF(RES_hh_tes!E22=0,"",RES_hh_tes!E22/RES_hh_fec!E22)</f>
        <v>0.44619283392193343</v>
      </c>
      <c r="F22" s="78">
        <f>IF(RES_hh_tes!F22=0,"",RES_hh_tes!F22/RES_hh_fec!F22)</f>
        <v>0.45946364630008818</v>
      </c>
      <c r="G22" s="78">
        <f>IF(RES_hh_tes!G22=0,"",RES_hh_tes!G22/RES_hh_fec!G22)</f>
        <v>0.47795447976256256</v>
      </c>
      <c r="H22" s="78">
        <f>IF(RES_hh_tes!H22=0,"",RES_hh_tes!H22/RES_hh_fec!H22)</f>
        <v>0.49915943378063587</v>
      </c>
      <c r="I22" s="78">
        <f>IF(RES_hh_tes!I22=0,"",RES_hh_tes!I22/RES_hh_fec!I22)</f>
        <v>0.52210669657317565</v>
      </c>
      <c r="J22" s="78">
        <f>IF(RES_hh_tes!J22=0,"",RES_hh_tes!J22/RES_hh_fec!J22)</f>
        <v>0.54509482941678167</v>
      </c>
      <c r="K22" s="78">
        <f>IF(RES_hh_tes!K22=0,"",RES_hh_tes!K22/RES_hh_fec!K22)</f>
        <v>0.56566581973591545</v>
      </c>
      <c r="L22" s="78">
        <f>IF(RES_hh_tes!L22=0,"",RES_hh_tes!L22/RES_hh_fec!L22)</f>
        <v>0.59317062137944843</v>
      </c>
      <c r="M22" s="78">
        <f>IF(RES_hh_tes!M22=0,"",RES_hh_tes!M22/RES_hh_fec!M22)</f>
        <v>0.62446354122876835</v>
      </c>
      <c r="N22" s="78">
        <f>IF(RES_hh_tes!N22=0,"",RES_hh_tes!N22/RES_hh_fec!N22)</f>
        <v>0.65445420633566587</v>
      </c>
      <c r="O22" s="78">
        <f>IF(RES_hh_tes!O22=0,"",RES_hh_tes!O22/RES_hh_fec!O22)</f>
        <v>0.6769986689858456</v>
      </c>
      <c r="P22" s="78">
        <f>IF(RES_hh_tes!P22=0,"",RES_hh_tes!P22/RES_hh_fec!P22)</f>
        <v>0.68382625135702702</v>
      </c>
      <c r="Q22" s="78">
        <f>IF(RES_hh_tes!Q22=0,"",RES_hh_tes!Q22/RES_hh_fec!Q22)</f>
        <v>0.69380192720962552</v>
      </c>
      <c r="R22" s="78">
        <f>IF(RES_hh_tes!R22=0,"",RES_hh_tes!R22/RES_hh_fec!R22)</f>
        <v>0.70429202054619067</v>
      </c>
      <c r="S22" s="78">
        <f>IF(RES_hh_tes!S22=0,"",RES_hh_tes!S22/RES_hh_fec!S22)</f>
        <v>0.71593999806796627</v>
      </c>
      <c r="T22" s="78">
        <f>IF(RES_hh_tes!T22=0,"",RES_hh_tes!T22/RES_hh_fec!T22)</f>
        <v>0.7253829284552934</v>
      </c>
      <c r="U22" s="78">
        <f>IF(RES_hh_tes!U22=0,"",RES_hh_tes!U22/RES_hh_fec!U22)</f>
        <v>0.73560039810296585</v>
      </c>
      <c r="V22" s="78">
        <f>IF(RES_hh_tes!V22=0,"",RES_hh_tes!V22/RES_hh_fec!V22)</f>
        <v>0.74413002370277415</v>
      </c>
      <c r="W22" s="78">
        <f>IF(RES_hh_tes!W22=0,"",RES_hh_tes!W22/RES_hh_fec!W22)</f>
        <v>0.75136223990509898</v>
      </c>
      <c r="X22" s="78">
        <f>IF(RES_hh_tes!X22=0,"",RES_hh_tes!X22/RES_hh_fec!X22)</f>
        <v>0.75756936678394127</v>
      </c>
      <c r="Y22" s="78">
        <f>IF(RES_hh_tes!Y22=0,"",RES_hh_tes!Y22/RES_hh_fec!Y22)</f>
        <v>0.76449909640719194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0.7501515457914667</v>
      </c>
      <c r="C24" s="78">
        <f>IF(RES_hh_tes!C24=0,"",RES_hh_tes!C24/RES_hh_fec!C24)</f>
        <v>0.75113736081612092</v>
      </c>
      <c r="D24" s="78">
        <f>IF(RES_hh_tes!D24=0,"",RES_hh_tes!D24/RES_hh_fec!D24)</f>
        <v>0.75504809732600819</v>
      </c>
      <c r="E24" s="78">
        <f>IF(RES_hh_tes!E24=0,"",RES_hh_tes!E24/RES_hh_fec!E24)</f>
        <v>0.75985670714389542</v>
      </c>
      <c r="F24" s="78">
        <f>IF(RES_hh_tes!F24=0,"",RES_hh_tes!F24/RES_hh_fec!F24)</f>
        <v>0.76332554811145059</v>
      </c>
      <c r="G24" s="78">
        <f>IF(RES_hh_tes!G24=0,"",RES_hh_tes!G24/RES_hh_fec!G24)</f>
        <v>0.76643832215217678</v>
      </c>
      <c r="H24" s="78">
        <f>IF(RES_hh_tes!H24=0,"",RES_hh_tes!H24/RES_hh_fec!H24)</f>
        <v>0.7689250667092532</v>
      </c>
      <c r="I24" s="78">
        <f>IF(RES_hh_tes!I24=0,"",RES_hh_tes!I24/RES_hh_fec!I24)</f>
        <v>0.77062185509727887</v>
      </c>
      <c r="J24" s="78">
        <f>IF(RES_hh_tes!J24=0,"",RES_hh_tes!J24/RES_hh_fec!J24)</f>
        <v>0.7749191807758018</v>
      </c>
      <c r="K24" s="78">
        <f>IF(RES_hh_tes!K24=0,"",RES_hh_tes!K24/RES_hh_fec!K24)</f>
        <v>0.77908628711050831</v>
      </c>
      <c r="L24" s="78">
        <f>IF(RES_hh_tes!L24=0,"",RES_hh_tes!L24/RES_hh_fec!L24)</f>
        <v>0.78320693153099374</v>
      </c>
      <c r="M24" s="78">
        <f>IF(RES_hh_tes!M24=0,"",RES_hh_tes!M24/RES_hh_fec!M24)</f>
        <v>0.78765800213099735</v>
      </c>
      <c r="N24" s="78">
        <f>IF(RES_hh_tes!N24=0,"",RES_hh_tes!N24/RES_hh_fec!N24)</f>
        <v>0.79357562422220107</v>
      </c>
      <c r="O24" s="78">
        <f>IF(RES_hh_tes!O24=0,"",RES_hh_tes!O24/RES_hh_fec!O24)</f>
        <v>0.80016841046862286</v>
      </c>
      <c r="P24" s="78">
        <f>IF(RES_hh_tes!P24=0,"",RES_hh_tes!P24/RES_hh_fec!P24)</f>
        <v>0.80314652487146387</v>
      </c>
      <c r="Q24" s="78">
        <f>IF(RES_hh_tes!Q24=0,"",RES_hh_tes!Q24/RES_hh_fec!Q24)</f>
        <v>0.80543578993682119</v>
      </c>
      <c r="R24" s="78">
        <f>IF(RES_hh_tes!R24=0,"",RES_hh_tes!R24/RES_hh_fec!R24)</f>
        <v>0.80796657509806014</v>
      </c>
      <c r="S24" s="78">
        <f>IF(RES_hh_tes!S24=0,"",RES_hh_tes!S24/RES_hh_fec!S24)</f>
        <v>0.8128713178639273</v>
      </c>
      <c r="T24" s="78">
        <f>IF(RES_hh_tes!T24=0,"",RES_hh_tes!T24/RES_hh_fec!T24)</f>
        <v>0.81898183846518702</v>
      </c>
      <c r="U24" s="78">
        <f>IF(RES_hh_tes!U24=0,"",RES_hh_tes!U24/RES_hh_fec!U24)</f>
        <v>0.82541060346071549</v>
      </c>
      <c r="V24" s="78">
        <f>IF(RES_hh_tes!V24=0,"",RES_hh_tes!V24/RES_hh_fec!V24)</f>
        <v>0.83113577333063204</v>
      </c>
      <c r="W24" s="78">
        <f>IF(RES_hh_tes!W24=0,"",RES_hh_tes!W24/RES_hh_fec!W24)</f>
        <v>0.83639077971918607</v>
      </c>
      <c r="X24" s="78">
        <f>IF(RES_hh_tes!X24=0,"",RES_hh_tes!X24/RES_hh_fec!X24)</f>
        <v>0.84247222372374209</v>
      </c>
      <c r="Y24" s="78">
        <f>IF(RES_hh_tes!Y24=0,"",RES_hh_tes!Y24/RES_hh_fec!Y24)</f>
        <v>0.84490703194401107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0.58826224979135289</v>
      </c>
      <c r="C25" s="79">
        <f>IF(RES_hh_tes!C25=0,"",RES_hh_tes!C25/RES_hh_fec!C25)</f>
        <v>0.5911627307563404</v>
      </c>
      <c r="D25" s="79">
        <f>IF(RES_hh_tes!D25=0,"",RES_hh_tes!D25/RES_hh_fec!D25)</f>
        <v>0.59479019489728091</v>
      </c>
      <c r="E25" s="79">
        <f>IF(RES_hh_tes!E25=0,"",RES_hh_tes!E25/RES_hh_fec!E25)</f>
        <v>0.59808142792475694</v>
      </c>
      <c r="F25" s="79">
        <f>IF(RES_hh_tes!F25=0,"",RES_hh_tes!F25/RES_hh_fec!F25)</f>
        <v>0.60228791486843858</v>
      </c>
      <c r="G25" s="79">
        <f>IF(RES_hh_tes!G25=0,"",RES_hh_tes!G25/RES_hh_fec!G25)</f>
        <v>0.60603938634126309</v>
      </c>
      <c r="H25" s="79">
        <f>IF(RES_hh_tes!H25=0,"",RES_hh_tes!H25/RES_hh_fec!H25)</f>
        <v>0.61017495875449268</v>
      </c>
      <c r="I25" s="79">
        <f>IF(RES_hh_tes!I25=0,"",RES_hh_tes!I25/RES_hh_fec!I25)</f>
        <v>0.61211564372086824</v>
      </c>
      <c r="J25" s="79">
        <f>IF(RES_hh_tes!J25=0,"",RES_hh_tes!J25/RES_hh_fec!J25)</f>
        <v>0.61315446101939486</v>
      </c>
      <c r="K25" s="79">
        <f>IF(RES_hh_tes!K25=0,"",RES_hh_tes!K25/RES_hh_fec!K25)</f>
        <v>0.61561026619783232</v>
      </c>
      <c r="L25" s="79">
        <f>IF(RES_hh_tes!L25=0,"",RES_hh_tes!L25/RES_hh_fec!L25)</f>
        <v>0.61827719886436261</v>
      </c>
      <c r="M25" s="79">
        <f>IF(RES_hh_tes!M25=0,"",RES_hh_tes!M25/RES_hh_fec!M25)</f>
        <v>0.62198316399665954</v>
      </c>
      <c r="N25" s="79">
        <f>IF(RES_hh_tes!N25=0,"",RES_hh_tes!N25/RES_hh_fec!N25)</f>
        <v>0.6273452215854507</v>
      </c>
      <c r="O25" s="79">
        <f>IF(RES_hh_tes!O25=0,"",RES_hh_tes!O25/RES_hh_fec!O25)</f>
        <v>0.63442963382226503</v>
      </c>
      <c r="P25" s="79">
        <f>IF(RES_hh_tes!P25=0,"",RES_hh_tes!P25/RES_hh_fec!P25)</f>
        <v>0.64081325830443292</v>
      </c>
      <c r="Q25" s="79">
        <f>IF(RES_hh_tes!Q25=0,"",RES_hh_tes!Q25/RES_hh_fec!Q25)</f>
        <v>0.64653950883407074</v>
      </c>
      <c r="R25" s="79">
        <f>IF(RES_hh_tes!R25=0,"",RES_hh_tes!R25/RES_hh_fec!R25)</f>
        <v>0.65770430977767502</v>
      </c>
      <c r="S25" s="79">
        <f>IF(RES_hh_tes!S25=0,"",RES_hh_tes!S25/RES_hh_fec!S25)</f>
        <v>0.67244165937170297</v>
      </c>
      <c r="T25" s="79">
        <f>IF(RES_hh_tes!T25=0,"",RES_hh_tes!T25/RES_hh_fec!T25)</f>
        <v>0.68704459014501273</v>
      </c>
      <c r="U25" s="79">
        <f>IF(RES_hh_tes!U25=0,"",RES_hh_tes!U25/RES_hh_fec!U25)</f>
        <v>0.7054421743127407</v>
      </c>
      <c r="V25" s="79">
        <f>IF(RES_hh_tes!V25=0,"",RES_hh_tes!V25/RES_hh_fec!V25)</f>
        <v>0.72210949399121727</v>
      </c>
      <c r="W25" s="79">
        <f>IF(RES_hh_tes!W25=0,"",RES_hh_tes!W25/RES_hh_fec!W25)</f>
        <v>0.73538429978621478</v>
      </c>
      <c r="X25" s="79">
        <f>IF(RES_hh_tes!X25=0,"",RES_hh_tes!X25/RES_hh_fec!X25)</f>
        <v>0.74325637729955341</v>
      </c>
      <c r="Y25" s="79">
        <f>IF(RES_hh_tes!Y25=0,"",RES_hh_tes!Y25/RES_hh_fec!Y25)</f>
        <v>0.75035082934990005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0.99999999999999978</v>
      </c>
      <c r="C26" s="81">
        <f>IF(RES_hh_tes!C26=0,"",RES_hh_tes!C26/RES_hh_fec!C26)</f>
        <v>1.0000000000000004</v>
      </c>
      <c r="D26" s="81">
        <f>IF(RES_hh_tes!D26=0,"",RES_hh_tes!D26/RES_hh_fec!D26)</f>
        <v>0.99999999999999967</v>
      </c>
      <c r="E26" s="81">
        <f>IF(RES_hh_tes!E26=0,"",RES_hh_tes!E26/RES_hh_fec!E26)</f>
        <v>0.99999999999999878</v>
      </c>
      <c r="F26" s="81">
        <f>IF(RES_hh_tes!F26=0,"",RES_hh_tes!F26/RES_hh_fec!F26)</f>
        <v>1.0000000000000002</v>
      </c>
      <c r="G26" s="81">
        <f>IF(RES_hh_tes!G26=0,"",RES_hh_tes!G26/RES_hh_fec!G26)</f>
        <v>1.0000000000000002</v>
      </c>
      <c r="H26" s="81">
        <f>IF(RES_hh_tes!H26=0,"",RES_hh_tes!H26/RES_hh_fec!H26)</f>
        <v>0.999999999999999</v>
      </c>
      <c r="I26" s="81">
        <f>IF(RES_hh_tes!I26=0,"",RES_hh_tes!I26/RES_hh_fec!I26)</f>
        <v>1.0000000000000002</v>
      </c>
      <c r="J26" s="81">
        <f>IF(RES_hh_tes!J26=0,"",RES_hh_tes!J26/RES_hh_fec!J26)</f>
        <v>1.000000000000002</v>
      </c>
      <c r="K26" s="81">
        <f>IF(RES_hh_tes!K26=0,"",RES_hh_tes!K26/RES_hh_fec!K26)</f>
        <v>1.0000000000000011</v>
      </c>
      <c r="L26" s="81">
        <f>IF(RES_hh_tes!L26=0,"",RES_hh_tes!L26/RES_hh_fec!L26)</f>
        <v>0.99999999999999867</v>
      </c>
      <c r="M26" s="81">
        <f>IF(RES_hh_tes!M26=0,"",RES_hh_tes!M26/RES_hh_fec!M26)</f>
        <v>1.0000000000000042</v>
      </c>
      <c r="N26" s="81">
        <f>IF(RES_hh_tes!N26=0,"",RES_hh_tes!N26/RES_hh_fec!N26)</f>
        <v>1.0000000000000004</v>
      </c>
      <c r="O26" s="81">
        <f>IF(RES_hh_tes!O26=0,"",RES_hh_tes!O26/RES_hh_fec!O26)</f>
        <v>1.0000000000000002</v>
      </c>
      <c r="P26" s="81">
        <f>IF(RES_hh_tes!P26=0,"",RES_hh_tes!P26/RES_hh_fec!P26)</f>
        <v>0.99999999999999545</v>
      </c>
      <c r="Q26" s="81">
        <f>IF(RES_hh_tes!Q26=0,"",RES_hh_tes!Q26/RES_hh_fec!Q26)</f>
        <v>1.0000000000000109</v>
      </c>
      <c r="R26" s="81">
        <f>IF(RES_hh_tes!R26=0,"",RES_hh_tes!R26/RES_hh_fec!R26)</f>
        <v>1.0000000000000056</v>
      </c>
      <c r="S26" s="81">
        <f>IF(RES_hh_tes!S26=0,"",RES_hh_tes!S26/RES_hh_fec!S26)</f>
        <v>0.99999999999999301</v>
      </c>
      <c r="T26" s="81">
        <f>IF(RES_hh_tes!T26=0,"",RES_hh_tes!T26/RES_hh_fec!T26)</f>
        <v>1.0000000000000067</v>
      </c>
      <c r="U26" s="81">
        <f>IF(RES_hh_tes!U26=0,"",RES_hh_tes!U26/RES_hh_fec!U26)</f>
        <v>0.99999999999999478</v>
      </c>
      <c r="V26" s="81">
        <f>IF(RES_hh_tes!V26=0,"",RES_hh_tes!V26/RES_hh_fec!V26)</f>
        <v>0.99999999999999534</v>
      </c>
      <c r="W26" s="81">
        <f>IF(RES_hh_tes!W26=0,"",RES_hh_tes!W26/RES_hh_fec!W26)</f>
        <v>0.99999999999999978</v>
      </c>
      <c r="X26" s="81">
        <f>IF(RES_hh_tes!X26=0,"",RES_hh_tes!X26/RES_hh_fec!X26)</f>
        <v>1.0000000000000029</v>
      </c>
      <c r="Y26" s="81">
        <f>IF(RES_hh_tes!Y26=0,"",RES_hh_tes!Y26/RES_hh_fec!Y26)</f>
        <v>1.000000000000016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0.72122522024475766</v>
      </c>
      <c r="C27" s="70">
        <f>IF(RES_hh_tes!C27=0,"",RES_hh_tes!C27/RES_hh_fec!C27)</f>
        <v>0.7236119727952216</v>
      </c>
      <c r="D27" s="70">
        <f>IF(RES_hh_tes!D27=0,"",RES_hh_tes!D27/RES_hh_fec!D27)</f>
        <v>0.72762972591399322</v>
      </c>
      <c r="E27" s="70">
        <f>IF(RES_hh_tes!E27=0,"",RES_hh_tes!E27/RES_hh_fec!E27)</f>
        <v>0.73109255304292164</v>
      </c>
      <c r="F27" s="70">
        <f>IF(RES_hh_tes!F27=0,"",RES_hh_tes!F27/RES_hh_fec!F27)</f>
        <v>0.73390642773699044</v>
      </c>
      <c r="G27" s="70">
        <f>IF(RES_hh_tes!G27=0,"",RES_hh_tes!G27/RES_hh_fec!G27)</f>
        <v>0.73710482806316258</v>
      </c>
      <c r="H27" s="70">
        <f>IF(RES_hh_tes!H27=0,"",RES_hh_tes!H27/RES_hh_fec!H27)</f>
        <v>0.73997625118998134</v>
      </c>
      <c r="I27" s="70">
        <f>IF(RES_hh_tes!I27=0,"",RES_hh_tes!I27/RES_hh_fec!I27)</f>
        <v>0.73914128620703412</v>
      </c>
      <c r="J27" s="70">
        <f>IF(RES_hh_tes!J27=0,"",RES_hh_tes!J27/RES_hh_fec!J27)</f>
        <v>0.74084961868261234</v>
      </c>
      <c r="K27" s="70">
        <f>IF(RES_hh_tes!K27=0,"",RES_hh_tes!K27/RES_hh_fec!K27)</f>
        <v>0.74377493490366697</v>
      </c>
      <c r="L27" s="70">
        <f>IF(RES_hh_tes!L27=0,"",RES_hh_tes!L27/RES_hh_fec!L27)</f>
        <v>0.74213897324839284</v>
      </c>
      <c r="M27" s="70">
        <f>IF(RES_hh_tes!M27=0,"",RES_hh_tes!M27/RES_hh_fec!M27)</f>
        <v>0.74349112294040054</v>
      </c>
      <c r="N27" s="70">
        <f>IF(RES_hh_tes!N27=0,"",RES_hh_tes!N27/RES_hh_fec!N27)</f>
        <v>0.74764596118477267</v>
      </c>
      <c r="O27" s="70">
        <f>IF(RES_hh_tes!O27=0,"",RES_hh_tes!O27/RES_hh_fec!O27)</f>
        <v>0.7377121634410515</v>
      </c>
      <c r="P27" s="70">
        <f>IF(RES_hh_tes!P27=0,"",RES_hh_tes!P27/RES_hh_fec!P27)</f>
        <v>0.73764625673890116</v>
      </c>
      <c r="Q27" s="70">
        <f>IF(RES_hh_tes!Q27=0,"",RES_hh_tes!Q27/RES_hh_fec!Q27)</f>
        <v>0.74009617272315009</v>
      </c>
      <c r="R27" s="70">
        <f>IF(RES_hh_tes!R27=0,"",RES_hh_tes!R27/RES_hh_fec!R27)</f>
        <v>0.74536630439316176</v>
      </c>
      <c r="S27" s="70">
        <f>IF(RES_hh_tes!S27=0,"",RES_hh_tes!S27/RES_hh_fec!S27)</f>
        <v>0.74914805747946212</v>
      </c>
      <c r="T27" s="70">
        <f>IF(RES_hh_tes!T27=0,"",RES_hh_tes!T27/RES_hh_fec!T27)</f>
        <v>0.74803342385538829</v>
      </c>
      <c r="U27" s="70">
        <f>IF(RES_hh_tes!U27=0,"",RES_hh_tes!U27/RES_hh_fec!U27)</f>
        <v>0.74984518382167042</v>
      </c>
      <c r="V27" s="70">
        <f>IF(RES_hh_tes!V27=0,"",RES_hh_tes!V27/RES_hh_fec!V27)</f>
        <v>0.75597162698058507</v>
      </c>
      <c r="W27" s="70">
        <f>IF(RES_hh_tes!W27=0,"",RES_hh_tes!W27/RES_hh_fec!W27)</f>
        <v>0.76429969418755239</v>
      </c>
      <c r="X27" s="70">
        <f>IF(RES_hh_tes!X27=0,"",RES_hh_tes!X27/RES_hh_fec!X27)</f>
        <v>0.78983938883231974</v>
      </c>
      <c r="Y27" s="70">
        <f>IF(RES_hh_tes!Y27=0,"",RES_hh_tes!Y27/RES_hh_fec!Y27)</f>
        <v>0.7979941855084427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0.57862632100762457</v>
      </c>
      <c r="C29" s="78">
        <f>IF(RES_hh_tes!C29=0,"",RES_hh_tes!C29/RES_hh_fec!C29)</f>
        <v>0.57943612216141505</v>
      </c>
      <c r="D29" s="78">
        <f>IF(RES_hh_tes!D29=0,"",RES_hh_tes!D29/RES_hh_fec!D29)</f>
        <v>0.58017879836586161</v>
      </c>
      <c r="E29" s="78">
        <f>IF(RES_hh_tes!E29=0,"",RES_hh_tes!E29/RES_hh_fec!E29)</f>
        <v>0.5812263506638089</v>
      </c>
      <c r="F29" s="78">
        <f>IF(RES_hh_tes!F29=0,"",RES_hh_tes!F29/RES_hh_fec!F29)</f>
        <v>0.58255660135963216</v>
      </c>
      <c r="G29" s="78">
        <f>IF(RES_hh_tes!G29=0,"",RES_hh_tes!G29/RES_hh_fec!G29)</f>
        <v>0.58409491985224127</v>
      </c>
      <c r="H29" s="78">
        <f>IF(RES_hh_tes!H29=0,"",RES_hh_tes!H29/RES_hh_fec!H29)</f>
        <v>0.58589106003529801</v>
      </c>
      <c r="I29" s="78">
        <f>IF(RES_hh_tes!I29=0,"",RES_hh_tes!I29/RES_hh_fec!I29)</f>
        <v>0.58679395188997274</v>
      </c>
      <c r="J29" s="78">
        <f>IF(RES_hh_tes!J29=0,"",RES_hh_tes!J29/RES_hh_fec!J29)</f>
        <v>0.58716228238996837</v>
      </c>
      <c r="K29" s="78">
        <f>IF(RES_hh_tes!K29=0,"",RES_hh_tes!K29/RES_hh_fec!K29)</f>
        <v>0.58763084022118062</v>
      </c>
      <c r="L29" s="78">
        <f>IF(RES_hh_tes!L29=0,"",RES_hh_tes!L29/RES_hh_fec!L29)</f>
        <v>0.58808335978726323</v>
      </c>
      <c r="M29" s="78">
        <f>IF(RES_hh_tes!M29=0,"",RES_hh_tes!M29/RES_hh_fec!M29)</f>
        <v>0.58861385098733288</v>
      </c>
      <c r="N29" s="78">
        <f>IF(RES_hh_tes!N29=0,"",RES_hh_tes!N29/RES_hh_fec!N29)</f>
        <v>0.58917863818205674</v>
      </c>
      <c r="O29" s="78">
        <f>IF(RES_hh_tes!O29=0,"",RES_hh_tes!O29/RES_hh_fec!O29)</f>
        <v>0.58974711344569919</v>
      </c>
      <c r="P29" s="78">
        <f>IF(RES_hh_tes!P29=0,"",RES_hh_tes!P29/RES_hh_fec!P29)</f>
        <v>0.59004674914231636</v>
      </c>
      <c r="Q29" s="78">
        <f>IF(RES_hh_tes!Q29=0,"",RES_hh_tes!Q29/RES_hh_fec!Q29)</f>
        <v>0.59050415901993381</v>
      </c>
      <c r="R29" s="78">
        <f>IF(RES_hh_tes!R29=0,"",RES_hh_tes!R29/RES_hh_fec!R29)</f>
        <v>0.59153602779031533</v>
      </c>
      <c r="S29" s="78">
        <f>IF(RES_hh_tes!S29=0,"",RES_hh_tes!S29/RES_hh_fec!S29)</f>
        <v>0.59421042497972332</v>
      </c>
      <c r="T29" s="78">
        <f>IF(RES_hh_tes!T29=0,"",RES_hh_tes!T29/RES_hh_fec!T29)</f>
        <v>0.59839521184935229</v>
      </c>
      <c r="U29" s="78">
        <f>IF(RES_hh_tes!U29=0,"",RES_hh_tes!U29/RES_hh_fec!U29)</f>
        <v>0.60256835513151064</v>
      </c>
      <c r="V29" s="78">
        <f>IF(RES_hh_tes!V29=0,"",RES_hh_tes!V29/RES_hh_fec!V29)</f>
        <v>0.60623979925603677</v>
      </c>
      <c r="W29" s="78">
        <f>IF(RES_hh_tes!W29=0,"",RES_hh_tes!W29/RES_hh_fec!W29)</f>
        <v>0.60935890703838935</v>
      </c>
      <c r="X29" s="78">
        <f>IF(RES_hh_tes!X29=0,"",RES_hh_tes!X29/RES_hh_fec!X29)</f>
        <v>0.6116220752575614</v>
      </c>
      <c r="Y29" s="78">
        <f>IF(RES_hh_tes!Y29=0,"",RES_hh_tes!Y29/RES_hh_fec!Y29)</f>
        <v>0.61370253136543595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0.57772571901320235</v>
      </c>
      <c r="C30" s="78">
        <f>IF(RES_hh_tes!C30=0,"",RES_hh_tes!C30/RES_hh_fec!C30)</f>
        <v>0.57955437986106517</v>
      </c>
      <c r="D30" s="78">
        <f>IF(RES_hh_tes!D30=0,"",RES_hh_tes!D30/RES_hh_fec!D30)</f>
        <v>0.58254981575917086</v>
      </c>
      <c r="E30" s="78">
        <f>IF(RES_hh_tes!E30=0,"",RES_hh_tes!E30/RES_hh_fec!E30)</f>
        <v>0.58417770663213386</v>
      </c>
      <c r="F30" s="78">
        <f>IF(RES_hh_tes!F30=0,"",RES_hh_tes!F30/RES_hh_fec!F30)</f>
        <v>0.58522773209199441</v>
      </c>
      <c r="G30" s="78">
        <f>IF(RES_hh_tes!G30=0,"",RES_hh_tes!G30/RES_hh_fec!G30)</f>
        <v>0.58595888475819136</v>
      </c>
      <c r="H30" s="78">
        <f>IF(RES_hh_tes!H30=0,"",RES_hh_tes!H30/RES_hh_fec!H30)</f>
        <v>0.58652644512575491</v>
      </c>
      <c r="I30" s="78">
        <f>IF(RES_hh_tes!I30=0,"",RES_hh_tes!I30/RES_hh_fec!I30)</f>
        <v>0.58696963353979592</v>
      </c>
      <c r="J30" s="78">
        <f>IF(RES_hh_tes!J30=0,"",RES_hh_tes!J30/RES_hh_fec!J30)</f>
        <v>0.587373060040425</v>
      </c>
      <c r="K30" s="78">
        <f>IF(RES_hh_tes!K30=0,"",RES_hh_tes!K30/RES_hh_fec!K30)</f>
        <v>0.58779336619728695</v>
      </c>
      <c r="L30" s="78">
        <f>IF(RES_hh_tes!L30=0,"",RES_hh_tes!L30/RES_hh_fec!L30)</f>
        <v>0.58821716601473939</v>
      </c>
      <c r="M30" s="78">
        <f>IF(RES_hh_tes!M30=0,"",RES_hh_tes!M30/RES_hh_fec!M30)</f>
        <v>0.58867267108104548</v>
      </c>
      <c r="N30" s="78">
        <f>IF(RES_hh_tes!N30=0,"",RES_hh_tes!N30/RES_hh_fec!N30)</f>
        <v>0.58915751117057247</v>
      </c>
      <c r="O30" s="78">
        <f>IF(RES_hh_tes!O30=0,"",RES_hh_tes!O30/RES_hh_fec!O30)</f>
        <v>0.58963881105583682</v>
      </c>
      <c r="P30" s="78">
        <f>IF(RES_hh_tes!P30=0,"",RES_hh_tes!P30/RES_hh_fec!P30)</f>
        <v>0.59014381060034615</v>
      </c>
      <c r="Q30" s="78">
        <f>IF(RES_hh_tes!Q30=0,"",RES_hh_tes!Q30/RES_hh_fec!Q30)</f>
        <v>0.59102442107723618</v>
      </c>
      <c r="R30" s="78">
        <f>IF(RES_hh_tes!R30=0,"",RES_hh_tes!R30/RES_hh_fec!R30)</f>
        <v>0.59300236406060736</v>
      </c>
      <c r="S30" s="78">
        <f>IF(RES_hh_tes!S30=0,"",RES_hh_tes!S30/RES_hh_fec!S30)</f>
        <v>0.5956851331864339</v>
      </c>
      <c r="T30" s="78">
        <f>IF(RES_hh_tes!T30=0,"",RES_hh_tes!T30/RES_hh_fec!T30)</f>
        <v>0.59896973026070055</v>
      </c>
      <c r="U30" s="78">
        <f>IF(RES_hh_tes!U30=0,"",RES_hh_tes!U30/RES_hh_fec!U30)</f>
        <v>0.60279366013597646</v>
      </c>
      <c r="V30" s="78">
        <f>IF(RES_hh_tes!V30=0,"",RES_hh_tes!V30/RES_hh_fec!V30)</f>
        <v>0.60657274837922648</v>
      </c>
      <c r="W30" s="78">
        <f>IF(RES_hh_tes!W30=0,"",RES_hh_tes!W30/RES_hh_fec!W30)</f>
        <v>0.61174913882526349</v>
      </c>
      <c r="X30" s="78">
        <f>IF(RES_hh_tes!X30=0,"",RES_hh_tes!X30/RES_hh_fec!X30)</f>
        <v>0.61661309050915303</v>
      </c>
      <c r="Y30" s="78">
        <f>IF(RES_hh_tes!Y30=0,"",RES_hh_tes!Y30/RES_hh_fec!Y30)</f>
        <v>0.62058879675069478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0.56681165648792797</v>
      </c>
      <c r="C31" s="78">
        <f>IF(RES_hh_tes!C31=0,"",RES_hh_tes!C31/RES_hh_fec!C31)</f>
        <v>0.56754716404129901</v>
      </c>
      <c r="D31" s="78">
        <f>IF(RES_hh_tes!D31=0,"",RES_hh_tes!D31/RES_hh_fec!D31)</f>
        <v>0.56817449869896808</v>
      </c>
      <c r="E31" s="78">
        <f>IF(RES_hh_tes!E31=0,"",RES_hh_tes!E31/RES_hh_fec!E31)</f>
        <v>0.56902043233909982</v>
      </c>
      <c r="F31" s="78">
        <f>IF(RES_hh_tes!F31=0,"",RES_hh_tes!F31/RES_hh_fec!F31)</f>
        <v>0.57018138080000624</v>
      </c>
      <c r="G31" s="78">
        <f>IF(RES_hh_tes!G31=0,"",RES_hh_tes!G31/RES_hh_fec!G31)</f>
        <v>0.57164670562933095</v>
      </c>
      <c r="H31" s="78">
        <f>IF(RES_hh_tes!H31=0,"",RES_hh_tes!H31/RES_hh_fec!H31)</f>
        <v>0.57320053414865746</v>
      </c>
      <c r="I31" s="78">
        <f>IF(RES_hh_tes!I31=0,"",RES_hh_tes!I31/RES_hh_fec!I31)</f>
        <v>0.5739083370850544</v>
      </c>
      <c r="J31" s="78">
        <f>IF(RES_hh_tes!J31=0,"",RES_hh_tes!J31/RES_hh_fec!J31)</f>
        <v>0.57407951911516586</v>
      </c>
      <c r="K31" s="78">
        <f>IF(RES_hh_tes!K31=0,"",RES_hh_tes!K31/RES_hh_fec!K31)</f>
        <v>0.57431117764030304</v>
      </c>
      <c r="L31" s="78">
        <f>IF(RES_hh_tes!L31=0,"",RES_hh_tes!L31/RES_hh_fec!L31)</f>
        <v>0.57461377889206622</v>
      </c>
      <c r="M31" s="78">
        <f>IF(RES_hh_tes!M31=0,"",RES_hh_tes!M31/RES_hh_fec!M31)</f>
        <v>0.57496400978081008</v>
      </c>
      <c r="N31" s="78">
        <f>IF(RES_hh_tes!N31=0,"",RES_hh_tes!N31/RES_hh_fec!N31)</f>
        <v>0.57531297124167813</v>
      </c>
      <c r="O31" s="78">
        <f>IF(RES_hh_tes!O31=0,"",RES_hh_tes!O31/RES_hh_fec!O31)</f>
        <v>0.57554931568286716</v>
      </c>
      <c r="P31" s="78">
        <f>IF(RES_hh_tes!P31=0,"",RES_hh_tes!P31/RES_hh_fec!P31)</f>
        <v>0.57566065360317753</v>
      </c>
      <c r="Q31" s="78">
        <f>IF(RES_hh_tes!Q31=0,"",RES_hh_tes!Q31/RES_hh_fec!Q31)</f>
        <v>0.57584565799859389</v>
      </c>
      <c r="R31" s="78">
        <f>IF(RES_hh_tes!R31=0,"",RES_hh_tes!R31/RES_hh_fec!R31)</f>
        <v>0.57628308111755755</v>
      </c>
      <c r="S31" s="78">
        <f>IF(RES_hh_tes!S31=0,"",RES_hh_tes!S31/RES_hh_fec!S31)</f>
        <v>0.5773253978081655</v>
      </c>
      <c r="T31" s="78">
        <f>IF(RES_hh_tes!T31=0,"",RES_hh_tes!T31/RES_hh_fec!T31)</f>
        <v>0.57911210325444029</v>
      </c>
      <c r="U31" s="78">
        <f>IF(RES_hh_tes!U31=0,"",RES_hh_tes!U31/RES_hh_fec!U31)</f>
        <v>0.58172868806117961</v>
      </c>
      <c r="V31" s="78">
        <f>IF(RES_hh_tes!V31=0,"",RES_hh_tes!V31/RES_hh_fec!V31)</f>
        <v>0.58402166060026339</v>
      </c>
      <c r="W31" s="78">
        <f>IF(RES_hh_tes!W31=0,"",RES_hh_tes!W31/RES_hh_fec!W31)</f>
        <v>0.58546095086070638</v>
      </c>
      <c r="X31" s="78">
        <f>IF(RES_hh_tes!X31=0,"",RES_hh_tes!X31/RES_hh_fec!X31)</f>
        <v>0.58647422596165277</v>
      </c>
      <c r="Y31" s="78">
        <f>IF(RES_hh_tes!Y31=0,"",RES_hh_tes!Y31/RES_hh_fec!Y31)</f>
        <v>0.58711977137064641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0.73745848172191808</v>
      </c>
      <c r="C32" s="81">
        <f>IF(RES_hh_tes!C32=0,"",RES_hh_tes!C32/RES_hh_fec!C32)</f>
        <v>0.73957117267665407</v>
      </c>
      <c r="D32" s="81">
        <f>IF(RES_hh_tes!D32=0,"",RES_hh_tes!D32/RES_hh_fec!D32)</f>
        <v>0.7418927459603033</v>
      </c>
      <c r="E32" s="81">
        <f>IF(RES_hh_tes!E32=0,"",RES_hh_tes!E32/RES_hh_fec!E32)</f>
        <v>0.74434539892826324</v>
      </c>
      <c r="F32" s="81">
        <f>IF(RES_hh_tes!F32=0,"",RES_hh_tes!F32/RES_hh_fec!F32)</f>
        <v>0.74711035876645615</v>
      </c>
      <c r="G32" s="81">
        <f>IF(RES_hh_tes!G32=0,"",RES_hh_tes!G32/RES_hh_fec!G32)</f>
        <v>0.74990574520663478</v>
      </c>
      <c r="H32" s="81">
        <f>IF(RES_hh_tes!H32=0,"",RES_hh_tes!H32/RES_hh_fec!H32)</f>
        <v>0.75308106035947975</v>
      </c>
      <c r="I32" s="81">
        <f>IF(RES_hh_tes!I32=0,"",RES_hh_tes!I32/RES_hh_fec!I32)</f>
        <v>0.75487296210056198</v>
      </c>
      <c r="J32" s="81">
        <f>IF(RES_hh_tes!J32=0,"",RES_hh_tes!J32/RES_hh_fec!J32)</f>
        <v>0.75599568349902813</v>
      </c>
      <c r="K32" s="81">
        <f>IF(RES_hh_tes!K32=0,"",RES_hh_tes!K32/RES_hh_fec!K32)</f>
        <v>0.75767956261518254</v>
      </c>
      <c r="L32" s="81">
        <f>IF(RES_hh_tes!L32=0,"",RES_hh_tes!L32/RES_hh_fec!L32)</f>
        <v>0.75945681751833172</v>
      </c>
      <c r="M32" s="81">
        <f>IF(RES_hh_tes!M32=0,"",RES_hh_tes!M32/RES_hh_fec!M32)</f>
        <v>0.7615009283701144</v>
      </c>
      <c r="N32" s="81">
        <f>IF(RES_hh_tes!N32=0,"",RES_hh_tes!N32/RES_hh_fec!N32)</f>
        <v>0.7640134610187953</v>
      </c>
      <c r="O32" s="81">
        <f>IF(RES_hh_tes!O32=0,"",RES_hh_tes!O32/RES_hh_fec!O32)</f>
        <v>0.76704036332302272</v>
      </c>
      <c r="P32" s="81">
        <f>IF(RES_hh_tes!P32=0,"",RES_hh_tes!P32/RES_hh_fec!P32)</f>
        <v>0.76990654735891284</v>
      </c>
      <c r="Q32" s="81">
        <f>IF(RES_hh_tes!Q32=0,"",RES_hh_tes!Q32/RES_hh_fec!Q32)</f>
        <v>0.77387696050020449</v>
      </c>
      <c r="R32" s="81">
        <f>IF(RES_hh_tes!R32=0,"",RES_hh_tes!R32/RES_hh_fec!R32)</f>
        <v>0.78042664103674397</v>
      </c>
      <c r="S32" s="81">
        <f>IF(RES_hh_tes!S32=0,"",RES_hh_tes!S32/RES_hh_fec!S32)</f>
        <v>0.78970629650981339</v>
      </c>
      <c r="T32" s="81">
        <f>IF(RES_hh_tes!T32=0,"",RES_hh_tes!T32/RES_hh_fec!T32)</f>
        <v>0.80055997240042176</v>
      </c>
      <c r="U32" s="81">
        <f>IF(RES_hh_tes!U32=0,"",RES_hh_tes!U32/RES_hh_fec!U32)</f>
        <v>0.81352314187282504</v>
      </c>
      <c r="V32" s="81">
        <f>IF(RES_hh_tes!V32=0,"",RES_hh_tes!V32/RES_hh_fec!V32)</f>
        <v>0.82785973432998783</v>
      </c>
      <c r="W32" s="81">
        <f>IF(RES_hh_tes!W32=0,"",RES_hh_tes!W32/RES_hh_fec!W32)</f>
        <v>0.84199762061273176</v>
      </c>
      <c r="X32" s="81">
        <f>IF(RES_hh_tes!X32=0,"",RES_hh_tes!X32/RES_hh_fec!X32)</f>
        <v>0.85460763903843706</v>
      </c>
      <c r="Y32" s="81">
        <f>IF(RES_hh_tes!Y32=0,"",RES_hh_tes!Y32/RES_hh_fec!Y32)</f>
        <v>0.86707248222940092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7604.0082783143989</v>
      </c>
      <c r="C3" s="65">
        <f t="shared" si="0"/>
        <v>8183.106778684295</v>
      </c>
      <c r="D3" s="65">
        <f t="shared" si="0"/>
        <v>8471.8860319200012</v>
      </c>
      <c r="E3" s="65">
        <f t="shared" si="0"/>
        <v>10073.911925640003</v>
      </c>
      <c r="F3" s="65">
        <f t="shared" si="0"/>
        <v>9628.315769244</v>
      </c>
      <c r="G3" s="65">
        <f t="shared" si="0"/>
        <v>9903.4612233594489</v>
      </c>
      <c r="H3" s="65">
        <f t="shared" si="0"/>
        <v>9572.5348600319994</v>
      </c>
      <c r="I3" s="65">
        <f t="shared" si="0"/>
        <v>8684.8508283661758</v>
      </c>
      <c r="J3" s="65">
        <f t="shared" si="0"/>
        <v>8496.7912402082075</v>
      </c>
      <c r="K3" s="65">
        <f t="shared" si="0"/>
        <v>7420.3919026234389</v>
      </c>
      <c r="L3" s="65">
        <f t="shared" si="0"/>
        <v>6692.9171251757398</v>
      </c>
      <c r="M3" s="65">
        <f t="shared" si="0"/>
        <v>8832.4392254945287</v>
      </c>
      <c r="N3" s="65">
        <f t="shared" si="0"/>
        <v>6661.2568025765531</v>
      </c>
      <c r="O3" s="65">
        <f t="shared" si="0"/>
        <v>3588.6319823321119</v>
      </c>
      <c r="P3" s="65">
        <f t="shared" si="0"/>
        <v>3780.4533984360091</v>
      </c>
      <c r="Q3" s="65">
        <f t="shared" si="0"/>
        <v>5365.8305982072316</v>
      </c>
      <c r="R3" s="65">
        <f t="shared" ref="R3:V3" si="1">SUM(R4,R15,R17,R27)</f>
        <v>4675.8994041624246</v>
      </c>
      <c r="S3" s="65">
        <f t="shared" si="1"/>
        <v>4697.6651564184158</v>
      </c>
      <c r="T3" s="65">
        <f t="shared" si="1"/>
        <v>3974.0838484988326</v>
      </c>
      <c r="U3" s="65">
        <f t="shared" si="1"/>
        <v>4471.3964296080258</v>
      </c>
      <c r="V3" s="65">
        <f t="shared" si="1"/>
        <v>5009.2154920196926</v>
      </c>
      <c r="W3" s="65">
        <f t="shared" ref="W3:Y3" si="2">SUM(W4,W15,W17,W27)</f>
        <v>4687.9621406625856</v>
      </c>
      <c r="X3" s="65">
        <f t="shared" si="2"/>
        <v>5038.2947769461607</v>
      </c>
      <c r="Y3" s="65">
        <f t="shared" si="2"/>
        <v>3593.3082008400061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7170.5063492293239</v>
      </c>
      <c r="C4" s="69">
        <f t="shared" si="3"/>
        <v>7758.3219600273624</v>
      </c>
      <c r="D4" s="69">
        <f t="shared" si="3"/>
        <v>8063.7354613928401</v>
      </c>
      <c r="E4" s="69">
        <f t="shared" si="3"/>
        <v>9665.1703505975074</v>
      </c>
      <c r="F4" s="69">
        <f t="shared" si="3"/>
        <v>9235.8741135331475</v>
      </c>
      <c r="G4" s="69">
        <f t="shared" si="3"/>
        <v>9544.0872500560745</v>
      </c>
      <c r="H4" s="69">
        <f t="shared" si="3"/>
        <v>9232.0021598118365</v>
      </c>
      <c r="I4" s="69">
        <f t="shared" si="3"/>
        <v>8372.5323480352545</v>
      </c>
      <c r="J4" s="69">
        <f t="shared" si="3"/>
        <v>8173.8195840397202</v>
      </c>
      <c r="K4" s="69">
        <f t="shared" si="3"/>
        <v>7110.1231988308564</v>
      </c>
      <c r="L4" s="69">
        <f t="shared" si="3"/>
        <v>6405.1212274664267</v>
      </c>
      <c r="M4" s="69">
        <f t="shared" si="3"/>
        <v>8551.1621470596656</v>
      </c>
      <c r="N4" s="69">
        <f t="shared" si="3"/>
        <v>6425.7865089380639</v>
      </c>
      <c r="O4" s="69">
        <f t="shared" si="3"/>
        <v>3341.840605376306</v>
      </c>
      <c r="P4" s="69">
        <f t="shared" si="3"/>
        <v>3517.5534094268687</v>
      </c>
      <c r="Q4" s="69">
        <f t="shared" si="3"/>
        <v>5082.7606336394447</v>
      </c>
      <c r="R4" s="69">
        <f t="shared" ref="R4:V4" si="4">SUM(R5:R14)</f>
        <v>4392.5183001547957</v>
      </c>
      <c r="S4" s="69">
        <f t="shared" si="4"/>
        <v>4441.0690561226484</v>
      </c>
      <c r="T4" s="69">
        <f t="shared" si="4"/>
        <v>3677.4597975198612</v>
      </c>
      <c r="U4" s="69">
        <f t="shared" si="4"/>
        <v>4134.5159309222781</v>
      </c>
      <c r="V4" s="69">
        <f t="shared" si="4"/>
        <v>4637.2946432878725</v>
      </c>
      <c r="W4" s="69">
        <f t="shared" ref="W4:Y4" si="5">SUM(W5:W14)</f>
        <v>4291.6421087514773</v>
      </c>
      <c r="X4" s="69">
        <f t="shared" si="5"/>
        <v>4601.2238123401967</v>
      </c>
      <c r="Y4" s="69">
        <f t="shared" si="5"/>
        <v>3158.8709997849232</v>
      </c>
      <c r="DA4" s="88" t="s">
        <v>266</v>
      </c>
    </row>
    <row r="5" spans="1:105" ht="12" customHeight="1" x14ac:dyDescent="0.25">
      <c r="A5" s="28" t="s">
        <v>51</v>
      </c>
      <c r="B5" s="72">
        <v>75.952606514399989</v>
      </c>
      <c r="C5" s="72">
        <v>71.375969884296012</v>
      </c>
      <c r="D5" s="72">
        <v>24.5192376</v>
      </c>
      <c r="E5" s="72">
        <v>22.62204912</v>
      </c>
      <c r="F5" s="72">
        <v>21.224501363999998</v>
      </c>
      <c r="G5" s="72">
        <v>20.415623159448003</v>
      </c>
      <c r="H5" s="72">
        <v>5.5256080320000507</v>
      </c>
      <c r="I5" s="72">
        <v>7.5256204861792568</v>
      </c>
      <c r="J5" s="72">
        <v>27.301021728209733</v>
      </c>
      <c r="K5" s="72">
        <v>17.04394530343852</v>
      </c>
      <c r="L5" s="72">
        <v>17.241254935736851</v>
      </c>
      <c r="M5" s="72">
        <v>23.168691414525817</v>
      </c>
      <c r="N5" s="72">
        <v>1.9987593365513867</v>
      </c>
      <c r="O5" s="72">
        <v>4.4233060121100101</v>
      </c>
      <c r="P5" s="72">
        <v>14.898999996008619</v>
      </c>
      <c r="Q5" s="72">
        <v>23.668474687235172</v>
      </c>
      <c r="R5" s="72">
        <v>9.8254324824258923</v>
      </c>
      <c r="S5" s="72">
        <v>22.374331898417953</v>
      </c>
      <c r="T5" s="72">
        <v>17.928171138834958</v>
      </c>
      <c r="U5" s="72">
        <v>16.695558648025326</v>
      </c>
      <c r="V5" s="72">
        <v>16.300618139691831</v>
      </c>
      <c r="W5" s="72">
        <v>17.629759222587488</v>
      </c>
      <c r="X5" s="72">
        <v>9.0791399861609907</v>
      </c>
      <c r="Y5" s="72">
        <v>0</v>
      </c>
      <c r="DA5" s="89" t="s">
        <v>447</v>
      </c>
    </row>
    <row r="6" spans="1:105" ht="12" customHeight="1" x14ac:dyDescent="0.25">
      <c r="A6" s="28" t="s">
        <v>74</v>
      </c>
      <c r="B6" s="72">
        <v>144.69261606308638</v>
      </c>
      <c r="C6" s="72">
        <v>148.43477053686266</v>
      </c>
      <c r="D6" s="72">
        <v>109.67307518987191</v>
      </c>
      <c r="E6" s="72">
        <v>114.96546479853387</v>
      </c>
      <c r="F6" s="72">
        <v>120.8793087692541</v>
      </c>
      <c r="G6" s="72">
        <v>114.88243303518414</v>
      </c>
      <c r="H6" s="72">
        <v>108.80339779788882</v>
      </c>
      <c r="I6" s="72">
        <v>98.492837760458414</v>
      </c>
      <c r="J6" s="72">
        <v>96.985995556497684</v>
      </c>
      <c r="K6" s="72">
        <v>76.151817748390556</v>
      </c>
      <c r="L6" s="72">
        <v>89.330802501424799</v>
      </c>
      <c r="M6" s="72">
        <v>76.091962409238221</v>
      </c>
      <c r="N6" s="72">
        <v>32.389808142730018</v>
      </c>
      <c r="O6" s="72">
        <v>97.915461856555211</v>
      </c>
      <c r="P6" s="72">
        <v>158.33424505220933</v>
      </c>
      <c r="Q6" s="72">
        <v>139.90532000000005</v>
      </c>
      <c r="R6" s="72">
        <v>132.15327932729019</v>
      </c>
      <c r="S6" s="72">
        <v>130.4304042432405</v>
      </c>
      <c r="T6" s="72">
        <v>89.72544554814732</v>
      </c>
      <c r="U6" s="72">
        <v>59.028694937608783</v>
      </c>
      <c r="V6" s="72">
        <v>22.757380496622577</v>
      </c>
      <c r="W6" s="72">
        <v>87.046242042547135</v>
      </c>
      <c r="X6" s="72">
        <v>125.35691820135976</v>
      </c>
      <c r="Y6" s="72">
        <v>121.17135535430695</v>
      </c>
      <c r="DA6" s="89" t="s">
        <v>448</v>
      </c>
    </row>
    <row r="7" spans="1:105" ht="12" customHeight="1" x14ac:dyDescent="0.25">
      <c r="A7" s="28" t="s">
        <v>200</v>
      </c>
      <c r="B7" s="72">
        <v>6938.752131128259</v>
      </c>
      <c r="C7" s="72">
        <v>7526.5528709711216</v>
      </c>
      <c r="D7" s="72">
        <v>7909.9506562651259</v>
      </c>
      <c r="E7" s="72">
        <v>9484.6361765884321</v>
      </c>
      <c r="F7" s="72">
        <v>9014.276570408676</v>
      </c>
      <c r="G7" s="72">
        <v>9240.5622864160432</v>
      </c>
      <c r="H7" s="72">
        <v>8797.7902569540729</v>
      </c>
      <c r="I7" s="72">
        <v>7861.3454899685976</v>
      </c>
      <c r="J7" s="72">
        <v>7574.6043067830506</v>
      </c>
      <c r="K7" s="72">
        <v>6433.4529425237379</v>
      </c>
      <c r="L7" s="72">
        <v>5718.6971547300564</v>
      </c>
      <c r="M7" s="72">
        <v>7653.3630891433131</v>
      </c>
      <c r="N7" s="72">
        <v>5682.7490016508673</v>
      </c>
      <c r="O7" s="72">
        <v>2718.3274665041199</v>
      </c>
      <c r="P7" s="72">
        <v>2825.1638996292522</v>
      </c>
      <c r="Q7" s="72">
        <v>4111.3060430322093</v>
      </c>
      <c r="R7" s="72">
        <v>3508.0291281106652</v>
      </c>
      <c r="S7" s="72">
        <v>3479.0233659745218</v>
      </c>
      <c r="T7" s="72">
        <v>2831.0185538634291</v>
      </c>
      <c r="U7" s="72">
        <v>3186.4644983793028</v>
      </c>
      <c r="V7" s="72">
        <v>3597.2097661655157</v>
      </c>
      <c r="W7" s="72">
        <v>3051.5101112984185</v>
      </c>
      <c r="X7" s="72">
        <v>3414.2644037259101</v>
      </c>
      <c r="Y7" s="72">
        <v>2226.1946470634512</v>
      </c>
      <c r="DA7" s="89" t="s">
        <v>449</v>
      </c>
    </row>
    <row r="8" spans="1:105" ht="12" customHeight="1" x14ac:dyDescent="0.25">
      <c r="A8" s="28" t="s">
        <v>189</v>
      </c>
      <c r="B8" s="72">
        <v>11.108995523578066</v>
      </c>
      <c r="C8" s="72">
        <v>11.958348635082187</v>
      </c>
      <c r="D8" s="72">
        <v>19.592492337842859</v>
      </c>
      <c r="E8" s="72">
        <v>42.94666009054162</v>
      </c>
      <c r="F8" s="72">
        <v>79.49373299121801</v>
      </c>
      <c r="G8" s="72">
        <v>168.22690744539972</v>
      </c>
      <c r="H8" s="72">
        <v>319.88289702787569</v>
      </c>
      <c r="I8" s="72">
        <v>405.16839982002051</v>
      </c>
      <c r="J8" s="72">
        <v>474.9282599719628</v>
      </c>
      <c r="K8" s="72">
        <v>583.47449325528953</v>
      </c>
      <c r="L8" s="72">
        <v>579.85201529920869</v>
      </c>
      <c r="M8" s="72">
        <v>798.53840409258805</v>
      </c>
      <c r="N8" s="72">
        <v>708.64893980791476</v>
      </c>
      <c r="O8" s="72">
        <v>521.1743710035206</v>
      </c>
      <c r="P8" s="72">
        <v>519.15626474939825</v>
      </c>
      <c r="Q8" s="72">
        <v>807.88079591999997</v>
      </c>
      <c r="R8" s="72">
        <v>742.51046023441495</v>
      </c>
      <c r="S8" s="72">
        <v>809.24095400646786</v>
      </c>
      <c r="T8" s="72">
        <v>738.78762696944966</v>
      </c>
      <c r="U8" s="72">
        <v>872.32717895734163</v>
      </c>
      <c r="V8" s="72">
        <v>1001.0268784860421</v>
      </c>
      <c r="W8" s="72">
        <v>1135.4559961879243</v>
      </c>
      <c r="X8" s="72">
        <v>1052.523350426766</v>
      </c>
      <c r="Y8" s="72">
        <v>811.5049973671654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402.7393252803717</v>
      </c>
      <c r="C17" s="69">
        <f t="shared" si="7"/>
        <v>394.88126109891982</v>
      </c>
      <c r="D17" s="69">
        <f t="shared" si="7"/>
        <v>378.62166757879766</v>
      </c>
      <c r="E17" s="69">
        <f t="shared" si="7"/>
        <v>381.5950685814833</v>
      </c>
      <c r="F17" s="69">
        <f t="shared" si="7"/>
        <v>362.24708433304511</v>
      </c>
      <c r="G17" s="69">
        <f t="shared" si="7"/>
        <v>331.76769726777781</v>
      </c>
      <c r="H17" s="69">
        <f t="shared" si="7"/>
        <v>312.29348061027372</v>
      </c>
      <c r="I17" s="69">
        <f t="shared" si="7"/>
        <v>281.96417208931155</v>
      </c>
      <c r="J17" s="69">
        <f t="shared" si="7"/>
        <v>290.82500017739278</v>
      </c>
      <c r="K17" s="69">
        <f t="shared" si="7"/>
        <v>280.62182226764997</v>
      </c>
      <c r="L17" s="69">
        <f t="shared" si="7"/>
        <v>250.53850408588079</v>
      </c>
      <c r="M17" s="69">
        <f t="shared" si="7"/>
        <v>244.87844598322593</v>
      </c>
      <c r="N17" s="69">
        <f t="shared" si="7"/>
        <v>221.7700015906135</v>
      </c>
      <c r="O17" s="69">
        <f t="shared" si="7"/>
        <v>186.50954755313674</v>
      </c>
      <c r="P17" s="69">
        <f t="shared" si="7"/>
        <v>193.63070862368929</v>
      </c>
      <c r="Q17" s="69">
        <f t="shared" si="7"/>
        <v>215.13093556778668</v>
      </c>
      <c r="R17" s="69">
        <f t="shared" ref="R17:V17" si="8">SUM(R18:R26)</f>
        <v>211.89050600762903</v>
      </c>
      <c r="S17" s="69">
        <f t="shared" si="8"/>
        <v>172.03522700223488</v>
      </c>
      <c r="T17" s="69">
        <f t="shared" si="8"/>
        <v>169.52856425897065</v>
      </c>
      <c r="U17" s="69">
        <f t="shared" si="8"/>
        <v>181.59717218574707</v>
      </c>
      <c r="V17" s="69">
        <f t="shared" si="8"/>
        <v>177.4112080048003</v>
      </c>
      <c r="W17" s="69">
        <f t="shared" ref="W17:Y17" si="9">SUM(W18:W26)</f>
        <v>201.20371412391805</v>
      </c>
      <c r="X17" s="69">
        <f t="shared" si="9"/>
        <v>252.33418507531519</v>
      </c>
      <c r="Y17" s="69">
        <f t="shared" si="9"/>
        <v>264.61344933368019</v>
      </c>
      <c r="DA17" s="88" t="s">
        <v>268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3.6477809092834494</v>
      </c>
      <c r="C19" s="72">
        <v>3.7504739614760054</v>
      </c>
      <c r="D19" s="72">
        <v>4.1077400496370871</v>
      </c>
      <c r="E19" s="72">
        <v>4.22830656912293</v>
      </c>
      <c r="F19" s="72">
        <v>4.3097940766623726</v>
      </c>
      <c r="G19" s="72">
        <v>4.1256219694524745</v>
      </c>
      <c r="H19" s="72">
        <v>3.9600493470194955</v>
      </c>
      <c r="I19" s="72">
        <v>3.4349572821090679</v>
      </c>
      <c r="J19" s="72">
        <v>3.3461746153479335</v>
      </c>
      <c r="K19" s="72">
        <v>3.1604284254286688</v>
      </c>
      <c r="L19" s="72">
        <v>2.7582994836883796</v>
      </c>
      <c r="M19" s="72">
        <v>2.3058553628390421</v>
      </c>
      <c r="N19" s="72">
        <v>2.1005933759917594</v>
      </c>
      <c r="O19" s="72">
        <v>3.600992143480056</v>
      </c>
      <c r="P19" s="72">
        <v>3.8648053098793986</v>
      </c>
      <c r="Q19" s="72">
        <v>3.7733800000000088</v>
      </c>
      <c r="R19" s="72">
        <v>3.6882997127097932</v>
      </c>
      <c r="S19" s="72">
        <v>3.8902628767596346</v>
      </c>
      <c r="T19" s="72">
        <v>3.9627211518527203</v>
      </c>
      <c r="U19" s="72">
        <v>4.0302143423912682</v>
      </c>
      <c r="V19" s="72">
        <v>4.1381868233774677</v>
      </c>
      <c r="W19" s="72">
        <v>4.1331317574529098</v>
      </c>
      <c r="X19" s="72">
        <v>4.1861955186403152</v>
      </c>
      <c r="Y19" s="72">
        <v>4.2121811256931014</v>
      </c>
      <c r="DA19" s="89" t="s">
        <v>459</v>
      </c>
    </row>
    <row r="20" spans="1:105" ht="12" customHeight="1" x14ac:dyDescent="0.25">
      <c r="A20" s="28" t="s">
        <v>200</v>
      </c>
      <c r="B20" s="72">
        <v>398.8148744317399</v>
      </c>
      <c r="C20" s="72">
        <v>390.84648830887761</v>
      </c>
      <c r="D20" s="72">
        <v>374.05860037487616</v>
      </c>
      <c r="E20" s="72">
        <v>376.48042897156978</v>
      </c>
      <c r="F20" s="72">
        <v>356.22370403132527</v>
      </c>
      <c r="G20" s="72">
        <v>324.26538322395709</v>
      </c>
      <c r="H20" s="72">
        <v>301.76330712592824</v>
      </c>
      <c r="I20" s="72">
        <v>269.83260667139979</v>
      </c>
      <c r="J20" s="72">
        <v>276.17941949694796</v>
      </c>
      <c r="K20" s="72">
        <v>261.36825763626263</v>
      </c>
      <c r="L20" s="72">
        <v>231.21718262994588</v>
      </c>
      <c r="M20" s="72">
        <v>225.27059713668908</v>
      </c>
      <c r="N20" s="72">
        <v>201.20016330913336</v>
      </c>
      <c r="O20" s="72">
        <v>160.28675993588178</v>
      </c>
      <c r="P20" s="72">
        <v>167.15481409074792</v>
      </c>
      <c r="Q20" s="72">
        <v>184.64834556778666</v>
      </c>
      <c r="R20" s="72">
        <v>181.91153452933369</v>
      </c>
      <c r="S20" s="72">
        <v>134.64389542547531</v>
      </c>
      <c r="T20" s="72">
        <v>131.09489013656798</v>
      </c>
      <c r="U20" s="72">
        <v>142.70499746069657</v>
      </c>
      <c r="V20" s="72">
        <v>137.81621791448438</v>
      </c>
      <c r="W20" s="72">
        <v>160.70243010158106</v>
      </c>
      <c r="X20" s="72">
        <v>210.36870535409071</v>
      </c>
      <c r="Y20" s="72">
        <v>220.40196205655391</v>
      </c>
      <c r="DA20" s="89" t="s">
        <v>460</v>
      </c>
    </row>
    <row r="21" spans="1:105" ht="12" customHeight="1" x14ac:dyDescent="0.25">
      <c r="A21" s="28" t="s">
        <v>189</v>
      </c>
      <c r="B21" s="72">
        <v>0.27666993934836243</v>
      </c>
      <c r="C21" s="72">
        <v>0.28429882856619987</v>
      </c>
      <c r="D21" s="72">
        <v>0.45532715428441778</v>
      </c>
      <c r="E21" s="72">
        <v>0.88633304079061515</v>
      </c>
      <c r="F21" s="72">
        <v>1.7135862250574383</v>
      </c>
      <c r="G21" s="72">
        <v>3.3766920743682451</v>
      </c>
      <c r="H21" s="72">
        <v>6.570124137325994</v>
      </c>
      <c r="I21" s="72">
        <v>8.6966081358026806</v>
      </c>
      <c r="J21" s="72">
        <v>11.299406065096912</v>
      </c>
      <c r="K21" s="72">
        <v>16.093136205958679</v>
      </c>
      <c r="L21" s="72">
        <v>16.563021972246542</v>
      </c>
      <c r="M21" s="72">
        <v>17.301993483697792</v>
      </c>
      <c r="N21" s="72">
        <v>18.469244905488367</v>
      </c>
      <c r="O21" s="72">
        <v>22.621795473774913</v>
      </c>
      <c r="P21" s="72">
        <v>22.611089223061978</v>
      </c>
      <c r="Q21" s="72">
        <v>26.709210000000002</v>
      </c>
      <c r="R21" s="72">
        <v>26.29067176558554</v>
      </c>
      <c r="S21" s="72">
        <v>33.501068699999941</v>
      </c>
      <c r="T21" s="72">
        <v>34.470952970549945</v>
      </c>
      <c r="U21" s="72">
        <v>34.86196038265922</v>
      </c>
      <c r="V21" s="72">
        <v>35.456803266938422</v>
      </c>
      <c r="W21" s="72">
        <v>36.368152264884088</v>
      </c>
      <c r="X21" s="72">
        <v>37.779284202584158</v>
      </c>
      <c r="Y21" s="72">
        <v>39.999306151433167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30.762603804703772</v>
      </c>
      <c r="C27" s="69">
        <f t="shared" si="10"/>
        <v>29.903557558012935</v>
      </c>
      <c r="D27" s="69">
        <f t="shared" si="10"/>
        <v>29.52890294836374</v>
      </c>
      <c r="E27" s="69">
        <f t="shared" si="10"/>
        <v>27.146506461010944</v>
      </c>
      <c r="F27" s="69">
        <f t="shared" si="10"/>
        <v>30.194571377808106</v>
      </c>
      <c r="G27" s="69">
        <f t="shared" si="10"/>
        <v>27.606276035595489</v>
      </c>
      <c r="H27" s="69">
        <f t="shared" si="10"/>
        <v>28.239219609889894</v>
      </c>
      <c r="I27" s="69">
        <f t="shared" si="10"/>
        <v>30.354308241609502</v>
      </c>
      <c r="J27" s="69">
        <f t="shared" si="10"/>
        <v>32.146655991095066</v>
      </c>
      <c r="K27" s="69">
        <f t="shared" si="10"/>
        <v>29.646881524932862</v>
      </c>
      <c r="L27" s="69">
        <f t="shared" si="10"/>
        <v>37.257393623431661</v>
      </c>
      <c r="M27" s="69">
        <f t="shared" si="10"/>
        <v>36.39863245163756</v>
      </c>
      <c r="N27" s="69">
        <f t="shared" si="10"/>
        <v>13.700292047875697</v>
      </c>
      <c r="O27" s="69">
        <f t="shared" si="10"/>
        <v>60.281829402669459</v>
      </c>
      <c r="P27" s="69">
        <f t="shared" si="10"/>
        <v>69.269280385451111</v>
      </c>
      <c r="Q27" s="69">
        <f t="shared" si="10"/>
        <v>67.939029000000005</v>
      </c>
      <c r="R27" s="69">
        <f t="shared" ref="R27:V27" si="11">SUM(R28:R32)</f>
        <v>71.490597999999963</v>
      </c>
      <c r="S27" s="69">
        <f t="shared" si="11"/>
        <v>84.560873293532083</v>
      </c>
      <c r="T27" s="69">
        <f t="shared" si="11"/>
        <v>127.09548672000082</v>
      </c>
      <c r="U27" s="69">
        <f t="shared" si="11"/>
        <v>155.28332650000104</v>
      </c>
      <c r="V27" s="69">
        <f t="shared" si="11"/>
        <v>194.50964072702021</v>
      </c>
      <c r="W27" s="69">
        <f t="shared" ref="W27:Y27" si="12">SUM(W28:W32)</f>
        <v>195.11631778719061</v>
      </c>
      <c r="X27" s="69">
        <f t="shared" si="12"/>
        <v>184.7367795306491</v>
      </c>
      <c r="Y27" s="69">
        <f t="shared" si="12"/>
        <v>169.82375172140249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30.737327307630203</v>
      </c>
      <c r="C29" s="72">
        <v>29.877135021661324</v>
      </c>
      <c r="D29" s="72">
        <v>29.481500480491018</v>
      </c>
      <c r="E29" s="72">
        <v>27.053199592343191</v>
      </c>
      <c r="F29" s="72">
        <v>30.011606674083545</v>
      </c>
      <c r="G29" s="72">
        <v>27.238915955363421</v>
      </c>
      <c r="H29" s="72">
        <v>27.514213335091647</v>
      </c>
      <c r="I29" s="72">
        <v>29.395899717432556</v>
      </c>
      <c r="J29" s="72">
        <v>30.991524588154469</v>
      </c>
      <c r="K29" s="72">
        <v>28.084004306180834</v>
      </c>
      <c r="L29" s="72">
        <v>35.625247534886938</v>
      </c>
      <c r="M29" s="72">
        <v>34.80350650792294</v>
      </c>
      <c r="N29" s="72">
        <v>11.951097521278218</v>
      </c>
      <c r="O29" s="72">
        <v>58.126596479964917</v>
      </c>
      <c r="P29" s="72">
        <v>67.106248677911324</v>
      </c>
      <c r="Q29" s="72">
        <v>65.308500000000009</v>
      </c>
      <c r="R29" s="72">
        <v>67.340319999999949</v>
      </c>
      <c r="S29" s="72">
        <v>80.175617200000119</v>
      </c>
      <c r="T29" s="72">
        <v>122.13473202000083</v>
      </c>
      <c r="U29" s="72">
        <v>149.17622440000102</v>
      </c>
      <c r="V29" s="72">
        <v>188.27424640000132</v>
      </c>
      <c r="W29" s="72">
        <v>188.44549979999937</v>
      </c>
      <c r="X29" s="72">
        <v>177.2937106</v>
      </c>
      <c r="Y29" s="72">
        <v>161.19879360000098</v>
      </c>
      <c r="DA29" s="89" t="s">
        <v>468</v>
      </c>
    </row>
    <row r="30" spans="1:105" ht="12" customHeight="1" x14ac:dyDescent="0.25">
      <c r="A30" s="28" t="s">
        <v>189</v>
      </c>
      <c r="B30" s="72">
        <v>2.5276497073571123E-2</v>
      </c>
      <c r="C30" s="72">
        <v>2.6422536351612048E-2</v>
      </c>
      <c r="D30" s="72">
        <v>4.7402467872723029E-2</v>
      </c>
      <c r="E30" s="72">
        <v>9.3306868667753881E-2</v>
      </c>
      <c r="F30" s="72">
        <v>0.18296470372455981</v>
      </c>
      <c r="G30" s="72">
        <v>0.36736008023206862</v>
      </c>
      <c r="H30" s="72">
        <v>0.72500627479824553</v>
      </c>
      <c r="I30" s="72">
        <v>0.95840852417694722</v>
      </c>
      <c r="J30" s="72">
        <v>1.1551314029405955</v>
      </c>
      <c r="K30" s="72">
        <v>1.5628772187520268</v>
      </c>
      <c r="L30" s="72">
        <v>1.6321460885447252</v>
      </c>
      <c r="M30" s="72">
        <v>1.5951259437146208</v>
      </c>
      <c r="N30" s="72">
        <v>1.7491945265974789</v>
      </c>
      <c r="O30" s="72">
        <v>2.1552329227045441</v>
      </c>
      <c r="P30" s="72">
        <v>2.1630317075397829</v>
      </c>
      <c r="Q30" s="72">
        <v>2.630528999999997</v>
      </c>
      <c r="R30" s="72">
        <v>4.150278000000009</v>
      </c>
      <c r="S30" s="72">
        <v>4.3852560935319653</v>
      </c>
      <c r="T30" s="72">
        <v>4.960754699999991</v>
      </c>
      <c r="U30" s="72">
        <v>6.1071021000000085</v>
      </c>
      <c r="V30" s="72">
        <v>6.2353943270188914</v>
      </c>
      <c r="W30" s="72">
        <v>6.6708179871912456</v>
      </c>
      <c r="X30" s="72">
        <v>7.4430689306491011</v>
      </c>
      <c r="Y30" s="72">
        <v>8.6249581214015087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11934.085104726691</v>
      </c>
      <c r="C3" s="65">
        <f>IF(RES_hh_fec!C3=0,0,1000*11630*RES_hh_fec!C3/RES_hh_num!C3)</f>
        <v>12423.015725679928</v>
      </c>
      <c r="D3" s="65">
        <f>IF(RES_hh_fec!D3=0,0,1000*11630*RES_hh_fec!D3/RES_hh_num!D3)</f>
        <v>12872.731410953951</v>
      </c>
      <c r="E3" s="65">
        <f>IF(RES_hh_fec!E3=0,0,1000*11630*RES_hh_fec!E3/RES_hh_num!E3)</f>
        <v>14488.402841798432</v>
      </c>
      <c r="F3" s="65">
        <f>IF(RES_hh_fec!F3=0,0,1000*11630*RES_hh_fec!F3/RES_hh_num!F3)</f>
        <v>13825.051730456787</v>
      </c>
      <c r="G3" s="65">
        <f>IF(RES_hh_fec!G3=0,0,1000*11630*RES_hh_fec!G3/RES_hh_num!G3)</f>
        <v>14063.50039898208</v>
      </c>
      <c r="H3" s="65">
        <f>IF(RES_hh_fec!H3=0,0,1000*11630*RES_hh_fec!H3/RES_hh_num!H3)</f>
        <v>14042.198702950953</v>
      </c>
      <c r="I3" s="65">
        <f>IF(RES_hh_fec!I3=0,0,1000*11630*RES_hh_fec!I3/RES_hh_num!I3)</f>
        <v>13528.632670042065</v>
      </c>
      <c r="J3" s="65">
        <f>IF(RES_hh_fec!J3=0,0,1000*11630*RES_hh_fec!J3/RES_hh_num!J3)</f>
        <v>12981.712763251715</v>
      </c>
      <c r="K3" s="65">
        <f>IF(RES_hh_fec!K3=0,0,1000*11630*RES_hh_fec!K3/RES_hh_num!K3)</f>
        <v>11782.302079527264</v>
      </c>
      <c r="L3" s="65">
        <f>IF(RES_hh_fec!L3=0,0,1000*11630*RES_hh_fec!L3/RES_hh_num!L3)</f>
        <v>11137.410064028341</v>
      </c>
      <c r="M3" s="65">
        <f>IF(RES_hh_fec!M3=0,0,1000*11630*RES_hh_fec!M3/RES_hh_num!M3)</f>
        <v>13467.651711769984</v>
      </c>
      <c r="N3" s="65">
        <f>IF(RES_hh_fec!N3=0,0,1000*11630*RES_hh_fec!N3/RES_hh_num!N3)</f>
        <v>12261.80587253972</v>
      </c>
      <c r="O3" s="65">
        <f>IF(RES_hh_fec!O3=0,0,1000*11630*RES_hh_fec!O3/RES_hh_num!O3)</f>
        <v>8589.0426306379904</v>
      </c>
      <c r="P3" s="65">
        <f>IF(RES_hh_fec!P3=0,0,1000*11630*RES_hh_fec!P3/RES_hh_num!P3)</f>
        <v>8559.7385224464215</v>
      </c>
      <c r="Q3" s="65">
        <f>IF(RES_hh_fec!Q3=0,0,1000*11630*RES_hh_fec!Q3/RES_hh_num!Q3)</f>
        <v>10362.434559341753</v>
      </c>
      <c r="R3" s="65">
        <f>IF(RES_hh_fec!R3=0,0,1000*11630*RES_hh_fec!R3/RES_hh_num!R3)</f>
        <v>10021.600253047274</v>
      </c>
      <c r="S3" s="65">
        <f>IF(RES_hh_fec!S3=0,0,1000*11630*RES_hh_fec!S3/RES_hh_num!S3)</f>
        <v>9927.2614613284586</v>
      </c>
      <c r="T3" s="65">
        <f>IF(RES_hh_fec!T3=0,0,1000*11630*RES_hh_fec!T3/RES_hh_num!T3)</f>
        <v>8514.4976338510478</v>
      </c>
      <c r="U3" s="65">
        <f>IF(RES_hh_fec!U3=0,0,1000*11630*RES_hh_fec!U3/RES_hh_num!U3)</f>
        <v>8992.3685066164926</v>
      </c>
      <c r="V3" s="65">
        <f>IF(RES_hh_fec!V3=0,0,1000*11630*RES_hh_fec!V3/RES_hh_num!V3)</f>
        <v>9305.7192902487404</v>
      </c>
      <c r="W3" s="65">
        <f>IF(RES_hh_fec!W3=0,0,1000*11630*RES_hh_fec!W3/RES_hh_num!W3)</f>
        <v>9150.3023436553467</v>
      </c>
      <c r="X3" s="65">
        <f>IF(RES_hh_fec!X3=0,0,1000*11630*RES_hh_fec!X3/RES_hh_num!X3)</f>
        <v>9462.8266275927926</v>
      </c>
      <c r="Y3" s="65">
        <f>IF(RES_hh_fec!Y3=0,0,1000*11630*RES_hh_fec!Y3/RES_hh_num!Y3)</f>
        <v>7992.1038437482039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9468.053303890003</v>
      </c>
      <c r="C4" s="69">
        <f>IF(RES_hh_fec!C4=0,0,1000*11630*RES_hh_fec!C4/RES_hh_num!C4)</f>
        <v>9933.7608892838252</v>
      </c>
      <c r="D4" s="69">
        <f>IF(RES_hh_fec!D4=0,0,1000*11630*RES_hh_fec!D4/RES_hh_num!D4)</f>
        <v>10335.556414534587</v>
      </c>
      <c r="E4" s="69">
        <f>IF(RES_hh_fec!E4=0,0,1000*11630*RES_hh_fec!E4/RES_hh_num!E4)</f>
        <v>11871.756163886132</v>
      </c>
      <c r="F4" s="69">
        <f>IF(RES_hh_fec!F4=0,0,1000*11630*RES_hh_fec!F4/RES_hh_num!F4)</f>
        <v>11270.179136295772</v>
      </c>
      <c r="G4" s="69">
        <f>IF(RES_hh_fec!G4=0,0,1000*11630*RES_hh_fec!G4/RES_hh_num!G4)</f>
        <v>11564.225958186777</v>
      </c>
      <c r="H4" s="69">
        <f>IF(RES_hh_fec!H4=0,0,1000*11630*RES_hh_fec!H4/RES_hh_num!H4)</f>
        <v>11453.980989219464</v>
      </c>
      <c r="I4" s="69">
        <f>IF(RES_hh_fec!I4=0,0,1000*11630*RES_hh_fec!I4/RES_hh_num!I4)</f>
        <v>10875.795572667872</v>
      </c>
      <c r="J4" s="69">
        <f>IF(RES_hh_fec!J4=0,0,1000*11630*RES_hh_fec!J4/RES_hh_num!J4)</f>
        <v>10258.364471788045</v>
      </c>
      <c r="K4" s="69">
        <f>IF(RES_hh_fec!K4=0,0,1000*11630*RES_hh_fec!K4/RES_hh_num!K4)</f>
        <v>9055.8788348922535</v>
      </c>
      <c r="L4" s="69">
        <f>IF(RES_hh_fec!L4=0,0,1000*11630*RES_hh_fec!L4/RES_hh_num!L4)</f>
        <v>8405.4364524023276</v>
      </c>
      <c r="M4" s="69">
        <f>IF(RES_hh_fec!M4=0,0,1000*11630*RES_hh_fec!M4/RES_hh_num!M4)</f>
        <v>10812.049177184566</v>
      </c>
      <c r="N4" s="69">
        <f>IF(RES_hh_fec!N4=0,0,1000*11630*RES_hh_fec!N4/RES_hh_num!N4)</f>
        <v>9464.6821781637755</v>
      </c>
      <c r="O4" s="69">
        <f>IF(RES_hh_fec!O4=0,0,1000*11630*RES_hh_fec!O4/RES_hh_num!O4)</f>
        <v>5922.8318237860512</v>
      </c>
      <c r="P4" s="69">
        <f>IF(RES_hh_fec!P4=0,0,1000*11630*RES_hh_fec!P4/RES_hh_num!P4)</f>
        <v>5925.7843898634655</v>
      </c>
      <c r="Q4" s="69">
        <f>IF(RES_hh_fec!Q4=0,0,1000*11630*RES_hh_fec!Q4/RES_hh_num!Q4)</f>
        <v>7616.4616346377143</v>
      </c>
      <c r="R4" s="69">
        <f>IF(RES_hh_fec!R4=0,0,1000*11630*RES_hh_fec!R4/RES_hh_num!R4)</f>
        <v>7097.4576818374226</v>
      </c>
      <c r="S4" s="69">
        <f>IF(RES_hh_fec!S4=0,0,1000*11630*RES_hh_fec!S4/RES_hh_num!S4)</f>
        <v>7014.1019016568389</v>
      </c>
      <c r="T4" s="69">
        <f>IF(RES_hh_fec!T4=0,0,1000*11630*RES_hh_fec!T4/RES_hh_num!T4)</f>
        <v>5804.8340503789213</v>
      </c>
      <c r="U4" s="69">
        <f>IF(RES_hh_fec!U4=0,0,1000*11630*RES_hh_fec!U4/RES_hh_num!U4)</f>
        <v>6088.6328617812951</v>
      </c>
      <c r="V4" s="69">
        <f>IF(RES_hh_fec!V4=0,0,1000*11630*RES_hh_fec!V4/RES_hh_num!V4)</f>
        <v>6367.3146193115654</v>
      </c>
      <c r="W4" s="69">
        <f>IF(RES_hh_fec!W4=0,0,1000*11630*RES_hh_fec!W4/RES_hh_num!W4)</f>
        <v>6169.0102984947416</v>
      </c>
      <c r="X4" s="69">
        <f>IF(RES_hh_fec!X4=0,0,1000*11630*RES_hh_fec!X4/RES_hh_num!X4)</f>
        <v>6490.430491416394</v>
      </c>
      <c r="Y4" s="69">
        <f>IF(RES_hh_fec!Y4=0,0,1000*11630*RES_hh_fec!Y4/RES_hh_num!Y4)</f>
        <v>5121.480296056332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7513.2278988411899</v>
      </c>
      <c r="C5" s="72">
        <f>IF(RES_hh_fec!C5=0,0,1000*11630*RES_hh_fec!C5/RES_hh_num!C5)</f>
        <v>8832.5744467716977</v>
      </c>
      <c r="D5" s="72">
        <f>IF(RES_hh_fec!D5=0,0,1000*11630*RES_hh_fec!D5/RES_hh_num!D5)</f>
        <v>5230.0022323089515</v>
      </c>
      <c r="E5" s="72">
        <f>IF(RES_hh_fec!E5=0,0,1000*11630*RES_hh_fec!E5/RES_hh_num!E5)</f>
        <v>7274.0475924477705</v>
      </c>
      <c r="F5" s="72">
        <f>IF(RES_hh_fec!F5=0,0,1000*11630*RES_hh_fec!F5/RES_hh_num!F5)</f>
        <v>9751.4395393474078</v>
      </c>
      <c r="G5" s="72">
        <f>IF(RES_hh_fec!G5=0,0,1000*11630*RES_hh_fec!G5/RES_hh_num!G5)</f>
        <v>11207.720588235292</v>
      </c>
      <c r="H5" s="72">
        <f>IF(RES_hh_fec!H5=0,0,1000*11630*RES_hh_fec!H5/RES_hh_num!H5)</f>
        <v>4293.3044185416111</v>
      </c>
      <c r="I5" s="72">
        <f>IF(RES_hh_fec!I5=0,0,1000*11630*RES_hh_fec!I5/RES_hh_num!I5)</f>
        <v>5257.291666666667</v>
      </c>
      <c r="J5" s="72">
        <f>IF(RES_hh_fec!J5=0,0,1000*11630*RES_hh_fec!J5/RES_hh_num!J5)</f>
        <v>15923.312883435587</v>
      </c>
      <c r="K5" s="72">
        <f>IF(RES_hh_fec!K5=0,0,1000*11630*RES_hh_fec!K5/RES_hh_num!K5)</f>
        <v>9516.245487364622</v>
      </c>
      <c r="L5" s="72">
        <f>IF(RES_hh_fec!L5=0,0,1000*11630*RES_hh_fec!L5/RES_hh_num!L5)</f>
        <v>8687.4583795782492</v>
      </c>
      <c r="M5" s="72">
        <f>IF(RES_hh_fec!M5=0,0,1000*11630*RES_hh_fec!M5/RES_hh_num!M5)</f>
        <v>13103.170608958237</v>
      </c>
      <c r="N5" s="72">
        <f>IF(RES_hh_fec!N5=0,0,1000*11630*RES_hh_fec!N5/RES_hh_num!N5)</f>
        <v>1356.6646378575776</v>
      </c>
      <c r="O5" s="72">
        <f>IF(RES_hh_fec!O5=0,0,1000*11630*RES_hh_fec!O5/RES_hh_num!O5)</f>
        <v>2964.1085497519684</v>
      </c>
      <c r="P5" s="72">
        <f>IF(RES_hh_fec!P5=0,0,1000*11630*RES_hh_fec!P5/RES_hh_num!P5)</f>
        <v>6934.9576708651648</v>
      </c>
      <c r="Q5" s="72">
        <f>IF(RES_hh_fec!Q5=0,0,1000*11630*RES_hh_fec!Q5/RES_hh_num!Q5)</f>
        <v>9807.2332730560574</v>
      </c>
      <c r="R5" s="72">
        <f>IF(RES_hh_fec!R5=0,0,1000*11630*RES_hh_fec!R5/RES_hh_num!R5)</f>
        <v>3878.9176228806314</v>
      </c>
      <c r="S5" s="72">
        <f>IF(RES_hh_fec!S5=0,0,1000*11630*RES_hh_fec!S5/RES_hh_num!S5)</f>
        <v>7696.0813640442784</v>
      </c>
      <c r="T5" s="72">
        <f>IF(RES_hh_fec!T5=0,0,1000*11630*RES_hh_fec!T5/RES_hh_num!T5)</f>
        <v>6239.1823336317575</v>
      </c>
      <c r="U5" s="72">
        <f>IF(RES_hh_fec!U5=0,0,1000*11630*RES_hh_fec!U5/RES_hh_num!U5)</f>
        <v>6042.5304878048801</v>
      </c>
      <c r="V5" s="72">
        <f>IF(RES_hh_fec!V5=0,0,1000*11630*RES_hh_fec!V5/RES_hh_num!V5)</f>
        <v>6258.2793061153006</v>
      </c>
      <c r="W5" s="72">
        <f>IF(RES_hh_fec!W5=0,0,1000*11630*RES_hh_fec!W5/RES_hh_num!W5)</f>
        <v>8092.728055077454</v>
      </c>
      <c r="X5" s="72">
        <f>IF(RES_hh_fec!X5=0,0,1000*11630*RES_hh_fec!X5/RES_hh_num!X5)</f>
        <v>6765.6742556917698</v>
      </c>
      <c r="Y5" s="72">
        <f>IF(RES_hh_fec!Y5=0,0,1000*11630*RES_hh_fec!Y5/RES_hh_num!Y5)</f>
        <v>0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8339.8377048559068</v>
      </c>
      <c r="C6" s="72">
        <f>IF(RES_hh_fec!C6=0,0,1000*11630*RES_hh_fec!C6/RES_hh_num!C6)</f>
        <v>9368.945374742214</v>
      </c>
      <c r="D6" s="72">
        <f>IF(RES_hh_fec!D6=0,0,1000*11630*RES_hh_fec!D6/RES_hh_num!D6)</f>
        <v>8310.1139476660392</v>
      </c>
      <c r="E6" s="72">
        <f>IF(RES_hh_fec!E6=0,0,1000*11630*RES_hh_fec!E6/RES_hh_num!E6)</f>
        <v>9795.4026797064707</v>
      </c>
      <c r="F6" s="72">
        <f>IF(RES_hh_fec!F6=0,0,1000*11630*RES_hh_fec!F6/RES_hh_num!F6)</f>
        <v>10877.169708952671</v>
      </c>
      <c r="G6" s="72">
        <f>IF(RES_hh_fec!G6=0,0,1000*11630*RES_hh_fec!G6/RES_hh_num!G6)</f>
        <v>10817.135781558636</v>
      </c>
      <c r="H6" s="72">
        <f>IF(RES_hh_fec!H6=0,0,1000*11630*RES_hh_fec!H6/RES_hh_num!H6)</f>
        <v>10632.964540269248</v>
      </c>
      <c r="I6" s="72">
        <f>IF(RES_hh_fec!I6=0,0,1000*11630*RES_hh_fec!I6/RES_hh_num!I6)</f>
        <v>10053.878022159126</v>
      </c>
      <c r="J6" s="72">
        <f>IF(RES_hh_fec!J6=0,0,1000*11630*RES_hh_fec!J6/RES_hh_num!J6)</f>
        <v>9846.4091631156971</v>
      </c>
      <c r="K6" s="72">
        <f>IF(RES_hh_fec!K6=0,0,1000*11630*RES_hh_fec!K6/RES_hh_num!K6)</f>
        <v>7594.7955209100073</v>
      </c>
      <c r="L6" s="72">
        <f>IF(RES_hh_fec!L6=0,0,1000*11630*RES_hh_fec!L6/RES_hh_num!L6)</f>
        <v>8616.3580914895629</v>
      </c>
      <c r="M6" s="72">
        <f>IF(RES_hh_fec!M6=0,0,1000*11630*RES_hh_fec!M6/RES_hh_num!M6)</f>
        <v>6919.3113157666958</v>
      </c>
      <c r="N6" s="72">
        <f>IF(RES_hh_fec!N6=0,0,1000*11630*RES_hh_fec!N6/RES_hh_num!N6)</f>
        <v>2783.4669586481518</v>
      </c>
      <c r="O6" s="72">
        <f>IF(RES_hh_fec!O6=0,0,1000*11630*RES_hh_fec!O6/RES_hh_num!O6)</f>
        <v>7664.1921181341932</v>
      </c>
      <c r="P6" s="72">
        <f>IF(RES_hh_fec!P6=0,0,1000*11630*RES_hh_fec!P6/RES_hh_num!P6)</f>
        <v>11429.308819600052</v>
      </c>
      <c r="Q6" s="72">
        <f>IF(RES_hh_fec!Q6=0,0,1000*11630*RES_hh_fec!Q6/RES_hh_num!Q6)</f>
        <v>9831.2564072548757</v>
      </c>
      <c r="R6" s="72">
        <f>IF(RES_hh_fec!R6=0,0,1000*11630*RES_hh_fec!R6/RES_hh_num!R6)</f>
        <v>9352.2004867678788</v>
      </c>
      <c r="S6" s="72">
        <f>IF(RES_hh_fec!S6=0,0,1000*11630*RES_hh_fec!S6/RES_hh_num!S6)</f>
        <v>9313.823177420094</v>
      </c>
      <c r="T6" s="72">
        <f>IF(RES_hh_fec!T6=0,0,1000*11630*RES_hh_fec!T6/RES_hh_num!T6)</f>
        <v>6926.3309379337743</v>
      </c>
      <c r="U6" s="72">
        <f>IF(RES_hh_fec!U6=0,0,1000*11630*RES_hh_fec!U6/RES_hh_num!U6)</f>
        <v>4947.9253946805666</v>
      </c>
      <c r="V6" s="72">
        <f>IF(RES_hh_fec!V6=0,0,1000*11630*RES_hh_fec!V6/RES_hh_num!V6)</f>
        <v>1869.0004951074689</v>
      </c>
      <c r="W6" s="72">
        <f>IF(RES_hh_fec!W6=0,0,1000*11630*RES_hh_fec!W6/RES_hh_num!W6)</f>
        <v>6571.9987133205323</v>
      </c>
      <c r="X6" s="72">
        <f>IF(RES_hh_fec!X6=0,0,1000*11630*RES_hh_fec!X6/RES_hh_num!X6)</f>
        <v>6644.7219119416868</v>
      </c>
      <c r="Y6" s="72">
        <f>IF(RES_hh_fec!Y6=0,0,1000*11630*RES_hh_fec!Y6/RES_hh_num!Y6)</f>
        <v>5521.3594778425741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9597.8937361706867</v>
      </c>
      <c r="C7" s="72">
        <f>IF(RES_hh_fec!C7=0,0,1000*11630*RES_hh_fec!C7/RES_hh_num!C7)</f>
        <v>10210.628443868167</v>
      </c>
      <c r="D7" s="72">
        <f>IF(RES_hh_fec!D7=0,0,1000*11630*RES_hh_fec!D7/RES_hh_num!D7)</f>
        <v>10540.85034473835</v>
      </c>
      <c r="E7" s="72">
        <f>IF(RES_hh_fec!E7=0,0,1000*11630*RES_hh_fec!E7/RES_hh_num!E7)</f>
        <v>12459.974199136946</v>
      </c>
      <c r="F7" s="72">
        <f>IF(RES_hh_fec!F7=0,0,1000*11630*RES_hh_fec!F7/RES_hh_num!F7)</f>
        <v>11646.611779340779</v>
      </c>
      <c r="G7" s="72">
        <f>IF(RES_hh_fec!G7=0,0,1000*11630*RES_hh_fec!G7/RES_hh_num!G7)</f>
        <v>12233.932470235104</v>
      </c>
      <c r="H7" s="72">
        <f>IF(RES_hh_fec!H7=0,0,1000*11630*RES_hh_fec!H7/RES_hh_num!H7)</f>
        <v>12162.161795967826</v>
      </c>
      <c r="I7" s="72">
        <f>IF(RES_hh_fec!I7=0,0,1000*11630*RES_hh_fec!I7/RES_hh_num!I7)</f>
        <v>11367.600697579324</v>
      </c>
      <c r="J7" s="72">
        <f>IF(RES_hh_fec!J7=0,0,1000*11630*RES_hh_fec!J7/RES_hh_num!J7)</f>
        <v>11228.872201903429</v>
      </c>
      <c r="K7" s="72">
        <f>IF(RES_hh_fec!K7=0,0,1000*11630*RES_hh_fec!K7/RES_hh_num!K7)</f>
        <v>9784.080772922156</v>
      </c>
      <c r="L7" s="72">
        <f>IF(RES_hh_fec!L7=0,0,1000*11630*RES_hh_fec!L7/RES_hh_num!L7)</f>
        <v>9079.7293677632897</v>
      </c>
      <c r="M7" s="72">
        <f>IF(RES_hh_fec!M7=0,0,1000*11630*RES_hh_fec!M7/RES_hh_num!M7)</f>
        <v>13046.74925807155</v>
      </c>
      <c r="N7" s="72">
        <f>IF(RES_hh_fec!N7=0,0,1000*11630*RES_hh_fec!N7/RES_hh_num!N7)</f>
        <v>10327.279729630402</v>
      </c>
      <c r="O7" s="72">
        <f>IF(RES_hh_fec!O7=0,0,1000*11630*RES_hh_fec!O7/RES_hh_num!O7)</f>
        <v>5039.2155248483805</v>
      </c>
      <c r="P7" s="72">
        <f>IF(RES_hh_fec!P7=0,0,1000*11630*RES_hh_fec!P7/RES_hh_num!P7)</f>
        <v>5309.94233779154</v>
      </c>
      <c r="Q7" s="72">
        <f>IF(RES_hh_fec!Q7=0,0,1000*11630*RES_hh_fec!Q7/RES_hh_num!Q7)</f>
        <v>8402.3762473390452</v>
      </c>
      <c r="R7" s="72">
        <f>IF(RES_hh_fec!R7=0,0,1000*11630*RES_hh_fec!R7/RES_hh_num!R7)</f>
        <v>7515.7973385833984</v>
      </c>
      <c r="S7" s="72">
        <f>IF(RES_hh_fec!S7=0,0,1000*11630*RES_hh_fec!S7/RES_hh_num!S7)</f>
        <v>7683.8932581879308</v>
      </c>
      <c r="T7" s="72">
        <f>IF(RES_hh_fec!T7=0,0,1000*11630*RES_hh_fec!T7/RES_hh_num!T7)</f>
        <v>6426.4081470089131</v>
      </c>
      <c r="U7" s="72">
        <f>IF(RES_hh_fec!U7=0,0,1000*11630*RES_hh_fec!U7/RES_hh_num!U7)</f>
        <v>7028.1456462286715</v>
      </c>
      <c r="V7" s="72">
        <f>IF(RES_hh_fec!V7=0,0,1000*11630*RES_hh_fec!V7/RES_hh_num!V7)</f>
        <v>7841.4761366989214</v>
      </c>
      <c r="W7" s="72">
        <f>IF(RES_hh_fec!W7=0,0,1000*11630*RES_hh_fec!W7/RES_hh_num!W7)</f>
        <v>6725.2293836264607</v>
      </c>
      <c r="X7" s="72">
        <f>IF(RES_hh_fec!X7=0,0,1000*11630*RES_hh_fec!X7/RES_hh_num!X7)</f>
        <v>7878.952237401737</v>
      </c>
      <c r="Y7" s="72">
        <f>IF(RES_hh_fec!Y7=0,0,1000*11630*RES_hh_fec!Y7/RES_hh_num!Y7)</f>
        <v>5362.5369089771766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8659.6221041804056</v>
      </c>
      <c r="C8" s="72">
        <f>IF(RES_hh_fec!C8=0,0,1000*11630*RES_hh_fec!C8/RES_hh_num!C8)</f>
        <v>7937.1944721104401</v>
      </c>
      <c r="D8" s="72">
        <f>IF(RES_hh_fec!D8=0,0,1000*11630*RES_hh_fec!D8/RES_hh_num!D8)</f>
        <v>6827.0053886559353</v>
      </c>
      <c r="E8" s="72">
        <f>IF(RES_hh_fec!E8=0,0,1000*11630*RES_hh_fec!E8/RES_hh_num!E8)</f>
        <v>7848.287025303277</v>
      </c>
      <c r="F8" s="72">
        <f>IF(RES_hh_fec!F8=0,0,1000*11630*RES_hh_fec!F8/RES_hh_num!F8)</f>
        <v>7422.8463700816574</v>
      </c>
      <c r="G8" s="72">
        <f>IF(RES_hh_fec!G8=0,0,1000*11630*RES_hh_fec!G8/RES_hh_num!G8)</f>
        <v>8826.0001625088207</v>
      </c>
      <c r="H8" s="72">
        <f>IF(RES_hh_fec!H8=0,0,1000*11630*RES_hh_fec!H8/RES_hh_num!H8)</f>
        <v>10658.11855409407</v>
      </c>
      <c r="I8" s="72">
        <f>IF(RES_hh_fec!I8=0,0,1000*11630*RES_hh_fec!I8/RES_hh_num!I8)</f>
        <v>9749.9145680129204</v>
      </c>
      <c r="J8" s="72">
        <f>IF(RES_hh_fec!J8=0,0,1000*11630*RES_hh_fec!J8/RES_hh_num!J8)</f>
        <v>8981.6923102753462</v>
      </c>
      <c r="K8" s="72">
        <f>IF(RES_hh_fec!K8=0,0,1000*11630*RES_hh_fec!K8/RES_hh_num!K8)</f>
        <v>9065.2808528490878</v>
      </c>
      <c r="L8" s="72">
        <f>IF(RES_hh_fec!L8=0,0,1000*11630*RES_hh_fec!L8/RES_hh_num!L8)</f>
        <v>8160.3552498765439</v>
      </c>
      <c r="M8" s="72">
        <f>IF(RES_hh_fec!M8=0,0,1000*11630*RES_hh_fec!M8/RES_hh_num!M8)</f>
        <v>10516.869724557733</v>
      </c>
      <c r="N8" s="72">
        <f>IF(RES_hh_fec!N8=0,0,1000*11630*RES_hh_fec!N8/RES_hh_num!N8)</f>
        <v>9061.7351296583165</v>
      </c>
      <c r="O8" s="72">
        <f>IF(RES_hh_fec!O8=0,0,1000*11630*RES_hh_fec!O8/RES_hh_num!O8)</f>
        <v>6181.7754220819525</v>
      </c>
      <c r="P8" s="72">
        <f>IF(RES_hh_fec!P8=0,0,1000*11630*RES_hh_fec!P8/RES_hh_num!P8)</f>
        <v>5761.5221861739192</v>
      </c>
      <c r="Q8" s="72">
        <f>IF(RES_hh_fec!Q8=0,0,1000*11630*RES_hh_fec!Q8/RES_hh_num!Q8)</f>
        <v>8070.6672288947566</v>
      </c>
      <c r="R8" s="72">
        <f>IF(RES_hh_fec!R8=0,0,1000*11630*RES_hh_fec!R8/RES_hh_num!R8)</f>
        <v>6943.6210897256915</v>
      </c>
      <c r="S8" s="72">
        <f>IF(RES_hh_fec!S8=0,0,1000*11630*RES_hh_fec!S8/RES_hh_num!S8)</f>
        <v>6878.885059683098</v>
      </c>
      <c r="T8" s="72">
        <f>IF(RES_hh_fec!T8=0,0,1000*11630*RES_hh_fec!T8/RES_hh_num!T8)</f>
        <v>5675.3183391180073</v>
      </c>
      <c r="U8" s="72">
        <f>IF(RES_hh_fec!U8=0,0,1000*11630*RES_hh_fec!U8/RES_hh_num!U8)</f>
        <v>5925.1780777560698</v>
      </c>
      <c r="V8" s="72">
        <f>IF(RES_hh_fec!V8=0,0,1000*11630*RES_hh_fec!V8/RES_hh_num!V8)</f>
        <v>6191.1341678221388</v>
      </c>
      <c r="W8" s="72">
        <f>IF(RES_hh_fec!W8=0,0,1000*11630*RES_hh_fec!W8/RES_hh_num!W8)</f>
        <v>6843.2846109514612</v>
      </c>
      <c r="X8" s="72">
        <f>IF(RES_hh_fec!X8=0,0,1000*11630*RES_hh_fec!X8/RES_hh_num!X8)</f>
        <v>6397.3264697372424</v>
      </c>
      <c r="Y8" s="72">
        <f>IF(RES_hh_fec!Y8=0,0,1000*11630*RES_hh_fec!Y8/RES_hh_num!Y8)</f>
        <v>5010.3709444248552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9962.8638134995726</v>
      </c>
      <c r="C9" s="72">
        <f>IF(RES_hh_fec!C9=0,0,1000*11630*RES_hh_fec!C9/RES_hh_num!C9)</f>
        <v>10288.681035063393</v>
      </c>
      <c r="D9" s="72">
        <f>IF(RES_hh_fec!D9=0,0,1000*11630*RES_hh_fec!D9/RES_hh_num!D9)</f>
        <v>10970.363430303456</v>
      </c>
      <c r="E9" s="72">
        <f>IF(RES_hh_fec!E9=0,0,1000*11630*RES_hh_fec!E9/RES_hh_num!E9)</f>
        <v>11690.345294576651</v>
      </c>
      <c r="F9" s="72">
        <f>IF(RES_hh_fec!F9=0,0,1000*11630*RES_hh_fec!F9/RES_hh_num!F9)</f>
        <v>11821.972640090697</v>
      </c>
      <c r="G9" s="72">
        <f>IF(RES_hh_fec!G9=0,0,1000*11630*RES_hh_fec!G9/RES_hh_num!G9)</f>
        <v>11577.924142676369</v>
      </c>
      <c r="H9" s="72">
        <f>IF(RES_hh_fec!H9=0,0,1000*11630*RES_hh_fec!H9/RES_hh_num!H9)</f>
        <v>11071.886052950751</v>
      </c>
      <c r="I9" s="72">
        <f>IF(RES_hh_fec!I9=0,0,1000*11630*RES_hh_fec!I9/RES_hh_num!I9)</f>
        <v>11880.303837016801</v>
      </c>
      <c r="J9" s="72">
        <f>IF(RES_hh_fec!J9=0,0,1000*11630*RES_hh_fec!J9/RES_hh_num!J9)</f>
        <v>9708.9220032025569</v>
      </c>
      <c r="K9" s="72">
        <f>IF(RES_hh_fec!K9=0,0,1000*11630*RES_hh_fec!K9/RES_hh_num!K9)</f>
        <v>8337.1149286561686</v>
      </c>
      <c r="L9" s="72">
        <f>IF(RES_hh_fec!L9=0,0,1000*11630*RES_hh_fec!L9/RES_hh_num!L9)</f>
        <v>7816.7415472616485</v>
      </c>
      <c r="M9" s="72">
        <f>IF(RES_hh_fec!M9=0,0,1000*11630*RES_hh_fec!M9/RES_hh_num!M9)</f>
        <v>8780.6336570696167</v>
      </c>
      <c r="N9" s="72">
        <f>IF(RES_hh_fec!N9=0,0,1000*11630*RES_hh_fec!N9/RES_hh_num!N9)</f>
        <v>9416.7448022507306</v>
      </c>
      <c r="O9" s="72">
        <f>IF(RES_hh_fec!O9=0,0,1000*11630*RES_hh_fec!O9/RES_hh_num!O9)</f>
        <v>7755.174051688803</v>
      </c>
      <c r="P9" s="72">
        <f>IF(RES_hh_fec!P9=0,0,1000*11630*RES_hh_fec!P9/RES_hh_num!P9)</f>
        <v>7485.5000366766872</v>
      </c>
      <c r="Q9" s="72">
        <f>IF(RES_hh_fec!Q9=0,0,1000*11630*RES_hh_fec!Q9/RES_hh_num!Q9)</f>
        <v>7792.4456831519728</v>
      </c>
      <c r="R9" s="72">
        <f>IF(RES_hh_fec!R9=0,0,1000*11630*RES_hh_fec!R9/RES_hh_num!R9)</f>
        <v>6678.8388782727843</v>
      </c>
      <c r="S9" s="72">
        <f>IF(RES_hh_fec!S9=0,0,1000*11630*RES_hh_fec!S9/RES_hh_num!S9)</f>
        <v>6723.175178662902</v>
      </c>
      <c r="T9" s="72">
        <f>IF(RES_hh_fec!T9=0,0,1000*11630*RES_hh_fec!T9/RES_hh_num!T9)</f>
        <v>6399.9841339664672</v>
      </c>
      <c r="U9" s="72">
        <f>IF(RES_hh_fec!U9=0,0,1000*11630*RES_hh_fec!U9/RES_hh_num!U9)</f>
        <v>6235.2986365345478</v>
      </c>
      <c r="V9" s="72">
        <f>IF(RES_hh_fec!V9=0,0,1000*11630*RES_hh_fec!V9/RES_hh_num!V9)</f>
        <v>5875.7625393534145</v>
      </c>
      <c r="W9" s="72">
        <f>IF(RES_hh_fec!W9=0,0,1000*11630*RES_hh_fec!W9/RES_hh_num!W9)</f>
        <v>6125.0439356498837</v>
      </c>
      <c r="X9" s="72">
        <f>IF(RES_hh_fec!X9=0,0,1000*11630*RES_hh_fec!X9/RES_hh_num!X9)</f>
        <v>6270.2870742291889</v>
      </c>
      <c r="Y9" s="72">
        <f>IF(RES_hh_fec!Y9=0,0,1000*11630*RES_hh_fec!Y9/RES_hh_num!Y9)</f>
        <v>6147.6658250396031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9482.92682926829</v>
      </c>
      <c r="G10" s="72">
        <f>IF(RES_hh_fec!G10=0,0,1000*11630*RES_hh_fec!G10/RES_hh_num!G10)</f>
        <v>7280.8988764044925</v>
      </c>
      <c r="H10" s="72">
        <f>IF(RES_hh_fec!H10=0,0,1000*11630*RES_hh_fec!H10/RES_hh_num!H10)</f>
        <v>7121.7948717948748</v>
      </c>
      <c r="I10" s="72">
        <f>IF(RES_hh_fec!I10=0,0,1000*11630*RES_hh_fec!I10/RES_hh_num!I10)</f>
        <v>6753.7993920972676</v>
      </c>
      <c r="J10" s="72">
        <f>IF(RES_hh_fec!J10=0,0,1000*11630*RES_hh_fec!J10/RES_hh_num!J10)</f>
        <v>6348.5714285714303</v>
      </c>
      <c r="K10" s="72">
        <f>IF(RES_hh_fec!K10=0,0,1000*11630*RES_hh_fec!K10/RES_hh_num!K10)</f>
        <v>6121.2121212121228</v>
      </c>
      <c r="L10" s="72">
        <f>IF(RES_hh_fec!L10=0,0,1000*11630*RES_hh_fec!L10/RES_hh_num!L10)</f>
        <v>6121.2121212121237</v>
      </c>
      <c r="M10" s="72">
        <f>IF(RES_hh_fec!M10=0,0,1000*11630*RES_hh_fec!M10/RES_hh_num!M10)</f>
        <v>6478.1341107871749</v>
      </c>
      <c r="N10" s="72">
        <f>IF(RES_hh_fec!N10=0,0,1000*11630*RES_hh_fec!N10/RES_hh_num!N10)</f>
        <v>6535.2941176470604</v>
      </c>
      <c r="O10" s="72">
        <f>IF(RES_hh_fec!O10=0,0,1000*11630*RES_hh_fec!O10/RES_hh_num!O10)</f>
        <v>5377.4193548387066</v>
      </c>
      <c r="P10" s="72">
        <f>IF(RES_hh_fec!P10=0,0,1000*11630*RES_hh_fec!P10/RES_hh_num!P10)</f>
        <v>5935.8974358974365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6116.4650950111063</v>
      </c>
      <c r="C11" s="72">
        <f>IF(RES_hh_fec!C11=0,0,1000*11630*RES_hh_fec!C11/RES_hh_num!C11)</f>
        <v>6073.5146238885445</v>
      </c>
      <c r="D11" s="72">
        <f>IF(RES_hh_fec!D11=0,0,1000*11630*RES_hh_fec!D11/RES_hh_num!D11)</f>
        <v>5544.211345880708</v>
      </c>
      <c r="E11" s="72">
        <f>IF(RES_hh_fec!E11=0,0,1000*11630*RES_hh_fec!E11/RES_hh_num!E11)</f>
        <v>8150.8368009979167</v>
      </c>
      <c r="F11" s="72">
        <f>IF(RES_hh_fec!F11=0,0,1000*11630*RES_hh_fec!F11/RES_hh_num!F11)</f>
        <v>7039.9999016145712</v>
      </c>
      <c r="G11" s="72">
        <f>IF(RES_hh_fec!G11=0,0,1000*11630*RES_hh_fec!G11/RES_hh_num!G11)</f>
        <v>7495.7354968073496</v>
      </c>
      <c r="H11" s="72">
        <f>IF(RES_hh_fec!H11=0,0,1000*11630*RES_hh_fec!H11/RES_hh_num!H11)</f>
        <v>8392.7197280868477</v>
      </c>
      <c r="I11" s="72">
        <f>IF(RES_hh_fec!I11=0,0,1000*11630*RES_hh_fec!I11/RES_hh_num!I11)</f>
        <v>5989.0752827216056</v>
      </c>
      <c r="J11" s="72">
        <f>IF(RES_hh_fec!J11=0,0,1000*11630*RES_hh_fec!J11/RES_hh_num!J11)</f>
        <v>6248.8400796442565</v>
      </c>
      <c r="K11" s="72">
        <f>IF(RES_hh_fec!K11=0,0,1000*11630*RES_hh_fec!K11/RES_hh_num!K11)</f>
        <v>6766.1897343005421</v>
      </c>
      <c r="L11" s="72">
        <f>IF(RES_hh_fec!L11=0,0,1000*11630*RES_hh_fec!L11/RES_hh_num!L11)</f>
        <v>6287.194332440381</v>
      </c>
      <c r="M11" s="72">
        <f>IF(RES_hh_fec!M11=0,0,1000*11630*RES_hh_fec!M11/RES_hh_num!M11)</f>
        <v>7470.3743623950695</v>
      </c>
      <c r="N11" s="72">
        <f>IF(RES_hh_fec!N11=0,0,1000*11630*RES_hh_fec!N11/RES_hh_num!N11)</f>
        <v>6191.2958974615904</v>
      </c>
      <c r="O11" s="72">
        <f>IF(RES_hh_fec!O11=0,0,1000*11630*RES_hh_fec!O11/RES_hh_num!O11)</f>
        <v>5457.6620915765034</v>
      </c>
      <c r="P11" s="72">
        <f>IF(RES_hh_fec!P11=0,0,1000*11630*RES_hh_fec!P11/RES_hh_num!P11)</f>
        <v>6533.7914627789132</v>
      </c>
      <c r="Q11" s="72">
        <f>IF(RES_hh_fec!Q11=0,0,1000*11630*RES_hh_fec!Q11/RES_hh_num!Q11)</f>
        <v>6643.6715923334596</v>
      </c>
      <c r="R11" s="72">
        <f>IF(RES_hh_fec!R11=0,0,1000*11630*RES_hh_fec!R11/RES_hh_num!R11)</f>
        <v>5221.7557140290783</v>
      </c>
      <c r="S11" s="72">
        <f>IF(RES_hh_fec!S11=0,0,1000*11630*RES_hh_fec!S11/RES_hh_num!S11)</f>
        <v>5196.8812812541246</v>
      </c>
      <c r="T11" s="72">
        <f>IF(RES_hh_fec!T11=0,0,1000*11630*RES_hh_fec!T11/RES_hh_num!T11)</f>
        <v>5480.9546849372628</v>
      </c>
      <c r="U11" s="72">
        <f>IF(RES_hh_fec!U11=0,0,1000*11630*RES_hh_fec!U11/RES_hh_num!U11)</f>
        <v>5284.8742239515868</v>
      </c>
      <c r="V11" s="72">
        <f>IF(RES_hh_fec!V11=0,0,1000*11630*RES_hh_fec!V11/RES_hh_num!V11)</f>
        <v>5866.1293010258687</v>
      </c>
      <c r="W11" s="72">
        <f>IF(RES_hh_fec!W11=0,0,1000*11630*RES_hh_fec!W11/RES_hh_num!W11)</f>
        <v>5869.106780286822</v>
      </c>
      <c r="X11" s="72">
        <f>IF(RES_hh_fec!X11=0,0,1000*11630*RES_hh_fec!X11/RES_hh_num!X11)</f>
        <v>5223.6745032083891</v>
      </c>
      <c r="Y11" s="72">
        <f>IF(RES_hh_fec!Y11=0,0,1000*11630*RES_hh_fec!Y11/RES_hh_num!Y11)</f>
        <v>5113.5876930594395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2638.0941103875548</v>
      </c>
      <c r="C12" s="72">
        <f>IF(RES_hh_fec!C12=0,0,1000*11630*RES_hh_fec!C12/RES_hh_num!C12)</f>
        <v>2817.8430658622005</v>
      </c>
      <c r="D12" s="72">
        <f>IF(RES_hh_fec!D12=0,0,1000*11630*RES_hh_fec!D12/RES_hh_num!D12)</f>
        <v>2731.8288718194735</v>
      </c>
      <c r="E12" s="72">
        <f>IF(RES_hh_fec!E12=0,0,1000*11630*RES_hh_fec!E12/RES_hh_num!E12)</f>
        <v>3552.2526929411488</v>
      </c>
      <c r="F12" s="72">
        <f>IF(RES_hh_fec!F12=0,0,1000*11630*RES_hh_fec!F12/RES_hh_num!F12)</f>
        <v>3111.3641493768509</v>
      </c>
      <c r="G12" s="72">
        <f>IF(RES_hh_fec!G12=0,0,1000*11630*RES_hh_fec!G12/RES_hh_num!G12)</f>
        <v>2955.0384021647205</v>
      </c>
      <c r="H12" s="72">
        <f>IF(RES_hh_fec!H12=0,0,1000*11630*RES_hh_fec!H12/RES_hh_num!H12)</f>
        <v>3139.9881119575662</v>
      </c>
      <c r="I12" s="72">
        <f>IF(RES_hh_fec!I12=0,0,1000*11630*RES_hh_fec!I12/RES_hh_num!I12)</f>
        <v>3076.7104904282141</v>
      </c>
      <c r="J12" s="72">
        <f>IF(RES_hh_fec!J12=0,0,1000*11630*RES_hh_fec!J12/RES_hh_num!J12)</f>
        <v>2754.1108168431833</v>
      </c>
      <c r="K12" s="72">
        <f>IF(RES_hh_fec!K12=0,0,1000*11630*RES_hh_fec!K12/RES_hh_num!K12)</f>
        <v>2372.8507646742123</v>
      </c>
      <c r="L12" s="72">
        <f>IF(RES_hh_fec!L12=0,0,1000*11630*RES_hh_fec!L12/RES_hh_num!L12)</f>
        <v>2173.6053738316227</v>
      </c>
      <c r="M12" s="72">
        <f>IF(RES_hh_fec!M12=0,0,1000*11630*RES_hh_fec!M12/RES_hh_num!M12)</f>
        <v>2751.1290661783109</v>
      </c>
      <c r="N12" s="72">
        <f>IF(RES_hh_fec!N12=0,0,1000*11630*RES_hh_fec!N12/RES_hh_num!N12)</f>
        <v>2663.6242851704737</v>
      </c>
      <c r="O12" s="72">
        <f>IF(RES_hh_fec!O12=0,0,1000*11630*RES_hh_fec!O12/RES_hh_num!O12)</f>
        <v>1417.1848951777902</v>
      </c>
      <c r="P12" s="72">
        <f>IF(RES_hh_fec!P12=0,0,1000*11630*RES_hh_fec!P12/RES_hh_num!P12)</f>
        <v>1282.72094770238</v>
      </c>
      <c r="Q12" s="72">
        <f>IF(RES_hh_fec!Q12=0,0,1000*11630*RES_hh_fec!Q12/RES_hh_num!Q12)</f>
        <v>1871.6617730489224</v>
      </c>
      <c r="R12" s="72">
        <f>IF(RES_hh_fec!R12=0,0,1000*11630*RES_hh_fec!R12/RES_hh_num!R12)</f>
        <v>1542.9798625227088</v>
      </c>
      <c r="S12" s="72">
        <f>IF(RES_hh_fec!S12=0,0,1000*11630*RES_hh_fec!S12/RES_hh_num!S12)</f>
        <v>1429.6432297165197</v>
      </c>
      <c r="T12" s="72">
        <f>IF(RES_hh_fec!T12=0,0,1000*11630*RES_hh_fec!T12/RES_hh_num!T12)</f>
        <v>1317.9278195180038</v>
      </c>
      <c r="U12" s="72">
        <f>IF(RES_hh_fec!U12=0,0,1000*11630*RES_hh_fec!U12/RES_hh_num!U12)</f>
        <v>1220.2707506500142</v>
      </c>
      <c r="V12" s="72">
        <f>IF(RES_hh_fec!V12=0,0,1000*11630*RES_hh_fec!V12/RES_hh_num!V12)</f>
        <v>1260.0414108716845</v>
      </c>
      <c r="W12" s="72">
        <f>IF(RES_hh_fec!W12=0,0,1000*11630*RES_hh_fec!W12/RES_hh_num!W12)</f>
        <v>1312.703399937785</v>
      </c>
      <c r="X12" s="72">
        <f>IF(RES_hh_fec!X12=0,0,1000*11630*RES_hh_fec!X12/RES_hh_num!X12)</f>
        <v>1251.9288235772676</v>
      </c>
      <c r="Y12" s="72">
        <f>IF(RES_hh_fec!Y12=0,0,1000*11630*RES_hh_fec!Y12/RES_hh_num!Y12)</f>
        <v>1162.4656410509263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6673.4970479718668</v>
      </c>
      <c r="C13" s="74">
        <f>IF(RES_hh_fec!C13=0,0,1000*11630*RES_hh_fec!C13/RES_hh_num!C13)</f>
        <v>6094.584306533131</v>
      </c>
      <c r="D13" s="74">
        <f>IF(RES_hh_fec!D13=0,0,1000*11630*RES_hh_fec!D13/RES_hh_num!D13)</f>
        <v>7977.0826044318883</v>
      </c>
      <c r="E13" s="74">
        <f>IF(RES_hh_fec!E13=0,0,1000*11630*RES_hh_fec!E13/RES_hh_num!E13)</f>
        <v>8078.6069564844738</v>
      </c>
      <c r="F13" s="74">
        <f>IF(RES_hh_fec!F13=0,0,1000*11630*RES_hh_fec!F13/RES_hh_num!F13)</f>
        <v>8291.6576764283054</v>
      </c>
      <c r="G13" s="74">
        <f>IF(RES_hh_fec!G13=0,0,1000*11630*RES_hh_fec!G13/RES_hh_num!G13)</f>
        <v>7771.0113422706336</v>
      </c>
      <c r="H13" s="74">
        <f>IF(RES_hh_fec!H13=0,0,1000*11630*RES_hh_fec!H13/RES_hh_num!H13)</f>
        <v>8432.5609929993498</v>
      </c>
      <c r="I13" s="74">
        <f>IF(RES_hh_fec!I13=0,0,1000*11630*RES_hh_fec!I13/RES_hh_num!I13)</f>
        <v>7783.4044065996313</v>
      </c>
      <c r="J13" s="74">
        <f>IF(RES_hh_fec!J13=0,0,1000*11630*RES_hh_fec!J13/RES_hh_num!J13)</f>
        <v>7441.7130889113378</v>
      </c>
      <c r="K13" s="74">
        <f>IF(RES_hh_fec!K13=0,0,1000*11630*RES_hh_fec!K13/RES_hh_num!K13)</f>
        <v>7328.3043710270331</v>
      </c>
      <c r="L13" s="74">
        <f>IF(RES_hh_fec!L13=0,0,1000*11630*RES_hh_fec!L13/RES_hh_num!L13)</f>
        <v>7135.0252674561243</v>
      </c>
      <c r="M13" s="74">
        <f>IF(RES_hh_fec!M13=0,0,1000*11630*RES_hh_fec!M13/RES_hh_num!M13)</f>
        <v>5969.4427005103189</v>
      </c>
      <c r="N13" s="74">
        <f>IF(RES_hh_fec!N13=0,0,1000*11630*RES_hh_fec!N13/RES_hh_num!N13)</f>
        <v>8328.90750245458</v>
      </c>
      <c r="O13" s="74">
        <f>IF(RES_hh_fec!O13=0,0,1000*11630*RES_hh_fec!O13/RES_hh_num!O13)</f>
        <v>5479.5747649224704</v>
      </c>
      <c r="P13" s="74">
        <f>IF(RES_hh_fec!P13=0,0,1000*11630*RES_hh_fec!P13/RES_hh_num!P13)</f>
        <v>4816.3066777136382</v>
      </c>
      <c r="Q13" s="74">
        <f>IF(RES_hh_fec!Q13=0,0,1000*11630*RES_hh_fec!Q13/RES_hh_num!Q13)</f>
        <v>4872.7127692435151</v>
      </c>
      <c r="R13" s="74">
        <f>IF(RES_hh_fec!R13=0,0,1000*11630*RES_hh_fec!R13/RES_hh_num!R13)</f>
        <v>9301.2497035461147</v>
      </c>
      <c r="S13" s="74">
        <f>IF(RES_hh_fec!S13=0,0,1000*11630*RES_hh_fec!S13/RES_hh_num!S13)</f>
        <v>8291.9828244217606</v>
      </c>
      <c r="T13" s="74">
        <f>IF(RES_hh_fec!T13=0,0,1000*11630*RES_hh_fec!T13/RES_hh_num!T13)</f>
        <v>4180.4076801863503</v>
      </c>
      <c r="U13" s="74">
        <f>IF(RES_hh_fec!U13=0,0,1000*11630*RES_hh_fec!U13/RES_hh_num!U13)</f>
        <v>5384.5608368750754</v>
      </c>
      <c r="V13" s="74">
        <f>IF(RES_hh_fec!V13=0,0,1000*11630*RES_hh_fec!V13/RES_hh_num!V13)</f>
        <v>6168.8460313896594</v>
      </c>
      <c r="W13" s="74">
        <f>IF(RES_hh_fec!W13=0,0,1000*11630*RES_hh_fec!W13/RES_hh_num!W13)</f>
        <v>6745.7731540649866</v>
      </c>
      <c r="X13" s="74">
        <f>IF(RES_hh_fec!X13=0,0,1000*11630*RES_hh_fec!X13/RES_hh_num!X13)</f>
        <v>6624.9566521310326</v>
      </c>
      <c r="Y13" s="74">
        <f>IF(RES_hh_fec!Y13=0,0,1000*11630*RES_hh_fec!Y13/RES_hh_num!Y13)</f>
        <v>2601.1468826512896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82.128502089410745</v>
      </c>
      <c r="C14" s="76">
        <f>IF(RES_hh_fec!C14=0,0,1000*11630*RES_hh_fec!C14/RES_hh_num!C14)</f>
        <v>84.944397273680678</v>
      </c>
      <c r="D14" s="76">
        <f>IF(RES_hh_fec!D14=0,0,1000*11630*RES_hh_fec!D14/RES_hh_num!D14)</f>
        <v>91.852765565580981</v>
      </c>
      <c r="E14" s="76">
        <f>IF(RES_hh_fec!E14=0,0,1000*11630*RES_hh_fec!E14/RES_hh_num!E14)</f>
        <v>103.23420207383342</v>
      </c>
      <c r="F14" s="76">
        <f>IF(RES_hh_fec!F14=0,0,1000*11630*RES_hh_fec!F14/RES_hh_num!F14)</f>
        <v>105.15034504385991</v>
      </c>
      <c r="G14" s="76">
        <f>IF(RES_hh_fec!G14=0,0,1000*11630*RES_hh_fec!G14/RES_hh_num!G14)</f>
        <v>108.82354082979155</v>
      </c>
      <c r="H14" s="76">
        <f>IF(RES_hh_fec!H14=0,0,1000*11630*RES_hh_fec!H14/RES_hh_num!H14)</f>
        <v>106.02024988343304</v>
      </c>
      <c r="I14" s="76">
        <f>IF(RES_hh_fec!I14=0,0,1000*11630*RES_hh_fec!I14/RES_hh_num!I14)</f>
        <v>94.214175368223351</v>
      </c>
      <c r="J14" s="76">
        <f>IF(RES_hh_fec!J14=0,0,1000*11630*RES_hh_fec!J14/RES_hh_num!J14)</f>
        <v>92.268169841013631</v>
      </c>
      <c r="K14" s="76">
        <f>IF(RES_hh_fec!K14=0,0,1000*11630*RES_hh_fec!K14/RES_hh_num!K14)</f>
        <v>86.280398947080585</v>
      </c>
      <c r="L14" s="76">
        <f>IF(RES_hh_fec!L14=0,0,1000*11630*RES_hh_fec!L14/RES_hh_num!L14)</f>
        <v>75.930998877199713</v>
      </c>
      <c r="M14" s="76">
        <f>IF(RES_hh_fec!M14=0,0,1000*11630*RES_hh_fec!M14/RES_hh_num!M14)</f>
        <v>102.40933422578861</v>
      </c>
      <c r="N14" s="76">
        <f>IF(RES_hh_fec!N14=0,0,1000*11630*RES_hh_fec!N14/RES_hh_num!N14)</f>
        <v>75.451319016866307</v>
      </c>
      <c r="O14" s="76">
        <f>IF(RES_hh_fec!O14=0,0,1000*11630*RES_hh_fec!O14/RES_hh_num!O14)</f>
        <v>49.959585492334597</v>
      </c>
      <c r="P14" s="76">
        <f>IF(RES_hh_fec!P14=0,0,1000*11630*RES_hh_fec!P14/RES_hh_num!P14)</f>
        <v>53.545444241976661</v>
      </c>
      <c r="Q14" s="76">
        <f>IF(RES_hh_fec!Q14=0,0,1000*11630*RES_hh_fec!Q14/RES_hh_num!Q14)</f>
        <v>70.684184928783097</v>
      </c>
      <c r="R14" s="76">
        <f>IF(RES_hh_fec!R14=0,0,1000*11630*RES_hh_fec!R14/RES_hh_num!R14)</f>
        <v>62.641356880993442</v>
      </c>
      <c r="S14" s="76">
        <f>IF(RES_hh_fec!S14=0,0,1000*11630*RES_hh_fec!S14/RES_hh_num!S14)</f>
        <v>64.722862790754576</v>
      </c>
      <c r="T14" s="76">
        <f>IF(RES_hh_fec!T14=0,0,1000*11630*RES_hh_fec!T14/RES_hh_num!T14)</f>
        <v>56.318846423159044</v>
      </c>
      <c r="U14" s="76">
        <f>IF(RES_hh_fec!U14=0,0,1000*11630*RES_hh_fec!U14/RES_hh_num!U14)</f>
        <v>61.692615616188341</v>
      </c>
      <c r="V14" s="76">
        <f>IF(RES_hh_fec!V14=0,0,1000*11630*RES_hh_fec!V14/RES_hh_num!V14)</f>
        <v>67.666556661712434</v>
      </c>
      <c r="W14" s="76">
        <f>IF(RES_hh_fec!W14=0,0,1000*11630*RES_hh_fec!W14/RES_hh_num!W14)</f>
        <v>66.133853982929224</v>
      </c>
      <c r="X14" s="76">
        <f>IF(RES_hh_fec!X14=0,0,1000*11630*RES_hh_fec!X14/RES_hh_num!X14)</f>
        <v>71.523955349843249</v>
      </c>
      <c r="Y14" s="76">
        <f>IF(RES_hh_fec!Y14=0,0,1000*11630*RES_hh_fec!Y14/RES_hh_num!Y14)</f>
        <v>54.537852959182963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253.10588857042958</v>
      </c>
      <c r="C15" s="69">
        <f t="shared" si="0"/>
        <v>321.93981891296977</v>
      </c>
      <c r="D15" s="69">
        <f t="shared" si="0"/>
        <v>262.57522706255929</v>
      </c>
      <c r="E15" s="69">
        <f t="shared" si="0"/>
        <v>371.92119159018023</v>
      </c>
      <c r="F15" s="69">
        <f t="shared" si="0"/>
        <v>220.91493971523477</v>
      </c>
      <c r="G15" s="69">
        <f t="shared" si="0"/>
        <v>237.66105724100504</v>
      </c>
      <c r="H15" s="69">
        <f t="shared" si="0"/>
        <v>282.15443439187339</v>
      </c>
      <c r="I15" s="69">
        <f t="shared" si="0"/>
        <v>412.60757490426789</v>
      </c>
      <c r="J15" s="69">
        <f t="shared" si="0"/>
        <v>404.79932222373355</v>
      </c>
      <c r="K15" s="69">
        <f t="shared" si="0"/>
        <v>274.2488831918522</v>
      </c>
      <c r="L15" s="69">
        <f t="shared" si="0"/>
        <v>371.64137917844454</v>
      </c>
      <c r="M15" s="69">
        <f t="shared" si="0"/>
        <v>348.65916185815581</v>
      </c>
      <c r="N15" s="69">
        <f t="shared" si="0"/>
        <v>580.14952663182999</v>
      </c>
      <c r="O15" s="69">
        <f t="shared" si="0"/>
        <v>350.26359114782127</v>
      </c>
      <c r="P15" s="69">
        <f t="shared" si="0"/>
        <v>281.03838344187676</v>
      </c>
      <c r="Q15" s="69">
        <f t="shared" si="0"/>
        <v>377.29504589507133</v>
      </c>
      <c r="R15" s="69">
        <f t="shared" si="0"/>
        <v>469.94119957900517</v>
      </c>
      <c r="S15" s="69">
        <f t="shared" si="0"/>
        <v>509.51075499752022</v>
      </c>
      <c r="T15" s="69">
        <f t="shared" si="0"/>
        <v>374.58860870580565</v>
      </c>
      <c r="U15" s="69">
        <f t="shared" si="0"/>
        <v>538.18049510391518</v>
      </c>
      <c r="V15" s="69">
        <f t="shared" si="0"/>
        <v>475.64097052231978</v>
      </c>
      <c r="W15" s="69">
        <f t="shared" si="0"/>
        <v>447.47187917658505</v>
      </c>
      <c r="X15" s="69">
        <f t="shared" si="0"/>
        <v>403.53968067900524</v>
      </c>
      <c r="Y15" s="69">
        <f t="shared" si="0"/>
        <v>504.85398165648377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253.10588857042958</v>
      </c>
      <c r="C16" s="72">
        <f>IF(RES_hh_fec!C16=0,0,1000*11630*RES_hh_fec!C16/RES_hh_num!C$3)</f>
        <v>321.93981891296977</v>
      </c>
      <c r="D16" s="72">
        <f>IF(RES_hh_fec!D16=0,0,1000*11630*RES_hh_fec!D16/RES_hh_num!D$3)</f>
        <v>262.57522706255929</v>
      </c>
      <c r="E16" s="72">
        <f>IF(RES_hh_fec!E16=0,0,1000*11630*RES_hh_fec!E16/RES_hh_num!E$3)</f>
        <v>371.92119159018023</v>
      </c>
      <c r="F16" s="72">
        <f>IF(RES_hh_fec!F16=0,0,1000*11630*RES_hh_fec!F16/RES_hh_num!F$3)</f>
        <v>220.91493971523477</v>
      </c>
      <c r="G16" s="72">
        <f>IF(RES_hh_fec!G16=0,0,1000*11630*RES_hh_fec!G16/RES_hh_num!G$3)</f>
        <v>237.66105724100504</v>
      </c>
      <c r="H16" s="72">
        <f>IF(RES_hh_fec!H16=0,0,1000*11630*RES_hh_fec!H16/RES_hh_num!H$3)</f>
        <v>282.15443439187339</v>
      </c>
      <c r="I16" s="72">
        <f>IF(RES_hh_fec!I16=0,0,1000*11630*RES_hh_fec!I16/RES_hh_num!I$3)</f>
        <v>412.60757490426789</v>
      </c>
      <c r="J16" s="72">
        <f>IF(RES_hh_fec!J16=0,0,1000*11630*RES_hh_fec!J16/RES_hh_num!J$3)</f>
        <v>404.79932222373355</v>
      </c>
      <c r="K16" s="72">
        <f>IF(RES_hh_fec!K16=0,0,1000*11630*RES_hh_fec!K16/RES_hh_num!K$3)</f>
        <v>274.2488831918522</v>
      </c>
      <c r="L16" s="72">
        <f>IF(RES_hh_fec!L16=0,0,1000*11630*RES_hh_fec!L16/RES_hh_num!L$3)</f>
        <v>371.64137917844454</v>
      </c>
      <c r="M16" s="72">
        <f>IF(RES_hh_fec!M16=0,0,1000*11630*RES_hh_fec!M16/RES_hh_num!M$3)</f>
        <v>348.65916185815581</v>
      </c>
      <c r="N16" s="72">
        <f>IF(RES_hh_fec!N16=0,0,1000*11630*RES_hh_fec!N16/RES_hh_num!N$3)</f>
        <v>580.14952663182999</v>
      </c>
      <c r="O16" s="72">
        <f>IF(RES_hh_fec!O16=0,0,1000*11630*RES_hh_fec!O16/RES_hh_num!O$3)</f>
        <v>350.26359114782127</v>
      </c>
      <c r="P16" s="72">
        <f>IF(RES_hh_fec!P16=0,0,1000*11630*RES_hh_fec!P16/RES_hh_num!P$3)</f>
        <v>281.03838344187676</v>
      </c>
      <c r="Q16" s="72">
        <f>IF(RES_hh_fec!Q16=0,0,1000*11630*RES_hh_fec!Q16/RES_hh_num!Q$3)</f>
        <v>377.29504589507133</v>
      </c>
      <c r="R16" s="72">
        <f>IF(RES_hh_fec!R16=0,0,1000*11630*RES_hh_fec!R16/RES_hh_num!R$3)</f>
        <v>469.94119957900517</v>
      </c>
      <c r="S16" s="72">
        <f>IF(RES_hh_fec!S16=0,0,1000*11630*RES_hh_fec!S16/RES_hh_num!S$3)</f>
        <v>509.51075499752022</v>
      </c>
      <c r="T16" s="72">
        <f>IF(RES_hh_fec!T16=0,0,1000*11630*RES_hh_fec!T16/RES_hh_num!T$3)</f>
        <v>374.58860870580565</v>
      </c>
      <c r="U16" s="72">
        <f>IF(RES_hh_fec!U16=0,0,1000*11630*RES_hh_fec!U16/RES_hh_num!U$3)</f>
        <v>538.18049510391518</v>
      </c>
      <c r="V16" s="72">
        <f>IF(RES_hh_fec!V16=0,0,1000*11630*RES_hh_fec!V16/RES_hh_num!V$3)</f>
        <v>475.64097052231978</v>
      </c>
      <c r="W16" s="72">
        <f>IF(RES_hh_fec!W16=0,0,1000*11630*RES_hh_fec!W16/RES_hh_num!W$3)</f>
        <v>447.47187917658505</v>
      </c>
      <c r="X16" s="72">
        <f>IF(RES_hh_fec!X16=0,0,1000*11630*RES_hh_fec!X16/RES_hh_num!X$3)</f>
        <v>403.53968067900524</v>
      </c>
      <c r="Y16" s="72">
        <f>IF(RES_hh_fec!Y16=0,0,1000*11630*RES_hh_fec!Y16/RES_hh_num!Y$3)</f>
        <v>504.85398165648377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1543.5807194325821</v>
      </c>
      <c r="C17" s="69">
        <f>IF(RES_hh_fec!C17=0,0,1000*11630*RES_hh_fec!C17/RES_hh_num!C17)</f>
        <v>1517.0938346271819</v>
      </c>
      <c r="D17" s="69">
        <f>IF(RES_hh_fec!D17=0,0,1000*11630*RES_hh_fec!D17/RES_hh_num!D17)</f>
        <v>1543.7199127023055</v>
      </c>
      <c r="E17" s="69">
        <f>IF(RES_hh_fec!E17=0,0,1000*11630*RES_hh_fec!E17/RES_hh_num!E17)</f>
        <v>1540.8078224739425</v>
      </c>
      <c r="F17" s="69">
        <f>IF(RES_hh_fec!F17=0,0,1000*11630*RES_hh_fec!F17/RES_hh_num!F17)</f>
        <v>1579.4433261075653</v>
      </c>
      <c r="G17" s="69">
        <f>IF(RES_hh_fec!G17=0,0,1000*11630*RES_hh_fec!G17/RES_hh_num!G17)</f>
        <v>1527.3457280536284</v>
      </c>
      <c r="H17" s="69">
        <f>IF(RES_hh_fec!H17=0,0,1000*11630*RES_hh_fec!H17/RES_hh_num!H17)</f>
        <v>1551.2337178531234</v>
      </c>
      <c r="I17" s="69">
        <f>IF(RES_hh_fec!I17=0,0,1000*11630*RES_hh_fec!I17/RES_hh_num!I17)</f>
        <v>1514.2828007511976</v>
      </c>
      <c r="J17" s="69">
        <f>IF(RES_hh_fec!J17=0,0,1000*11630*RES_hh_fec!J17/RES_hh_num!J17)</f>
        <v>1597.0427762700881</v>
      </c>
      <c r="K17" s="69">
        <f>IF(RES_hh_fec!K17=0,0,1000*11630*RES_hh_fec!K17/RES_hh_num!K17)</f>
        <v>1696.3351508279195</v>
      </c>
      <c r="L17" s="69">
        <f>IF(RES_hh_fec!L17=0,0,1000*11630*RES_hh_fec!L17/RES_hh_num!L17)</f>
        <v>1635.417997330303</v>
      </c>
      <c r="M17" s="69">
        <f>IF(RES_hh_fec!M17=0,0,1000*11630*RES_hh_fec!M17/RES_hh_num!M17)</f>
        <v>1623.5760849518151</v>
      </c>
      <c r="N17" s="69">
        <f>IF(RES_hh_fec!N17=0,0,1000*11630*RES_hh_fec!N17/RES_hh_num!N17)</f>
        <v>1539.4888233025752</v>
      </c>
      <c r="O17" s="69">
        <f>IF(RES_hh_fec!O17=0,0,1000*11630*RES_hh_fec!O17/RES_hh_num!O17)</f>
        <v>1566.2548042367648</v>
      </c>
      <c r="P17" s="69">
        <f>IF(RES_hh_fec!P17=0,0,1000*11630*RES_hh_fec!P17/RES_hh_num!P17)</f>
        <v>1590.893211003714</v>
      </c>
      <c r="Q17" s="69">
        <f>IF(RES_hh_fec!Q17=0,0,1000*11630*RES_hh_fec!Q17/RES_hh_num!Q17)</f>
        <v>1612.5947447004187</v>
      </c>
      <c r="R17" s="69">
        <f>IF(RES_hh_fec!R17=0,0,1000*11630*RES_hh_fec!R17/RES_hh_num!R17)</f>
        <v>1666.754311608762</v>
      </c>
      <c r="S17" s="69">
        <f>IF(RES_hh_fec!S17=0,0,1000*11630*RES_hh_fec!S17/RES_hh_num!S17)</f>
        <v>1622.5854408811904</v>
      </c>
      <c r="T17" s="69">
        <f>IF(RES_hh_fec!T17=0,0,1000*11630*RES_hh_fec!T17/RES_hh_num!T17)</f>
        <v>1539.858339297972</v>
      </c>
      <c r="U17" s="69">
        <f>IF(RES_hh_fec!U17=0,0,1000*11630*RES_hh_fec!U17/RES_hh_num!U17)</f>
        <v>1540.3086822047248</v>
      </c>
      <c r="V17" s="69">
        <f>IF(RES_hh_fec!V17=0,0,1000*11630*RES_hh_fec!V17/RES_hh_num!V17)</f>
        <v>1524.2120699428206</v>
      </c>
      <c r="W17" s="69">
        <f>IF(RES_hh_fec!W17=0,0,1000*11630*RES_hh_fec!W17/RES_hh_num!W17)</f>
        <v>1626.5803298249261</v>
      </c>
      <c r="X17" s="69">
        <f>IF(RES_hh_fec!X17=0,0,1000*11630*RES_hh_fec!X17/RES_hh_num!X17)</f>
        <v>1699.351544532906</v>
      </c>
      <c r="Y17" s="69">
        <f>IF(RES_hh_fec!Y17=0,0,1000*11630*RES_hh_fec!Y17/RES_hh_num!Y17)</f>
        <v>1639.974496433189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1954.5035136901097</v>
      </c>
      <c r="C19" s="72">
        <f>IF(RES_hh_fec!C19=0,0,1000*11630*RES_hh_fec!C19/RES_hh_num!C19)</f>
        <v>1933.287415299724</v>
      </c>
      <c r="D19" s="72">
        <f>IF(RES_hh_fec!D19=0,0,1000*11630*RES_hh_fec!D19/RES_hh_num!D19)</f>
        <v>2013.2515474283096</v>
      </c>
      <c r="E19" s="72">
        <f>IF(RES_hh_fec!E19=0,0,1000*11630*RES_hh_fec!E19/RES_hh_num!E19)</f>
        <v>2010.1275744800603</v>
      </c>
      <c r="F19" s="72">
        <f>IF(RES_hh_fec!F19=0,0,1000*11630*RES_hh_fec!F19/RES_hh_num!F19)</f>
        <v>2039.1771603016946</v>
      </c>
      <c r="G19" s="72">
        <f>IF(RES_hh_fec!G19=0,0,1000*11630*RES_hh_fec!G19/RES_hh_num!G19)</f>
        <v>1999.5315304477422</v>
      </c>
      <c r="H19" s="72">
        <f>IF(RES_hh_fec!H19=0,0,1000*11630*RES_hh_fec!H19/RES_hh_num!H19)</f>
        <v>2039.8857743206345</v>
      </c>
      <c r="I19" s="72">
        <f>IF(RES_hh_fec!I19=0,0,1000*11630*RES_hh_fec!I19/RES_hh_num!I19)</f>
        <v>1946.3653252847373</v>
      </c>
      <c r="J19" s="72">
        <f>IF(RES_hh_fec!J19=0,0,1000*11630*RES_hh_fec!J19/RES_hh_num!J19)</f>
        <v>2106.158796531869</v>
      </c>
      <c r="K19" s="72">
        <f>IF(RES_hh_fec!K19=0,0,1000*11630*RES_hh_fec!K19/RES_hh_num!K19)</f>
        <v>2239.6628804973789</v>
      </c>
      <c r="L19" s="72">
        <f>IF(RES_hh_fec!L19=0,0,1000*11630*RES_hh_fec!L19/RES_hh_num!L19)</f>
        <v>2109.9114558264664</v>
      </c>
      <c r="M19" s="72">
        <f>IF(RES_hh_fec!M19=0,0,1000*11630*RES_hh_fec!M19/RES_hh_num!M19)</f>
        <v>1751.6476949947307</v>
      </c>
      <c r="N19" s="72">
        <f>IF(RES_hh_fec!N19=0,0,1000*11630*RES_hh_fec!N19/RES_hh_num!N19)</f>
        <v>1542.7423197040434</v>
      </c>
      <c r="O19" s="72">
        <f>IF(RES_hh_fec!O19=0,0,1000*11630*RES_hh_fec!O19/RES_hh_num!O19)</f>
        <v>2278.273661464209</v>
      </c>
      <c r="P19" s="72">
        <f>IF(RES_hh_fec!P19=0,0,1000*11630*RES_hh_fec!P19/RES_hh_num!P19)</f>
        <v>2194.7345330483786</v>
      </c>
      <c r="Q19" s="72">
        <f>IF(RES_hh_fec!Q19=0,0,1000*11630*RES_hh_fec!Q19/RES_hh_num!Q19)</f>
        <v>2046.2073307601765</v>
      </c>
      <c r="R19" s="72">
        <f>IF(RES_hh_fec!R19=0,0,1000*11630*RES_hh_fec!R19/RES_hh_num!R19)</f>
        <v>1976.2137385190583</v>
      </c>
      <c r="S19" s="72">
        <f>IF(RES_hh_fec!S19=0,0,1000*11630*RES_hh_fec!S19/RES_hh_num!S19)</f>
        <v>1993.9051089333716</v>
      </c>
      <c r="T19" s="72">
        <f>IF(RES_hh_fec!T19=0,0,1000*11630*RES_hh_fec!T19/RES_hh_num!T19)</f>
        <v>1910.9021363184067</v>
      </c>
      <c r="U19" s="72">
        <f>IF(RES_hh_fec!U19=0,0,1000*11630*RES_hh_fec!U19/RES_hh_num!U19)</f>
        <v>1863.0413746776214</v>
      </c>
      <c r="V19" s="72">
        <f>IF(RES_hh_fec!V19=0,0,1000*11630*RES_hh_fec!V19/RES_hh_num!V19)</f>
        <v>1868.799516154264</v>
      </c>
      <c r="W19" s="72">
        <f>IF(RES_hh_fec!W19=0,0,1000*11630*RES_hh_fec!W19/RES_hh_num!W19)</f>
        <v>1880.7943307580297</v>
      </c>
      <c r="X19" s="72">
        <f>IF(RES_hh_fec!X19=0,0,1000*11630*RES_hh_fec!X19/RES_hh_num!X19)</f>
        <v>1932.3058371394177</v>
      </c>
      <c r="Y19" s="72">
        <f>IF(RES_hh_fec!Y19=0,0,1000*11630*RES_hh_fec!Y19/RES_hh_num!Y19)</f>
        <v>1923.7259237433741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2207.6272535299231</v>
      </c>
      <c r="C20" s="72">
        <f>IF(RES_hh_fec!C20=0,0,1000*11630*RES_hh_fec!C20/RES_hh_num!C20)</f>
        <v>2204.4979720548231</v>
      </c>
      <c r="D20" s="72">
        <f>IF(RES_hh_fec!D20=0,0,1000*11630*RES_hh_fec!D20/RES_hh_num!D20)</f>
        <v>2188.3961288874175</v>
      </c>
      <c r="E20" s="72">
        <f>IF(RES_hh_fec!E20=0,0,1000*11630*RES_hh_fec!E20/RES_hh_num!E20)</f>
        <v>2278.5212203140845</v>
      </c>
      <c r="F20" s="72">
        <f>IF(RES_hh_fec!F20=0,0,1000*11630*RES_hh_fec!F20/RES_hh_num!F20)</f>
        <v>2289.1389221113977</v>
      </c>
      <c r="G20" s="72">
        <f>IF(RES_hh_fec!G20=0,0,1000*11630*RES_hh_fec!G20/RES_hh_num!G20)</f>
        <v>2232.9467466200099</v>
      </c>
      <c r="H20" s="72">
        <f>IF(RES_hh_fec!H20=0,0,1000*11630*RES_hh_fec!H20/RES_hh_num!H20)</f>
        <v>2264.0271637964429</v>
      </c>
      <c r="I20" s="72">
        <f>IF(RES_hh_fec!I20=0,0,1000*11630*RES_hh_fec!I20/RES_hh_num!I20)</f>
        <v>2210.3019477163866</v>
      </c>
      <c r="J20" s="72">
        <f>IF(RES_hh_fec!J20=0,0,1000*11630*RES_hh_fec!J20/RES_hh_num!J20)</f>
        <v>2447.6428153915313</v>
      </c>
      <c r="K20" s="72">
        <f>IF(RES_hh_fec!K20=0,0,1000*11630*RES_hh_fec!K20/RES_hh_num!K20)</f>
        <v>2517.7029513456109</v>
      </c>
      <c r="L20" s="72">
        <f>IF(RES_hh_fec!L20=0,0,1000*11630*RES_hh_fec!L20/RES_hh_num!L20)</f>
        <v>2384.3735000744196</v>
      </c>
      <c r="M20" s="72">
        <f>IF(RES_hh_fec!M20=0,0,1000*11630*RES_hh_fec!M20/RES_hh_num!M20)</f>
        <v>2468.9384187178771</v>
      </c>
      <c r="N20" s="72">
        <f>IF(RES_hh_fec!N20=0,0,1000*11630*RES_hh_fec!N20/RES_hh_num!N20)</f>
        <v>2358.9292475826701</v>
      </c>
      <c r="O20" s="72">
        <f>IF(RES_hh_fec!O20=0,0,1000*11630*RES_hh_fec!O20/RES_hh_num!O20)</f>
        <v>2044.3124121278718</v>
      </c>
      <c r="P20" s="72">
        <f>IF(RES_hh_fec!P20=0,0,1000*11630*RES_hh_fec!P20/RES_hh_num!P20)</f>
        <v>2193.4877210121304</v>
      </c>
      <c r="Q20" s="72">
        <f>IF(RES_hh_fec!Q20=0,0,1000*11630*RES_hh_fec!Q20/RES_hh_num!Q20)</f>
        <v>2462.9621723166251</v>
      </c>
      <c r="R20" s="72">
        <f>IF(RES_hh_fec!R20=0,0,1000*11630*RES_hh_fec!R20/RES_hh_num!R20)</f>
        <v>2535.9562222918498</v>
      </c>
      <c r="S20" s="72">
        <f>IF(RES_hh_fec!S20=0,0,1000*11630*RES_hh_fec!S20/RES_hh_num!S20)</f>
        <v>2048.8539376515023</v>
      </c>
      <c r="T20" s="72">
        <f>IF(RES_hh_fec!T20=0,0,1000*11630*RES_hh_fec!T20/RES_hh_num!T20)</f>
        <v>2044.204959129904</v>
      </c>
      <c r="U20" s="72">
        <f>IF(RES_hh_fec!U20=0,0,1000*11630*RES_hh_fec!U20/RES_hh_num!U20)</f>
        <v>2141.4439596703537</v>
      </c>
      <c r="V20" s="72">
        <f>IF(RES_hh_fec!V20=0,0,1000*11630*RES_hh_fec!V20/RES_hh_num!V20)</f>
        <v>1901.1706875188231</v>
      </c>
      <c r="W20" s="72">
        <f>IF(RES_hh_fec!W20=0,0,1000*11630*RES_hh_fec!W20/RES_hh_num!W20)</f>
        <v>1953.9346063519761</v>
      </c>
      <c r="X20" s="72">
        <f>IF(RES_hh_fec!X20=0,0,1000*11630*RES_hh_fec!X20/RES_hh_num!X20)</f>
        <v>2314.5392707375449</v>
      </c>
      <c r="Y20" s="72">
        <f>IF(RES_hh_fec!Y20=0,0,1000*11630*RES_hh_fec!Y20/RES_hh_num!Y20)</f>
        <v>2082.7578152830706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2085.1209090665088</v>
      </c>
      <c r="C21" s="72">
        <f>IF(RES_hh_fec!C21=0,0,1000*11630*RES_hh_fec!C21/RES_hh_num!C21)</f>
        <v>1795.5340505280383</v>
      </c>
      <c r="D21" s="72">
        <f>IF(RES_hh_fec!D21=0,0,1000*11630*RES_hh_fec!D21/RES_hh_num!D21)</f>
        <v>1479.3577867489735</v>
      </c>
      <c r="E21" s="72">
        <f>IF(RES_hh_fec!E21=0,0,1000*11630*RES_hh_fec!E21/RES_hh_num!E21)</f>
        <v>1500.3953406879502</v>
      </c>
      <c r="F21" s="72">
        <f>IF(RES_hh_fec!F21=0,0,1000*11630*RES_hh_fec!F21/RES_hh_num!F21)</f>
        <v>1483.093913399289</v>
      </c>
      <c r="G21" s="72">
        <f>IF(RES_hh_fec!G21=0,0,1000*11630*RES_hh_fec!G21/RES_hh_num!G21)</f>
        <v>1632.6148043520946</v>
      </c>
      <c r="H21" s="72">
        <f>IF(RES_hh_fec!H21=0,0,1000*11630*RES_hh_fec!H21/RES_hh_num!H21)</f>
        <v>2007.3928766403433</v>
      </c>
      <c r="I21" s="72">
        <f>IF(RES_hh_fec!I21=0,0,1000*11630*RES_hh_fec!I21/RES_hh_num!I21)</f>
        <v>1914.5899454393846</v>
      </c>
      <c r="J21" s="72">
        <f>IF(RES_hh_fec!J21=0,0,1000*11630*RES_hh_fec!J21/RES_hh_num!J21)</f>
        <v>1960.7055456312462</v>
      </c>
      <c r="K21" s="72">
        <f>IF(RES_hh_fec!K21=0,0,1000*11630*RES_hh_fec!K21/RES_hh_num!K21)</f>
        <v>2308.6328161154001</v>
      </c>
      <c r="L21" s="72">
        <f>IF(RES_hh_fec!L21=0,0,1000*11630*RES_hh_fec!L21/RES_hh_num!L21)</f>
        <v>2117.5707650409713</v>
      </c>
      <c r="M21" s="72">
        <f>IF(RES_hh_fec!M21=0,0,1000*11630*RES_hh_fec!M21/RES_hh_num!M21)</f>
        <v>1993.261924680452</v>
      </c>
      <c r="N21" s="72">
        <f>IF(RES_hh_fec!N21=0,0,1000*11630*RES_hh_fec!N21/RES_hh_num!N21)</f>
        <v>1921.0573562401169</v>
      </c>
      <c r="O21" s="72">
        <f>IF(RES_hh_fec!O21=0,0,1000*11630*RES_hh_fec!O21/RES_hh_num!O21)</f>
        <v>2081.0654531944433</v>
      </c>
      <c r="P21" s="72">
        <f>IF(RES_hh_fec!P21=0,0,1000*11630*RES_hh_fec!P21/RES_hh_num!P21)</f>
        <v>1925.6997061217191</v>
      </c>
      <c r="Q21" s="72">
        <f>IF(RES_hh_fec!Q21=0,0,1000*11630*RES_hh_fec!Q21/RES_hh_num!Q21)</f>
        <v>2035.3355802822532</v>
      </c>
      <c r="R21" s="72">
        <f>IF(RES_hh_fec!R21=0,0,1000*11630*RES_hh_fec!R21/RES_hh_num!R21)</f>
        <v>1828.619845339352</v>
      </c>
      <c r="S21" s="72">
        <f>IF(RES_hh_fec!S21=0,0,1000*11630*RES_hh_fec!S21/RES_hh_num!S21)</f>
        <v>2026.0861127396693</v>
      </c>
      <c r="T21" s="72">
        <f>IF(RES_hh_fec!T21=0,0,1000*11630*RES_hh_fec!T21/RES_hh_num!T21)</f>
        <v>1904.3175809637519</v>
      </c>
      <c r="U21" s="72">
        <f>IF(RES_hh_fec!U21=0,0,1000*11630*RES_hh_fec!U21/RES_hh_num!U21)</f>
        <v>1827.2270996200407</v>
      </c>
      <c r="V21" s="72">
        <f>IF(RES_hh_fec!V21=0,0,1000*11630*RES_hh_fec!V21/RES_hh_num!V21)</f>
        <v>1815.5292509134842</v>
      </c>
      <c r="W21" s="72">
        <f>IF(RES_hh_fec!W21=0,0,1000*11630*RES_hh_fec!W21/RES_hh_num!W21)</f>
        <v>1836.3673260934816</v>
      </c>
      <c r="X21" s="72">
        <f>IF(RES_hh_fec!X21=0,0,1000*11630*RES_hh_fec!X21/RES_hh_num!X21)</f>
        <v>1872.1297201449106</v>
      </c>
      <c r="Y21" s="72">
        <f>IF(RES_hh_fec!Y21=0,0,1000*11630*RES_hh_fec!Y21/RES_hh_num!Y21)</f>
        <v>1894.8698457188582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2425.1571069700376</v>
      </c>
      <c r="C22" s="72">
        <f>IF(RES_hh_fec!C22=0,0,1000*11630*RES_hh_fec!C22/RES_hh_num!C22)</f>
        <v>2388.0646939797875</v>
      </c>
      <c r="D22" s="72">
        <f>IF(RES_hh_fec!D22=0,0,1000*11630*RES_hh_fec!D22/RES_hh_num!D22)</f>
        <v>2414.3571949824845</v>
      </c>
      <c r="E22" s="72">
        <f>IF(RES_hh_fec!E22=0,0,1000*11630*RES_hh_fec!E22/RES_hh_num!E22)</f>
        <v>2235.9826883300566</v>
      </c>
      <c r="F22" s="72">
        <f>IF(RES_hh_fec!F22=0,0,1000*11630*RES_hh_fec!F22/RES_hh_num!F22)</f>
        <v>2345.7157123831439</v>
      </c>
      <c r="G22" s="72">
        <f>IF(RES_hh_fec!G22=0,0,1000*11630*RES_hh_fec!G22/RES_hh_num!G22)</f>
        <v>2114.1916544310911</v>
      </c>
      <c r="H22" s="72">
        <f>IF(RES_hh_fec!H22=0,0,1000*11630*RES_hh_fec!H22/RES_hh_num!H22)</f>
        <v>2050.912140474039</v>
      </c>
      <c r="I22" s="72">
        <f>IF(RES_hh_fec!I22=0,0,1000*11630*RES_hh_fec!I22/RES_hh_num!I22)</f>
        <v>2289.04449129248</v>
      </c>
      <c r="J22" s="72">
        <f>IF(RES_hh_fec!J22=0,0,1000*11630*RES_hh_fec!J22/RES_hh_num!J22)</f>
        <v>2057.7967040664066</v>
      </c>
      <c r="K22" s="72">
        <f>IF(RES_hh_fec!K22=0,0,1000*11630*RES_hh_fec!K22/RES_hh_num!K22)</f>
        <v>2061.4638453179596</v>
      </c>
      <c r="L22" s="72">
        <f>IF(RES_hh_fec!L22=0,0,1000*11630*RES_hh_fec!L22/RES_hh_num!L22)</f>
        <v>1964.2813634664981</v>
      </c>
      <c r="M22" s="72">
        <f>IF(RES_hh_fec!M22=0,0,1000*11630*RES_hh_fec!M22/RES_hh_num!M22)</f>
        <v>1622.8987709044322</v>
      </c>
      <c r="N22" s="72">
        <f>IF(RES_hh_fec!N22=0,0,1000*11630*RES_hh_fec!N22/RES_hh_num!N22)</f>
        <v>1773.5278411849629</v>
      </c>
      <c r="O22" s="72">
        <f>IF(RES_hh_fec!O22=0,0,1000*11630*RES_hh_fec!O22/RES_hh_num!O22)</f>
        <v>1907.1401031915032</v>
      </c>
      <c r="P22" s="72">
        <f>IF(RES_hh_fec!P22=0,0,1000*11630*RES_hh_fec!P22/RES_hh_num!P22)</f>
        <v>1429.646273928759</v>
      </c>
      <c r="Q22" s="72">
        <f>IF(RES_hh_fec!Q22=0,0,1000*11630*RES_hh_fec!Q22/RES_hh_num!Q22)</f>
        <v>1580.5278963173698</v>
      </c>
      <c r="R22" s="72">
        <f>IF(RES_hh_fec!R22=0,0,1000*11630*RES_hh_fec!R22/RES_hh_num!R22)</f>
        <v>1809.4609789594663</v>
      </c>
      <c r="S22" s="72">
        <f>IF(RES_hh_fec!S22=0,0,1000*11630*RES_hh_fec!S22/RES_hh_num!S22)</f>
        <v>1906.5492789726991</v>
      </c>
      <c r="T22" s="72">
        <f>IF(RES_hh_fec!T22=0,0,1000*11630*RES_hh_fec!T22/RES_hh_num!T22)</f>
        <v>1579.0291138652244</v>
      </c>
      <c r="U22" s="72">
        <f>IF(RES_hh_fec!U22=0,0,1000*11630*RES_hh_fec!U22/RES_hh_num!U22)</f>
        <v>1793.3606952035216</v>
      </c>
      <c r="V22" s="72">
        <f>IF(RES_hh_fec!V22=0,0,1000*11630*RES_hh_fec!V22/RES_hh_num!V22)</f>
        <v>1821.2641192522069</v>
      </c>
      <c r="W22" s="72">
        <f>IF(RES_hh_fec!W22=0,0,1000*11630*RES_hh_fec!W22/RES_hh_num!W22)</f>
        <v>1822.2131330106818</v>
      </c>
      <c r="X22" s="72">
        <f>IF(RES_hh_fec!X22=0,0,1000*11630*RES_hh_fec!X22/RES_hh_num!X22)</f>
        <v>1861.9011889230842</v>
      </c>
      <c r="Y22" s="72">
        <f>IF(RES_hh_fec!Y22=0,0,1000*11630*RES_hh_fec!Y22/RES_hh_num!Y22)</f>
        <v>1894.5712960815094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1400.0576316189172</v>
      </c>
      <c r="C24" s="72">
        <f>IF(RES_hh_fec!C24=0,0,1000*11630*RES_hh_fec!C24/RES_hh_num!C24)</f>
        <v>1376.7149131480105</v>
      </c>
      <c r="D24" s="72">
        <f>IF(RES_hh_fec!D24=0,0,1000*11630*RES_hh_fec!D24/RES_hh_num!D24)</f>
        <v>1188.6979088526184</v>
      </c>
      <c r="E24" s="72">
        <f>IF(RES_hh_fec!E24=0,0,1000*11630*RES_hh_fec!E24/RES_hh_num!E24)</f>
        <v>1535.1661298112997</v>
      </c>
      <c r="F24" s="72">
        <f>IF(RES_hh_fec!F24=0,0,1000*11630*RES_hh_fec!F24/RES_hh_num!F24)</f>
        <v>1388.5704837911051</v>
      </c>
      <c r="G24" s="72">
        <f>IF(RES_hh_fec!G24=0,0,1000*11630*RES_hh_fec!G24/RES_hh_num!G24)</f>
        <v>1375.6606320103983</v>
      </c>
      <c r="H24" s="72">
        <f>IF(RES_hh_fec!H24=0,0,1000*11630*RES_hh_fec!H24/RES_hh_num!H24)</f>
        <v>1572.9598330255262</v>
      </c>
      <c r="I24" s="72">
        <f>IF(RES_hh_fec!I24=0,0,1000*11630*RES_hh_fec!I24/RES_hh_num!I24)</f>
        <v>1250.9468152428697</v>
      </c>
      <c r="J24" s="72">
        <f>IF(RES_hh_fec!J24=0,0,1000*11630*RES_hh_fec!J24/RES_hh_num!J24)</f>
        <v>1407.7793812887026</v>
      </c>
      <c r="K24" s="72">
        <f>IF(RES_hh_fec!K24=0,0,1000*11630*RES_hh_fec!K24/RES_hh_num!K24)</f>
        <v>1706.993599035831</v>
      </c>
      <c r="L24" s="72">
        <f>IF(RES_hh_fec!L24=0,0,1000*11630*RES_hh_fec!L24/RES_hh_num!L24)</f>
        <v>1625.8780874267804</v>
      </c>
      <c r="M24" s="72">
        <f>IF(RES_hh_fec!M24=0,0,1000*11630*RES_hh_fec!M24/RES_hh_num!M24)</f>
        <v>1427.01814059816</v>
      </c>
      <c r="N24" s="72">
        <f>IF(RES_hh_fec!N24=0,0,1000*11630*RES_hh_fec!N24/RES_hh_num!N24)</f>
        <v>1276.3251518769132</v>
      </c>
      <c r="O24" s="72">
        <f>IF(RES_hh_fec!O24=0,0,1000*11630*RES_hh_fec!O24/RES_hh_num!O24)</f>
        <v>1569.1584433484461</v>
      </c>
      <c r="P24" s="72">
        <f>IF(RES_hh_fec!P24=0,0,1000*11630*RES_hh_fec!P24/RES_hh_num!P24)</f>
        <v>1663.262046224228</v>
      </c>
      <c r="Q24" s="72">
        <f>IF(RES_hh_fec!Q24=0,0,1000*11630*RES_hh_fec!Q24/RES_hh_num!Q24)</f>
        <v>1557.8837269597198</v>
      </c>
      <c r="R24" s="72">
        <f>IF(RES_hh_fec!R24=0,0,1000*11630*RES_hh_fec!R24/RES_hh_num!R24)</f>
        <v>1502.1199938487221</v>
      </c>
      <c r="S24" s="72">
        <f>IF(RES_hh_fec!S24=0,0,1000*11630*RES_hh_fec!S24/RES_hh_num!S24)</f>
        <v>1596.1518797287467</v>
      </c>
      <c r="T24" s="72">
        <f>IF(RES_hh_fec!T24=0,0,1000*11630*RES_hh_fec!T24/RES_hh_num!T24)</f>
        <v>1568.5082635332722</v>
      </c>
      <c r="U24" s="72">
        <f>IF(RES_hh_fec!U24=0,0,1000*11630*RES_hh_fec!U24/RES_hh_num!U24)</f>
        <v>1529.1904049052114</v>
      </c>
      <c r="V24" s="72">
        <f>IF(RES_hh_fec!V24=0,0,1000*11630*RES_hh_fec!V24/RES_hh_num!V24)</f>
        <v>1581.1221482263709</v>
      </c>
      <c r="W24" s="72">
        <f>IF(RES_hh_fec!W24=0,0,1000*11630*RES_hh_fec!W24/RES_hh_num!W24)</f>
        <v>1644.5049186988031</v>
      </c>
      <c r="X24" s="72">
        <f>IF(RES_hh_fec!X24=0,0,1000*11630*RES_hh_fec!X24/RES_hh_num!X24)</f>
        <v>1685.5394894227948</v>
      </c>
      <c r="Y24" s="72">
        <f>IF(RES_hh_fec!Y24=0,0,1000*11630*RES_hh_fec!Y24/RES_hh_num!Y24)</f>
        <v>1664.5986488392512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862.27730225842311</v>
      </c>
      <c r="C25" s="74">
        <f>IF(RES_hh_fec!C25=0,0,1000*11630*RES_hh_fec!C25/RES_hh_num!C25)</f>
        <v>835.03089882744473</v>
      </c>
      <c r="D25" s="74">
        <f>IF(RES_hh_fec!D25=0,0,1000*11630*RES_hh_fec!D25/RES_hh_num!D25)</f>
        <v>877.28154244681969</v>
      </c>
      <c r="E25" s="74">
        <f>IF(RES_hh_fec!E25=0,0,1000*11630*RES_hh_fec!E25/RES_hh_num!E25)</f>
        <v>853.16355350388164</v>
      </c>
      <c r="F25" s="74">
        <f>IF(RES_hh_fec!F25=0,0,1000*11630*RES_hh_fec!F25/RES_hh_num!F25)</f>
        <v>911.5911990481178</v>
      </c>
      <c r="G25" s="74">
        <f>IF(RES_hh_fec!G25=0,0,1000*11630*RES_hh_fec!G25/RES_hh_num!G25)</f>
        <v>906.86544569370335</v>
      </c>
      <c r="H25" s="74">
        <f>IF(RES_hh_fec!H25=0,0,1000*11630*RES_hh_fec!H25/RES_hh_num!H25)</f>
        <v>900.13572303073306</v>
      </c>
      <c r="I25" s="74">
        <f>IF(RES_hh_fec!I25=0,0,1000*11630*RES_hh_fec!I25/RES_hh_num!I25)</f>
        <v>837.85616039059994</v>
      </c>
      <c r="J25" s="74">
        <f>IF(RES_hh_fec!J25=0,0,1000*11630*RES_hh_fec!J25/RES_hh_num!J25)</f>
        <v>829.92648519769091</v>
      </c>
      <c r="K25" s="74">
        <f>IF(RES_hh_fec!K25=0,0,1000*11630*RES_hh_fec!K25/RES_hh_num!K25)</f>
        <v>885.33624744352244</v>
      </c>
      <c r="L25" s="74">
        <f>IF(RES_hh_fec!L25=0,0,1000*11630*RES_hh_fec!L25/RES_hh_num!L25)</f>
        <v>843.01807634388138</v>
      </c>
      <c r="M25" s="74">
        <f>IF(RES_hh_fec!M25=0,0,1000*11630*RES_hh_fec!M25/RES_hh_num!M25)</f>
        <v>835.03486416583837</v>
      </c>
      <c r="N25" s="74">
        <f>IF(RES_hh_fec!N25=0,0,1000*11630*RES_hh_fec!N25/RES_hh_num!N25)</f>
        <v>756.79702886040297</v>
      </c>
      <c r="O25" s="74">
        <f>IF(RES_hh_fec!O25=0,0,1000*11630*RES_hh_fec!O25/RES_hh_num!O25)</f>
        <v>814.76416396136767</v>
      </c>
      <c r="P25" s="74">
        <f>IF(RES_hh_fec!P25=0,0,1000*11630*RES_hh_fec!P25/RES_hh_num!P25)</f>
        <v>824.8515957038403</v>
      </c>
      <c r="Q25" s="74">
        <f>IF(RES_hh_fec!Q25=0,0,1000*11630*RES_hh_fec!Q25/RES_hh_num!Q25)</f>
        <v>798.01636269519054</v>
      </c>
      <c r="R25" s="74">
        <f>IF(RES_hh_fec!R25=0,0,1000*11630*RES_hh_fec!R25/RES_hh_num!R25)</f>
        <v>843.96191147837555</v>
      </c>
      <c r="S25" s="74">
        <f>IF(RES_hh_fec!S25=0,0,1000*11630*RES_hh_fec!S25/RES_hh_num!S25)</f>
        <v>810.93194778311624</v>
      </c>
      <c r="T25" s="74">
        <f>IF(RES_hh_fec!T25=0,0,1000*11630*RES_hh_fec!T25/RES_hh_num!T25)</f>
        <v>712.42629461337469</v>
      </c>
      <c r="U25" s="74">
        <f>IF(RES_hh_fec!U25=0,0,1000*11630*RES_hh_fec!U25/RES_hh_num!U25)</f>
        <v>680.59058166796274</v>
      </c>
      <c r="V25" s="74">
        <f>IF(RES_hh_fec!V25=0,0,1000*11630*RES_hh_fec!V25/RES_hh_num!V25)</f>
        <v>654.71414161675193</v>
      </c>
      <c r="W25" s="74">
        <f>IF(RES_hh_fec!W25=0,0,1000*11630*RES_hh_fec!W25/RES_hh_num!W25)</f>
        <v>726.3677678864816</v>
      </c>
      <c r="X25" s="74">
        <f>IF(RES_hh_fec!X25=0,0,1000*11630*RES_hh_fec!X25/RES_hh_num!X25)</f>
        <v>706.32380140496718</v>
      </c>
      <c r="Y25" s="74">
        <f>IF(RES_hh_fec!Y25=0,0,1000*11630*RES_hh_fec!Y25/RES_hh_num!Y25)</f>
        <v>587.68140997462376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835.25671592816013</v>
      </c>
      <c r="C26" s="77">
        <f>IF(RES_hh_fec!C26=0,0,1000*11630*RES_hh_fec!C26/RES_hh_num!C26)</f>
        <v>827.20259117660646</v>
      </c>
      <c r="D26" s="77">
        <f>IF(RES_hh_fec!D26=0,0,1000*11630*RES_hh_fec!D26/RES_hh_num!D26)</f>
        <v>845.19408199930524</v>
      </c>
      <c r="E26" s="77">
        <f>IF(RES_hh_fec!E26=0,0,1000*11630*RES_hh_fec!E26/RES_hh_num!E26)</f>
        <v>850.36482326085627</v>
      </c>
      <c r="F26" s="77">
        <f>IF(RES_hh_fec!F26=0,0,1000*11630*RES_hh_fec!F26/RES_hh_num!F26)</f>
        <v>875.48468661374284</v>
      </c>
      <c r="G26" s="77">
        <f>IF(RES_hh_fec!G26=0,0,1000*11630*RES_hh_fec!G26/RES_hh_num!G26)</f>
        <v>817.69975608020275</v>
      </c>
      <c r="H26" s="77">
        <f>IF(RES_hh_fec!H26=0,0,1000*11630*RES_hh_fec!H26/RES_hh_num!H26)</f>
        <v>870.94351109059994</v>
      </c>
      <c r="I26" s="77">
        <f>IF(RES_hh_fec!I26=0,0,1000*11630*RES_hh_fec!I26/RES_hh_num!I26)</f>
        <v>869.76319234741879</v>
      </c>
      <c r="J26" s="77">
        <f>IF(RES_hh_fec!J26=0,0,1000*11630*RES_hh_fec!J26/RES_hh_num!J26)</f>
        <v>934.58911546731656</v>
      </c>
      <c r="K26" s="77">
        <f>IF(RES_hh_fec!K26=0,0,1000*11630*RES_hh_fec!K26/RES_hh_num!K26)</f>
        <v>1003.0304718941779</v>
      </c>
      <c r="L26" s="77">
        <f>IF(RES_hh_fec!L26=0,0,1000*11630*RES_hh_fec!L26/RES_hh_num!L26)</f>
        <v>978.87700885249649</v>
      </c>
      <c r="M26" s="77">
        <f>IF(RES_hh_fec!M26=0,0,1000*11630*RES_hh_fec!M26/RES_hh_num!M26)</f>
        <v>978.85990388781727</v>
      </c>
      <c r="N26" s="77">
        <f>IF(RES_hh_fec!N26=0,0,1000*11630*RES_hh_fec!N26/RES_hh_num!N26)</f>
        <v>983.66501415788275</v>
      </c>
      <c r="O26" s="77">
        <f>IF(RES_hh_fec!O26=0,0,1000*11630*RES_hh_fec!O26/RES_hh_num!O26)</f>
        <v>996.17430392981589</v>
      </c>
      <c r="P26" s="77">
        <f>IF(RES_hh_fec!P26=0,0,1000*11630*RES_hh_fec!P26/RES_hh_num!P26)</f>
        <v>1018.3056693626489</v>
      </c>
      <c r="Q26" s="77">
        <f>IF(RES_hh_fec!Q26=0,0,1000*11630*RES_hh_fec!Q26/RES_hh_num!Q26)</f>
        <v>1042.6709709568738</v>
      </c>
      <c r="R26" s="77">
        <f>IF(RES_hh_fec!R26=0,0,1000*11630*RES_hh_fec!R26/RES_hh_num!R26)</f>
        <v>1058.5416197107911</v>
      </c>
      <c r="S26" s="77">
        <f>IF(RES_hh_fec!S26=0,0,1000*11630*RES_hh_fec!S26/RES_hh_num!S26)</f>
        <v>1060.542041661726</v>
      </c>
      <c r="T26" s="77">
        <f>IF(RES_hh_fec!T26=0,0,1000*11630*RES_hh_fec!T26/RES_hh_num!T26)</f>
        <v>1046.4439226724401</v>
      </c>
      <c r="U26" s="77">
        <f>IF(RES_hh_fec!U26=0,0,1000*11630*RES_hh_fec!U26/RES_hh_num!U26)</f>
        <v>1077.9272340680463</v>
      </c>
      <c r="V26" s="77">
        <f>IF(RES_hh_fec!V26=0,0,1000*11630*RES_hh_fec!V26/RES_hh_num!V26)</f>
        <v>1100.0803073237314</v>
      </c>
      <c r="W26" s="77">
        <f>IF(RES_hh_fec!W26=0,0,1000*11630*RES_hh_fec!W26/RES_hh_num!W26)</f>
        <v>1133.2185194022934</v>
      </c>
      <c r="X26" s="77">
        <f>IF(RES_hh_fec!X26=0,0,1000*11630*RES_hh_fec!X26/RES_hh_num!X26)</f>
        <v>1174.8183223696583</v>
      </c>
      <c r="Y26" s="77">
        <f>IF(RES_hh_fec!Y26=0,0,1000*11630*RES_hh_fec!Y26/RES_hh_num!Y26)</f>
        <v>1206.1470925887402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669.34519283367592</v>
      </c>
      <c r="C27" s="69">
        <f>IF(RES_hh_fec!C27=0,0,1000*11630*RES_hh_fec!C27/RES_hh_num!C27)</f>
        <v>650.22118285595207</v>
      </c>
      <c r="D27" s="69">
        <f>IF(RES_hh_fec!D27=0,0,1000*11630*RES_hh_fec!D27/RES_hh_num!D27)</f>
        <v>730.87985665449878</v>
      </c>
      <c r="E27" s="69">
        <f>IF(RES_hh_fec!E27=0,0,1000*11630*RES_hh_fec!E27/RES_hh_num!E27)</f>
        <v>703.91766384817515</v>
      </c>
      <c r="F27" s="69">
        <f>IF(RES_hh_fec!F27=0,0,1000*11630*RES_hh_fec!F27/RES_hh_num!F27)</f>
        <v>754.51432833821332</v>
      </c>
      <c r="G27" s="69">
        <f>IF(RES_hh_fec!G27=0,0,1000*11630*RES_hh_fec!G27/RES_hh_num!G27)</f>
        <v>734.26765550067091</v>
      </c>
      <c r="H27" s="69">
        <f>IF(RES_hh_fec!H27=0,0,1000*11630*RES_hh_fec!H27/RES_hh_num!H27)</f>
        <v>754.82956148649487</v>
      </c>
      <c r="I27" s="69">
        <f>IF(RES_hh_fec!I27=0,0,1000*11630*RES_hh_fec!I27/RES_hh_num!I27)</f>
        <v>725.94672171872912</v>
      </c>
      <c r="J27" s="69">
        <f>IF(RES_hh_fec!J27=0,0,1000*11630*RES_hh_fec!J27/RES_hh_num!J27)</f>
        <v>721.50619296984723</v>
      </c>
      <c r="K27" s="69">
        <f>IF(RES_hh_fec!K27=0,0,1000*11630*RES_hh_fec!K27/RES_hh_num!K27)</f>
        <v>755.83921061523847</v>
      </c>
      <c r="L27" s="69">
        <f>IF(RES_hh_fec!L27=0,0,1000*11630*RES_hh_fec!L27/RES_hh_num!L27)</f>
        <v>724.91423511726623</v>
      </c>
      <c r="M27" s="69">
        <f>IF(RES_hh_fec!M27=0,0,1000*11630*RES_hh_fec!M27/RES_hh_num!M27)</f>
        <v>683.36728777544749</v>
      </c>
      <c r="N27" s="69">
        <f>IF(RES_hh_fec!N27=0,0,1000*11630*RES_hh_fec!N27/RES_hh_num!N27)</f>
        <v>677.4853444415387</v>
      </c>
      <c r="O27" s="69">
        <f>IF(RES_hh_fec!O27=0,0,1000*11630*RES_hh_fec!O27/RES_hh_num!O27)</f>
        <v>749.69241146735055</v>
      </c>
      <c r="P27" s="69">
        <f>IF(RES_hh_fec!P27=0,0,1000*11630*RES_hh_fec!P27/RES_hh_num!P27)</f>
        <v>762.02253813736638</v>
      </c>
      <c r="Q27" s="69">
        <f>IF(RES_hh_fec!Q27=0,0,1000*11630*RES_hh_fec!Q27/RES_hh_num!Q27)</f>
        <v>756.08313410854726</v>
      </c>
      <c r="R27" s="69">
        <f>IF(RES_hh_fec!R27=0,0,1000*11630*RES_hh_fec!R27/RES_hh_num!R27)</f>
        <v>787.44706002208545</v>
      </c>
      <c r="S27" s="69">
        <f>IF(RES_hh_fec!S27=0,0,1000*11630*RES_hh_fec!S27/RES_hh_num!S27)</f>
        <v>781.06336379290826</v>
      </c>
      <c r="T27" s="69">
        <f>IF(RES_hh_fec!T27=0,0,1000*11630*RES_hh_fec!T27/RES_hh_num!T27)</f>
        <v>795.2166354683477</v>
      </c>
      <c r="U27" s="69">
        <f>IF(RES_hh_fec!U27=0,0,1000*11630*RES_hh_fec!U27/RES_hh_num!U27)</f>
        <v>825.24646752655826</v>
      </c>
      <c r="V27" s="69">
        <f>IF(RES_hh_fec!V27=0,0,1000*11630*RES_hh_fec!V27/RES_hh_num!V27)</f>
        <v>938.55163047203564</v>
      </c>
      <c r="W27" s="69">
        <f>IF(RES_hh_fec!W27=0,0,1000*11630*RES_hh_fec!W27/RES_hh_num!W27)</f>
        <v>907.23983615909606</v>
      </c>
      <c r="X27" s="69">
        <f>IF(RES_hh_fec!X27=0,0,1000*11630*RES_hh_fec!X27/RES_hh_num!X27)</f>
        <v>869.50491096448775</v>
      </c>
      <c r="Y27" s="69">
        <f>IF(RES_hh_fec!Y27=0,0,1000*11630*RES_hh_fec!Y27/RES_hh_num!Y27)</f>
        <v>725.79506960219851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834.66276769853062</v>
      </c>
      <c r="C29" s="72">
        <f>IF(RES_hh_fec!C29=0,0,1000*11630*RES_hh_fec!C29/RES_hh_num!C29)</f>
        <v>838.11551919622605</v>
      </c>
      <c r="D29" s="72">
        <f>IF(RES_hh_fec!D29=0,0,1000*11630*RES_hh_fec!D29/RES_hh_num!D29)</f>
        <v>888.62624509238242</v>
      </c>
      <c r="E29" s="72">
        <f>IF(RES_hh_fec!E29=0,0,1000*11630*RES_hh_fec!E29/RES_hh_num!E29)</f>
        <v>856.44019968876103</v>
      </c>
      <c r="F29" s="72">
        <f>IF(RES_hh_fec!F29=0,0,1000*11630*RES_hh_fec!F29/RES_hh_num!F29)</f>
        <v>976.89753254686343</v>
      </c>
      <c r="G29" s="72">
        <f>IF(RES_hh_fec!G29=0,0,1000*11630*RES_hh_fec!G29/RES_hh_num!G29)</f>
        <v>904.52907521277689</v>
      </c>
      <c r="H29" s="72">
        <f>IF(RES_hh_fec!H29=0,0,1000*11630*RES_hh_fec!H29/RES_hh_num!H29)</f>
        <v>904.64948944041055</v>
      </c>
      <c r="I29" s="72">
        <f>IF(RES_hh_fec!I29=0,0,1000*11630*RES_hh_fec!I29/RES_hh_num!I29)</f>
        <v>938.75967880729843</v>
      </c>
      <c r="J29" s="72">
        <f>IF(RES_hh_fec!J29=0,0,1000*11630*RES_hh_fec!J29/RES_hh_num!J29)</f>
        <v>947.87420296385403</v>
      </c>
      <c r="K29" s="72">
        <f>IF(RES_hh_fec!K29=0,0,1000*11630*RES_hh_fec!K29/RES_hh_num!K29)</f>
        <v>836.20299154119527</v>
      </c>
      <c r="L29" s="72">
        <f>IF(RES_hh_fec!L29=0,0,1000*11630*RES_hh_fec!L29/RES_hh_num!L29)</f>
        <v>1038.4917907780318</v>
      </c>
      <c r="M29" s="72">
        <f>IF(RES_hh_fec!M29=0,0,1000*11630*RES_hh_fec!M29/RES_hh_num!M29)</f>
        <v>971.40787529830675</v>
      </c>
      <c r="N29" s="72">
        <f>IF(RES_hh_fec!N29=0,0,1000*11630*RES_hh_fec!N29/RES_hh_num!N29)</f>
        <v>304.66412318373722</v>
      </c>
      <c r="O29" s="72">
        <f>IF(RES_hh_fec!O29=0,0,1000*11630*RES_hh_fec!O29/RES_hh_num!O29)</f>
        <v>1105.4495861218124</v>
      </c>
      <c r="P29" s="72">
        <f>IF(RES_hh_fec!P29=0,0,1000*11630*RES_hh_fec!P29/RES_hh_num!P29)</f>
        <v>1073.1947263247171</v>
      </c>
      <c r="Q29" s="72">
        <f>IF(RES_hh_fec!Q29=0,0,1000*11630*RES_hh_fec!Q29/RES_hh_num!Q29)</f>
        <v>938.82762471712715</v>
      </c>
      <c r="R29" s="72">
        <f>IF(RES_hh_fec!R29=0,0,1000*11630*RES_hh_fec!R29/RES_hh_num!R29)</f>
        <v>879.79547063616656</v>
      </c>
      <c r="S29" s="72">
        <f>IF(RES_hh_fec!S29=0,0,1000*11630*RES_hh_fec!S29/RES_hh_num!S29)</f>
        <v>870.2726545462516</v>
      </c>
      <c r="T29" s="72">
        <f>IF(RES_hh_fec!T29=0,0,1000*11630*RES_hh_fec!T29/RES_hh_num!T29)</f>
        <v>1040.7978179734564</v>
      </c>
      <c r="U29" s="72">
        <f>IF(RES_hh_fec!U29=0,0,1000*11630*RES_hh_fec!U29/RES_hh_num!U29)</f>
        <v>1068.993876306713</v>
      </c>
      <c r="V29" s="72">
        <f>IF(RES_hh_fec!V29=0,0,1000*11630*RES_hh_fec!V29/RES_hh_num!V29)</f>
        <v>1217.8037946495622</v>
      </c>
      <c r="W29" s="72">
        <f>IF(RES_hh_fec!W29=0,0,1000*11630*RES_hh_fec!W29/RES_hh_num!W29)</f>
        <v>1166.1261762753068</v>
      </c>
      <c r="X29" s="72">
        <f>IF(RES_hh_fec!X29=0,0,1000*11630*RES_hh_fec!X29/RES_hh_num!X29)</f>
        <v>1087.3897701088038</v>
      </c>
      <c r="Y29" s="72">
        <f>IF(RES_hh_fec!Y29=0,0,1000*11630*RES_hh_fec!Y29/RES_hh_num!Y29)</f>
        <v>968.16429068758998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812.70101941142775</v>
      </c>
      <c r="C30" s="72">
        <f>IF(RES_hh_fec!C30=0,0,1000*11630*RES_hh_fec!C30/RES_hh_num!C30)</f>
        <v>718.849134297403</v>
      </c>
      <c r="D30" s="72">
        <f>IF(RES_hh_fec!D30=0,0,1000*11630*RES_hh_fec!D30/RES_hh_num!D30)</f>
        <v>668.69561308751202</v>
      </c>
      <c r="E30" s="72">
        <f>IF(RES_hh_fec!E30=0,0,1000*11630*RES_hh_fec!E30/RES_hh_num!E30)</f>
        <v>694.7468840532249</v>
      </c>
      <c r="F30" s="72">
        <f>IF(RES_hh_fec!F30=0,0,1000*11630*RES_hh_fec!F30/RES_hh_num!F30)</f>
        <v>705.5648404381601</v>
      </c>
      <c r="G30" s="72">
        <f>IF(RES_hh_fec!G30=0,0,1000*11630*RES_hh_fec!G30/RES_hh_num!G30)</f>
        <v>789.48543903441714</v>
      </c>
      <c r="H30" s="72">
        <f>IF(RES_hh_fec!H30=0,0,1000*11630*RES_hh_fec!H30/RES_hh_num!H30)</f>
        <v>979.76278269661145</v>
      </c>
      <c r="I30" s="72">
        <f>IF(RES_hh_fec!I30=0,0,1000*11630*RES_hh_fec!I30/RES_hh_num!I30)</f>
        <v>931.77623493275314</v>
      </c>
      <c r="J30" s="72">
        <f>IF(RES_hh_fec!J30=0,0,1000*11630*RES_hh_fec!J30/RES_hh_num!J30)</f>
        <v>889.38032760258363</v>
      </c>
      <c r="K30" s="72">
        <f>IF(RES_hh_fec!K30=0,0,1000*11630*RES_hh_fec!K30/RES_hh_num!K30)</f>
        <v>1005.9207487614652</v>
      </c>
      <c r="L30" s="72">
        <f>IF(RES_hh_fec!L30=0,0,1000*11630*RES_hh_fec!L30/RES_hh_num!L30)</f>
        <v>937.75022449105529</v>
      </c>
      <c r="M30" s="72">
        <f>IF(RES_hh_fec!M30=0,0,1000*11630*RES_hh_fec!M30/RES_hh_num!M30)</f>
        <v>841.49020808236617</v>
      </c>
      <c r="N30" s="72">
        <f>IF(RES_hh_fec!N30=0,0,1000*11630*RES_hh_fec!N30/RES_hh_num!N30)</f>
        <v>854.0670459169188</v>
      </c>
      <c r="O30" s="72">
        <f>IF(RES_hh_fec!O30=0,0,1000*11630*RES_hh_fec!O30/RES_hh_num!O30)</f>
        <v>961.23068808782602</v>
      </c>
      <c r="P30" s="72">
        <f>IF(RES_hh_fec!P30=0,0,1000*11630*RES_hh_fec!P30/RES_hh_num!P30)</f>
        <v>849.88085950660229</v>
      </c>
      <c r="Q30" s="72">
        <f>IF(RES_hh_fec!Q30=0,0,1000*11630*RES_hh_fec!Q30/RES_hh_num!Q30)</f>
        <v>854.04235787817186</v>
      </c>
      <c r="R30" s="72">
        <f>IF(RES_hh_fec!R30=0,0,1000*11630*RES_hh_fec!R30/RES_hh_num!R30)</f>
        <v>1077.6653206775397</v>
      </c>
      <c r="S30" s="72">
        <f>IF(RES_hh_fec!S30=0,0,1000*11630*RES_hh_fec!S30/RES_hh_num!S30)</f>
        <v>975.49253257070666</v>
      </c>
      <c r="T30" s="72">
        <f>IF(RES_hh_fec!T30=0,0,1000*11630*RES_hh_fec!T30/RES_hh_num!T30)</f>
        <v>985.87419448346634</v>
      </c>
      <c r="U30" s="72">
        <f>IF(RES_hh_fec!U30=0,0,1000*11630*RES_hh_fec!U30/RES_hh_num!U30)</f>
        <v>1114.6847046102428</v>
      </c>
      <c r="V30" s="72">
        <f>IF(RES_hh_fec!V30=0,0,1000*11630*RES_hh_fec!V30/RES_hh_num!V30)</f>
        <v>1100.6524719505787</v>
      </c>
      <c r="W30" s="72">
        <f>IF(RES_hh_fec!W30=0,0,1000*11630*RES_hh_fec!W30/RES_hh_num!W30)</f>
        <v>1062.9933412750754</v>
      </c>
      <c r="X30" s="72">
        <f>IF(RES_hh_fec!X30=0,0,1000*11630*RES_hh_fec!X30/RES_hh_num!X30)</f>
        <v>1045.0341334568902</v>
      </c>
      <c r="Y30" s="72">
        <f>IF(RES_hh_fec!Y30=0,0,1000*11630*RES_hh_fec!Y30/RES_hh_num!Y30)</f>
        <v>1028.3233606826316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861.22814183545336</v>
      </c>
      <c r="C31" s="72">
        <f>IF(RES_hh_fec!C31=0,0,1000*11630*RES_hh_fec!C31/RES_hh_num!C31)</f>
        <v>841.91547888787613</v>
      </c>
      <c r="D31" s="72">
        <f>IF(RES_hh_fec!D31=0,0,1000*11630*RES_hh_fec!D31/RES_hh_num!D31)</f>
        <v>933.66755816469231</v>
      </c>
      <c r="E31" s="72">
        <f>IF(RES_hh_fec!E31=0,0,1000*11630*RES_hh_fec!E31/RES_hh_num!E31)</f>
        <v>870.87269360219523</v>
      </c>
      <c r="F31" s="72">
        <f>IF(RES_hh_fec!F31=0,0,1000*11630*RES_hh_fec!F31/RES_hh_num!F31)</f>
        <v>955.07121055433959</v>
      </c>
      <c r="G31" s="72">
        <f>IF(RES_hh_fec!G31=0,0,1000*11630*RES_hh_fec!G31/RES_hh_num!G31)</f>
        <v>906.04049139295023</v>
      </c>
      <c r="H31" s="72">
        <f>IF(RES_hh_fec!H31=0,0,1000*11630*RES_hh_fec!H31/RES_hh_num!H31)</f>
        <v>918.50343179623712</v>
      </c>
      <c r="I31" s="72">
        <f>IF(RES_hh_fec!I31=0,0,1000*11630*RES_hh_fec!I31/RES_hh_num!I31)</f>
        <v>1051.8162058166392</v>
      </c>
      <c r="J31" s="72">
        <f>IF(RES_hh_fec!J31=0,0,1000*11630*RES_hh_fec!J31/RES_hh_num!J31)</f>
        <v>910.56576945842744</v>
      </c>
      <c r="K31" s="72">
        <f>IF(RES_hh_fec!K31=0,0,1000*11630*RES_hh_fec!K31/RES_hh_num!K31)</f>
        <v>903.18329125473656</v>
      </c>
      <c r="L31" s="72">
        <f>IF(RES_hh_fec!L31=0,0,1000*11630*RES_hh_fec!L31/RES_hh_num!L31)</f>
        <v>917.6916814830056</v>
      </c>
      <c r="M31" s="72">
        <f>IF(RES_hh_fec!M31=0,0,1000*11630*RES_hh_fec!M31/RES_hh_num!M31)</f>
        <v>767.76068203719001</v>
      </c>
      <c r="N31" s="72">
        <f>IF(RES_hh_fec!N31=0,0,1000*11630*RES_hh_fec!N31/RES_hh_num!N31)</f>
        <v>918.3104116846622</v>
      </c>
      <c r="O31" s="72">
        <f>IF(RES_hh_fec!O31=0,0,1000*11630*RES_hh_fec!O31/RES_hh_num!O31)</f>
        <v>1011.5867242356377</v>
      </c>
      <c r="P31" s="72">
        <f>IF(RES_hh_fec!P31=0,0,1000*11630*RES_hh_fec!P31/RES_hh_num!P31)</f>
        <v>996.7373503551388</v>
      </c>
      <c r="Q31" s="72">
        <f>IF(RES_hh_fec!Q31=0,0,1000*11630*RES_hh_fec!Q31/RES_hh_num!Q31)</f>
        <v>983.38860139764529</v>
      </c>
      <c r="R31" s="72">
        <f>IF(RES_hh_fec!R31=0,0,1000*11630*RES_hh_fec!R31/RES_hh_num!R31)</f>
        <v>1005.8981439025774</v>
      </c>
      <c r="S31" s="72">
        <f>IF(RES_hh_fec!S31=0,0,1000*11630*RES_hh_fec!S31/RES_hh_num!S31)</f>
        <v>1008.8214432728507</v>
      </c>
      <c r="T31" s="72">
        <f>IF(RES_hh_fec!T31=0,0,1000*11630*RES_hh_fec!T31/RES_hh_num!T31)</f>
        <v>982.64475728222033</v>
      </c>
      <c r="U31" s="72">
        <f>IF(RES_hh_fec!U31=0,0,1000*11630*RES_hh_fec!U31/RES_hh_num!U31)</f>
        <v>1090.7309839745528</v>
      </c>
      <c r="V31" s="72">
        <f>IF(RES_hh_fec!V31=0,0,1000*11630*RES_hh_fec!V31/RES_hh_num!V31)</f>
        <v>1321.1315100707336</v>
      </c>
      <c r="W31" s="72">
        <f>IF(RES_hh_fec!W31=0,0,1000*11630*RES_hh_fec!W31/RES_hh_num!W31)</f>
        <v>1474.1737217083373</v>
      </c>
      <c r="X31" s="72">
        <f>IF(RES_hh_fec!X31=0,0,1000*11630*RES_hh_fec!X31/RES_hh_num!X31)</f>
        <v>918.13143531959713</v>
      </c>
      <c r="Y31" s="72">
        <f>IF(RES_hh_fec!Y31=0,0,1000*11630*RES_hh_fec!Y31/RES_hh_num!Y31)</f>
        <v>871.13840669167803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654.30810545373242</v>
      </c>
      <c r="C32" s="77">
        <f>IF(RES_hh_fec!C32=0,0,1000*11630*RES_hh_fec!C32/RES_hh_num!C32)</f>
        <v>634.94510388149092</v>
      </c>
      <c r="D32" s="77">
        <f>IF(RES_hh_fec!D32=0,0,1000*11630*RES_hh_fec!D32/RES_hh_num!D32)</f>
        <v>717.76625306029348</v>
      </c>
      <c r="E32" s="77">
        <f>IF(RES_hh_fec!E32=0,0,1000*11630*RES_hh_fec!E32/RES_hh_num!E32)</f>
        <v>693.05025440247755</v>
      </c>
      <c r="F32" s="77">
        <f>IF(RES_hh_fec!F32=0,0,1000*11630*RES_hh_fec!F32/RES_hh_num!F32)</f>
        <v>740.88357086093015</v>
      </c>
      <c r="G32" s="77">
        <f>IF(RES_hh_fec!G32=0,0,1000*11630*RES_hh_fec!G32/RES_hh_num!G32)</f>
        <v>723.30683882902883</v>
      </c>
      <c r="H32" s="77">
        <f>IF(RES_hh_fec!H32=0,0,1000*11630*RES_hh_fec!H32/RES_hh_num!H32)</f>
        <v>744.3157393342326</v>
      </c>
      <c r="I32" s="77">
        <f>IF(RES_hh_fec!I32=0,0,1000*11630*RES_hh_fec!I32/RES_hh_num!I32)</f>
        <v>707.14853080413013</v>
      </c>
      <c r="J32" s="77">
        <f>IF(RES_hh_fec!J32=0,0,1000*11630*RES_hh_fec!J32/RES_hh_num!J32)</f>
        <v>706.51443654518812</v>
      </c>
      <c r="K32" s="77">
        <f>IF(RES_hh_fec!K32=0,0,1000*11630*RES_hh_fec!K32/RES_hh_num!K32)</f>
        <v>747.35833670687498</v>
      </c>
      <c r="L32" s="77">
        <f>IF(RES_hh_fec!L32=0,0,1000*11630*RES_hh_fec!L32/RES_hh_num!L32)</f>
        <v>705.1498581223824</v>
      </c>
      <c r="M32" s="77">
        <f>IF(RES_hh_fec!M32=0,0,1000*11630*RES_hh_fec!M32/RES_hh_num!M32)</f>
        <v>667.62244197788482</v>
      </c>
      <c r="N32" s="77">
        <f>IF(RES_hh_fec!N32=0,0,1000*11630*RES_hh_fec!N32/RES_hh_num!N32)</f>
        <v>680.73470665262857</v>
      </c>
      <c r="O32" s="77">
        <f>IF(RES_hh_fec!O32=0,0,1000*11630*RES_hh_fec!O32/RES_hh_num!O32)</f>
        <v>710.69765349971806</v>
      </c>
      <c r="P32" s="77">
        <f>IF(RES_hh_fec!P32=0,0,1000*11630*RES_hh_fec!P32/RES_hh_num!P32)</f>
        <v>722.55618571997161</v>
      </c>
      <c r="Q32" s="77">
        <f>IF(RES_hh_fec!Q32=0,0,1000*11630*RES_hh_fec!Q32/RES_hh_num!Q32)</f>
        <v>723.2766957221869</v>
      </c>
      <c r="R32" s="77">
        <f>IF(RES_hh_fec!R32=0,0,1000*11630*RES_hh_fec!R32/RES_hh_num!R32)</f>
        <v>760.3283238912079</v>
      </c>
      <c r="S32" s="77">
        <f>IF(RES_hh_fec!S32=0,0,1000*11630*RES_hh_fec!S32/RES_hh_num!S32)</f>
        <v>750.98938661247291</v>
      </c>
      <c r="T32" s="77">
        <f>IF(RES_hh_fec!T32=0,0,1000*11630*RES_hh_fec!T32/RES_hh_num!T32)</f>
        <v>740.78320903460155</v>
      </c>
      <c r="U32" s="77">
        <f>IF(RES_hh_fec!U32=0,0,1000*11630*RES_hh_fec!U32/RES_hh_num!U32)</f>
        <v>752.58804097778034</v>
      </c>
      <c r="V32" s="77">
        <f>IF(RES_hh_fec!V32=0,0,1000*11630*RES_hh_fec!V32/RES_hh_num!V32)</f>
        <v>843.06055482115448</v>
      </c>
      <c r="W32" s="77">
        <f>IF(RES_hh_fec!W32=0,0,1000*11630*RES_hh_fec!W32/RES_hh_num!W32)</f>
        <v>802.13797316718933</v>
      </c>
      <c r="X32" s="77">
        <f>IF(RES_hh_fec!X32=0,0,1000*11630*RES_hh_fec!X32/RES_hh_num!X32)</f>
        <v>819.3806471416143</v>
      </c>
      <c r="Y32" s="77">
        <f>IF(RES_hh_fec!Y32=0,0,1000*11630*RES_hh_fec!Y32/RES_hh_num!Y32)</f>
        <v>666.34263827483267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6046.2187025946569</v>
      </c>
      <c r="C3" s="65">
        <f>IF(RES_hh_tes!C3=0,0,1000*11630*RES_hh_tes!C3/RES_hh_num!C3)</f>
        <v>6401.3477790911211</v>
      </c>
      <c r="D3" s="65">
        <f>IF(RES_hh_tes!D3=0,0,1000*11630*RES_hh_tes!D3/RES_hh_num!D3)</f>
        <v>6654.533717977929</v>
      </c>
      <c r="E3" s="65">
        <f>IF(RES_hh_tes!E3=0,0,1000*11630*RES_hh_tes!E3/RES_hh_num!E3)</f>
        <v>7631.8048939850269</v>
      </c>
      <c r="F3" s="65">
        <f>IF(RES_hh_tes!F3=0,0,1000*11630*RES_hh_tes!F3/RES_hh_num!F3)</f>
        <v>7254.2223898134225</v>
      </c>
      <c r="G3" s="65">
        <f>IF(RES_hh_tes!G3=0,0,1000*11630*RES_hh_tes!G3/RES_hh_num!G3)</f>
        <v>7479.78072894456</v>
      </c>
      <c r="H3" s="65">
        <f>IF(RES_hh_tes!H3=0,0,1000*11630*RES_hh_tes!H3/RES_hh_num!H3)</f>
        <v>7753.3780034068859</v>
      </c>
      <c r="I3" s="65">
        <f>IF(RES_hh_tes!I3=0,0,1000*11630*RES_hh_tes!I3/RES_hh_num!I3)</f>
        <v>7914.0307504446882</v>
      </c>
      <c r="J3" s="65">
        <f>IF(RES_hh_tes!J3=0,0,1000*11630*RES_hh_tes!J3/RES_hh_num!J3)</f>
        <v>7787.742015770461</v>
      </c>
      <c r="K3" s="65">
        <f>IF(RES_hh_tes!K3=0,0,1000*11630*RES_hh_tes!K3/RES_hh_num!K3)</f>
        <v>7118.7550959252403</v>
      </c>
      <c r="L3" s="65">
        <f>IF(RES_hh_tes!L3=0,0,1000*11630*RES_hh_tes!L3/RES_hh_num!L3)</f>
        <v>7135.5658719377398</v>
      </c>
      <c r="M3" s="65">
        <f>IF(RES_hh_tes!M3=0,0,1000*11630*RES_hh_tes!M3/RES_hh_num!M3)</f>
        <v>8390.1008634494956</v>
      </c>
      <c r="N3" s="65">
        <f>IF(RES_hh_tes!N3=0,0,1000*11630*RES_hh_tes!N3/RES_hh_num!N3)</f>
        <v>8638.124580289088</v>
      </c>
      <c r="O3" s="65">
        <f>IF(RES_hh_tes!O3=0,0,1000*11630*RES_hh_tes!O3/RES_hh_num!O3)</f>
        <v>6300.0240782195469</v>
      </c>
      <c r="P3" s="65">
        <f>IF(RES_hh_tes!P3=0,0,1000*11630*RES_hh_tes!P3/RES_hh_num!P3)</f>
        <v>6182.3016824531278</v>
      </c>
      <c r="Q3" s="65">
        <f>IF(RES_hh_tes!Q3=0,0,1000*11630*RES_hh_tes!Q3/RES_hh_num!Q3)</f>
        <v>7573.9707371422846</v>
      </c>
      <c r="R3" s="65">
        <f>IF(RES_hh_tes!R3=0,0,1000*11630*RES_hh_tes!R3/RES_hh_num!R3)</f>
        <v>7840.8317894016063</v>
      </c>
      <c r="S3" s="65">
        <f>IF(RES_hh_tes!S3=0,0,1000*11630*RES_hh_tes!S3/RES_hh_num!S3)</f>
        <v>8067.0391959563276</v>
      </c>
      <c r="T3" s="65">
        <f>IF(RES_hh_tes!T3=0,0,1000*11630*RES_hh_tes!T3/RES_hh_num!T3)</f>
        <v>6944.0595598658711</v>
      </c>
      <c r="U3" s="65">
        <f>IF(RES_hh_tes!U3=0,0,1000*11630*RES_hh_tes!U3/RES_hh_num!U3)</f>
        <v>7863.7332804880079</v>
      </c>
      <c r="V3" s="65">
        <f>IF(RES_hh_tes!V3=0,0,1000*11630*RES_hh_tes!V3/RES_hh_num!V3)</f>
        <v>8021.5923598058471</v>
      </c>
      <c r="W3" s="65">
        <f>IF(RES_hh_tes!W3=0,0,1000*11630*RES_hh_tes!W3/RES_hh_num!W3)</f>
        <v>8023.8123106096564</v>
      </c>
      <c r="X3" s="65">
        <f>IF(RES_hh_tes!X3=0,0,1000*11630*RES_hh_tes!X3/RES_hh_num!X3)</f>
        <v>8203.1819619179096</v>
      </c>
      <c r="Y3" s="65">
        <f>IF(RES_hh_tes!Y3=0,0,1000*11630*RES_hh_tes!Y3/RES_hh_num!Y3)</f>
        <v>7683.8179897076416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4084.9463435189991</v>
      </c>
      <c r="C4" s="69">
        <f>IF(RES_hh_tes!C4=0,0,1000*11630*RES_hh_tes!C4/RES_hh_num!C4)</f>
        <v>4320.0820053714488</v>
      </c>
      <c r="D4" s="69">
        <f>IF(RES_hh_tes!D4=0,0,1000*11630*RES_hh_tes!D4/RES_hh_num!D4)</f>
        <v>4572.7836180842341</v>
      </c>
      <c r="E4" s="69">
        <f>IF(RES_hh_tes!E4=0,0,1000*11630*RES_hh_tes!E4/RES_hh_num!E4)</f>
        <v>5317.1477704619247</v>
      </c>
      <c r="F4" s="69">
        <f>IF(RES_hh_tes!F4=0,0,1000*11630*RES_hh_tes!F4/RES_hh_num!F4)</f>
        <v>5139.9138546122185</v>
      </c>
      <c r="G4" s="69">
        <f>IF(RES_hh_tes!G4=0,0,1000*11630*RES_hh_tes!G4/RES_hh_num!G4)</f>
        <v>5344.4419039530949</v>
      </c>
      <c r="H4" s="69">
        <f>IF(RES_hh_tes!H4=0,0,1000*11630*RES_hh_tes!H4/RES_hh_num!H4)</f>
        <v>5418.4075972450264</v>
      </c>
      <c r="I4" s="69">
        <f>IF(RES_hh_tes!I4=0,0,1000*11630*RES_hh_tes!I4/RES_hh_num!I4)</f>
        <v>5247.6801824293289</v>
      </c>
      <c r="J4" s="69">
        <f>IF(RES_hh_tes!J4=0,0,1000*11630*RES_hh_tes!J4/RES_hh_num!J4)</f>
        <v>5040.5461058214378</v>
      </c>
      <c r="K4" s="69">
        <f>IF(RES_hh_tes!K4=0,0,1000*11630*RES_hh_tes!K4/RES_hh_num!K4)</f>
        <v>4566.4288703862221</v>
      </c>
      <c r="L4" s="69">
        <f>IF(RES_hh_tes!L4=0,0,1000*11630*RES_hh_tes!L4/RES_hh_num!L4)</f>
        <v>4342.9086526787505</v>
      </c>
      <c r="M4" s="69">
        <f>IF(RES_hh_tes!M4=0,0,1000*11630*RES_hh_tes!M4/RES_hh_num!M4)</f>
        <v>5655.1884074606505</v>
      </c>
      <c r="N4" s="69">
        <f>IF(RES_hh_tes!N4=0,0,1000*11630*RES_hh_tes!N4/RES_hh_num!N4)</f>
        <v>5211.1949762259974</v>
      </c>
      <c r="O4" s="69">
        <f>IF(RES_hh_tes!O4=0,0,1000*11630*RES_hh_tes!O4/RES_hh_num!O4)</f>
        <v>3432.2907344103046</v>
      </c>
      <c r="P4" s="69">
        <f>IF(RES_hh_tes!P4=0,0,1000*11630*RES_hh_tes!P4/RES_hh_num!P4)</f>
        <v>3464.2179332519477</v>
      </c>
      <c r="Q4" s="69">
        <f>IF(RES_hh_tes!Q4=0,0,1000*11630*RES_hh_tes!Q4/RES_hh_num!Q4)</f>
        <v>4478.0084412992774</v>
      </c>
      <c r="R4" s="69">
        <f>IF(RES_hh_tes!R4=0,0,1000*11630*RES_hh_tes!R4/RES_hh_num!R4)</f>
        <v>4309.2563492285281</v>
      </c>
      <c r="S4" s="69">
        <f>IF(RES_hh_tes!S4=0,0,1000*11630*RES_hh_tes!S4/RES_hh_num!S4)</f>
        <v>4353.8764743647862</v>
      </c>
      <c r="T4" s="69">
        <f>IF(RES_hh_tes!T4=0,0,1000*11630*RES_hh_tes!T4/RES_hh_num!T4)</f>
        <v>3711.7856695743185</v>
      </c>
      <c r="U4" s="69">
        <f>IF(RES_hh_tes!U4=0,0,1000*11630*RES_hh_tes!U4/RES_hh_num!U4)</f>
        <v>3958.0409507452318</v>
      </c>
      <c r="V4" s="69">
        <f>IF(RES_hh_tes!V4=0,0,1000*11630*RES_hh_tes!V4/RES_hh_num!V4)</f>
        <v>4229.2755885030992</v>
      </c>
      <c r="W4" s="69">
        <f>IF(RES_hh_tes!W4=0,0,1000*11630*RES_hh_tes!W4/RES_hh_num!W4)</f>
        <v>4248.1039628263261</v>
      </c>
      <c r="X4" s="69">
        <f>IF(RES_hh_tes!X4=0,0,1000*11630*RES_hh_tes!X4/RES_hh_num!X4)</f>
        <v>4518.8615887299002</v>
      </c>
      <c r="Y4" s="69">
        <f>IF(RES_hh_tes!Y4=0,0,1000*11630*RES_hh_tes!Y4/RES_hh_num!Y4)</f>
        <v>3727.842719927296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4200.7918424674972</v>
      </c>
      <c r="C5" s="72">
        <f>IF(RES_hh_tes!C5=0,0,1000*11630*RES_hh_tes!C5/RES_hh_num!C5)</f>
        <v>4938.464157290925</v>
      </c>
      <c r="D5" s="72">
        <f>IF(RES_hh_tes!D5=0,0,1000*11630*RES_hh_tes!D5/RES_hh_num!D5)</f>
        <v>2924.1959660186585</v>
      </c>
      <c r="E5" s="72">
        <f>IF(RES_hh_tes!E5=0,0,1000*11630*RES_hh_tes!E5/RES_hh_num!E5)</f>
        <v>4067.0614813624766</v>
      </c>
      <c r="F5" s="72">
        <f>IF(RES_hh_tes!F5=0,0,1000*11630*RES_hh_tes!F5/RES_hh_num!F5)</f>
        <v>5452.2195014906565</v>
      </c>
      <c r="G5" s="72">
        <f>IF(RES_hh_tes!G5=0,0,1000*11630*RES_hh_tes!G5/RES_hh_num!G5)</f>
        <v>6266.454559028547</v>
      </c>
      <c r="H5" s="72">
        <f>IF(RES_hh_tes!H5=0,0,1000*11630*RES_hh_tes!H5/RES_hh_num!H5)</f>
        <v>2400.4700005733821</v>
      </c>
      <c r="I5" s="72">
        <f>IF(RES_hh_tes!I5=0,0,1000*11630*RES_hh_tes!I5/RES_hh_num!I5)</f>
        <v>2950.3429245414363</v>
      </c>
      <c r="J5" s="72">
        <f>IF(RES_hh_tes!J5=0,0,1000*11630*RES_hh_tes!J5/RES_hh_num!J5)</f>
        <v>9018.4790955573644</v>
      </c>
      <c r="K5" s="72">
        <f>IF(RES_hh_tes!K5=0,0,1000*11630*RES_hh_tes!K5/RES_hh_num!K5)</f>
        <v>5412.299474304139</v>
      </c>
      <c r="L5" s="72">
        <f>IF(RES_hh_tes!L5=0,0,1000*11630*RES_hh_tes!L5/RES_hh_num!L5)</f>
        <v>4948.8326248546946</v>
      </c>
      <c r="M5" s="72">
        <f>IF(RES_hh_tes!M5=0,0,1000*11630*RES_hh_tes!M5/RES_hh_num!M5)</f>
        <v>7464.3497956282608</v>
      </c>
      <c r="N5" s="72">
        <f>IF(RES_hh_tes!N5=0,0,1000*11630*RES_hh_tes!N5/RES_hh_num!N5)</f>
        <v>802.50626111869815</v>
      </c>
      <c r="O5" s="72">
        <f>IF(RES_hh_tes!O5=0,0,1000*11630*RES_hh_tes!O5/RES_hh_num!O5)</f>
        <v>1889.1745139230909</v>
      </c>
      <c r="P5" s="72">
        <f>IF(RES_hh_tes!P5=0,0,1000*11630*RES_hh_tes!P5/RES_hh_num!P5)</f>
        <v>4439.346494238489</v>
      </c>
      <c r="Q5" s="72">
        <f>IF(RES_hh_tes!Q5=0,0,1000*11630*RES_hh_tes!Q5/RES_hh_num!Q5)</f>
        <v>6294.1221219691552</v>
      </c>
      <c r="R5" s="72">
        <f>IF(RES_hh_tes!R5=0,0,1000*11630*RES_hh_tes!R5/RES_hh_num!R5)</f>
        <v>2494.6950833959945</v>
      </c>
      <c r="S5" s="72">
        <f>IF(RES_hh_tes!S5=0,0,1000*11630*RES_hh_tes!S5/RES_hh_num!S5)</f>
        <v>4989.7506911966266</v>
      </c>
      <c r="T5" s="72">
        <f>IF(RES_hh_tes!T5=0,0,1000*11630*RES_hh_tes!T5/RES_hh_num!T5)</f>
        <v>4052.1344513826389</v>
      </c>
      <c r="U5" s="72">
        <f>IF(RES_hh_tes!U5=0,0,1000*11630*RES_hh_tes!U5/RES_hh_num!U5)</f>
        <v>3927.8379182143067</v>
      </c>
      <c r="V5" s="72">
        <f>IF(RES_hh_tes!V5=0,0,1000*11630*RES_hh_tes!V5/RES_hh_num!V5)</f>
        <v>4071.2133365363111</v>
      </c>
      <c r="W5" s="72">
        <f>IF(RES_hh_tes!W5=0,0,1000*11630*RES_hh_tes!W5/RES_hh_num!W5)</f>
        <v>5266.7912895279842</v>
      </c>
      <c r="X5" s="72">
        <f>IF(RES_hh_tes!X5=0,0,1000*11630*RES_hh_tes!X5/RES_hh_num!X5)</f>
        <v>4404.9573765204241</v>
      </c>
      <c r="Y5" s="72">
        <f>IF(RES_hh_tes!Y5=0,0,1000*11630*RES_hh_tes!Y5/RES_hh_num!Y5)</f>
        <v>0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4029.9305113394144</v>
      </c>
      <c r="C6" s="72">
        <f>IF(RES_hh_tes!C6=0,0,1000*11630*RES_hh_tes!C6/RES_hh_num!C6)</f>
        <v>4527.2102600704347</v>
      </c>
      <c r="D6" s="72">
        <f>IF(RES_hh_tes!D6=0,0,1000*11630*RES_hh_tes!D6/RES_hh_num!D6)</f>
        <v>4015.5675608540173</v>
      </c>
      <c r="E6" s="72">
        <f>IF(RES_hh_tes!E6=0,0,1000*11630*RES_hh_tes!E6/RES_hh_num!E6)</f>
        <v>4733.2806137007437</v>
      </c>
      <c r="F6" s="72">
        <f>IF(RES_hh_tes!F6=0,0,1000*11630*RES_hh_tes!F6/RES_hh_num!F6)</f>
        <v>5256.0061284648928</v>
      </c>
      <c r="G6" s="72">
        <f>IF(RES_hh_tes!G6=0,0,1000*11630*RES_hh_tes!G6/RES_hh_num!G6)</f>
        <v>5230.2288081941115</v>
      </c>
      <c r="H6" s="72">
        <f>IF(RES_hh_tes!H6=0,0,1000*11630*RES_hh_tes!H6/RES_hh_num!H6)</f>
        <v>5213.2769462964843</v>
      </c>
      <c r="I6" s="72">
        <f>IF(RES_hh_tes!I6=0,0,1000*11630*RES_hh_tes!I6/RES_hh_num!I6)</f>
        <v>5006.0841857493415</v>
      </c>
      <c r="J6" s="72">
        <f>IF(RES_hh_tes!J6=0,0,1000*11630*RES_hh_tes!J6/RES_hh_num!J6)</f>
        <v>5022.5731635870106</v>
      </c>
      <c r="K6" s="72">
        <f>IF(RES_hh_tes!K6=0,0,1000*11630*RES_hh_tes!K6/RES_hh_num!K6)</f>
        <v>3980.3717362824132</v>
      </c>
      <c r="L6" s="72">
        <f>IF(RES_hh_tes!L6=0,0,1000*11630*RES_hh_tes!L6/RES_hh_num!L6)</f>
        <v>4652.7116427155388</v>
      </c>
      <c r="M6" s="72">
        <f>IF(RES_hh_tes!M6=0,0,1000*11630*RES_hh_tes!M6/RES_hh_num!M6)</f>
        <v>3866.4681116102161</v>
      </c>
      <c r="N6" s="72">
        <f>IF(RES_hh_tes!N6=0,0,1000*11630*RES_hh_tes!N6/RES_hh_num!N6)</f>
        <v>1614.688915358849</v>
      </c>
      <c r="O6" s="72">
        <f>IF(RES_hh_tes!O6=0,0,1000*11630*RES_hh_tes!O6/RES_hh_num!O6)</f>
        <v>4621.109900456875</v>
      </c>
      <c r="P6" s="72">
        <f>IF(RES_hh_tes!P6=0,0,1000*11630*RES_hh_tes!P6/RES_hh_num!P6)</f>
        <v>6973.841085719263</v>
      </c>
      <c r="Q6" s="72">
        <f>IF(RES_hh_tes!Q6=0,0,1000*11630*RES_hh_tes!Q6/RES_hh_num!Q6)</f>
        <v>6042.8012845553167</v>
      </c>
      <c r="R6" s="72">
        <f>IF(RES_hh_tes!R6=0,0,1000*11630*RES_hh_tes!R6/RES_hh_num!R6)</f>
        <v>5769.6958426064348</v>
      </c>
      <c r="S6" s="72">
        <f>IF(RES_hh_tes!S6=0,0,1000*11630*RES_hh_tes!S6/RES_hh_num!S6)</f>
        <v>5775.6471846631675</v>
      </c>
      <c r="T6" s="72">
        <f>IF(RES_hh_tes!T6=0,0,1000*11630*RES_hh_tes!T6/RES_hh_num!T6)</f>
        <v>4304.8707579976335</v>
      </c>
      <c r="U6" s="72">
        <f>IF(RES_hh_tes!U6=0,0,1000*11630*RES_hh_tes!U6/RES_hh_num!U6)</f>
        <v>3082.2850390515296</v>
      </c>
      <c r="V6" s="72">
        <f>IF(RES_hh_tes!V6=0,0,1000*11630*RES_hh_tes!V6/RES_hh_num!V6)</f>
        <v>1176.7267570636211</v>
      </c>
      <c r="W6" s="72">
        <f>IF(RES_hh_tes!W6=0,0,1000*11630*RES_hh_tes!W6/RES_hh_num!W6)</f>
        <v>4256.3271977499307</v>
      </c>
      <c r="X6" s="72">
        <f>IF(RES_hh_tes!X6=0,0,1000*11630*RES_hh_tes!X6/RES_hh_num!X6)</f>
        <v>4542.2641005528503</v>
      </c>
      <c r="Y6" s="72">
        <f>IF(RES_hh_tes!Y6=0,0,1000*11630*RES_hh_tes!Y6/RES_hh_num!Y6)</f>
        <v>3872.3432604565664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3958.210931991402</v>
      </c>
      <c r="C7" s="72">
        <f>IF(RES_hh_tes!C7=0,0,1000*11630*RES_hh_tes!C7/RES_hh_num!C7)</f>
        <v>4253.6505837176182</v>
      </c>
      <c r="D7" s="72">
        <f>IF(RES_hh_tes!D7=0,0,1000*11630*RES_hh_tes!D7/RES_hh_num!D7)</f>
        <v>4437.7722996951479</v>
      </c>
      <c r="E7" s="72">
        <f>IF(RES_hh_tes!E7=0,0,1000*11630*RES_hh_tes!E7/RES_hh_num!E7)</f>
        <v>5302.7427718343897</v>
      </c>
      <c r="F7" s="72">
        <f>IF(RES_hh_tes!F7=0,0,1000*11630*RES_hh_tes!F7/RES_hh_num!F7)</f>
        <v>5014.996846379353</v>
      </c>
      <c r="G7" s="72">
        <f>IF(RES_hh_tes!G7=0,0,1000*11630*RES_hh_tes!G7/RES_hh_num!G7)</f>
        <v>5312.6778885374833</v>
      </c>
      <c r="H7" s="72">
        <f>IF(RES_hh_tes!H7=0,0,1000*11630*RES_hh_tes!H7/RES_hh_num!H7)</f>
        <v>5322.8554349307014</v>
      </c>
      <c r="I7" s="72">
        <f>IF(RES_hh_tes!I7=0,0,1000*11630*RES_hh_tes!I7/RES_hh_num!I7)</f>
        <v>5020.4835291316249</v>
      </c>
      <c r="J7" s="72">
        <f>IF(RES_hh_tes!J7=0,0,1000*11630*RES_hh_tes!J7/RES_hh_num!J7)</f>
        <v>5023.6250139832455</v>
      </c>
      <c r="K7" s="72">
        <f>IF(RES_hh_tes!K7=0,0,1000*11630*RES_hh_tes!K7/RES_hh_num!K7)</f>
        <v>4442.3807506198164</v>
      </c>
      <c r="L7" s="72">
        <f>IF(RES_hh_tes!L7=0,0,1000*11630*RES_hh_tes!L7/RES_hh_num!L7)</f>
        <v>4186.9596655349833</v>
      </c>
      <c r="M7" s="72">
        <f>IF(RES_hh_tes!M7=0,0,1000*11630*RES_hh_tes!M7/RES_hh_num!M7)</f>
        <v>6117.4318145480056</v>
      </c>
      <c r="N7" s="72">
        <f>IF(RES_hh_tes!N7=0,0,1000*11630*RES_hh_tes!N7/RES_hh_num!N7)</f>
        <v>4960.0055507867646</v>
      </c>
      <c r="O7" s="72">
        <f>IF(RES_hh_tes!O7=0,0,1000*11630*RES_hh_tes!O7/RES_hh_num!O7)</f>
        <v>2500.8870104114453</v>
      </c>
      <c r="P7" s="72">
        <f>IF(RES_hh_tes!P7=0,0,1000*11630*RES_hh_tes!P7/RES_hh_num!P7)</f>
        <v>2665.3350257563166</v>
      </c>
      <c r="Q7" s="72">
        <f>IF(RES_hh_tes!Q7=0,0,1000*11630*RES_hh_tes!Q7/RES_hh_num!Q7)</f>
        <v>4238.8999563300476</v>
      </c>
      <c r="R7" s="72">
        <f>IF(RES_hh_tes!R7=0,0,1000*11630*RES_hh_tes!R7/RES_hh_num!R7)</f>
        <v>3851.7192420138867</v>
      </c>
      <c r="S7" s="72">
        <f>IF(RES_hh_tes!S7=0,0,1000*11630*RES_hh_tes!S7/RES_hh_num!S7)</f>
        <v>4054.1284002458165</v>
      </c>
      <c r="T7" s="72">
        <f>IF(RES_hh_tes!T7=0,0,1000*11630*RES_hh_tes!T7/RES_hh_num!T7)</f>
        <v>3488.4353603535387</v>
      </c>
      <c r="U7" s="72">
        <f>IF(RES_hh_tes!U7=0,0,1000*11630*RES_hh_tes!U7/RES_hh_num!U7)</f>
        <v>3946.4299510668816</v>
      </c>
      <c r="V7" s="72">
        <f>IF(RES_hh_tes!V7=0,0,1000*11630*RES_hh_tes!V7/RES_hh_num!V7)</f>
        <v>4522.5065220429469</v>
      </c>
      <c r="W7" s="72">
        <f>IF(RES_hh_tes!W7=0,0,1000*11630*RES_hh_tes!W7/RES_hh_num!W7)</f>
        <v>3953.8021636043532</v>
      </c>
      <c r="X7" s="72">
        <f>IF(RES_hh_tes!X7=0,0,1000*11630*RES_hh_tes!X7/RES_hh_num!X7)</f>
        <v>4702.8283074864448</v>
      </c>
      <c r="Y7" s="72">
        <f>IF(RES_hh_tes!Y7=0,0,1000*11630*RES_hh_tes!Y7/RES_hh_num!Y7)</f>
        <v>3254.7789099607958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3938.1618568950753</v>
      </c>
      <c r="C8" s="72">
        <f>IF(RES_hh_tes!C8=0,0,1000*11630*RES_hh_tes!C8/RES_hh_num!C8)</f>
        <v>3684.8832644894214</v>
      </c>
      <c r="D8" s="72">
        <f>IF(RES_hh_tes!D8=0,0,1000*11630*RES_hh_tes!D8/RES_hh_num!D8)</f>
        <v>3314.1005325255237</v>
      </c>
      <c r="E8" s="72">
        <f>IF(RES_hh_tes!E8=0,0,1000*11630*RES_hh_tes!E8/RES_hh_num!E8)</f>
        <v>3914.0224223889068</v>
      </c>
      <c r="F8" s="72">
        <f>IF(RES_hh_tes!F8=0,0,1000*11630*RES_hh_tes!F8/RES_hh_num!F8)</f>
        <v>3771.3008701068502</v>
      </c>
      <c r="G8" s="72">
        <f>IF(RES_hh_tes!G8=0,0,1000*11630*RES_hh_tes!G8/RES_hh_num!G8)</f>
        <v>4541.3586138850624</v>
      </c>
      <c r="H8" s="72">
        <f>IF(RES_hh_tes!H8=0,0,1000*11630*RES_hh_tes!H8/RES_hh_num!H8)</f>
        <v>5538.0606323115544</v>
      </c>
      <c r="I8" s="72">
        <f>IF(RES_hh_tes!I8=0,0,1000*11630*RES_hh_tes!I8/RES_hh_num!I8)</f>
        <v>5106.304497465605</v>
      </c>
      <c r="J8" s="72">
        <f>IF(RES_hh_tes!J8=0,0,1000*11630*RES_hh_tes!J8/RES_hh_num!J8)</f>
        <v>4737.5647127276397</v>
      </c>
      <c r="K8" s="72">
        <f>IF(RES_hh_tes!K8=0,0,1000*11630*RES_hh_tes!K8/RES_hh_num!K8)</f>
        <v>4816.221737389852</v>
      </c>
      <c r="L8" s="72">
        <f>IF(RES_hh_tes!L8=0,0,1000*11630*RES_hh_tes!L8/RES_hh_num!L8)</f>
        <v>4357.2236219247534</v>
      </c>
      <c r="M8" s="72">
        <f>IF(RES_hh_tes!M8=0,0,1000*11630*RES_hh_tes!M8/RES_hh_num!M8)</f>
        <v>5646.7246773556917</v>
      </c>
      <c r="N8" s="72">
        <f>IF(RES_hh_tes!N8=0,0,1000*11630*RES_hh_tes!N8/RES_hh_num!N8)</f>
        <v>4891.330932146464</v>
      </c>
      <c r="O8" s="72">
        <f>IF(RES_hh_tes!O8=0,0,1000*11630*RES_hh_tes!O8/RES_hh_num!O8)</f>
        <v>3385.4128606243157</v>
      </c>
      <c r="P8" s="72">
        <f>IF(RES_hh_tes!P8=0,0,1000*11630*RES_hh_tes!P8/RES_hh_num!P8)</f>
        <v>3212.9128232496432</v>
      </c>
      <c r="Q8" s="72">
        <f>IF(RES_hh_tes!Q8=0,0,1000*11630*RES_hh_tes!Q8/RES_hh_num!Q8)</f>
        <v>4637.3083942494932</v>
      </c>
      <c r="R8" s="72">
        <f>IF(RES_hh_tes!R8=0,0,1000*11630*RES_hh_tes!R8/RES_hh_num!R8)</f>
        <v>4089.1875139935164</v>
      </c>
      <c r="S8" s="72">
        <f>IF(RES_hh_tes!S8=0,0,1000*11630*RES_hh_tes!S8/RES_hh_num!S8)</f>
        <v>4183.6619253173521</v>
      </c>
      <c r="T8" s="72">
        <f>IF(RES_hh_tes!T8=0,0,1000*11630*RES_hh_tes!T8/RES_hh_num!T8)</f>
        <v>3571.9266008850686</v>
      </c>
      <c r="U8" s="72">
        <f>IF(RES_hh_tes!U8=0,0,1000*11630*RES_hh_tes!U8/RES_hh_num!U8)</f>
        <v>3870.79806082087</v>
      </c>
      <c r="V8" s="72">
        <f>IF(RES_hh_tes!V8=0,0,1000*11630*RES_hh_tes!V8/RES_hh_num!V8)</f>
        <v>4176.7888806495976</v>
      </c>
      <c r="W8" s="72">
        <f>IF(RES_hh_tes!W8=0,0,1000*11630*RES_hh_tes!W8/RES_hh_num!W8)</f>
        <v>4727.5005495179375</v>
      </c>
      <c r="X8" s="72">
        <f>IF(RES_hh_tes!X8=0,0,1000*11630*RES_hh_tes!X8/RES_hh_num!X8)</f>
        <v>4507.9658042963993</v>
      </c>
      <c r="Y8" s="72">
        <f>IF(RES_hh_tes!Y8=0,0,1000*11630*RES_hh_tes!Y8/RES_hh_num!Y8)</f>
        <v>3594.0827117735344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4105.8677781309716</v>
      </c>
      <c r="C9" s="72">
        <f>IF(RES_hh_tes!C9=0,0,1000*11630*RES_hh_tes!C9/RES_hh_num!C9)</f>
        <v>4285.0525509026684</v>
      </c>
      <c r="D9" s="72">
        <f>IF(RES_hh_tes!D9=0,0,1000*11630*RES_hh_tes!D9/RES_hh_num!D9)</f>
        <v>4592.9472807682187</v>
      </c>
      <c r="E9" s="72">
        <f>IF(RES_hh_tes!E9=0,0,1000*11630*RES_hh_tes!E9/RES_hh_num!E9)</f>
        <v>4933.7025448892955</v>
      </c>
      <c r="F9" s="72">
        <f>IF(RES_hh_tes!F9=0,0,1000*11630*RES_hh_tes!F9/RES_hh_num!F9)</f>
        <v>5100.4513004936243</v>
      </c>
      <c r="G9" s="72">
        <f>IF(RES_hh_tes!G9=0,0,1000*11630*RES_hh_tes!G9/RES_hh_num!G9)</f>
        <v>5154.2389714670362</v>
      </c>
      <c r="H9" s="72">
        <f>IF(RES_hh_tes!H9=0,0,1000*11630*RES_hh_tes!H9/RES_hh_num!H9)</f>
        <v>5116.380328114632</v>
      </c>
      <c r="I9" s="72">
        <f>IF(RES_hh_tes!I9=0,0,1000*11630*RES_hh_tes!I9/RES_hh_num!I9)</f>
        <v>5722.4128995608171</v>
      </c>
      <c r="J9" s="72">
        <f>IF(RES_hh_tes!J9=0,0,1000*11630*RES_hh_tes!J9/RES_hh_num!J9)</f>
        <v>4826.9036390397896</v>
      </c>
      <c r="K9" s="72">
        <f>IF(RES_hh_tes!K9=0,0,1000*11630*RES_hh_tes!K9/RES_hh_num!K9)</f>
        <v>4301.9259102777623</v>
      </c>
      <c r="L9" s="72">
        <f>IF(RES_hh_tes!L9=0,0,1000*11630*RES_hh_tes!L9/RES_hh_num!L9)</f>
        <v>4220.2501394103492</v>
      </c>
      <c r="M9" s="72">
        <f>IF(RES_hh_tes!M9=0,0,1000*11630*RES_hh_tes!M9/RES_hh_num!M9)</f>
        <v>4981.838045306964</v>
      </c>
      <c r="N9" s="72">
        <f>IF(RES_hh_tes!N9=0,0,1000*11630*RES_hh_tes!N9/RES_hh_num!N9)</f>
        <v>5562.2781834636862</v>
      </c>
      <c r="O9" s="72">
        <f>IF(RES_hh_tes!O9=0,0,1000*11630*RES_hh_tes!O9/RES_hh_num!O9)</f>
        <v>4705.3719208400098</v>
      </c>
      <c r="P9" s="72">
        <f>IF(RES_hh_tes!P9=0,0,1000*11630*RES_hh_tes!P9/RES_hh_num!P9)</f>
        <v>4555.4038071214454</v>
      </c>
      <c r="Q9" s="72">
        <f>IF(RES_hh_tes!Q9=0,0,1000*11630*RES_hh_tes!Q9/RES_hh_num!Q9)</f>
        <v>4765.1581953934956</v>
      </c>
      <c r="R9" s="72">
        <f>IF(RES_hh_tes!R9=0,0,1000*11630*RES_hh_tes!R9/RES_hh_num!R9)</f>
        <v>4113.3652946543461</v>
      </c>
      <c r="S9" s="72">
        <f>IF(RES_hh_tes!S9=0,0,1000*11630*RES_hh_tes!S9/RES_hh_num!S9)</f>
        <v>4177.7519066666728</v>
      </c>
      <c r="T9" s="72">
        <f>IF(RES_hh_tes!T9=0,0,1000*11630*RES_hh_tes!T9/RES_hh_num!T9)</f>
        <v>4016.1491344783062</v>
      </c>
      <c r="U9" s="72">
        <f>IF(RES_hh_tes!U9=0,0,1000*11630*RES_hh_tes!U9/RES_hh_num!U9)</f>
        <v>3941.8120733753085</v>
      </c>
      <c r="V9" s="72">
        <f>IF(RES_hh_tes!V9=0,0,1000*11630*RES_hh_tes!V9/RES_hh_num!V9)</f>
        <v>3760.1248954645203</v>
      </c>
      <c r="W9" s="72">
        <f>IF(RES_hh_tes!W9=0,0,1000*11630*RES_hh_tes!W9/RES_hh_num!W9)</f>
        <v>3992.5112826330273</v>
      </c>
      <c r="X9" s="72">
        <f>IF(RES_hh_tes!X9=0,0,1000*11630*RES_hh_tes!X9/RES_hh_num!X9)</f>
        <v>4167.8566219411696</v>
      </c>
      <c r="Y9" s="72">
        <f>IF(RES_hh_tes!Y9=0,0,1000*11630*RES_hh_tes!Y9/RES_hh_num!Y9)</f>
        <v>4176.4013373325897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7289.3091410540792</v>
      </c>
      <c r="G10" s="72">
        <f>IF(RES_hh_tes!G10=0,0,1000*11630*RES_hh_tes!G10/RES_hh_num!G10)</f>
        <v>5604.0915970942524</v>
      </c>
      <c r="H10" s="72">
        <f>IF(RES_hh_tes!H10=0,0,1000*11630*RES_hh_tes!H10/RES_hh_num!H10)</f>
        <v>5489.6263371186569</v>
      </c>
      <c r="I10" s="72">
        <f>IF(RES_hh_tes!I10=0,0,1000*11630*RES_hh_tes!I10/RES_hh_num!I10)</f>
        <v>5210.345501038867</v>
      </c>
      <c r="J10" s="72">
        <f>IF(RES_hh_tes!J10=0,0,1000*11630*RES_hh_tes!J10/RES_hh_num!J10)</f>
        <v>4903.649071382476</v>
      </c>
      <c r="K10" s="72">
        <f>IF(RES_hh_tes!K10=0,0,1000*11630*RES_hh_tes!K10/RES_hh_num!K10)</f>
        <v>4733.3747168352647</v>
      </c>
      <c r="L10" s="72">
        <f>IF(RES_hh_tes!L10=0,0,1000*11630*RES_hh_tes!L10/RES_hh_num!L10)</f>
        <v>4735.9113551042183</v>
      </c>
      <c r="M10" s="72">
        <f>IF(RES_hh_tes!M10=0,0,1000*11630*RES_hh_tes!M10/RES_hh_num!M10)</f>
        <v>5013.0519771160243</v>
      </c>
      <c r="N10" s="72">
        <f>IF(RES_hh_tes!N10=0,0,1000*11630*RES_hh_tes!N10/RES_hh_num!N10)</f>
        <v>5057.3210841868113</v>
      </c>
      <c r="O10" s="72">
        <f>IF(RES_hh_tes!O10=0,0,1000*11630*RES_hh_tes!O10/RES_hh_num!O10)</f>
        <v>4162.6236384899767</v>
      </c>
      <c r="P10" s="72">
        <f>IF(RES_hh_tes!P10=0,0,1000*11630*RES_hh_tes!P10/RES_hh_num!P10)</f>
        <v>4595.6121900225608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4294.3334294995366</v>
      </c>
      <c r="C11" s="72">
        <f>IF(RES_hh_tes!C11=0,0,1000*11630*RES_hh_tes!C11/RES_hh_num!C11)</f>
        <v>4276.4017113104592</v>
      </c>
      <c r="D11" s="72">
        <f>IF(RES_hh_tes!D11=0,0,1000*11630*RES_hh_tes!D11/RES_hh_num!D11)</f>
        <v>3921.8475105592265</v>
      </c>
      <c r="E11" s="72">
        <f>IF(RES_hh_tes!E11=0,0,1000*11630*RES_hh_tes!E11/RES_hh_num!E11)</f>
        <v>5799.1203556025257</v>
      </c>
      <c r="F11" s="72">
        <f>IF(RES_hh_tes!F11=0,0,1000*11630*RES_hh_tes!F11/RES_hh_num!F11)</f>
        <v>5029.347329138177</v>
      </c>
      <c r="G11" s="72">
        <f>IF(RES_hh_tes!G11=0,0,1000*11630*RES_hh_tes!G11/RES_hh_num!G11)</f>
        <v>5373.0705522694579</v>
      </c>
      <c r="H11" s="72">
        <f>IF(RES_hh_tes!H11=0,0,1000*11630*RES_hh_tes!H11/RES_hh_num!H11)</f>
        <v>6031.8695248320228</v>
      </c>
      <c r="I11" s="72">
        <f>IF(RES_hh_tes!I11=0,0,1000*11630*RES_hh_tes!I11/RES_hh_num!I11)</f>
        <v>4316.7039470564459</v>
      </c>
      <c r="J11" s="72">
        <f>IF(RES_hh_tes!J11=0,0,1000*11630*RES_hh_tes!J11/RES_hh_num!J11)</f>
        <v>4515.2177919185478</v>
      </c>
      <c r="K11" s="72">
        <f>IF(RES_hh_tes!K11=0,0,1000*11630*RES_hh_tes!K11/RES_hh_num!K11)</f>
        <v>4902.9689454881427</v>
      </c>
      <c r="L11" s="72">
        <f>IF(RES_hh_tes!L11=0,0,1000*11630*RES_hh_tes!L11/RES_hh_num!L11)</f>
        <v>4569.0634569445911</v>
      </c>
      <c r="M11" s="72">
        <f>IF(RES_hh_tes!M11=0,0,1000*11630*RES_hh_tes!M11/RES_hh_num!M11)</f>
        <v>5444.0694705102451</v>
      </c>
      <c r="N11" s="72">
        <f>IF(RES_hh_tes!N11=0,0,1000*11630*RES_hh_tes!N11/RES_hh_num!N11)</f>
        <v>4527.2639491256941</v>
      </c>
      <c r="O11" s="72">
        <f>IF(RES_hh_tes!O11=0,0,1000*11630*RES_hh_tes!O11/RES_hh_num!O11)</f>
        <v>4005.030705380977</v>
      </c>
      <c r="P11" s="72">
        <f>IF(RES_hh_tes!P11=0,0,1000*11630*RES_hh_tes!P11/RES_hh_num!P11)</f>
        <v>4801.7553245147274</v>
      </c>
      <c r="Q11" s="72">
        <f>IF(RES_hh_tes!Q11=0,0,1000*11630*RES_hh_tes!Q11/RES_hh_num!Q11)</f>
        <v>4892.9363479926942</v>
      </c>
      <c r="R11" s="72">
        <f>IF(RES_hh_tes!R11=0,0,1000*11630*RES_hh_tes!R11/RES_hh_num!R11)</f>
        <v>3856.4765936139729</v>
      </c>
      <c r="S11" s="72">
        <f>IF(RES_hh_tes!S11=0,0,1000*11630*RES_hh_tes!S11/RES_hh_num!S11)</f>
        <v>3850.0020905821402</v>
      </c>
      <c r="T11" s="72">
        <f>IF(RES_hh_tes!T11=0,0,1000*11630*RES_hh_tes!T11/RES_hh_num!T11)</f>
        <v>4080.0037922360252</v>
      </c>
      <c r="U11" s="72">
        <f>IF(RES_hh_tes!U11=0,0,1000*11630*RES_hh_tes!U11/RES_hh_num!U11)</f>
        <v>3950.2785959586176</v>
      </c>
      <c r="V11" s="72">
        <f>IF(RES_hh_tes!V11=0,0,1000*11630*RES_hh_tes!V11/RES_hh_num!V11)</f>
        <v>4396.8872585323825</v>
      </c>
      <c r="W11" s="72">
        <f>IF(RES_hh_tes!W11=0,0,1000*11630*RES_hh_tes!W11/RES_hh_num!W11)</f>
        <v>4407.7221505865846</v>
      </c>
      <c r="X11" s="72">
        <f>IF(RES_hh_tes!X11=0,0,1000*11630*RES_hh_tes!X11/RES_hh_num!X11)</f>
        <v>3929.7676145337323</v>
      </c>
      <c r="Y11" s="72">
        <f>IF(RES_hh_tes!Y11=0,0,1000*11630*RES_hh_tes!Y11/RES_hh_num!Y11)</f>
        <v>3852.179493385675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3601.6488819284655</v>
      </c>
      <c r="C12" s="72">
        <f>IF(RES_hh_tes!C12=0,0,1000*11630*RES_hh_tes!C12/RES_hh_num!C12)</f>
        <v>3987.201789691544</v>
      </c>
      <c r="D12" s="72">
        <f>IF(RES_hh_tes!D12=0,0,1000*11630*RES_hh_tes!D12/RES_hh_num!D12)</f>
        <v>4115.7070788190777</v>
      </c>
      <c r="E12" s="72">
        <f>IF(RES_hh_tes!E12=0,0,1000*11630*RES_hh_tes!E12/RES_hh_num!E12)</f>
        <v>5615.0623902143752</v>
      </c>
      <c r="F12" s="72">
        <f>IF(RES_hh_tes!F12=0,0,1000*11630*RES_hh_tes!F12/RES_hh_num!F12)</f>
        <v>5120.3559969943817</v>
      </c>
      <c r="G12" s="72">
        <f>IF(RES_hh_tes!G12=0,0,1000*11630*RES_hh_tes!G12/RES_hh_num!G12)</f>
        <v>5049.362793389615</v>
      </c>
      <c r="H12" s="72">
        <f>IF(RES_hh_tes!H12=0,0,1000*11630*RES_hh_tes!H12/RES_hh_num!H12)</f>
        <v>5565.5171996539084</v>
      </c>
      <c r="I12" s="72">
        <f>IF(RES_hh_tes!I12=0,0,1000*11630*RES_hh_tes!I12/RES_hh_num!I12)</f>
        <v>5617.3438626995348</v>
      </c>
      <c r="J12" s="72">
        <f>IF(RES_hh_tes!J12=0,0,1000*11630*RES_hh_tes!J12/RES_hh_num!J12)</f>
        <v>5128.6167770890588</v>
      </c>
      <c r="K12" s="72">
        <f>IF(RES_hh_tes!K12=0,0,1000*11630*RES_hh_tes!K12/RES_hh_num!K12)</f>
        <v>4490.4282423335708</v>
      </c>
      <c r="L12" s="72">
        <f>IF(RES_hh_tes!L12=0,0,1000*11630*RES_hh_tes!L12/RES_hh_num!L12)</f>
        <v>4209.8746525491979</v>
      </c>
      <c r="M12" s="72">
        <f>IF(RES_hh_tes!M12=0,0,1000*11630*RES_hh_tes!M12/RES_hh_num!M12)</f>
        <v>5497.5477297097186</v>
      </c>
      <c r="N12" s="72">
        <f>IF(RES_hh_tes!N12=0,0,1000*11630*RES_hh_tes!N12/RES_hh_num!N12)</f>
        <v>5557.3086322239524</v>
      </c>
      <c r="O12" s="72">
        <f>IF(RES_hh_tes!O12=0,0,1000*11630*RES_hh_tes!O12/RES_hh_num!O12)</f>
        <v>3109.9332434787621</v>
      </c>
      <c r="P12" s="72">
        <f>IF(RES_hh_tes!P12=0,0,1000*11630*RES_hh_tes!P12/RES_hh_num!P12)</f>
        <v>3023.5951352427946</v>
      </c>
      <c r="Q12" s="72">
        <f>IF(RES_hh_tes!Q12=0,0,1000*11630*RES_hh_tes!Q12/RES_hh_num!Q12)</f>
        <v>4823.3623885091447</v>
      </c>
      <c r="R12" s="72">
        <f>IF(RES_hh_tes!R12=0,0,1000*11630*RES_hh_tes!R12/RES_hh_num!R12)</f>
        <v>4257.2582986030257</v>
      </c>
      <c r="S12" s="72">
        <f>IF(RES_hh_tes!S12=0,0,1000*11630*RES_hh_tes!S12/RES_hh_num!S12)</f>
        <v>4175.9733729818936</v>
      </c>
      <c r="T12" s="72">
        <f>IF(RES_hh_tes!T12=0,0,1000*11630*RES_hh_tes!T12/RES_hh_num!T12)</f>
        <v>4035.9433445059526</v>
      </c>
      <c r="U12" s="72">
        <f>IF(RES_hh_tes!U12=0,0,1000*11630*RES_hh_tes!U12/RES_hh_num!U12)</f>
        <v>3858.5899055239443</v>
      </c>
      <c r="V12" s="72">
        <f>IF(RES_hh_tes!V12=0,0,1000*11630*RES_hh_tes!V12/RES_hh_num!V12)</f>
        <v>4089.019479000473</v>
      </c>
      <c r="W12" s="72">
        <f>IF(RES_hh_tes!W12=0,0,1000*11630*RES_hh_tes!W12/RES_hh_num!W12)</f>
        <v>4359.911789477891</v>
      </c>
      <c r="X12" s="72">
        <f>IF(RES_hh_tes!X12=0,0,1000*11630*RES_hh_tes!X12/RES_hh_num!X12)</f>
        <v>4236.9285670999971</v>
      </c>
      <c r="Y12" s="72">
        <f>IF(RES_hh_tes!Y12=0,0,1000*11630*RES_hh_tes!Y12/RES_hh_num!Y12)</f>
        <v>4000.6657144356313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4179.4091642998674</v>
      </c>
      <c r="C13" s="74">
        <f>IF(RES_hh_tes!C13=0,0,1000*11630*RES_hh_tes!C13/RES_hh_num!C13)</f>
        <v>3847.7447692285978</v>
      </c>
      <c r="D13" s="74">
        <f>IF(RES_hh_tes!D13=0,0,1000*11630*RES_hh_tes!D13/RES_hh_num!D13)</f>
        <v>5090.3271310390528</v>
      </c>
      <c r="E13" s="74">
        <f>IF(RES_hh_tes!E13=0,0,1000*11630*RES_hh_tes!E13/RES_hh_num!E13)</f>
        <v>5184.9189016754017</v>
      </c>
      <c r="F13" s="74">
        <f>IF(RES_hh_tes!F13=0,0,1000*11630*RES_hh_tes!F13/RES_hh_num!F13)</f>
        <v>5358.1490241046486</v>
      </c>
      <c r="G13" s="74">
        <f>IF(RES_hh_tes!G13=0,0,1000*11630*RES_hh_tes!G13/RES_hh_num!G13)</f>
        <v>5044.9172507985459</v>
      </c>
      <c r="H13" s="74">
        <f>IF(RES_hh_tes!H13=0,0,1000*11630*RES_hh_tes!H13/RES_hh_num!H13)</f>
        <v>5513.8856073736879</v>
      </c>
      <c r="I13" s="74">
        <f>IF(RES_hh_tes!I13=0,0,1000*11630*RES_hh_tes!I13/RES_hh_num!I13)</f>
        <v>5125.431130986587</v>
      </c>
      <c r="J13" s="74">
        <f>IF(RES_hh_tes!J13=0,0,1000*11630*RES_hh_tes!J13/RES_hh_num!J13)</f>
        <v>4940.6526811555414</v>
      </c>
      <c r="K13" s="74">
        <f>IF(RES_hh_tes!K13=0,0,1000*11630*RES_hh_tes!K13/RES_hh_num!K13)</f>
        <v>4897.8577262371355</v>
      </c>
      <c r="L13" s="74">
        <f>IF(RES_hh_tes!L13=0,0,1000*11630*RES_hh_tes!L13/RES_hh_num!L13)</f>
        <v>4797.2307400186392</v>
      </c>
      <c r="M13" s="74">
        <f>IF(RES_hh_tes!M13=0,0,1000*11630*RES_hh_tes!M13/RES_hh_num!M13)</f>
        <v>4038.6317806446973</v>
      </c>
      <c r="N13" s="74">
        <f>IF(RES_hh_tes!N13=0,0,1000*11630*RES_hh_tes!N13/RES_hh_num!N13)</f>
        <v>5673.1486419224993</v>
      </c>
      <c r="O13" s="74">
        <f>IF(RES_hh_tes!O13=0,0,1000*11630*RES_hh_tes!O13/RES_hh_num!O13)</f>
        <v>3760.9736082039603</v>
      </c>
      <c r="P13" s="74">
        <f>IF(RES_hh_tes!P13=0,0,1000*11630*RES_hh_tes!P13/RES_hh_num!P13)</f>
        <v>3317.6602006105595</v>
      </c>
      <c r="Q13" s="74">
        <f>IF(RES_hh_tes!Q13=0,0,1000*11630*RES_hh_tes!Q13/RES_hh_num!Q13)</f>
        <v>3369.7039864551789</v>
      </c>
      <c r="R13" s="74">
        <f>IF(RES_hh_tes!R13=0,0,1000*11630*RES_hh_tes!R13/RES_hh_num!R13)</f>
        <v>6469.655527721934</v>
      </c>
      <c r="S13" s="74">
        <f>IF(RES_hh_tes!S13=0,0,1000*11630*RES_hh_tes!S13/RES_hh_num!S13)</f>
        <v>5803.3952539250558</v>
      </c>
      <c r="T13" s="74">
        <f>IF(RES_hh_tes!T13=0,0,1000*11630*RES_hh_tes!T13/RES_hh_num!T13)</f>
        <v>2935.4861569045288</v>
      </c>
      <c r="U13" s="74">
        <f>IF(RES_hh_tes!U13=0,0,1000*11630*RES_hh_tes!U13/RES_hh_num!U13)</f>
        <v>3789.965536262308</v>
      </c>
      <c r="V13" s="74">
        <f>IF(RES_hh_tes!V13=0,0,1000*11630*RES_hh_tes!V13/RES_hh_num!V13)</f>
        <v>4348.8623981894098</v>
      </c>
      <c r="W13" s="74">
        <f>IF(RES_hh_tes!W13=0,0,1000*11630*RES_hh_tes!W13/RES_hh_num!W13)</f>
        <v>4762.1724689010807</v>
      </c>
      <c r="X13" s="74">
        <f>IF(RES_hh_tes!X13=0,0,1000*11630*RES_hh_tes!X13/RES_hh_num!X13)</f>
        <v>4685.9564579255884</v>
      </c>
      <c r="Y13" s="74">
        <f>IF(RES_hh_tes!Y13=0,0,1000*11630*RES_hh_tes!Y13/RES_hh_num!Y13)</f>
        <v>1842.7727591178932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82.128502089410745</v>
      </c>
      <c r="C14" s="76">
        <f>IF(RES_hh_tes!C14=0,0,1000*11630*RES_hh_tes!C14/RES_hh_num!C14)</f>
        <v>84.944397273680678</v>
      </c>
      <c r="D14" s="76">
        <f>IF(RES_hh_tes!D14=0,0,1000*11630*RES_hh_tes!D14/RES_hh_num!D14)</f>
        <v>91.852765565580981</v>
      </c>
      <c r="E14" s="76">
        <f>IF(RES_hh_tes!E14=0,0,1000*11630*RES_hh_tes!E14/RES_hh_num!E14)</f>
        <v>103.23420207383342</v>
      </c>
      <c r="F14" s="76">
        <f>IF(RES_hh_tes!F14=0,0,1000*11630*RES_hh_tes!F14/RES_hh_num!F14)</f>
        <v>105.15034504385991</v>
      </c>
      <c r="G14" s="76">
        <f>IF(RES_hh_tes!G14=0,0,1000*11630*RES_hh_tes!G14/RES_hh_num!G14)</f>
        <v>108.82354082979155</v>
      </c>
      <c r="H14" s="76">
        <f>IF(RES_hh_tes!H14=0,0,1000*11630*RES_hh_tes!H14/RES_hh_num!H14)</f>
        <v>106.02024988343304</v>
      </c>
      <c r="I14" s="76">
        <f>IF(RES_hh_tes!I14=0,0,1000*11630*RES_hh_tes!I14/RES_hh_num!I14)</f>
        <v>94.214175368223351</v>
      </c>
      <c r="J14" s="76">
        <f>IF(RES_hh_tes!J14=0,0,1000*11630*RES_hh_tes!J14/RES_hh_num!J14)</f>
        <v>92.268169841013631</v>
      </c>
      <c r="K14" s="76">
        <f>IF(RES_hh_tes!K14=0,0,1000*11630*RES_hh_tes!K14/RES_hh_num!K14)</f>
        <v>86.280398947080585</v>
      </c>
      <c r="L14" s="76">
        <f>IF(RES_hh_tes!L14=0,0,1000*11630*RES_hh_tes!L14/RES_hh_num!L14)</f>
        <v>75.930998877199713</v>
      </c>
      <c r="M14" s="76">
        <f>IF(RES_hh_tes!M14=0,0,1000*11630*RES_hh_tes!M14/RES_hh_num!M14)</f>
        <v>102.40933422578861</v>
      </c>
      <c r="N14" s="76">
        <f>IF(RES_hh_tes!N14=0,0,1000*11630*RES_hh_tes!N14/RES_hh_num!N14)</f>
        <v>75.451319016866307</v>
      </c>
      <c r="O14" s="76">
        <f>IF(RES_hh_tes!O14=0,0,1000*11630*RES_hh_tes!O14/RES_hh_num!O14)</f>
        <v>49.959585492334597</v>
      </c>
      <c r="P14" s="76">
        <f>IF(RES_hh_tes!P14=0,0,1000*11630*RES_hh_tes!P14/RES_hh_num!P14)</f>
        <v>53.545444241976661</v>
      </c>
      <c r="Q14" s="76">
        <f>IF(RES_hh_tes!Q14=0,0,1000*11630*RES_hh_tes!Q14/RES_hh_num!Q14)</f>
        <v>70.684184928783097</v>
      </c>
      <c r="R14" s="76">
        <f>IF(RES_hh_tes!R14=0,0,1000*11630*RES_hh_tes!R14/RES_hh_num!R14)</f>
        <v>62.641356880993442</v>
      </c>
      <c r="S14" s="76">
        <f>IF(RES_hh_tes!S14=0,0,1000*11630*RES_hh_tes!S14/RES_hh_num!S14)</f>
        <v>64.722862790754576</v>
      </c>
      <c r="T14" s="76">
        <f>IF(RES_hh_tes!T14=0,0,1000*11630*RES_hh_tes!T14/RES_hh_num!T14)</f>
        <v>56.318846423159044</v>
      </c>
      <c r="U14" s="76">
        <f>IF(RES_hh_tes!U14=0,0,1000*11630*RES_hh_tes!U14/RES_hh_num!U14)</f>
        <v>61.692615616188341</v>
      </c>
      <c r="V14" s="76">
        <f>IF(RES_hh_tes!V14=0,0,1000*11630*RES_hh_tes!V14/RES_hh_num!V14)</f>
        <v>67.666556661712434</v>
      </c>
      <c r="W14" s="76">
        <f>IF(RES_hh_tes!W14=0,0,1000*11630*RES_hh_tes!W14/RES_hh_num!W14)</f>
        <v>66.133853982929224</v>
      </c>
      <c r="X14" s="76">
        <f>IF(RES_hh_tes!X14=0,0,1000*11630*RES_hh_tes!X14/RES_hh_num!X14)</f>
        <v>71.523955349843249</v>
      </c>
      <c r="Y14" s="76">
        <f>IF(RES_hh_tes!Y14=0,0,1000*11630*RES_hh_tes!Y14/RES_hh_num!Y14)</f>
        <v>54.537852959182963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432.69213933151457</v>
      </c>
      <c r="C15" s="69">
        <f t="shared" si="0"/>
        <v>575.42478208238913</v>
      </c>
      <c r="D15" s="69">
        <f t="shared" si="0"/>
        <v>491.77314978455115</v>
      </c>
      <c r="E15" s="69">
        <f t="shared" si="0"/>
        <v>736.30515787529953</v>
      </c>
      <c r="F15" s="69">
        <f t="shared" si="0"/>
        <v>464.96527831000043</v>
      </c>
      <c r="G15" s="69">
        <f t="shared" si="0"/>
        <v>534.20722733623847</v>
      </c>
      <c r="H15" s="69">
        <f t="shared" si="0"/>
        <v>681.39213115391169</v>
      </c>
      <c r="I15" s="69">
        <f t="shared" si="0"/>
        <v>1036.8202932887655</v>
      </c>
      <c r="J15" s="69">
        <f t="shared" si="0"/>
        <v>1038.3134072655528</v>
      </c>
      <c r="K15" s="69">
        <f t="shared" si="0"/>
        <v>729.74003715114861</v>
      </c>
      <c r="L15" s="69">
        <f t="shared" si="0"/>
        <v>1024.8214193440795</v>
      </c>
      <c r="M15" s="69">
        <f t="shared" si="0"/>
        <v>999.39158046469299</v>
      </c>
      <c r="N15" s="69">
        <f t="shared" si="0"/>
        <v>1734.6171661091955</v>
      </c>
      <c r="O15" s="69">
        <f t="shared" si="0"/>
        <v>1099.6461922750716</v>
      </c>
      <c r="P15" s="69">
        <f t="shared" si="0"/>
        <v>916.52063750402078</v>
      </c>
      <c r="Q15" s="69">
        <f t="shared" si="0"/>
        <v>1271.0050220005674</v>
      </c>
      <c r="R15" s="69">
        <f t="shared" si="0"/>
        <v>1629.4397302151131</v>
      </c>
      <c r="S15" s="69">
        <f t="shared" si="0"/>
        <v>1818.2886774242231</v>
      </c>
      <c r="T15" s="69">
        <f t="shared" si="0"/>
        <v>1367.2018834009432</v>
      </c>
      <c r="U15" s="69">
        <f t="shared" si="0"/>
        <v>1996.5199398284258</v>
      </c>
      <c r="V15" s="69">
        <f t="shared" si="0"/>
        <v>1785.0917301482305</v>
      </c>
      <c r="W15" s="69">
        <f t="shared" si="0"/>
        <v>1692.8249950374391</v>
      </c>
      <c r="X15" s="69">
        <f t="shared" si="0"/>
        <v>1536.0093025956742</v>
      </c>
      <c r="Y15" s="69">
        <f t="shared" si="0"/>
        <v>1941.2561090951849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432.69213933151457</v>
      </c>
      <c r="C16" s="72">
        <f>IF(RES_hh_tes!C16=0,0,1000*11630*RES_hh_tes!C16/RES_hh_num!C$3)</f>
        <v>575.42478208238913</v>
      </c>
      <c r="D16" s="72">
        <f>IF(RES_hh_tes!D16=0,0,1000*11630*RES_hh_tes!D16/RES_hh_num!D$3)</f>
        <v>491.77314978455115</v>
      </c>
      <c r="E16" s="72">
        <f>IF(RES_hh_tes!E16=0,0,1000*11630*RES_hh_tes!E16/RES_hh_num!E$3)</f>
        <v>736.30515787529953</v>
      </c>
      <c r="F16" s="72">
        <f>IF(RES_hh_tes!F16=0,0,1000*11630*RES_hh_tes!F16/RES_hh_num!F$3)</f>
        <v>464.96527831000043</v>
      </c>
      <c r="G16" s="72">
        <f>IF(RES_hh_tes!G16=0,0,1000*11630*RES_hh_tes!G16/RES_hh_num!G$3)</f>
        <v>534.20722733623847</v>
      </c>
      <c r="H16" s="72">
        <f>IF(RES_hh_tes!H16=0,0,1000*11630*RES_hh_tes!H16/RES_hh_num!H$3)</f>
        <v>681.39213115391169</v>
      </c>
      <c r="I16" s="72">
        <f>IF(RES_hh_tes!I16=0,0,1000*11630*RES_hh_tes!I16/RES_hh_num!I$3)</f>
        <v>1036.8202932887655</v>
      </c>
      <c r="J16" s="72">
        <f>IF(RES_hh_tes!J16=0,0,1000*11630*RES_hh_tes!J16/RES_hh_num!J$3)</f>
        <v>1038.3134072655528</v>
      </c>
      <c r="K16" s="72">
        <f>IF(RES_hh_tes!K16=0,0,1000*11630*RES_hh_tes!K16/RES_hh_num!K$3)</f>
        <v>729.74003715114861</v>
      </c>
      <c r="L16" s="72">
        <f>IF(RES_hh_tes!L16=0,0,1000*11630*RES_hh_tes!L16/RES_hh_num!L$3)</f>
        <v>1024.8214193440795</v>
      </c>
      <c r="M16" s="72">
        <f>IF(RES_hh_tes!M16=0,0,1000*11630*RES_hh_tes!M16/RES_hh_num!M$3)</f>
        <v>999.39158046469299</v>
      </c>
      <c r="N16" s="72">
        <f>IF(RES_hh_tes!N16=0,0,1000*11630*RES_hh_tes!N16/RES_hh_num!N$3)</f>
        <v>1734.6171661091955</v>
      </c>
      <c r="O16" s="72">
        <f>IF(RES_hh_tes!O16=0,0,1000*11630*RES_hh_tes!O16/RES_hh_num!O$3)</f>
        <v>1099.6461922750716</v>
      </c>
      <c r="P16" s="72">
        <f>IF(RES_hh_tes!P16=0,0,1000*11630*RES_hh_tes!P16/RES_hh_num!P$3)</f>
        <v>916.52063750402078</v>
      </c>
      <c r="Q16" s="72">
        <f>IF(RES_hh_tes!Q16=0,0,1000*11630*RES_hh_tes!Q16/RES_hh_num!Q$3)</f>
        <v>1271.0050220005674</v>
      </c>
      <c r="R16" s="72">
        <f>IF(RES_hh_tes!R16=0,0,1000*11630*RES_hh_tes!R16/RES_hh_num!R$3)</f>
        <v>1629.4397302151131</v>
      </c>
      <c r="S16" s="72">
        <f>IF(RES_hh_tes!S16=0,0,1000*11630*RES_hh_tes!S16/RES_hh_num!S$3)</f>
        <v>1818.2886774242231</v>
      </c>
      <c r="T16" s="72">
        <f>IF(RES_hh_tes!T16=0,0,1000*11630*RES_hh_tes!T16/RES_hh_num!T$3)</f>
        <v>1367.2018834009432</v>
      </c>
      <c r="U16" s="72">
        <f>IF(RES_hh_tes!U16=0,0,1000*11630*RES_hh_tes!U16/RES_hh_num!U$3)</f>
        <v>1996.5199398284258</v>
      </c>
      <c r="V16" s="72">
        <f>IF(RES_hh_tes!V16=0,0,1000*11630*RES_hh_tes!V16/RES_hh_num!V$3)</f>
        <v>1785.0917301482305</v>
      </c>
      <c r="W16" s="72">
        <f>IF(RES_hh_tes!W16=0,0,1000*11630*RES_hh_tes!W16/RES_hh_num!W$3)</f>
        <v>1692.8249950374391</v>
      </c>
      <c r="X16" s="72">
        <f>IF(RES_hh_tes!X16=0,0,1000*11630*RES_hh_tes!X16/RES_hh_num!X$3)</f>
        <v>1536.0093025956742</v>
      </c>
      <c r="Y16" s="72">
        <f>IF(RES_hh_tes!Y16=0,0,1000*11630*RES_hh_tes!Y16/RES_hh_num!Y$3)</f>
        <v>1941.2561090951849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1045.8315856229062</v>
      </c>
      <c r="C17" s="69">
        <f>IF(RES_hh_tes!C17=0,0,1000*11630*RES_hh_tes!C17/RES_hh_num!C17)</f>
        <v>1035.3331587576447</v>
      </c>
      <c r="D17" s="69">
        <f>IF(RES_hh_tes!D17=0,0,1000*11630*RES_hh_tes!D17/RES_hh_num!D17)</f>
        <v>1058.1670403355727</v>
      </c>
      <c r="E17" s="69">
        <f>IF(RES_hh_tes!E17=0,0,1000*11630*RES_hh_tes!E17/RES_hh_num!E17)</f>
        <v>1063.7230036530318</v>
      </c>
      <c r="F17" s="69">
        <f>IF(RES_hh_tes!F17=0,0,1000*11630*RES_hh_tes!F17/RES_hh_num!F17)</f>
        <v>1095.6003415041305</v>
      </c>
      <c r="G17" s="69">
        <f>IF(RES_hh_tes!G17=0,0,1000*11630*RES_hh_tes!G17/RES_hh_num!G17)</f>
        <v>1059.8993636950624</v>
      </c>
      <c r="H17" s="69">
        <f>IF(RES_hh_tes!H17=0,0,1000*11630*RES_hh_tes!H17/RES_hh_num!H17)</f>
        <v>1095.0223258117944</v>
      </c>
      <c r="I17" s="69">
        <f>IF(RES_hh_tes!I17=0,0,1000*11630*RES_hh_tes!I17/RES_hh_num!I17)</f>
        <v>1092.9530811176319</v>
      </c>
      <c r="J17" s="69">
        <f>IF(RES_hh_tes!J17=0,0,1000*11630*RES_hh_tes!J17/RES_hh_num!J17)</f>
        <v>1174.3549147446158</v>
      </c>
      <c r="K17" s="69">
        <f>IF(RES_hh_tes!K17=0,0,1000*11630*RES_hh_tes!K17/RES_hh_num!K17)</f>
        <v>1260.4119287148815</v>
      </c>
      <c r="L17" s="69">
        <f>IF(RES_hh_tes!L17=0,0,1000*11630*RES_hh_tes!L17/RES_hh_num!L17)</f>
        <v>1229.8486937718371</v>
      </c>
      <c r="M17" s="69">
        <f>IF(RES_hh_tes!M17=0,0,1000*11630*RES_hh_tes!M17/RES_hh_num!M17)</f>
        <v>1227.4433633552487</v>
      </c>
      <c r="N17" s="69">
        <f>IF(RES_hh_tes!N17=0,0,1000*11630*RES_hh_tes!N17/RES_hh_num!N17)</f>
        <v>1185.7932564203054</v>
      </c>
      <c r="O17" s="69">
        <f>IF(RES_hh_tes!O17=0,0,1000*11630*RES_hh_tes!O17/RES_hh_num!O17)</f>
        <v>1215.0299407552511</v>
      </c>
      <c r="P17" s="69">
        <f>IF(RES_hh_tes!P17=0,0,1000*11630*RES_hh_tes!P17/RES_hh_num!P17)</f>
        <v>1239.4600388894555</v>
      </c>
      <c r="Q17" s="69">
        <f>IF(RES_hh_tes!Q17=0,0,1000*11630*RES_hh_tes!Q17/RES_hh_num!Q17)</f>
        <v>1265.3830400281802</v>
      </c>
      <c r="R17" s="69">
        <f>IF(RES_hh_tes!R17=0,0,1000*11630*RES_hh_tes!R17/RES_hh_num!R17)</f>
        <v>1315.1992049240428</v>
      </c>
      <c r="S17" s="69">
        <f>IF(RES_hh_tes!S17=0,0,1000*11630*RES_hh_tes!S17/RES_hh_num!S17)</f>
        <v>1309.7419424134864</v>
      </c>
      <c r="T17" s="69">
        <f>IF(RES_hh_tes!T17=0,0,1000*11630*RES_hh_tes!T17/RES_hh_num!T17)</f>
        <v>1270.2233843544586</v>
      </c>
      <c r="U17" s="69">
        <f>IF(RES_hh_tes!U17=0,0,1000*11630*RES_hh_tes!U17/RES_hh_num!U17)</f>
        <v>1290.3653007737137</v>
      </c>
      <c r="V17" s="69">
        <f>IF(RES_hh_tes!V17=0,0,1000*11630*RES_hh_tes!V17/RES_hh_num!V17)</f>
        <v>1297.706638061293</v>
      </c>
      <c r="W17" s="69">
        <f>IF(RES_hh_tes!W17=0,0,1000*11630*RES_hh_tes!W17/RES_hh_num!W17)</f>
        <v>1389.4802234147298</v>
      </c>
      <c r="X17" s="69">
        <f>IF(RES_hh_tes!X17=0,0,1000*11630*RES_hh_tes!X17/RES_hh_num!X17)</f>
        <v>1461.5418431294436</v>
      </c>
      <c r="Y17" s="69">
        <f>IF(RES_hh_tes!Y17=0,0,1000*11630*RES_hh_tes!Y17/RES_hh_num!Y17)</f>
        <v>1435.5389152719108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1019.1701898052557</v>
      </c>
      <c r="C19" s="72">
        <f>IF(RES_hh_tes!C19=0,0,1000*11630*RES_hh_tes!C19/RES_hh_num!C19)</f>
        <v>1015.3184859050853</v>
      </c>
      <c r="D19" s="72">
        <f>IF(RES_hh_tes!D19=0,0,1000*11630*RES_hh_tes!D19/RES_hh_num!D19)</f>
        <v>1065.5771884417347</v>
      </c>
      <c r="E19" s="72">
        <f>IF(RES_hh_tes!E19=0,0,1000*11630*RES_hh_tes!E19/RES_hh_num!E19)</f>
        <v>1071.7248694065765</v>
      </c>
      <c r="F19" s="72">
        <f>IF(RES_hh_tes!F19=0,0,1000*11630*RES_hh_tes!F19/RES_hh_num!F19)</f>
        <v>1095.0047391622256</v>
      </c>
      <c r="G19" s="72">
        <f>IF(RES_hh_tes!G19=0,0,1000*11630*RES_hh_tes!G19/RES_hh_num!G19)</f>
        <v>1081.6805149134489</v>
      </c>
      <c r="H19" s="72">
        <f>IF(RES_hh_tes!H19=0,0,1000*11630*RES_hh_tes!H19/RES_hh_num!H19)</f>
        <v>1112.8989439383827</v>
      </c>
      <c r="I19" s="72">
        <f>IF(RES_hh_tes!I19=0,0,1000*11630*RES_hh_tes!I19/RES_hh_num!I19)</f>
        <v>1066.565414484541</v>
      </c>
      <c r="J19" s="72">
        <f>IF(RES_hh_tes!J19=0,0,1000*11630*RES_hh_tes!J19/RES_hh_num!J19)</f>
        <v>1157.0600440604912</v>
      </c>
      <c r="K19" s="72">
        <f>IF(RES_hh_tes!K19=0,0,1000*11630*RES_hh_tes!K19/RES_hh_num!K19)</f>
        <v>1236.9328381677603</v>
      </c>
      <c r="L19" s="72">
        <f>IF(RES_hh_tes!L19=0,0,1000*11630*RES_hh_tes!L19/RES_hh_num!L19)</f>
        <v>1174.5825820526118</v>
      </c>
      <c r="M19" s="72">
        <f>IF(RES_hh_tes!M19=0,0,1000*11630*RES_hh_tes!M19/RES_hh_num!M19)</f>
        <v>987.10820507072333</v>
      </c>
      <c r="N19" s="72">
        <f>IF(RES_hh_tes!N19=0,0,1000*11630*RES_hh_tes!N19/RES_hh_num!N19)</f>
        <v>883.82218441541602</v>
      </c>
      <c r="O19" s="72">
        <f>IF(RES_hh_tes!O19=0,0,1000*11630*RES_hh_tes!O19/RES_hh_num!O19)</f>
        <v>1338.6574707101217</v>
      </c>
      <c r="P19" s="72">
        <f>IF(RES_hh_tes!P19=0,0,1000*11630*RES_hh_tes!P19/RES_hh_num!P19)</f>
        <v>1318.3640300876043</v>
      </c>
      <c r="Q19" s="72">
        <f>IF(RES_hh_tes!Q19=0,0,1000*11630*RES_hh_tes!Q19/RES_hh_num!Q19)</f>
        <v>1252.7779960196415</v>
      </c>
      <c r="R19" s="72">
        <f>IF(RES_hh_tes!R19=0,0,1000*11630*RES_hh_tes!R19/RES_hh_num!R19)</f>
        <v>1235.2575079109629</v>
      </c>
      <c r="S19" s="72">
        <f>IF(RES_hh_tes!S19=0,0,1000*11630*RES_hh_tes!S19/RES_hh_num!S19)</f>
        <v>1284.2724050259335</v>
      </c>
      <c r="T19" s="72">
        <f>IF(RES_hh_tes!T19=0,0,1000*11630*RES_hh_tes!T19/RES_hh_num!T19)</f>
        <v>1273.3770805865938</v>
      </c>
      <c r="U19" s="72">
        <f>IF(RES_hh_tes!U19=0,0,1000*11630*RES_hh_tes!U19/RES_hh_num!U19)</f>
        <v>1283.2203913889457</v>
      </c>
      <c r="V19" s="72">
        <f>IF(RES_hh_tes!V19=0,0,1000*11630*RES_hh_tes!V19/RES_hh_num!V19)</f>
        <v>1322.86253591748</v>
      </c>
      <c r="W19" s="72">
        <f>IF(RES_hh_tes!W19=0,0,1000*11630*RES_hh_tes!W19/RES_hh_num!W19)</f>
        <v>1360.9801306353957</v>
      </c>
      <c r="X19" s="72">
        <f>IF(RES_hh_tes!X19=0,0,1000*11630*RES_hh_tes!X19/RES_hh_num!X19)</f>
        <v>1417.9917353860483</v>
      </c>
      <c r="Y19" s="72">
        <f>IF(RES_hh_tes!Y19=0,0,1000*11630*RES_hh_tes!Y19/RES_hh_num!Y19)</f>
        <v>1425.6887298050301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1037.4183637839944</v>
      </c>
      <c r="C20" s="72">
        <f>IF(RES_hh_tes!C20=0,0,1000*11630*RES_hh_tes!C20/RES_hh_num!C20)</f>
        <v>1038.3765141716333</v>
      </c>
      <c r="D20" s="72">
        <f>IF(RES_hh_tes!D20=0,0,1000*11630*RES_hh_tes!D20/RES_hh_num!D20)</f>
        <v>1032.9402367721502</v>
      </c>
      <c r="E20" s="72">
        <f>IF(RES_hh_tes!E20=0,0,1000*11630*RES_hh_tes!E20/RES_hh_num!E20)</f>
        <v>1078.3172944599353</v>
      </c>
      <c r="F20" s="72">
        <f>IF(RES_hh_tes!F20=0,0,1000*11630*RES_hh_tes!F20/RES_hh_num!F20)</f>
        <v>1085.5469734100388</v>
      </c>
      <c r="G20" s="72">
        <f>IF(RES_hh_tes!G20=0,0,1000*11630*RES_hh_tes!G20/RES_hh_num!G20)</f>
        <v>1061.2704916347595</v>
      </c>
      <c r="H20" s="72">
        <f>IF(RES_hh_tes!H20=0,0,1000*11630*RES_hh_tes!H20/RES_hh_num!H20)</f>
        <v>1078.3903321118416</v>
      </c>
      <c r="I20" s="72">
        <f>IF(RES_hh_tes!I20=0,0,1000*11630*RES_hh_tes!I20/RES_hh_num!I20)</f>
        <v>1056.0336706501932</v>
      </c>
      <c r="J20" s="72">
        <f>IF(RES_hh_tes!J20=0,0,1000*11630*RES_hh_tes!J20/RES_hh_num!J20)</f>
        <v>1179.5174889677185</v>
      </c>
      <c r="K20" s="72">
        <f>IF(RES_hh_tes!K20=0,0,1000*11630*RES_hh_tes!K20/RES_hh_num!K20)</f>
        <v>1223.4875354888436</v>
      </c>
      <c r="L20" s="72">
        <f>IF(RES_hh_tes!L20=0,0,1000*11630*RES_hh_tes!L20/RES_hh_num!L20)</f>
        <v>1173.241583011082</v>
      </c>
      <c r="M20" s="72">
        <f>IF(RES_hh_tes!M20=0,0,1000*11630*RES_hh_tes!M20/RES_hh_num!M20)</f>
        <v>1238.5109060660566</v>
      </c>
      <c r="N20" s="72">
        <f>IF(RES_hh_tes!N20=0,0,1000*11630*RES_hh_tes!N20/RES_hh_num!N20)</f>
        <v>1219.4317808748021</v>
      </c>
      <c r="O20" s="72">
        <f>IF(RES_hh_tes!O20=0,0,1000*11630*RES_hh_tes!O20/RES_hh_num!O20)</f>
        <v>1092.8612281067933</v>
      </c>
      <c r="P20" s="72">
        <f>IF(RES_hh_tes!P20=0,0,1000*11630*RES_hh_tes!P20/RES_hh_num!P20)</f>
        <v>1178.4525868016106</v>
      </c>
      <c r="Q20" s="72">
        <f>IF(RES_hh_tes!Q20=0,0,1000*11630*RES_hh_tes!Q20/RES_hh_num!Q20)</f>
        <v>1329.8576094699681</v>
      </c>
      <c r="R20" s="72">
        <f>IF(RES_hh_tes!R20=0,0,1000*11630*RES_hh_tes!R20/RES_hh_num!R20)</f>
        <v>1382.7777317639395</v>
      </c>
      <c r="S20" s="72">
        <f>IF(RES_hh_tes!S20=0,0,1000*11630*RES_hh_tes!S20/RES_hh_num!S20)</f>
        <v>1154.1838981737369</v>
      </c>
      <c r="T20" s="72">
        <f>IF(RES_hh_tes!T20=0,0,1000*11630*RES_hh_tes!T20/RES_hh_num!T20)</f>
        <v>1184.5441651747362</v>
      </c>
      <c r="U20" s="72">
        <f>IF(RES_hh_tes!U20=0,0,1000*11630*RES_hh_tes!U20/RES_hh_num!U20)</f>
        <v>1292.4531922650729</v>
      </c>
      <c r="V20" s="72">
        <f>IF(RES_hh_tes!V20=0,0,1000*11630*RES_hh_tes!V20/RES_hh_num!V20)</f>
        <v>1206.4782653655843</v>
      </c>
      <c r="W20" s="72">
        <f>IF(RES_hh_tes!W20=0,0,1000*11630*RES_hh_tes!W20/RES_hh_num!W20)</f>
        <v>1288.8035177828676</v>
      </c>
      <c r="X20" s="72">
        <f>IF(RES_hh_tes!X20=0,0,1000*11630*RES_hh_tes!X20/RES_hh_num!X20)</f>
        <v>1566.075288901274</v>
      </c>
      <c r="Y20" s="72">
        <f>IF(RES_hh_tes!Y20=0,0,1000*11630*RES_hh_tes!Y20/RES_hh_num!Y20)</f>
        <v>1448.9849679774795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1014.6673579072357</v>
      </c>
      <c r="C21" s="72">
        <f>IF(RES_hh_tes!C21=0,0,1000*11630*RES_hh_tes!C21/RES_hh_num!C21)</f>
        <v>893.06009951772785</v>
      </c>
      <c r="D21" s="72">
        <f>IF(RES_hh_tes!D21=0,0,1000*11630*RES_hh_tes!D21/RES_hh_num!D21)</f>
        <v>770.65794887271386</v>
      </c>
      <c r="E21" s="72">
        <f>IF(RES_hh_tes!E21=0,0,1000*11630*RES_hh_tes!E21/RES_hh_num!E21)</f>
        <v>804.16861653403589</v>
      </c>
      <c r="F21" s="72">
        <f>IF(RES_hh_tes!F21=0,0,1000*11630*RES_hh_tes!F21/RES_hh_num!F21)</f>
        <v>811.23719794493513</v>
      </c>
      <c r="G21" s="72">
        <f>IF(RES_hh_tes!G21=0,0,1000*11630*RES_hh_tes!G21/RES_hh_num!G21)</f>
        <v>906.17631787158268</v>
      </c>
      <c r="H21" s="72">
        <f>IF(RES_hh_tes!H21=0,0,1000*11630*RES_hh_tes!H21/RES_hh_num!H21)</f>
        <v>1127.0003094213664</v>
      </c>
      <c r="I21" s="72">
        <f>IF(RES_hh_tes!I21=0,0,1000*11630*RES_hh_tes!I21/RES_hh_num!I21)</f>
        <v>1084.8529405742393</v>
      </c>
      <c r="J21" s="72">
        <f>IF(RES_hh_tes!J21=0,0,1000*11630*RES_hh_tes!J21/RES_hh_num!J21)</f>
        <v>1120.5098318694731</v>
      </c>
      <c r="K21" s="72">
        <f>IF(RES_hh_tes!K21=0,0,1000*11630*RES_hh_tes!K21/RES_hh_num!K21)</f>
        <v>1330.1888406207675</v>
      </c>
      <c r="L21" s="72">
        <f>IF(RES_hh_tes!L21=0,0,1000*11630*RES_hh_tes!L21/RES_hh_num!L21)</f>
        <v>1228.2955715191545</v>
      </c>
      <c r="M21" s="72">
        <f>IF(RES_hh_tes!M21=0,0,1000*11630*RES_hh_tes!M21/RES_hh_num!M21)</f>
        <v>1166.0581937842041</v>
      </c>
      <c r="N21" s="72">
        <f>IF(RES_hh_tes!N21=0,0,1000*11630*RES_hh_tes!N21/RES_hh_num!N21)</f>
        <v>1137.0377921515962</v>
      </c>
      <c r="O21" s="72">
        <f>IF(RES_hh_tes!O21=0,0,1000*11630*RES_hh_tes!O21/RES_hh_num!O21)</f>
        <v>1254.479807693464</v>
      </c>
      <c r="P21" s="72">
        <f>IF(RES_hh_tes!P21=0,0,1000*11630*RES_hh_tes!P21/RES_hh_num!P21)</f>
        <v>1180.4696202626246</v>
      </c>
      <c r="Q21" s="72">
        <f>IF(RES_hh_tes!Q21=0,0,1000*11630*RES_hh_tes!Q21/RES_hh_num!Q21)</f>
        <v>1279.5306701434117</v>
      </c>
      <c r="R21" s="72">
        <f>IF(RES_hh_tes!R21=0,0,1000*11630*RES_hh_tes!R21/RES_hh_num!R21)</f>
        <v>1177.7946395184831</v>
      </c>
      <c r="S21" s="72">
        <f>IF(RES_hh_tes!S21=0,0,1000*11630*RES_hh_tes!S21/RES_hh_num!S21)</f>
        <v>1347.0858032356489</v>
      </c>
      <c r="T21" s="72">
        <f>IF(RES_hh_tes!T21=0,0,1000*11630*RES_hh_tes!T21/RES_hh_num!T21)</f>
        <v>1299.502096666102</v>
      </c>
      <c r="U21" s="72">
        <f>IF(RES_hh_tes!U21=0,0,1000*11630*RES_hh_tes!U21/RES_hh_num!U21)</f>
        <v>1275.7921635664454</v>
      </c>
      <c r="V21" s="72">
        <f>IF(RES_hh_tes!V21=0,0,1000*11630*RES_hh_tes!V21/RES_hh_num!V21)</f>
        <v>1297.1531943820385</v>
      </c>
      <c r="W21" s="72">
        <f>IF(RES_hh_tes!W21=0,0,1000*11630*RES_hh_tes!W21/RES_hh_num!W21)</f>
        <v>1344.6335563919104</v>
      </c>
      <c r="X21" s="72">
        <f>IF(RES_hh_tes!X21=0,0,1000*11630*RES_hh_tes!X21/RES_hh_num!X21)</f>
        <v>1403.4592017816205</v>
      </c>
      <c r="Y21" s="72">
        <f>IF(RES_hh_tes!Y21=0,0,1000*11630*RES_hh_tes!Y21/RES_hh_num!Y21)</f>
        <v>1450.4968393072616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1031.2969090364327</v>
      </c>
      <c r="C22" s="72">
        <f>IF(RES_hh_tes!C22=0,0,1000*11630*RES_hh_tes!C22/RES_hh_num!C22)</f>
        <v>1032.5656492705314</v>
      </c>
      <c r="D22" s="72">
        <f>IF(RES_hh_tes!D22=0,0,1000*11630*RES_hh_tes!D22/RES_hh_num!D22)</f>
        <v>1058.478101069664</v>
      </c>
      <c r="E22" s="72">
        <f>IF(RES_hh_tes!E22=0,0,1000*11630*RES_hh_tes!E22/RES_hh_num!E22)</f>
        <v>997.67945230637122</v>
      </c>
      <c r="F22" s="72">
        <f>IF(RES_hh_tes!F22=0,0,1000*11630*RES_hh_tes!F22/RES_hh_num!F22)</f>
        <v>1077.7710943949683</v>
      </c>
      <c r="G22" s="72">
        <f>IF(RES_hh_tes!G22=0,0,1000*11630*RES_hh_tes!G22/RES_hh_num!G22)</f>
        <v>1010.4873723119636</v>
      </c>
      <c r="H22" s="72">
        <f>IF(RES_hh_tes!H22=0,0,1000*11630*RES_hh_tes!H22/RES_hh_num!H22)</f>
        <v>1023.7321427728532</v>
      </c>
      <c r="I22" s="72">
        <f>IF(RES_hh_tes!I22=0,0,1000*11630*RES_hh_tes!I22/RES_hh_num!I22)</f>
        <v>1195.1254576577421</v>
      </c>
      <c r="J22" s="72">
        <f>IF(RES_hh_tes!J22=0,0,1000*11630*RES_hh_tes!J22/RES_hh_num!J22)</f>
        <v>1121.6943433774934</v>
      </c>
      <c r="K22" s="72">
        <f>IF(RES_hh_tes!K22=0,0,1000*11630*RES_hh_tes!K22/RES_hh_num!K22)</f>
        <v>1166.0996359177361</v>
      </c>
      <c r="L22" s="72">
        <f>IF(RES_hh_tes!L22=0,0,1000*11630*RES_hh_tes!L22/RES_hh_num!L22)</f>
        <v>1165.1539969314929</v>
      </c>
      <c r="M22" s="72">
        <f>IF(RES_hh_tes!M22=0,0,1000*11630*RES_hh_tes!M22/RES_hh_num!M22)</f>
        <v>1013.4411135347973</v>
      </c>
      <c r="N22" s="72">
        <f>IF(RES_hh_tes!N22=0,0,1000*11630*RES_hh_tes!N22/RES_hh_num!N22)</f>
        <v>1160.6927557169117</v>
      </c>
      <c r="O22" s="72">
        <f>IF(RES_hh_tes!O22=0,0,1000*11630*RES_hh_tes!O22/RES_hh_num!O22)</f>
        <v>1291.1313114301761</v>
      </c>
      <c r="P22" s="72">
        <f>IF(RES_hh_tes!P22=0,0,1000*11630*RES_hh_tes!P22/RES_hh_num!P22)</f>
        <v>977.62965226724475</v>
      </c>
      <c r="Q22" s="72">
        <f>IF(RES_hh_tes!Q22=0,0,1000*11630*RES_hh_tes!Q22/RES_hh_num!Q22)</f>
        <v>1096.5733004735664</v>
      </c>
      <c r="R22" s="72">
        <f>IF(RES_hh_tes!R22=0,0,1000*11630*RES_hh_tes!R22/RES_hh_num!R22)</f>
        <v>1274.3889289708507</v>
      </c>
      <c r="S22" s="72">
        <f>IF(RES_hh_tes!S22=0,0,1000*11630*RES_hh_tes!S22/RES_hh_num!S22)</f>
        <v>1364.9748871041968</v>
      </c>
      <c r="T22" s="72">
        <f>IF(RES_hh_tes!T22=0,0,1000*11630*RES_hh_tes!T22/RES_hh_num!T22)</f>
        <v>1145.4007627317235</v>
      </c>
      <c r="U22" s="72">
        <f>IF(RES_hh_tes!U22=0,0,1000*11630*RES_hh_tes!U22/RES_hh_num!U22)</f>
        <v>1319.1968413339221</v>
      </c>
      <c r="V22" s="72">
        <f>IF(RES_hh_tes!V22=0,0,1000*11630*RES_hh_tes!V22/RES_hh_num!V22)</f>
        <v>1355.2573122281567</v>
      </c>
      <c r="W22" s="72">
        <f>IF(RES_hh_tes!W22=0,0,1000*11630*RES_hh_tes!W22/RES_hh_num!W22)</f>
        <v>1369.142141203394</v>
      </c>
      <c r="X22" s="72">
        <f>IF(RES_hh_tes!X22=0,0,1000*11630*RES_hh_tes!X22/RES_hh_num!X22)</f>
        <v>1410.519304706728</v>
      </c>
      <c r="Y22" s="72">
        <f>IF(RES_hh_tes!Y22=0,0,1000*11630*RES_hh_tes!Y22/RES_hh_num!Y22)</f>
        <v>1448.3980439333161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1050.2553965560705</v>
      </c>
      <c r="C24" s="72">
        <f>IF(RES_hh_tes!C24=0,0,1000*11630*RES_hh_tes!C24/RES_hh_num!C24)</f>
        <v>1034.1020064581919</v>
      </c>
      <c r="D24" s="72">
        <f>IF(RES_hh_tes!D24=0,0,1000*11630*RES_hh_tes!D24/RES_hh_num!D24)</f>
        <v>897.52409437457413</v>
      </c>
      <c r="E24" s="72">
        <f>IF(RES_hh_tes!E24=0,0,1000*11630*RES_hh_tes!E24/RES_hh_num!E24)</f>
        <v>1166.506280317252</v>
      </c>
      <c r="F24" s="72">
        <f>IF(RES_hh_tes!F24=0,0,1000*11630*RES_hh_tes!F24/RES_hh_num!F24)</f>
        <v>1059.9313256312275</v>
      </c>
      <c r="G24" s="72">
        <f>IF(RES_hh_tes!G24=0,0,1000*11630*RES_hh_tes!G24/RES_hh_num!G24)</f>
        <v>1054.3590266488529</v>
      </c>
      <c r="H24" s="72">
        <f>IF(RES_hh_tes!H24=0,0,1000*11630*RES_hh_tes!H24/RES_hh_num!H24)</f>
        <v>1209.4882445401283</v>
      </c>
      <c r="I24" s="72">
        <f>IF(RES_hh_tes!I24=0,0,1000*11630*RES_hh_tes!I24/RES_hh_num!I24)</f>
        <v>964.0069553904932</v>
      </c>
      <c r="J24" s="72">
        <f>IF(RES_hh_tes!J24=0,0,1000*11630*RES_hh_tes!J24/RES_hh_num!J24)</f>
        <v>1090.9152448613065</v>
      </c>
      <c r="K24" s="72">
        <f>IF(RES_hh_tes!K24=0,0,1000*11630*RES_hh_tes!K24/RES_hh_num!K24)</f>
        <v>1329.8953051942294</v>
      </c>
      <c r="L24" s="72">
        <f>IF(RES_hh_tes!L24=0,0,1000*11630*RES_hh_tes!L24/RES_hh_num!L24)</f>
        <v>1273.3989878970094</v>
      </c>
      <c r="M24" s="72">
        <f>IF(RES_hh_tes!M24=0,0,1000*11630*RES_hh_tes!M24/RES_hh_num!M24)</f>
        <v>1124.0022576282374</v>
      </c>
      <c r="N24" s="72">
        <f>IF(RES_hh_tes!N24=0,0,1000*11630*RES_hh_tes!N24/RES_hh_num!N24)</f>
        <v>1012.860529111217</v>
      </c>
      <c r="O24" s="72">
        <f>IF(RES_hh_tes!O24=0,0,1000*11630*RES_hh_tes!O24/RES_hh_num!O24)</f>
        <v>1255.5910173875445</v>
      </c>
      <c r="P24" s="72">
        <f>IF(RES_hh_tes!P24=0,0,1000*11630*RES_hh_tes!P24/RES_hh_num!P24)</f>
        <v>1335.8431323755888</v>
      </c>
      <c r="Q24" s="72">
        <f>IF(RES_hh_tes!Q24=0,0,1000*11630*RES_hh_tes!Q24/RES_hh_num!Q24)</f>
        <v>1254.775310253521</v>
      </c>
      <c r="R24" s="72">
        <f>IF(RES_hh_tes!R24=0,0,1000*11630*RES_hh_tes!R24/RES_hh_num!R24)</f>
        <v>1213.6627468162712</v>
      </c>
      <c r="S24" s="72">
        <f>IF(RES_hh_tes!S24=0,0,1000*11630*RES_hh_tes!S24/RES_hh_num!S24)</f>
        <v>1297.466081986091</v>
      </c>
      <c r="T24" s="72">
        <f>IF(RES_hh_tes!T24=0,0,1000*11630*RES_hh_tes!T24/RES_hh_num!T24)</f>
        <v>1284.5797813163174</v>
      </c>
      <c r="U24" s="72">
        <f>IF(RES_hh_tes!U24=0,0,1000*11630*RES_hh_tes!U24/RES_hh_num!U24)</f>
        <v>1262.2099749191464</v>
      </c>
      <c r="V24" s="72">
        <f>IF(RES_hh_tes!V24=0,0,1000*11630*RES_hh_tes!V24/RES_hh_num!V24)</f>
        <v>1314.1271793963151</v>
      </c>
      <c r="W24" s="72">
        <f>IF(RES_hh_tes!W24=0,0,1000*11630*RES_hh_tes!W24/RES_hh_num!W24)</f>
        <v>1375.4487512025287</v>
      </c>
      <c r="X24" s="72">
        <f>IF(RES_hh_tes!X24=0,0,1000*11630*RES_hh_tes!X24/RES_hh_num!X24)</f>
        <v>1420.0202018282027</v>
      </c>
      <c r="Y24" s="72">
        <f>IF(RES_hh_tes!Y24=0,0,1000*11630*RES_hh_tes!Y24/RES_hh_num!Y24)</f>
        <v>1406.4311037687828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507.24518577055829</v>
      </c>
      <c r="C25" s="74">
        <f>IF(RES_hh_tes!C25=0,0,1000*11630*RES_hh_tes!C25/RES_hh_num!C25)</f>
        <v>493.63914641675359</v>
      </c>
      <c r="D25" s="74">
        <f>IF(RES_hh_tes!D25=0,0,1000*11630*RES_hh_tes!D25/RES_hh_num!D25)</f>
        <v>521.79845961173112</v>
      </c>
      <c r="E25" s="74">
        <f>IF(RES_hh_tes!E25=0,0,1000*11630*RES_hh_tes!E25/RES_hh_num!E25)</f>
        <v>510.26127633296136</v>
      </c>
      <c r="F25" s="74">
        <f>IF(RES_hh_tes!F25=0,0,1000*11630*RES_hh_tes!F25/RES_hh_num!F25)</f>
        <v>549.04036248711066</v>
      </c>
      <c r="G25" s="74">
        <f>IF(RES_hh_tes!G25=0,0,1000*11630*RES_hh_tes!G25/RES_hh_num!G25)</f>
        <v>549.59617820230801</v>
      </c>
      <c r="H25" s="74">
        <f>IF(RES_hh_tes!H25=0,0,1000*11630*RES_hh_tes!H25/RES_hh_num!H25)</f>
        <v>549.24027767372297</v>
      </c>
      <c r="I25" s="74">
        <f>IF(RES_hh_tes!I25=0,0,1000*11630*RES_hh_tes!I25/RES_hh_num!I25)</f>
        <v>512.8648629629871</v>
      </c>
      <c r="J25" s="74">
        <f>IF(RES_hh_tes!J25=0,0,1000*11630*RES_hh_tes!J25/RES_hh_num!J25)</f>
        <v>508.87312671711089</v>
      </c>
      <c r="K25" s="74">
        <f>IF(RES_hh_tes!K25=0,0,1000*11630*RES_hh_tes!K25/RES_hh_num!K25)</f>
        <v>545.02208296329673</v>
      </c>
      <c r="L25" s="74">
        <f>IF(RES_hh_tes!L25=0,0,1000*11630*RES_hh_tes!L25/RES_hh_num!L25)</f>
        <v>521.2188548339185</v>
      </c>
      <c r="M25" s="74">
        <f>IF(RES_hh_tes!M25=0,0,1000*11630*RES_hh_tes!M25/RES_hh_num!M25)</f>
        <v>519.37762686138899</v>
      </c>
      <c r="N25" s="74">
        <f>IF(RES_hh_tes!N25=0,0,1000*11630*RES_hh_tes!N25/RES_hh_num!N25)</f>
        <v>474.77299976564024</v>
      </c>
      <c r="O25" s="74">
        <f>IF(RES_hh_tes!O25=0,0,1000*11630*RES_hh_tes!O25/RES_hh_num!O25)</f>
        <v>516.91053019351443</v>
      </c>
      <c r="P25" s="74">
        <f>IF(RES_hh_tes!P25=0,0,1000*11630*RES_hh_tes!P25/RES_hh_num!P25)</f>
        <v>528.5758386605886</v>
      </c>
      <c r="Q25" s="74">
        <f>IF(RES_hh_tes!Q25=0,0,1000*11630*RES_hh_tes!Q25/RES_hh_num!Q25)</f>
        <v>515.94910717850007</v>
      </c>
      <c r="R25" s="74">
        <f>IF(RES_hh_tes!R25=0,0,1000*11630*RES_hh_tes!R25/RES_hh_num!R25)</f>
        <v>555.07738646753228</v>
      </c>
      <c r="S25" s="74">
        <f>IF(RES_hh_tes!S25=0,0,1000*11630*RES_hh_tes!S25/RES_hh_num!S25)</f>
        <v>545.30442460480583</v>
      </c>
      <c r="T25" s="74">
        <f>IF(RES_hh_tes!T25=0,0,1000*11630*RES_hh_tes!T25/RES_hh_num!T25)</f>
        <v>489.46863159117606</v>
      </c>
      <c r="U25" s="74">
        <f>IF(RES_hh_tes!U25=0,0,1000*11630*RES_hh_tes!U25/RES_hh_num!U25)</f>
        <v>480.11729974862055</v>
      </c>
      <c r="V25" s="74">
        <f>IF(RES_hh_tes!V25=0,0,1000*11630*RES_hh_tes!V25/RES_hh_num!V25)</f>
        <v>472.77529751176695</v>
      </c>
      <c r="W25" s="74">
        <f>IF(RES_hh_tes!W25=0,0,1000*11630*RES_hh_tes!W25/RES_hh_num!W25)</f>
        <v>534.15945237447602</v>
      </c>
      <c r="X25" s="74">
        <f>IF(RES_hh_tes!X25=0,0,1000*11630*RES_hh_tes!X25/RES_hh_num!X25)</f>
        <v>524.9796698327051</v>
      </c>
      <c r="Y25" s="74">
        <f>IF(RES_hh_tes!Y25=0,0,1000*11630*RES_hh_tes!Y25/RES_hh_num!Y25)</f>
        <v>440.96723336797754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835.25671592815991</v>
      </c>
      <c r="C26" s="77">
        <f>IF(RES_hh_tes!C26=0,0,1000*11630*RES_hh_tes!C26/RES_hh_num!C26)</f>
        <v>827.2025911766068</v>
      </c>
      <c r="D26" s="77">
        <f>IF(RES_hh_tes!D26=0,0,1000*11630*RES_hh_tes!D26/RES_hh_num!D26)</f>
        <v>845.1940819993049</v>
      </c>
      <c r="E26" s="77">
        <f>IF(RES_hh_tes!E26=0,0,1000*11630*RES_hh_tes!E26/RES_hh_num!E26)</f>
        <v>850.36482326085525</v>
      </c>
      <c r="F26" s="77">
        <f>IF(RES_hh_tes!F26=0,0,1000*11630*RES_hh_tes!F26/RES_hh_num!F26)</f>
        <v>875.48468661374307</v>
      </c>
      <c r="G26" s="77">
        <f>IF(RES_hh_tes!G26=0,0,1000*11630*RES_hh_tes!G26/RES_hh_num!G26)</f>
        <v>817.69975608020297</v>
      </c>
      <c r="H26" s="77">
        <f>IF(RES_hh_tes!H26=0,0,1000*11630*RES_hh_tes!H26/RES_hh_num!H26)</f>
        <v>870.94351109059903</v>
      </c>
      <c r="I26" s="77">
        <f>IF(RES_hh_tes!I26=0,0,1000*11630*RES_hh_tes!I26/RES_hh_num!I26)</f>
        <v>869.76319234741891</v>
      </c>
      <c r="J26" s="77">
        <f>IF(RES_hh_tes!J26=0,0,1000*11630*RES_hh_tes!J26/RES_hh_num!J26)</f>
        <v>934.58911546731815</v>
      </c>
      <c r="K26" s="77">
        <f>IF(RES_hh_tes!K26=0,0,1000*11630*RES_hh_tes!K26/RES_hh_num!K26)</f>
        <v>1003.030471894179</v>
      </c>
      <c r="L26" s="77">
        <f>IF(RES_hh_tes!L26=0,0,1000*11630*RES_hh_tes!L26/RES_hh_num!L26)</f>
        <v>978.87700885249501</v>
      </c>
      <c r="M26" s="77">
        <f>IF(RES_hh_tes!M26=0,0,1000*11630*RES_hh_tes!M26/RES_hh_num!M26)</f>
        <v>978.85990388782159</v>
      </c>
      <c r="N26" s="77">
        <f>IF(RES_hh_tes!N26=0,0,1000*11630*RES_hh_tes!N26/RES_hh_num!N26)</f>
        <v>983.66501415788332</v>
      </c>
      <c r="O26" s="77">
        <f>IF(RES_hh_tes!O26=0,0,1000*11630*RES_hh_tes!O26/RES_hh_num!O26)</f>
        <v>996.17430392981601</v>
      </c>
      <c r="P26" s="77">
        <f>IF(RES_hh_tes!P26=0,0,1000*11630*RES_hh_tes!P26/RES_hh_num!P26)</f>
        <v>1018.3056693626444</v>
      </c>
      <c r="Q26" s="77">
        <f>IF(RES_hh_tes!Q26=0,0,1000*11630*RES_hh_tes!Q26/RES_hh_num!Q26)</f>
        <v>1042.6709709568854</v>
      </c>
      <c r="R26" s="77">
        <f>IF(RES_hh_tes!R26=0,0,1000*11630*RES_hh_tes!R26/RES_hh_num!R26)</f>
        <v>1058.541619710797</v>
      </c>
      <c r="S26" s="77">
        <f>IF(RES_hh_tes!S26=0,0,1000*11630*RES_hh_tes!S26/RES_hh_num!S26)</f>
        <v>1060.5420416617185</v>
      </c>
      <c r="T26" s="77">
        <f>IF(RES_hh_tes!T26=0,0,1000*11630*RES_hh_tes!T26/RES_hh_num!T26)</f>
        <v>1046.4439226724469</v>
      </c>
      <c r="U26" s="77">
        <f>IF(RES_hh_tes!U26=0,0,1000*11630*RES_hh_tes!U26/RES_hh_num!U26)</f>
        <v>1077.9272340680409</v>
      </c>
      <c r="V26" s="77">
        <f>IF(RES_hh_tes!V26=0,0,1000*11630*RES_hh_tes!V26/RES_hh_num!V26)</f>
        <v>1100.0803073237262</v>
      </c>
      <c r="W26" s="77">
        <f>IF(RES_hh_tes!W26=0,0,1000*11630*RES_hh_tes!W26/RES_hh_num!W26)</f>
        <v>1133.2185194022932</v>
      </c>
      <c r="X26" s="77">
        <f>IF(RES_hh_tes!X26=0,0,1000*11630*RES_hh_tes!X26/RES_hh_num!X26)</f>
        <v>1174.8183223696617</v>
      </c>
      <c r="Y26" s="77">
        <f>IF(RES_hh_tes!Y26=0,0,1000*11630*RES_hh_tes!Y26/RES_hh_num!Y26)</f>
        <v>1206.1470925887595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482.74863412123773</v>
      </c>
      <c r="C27" s="69">
        <f>IF(RES_hh_tes!C27=0,0,1000*11630*RES_hh_tes!C27/RES_hh_num!C27)</f>
        <v>470.50783287963799</v>
      </c>
      <c r="D27" s="69">
        <f>IF(RES_hh_tes!D27=0,0,1000*11630*RES_hh_tes!D27/RES_hh_num!D27)</f>
        <v>531.80990977357158</v>
      </c>
      <c r="E27" s="69">
        <f>IF(RES_hh_tes!E27=0,0,1000*11630*RES_hh_tes!E27/RES_hh_num!E27)</f>
        <v>514.62896199477154</v>
      </c>
      <c r="F27" s="69">
        <f>IF(RES_hh_tes!F27=0,0,1000*11630*RES_hh_tes!F27/RES_hh_num!F27)</f>
        <v>553.74291538707291</v>
      </c>
      <c r="G27" s="69">
        <f>IF(RES_hh_tes!G27=0,0,1000*11630*RES_hh_tes!G27/RES_hh_num!G27)</f>
        <v>541.23223396016351</v>
      </c>
      <c r="H27" s="69">
        <f>IF(RES_hh_tes!H27=0,0,1000*11630*RES_hh_tes!H27/RES_hh_num!H27)</f>
        <v>558.55594919615396</v>
      </c>
      <c r="I27" s="69">
        <f>IF(RES_hh_tes!I27=0,0,1000*11630*RES_hh_tes!I27/RES_hh_num!I27)</f>
        <v>536.57719360896124</v>
      </c>
      <c r="J27" s="69">
        <f>IF(RES_hh_tes!J27=0,0,1000*11630*RES_hh_tes!J27/RES_hh_num!J27)</f>
        <v>534.52758793885471</v>
      </c>
      <c r="K27" s="69">
        <f>IF(RES_hh_tes!K27=0,0,1000*11630*RES_hh_tes!K27/RES_hh_num!K27)</f>
        <v>562.174259672988</v>
      </c>
      <c r="L27" s="69">
        <f>IF(RES_hh_tes!L27=0,0,1000*11630*RES_hh_tes!L27/RES_hh_num!L27)</f>
        <v>537.98710614307197</v>
      </c>
      <c r="M27" s="69">
        <f>IF(RES_hh_tes!M27=0,0,1000*11630*RES_hh_tes!M27/RES_hh_num!M27)</f>
        <v>508.07751216890335</v>
      </c>
      <c r="N27" s="69">
        <f>IF(RES_hh_tes!N27=0,0,1000*11630*RES_hh_tes!N27/RES_hh_num!N27)</f>
        <v>506.519181533591</v>
      </c>
      <c r="O27" s="69">
        <f>IF(RES_hh_tes!O27=0,0,1000*11630*RES_hh_tes!O27/RES_hh_num!O27)</f>
        <v>553.05721077891815</v>
      </c>
      <c r="P27" s="69">
        <f>IF(RES_hh_tes!P27=0,0,1000*11630*RES_hh_tes!P27/RES_hh_num!P27)</f>
        <v>562.10307280770496</v>
      </c>
      <c r="Q27" s="69">
        <f>IF(RES_hh_tes!Q27=0,0,1000*11630*RES_hh_tes!Q27/RES_hh_num!Q27)</f>
        <v>559.57423381425997</v>
      </c>
      <c r="R27" s="69">
        <f>IF(RES_hh_tes!R27=0,0,1000*11630*RES_hh_tes!R27/RES_hh_num!R27)</f>
        <v>586.93650503392212</v>
      </c>
      <c r="S27" s="69">
        <f>IF(RES_hh_tes!S27=0,0,1000*11630*RES_hh_tes!S27/RES_hh_num!S27)</f>
        <v>585.13210175383153</v>
      </c>
      <c r="T27" s="69">
        <f>IF(RES_hh_tes!T27=0,0,1000*11630*RES_hh_tes!T27/RES_hh_num!T27)</f>
        <v>594.8486225361504</v>
      </c>
      <c r="U27" s="69">
        <f>IF(RES_hh_tes!U27=0,0,1000*11630*RES_hh_tes!U27/RES_hh_num!U27)</f>
        <v>618.80708914063621</v>
      </c>
      <c r="V27" s="69">
        <f>IF(RES_hh_tes!V27=0,0,1000*11630*RES_hh_tes!V27/RES_hh_num!V27)</f>
        <v>709.51840309322563</v>
      </c>
      <c r="W27" s="69">
        <f>IF(RES_hh_tes!W27=0,0,1000*11630*RES_hh_tes!W27/RES_hh_num!W27)</f>
        <v>693.40312933116218</v>
      </c>
      <c r="X27" s="69">
        <f>IF(RES_hh_tes!X27=0,0,1000*11630*RES_hh_tes!X27/RES_hh_num!X27)</f>
        <v>686.76922746289165</v>
      </c>
      <c r="Y27" s="69">
        <f>IF(RES_hh_tes!Y27=0,0,1000*11630*RES_hh_tes!Y27/RES_hh_num!Y27)</f>
        <v>579.18024541324985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482.9578465554423</v>
      </c>
      <c r="C29" s="72">
        <f>IF(RES_hh_tes!C29=0,0,1000*11630*RES_hh_tes!C29/RES_hh_num!C29)</f>
        <v>485.63440636636221</v>
      </c>
      <c r="D29" s="72">
        <f>IF(RES_hh_tes!D29=0,0,1000*11630*RES_hh_tes!D29/RES_hh_num!D29)</f>
        <v>515.56210707406603</v>
      </c>
      <c r="E29" s="72">
        <f>IF(RES_hh_tes!E29=0,0,1000*11630*RES_hh_tes!E29/RES_hh_num!E29)</f>
        <v>497.7856118268823</v>
      </c>
      <c r="F29" s="72">
        <f>IF(RES_hh_tes!F29=0,0,1000*11630*RES_hh_tes!F29/RES_hh_num!F29)</f>
        <v>569.09810643711137</v>
      </c>
      <c r="G29" s="72">
        <f>IF(RES_hh_tes!G29=0,0,1000*11630*RES_hh_tes!G29/RES_hh_num!G29)</f>
        <v>528.33083769042878</v>
      </c>
      <c r="H29" s="72">
        <f>IF(RES_hh_tes!H29=0,0,1000*11630*RES_hh_tes!H29/RES_hh_num!H29)</f>
        <v>530.02604832863335</v>
      </c>
      <c r="I29" s="72">
        <f>IF(RES_hh_tes!I29=0,0,1000*11630*RES_hh_tes!I29/RES_hh_num!I29)</f>
        <v>550.85850180229613</v>
      </c>
      <c r="J29" s="72">
        <f>IF(RES_hh_tes!J29=0,0,1000*11630*RES_hh_tes!J29/RES_hh_num!J29)</f>
        <v>556.55598043082875</v>
      </c>
      <c r="K29" s="72">
        <f>IF(RES_hh_tes!K29=0,0,1000*11630*RES_hh_tes!K29/RES_hh_num!K29)</f>
        <v>491.37866651481733</v>
      </c>
      <c r="L29" s="72">
        <f>IF(RES_hh_tes!L29=0,0,1000*11630*RES_hh_tes!L29/RES_hh_num!L29)</f>
        <v>610.71974143223656</v>
      </c>
      <c r="M29" s="72">
        <f>IF(RES_hh_tes!M29=0,0,1000*11630*RES_hh_tes!M29/RES_hh_num!M29)</f>
        <v>571.78413035875917</v>
      </c>
      <c r="N29" s="72">
        <f>IF(RES_hh_tes!N29=0,0,1000*11630*RES_hh_tes!N29/RES_hh_num!N29)</f>
        <v>179.50159320032469</v>
      </c>
      <c r="O29" s="72">
        <f>IF(RES_hh_tes!O29=0,0,1000*11630*RES_hh_tes!O29/RES_hh_num!O29)</f>
        <v>651.93570247508171</v>
      </c>
      <c r="P29" s="72">
        <f>IF(RES_hh_tes!P29=0,0,1000*11630*RES_hh_tes!P29/RES_hh_num!P29)</f>
        <v>633.23505946457726</v>
      </c>
      <c r="Q29" s="72">
        <f>IF(RES_hh_tes!Q29=0,0,1000*11630*RES_hh_tes!Q29/RES_hh_num!Q29)</f>
        <v>554.38161699826924</v>
      </c>
      <c r="R29" s="72">
        <f>IF(RES_hh_tes!R29=0,0,1000*11630*RES_hh_tes!R29/RES_hh_num!R29)</f>
        <v>520.43071796802894</v>
      </c>
      <c r="S29" s="72">
        <f>IF(RES_hh_tes!S29=0,0,1000*11630*RES_hh_tes!S29/RES_hh_num!S29)</f>
        <v>517.12508390616006</v>
      </c>
      <c r="T29" s="72">
        <f>IF(RES_hh_tes!T29=0,0,1000*11630*RES_hh_tes!T29/RES_hh_num!T29)</f>
        <v>622.80843077857014</v>
      </c>
      <c r="U29" s="72">
        <f>IF(RES_hh_tes!U29=0,0,1000*11630*RES_hh_tes!U29/RES_hh_num!U29)</f>
        <v>644.14188169179374</v>
      </c>
      <c r="V29" s="72">
        <f>IF(RES_hh_tes!V29=0,0,1000*11630*RES_hh_tes!V29/RES_hh_num!V29)</f>
        <v>738.28112800159033</v>
      </c>
      <c r="W29" s="72">
        <f>IF(RES_hh_tes!W29=0,0,1000*11630*RES_hh_tes!W29/RES_hh_num!W29)</f>
        <v>710.5893722439771</v>
      </c>
      <c r="X29" s="72">
        <f>IF(RES_hh_tes!X29=0,0,1000*11630*RES_hh_tes!X29/RES_hh_num!X29)</f>
        <v>665.07158780778911</v>
      </c>
      <c r="Y29" s="72">
        <f>IF(RES_hh_tes!Y29=0,0,1000*11630*RES_hh_tes!Y29/RES_hh_num!Y29)</f>
        <v>594.16487597259572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469.51828078222968</v>
      </c>
      <c r="C30" s="72">
        <f>IF(RES_hh_tes!C30=0,0,1000*11630*RES_hh_tes!C30/RES_hh_num!C30)</f>
        <v>416.61216424139496</v>
      </c>
      <c r="D30" s="72">
        <f>IF(RES_hh_tes!D30=0,0,1000*11630*RES_hh_tes!D30/RES_hh_num!D30)</f>
        <v>389.54850620309594</v>
      </c>
      <c r="E30" s="72">
        <f>IF(RES_hh_tes!E30=0,0,1000*11630*RES_hh_tes!E30/RES_hh_num!E30)</f>
        <v>405.8556414160339</v>
      </c>
      <c r="F30" s="72">
        <f>IF(RES_hh_tes!F30=0,0,1000*11630*RES_hh_tes!F30/RES_hh_num!F30)</f>
        <v>412.91611141347431</v>
      </c>
      <c r="G30" s="72">
        <f>IF(RES_hh_tes!G30=0,0,1000*11630*RES_hh_tes!G30/RES_hh_num!G30)</f>
        <v>462.60600738943816</v>
      </c>
      <c r="H30" s="72">
        <f>IF(RES_hh_tes!H30=0,0,1000*11630*RES_hh_tes!H30/RES_hh_num!H30)</f>
        <v>574.65678200156094</v>
      </c>
      <c r="I30" s="72">
        <f>IF(RES_hh_tes!I30=0,0,1000*11630*RES_hh_tes!I30/RES_hh_num!I30)</f>
        <v>546.9243551595689</v>
      </c>
      <c r="J30" s="72">
        <f>IF(RES_hh_tes!J30=0,0,1000*11630*RES_hh_tes!J30/RES_hh_num!J30)</f>
        <v>522.39804456368518</v>
      </c>
      <c r="K30" s="72">
        <f>IF(RES_hh_tes!K30=0,0,1000*11630*RES_hh_tes!K30/RES_hh_num!K30)</f>
        <v>591.27354304219693</v>
      </c>
      <c r="L30" s="72">
        <f>IF(RES_hh_tes!L30=0,0,1000*11630*RES_hh_tes!L30/RES_hh_num!L30)</f>
        <v>551.60077947981415</v>
      </c>
      <c r="M30" s="72">
        <f>IF(RES_hh_tes!M30=0,0,1000*11630*RES_hh_tes!M30/RES_hh_num!M30)</f>
        <v>495.36228848039116</v>
      </c>
      <c r="N30" s="72">
        <f>IF(RES_hh_tes!N30=0,0,1000*11630*RES_hh_tes!N30/RES_hh_num!N30)</f>
        <v>503.1800151452149</v>
      </c>
      <c r="O30" s="72">
        <f>IF(RES_hh_tes!O30=0,0,1000*11630*RES_hh_tes!O30/RES_hh_num!O30)</f>
        <v>566.77892007448975</v>
      </c>
      <c r="P30" s="72">
        <f>IF(RES_hh_tes!P30=0,0,1000*11630*RES_hh_tes!P30/RES_hh_num!P30)</f>
        <v>501.55192898552383</v>
      </c>
      <c r="Q30" s="72">
        <f>IF(RES_hh_tes!Q30=0,0,1000*11630*RES_hh_tes!Q30/RES_hh_num!Q30)</f>
        <v>504.7598901403843</v>
      </c>
      <c r="R30" s="72">
        <f>IF(RES_hh_tes!R30=0,0,1000*11630*RES_hh_tes!R30/RES_hh_num!R30)</f>
        <v>639.05808282791349</v>
      </c>
      <c r="S30" s="72">
        <f>IF(RES_hh_tes!S30=0,0,1000*11630*RES_hh_tes!S30/RES_hh_num!S30)</f>
        <v>581.08639918675317</v>
      </c>
      <c r="T30" s="72">
        <f>IF(RES_hh_tes!T30=0,0,1000*11630*RES_hh_tes!T30/RES_hh_num!T30)</f>
        <v>590.50880034074726</v>
      </c>
      <c r="U30" s="72">
        <f>IF(RES_hh_tes!U30=0,0,1000*11630*RES_hh_tes!U30/RES_hh_num!U30)</f>
        <v>671.92487298959804</v>
      </c>
      <c r="V30" s="72">
        <f>IF(RES_hh_tes!V30=0,0,1000*11630*RES_hh_tes!V30/RES_hh_num!V30)</f>
        <v>667.62579492145198</v>
      </c>
      <c r="W30" s="72">
        <f>IF(RES_hh_tes!W30=0,0,1000*11630*RES_hh_tes!W30/RES_hh_num!W30)</f>
        <v>650.28526110201676</v>
      </c>
      <c r="X30" s="72">
        <f>IF(RES_hh_tes!X30=0,0,1000*11630*RES_hh_tes!X30/RES_hh_num!X30)</f>
        <v>644.38172671840778</v>
      </c>
      <c r="Y30" s="72">
        <f>IF(RES_hh_tes!Y30=0,0,1000*11630*RES_hh_tes!Y30/RES_hh_num!Y30)</f>
        <v>638.16595707666511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488.1541496877735</v>
      </c>
      <c r="C31" s="72">
        <f>IF(RES_hh_tes!C31=0,0,1000*11630*RES_hh_tes!C31/RES_hh_num!C31)</f>
        <v>477.82674240528627</v>
      </c>
      <c r="D31" s="72">
        <f>IF(RES_hh_tes!D31=0,0,1000*11630*RES_hh_tes!D31/RES_hh_num!D31)</f>
        <v>530.48609681171365</v>
      </c>
      <c r="E31" s="72">
        <f>IF(RES_hh_tes!E31=0,0,1000*11630*RES_hh_tes!E31/RES_hh_num!E31)</f>
        <v>495.54435662583757</v>
      </c>
      <c r="F31" s="72">
        <f>IF(RES_hh_tes!F31=0,0,1000*11630*RES_hh_tes!F31/RES_hh_num!F31)</f>
        <v>544.56382159620694</v>
      </c>
      <c r="G31" s="72">
        <f>IF(RES_hh_tes!G31=0,0,1000*11630*RES_hh_tes!G31/RES_hh_num!G31)</f>
        <v>517.9350620715602</v>
      </c>
      <c r="H31" s="72">
        <f>IF(RES_hh_tes!H31=0,0,1000*11630*RES_hh_tes!H31/RES_hh_num!H31)</f>
        <v>526.48665772297807</v>
      </c>
      <c r="I31" s="72">
        <f>IF(RES_hh_tes!I31=0,0,1000*11630*RES_hh_tes!I31/RES_hh_num!I31)</f>
        <v>603.64608959933867</v>
      </c>
      <c r="J31" s="72">
        <f>IF(RES_hh_tes!J31=0,0,1000*11630*RES_hh_tes!J31/RES_hh_num!J31)</f>
        <v>522.7371590534251</v>
      </c>
      <c r="K31" s="72">
        <f>IF(RES_hh_tes!K31=0,0,1000*11630*RES_hh_tes!K31/RES_hh_num!K31)</f>
        <v>518.70825962555261</v>
      </c>
      <c r="L31" s="72">
        <f>IF(RES_hh_tes!L31=0,0,1000*11630*RES_hh_tes!L31/RES_hh_num!L31)</f>
        <v>527.31828495476418</v>
      </c>
      <c r="M31" s="72">
        <f>IF(RES_hh_tes!M31=0,0,1000*11630*RES_hh_tes!M31/RES_hh_num!M31)</f>
        <v>441.43476029615232</v>
      </c>
      <c r="N31" s="72">
        <f>IF(RES_hh_tes!N31=0,0,1000*11630*RES_hh_tes!N31/RES_hh_num!N31)</f>
        <v>528.3158914684717</v>
      </c>
      <c r="O31" s="72">
        <f>IF(RES_hh_tes!O31=0,0,1000*11630*RES_hh_tes!O31/RES_hh_num!O31)</f>
        <v>582.21804688769453</v>
      </c>
      <c r="P31" s="72">
        <f>IF(RES_hh_tes!P31=0,0,1000*11630*RES_hh_tes!P31/RES_hh_num!P31)</f>
        <v>573.7824745761385</v>
      </c>
      <c r="Q31" s="72">
        <f>IF(RES_hh_tes!Q31=0,0,1000*11630*RES_hh_tes!Q31/RES_hh_num!Q31)</f>
        <v>566.28005624014418</v>
      </c>
      <c r="R31" s="72">
        <f>IF(RES_hh_tes!R31=0,0,1000*11630*RES_hh_tes!R31/RES_hh_num!R31)</f>
        <v>579.68208165860972</v>
      </c>
      <c r="S31" s="72">
        <f>IF(RES_hh_tes!S31=0,0,1000*11630*RES_hh_tes!S31/RES_hh_num!S31)</f>
        <v>582.41824105490628</v>
      </c>
      <c r="T31" s="72">
        <f>IF(RES_hh_tes!T31=0,0,1000*11630*RES_hh_tes!T31/RES_hh_num!T31)</f>
        <v>569.0614721416556</v>
      </c>
      <c r="U31" s="72">
        <f>IF(RES_hh_tes!U31=0,0,1000*11630*RES_hh_tes!U31/RES_hh_num!U31)</f>
        <v>634.5095043351962</v>
      </c>
      <c r="V31" s="72">
        <f>IF(RES_hh_tes!V31=0,0,1000*11630*RES_hh_tes!V31/RES_hh_num!V31)</f>
        <v>771.56941838284354</v>
      </c>
      <c r="W31" s="72">
        <f>IF(RES_hh_tes!W31=0,0,1000*11630*RES_hh_tes!W31/RES_hh_num!W31)</f>
        <v>863.07114884522946</v>
      </c>
      <c r="X31" s="72">
        <f>IF(RES_hh_tes!X31=0,0,1000*11630*RES_hh_tes!X31/RES_hh_num!X31)</f>
        <v>538.46042286012198</v>
      </c>
      <c r="Y31" s="72">
        <f>IF(RES_hh_tes!Y31=0,0,1000*11630*RES_hh_tes!Y31/RES_hh_num!Y31)</f>
        <v>511.46258216900719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482.52506202625409</v>
      </c>
      <c r="C32" s="77">
        <f>IF(RES_hh_tes!C32=0,0,1000*11630*RES_hh_tes!C32/RES_hh_num!C32)</f>
        <v>469.58709506293422</v>
      </c>
      <c r="D32" s="77">
        <f>IF(RES_hh_tes!D32=0,0,1000*11630*RES_hh_tes!D32/RES_hh_num!D32)</f>
        <v>532.50557644053902</v>
      </c>
      <c r="E32" s="77">
        <f>IF(RES_hh_tes!E32=0,0,1000*11630*RES_hh_tes!E32/RES_hh_num!E32)</f>
        <v>515.8687680905465</v>
      </c>
      <c r="F32" s="77">
        <f>IF(RES_hh_tes!F32=0,0,1000*11630*RES_hh_tes!F32/RES_hh_num!F32)</f>
        <v>553.52179043008266</v>
      </c>
      <c r="G32" s="77">
        <f>IF(RES_hh_tes!G32=0,0,1000*11630*RES_hh_tes!G32/RES_hh_num!G32)</f>
        <v>542.4119539851381</v>
      </c>
      <c r="H32" s="77">
        <f>IF(RES_hh_tes!H32=0,0,1000*11630*RES_hh_tes!H32/RES_hh_num!H32)</f>
        <v>560.53008622007405</v>
      </c>
      <c r="I32" s="77">
        <f>IF(RES_hh_tes!I32=0,0,1000*11630*RES_hh_tes!I32/RES_hh_num!I32)</f>
        <v>533.80730609317425</v>
      </c>
      <c r="J32" s="77">
        <f>IF(RES_hh_tes!J32=0,0,1000*11630*RES_hh_tes!J32/RES_hh_num!J32)</f>
        <v>534.12186435791023</v>
      </c>
      <c r="K32" s="77">
        <f>IF(RES_hh_tes!K32=0,0,1000*11630*RES_hh_tes!K32/RES_hh_num!K32)</f>
        <v>566.25813767287536</v>
      </c>
      <c r="L32" s="77">
        <f>IF(RES_hh_tes!L32=0,0,1000*11630*RES_hh_tes!L32/RES_hh_num!L32)</f>
        <v>535.53086712312768</v>
      </c>
      <c r="M32" s="77">
        <f>IF(RES_hh_tes!M32=0,0,1000*11630*RES_hh_tes!M32/RES_hh_num!M32)</f>
        <v>508.39510936688214</v>
      </c>
      <c r="N32" s="77">
        <f>IF(RES_hh_tes!N32=0,0,1000*11630*RES_hh_tes!N32/RES_hh_num!N32)</f>
        <v>520.0904792652891</v>
      </c>
      <c r="O32" s="77">
        <f>IF(RES_hh_tes!O32=0,0,1000*11630*RES_hh_tes!O32/RES_hh_num!O32)</f>
        <v>545.13378635324341</v>
      </c>
      <c r="P32" s="77">
        <f>IF(RES_hh_tes!P32=0,0,1000*11630*RES_hh_tes!P32/RES_hh_num!P32)</f>
        <v>556.30073822048871</v>
      </c>
      <c r="Q32" s="77">
        <f>IF(RES_hh_tes!Q32=0,0,1000*11630*RES_hh_tes!Q32/RES_hh_num!Q32)</f>
        <v>559.72717088611716</v>
      </c>
      <c r="R32" s="77">
        <f>IF(RES_hh_tes!R32=0,0,1000*11630*RES_hh_tes!R32/RES_hh_num!R32)</f>
        <v>593.38047989951292</v>
      </c>
      <c r="S32" s="77">
        <f>IF(RES_hh_tes!S32=0,0,1000*11630*RES_hh_tes!S32/RES_hh_num!S32)</f>
        <v>593.06104721991244</v>
      </c>
      <c r="T32" s="77">
        <f>IF(RES_hh_tes!T32=0,0,1000*11630*RES_hh_tes!T32/RES_hh_num!T32)</f>
        <v>593.04138537943641</v>
      </c>
      <c r="U32" s="77">
        <f>IF(RES_hh_tes!U32=0,0,1000*11630*RES_hh_tes!U32/RES_hh_num!U32)</f>
        <v>612.24778763215829</v>
      </c>
      <c r="V32" s="77">
        <f>IF(RES_hh_tes!V32=0,0,1000*11630*RES_hh_tes!V32/RES_hh_num!V32)</f>
        <v>697.93588693833306</v>
      </c>
      <c r="W32" s="77">
        <f>IF(RES_hh_tes!W32=0,0,1000*11630*RES_hh_tes!W32/RES_hh_num!W32)</f>
        <v>675.39826480989268</v>
      </c>
      <c r="X32" s="77">
        <f>IF(RES_hh_tes!X32=0,0,1000*11630*RES_hh_tes!X32/RES_hh_num!X32)</f>
        <v>700.24896032748165</v>
      </c>
      <c r="Y32" s="77">
        <f>IF(RES_hh_tes!Y32=0,0,1000*11630*RES_hh_tes!Y32/RES_hh_num!Y32)</f>
        <v>577.76736538424689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1937.8018964939683</v>
      </c>
      <c r="C3" s="65">
        <f>IF(RES_hh_emi!C3=0,0,1000000*RES_hh_emi!C3/RES_hh_num!C3)</f>
        <v>2064.9382895287558</v>
      </c>
      <c r="D3" s="65">
        <f>IF(RES_hh_emi!D3=0,0,1000000*RES_hh_emi!D3/RES_hh_num!D3)</f>
        <v>2118.4513372078777</v>
      </c>
      <c r="E3" s="65">
        <f>IF(RES_hh_emi!E3=0,0,1000000*RES_hh_emi!E3/RES_hh_num!E3)</f>
        <v>2501.9190303079081</v>
      </c>
      <c r="F3" s="65">
        <f>IF(RES_hh_emi!F3=0,0,1000000*RES_hh_emi!F3/RES_hh_num!F3)</f>
        <v>2337.4719494949763</v>
      </c>
      <c r="G3" s="65">
        <f>IF(RES_hh_emi!G3=0,0,1000000*RES_hh_emi!G3/RES_hh_num!G3)</f>
        <v>2405.0165252758911</v>
      </c>
      <c r="H3" s="65">
        <f>IF(RES_hh_emi!H3=0,0,1000000*RES_hh_emi!H3/RES_hh_num!H3)</f>
        <v>2328.6085541253256</v>
      </c>
      <c r="I3" s="65">
        <f>IF(RES_hh_emi!I3=0,0,1000000*RES_hh_emi!I3/RES_hh_num!I3)</f>
        <v>2106.6808590181017</v>
      </c>
      <c r="J3" s="65">
        <f>IF(RES_hh_emi!J3=0,0,1000000*RES_hh_emi!J3/RES_hh_num!J3)</f>
        <v>2046.4318643816507</v>
      </c>
      <c r="K3" s="65">
        <f>IF(RES_hh_emi!K3=0,0,1000000*RES_hh_emi!K3/RES_hh_num!K3)</f>
        <v>1772.3741830368001</v>
      </c>
      <c r="L3" s="65">
        <f>IF(RES_hh_emi!L3=0,0,1000000*RES_hh_emi!L3/RES_hh_num!L3)</f>
        <v>1594.484849746766</v>
      </c>
      <c r="M3" s="65">
        <f>IF(RES_hh_emi!M3=0,0,1000000*RES_hh_emi!M3/RES_hh_num!M3)</f>
        <v>2097.0644754701784</v>
      </c>
      <c r="N3" s="65">
        <f>IF(RES_hh_emi!N3=0,0,1000000*RES_hh_emi!N3/RES_hh_num!N3)</f>
        <v>1578.4306683289713</v>
      </c>
      <c r="O3" s="65">
        <f>IF(RES_hh_emi!O3=0,0,1000000*RES_hh_emi!O3/RES_hh_num!O3)</f>
        <v>837.50717516246289</v>
      </c>
      <c r="P3" s="65">
        <f>IF(RES_hh_emi!P3=0,0,1000000*RES_hh_emi!P3/RES_hh_num!P3)</f>
        <v>872.90672365494606</v>
      </c>
      <c r="Q3" s="65">
        <f>IF(RES_hh_emi!Q3=0,0,1000000*RES_hh_emi!Q3/RES_hh_num!Q3)</f>
        <v>1254.7265582992122</v>
      </c>
      <c r="R3" s="65">
        <f>IF(RES_hh_emi!R3=0,0,1000000*RES_hh_emi!R3/RES_hh_num!R3)</f>
        <v>1091.4408061902609</v>
      </c>
      <c r="S3" s="65">
        <f>IF(RES_hh_emi!S3=0,0,1000000*RES_hh_emi!S3/RES_hh_num!S3)</f>
        <v>1088.5622044604609</v>
      </c>
      <c r="T3" s="65">
        <f>IF(RES_hh_emi!T3=0,0,1000000*RES_hh_emi!T3/RES_hh_num!T3)</f>
        <v>915.11483792604281</v>
      </c>
      <c r="U3" s="65">
        <f>IF(RES_hh_emi!U3=0,0,1000000*RES_hh_emi!U3/RES_hh_num!U3)</f>
        <v>1022.1014539728301</v>
      </c>
      <c r="V3" s="65">
        <f>IF(RES_hh_emi!V3=0,0,1000000*RES_hh_emi!V3/RES_hh_num!V3)</f>
        <v>1135.4612229177158</v>
      </c>
      <c r="W3" s="65">
        <f>IF(RES_hh_emi!W3=0,0,1000000*RES_hh_emi!W3/RES_hh_num!W3)</f>
        <v>1057.0119466453996</v>
      </c>
      <c r="X3" s="65">
        <f>IF(RES_hh_emi!X3=0,0,1000000*RES_hh_emi!X3/RES_hh_num!X3)</f>
        <v>1149.0316763309584</v>
      </c>
      <c r="Y3" s="65">
        <f>IF(RES_hh_emi!Y3=0,0,1000000*RES_hh_emi!Y3/RES_hh_num!Y3)</f>
        <v>815.68991297178627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1827.328468590091</v>
      </c>
      <c r="C4" s="69">
        <f>IF(RES_hh_emi!C4=0,0,1000000*RES_hh_emi!C4/RES_hh_num!C4)</f>
        <v>1957.7474070707538</v>
      </c>
      <c r="D4" s="69">
        <f>IF(RES_hh_emi!D4=0,0,1000000*RES_hh_emi!D4/RES_hh_num!D4)</f>
        <v>2016.390577814085</v>
      </c>
      <c r="E4" s="69">
        <f>IF(RES_hh_emi!E4=0,0,1000000*RES_hh_emi!E4/RES_hh_num!E4)</f>
        <v>2400.4055038223287</v>
      </c>
      <c r="F4" s="69">
        <f>IF(RES_hh_emi!F4=0,0,1000000*RES_hh_emi!F4/RES_hh_num!F4)</f>
        <v>2242.1986551803357</v>
      </c>
      <c r="G4" s="69">
        <f>IF(RES_hh_emi!G4=0,0,1000000*RES_hh_emi!G4/RES_hh_num!G4)</f>
        <v>2317.7439722708837</v>
      </c>
      <c r="H4" s="69">
        <f>IF(RES_hh_emi!H4=0,0,1000000*RES_hh_emi!H4/RES_hh_num!H4)</f>
        <v>2245.7707927291331</v>
      </c>
      <c r="I4" s="69">
        <f>IF(RES_hh_emi!I4=0,0,1000000*RES_hh_emi!I4/RES_hh_num!I4)</f>
        <v>2030.9218877434562</v>
      </c>
      <c r="J4" s="69">
        <f>IF(RES_hh_emi!J4=0,0,1000000*RES_hh_emi!J4/RES_hh_num!J4)</f>
        <v>1968.6449128383867</v>
      </c>
      <c r="K4" s="69">
        <f>IF(RES_hh_emi!K4=0,0,1000000*RES_hh_emi!K4/RES_hh_num!K4)</f>
        <v>1698.2659354371219</v>
      </c>
      <c r="L4" s="69">
        <f>IF(RES_hh_emi!L4=0,0,1000000*RES_hh_emi!L4/RES_hh_num!L4)</f>
        <v>1525.9218913036311</v>
      </c>
      <c r="M4" s="69">
        <f>IF(RES_hh_emi!M4=0,0,1000000*RES_hh_emi!M4/RES_hh_num!M4)</f>
        <v>2030.2815456485739</v>
      </c>
      <c r="N4" s="69">
        <f>IF(RES_hh_emi!N4=0,0,1000000*RES_hh_emi!N4/RES_hh_num!N4)</f>
        <v>1522.6343608190043</v>
      </c>
      <c r="O4" s="69">
        <f>IF(RES_hh_emi!O4=0,0,1000000*RES_hh_emi!O4/RES_hh_num!O4)</f>
        <v>779.91153705125373</v>
      </c>
      <c r="P4" s="69">
        <f>IF(RES_hh_emi!P4=0,0,1000000*RES_hh_emi!P4/RES_hh_num!P4)</f>
        <v>812.20311383136516</v>
      </c>
      <c r="Q4" s="69">
        <f>IF(RES_hh_emi!Q4=0,0,1000000*RES_hh_emi!Q4/RES_hh_num!Q4)</f>
        <v>1188.5344942935601</v>
      </c>
      <c r="R4" s="69">
        <f>IF(RES_hh_emi!R4=0,0,1000000*RES_hh_emi!R4/RES_hh_num!R4)</f>
        <v>1025.2944514714568</v>
      </c>
      <c r="S4" s="69">
        <f>IF(RES_hh_emi!S4=0,0,1000000*RES_hh_emi!S4/RES_hh_num!S4)</f>
        <v>1029.1027054767405</v>
      </c>
      <c r="T4" s="69">
        <f>IF(RES_hh_emi!T4=0,0,1000000*RES_hh_emi!T4/RES_hh_num!T4)</f>
        <v>846.81102736625223</v>
      </c>
      <c r="U4" s="69">
        <f>IF(RES_hh_emi!U4=0,0,1000000*RES_hh_emi!U4/RES_hh_num!U4)</f>
        <v>945.09507510608773</v>
      </c>
      <c r="V4" s="69">
        <f>IF(RES_hh_emi!V4=0,0,1000000*RES_hh_emi!V4/RES_hh_num!V4)</f>
        <v>1051.1562649053469</v>
      </c>
      <c r="W4" s="69">
        <f>IF(RES_hh_emi!W4=0,0,1000000*RES_hh_emi!W4/RES_hh_num!W4)</f>
        <v>967.65222149076806</v>
      </c>
      <c r="X4" s="69">
        <f>IF(RES_hh_emi!X4=0,0,1000000*RES_hh_emi!X4/RES_hh_num!X4)</f>
        <v>1049.3534309383415</v>
      </c>
      <c r="Y4" s="69">
        <f>IF(RES_hh_emi!Y4=0,0,1000000*RES_hh_emi!Y4/RES_hh_num!Y4)</f>
        <v>717.07158609476335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2767.7504013701623</v>
      </c>
      <c r="C5" s="72">
        <f>IF(RES_hh_emi!C5=0,0,1000000*RES_hh_emi!C5/RES_hh_num!C5)</f>
        <v>3249.9758621389678</v>
      </c>
      <c r="D5" s="72">
        <f>IF(RES_hh_emi!D5=0,0,1000000*RES_hh_emi!D5/RES_hh_num!D5)</f>
        <v>1824.4837859959819</v>
      </c>
      <c r="E5" s="72">
        <f>IF(RES_hh_emi!E5=0,0,1000000*RES_hh_emi!E5/RES_hh_num!E5)</f>
        <v>2527.3208714110156</v>
      </c>
      <c r="F5" s="72">
        <f>IF(RES_hh_emi!F5=0,0,1000000*RES_hh_emi!F5/RES_hh_num!F5)</f>
        <v>3394.8338714011516</v>
      </c>
      <c r="G5" s="72">
        <f>IF(RES_hh_emi!G5=0,0,1000000*RES_hh_emi!G5/RES_hh_num!G5)</f>
        <v>4169.8576714558831</v>
      </c>
      <c r="H5" s="72">
        <f>IF(RES_hh_emi!H5=0,0,1000000*RES_hh_emi!H5/RES_hh_num!H5)</f>
        <v>1497.8606755218354</v>
      </c>
      <c r="I5" s="72">
        <f>IF(RES_hh_emi!I5=0,0,1000000*RES_hh_emi!I5/RES_hh_num!I5)</f>
        <v>1959.7970016091815</v>
      </c>
      <c r="J5" s="72">
        <f>IF(RES_hh_emi!J5=0,0,1000000*RES_hh_emi!J5/RES_hh_num!J5)</f>
        <v>6441.9588787658649</v>
      </c>
      <c r="K5" s="72">
        <f>IF(RES_hh_emi!K5=0,0,1000000*RES_hh_emi!K5/RES_hh_num!K5)</f>
        <v>3845.6555287541782</v>
      </c>
      <c r="L5" s="72">
        <f>IF(RES_hh_emi!L5=0,0,1000000*RES_hh_emi!L5/RES_hh_num!L5)</f>
        <v>3827.137610596415</v>
      </c>
      <c r="M5" s="72">
        <f>IF(RES_hh_emi!M5=0,0,1000000*RES_hh_emi!M5/RES_hh_num!M5)</f>
        <v>5830.0682975656309</v>
      </c>
      <c r="N5" s="72">
        <f>IF(RES_hh_emi!N5=0,0,1000000*RES_hh_emi!N5/RES_hh_num!N5)</f>
        <v>608.26516632726316</v>
      </c>
      <c r="O5" s="72">
        <f>IF(RES_hh_emi!O5=0,0,1000000*RES_hh_emi!O5/RES_hh_num!O5)</f>
        <v>1290.7225013452028</v>
      </c>
      <c r="P5" s="72">
        <f>IF(RES_hh_emi!P5=0,0,1000000*RES_hh_emi!P5/RES_hh_num!P5)</f>
        <v>3076.3989254612056</v>
      </c>
      <c r="Q5" s="72">
        <f>IF(RES_hh_emi!Q5=0,0,1000000*RES_hh_emi!Q5/RES_hh_num!Q5)</f>
        <v>4280.0135058291453</v>
      </c>
      <c r="R5" s="72">
        <f>IF(RES_hh_emi!R5=0,0,1000000*RES_hh_emi!R5/RES_hh_num!R5)</f>
        <v>1682.7252067864176</v>
      </c>
      <c r="S5" s="72">
        <f>IF(RES_hh_emi!S5=0,0,1000000*RES_hh_emi!S5/RES_hh_num!S5)</f>
        <v>3346.4450939901217</v>
      </c>
      <c r="T5" s="72">
        <f>IF(RES_hh_emi!T5=0,0,1000000*RES_hh_emi!T5/RES_hh_num!T5)</f>
        <v>2675.0479168658544</v>
      </c>
      <c r="U5" s="72">
        <f>IF(RES_hh_emi!U5=0,0,1000000*RES_hh_emi!U5/RES_hh_num!U5)</f>
        <v>2545.0546719550803</v>
      </c>
      <c r="V5" s="72">
        <f>IF(RES_hh_emi!V5=0,0,1000000*RES_hh_emi!V5/RES_hh_num!V5)</f>
        <v>2856.2498930597217</v>
      </c>
      <c r="W5" s="72">
        <f>IF(RES_hh_emi!W5=0,0,1000000*RES_hh_emi!W5/RES_hh_num!W5)</f>
        <v>3792.9774575274287</v>
      </c>
      <c r="X5" s="72">
        <f>IF(RES_hh_emi!X5=0,0,1000000*RES_hh_emi!X5/RES_hh_num!X5)</f>
        <v>3180.0840581999964</v>
      </c>
      <c r="Y5" s="72">
        <f>IF(RES_hh_emi!Y5=0,0,1000000*RES_hh_emi!Y5/RES_hh_num!Y5)</f>
        <v>0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1894.4775330350685</v>
      </c>
      <c r="C6" s="72">
        <f>IF(RES_hh_emi!C6=0,0,1000000*RES_hh_emi!C6/RES_hh_num!C6)</f>
        <v>2128.2496313264414</v>
      </c>
      <c r="D6" s="72">
        <f>IF(RES_hh_emi!D6=0,0,1000000*RES_hh_emi!D6/RES_hh_num!D6)</f>
        <v>1887.7254843518178</v>
      </c>
      <c r="E6" s="72">
        <f>IF(RES_hh_emi!E6=0,0,1000000*RES_hh_emi!E6/RES_hh_num!E6)</f>
        <v>2225.1236727221217</v>
      </c>
      <c r="F6" s="72">
        <f>IF(RES_hh_emi!F6=0,0,1000000*RES_hh_emi!F6/RES_hh_num!F6)</f>
        <v>2470.8578710856891</v>
      </c>
      <c r="G6" s="72">
        <f>IF(RES_hh_emi!G6=0,0,1000000*RES_hh_emi!G6/RES_hh_num!G6)</f>
        <v>2457.22056413886</v>
      </c>
      <c r="H6" s="72">
        <f>IF(RES_hh_emi!H6=0,0,1000000*RES_hh_emi!H6/RES_hh_num!H6)</f>
        <v>2415.3842249675622</v>
      </c>
      <c r="I6" s="72">
        <f>IF(RES_hh_emi!I6=0,0,1000000*RES_hh_emi!I6/RES_hh_num!I6)</f>
        <v>2283.8389315136674</v>
      </c>
      <c r="J6" s="72">
        <f>IF(RES_hh_emi!J6=0,0,1000000*RES_hh_emi!J6/RES_hh_num!J6)</f>
        <v>2236.7103054933623</v>
      </c>
      <c r="K6" s="72">
        <f>IF(RES_hh_emi!K6=0,0,1000000*RES_hh_emi!K6/RES_hh_num!K6)</f>
        <v>1725.2337505299174</v>
      </c>
      <c r="L6" s="72">
        <f>IF(RES_hh_emi!L6=0,0,1000000*RES_hh_emi!L6/RES_hh_num!L6)</f>
        <v>1957.2919040627696</v>
      </c>
      <c r="M6" s="72">
        <f>IF(RES_hh_emi!M6=0,0,1000000*RES_hh_emi!M6/RES_hh_num!M6)</f>
        <v>1571.7907584895627</v>
      </c>
      <c r="N6" s="72">
        <f>IF(RES_hh_emi!N6=0,0,1000000*RES_hh_emi!N6/RES_hh_num!N6)</f>
        <v>632.29235432651421</v>
      </c>
      <c r="O6" s="72">
        <f>IF(RES_hh_emi!O6=0,0,1000000*RES_hh_emi!O6/RES_hh_num!O6)</f>
        <v>1740.9978815553636</v>
      </c>
      <c r="P6" s="72">
        <f>IF(RES_hh_emi!P6=0,0,1000000*RES_hh_emi!P6/RES_hh_num!P6)</f>
        <v>2596.2817914603479</v>
      </c>
      <c r="Q6" s="72">
        <f>IF(RES_hh_emi!Q6=0,0,1000000*RES_hh_emi!Q6/RES_hh_num!Q6)</f>
        <v>2233.2682054720185</v>
      </c>
      <c r="R6" s="72">
        <f>IF(RES_hh_emi!R6=0,0,1000000*RES_hh_emi!R6/RES_hh_num!R6)</f>
        <v>2124.4458625741922</v>
      </c>
      <c r="S6" s="72">
        <f>IF(RES_hh_emi!S6=0,0,1000000*RES_hh_emi!S6/RES_hh_num!S6)</f>
        <v>2115.7280729827489</v>
      </c>
      <c r="T6" s="72">
        <f>IF(RES_hh_emi!T6=0,0,1000000*RES_hh_emi!T6/RES_hh_num!T6)</f>
        <v>1573.3853358610363</v>
      </c>
      <c r="U6" s="72">
        <f>IF(RES_hh_emi!U6=0,0,1000000*RES_hh_emi!U6/RES_hh_num!U6)</f>
        <v>1123.9707326556379</v>
      </c>
      <c r="V6" s="72">
        <f>IF(RES_hh_emi!V6=0,0,1000000*RES_hh_emi!V6/RES_hh_num!V6)</f>
        <v>424.56215246861268</v>
      </c>
      <c r="W6" s="72">
        <f>IF(RES_hh_emi!W6=0,0,1000000*RES_hh_emi!W6/RES_hh_num!W6)</f>
        <v>1492.8952277178921</v>
      </c>
      <c r="X6" s="72">
        <f>IF(RES_hh_emi!X6=0,0,1000000*RES_hh_emi!X6/RES_hh_num!X6)</f>
        <v>1509.4150295166739</v>
      </c>
      <c r="Y6" s="72">
        <f>IF(RES_hh_emi!Y6=0,0,1000000*RES_hh_emi!Y6/RES_hh_num!Y6)</f>
        <v>1254.2320189867194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2559.8971028220594</v>
      </c>
      <c r="C7" s="72">
        <f>IF(RES_hh_emi!C7=0,0,1000000*RES_hh_emi!C7/RES_hh_num!C7)</f>
        <v>2723.2900799961508</v>
      </c>
      <c r="D7" s="72">
        <f>IF(RES_hh_emi!D7=0,0,1000000*RES_hh_emi!D7/RES_hh_num!D7)</f>
        <v>2811.5501961753175</v>
      </c>
      <c r="E7" s="72">
        <f>IF(RES_hh_emi!E7=0,0,1000000*RES_hh_emi!E7/RES_hh_num!E7)</f>
        <v>3323.4005373668028</v>
      </c>
      <c r="F7" s="72">
        <f>IF(RES_hh_emi!F7=0,0,1000000*RES_hh_emi!F7/RES_hh_num!F7)</f>
        <v>3106.4987622662879</v>
      </c>
      <c r="G7" s="72">
        <f>IF(RES_hh_emi!G7=0,0,1000000*RES_hh_emi!G7/RES_hh_num!G7)</f>
        <v>3263.1293365077609</v>
      </c>
      <c r="H7" s="72">
        <f>IF(RES_hh_emi!H7=0,0,1000000*RES_hh_emi!H7/RES_hh_num!H7)</f>
        <v>3243.8973627326645</v>
      </c>
      <c r="I7" s="72">
        <f>IF(RES_hh_emi!I7=0,0,1000000*RES_hh_emi!I7/RES_hh_num!I7)</f>
        <v>3032.1696281709765</v>
      </c>
      <c r="J7" s="72">
        <f>IF(RES_hh_emi!J7=0,0,1000000*RES_hh_emi!J7/RES_hh_num!J7)</f>
        <v>2995.1566110941062</v>
      </c>
      <c r="K7" s="72">
        <f>IF(RES_hh_emi!K7=0,0,1000000*RES_hh_emi!K7/RES_hh_num!K7)</f>
        <v>2609.7432516838567</v>
      </c>
      <c r="L7" s="72">
        <f>IF(RES_hh_emi!L7=0,0,1000000*RES_hh_emi!L7/RES_hh_num!L7)</f>
        <v>2421.877566834934</v>
      </c>
      <c r="M7" s="72">
        <f>IF(RES_hh_emi!M7=0,0,1000000*RES_hh_emi!M7/RES_hh_num!M7)</f>
        <v>3480.1001142441401</v>
      </c>
      <c r="N7" s="72">
        <f>IF(RES_hh_emi!N7=0,0,1000000*RES_hh_emi!N7/RES_hh_num!N7)</f>
        <v>2754.8608506709629</v>
      </c>
      <c r="O7" s="72">
        <f>IF(RES_hh_emi!O7=0,0,1000000*RES_hh_emi!O7/RES_hh_num!O7)</f>
        <v>1344.0844498096455</v>
      </c>
      <c r="P7" s="72">
        <f>IF(RES_hh_emi!P7=0,0,1000000*RES_hh_emi!P7/RES_hh_num!P7)</f>
        <v>1416.3458890146828</v>
      </c>
      <c r="Q7" s="72">
        <f>IF(RES_hh_emi!Q7=0,0,1000000*RES_hh_emi!Q7/RES_hh_num!Q7)</f>
        <v>2241.2204736861322</v>
      </c>
      <c r="R7" s="72">
        <f>IF(RES_hh_emi!R7=0,0,1000000*RES_hh_emi!R7/RES_hh_num!R7)</f>
        <v>2004.7599097697889</v>
      </c>
      <c r="S7" s="72">
        <f>IF(RES_hh_emi!S7=0,0,1000000*RES_hh_emi!S7/RES_hh_num!S7)</f>
        <v>2049.558670932588</v>
      </c>
      <c r="T7" s="72">
        <f>IF(RES_hh_emi!T7=0,0,1000000*RES_hh_emi!T7/RES_hh_num!T7)</f>
        <v>1714.1689295224028</v>
      </c>
      <c r="U7" s="72">
        <f>IF(RES_hh_emi!U7=0,0,1000000*RES_hh_emi!U7/RES_hh_num!U7)</f>
        <v>1874.6864201999508</v>
      </c>
      <c r="V7" s="72">
        <f>IF(RES_hh_emi!V7=0,0,1000000*RES_hh_emi!V7/RES_hh_num!V7)</f>
        <v>2091.5773516752956</v>
      </c>
      <c r="W7" s="72">
        <f>IF(RES_hh_emi!W7=0,0,1000000*RES_hh_emi!W7/RES_hh_num!W7)</f>
        <v>1793.9169347186994</v>
      </c>
      <c r="X7" s="72">
        <f>IF(RES_hh_emi!X7=0,0,1000000*RES_hh_emi!X7/RES_hh_num!X7)</f>
        <v>2101.6574377313154</v>
      </c>
      <c r="Y7" s="72">
        <f>IF(RES_hh_emi!Y7=0,0,1000000*RES_hh_emi!Y7/RES_hh_num!Y7)</f>
        <v>1430.3311942757389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1748.8972801602749</v>
      </c>
      <c r="C8" s="72">
        <f>IF(RES_hh_emi!C8=0,0,1000000*RES_hh_emi!C8/RES_hh_num!C8)</f>
        <v>1602.9957955874245</v>
      </c>
      <c r="D8" s="72">
        <f>IF(RES_hh_emi!D8=0,0,1000000*RES_hh_emi!D8/RES_hh_num!D8)</f>
        <v>1378.7820082929527</v>
      </c>
      <c r="E8" s="72">
        <f>IF(RES_hh_emi!E8=0,0,1000000*RES_hh_emi!E8/RES_hh_num!E8)</f>
        <v>1585.04004763025</v>
      </c>
      <c r="F8" s="72">
        <f>IF(RES_hh_emi!F8=0,0,1000000*RES_hh_emi!F8/RES_hh_num!F8)</f>
        <v>1499.118052901692</v>
      </c>
      <c r="G8" s="72">
        <f>IF(RES_hh_emi!G8=0,0,1000000*RES_hh_emi!G8/RES_hh_num!G8)</f>
        <v>1782.4989928202817</v>
      </c>
      <c r="H8" s="72">
        <f>IF(RES_hh_emi!H8=0,0,1000000*RES_hh_emi!H8/RES_hh_num!H8)</f>
        <v>2152.5136231848387</v>
      </c>
      <c r="I8" s="72">
        <f>IF(RES_hh_emi!I8=0,0,1000000*RES_hh_emi!I8/RES_hh_num!I8)</f>
        <v>1969.0927461558897</v>
      </c>
      <c r="J8" s="72">
        <f>IF(RES_hh_emi!J8=0,0,1000000*RES_hh_emi!J8/RES_hh_num!J8)</f>
        <v>1813.9425789832092</v>
      </c>
      <c r="K8" s="72">
        <f>IF(RES_hh_emi!K8=0,0,1000000*RES_hh_emi!K8/RES_hh_num!K8)</f>
        <v>1830.8241210414019</v>
      </c>
      <c r="L8" s="72">
        <f>IF(RES_hh_emi!L8=0,0,1000000*RES_hh_emi!L8/RES_hh_num!L8)</f>
        <v>1648.0653462650671</v>
      </c>
      <c r="M8" s="72">
        <f>IF(RES_hh_emi!M8=0,0,1000000*RES_hh_emi!M8/RES_hh_num!M8)</f>
        <v>2123.9870095716801</v>
      </c>
      <c r="N8" s="72">
        <f>IF(RES_hh_emi!N8=0,0,1000000*RES_hh_emi!N8/RES_hh_num!N8)</f>
        <v>1830.1080267857938</v>
      </c>
      <c r="O8" s="72">
        <f>IF(RES_hh_emi!O8=0,0,1000000*RES_hh_emi!O8/RES_hh_num!O8)</f>
        <v>1248.4713642436714</v>
      </c>
      <c r="P8" s="72">
        <f>IF(RES_hh_emi!P8=0,0,1000000*RES_hh_emi!P8/RES_hh_num!P8)</f>
        <v>1163.5970207196849</v>
      </c>
      <c r="Q8" s="72">
        <f>IF(RES_hh_emi!Q8=0,0,1000000*RES_hh_emi!Q8/RES_hh_num!Q8)</f>
        <v>1629.9519535475852</v>
      </c>
      <c r="R8" s="72">
        <f>IF(RES_hh_emi!R8=0,0,1000000*RES_hh_emi!R8/RES_hh_num!R8)</f>
        <v>1402.3337152810009</v>
      </c>
      <c r="S8" s="72">
        <f>IF(RES_hh_emi!S8=0,0,1000000*RES_hh_emi!S8/RES_hh_num!S8)</f>
        <v>1389.2596266535984</v>
      </c>
      <c r="T8" s="72">
        <f>IF(RES_hh_emi!T8=0,0,1000000*RES_hh_emi!T8/RES_hh_num!T8)</f>
        <v>1146.1872917682726</v>
      </c>
      <c r="U8" s="72">
        <f>IF(RES_hh_emi!U8=0,0,1000000*RES_hh_emi!U8/RES_hh_num!U8)</f>
        <v>1196.6489645836164</v>
      </c>
      <c r="V8" s="72">
        <f>IF(RES_hh_emi!V8=0,0,1000000*RES_hh_emi!V8/RES_hh_num!V8)</f>
        <v>1250.3614565333592</v>
      </c>
      <c r="W8" s="72">
        <f>IF(RES_hh_emi!W8=0,0,1000000*RES_hh_emi!W8/RES_hh_num!W8)</f>
        <v>1382.069760027757</v>
      </c>
      <c r="X8" s="72">
        <f>IF(RES_hh_emi!X8=0,0,1000000*RES_hh_emi!X8/RES_hh_num!X8)</f>
        <v>1292.0040538281335</v>
      </c>
      <c r="Y8" s="72">
        <f>IF(RES_hh_emi!Y8=0,0,1000000*RES_hh_emi!Y8/RES_hh_num!Y8)</f>
        <v>1011.8945159360439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102.63390040574829</v>
      </c>
      <c r="C17" s="69">
        <f>IF(RES_hh_emi!C17=0,0,1000000*RES_hh_emi!C17/RES_hh_num!C17)</f>
        <v>99.644970781093107</v>
      </c>
      <c r="D17" s="69">
        <f>IF(RES_hh_emi!D17=0,0,1000000*RES_hh_emi!D17/RES_hh_num!D17)</f>
        <v>94.676861203762058</v>
      </c>
      <c r="E17" s="69">
        <f>IF(RES_hh_emi!E17=0,0,1000000*RES_hh_emi!E17/RES_hh_num!E17)</f>
        <v>94.771521828151208</v>
      </c>
      <c r="F17" s="69">
        <f>IF(RES_hh_emi!F17=0,0,1000000*RES_hh_emi!F17/RES_hh_num!F17)</f>
        <v>87.942940251254242</v>
      </c>
      <c r="G17" s="69">
        <f>IF(RES_hh_emi!G17=0,0,1000000*RES_hh_emi!G17/RES_hh_num!G17)</f>
        <v>80.568477675229289</v>
      </c>
      <c r="H17" s="69">
        <f>IF(RES_hh_emi!H17=0,0,1000000*RES_hh_emi!H17/RES_hh_num!H17)</f>
        <v>75.968307348031317</v>
      </c>
      <c r="I17" s="69">
        <f>IF(RES_hh_emi!I17=0,0,1000000*RES_hh_emi!I17/RES_hh_num!I17)</f>
        <v>68.395938630207368</v>
      </c>
      <c r="J17" s="69">
        <f>IF(RES_hh_emi!J17=0,0,1000000*RES_hh_emi!J17/RES_hh_num!J17)</f>
        <v>70.04450627260934</v>
      </c>
      <c r="K17" s="69">
        <f>IF(RES_hh_emi!K17=0,0,1000000*RES_hh_emi!K17/RES_hh_num!K17)</f>
        <v>67.027035702532487</v>
      </c>
      <c r="L17" s="69">
        <f>IF(RES_hh_emi!L17=0,0,1000000*RES_hh_emi!L17/RES_hh_num!L17)</f>
        <v>59.686955862712225</v>
      </c>
      <c r="M17" s="69">
        <f>IF(RES_hh_emi!M17=0,0,1000000*RES_hh_emi!M17/RES_hh_num!M17)</f>
        <v>58.14089140828635</v>
      </c>
      <c r="N17" s="69">
        <f>IF(RES_hh_emi!N17=0,0,1000000*RES_hh_emi!N17/RES_hh_num!N17)</f>
        <v>52.549928969949249</v>
      </c>
      <c r="O17" s="69">
        <f>IF(RES_hh_emi!O17=0,0,1000000*RES_hh_emi!O17/RES_hh_num!O17)</f>
        <v>43.527195065164165</v>
      </c>
      <c r="P17" s="69">
        <f>IF(RES_hh_emi!P17=0,0,1000000*RES_hh_emi!P17/RES_hh_num!P17)</f>
        <v>44.70933236040289</v>
      </c>
      <c r="Q17" s="69">
        <f>IF(RES_hh_emi!Q17=0,0,1000000*RES_hh_emi!Q17/RES_hh_num!Q17)</f>
        <v>50.305445434457923</v>
      </c>
      <c r="R17" s="69">
        <f>IF(RES_hh_emi!R17=0,0,1000000*RES_hh_emi!R17/RES_hh_num!R17)</f>
        <v>49.459136031703125</v>
      </c>
      <c r="S17" s="69">
        <f>IF(RES_hh_emi!S17=0,0,1000000*RES_hh_emi!S17/RES_hh_num!S17)</f>
        <v>39.864707192793489</v>
      </c>
      <c r="T17" s="69">
        <f>IF(RES_hh_emi!T17=0,0,1000000*RES_hh_emi!T17/RES_hh_num!T17)</f>
        <v>39.037451276797896</v>
      </c>
      <c r="U17" s="69">
        <f>IF(RES_hh_emi!U17=0,0,1000000*RES_hh_emi!U17/RES_hh_num!U17)</f>
        <v>41.510686124664993</v>
      </c>
      <c r="V17" s="69">
        <f>IF(RES_hh_emi!V17=0,0,1000000*RES_hh_emi!V17/RES_hh_num!V17)</f>
        <v>40.214589993455974</v>
      </c>
      <c r="W17" s="69">
        <f>IF(RES_hh_emi!W17=0,0,1000000*RES_hh_emi!W17/RES_hh_num!W17)</f>
        <v>45.366136320449932</v>
      </c>
      <c r="X17" s="69">
        <f>IF(RES_hh_emi!X17=0,0,1000000*RES_hh_emi!X17/RES_hh_num!X17)</f>
        <v>57.547242570915188</v>
      </c>
      <c r="Y17" s="69">
        <f>IF(RES_hh_emi!Y17=0,0,1000000*RES_hh_emi!Y17/RES_hh_num!Y17)</f>
        <v>60.067912184013707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443.98501816984538</v>
      </c>
      <c r="C19" s="72">
        <f>IF(RES_hh_emi!C19=0,0,1000000*RES_hh_emi!C19/RES_hh_num!C19)</f>
        <v>439.16556925948544</v>
      </c>
      <c r="D19" s="72">
        <f>IF(RES_hh_emi!D19=0,0,1000000*RES_hh_emi!D19/RES_hh_num!D19)</f>
        <v>457.3302215138151</v>
      </c>
      <c r="E19" s="72">
        <f>IF(RES_hh_emi!E19=0,0,1000000*RES_hh_emi!E19/RES_hh_num!E19)</f>
        <v>456.62057981889092</v>
      </c>
      <c r="F19" s="72">
        <f>IF(RES_hh_emi!F19=0,0,1000000*RES_hh_emi!F19/RES_hh_num!F19)</f>
        <v>463.21948373413295</v>
      </c>
      <c r="G19" s="72">
        <f>IF(RES_hh_emi!G19=0,0,1000000*RES_hh_emi!G19/RES_hh_num!G19)</f>
        <v>454.21358245650936</v>
      </c>
      <c r="H19" s="72">
        <f>IF(RES_hh_emi!H19=0,0,1000000*RES_hh_emi!H19/RES_hh_num!H19)</f>
        <v>463.38045249467535</v>
      </c>
      <c r="I19" s="72">
        <f>IF(RES_hh_emi!I19=0,0,1000000*RES_hh_emi!I19/RES_hh_num!I19)</f>
        <v>442.13634729168075</v>
      </c>
      <c r="J19" s="72">
        <f>IF(RES_hh_emi!J19=0,0,1000000*RES_hh_emi!J19/RES_hh_num!J19)</f>
        <v>478.43503222017921</v>
      </c>
      <c r="K19" s="72">
        <f>IF(RES_hh_emi!K19=0,0,1000000*RES_hh_emi!K19/RES_hh_num!K19)</f>
        <v>508.76181993378447</v>
      </c>
      <c r="L19" s="72">
        <f>IF(RES_hh_emi!L19=0,0,1000000*RES_hh_emi!L19/RES_hh_num!L19)</f>
        <v>479.28748630553946</v>
      </c>
      <c r="M19" s="72">
        <f>IF(RES_hh_emi!M19=0,0,1000000*RES_hh_emi!M19/RES_hh_num!M19)</f>
        <v>397.90429039500299</v>
      </c>
      <c r="N19" s="72">
        <f>IF(RES_hh_emi!N19=0,0,1000000*RES_hh_emi!N19/RES_hh_num!N19)</f>
        <v>350.44934534397055</v>
      </c>
      <c r="O19" s="72">
        <f>IF(RES_hh_emi!O19=0,0,1000000*RES_hh_emi!O19/RES_hh_num!O19)</f>
        <v>517.5326449382087</v>
      </c>
      <c r="P19" s="72">
        <f>IF(RES_hh_emi!P19=0,0,1000000*RES_hh_emi!P19/RES_hh_num!P19)</f>
        <v>498.55589652727019</v>
      </c>
      <c r="Q19" s="72">
        <f>IF(RES_hh_emi!Q19=0,0,1000000*RES_hh_emi!Q19/RES_hh_num!Q19)</f>
        <v>464.81645725548276</v>
      </c>
      <c r="R19" s="72">
        <f>IF(RES_hh_emi!R19=0,0,1000000*RES_hh_emi!R19/RES_hh_num!R19)</f>
        <v>448.91671284199043</v>
      </c>
      <c r="S19" s="72">
        <f>IF(RES_hh_emi!S19=0,0,1000000*RES_hh_emi!S19/RES_hh_num!S19)</f>
        <v>452.93548454530611</v>
      </c>
      <c r="T19" s="72">
        <f>IF(RES_hh_emi!T19=0,0,1000000*RES_hh_emi!T19/RES_hh_num!T19)</f>
        <v>434.08052928609055</v>
      </c>
      <c r="U19" s="72">
        <f>IF(RES_hh_emi!U19=0,0,1000000*RES_hh_emi!U19/RES_hh_num!U19)</f>
        <v>423.20847867177025</v>
      </c>
      <c r="V19" s="72">
        <f>IF(RES_hh_emi!V19=0,0,1000000*RES_hh_emi!V19/RES_hh_num!V19)</f>
        <v>424.5164980896048</v>
      </c>
      <c r="W19" s="72">
        <f>IF(RES_hh_emi!W19=0,0,1000000*RES_hh_emi!W19/RES_hh_num!W19)</f>
        <v>427.24124017499582</v>
      </c>
      <c r="X19" s="72">
        <f>IF(RES_hh_emi!X19=0,0,1000000*RES_hh_emi!X19/RES_hh_num!X19)</f>
        <v>438.94259396459211</v>
      </c>
      <c r="Y19" s="72">
        <f>IF(RES_hh_emi!Y19=0,0,1000000*RES_hh_emi!Y19/RES_hh_num!Y19)</f>
        <v>436.99358083754555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588.80612411082939</v>
      </c>
      <c r="C20" s="72">
        <f>IF(RES_hh_emi!C20=0,0,1000000*RES_hh_emi!C20/RES_hh_num!C20)</f>
        <v>587.9645402505887</v>
      </c>
      <c r="D20" s="72">
        <f>IF(RES_hh_emi!D20=0,0,1000000*RES_hh_emi!D20/RES_hh_num!D20)</f>
        <v>583.70865388047105</v>
      </c>
      <c r="E20" s="72">
        <f>IF(RES_hh_emi!E20=0,0,1000000*RES_hh_emi!E20/RES_hh_num!E20)</f>
        <v>607.74111783618355</v>
      </c>
      <c r="F20" s="72">
        <f>IF(RES_hh_emi!F20=0,0,1000000*RES_hh_emi!F20/RES_hh_num!F20)</f>
        <v>610.58163205961648</v>
      </c>
      <c r="G20" s="72">
        <f>IF(RES_hh_emi!G20=0,0,1000000*RES_hh_emi!G20/RES_hh_num!G20)</f>
        <v>595.58887164719499</v>
      </c>
      <c r="H20" s="72">
        <f>IF(RES_hh_emi!H20=0,0,1000000*RES_hh_emi!H20/RES_hh_num!H20)</f>
        <v>603.86236172497559</v>
      </c>
      <c r="I20" s="72">
        <f>IF(RES_hh_emi!I20=0,0,1000000*RES_hh_emi!I20/RES_hh_num!I20)</f>
        <v>589.57123963546212</v>
      </c>
      <c r="J20" s="72">
        <f>IF(RES_hh_emi!J20=0,0,1000000*RES_hh_emi!J20/RES_hh_num!J20)</f>
        <v>652.87710362170003</v>
      </c>
      <c r="K20" s="72">
        <f>IF(RES_hh_emi!K20=0,0,1000000*RES_hh_emi!K20/RES_hh_num!K20)</f>
        <v>671.55601425562986</v>
      </c>
      <c r="L20" s="72">
        <f>IF(RES_hh_emi!L20=0,0,1000000*RES_hh_emi!L20/RES_hh_num!L20)</f>
        <v>635.99480302665336</v>
      </c>
      <c r="M20" s="72">
        <f>IF(RES_hh_emi!M20=0,0,1000000*RES_hh_emi!M20/RES_hh_num!M20)</f>
        <v>658.56656727929169</v>
      </c>
      <c r="N20" s="72">
        <f>IF(RES_hh_emi!N20=0,0,1000000*RES_hh_emi!N20/RES_hh_num!N20)</f>
        <v>629.25784948218677</v>
      </c>
      <c r="O20" s="72">
        <f>IF(RES_hh_emi!O20=0,0,1000000*RES_hh_emi!O20/RES_hh_num!O20)</f>
        <v>545.26910193558206</v>
      </c>
      <c r="P20" s="72">
        <f>IF(RES_hh_emi!P20=0,0,1000000*RES_hh_emi!P20/RES_hh_num!P20)</f>
        <v>585.07929439245879</v>
      </c>
      <c r="Q20" s="72">
        <f>IF(RES_hh_emi!Q20=0,0,1000000*RES_hh_emi!Q20/RES_hh_num!Q20)</f>
        <v>656.96192172525355</v>
      </c>
      <c r="R20" s="72">
        <f>IF(RES_hh_emi!R20=0,0,1000000*RES_hh_emi!R20/RES_hh_num!R20)</f>
        <v>676.4396561470063</v>
      </c>
      <c r="S20" s="72">
        <f>IF(RES_hh_emi!S20=0,0,1000000*RES_hh_emi!S20/RES_hh_num!S20)</f>
        <v>546.49982922567347</v>
      </c>
      <c r="T20" s="72">
        <f>IF(RES_hh_emi!T20=0,0,1000000*RES_hh_emi!T20/RES_hh_num!T20)</f>
        <v>545.26767462583859</v>
      </c>
      <c r="U20" s="72">
        <f>IF(RES_hh_emi!U20=0,0,1000000*RES_hh_emi!U20/RES_hh_num!U20)</f>
        <v>571.20841156264896</v>
      </c>
      <c r="V20" s="72">
        <f>IF(RES_hh_emi!V20=0,0,1000000*RES_hh_emi!V20/RES_hh_num!V20)</f>
        <v>507.10420874370107</v>
      </c>
      <c r="W20" s="72">
        <f>IF(RES_hh_emi!W20=0,0,1000000*RES_hh_emi!W20/RES_hh_num!W20)</f>
        <v>521.20101482361838</v>
      </c>
      <c r="X20" s="72">
        <f>IF(RES_hh_emi!X20=0,0,1000000*RES_hh_emi!X20/RES_hh_num!X20)</f>
        <v>617.38776003430985</v>
      </c>
      <c r="Y20" s="72">
        <f>IF(RES_hh_emi!Y20=0,0,1000000*RES_hh_emi!Y20/RES_hh_num!Y20)</f>
        <v>555.52689405902527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421.1110187950722</v>
      </c>
      <c r="C21" s="72">
        <f>IF(RES_hh_emi!C21=0,0,1000000*RES_hh_emi!C21/RES_hh_num!C21)</f>
        <v>362.62605684464268</v>
      </c>
      <c r="D21" s="72">
        <f>IF(RES_hh_emi!D21=0,0,1000000*RES_hh_emi!D21/RES_hh_num!D21)</f>
        <v>298.77109861182271</v>
      </c>
      <c r="E21" s="72">
        <f>IF(RES_hh_emi!E21=0,0,1000000*RES_hh_emi!E21/RES_hh_num!E21)</f>
        <v>303.01984300533849</v>
      </c>
      <c r="F21" s="72">
        <f>IF(RES_hh_emi!F21=0,0,1000000*RES_hh_emi!F21/RES_hh_num!F21)</f>
        <v>299.5256467501203</v>
      </c>
      <c r="G21" s="72">
        <f>IF(RES_hh_emi!G21=0,0,1000000*RES_hh_emi!G21/RES_hh_num!G21)</f>
        <v>329.72288588694903</v>
      </c>
      <c r="H21" s="72">
        <f>IF(RES_hh_emi!H21=0,0,1000000*RES_hh_emi!H21/RES_hh_num!H21)</f>
        <v>405.41306536628372</v>
      </c>
      <c r="I21" s="72">
        <f>IF(RES_hh_emi!I21=0,0,1000000*RES_hh_emi!I21/RES_hh_num!I21)</f>
        <v>386.67058538093818</v>
      </c>
      <c r="J21" s="72">
        <f>IF(RES_hh_emi!J21=0,0,1000000*RES_hh_emi!J21/RES_hh_num!J21)</f>
        <v>395.98409199568647</v>
      </c>
      <c r="K21" s="72">
        <f>IF(RES_hh_emi!K21=0,0,1000000*RES_hh_emi!K21/RES_hh_num!K21)</f>
        <v>466.25148354266656</v>
      </c>
      <c r="L21" s="72">
        <f>IF(RES_hh_emi!L21=0,0,1000000*RES_hh_emi!L21/RES_hh_num!L21)</f>
        <v>427.66459170767496</v>
      </c>
      <c r="M21" s="72">
        <f>IF(RES_hh_emi!M21=0,0,1000000*RES_hh_emi!M21/RES_hh_num!M21)</f>
        <v>402.5591783084642</v>
      </c>
      <c r="N21" s="72">
        <f>IF(RES_hh_emi!N21=0,0,1000000*RES_hh_emi!N21/RES_hh_num!N21)</f>
        <v>387.97674366625427</v>
      </c>
      <c r="O21" s="72">
        <f>IF(RES_hh_emi!O21=0,0,1000000*RES_hh_emi!O21/RES_hh_num!O21)</f>
        <v>420.29197892714984</v>
      </c>
      <c r="P21" s="72">
        <f>IF(RES_hh_emi!P21=0,0,1000000*RES_hh_emi!P21/RES_hh_num!P21)</f>
        <v>388.91431264834239</v>
      </c>
      <c r="Q21" s="72">
        <f>IF(RES_hh_emi!Q21=0,0,1000000*RES_hh_emi!Q21/RES_hh_num!Q21)</f>
        <v>411.05637379380403</v>
      </c>
      <c r="R21" s="72">
        <f>IF(RES_hh_emi!R21=0,0,1000000*RES_hh_emi!R21/RES_hh_num!R21)</f>
        <v>369.30806396473525</v>
      </c>
      <c r="S21" s="72">
        <f>IF(RES_hh_emi!S21=0,0,1000000*RES_hh_emi!S21/RES_hh_num!S21)</f>
        <v>409.18835132890291</v>
      </c>
      <c r="T21" s="72">
        <f>IF(RES_hh_emi!T21=0,0,1000000*RES_hh_emi!T21/RES_hh_num!T21)</f>
        <v>384.59597865144036</v>
      </c>
      <c r="U21" s="72">
        <f>IF(RES_hh_emi!U21=0,0,1000000*RES_hh_emi!U21/RES_hh_num!U21)</f>
        <v>369.02678503926347</v>
      </c>
      <c r="V21" s="72">
        <f>IF(RES_hh_emi!V21=0,0,1000000*RES_hh_emi!V21/RES_hh_num!V21)</f>
        <v>366.66428751448717</v>
      </c>
      <c r="W21" s="72">
        <f>IF(RES_hh_emi!W21=0,0,1000000*RES_hh_emi!W21/RES_hh_num!W21)</f>
        <v>370.87274517783925</v>
      </c>
      <c r="X21" s="72">
        <f>IF(RES_hh_emi!X21=0,0,1000000*RES_hh_emi!X21/RES_hh_num!X21)</f>
        <v>378.0953182804659</v>
      </c>
      <c r="Y21" s="72">
        <f>IF(RES_hh_emi!Y21=0,0,1000000*RES_hh_emi!Y21/RES_hh_num!Y21)</f>
        <v>382.68791404138045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7.8395274981291649</v>
      </c>
      <c r="C27" s="69">
        <f>IF(RES_hh_emi!C27=0,0,1000000*RES_hh_emi!C27/RES_hh_num!C27)</f>
        <v>7.5459116769091121</v>
      </c>
      <c r="D27" s="69">
        <f>IF(RES_hh_emi!D27=0,0,1000000*RES_hh_emi!D27/RES_hh_num!D27)</f>
        <v>7.383898190030977</v>
      </c>
      <c r="E27" s="69">
        <f>IF(RES_hh_emi!E27=0,0,1000000*RES_hh_emi!E27/RES_hh_num!E27)</f>
        <v>6.7420046574275521</v>
      </c>
      <c r="F27" s="69">
        <f>IF(RES_hh_emi!F27=0,0,1000000*RES_hh_emi!F27/RES_hh_num!F27)</f>
        <v>7.3303540633869426</v>
      </c>
      <c r="G27" s="69">
        <f>IF(RES_hh_emi!G27=0,0,1000000*RES_hh_emi!G27/RES_hh_num!G27)</f>
        <v>6.7040753297777806</v>
      </c>
      <c r="H27" s="69">
        <f>IF(RES_hh_emi!H27=0,0,1000000*RES_hh_emi!H27/RES_hh_num!H27)</f>
        <v>6.8694540481614323</v>
      </c>
      <c r="I27" s="69">
        <f>IF(RES_hh_emi!I27=0,0,1000000*RES_hh_emi!I27/RES_hh_num!I27)</f>
        <v>7.3630326444379524</v>
      </c>
      <c r="J27" s="69">
        <f>IF(RES_hh_emi!J27=0,0,1000000*RES_hh_emi!J27/RES_hh_num!J27)</f>
        <v>7.742445270654926</v>
      </c>
      <c r="K27" s="69">
        <f>IF(RES_hh_emi!K27=0,0,1000000*RES_hh_emi!K27/RES_hh_num!K27)</f>
        <v>7.0812118971458311</v>
      </c>
      <c r="L27" s="69">
        <f>IF(RES_hh_emi!L27=0,0,1000000*RES_hh_emi!L27/RES_hh_num!L27)</f>
        <v>8.8760025804224618</v>
      </c>
      <c r="M27" s="69">
        <f>IF(RES_hh_emi!M27=0,0,1000000*RES_hh_emi!M27/RES_hh_num!M27)</f>
        <v>8.6420384133185362</v>
      </c>
      <c r="N27" s="69">
        <f>IF(RES_hh_emi!N27=0,0,1000000*RES_hh_emi!N27/RES_hh_num!N27)</f>
        <v>3.2463785400175627</v>
      </c>
      <c r="O27" s="69">
        <f>IF(RES_hh_emi!O27=0,0,1000000*RES_hh_emi!O27/RES_hh_num!O27)</f>
        <v>14.068443046045088</v>
      </c>
      <c r="P27" s="69">
        <f>IF(RES_hh_emi!P27=0,0,1000000*RES_hh_emi!P27/RES_hh_num!P27)</f>
        <v>15.994277463178054</v>
      </c>
      <c r="Q27" s="69">
        <f>IF(RES_hh_emi!Q27=0,0,1000000*RES_hh_emi!Q27/RES_hh_num!Q27)</f>
        <v>15.886618571194067</v>
      </c>
      <c r="R27" s="69">
        <f>IF(RES_hh_emi!R27=0,0,1000000*RES_hh_emi!R27/RES_hh_num!R27)</f>
        <v>16.687218687101037</v>
      </c>
      <c r="S27" s="69">
        <f>IF(RES_hh_emi!S27=0,0,1000000*RES_hh_emi!S27/RES_hh_num!S27)</f>
        <v>19.594791790926493</v>
      </c>
      <c r="T27" s="69">
        <f>IF(RES_hh_emi!T27=0,0,1000000*RES_hh_emi!T27/RES_hh_num!T27)</f>
        <v>29.266359282992674</v>
      </c>
      <c r="U27" s="69">
        <f>IF(RES_hh_emi!U27=0,0,1000000*RES_hh_emi!U27/RES_hh_num!U27)</f>
        <v>35.49569274207748</v>
      </c>
      <c r="V27" s="69">
        <f>IF(RES_hh_emi!V27=0,0,1000000*RES_hh_emi!V27/RES_hh_num!V27)</f>
        <v>44.090368018912855</v>
      </c>
      <c r="W27" s="69">
        <f>IF(RES_hh_emi!W27=0,0,1000000*RES_hh_emi!W27/RES_hh_num!W27)</f>
        <v>43.993588834181857</v>
      </c>
      <c r="X27" s="69">
        <f>IF(RES_hh_emi!X27=0,0,1000000*RES_hh_emi!X27/RES_hh_num!X27)</f>
        <v>42.131002821701856</v>
      </c>
      <c r="Y27" s="69">
        <f>IF(RES_hh_emi!Y27=0,0,1000000*RES_hh_emi!Y27/RES_hh_num!Y27)</f>
        <v>38.550414693009209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189.6019943103982</v>
      </c>
      <c r="C29" s="72">
        <f>IF(RES_hh_emi!C29=0,0,1000000*RES_hh_emi!C29/RES_hh_num!C29)</f>
        <v>190.3863213406147</v>
      </c>
      <c r="D29" s="72">
        <f>IF(RES_hh_emi!D29=0,0,1000000*RES_hh_emi!D29/RES_hh_num!D29)</f>
        <v>201.86033783518559</v>
      </c>
      <c r="E29" s="72">
        <f>IF(RES_hh_emi!E29=0,0,1000000*RES_hh_emi!E29/RES_hh_num!E29)</f>
        <v>194.548955761299</v>
      </c>
      <c r="F29" s="72">
        <f>IF(RES_hh_emi!F29=0,0,1000000*RES_hh_emi!F29/RES_hh_num!F29)</f>
        <v>221.91204349334555</v>
      </c>
      <c r="G29" s="72">
        <f>IF(RES_hh_emi!G29=0,0,1000000*RES_hh_emi!G29/RES_hh_num!G29)</f>
        <v>205.47282472533453</v>
      </c>
      <c r="H29" s="72">
        <f>IF(RES_hh_emi!H29=0,0,1000000*RES_hh_emi!H29/RES_hh_num!H29)</f>
        <v>205.50017802128366</v>
      </c>
      <c r="I29" s="72">
        <f>IF(RES_hh_emi!I29=0,0,1000000*RES_hh_emi!I29/RES_hh_num!I29)</f>
        <v>213.24864863786601</v>
      </c>
      <c r="J29" s="72">
        <f>IF(RES_hh_emi!J29=0,0,1000000*RES_hh_emi!J29/RES_hh_num!J29)</f>
        <v>215.31910394526946</v>
      </c>
      <c r="K29" s="72">
        <f>IF(RES_hh_emi!K29=0,0,1000000*RES_hh_emi!K29/RES_hh_num!K29)</f>
        <v>189.95187155849814</v>
      </c>
      <c r="L29" s="72">
        <f>IF(RES_hh_emi!L29=0,0,1000000*RES_hh_emi!L29/RES_hh_num!L29)</f>
        <v>235.90379519313808</v>
      </c>
      <c r="M29" s="72">
        <f>IF(RES_hh_emi!M29=0,0,1000000*RES_hh_emi!M29/RES_hh_num!M29)</f>
        <v>220.6650129527643</v>
      </c>
      <c r="N29" s="72">
        <f>IF(RES_hh_emi!N29=0,0,1000000*RES_hh_emi!N29/RES_hh_num!N29)</f>
        <v>69.207502222417801</v>
      </c>
      <c r="O29" s="72">
        <f>IF(RES_hh_emi!O29=0,0,1000000*RES_hh_emi!O29/RES_hh_num!O29)</f>
        <v>251.11392798343198</v>
      </c>
      <c r="P29" s="72">
        <f>IF(RES_hh_emi!P29=0,0,1000000*RES_hh_emi!P29/RES_hh_num!P29)</f>
        <v>243.78691403192303</v>
      </c>
      <c r="Q29" s="72">
        <f>IF(RES_hh_emi!Q29=0,0,1000000*RES_hh_emi!Q29/RES_hh_num!Q29)</f>
        <v>213.26408323074264</v>
      </c>
      <c r="R29" s="72">
        <f>IF(RES_hh_emi!R29=0,0,1000000*RES_hh_emi!R29/RES_hh_num!R29)</f>
        <v>199.85433910971147</v>
      </c>
      <c r="S29" s="72">
        <f>IF(RES_hh_emi!S29=0,0,1000000*RES_hh_emi!S29/RES_hh_num!S29)</f>
        <v>197.69113620672681</v>
      </c>
      <c r="T29" s="72">
        <f>IF(RES_hh_emi!T29=0,0,1000000*RES_hh_emi!T29/RES_hh_num!T29)</f>
        <v>236.42763233085196</v>
      </c>
      <c r="U29" s="72">
        <f>IF(RES_hh_emi!U29=0,0,1000000*RES_hh_emi!U29/RES_hh_num!U29)</f>
        <v>242.83264894183463</v>
      </c>
      <c r="V29" s="72">
        <f>IF(RES_hh_emi!V29=0,0,1000000*RES_hh_emi!V29/RES_hh_num!V29)</f>
        <v>276.63630999259652</v>
      </c>
      <c r="W29" s="72">
        <f>IF(RES_hh_emi!W29=0,0,1000000*RES_hh_emi!W29/RES_hh_num!W29)</f>
        <v>264.89722220269778</v>
      </c>
      <c r="X29" s="72">
        <f>IF(RES_hh_emi!X29=0,0,1000000*RES_hh_emi!X29/RES_hh_num!X29)</f>
        <v>247.01146017791586</v>
      </c>
      <c r="Y29" s="72">
        <f>IF(RES_hh_emi!Y29=0,0,1000000*RES_hh_emi!Y29/RES_hh_num!Y29)</f>
        <v>219.9282002725943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164.13309788033197</v>
      </c>
      <c r="C30" s="72">
        <f>IF(RES_hh_emi!C30=0,0,1000000*RES_hh_emi!C30/RES_hh_num!C30)</f>
        <v>145.17877116270355</v>
      </c>
      <c r="D30" s="72">
        <f>IF(RES_hh_emi!D30=0,0,1000000*RES_hh_emi!D30/RES_hh_num!D30)</f>
        <v>135.04976601915394</v>
      </c>
      <c r="E30" s="72">
        <f>IF(RES_hh_emi!E30=0,0,1000000*RES_hh_emi!E30/RES_hh_num!E30)</f>
        <v>140.31108070338928</v>
      </c>
      <c r="F30" s="72">
        <f>IF(RES_hh_emi!F30=0,0,1000000*RES_hh_emi!F30/RES_hh_num!F30)</f>
        <v>142.49587517489081</v>
      </c>
      <c r="G30" s="72">
        <f>IF(RES_hh_emi!G30=0,0,1000000*RES_hh_emi!G30/RES_hh_num!G30)</f>
        <v>159.44447926739088</v>
      </c>
      <c r="H30" s="72">
        <f>IF(RES_hh_emi!H30=0,0,1000000*RES_hh_emi!H30/RES_hh_num!H30)</f>
        <v>197.87289159340762</v>
      </c>
      <c r="I30" s="72">
        <f>IF(RES_hh_emi!I30=0,0,1000000*RES_hh_emi!I30/RES_hh_num!I30)</f>
        <v>188.18152840701887</v>
      </c>
      <c r="J30" s="72">
        <f>IF(RES_hh_emi!J30=0,0,1000000*RES_hh_emi!J30/RES_hh_num!J30)</f>
        <v>179.61925096261788</v>
      </c>
      <c r="K30" s="72">
        <f>IF(RES_hh_emi!K30=0,0,1000000*RES_hh_emi!K30/RES_hh_num!K30)</f>
        <v>203.1557544198657</v>
      </c>
      <c r="L30" s="72">
        <f>IF(RES_hh_emi!L30=0,0,1000000*RES_hh_emi!L30/RES_hh_num!L30)</f>
        <v>189.38803533821365</v>
      </c>
      <c r="M30" s="72">
        <f>IF(RES_hh_emi!M30=0,0,1000000*RES_hh_emi!M30/RES_hh_num!M30)</f>
        <v>169.94736242431503</v>
      </c>
      <c r="N30" s="72">
        <f>IF(RES_hh_emi!N30=0,0,1000000*RES_hh_emi!N30/RES_hh_num!N30)</f>
        <v>172.4873805933812</v>
      </c>
      <c r="O30" s="72">
        <f>IF(RES_hh_emi!O30=0,0,1000000*RES_hh_emi!O30/RES_hh_num!O30)</f>
        <v>194.13014976621724</v>
      </c>
      <c r="P30" s="72">
        <f>IF(RES_hh_emi!P30=0,0,1000000*RES_hh_emi!P30/RES_hh_num!P30)</f>
        <v>171.64193838595324</v>
      </c>
      <c r="Q30" s="72">
        <f>IF(RES_hh_emi!Q30=0,0,1000000*RES_hh_emi!Q30/RES_hh_num!Q30)</f>
        <v>172.48239459707543</v>
      </c>
      <c r="R30" s="72">
        <f>IF(RES_hh_emi!R30=0,0,1000000*RES_hh_emi!R30/RES_hh_num!R30)</f>
        <v>217.64528816403634</v>
      </c>
      <c r="S30" s="72">
        <f>IF(RES_hh_emi!S30=0,0,1000000*RES_hh_emi!S30/RES_hh_num!S30)</f>
        <v>197.01047187798039</v>
      </c>
      <c r="T30" s="72">
        <f>IF(RES_hh_emi!T30=0,0,1000000*RES_hh_emi!T30/RES_hh_num!T30)</f>
        <v>199.10715231788043</v>
      </c>
      <c r="U30" s="72">
        <f>IF(RES_hh_emi!U30=0,0,1000000*RES_hh_emi!U30/RES_hh_num!U30)</f>
        <v>225.12172294308496</v>
      </c>
      <c r="V30" s="72">
        <f>IF(RES_hh_emi!V30=0,0,1000000*RES_hh_emi!V30/RES_hh_num!V30)</f>
        <v>222.28777323513927</v>
      </c>
      <c r="W30" s="72">
        <f>IF(RES_hh_emi!W30=0,0,1000000*RES_hh_emi!W30/RES_hh_num!W30)</f>
        <v>214.68213520391484</v>
      </c>
      <c r="X30" s="72">
        <f>IF(RES_hh_emi!X30=0,0,1000000*RES_hh_emi!X30/RES_hh_num!X30)</f>
        <v>211.05509359295357</v>
      </c>
      <c r="Y30" s="72">
        <f>IF(RES_hh_emi!Y30=0,0,1000000*RES_hh_emi!Y30/RES_hh_num!Y30)</f>
        <v>207.68018592346519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142.87845230733069</v>
      </c>
      <c r="C3" s="65">
        <f>IF(RES_hh_fech!C3=0,0,RES_hh_fech!C3/RES_summary!C$19)</f>
        <v>148.34337057505786</v>
      </c>
      <c r="D3" s="65">
        <f>IF(RES_hh_fech!D3=0,0,RES_hh_fech!D3/RES_summary!D$19)</f>
        <v>153.20948031788063</v>
      </c>
      <c r="E3" s="65">
        <f>IF(RES_hh_fech!E3=0,0,RES_hh_fech!E3/RES_summary!E$19)</f>
        <v>171.88371459403902</v>
      </c>
      <c r="F3" s="65">
        <f>IF(RES_hh_fech!F3=0,0,RES_hh_fech!F3/RES_summary!F$19)</f>
        <v>163.09692160646279</v>
      </c>
      <c r="G3" s="65">
        <f>IF(RES_hh_fech!G3=0,0,RES_hh_fech!G3/RES_summary!G$19)</f>
        <v>165.3668275318781</v>
      </c>
      <c r="H3" s="65">
        <f>IF(RES_hh_fech!H3=0,0,RES_hh_fech!H3/RES_summary!H$19)</f>
        <v>164.42909685505384</v>
      </c>
      <c r="I3" s="65">
        <f>IF(RES_hh_fech!I3=0,0,RES_hh_fech!I3/RES_summary!I$19)</f>
        <v>157.61904785891556</v>
      </c>
      <c r="J3" s="65">
        <f>IF(RES_hh_fech!J3=0,0,RES_hh_fech!J3/RES_summary!J$19)</f>
        <v>150.27754875274906</v>
      </c>
      <c r="K3" s="65">
        <f>IF(RES_hh_fech!K3=0,0,RES_hh_fech!K3/RES_summary!K$19)</f>
        <v>135.47860969305941</v>
      </c>
      <c r="L3" s="65">
        <f>IF(RES_hh_fech!L3=0,0,RES_hh_fech!L3/RES_summary!L$19)</f>
        <v>127.30286172253157</v>
      </c>
      <c r="M3" s="65">
        <f>IF(RES_hh_fech!M3=0,0,RES_hh_fech!M3/RES_summary!M$19)</f>
        <v>152.95665979680169</v>
      </c>
      <c r="N3" s="65">
        <f>IF(RES_hh_fech!N3=0,0,RES_hh_fech!N3/RES_summary!N$19)</f>
        <v>138.39510014153186</v>
      </c>
      <c r="O3" s="65">
        <f>IF(RES_hh_fech!O3=0,0,RES_hh_fech!O3/RES_summary!O$19)</f>
        <v>96.074863180135694</v>
      </c>
      <c r="P3" s="65">
        <f>IF(RES_hh_fech!P3=0,0,RES_hh_fech!P3/RES_summary!P$19)</f>
        <v>94.983791088169326</v>
      </c>
      <c r="Q3" s="65">
        <f>IF(RES_hh_fech!Q3=0,0,RES_hh_fech!Q3/RES_summary!Q$19)</f>
        <v>114.19508576609931</v>
      </c>
      <c r="R3" s="65">
        <f>IF(RES_hh_fech!R3=0,0,RES_hh_fech!R3/RES_summary!R$19)</f>
        <v>109.74933489156956</v>
      </c>
      <c r="S3" s="65">
        <f>IF(RES_hh_fech!S3=0,0,RES_hh_fech!S3/RES_summary!S$19)</f>
        <v>107.92002803735025</v>
      </c>
      <c r="T3" s="65">
        <f>IF(RES_hh_fech!T3=0,0,RES_hh_fech!T3/RES_summary!T$19)</f>
        <v>91.897076065351726</v>
      </c>
      <c r="U3" s="65">
        <f>IF(RES_hh_fech!U3=0,0,RES_hh_fech!U3/RES_summary!U$19)</f>
        <v>96.336696610577832</v>
      </c>
      <c r="V3" s="65">
        <f>IF(RES_hh_fech!V3=0,0,RES_hh_fech!V3/RES_summary!V$19)</f>
        <v>98.942412058423415</v>
      </c>
      <c r="W3" s="65">
        <f>IF(RES_hh_fech!W3=0,0,RES_hh_fech!W3/RES_summary!W$19)</f>
        <v>96.591873895100278</v>
      </c>
      <c r="X3" s="65">
        <f>IF(RES_hh_fech!X3=0,0,RES_hh_fech!X3/RES_summary!X$19)</f>
        <v>99.09768752595636</v>
      </c>
      <c r="Y3" s="65">
        <f>IF(RES_hh_fech!Y3=0,0,RES_hh_fech!Y3/RES_summary!Y$19)</f>
        <v>83.079696027911538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113.35437870200215</v>
      </c>
      <c r="C4" s="69">
        <f>IF(RES_hh_fech!C4=0,0,RES_hh_fech!C4/RES_summary!C$19)</f>
        <v>118.61915056236428</v>
      </c>
      <c r="D4" s="69">
        <f>IF(RES_hh_fech!D4=0,0,RES_hh_fech!D4/RES_summary!D$19)</f>
        <v>123.01237216209685</v>
      </c>
      <c r="E4" s="69">
        <f>IF(RES_hh_fech!E4=0,0,RES_hh_fech!E4/RES_summary!E$19)</f>
        <v>140.84102785411883</v>
      </c>
      <c r="F4" s="69">
        <f>IF(RES_hh_fech!F4=0,0,RES_hh_fech!F4/RES_summary!F$19)</f>
        <v>132.95657469648333</v>
      </c>
      <c r="G4" s="69">
        <f>IF(RES_hh_fech!G4=0,0,RES_hh_fech!G4/RES_summary!G$19)</f>
        <v>135.9789032114335</v>
      </c>
      <c r="H4" s="69">
        <f>IF(RES_hh_fech!H4=0,0,RES_hh_fech!H4/RES_summary!H$19)</f>
        <v>134.12199822072913</v>
      </c>
      <c r="I4" s="69">
        <f>IF(RES_hh_fech!I4=0,0,RES_hh_fech!I4/RES_summary!I$19)</f>
        <v>126.71144118415843</v>
      </c>
      <c r="J4" s="69">
        <f>IF(RES_hh_fech!J4=0,0,RES_hh_fech!J4/RES_summary!J$19)</f>
        <v>118.75180842057469</v>
      </c>
      <c r="K4" s="69">
        <f>IF(RES_hh_fech!K4=0,0,RES_hh_fech!K4/RES_summary!K$19)</f>
        <v>104.1288761584044</v>
      </c>
      <c r="L4" s="69">
        <f>IF(RES_hh_fech!L4=0,0,RES_hh_fech!L4/RES_summary!L$19)</f>
        <v>96.075847819746485</v>
      </c>
      <c r="M4" s="69">
        <f>IF(RES_hh_fech!M4=0,0,RES_hh_fech!M4/RES_summary!M$19)</f>
        <v>122.79608673393309</v>
      </c>
      <c r="N4" s="69">
        <f>IF(RES_hh_fech!N4=0,0,RES_hh_fech!N4/RES_summary!N$19)</f>
        <v>106.82485528401553</v>
      </c>
      <c r="O4" s="69">
        <f>IF(RES_hh_fech!O4=0,0,RES_hh_fech!O4/RES_summary!O$19)</f>
        <v>66.251301987882997</v>
      </c>
      <c r="P4" s="69">
        <f>IF(RES_hh_fech!P4=0,0,RES_hh_fech!P4/RES_summary!P$19)</f>
        <v>65.755918249645276</v>
      </c>
      <c r="Q4" s="69">
        <f>IF(RES_hh_fech!Q4=0,0,RES_hh_fech!Q4/RES_summary!Q$19)</f>
        <v>83.93418405885771</v>
      </c>
      <c r="R4" s="69">
        <f>IF(RES_hh_fech!R4=0,0,RES_hh_fech!R4/RES_summary!R$19)</f>
        <v>77.726235365042143</v>
      </c>
      <c r="S4" s="69">
        <f>IF(RES_hh_fech!S4=0,0,RES_hh_fech!S4/RES_summary!S$19)</f>
        <v>76.250844891350496</v>
      </c>
      <c r="T4" s="69">
        <f>IF(RES_hh_fech!T4=0,0,RES_hh_fech!T4/RES_summary!T$19)</f>
        <v>62.651644197256182</v>
      </c>
      <c r="U4" s="69">
        <f>IF(RES_hh_fech!U4=0,0,RES_hh_fech!U4/RES_summary!U$19)</f>
        <v>65.228507522465847</v>
      </c>
      <c r="V4" s="69">
        <f>IF(RES_hh_fech!V4=0,0,RES_hh_fech!V4/RES_summary!V$19)</f>
        <v>67.700029102501389</v>
      </c>
      <c r="W4" s="69">
        <f>IF(RES_hh_fech!W4=0,0,RES_hh_fech!W4/RES_summary!W$19)</f>
        <v>65.120937257657801</v>
      </c>
      <c r="X4" s="69">
        <f>IF(RES_hh_fech!X4=0,0,RES_hh_fech!X4/RES_summary!X$19)</f>
        <v>67.969823189177319</v>
      </c>
      <c r="Y4" s="69">
        <f>IF(RES_hh_fech!Y4=0,0,RES_hh_fech!Y4/RES_summary!Y$19)</f>
        <v>53.238926136093362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89.950621652054281</v>
      </c>
      <c r="C5" s="72">
        <f>IF(RES_hh_fech!C5=0,0,RES_hh_fech!C5/RES_summary!C$19)</f>
        <v>105.46987086080732</v>
      </c>
      <c r="D5" s="72">
        <f>IF(RES_hh_fech!D5=0,0,RES_hh_fech!D5/RES_summary!D$19)</f>
        <v>62.246767876440117</v>
      </c>
      <c r="E5" s="72">
        <f>IF(RES_hh_fech!E5=0,0,RES_hh_fech!E5/RES_summary!E$19)</f>
        <v>86.295938480997663</v>
      </c>
      <c r="F5" s="72">
        <f>IF(RES_hh_fech!F5=0,0,RES_hh_fech!F5/RES_summary!F$19)</f>
        <v>115.03969757996391</v>
      </c>
      <c r="G5" s="72">
        <f>IF(RES_hh_fech!G5=0,0,RES_hh_fech!G5/RES_summary!G$19)</f>
        <v>131.78690546162559</v>
      </c>
      <c r="H5" s="72">
        <f>IF(RES_hh_fech!H5=0,0,RES_hh_fech!H5/RES_summary!H$19)</f>
        <v>50.273050752105924</v>
      </c>
      <c r="I5" s="72">
        <f>IF(RES_hh_fech!I5=0,0,RES_hh_fech!I5/RES_summary!I$19)</f>
        <v>61.251519427501378</v>
      </c>
      <c r="J5" s="72">
        <f>IF(RES_hh_fech!J5=0,0,RES_hh_fech!J5/RES_summary!J$19)</f>
        <v>184.32979313173317</v>
      </c>
      <c r="K5" s="72">
        <f>IF(RES_hh_fech!K5=0,0,RES_hh_fech!K5/RES_summary!K$19)</f>
        <v>109.42239465801724</v>
      </c>
      <c r="L5" s="72">
        <f>IF(RES_hh_fech!L5=0,0,RES_hh_fech!L5/RES_summary!L$19)</f>
        <v>99.299415793952193</v>
      </c>
      <c r="M5" s="72">
        <f>IF(RES_hh_fech!M5=0,0,RES_hh_fech!M5/RES_summary!M$19)</f>
        <v>148.81712506288684</v>
      </c>
      <c r="N5" s="72">
        <f>IF(RES_hh_fech!N5=0,0,RES_hh_fech!N5/RES_summary!N$19)</f>
        <v>15.312241962275143</v>
      </c>
      <c r="O5" s="72">
        <f>IF(RES_hh_fech!O5=0,0,RES_hh_fech!O5/RES_summary!O$19)</f>
        <v>33.15577016146883</v>
      </c>
      <c r="P5" s="72">
        <f>IF(RES_hh_fech!P5=0,0,RES_hh_fech!P5/RES_summary!P$19)</f>
        <v>76.954286499220245</v>
      </c>
      <c r="Q5" s="72">
        <f>IF(RES_hh_fech!Q5=0,0,RES_hh_fech!Q5/RES_summary!Q$19)</f>
        <v>108.07671096317355</v>
      </c>
      <c r="R5" s="72">
        <f>IF(RES_hh_fech!R5=0,0,RES_hh_fech!R5/RES_summary!R$19)</f>
        <v>42.479106975045411</v>
      </c>
      <c r="S5" s="72">
        <f>IF(RES_hh_fech!S5=0,0,RES_hh_fech!S5/RES_summary!S$19)</f>
        <v>83.664696434241208</v>
      </c>
      <c r="T5" s="72">
        <f>IF(RES_hh_fech!T5=0,0,RES_hh_fech!T5/RES_summary!T$19)</f>
        <v>67.339570477985845</v>
      </c>
      <c r="U5" s="72">
        <f>IF(RES_hh_fech!U5=0,0,RES_hh_fech!U5/RES_summary!U$19)</f>
        <v>64.734605341797277</v>
      </c>
      <c r="V5" s="72">
        <f>IF(RES_hh_fech!V5=0,0,RES_hh_fech!V5/RES_summary!V$19)</f>
        <v>66.540718731030282</v>
      </c>
      <c r="W5" s="72">
        <f>IF(RES_hh_fech!W5=0,0,RES_hh_fech!W5/RES_summary!W$19)</f>
        <v>85.427971492700721</v>
      </c>
      <c r="X5" s="72">
        <f>IF(RES_hh_fech!X5=0,0,RES_hh_fech!X5/RES_summary!X$19)</f>
        <v>70.852262191715383</v>
      </c>
      <c r="Y5" s="72">
        <f>IF(RES_hh_fech!Y5=0,0,RES_hh_fech!Y5/RES_summary!Y$19)</f>
        <v>0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99.847042593335175</v>
      </c>
      <c r="C6" s="72">
        <f>IF(RES_hh_fech!C6=0,0,RES_hh_fech!C6/RES_summary!C$19)</f>
        <v>111.87468214742131</v>
      </c>
      <c r="D6" s="72">
        <f>IF(RES_hh_fech!D6=0,0,RES_hh_fech!D6/RES_summary!D$19)</f>
        <v>98.905834252152232</v>
      </c>
      <c r="E6" s="72">
        <f>IF(RES_hh_fech!E6=0,0,RES_hh_fech!E6/RES_summary!E$19)</f>
        <v>116.20812983436893</v>
      </c>
      <c r="F6" s="72">
        <f>IF(RES_hh_fech!F6=0,0,RES_hh_fech!F6/RES_summary!F$19)</f>
        <v>128.32016327382163</v>
      </c>
      <c r="G6" s="72">
        <f>IF(RES_hh_fech!G6=0,0,RES_hh_fech!G6/RES_summary!G$19)</f>
        <v>127.19418184873719</v>
      </c>
      <c r="H6" s="72">
        <f>IF(RES_hh_fech!H6=0,0,RES_hh_fech!H6/RES_summary!H$19)</f>
        <v>124.50819086336297</v>
      </c>
      <c r="I6" s="72">
        <f>IF(RES_hh_fech!I6=0,0,RES_hh_fech!I6/RES_summary!I$19)</f>
        <v>117.13546518648077</v>
      </c>
      <c r="J6" s="72">
        <f>IF(RES_hh_fech!J6=0,0,RES_hh_fech!J6/RES_summary!J$19)</f>
        <v>113.98297436054148</v>
      </c>
      <c r="K6" s="72">
        <f>IF(RES_hh_fech!K6=0,0,RES_hh_fech!K6/RES_summary!K$19)</f>
        <v>87.328633329119839</v>
      </c>
      <c r="L6" s="72">
        <f>IF(RES_hh_fech!L6=0,0,RES_hh_fech!L6/RES_summary!L$19)</f>
        <v>98.486725043503853</v>
      </c>
      <c r="M6" s="72">
        <f>IF(RES_hh_fech!M6=0,0,RES_hh_fech!M6/RES_summary!M$19)</f>
        <v>78.584950784622919</v>
      </c>
      <c r="N6" s="72">
        <f>IF(RES_hh_fech!N6=0,0,RES_hh_fech!N6/RES_summary!N$19)</f>
        <v>31.416105628082981</v>
      </c>
      <c r="O6" s="72">
        <f>IF(RES_hh_fech!O6=0,0,RES_hh_fech!O6/RES_summary!O$19)</f>
        <v>85.729718759274832</v>
      </c>
      <c r="P6" s="72">
        <f>IF(RES_hh_fech!P6=0,0,RES_hh_fech!P6/RES_summary!P$19)</f>
        <v>126.8261966596606</v>
      </c>
      <c r="Q6" s="72">
        <f>IF(RES_hh_fech!Q6=0,0,RES_hh_fech!Q6/RES_summary!Q$19)</f>
        <v>108.34144835229719</v>
      </c>
      <c r="R6" s="72">
        <f>IF(RES_hh_fech!R6=0,0,RES_hh_fech!R6/RES_summary!R$19)</f>
        <v>102.41855165628768</v>
      </c>
      <c r="S6" s="72">
        <f>IF(RES_hh_fech!S6=0,0,RES_hh_fech!S6/RES_summary!S$19)</f>
        <v>101.25129295301052</v>
      </c>
      <c r="T6" s="72">
        <f>IF(RES_hh_fech!T6=0,0,RES_hh_fech!T6/RES_summary!T$19)</f>
        <v>74.755973684992398</v>
      </c>
      <c r="U6" s="72">
        <f>IF(RES_hh_fech!U6=0,0,RES_hh_fech!U6/RES_summary!U$19)</f>
        <v>53.007924135714497</v>
      </c>
      <c r="V6" s="72">
        <f>IF(RES_hh_fech!V6=0,0,RES_hh_fech!V6/RES_summary!V$19)</f>
        <v>19.872017557857969</v>
      </c>
      <c r="W6" s="72">
        <f>IF(RES_hh_fech!W6=0,0,RES_hh_fech!W6/RES_summary!W$19)</f>
        <v>69.374939440769197</v>
      </c>
      <c r="X6" s="72">
        <f>IF(RES_hh_fech!X6=0,0,RES_hh_fech!X6/RES_summary!X$19)</f>
        <v>69.585611323197156</v>
      </c>
      <c r="Y6" s="72">
        <f>IF(RES_hh_fech!Y6=0,0,RES_hh_fech!Y6/RES_summary!Y$19)</f>
        <v>57.395759120274199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114.90886736605829</v>
      </c>
      <c r="C7" s="72">
        <f>IF(RES_hh_fech!C7=0,0,RES_hh_fech!C7/RES_summary!C$19)</f>
        <v>121.92522914721347</v>
      </c>
      <c r="D7" s="72">
        <f>IF(RES_hh_fech!D7=0,0,RES_hh_fech!D7/RES_summary!D$19)</f>
        <v>125.45575230845563</v>
      </c>
      <c r="E7" s="72">
        <f>IF(RES_hh_fech!E7=0,0,RES_hh_fech!E7/RES_summary!E$19)</f>
        <v>147.81937474259942</v>
      </c>
      <c r="F7" s="72">
        <f>IF(RES_hh_fech!F7=0,0,RES_hh_fech!F7/RES_summary!F$19)</f>
        <v>137.39742645384572</v>
      </c>
      <c r="G7" s="72">
        <f>IF(RES_hh_fech!G7=0,0,RES_hh_fech!G7/RES_summary!G$19)</f>
        <v>143.85370238183685</v>
      </c>
      <c r="H7" s="72">
        <f>IF(RES_hh_fech!H7=0,0,RES_hh_fech!H7/RES_summary!H$19)</f>
        <v>142.41454078667684</v>
      </c>
      <c r="I7" s="72">
        <f>IF(RES_hh_fech!I7=0,0,RES_hh_fech!I7/RES_summary!I$19)</f>
        <v>132.44135176797778</v>
      </c>
      <c r="J7" s="72">
        <f>IF(RES_hh_fech!J7=0,0,RES_hh_fech!J7/RES_summary!J$19)</f>
        <v>129.98649874126872</v>
      </c>
      <c r="K7" s="72">
        <f>IF(RES_hh_fech!K7=0,0,RES_hh_fech!K7/RES_summary!K$19)</f>
        <v>112.5020943524537</v>
      </c>
      <c r="L7" s="72">
        <f>IF(RES_hh_fech!L7=0,0,RES_hh_fech!L7/RES_summary!L$19)</f>
        <v>103.78315295363248</v>
      </c>
      <c r="M7" s="72">
        <f>IF(RES_hh_fech!M7=0,0,RES_hh_fech!M7/RES_summary!M$19)</f>
        <v>148.17632876390707</v>
      </c>
      <c r="N7" s="72">
        <f>IF(RES_hh_fech!N7=0,0,RES_hh_fech!N7/RES_summary!N$19)</f>
        <v>116.5607192960542</v>
      </c>
      <c r="O7" s="72">
        <f>IF(RES_hh_fech!O7=0,0,RES_hh_fech!O7/RES_summary!O$19)</f>
        <v>56.367393073360724</v>
      </c>
      <c r="P7" s="72">
        <f>IF(RES_hh_fech!P7=0,0,RES_hh_fech!P7/RES_summary!P$19)</f>
        <v>58.922179968514804</v>
      </c>
      <c r="Q7" s="72">
        <f>IF(RES_hh_fech!Q7=0,0,RES_hh_fech!Q7/RES_summary!Q$19)</f>
        <v>92.595043250615078</v>
      </c>
      <c r="R7" s="72">
        <f>IF(RES_hh_fech!R7=0,0,RES_hh_fech!R7/RES_summary!R$19)</f>
        <v>82.307589432989289</v>
      </c>
      <c r="S7" s="72">
        <f>IF(RES_hh_fech!S7=0,0,RES_hh_fech!S7/RES_summary!S$19)</f>
        <v>83.532198591723102</v>
      </c>
      <c r="T7" s="72">
        <f>IF(RES_hh_fech!T7=0,0,RES_hh_fech!T7/RES_summary!T$19)</f>
        <v>69.360300948908048</v>
      </c>
      <c r="U7" s="72">
        <f>IF(RES_hh_fech!U7=0,0,RES_hh_fech!U7/RES_summary!U$19)</f>
        <v>75.293659769114782</v>
      </c>
      <c r="V7" s="72">
        <f>IF(RES_hh_fech!V7=0,0,RES_hh_fech!V7/RES_summary!V$19)</f>
        <v>83.373948736725794</v>
      </c>
      <c r="W7" s="72">
        <f>IF(RES_hh_fech!W7=0,0,RES_hh_fech!W7/RES_summary!W$19)</f>
        <v>70.992463870802325</v>
      </c>
      <c r="X7" s="72">
        <f>IF(RES_hh_fech!X7=0,0,RES_hh_fech!X7/RES_summary!X$19)</f>
        <v>82.510858285965739</v>
      </c>
      <c r="Y7" s="72">
        <f>IF(RES_hh_fech!Y7=0,0,RES_hh_fech!Y7/RES_summary!Y$19)</f>
        <v>55.744763212102789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103.67559749692116</v>
      </c>
      <c r="C8" s="72">
        <f>IF(RES_hh_fech!C8=0,0,RES_hh_fech!C8/RES_summary!C$19)</f>
        <v>94.778128507773204</v>
      </c>
      <c r="D8" s="72">
        <f>IF(RES_hh_fech!D8=0,0,RES_hh_fech!D8/RES_summary!D$19)</f>
        <v>81.254079987507026</v>
      </c>
      <c r="E8" s="72">
        <f>IF(RES_hh_fech!E8=0,0,RES_hh_fech!E8/RES_summary!E$19)</f>
        <v>93.108449691745236</v>
      </c>
      <c r="F8" s="72">
        <f>IF(RES_hh_fech!F8=0,0,RES_hh_fech!F8/RES_summary!F$19)</f>
        <v>87.5688146505058</v>
      </c>
      <c r="G8" s="72">
        <f>IF(RES_hh_fech!G8=0,0,RES_hh_fech!G8/RES_summary!G$19)</f>
        <v>103.78124970761657</v>
      </c>
      <c r="H8" s="72">
        <f>IF(RES_hh_fech!H8=0,0,RES_hh_fech!H8/RES_summary!H$19)</f>
        <v>124.80273531918425</v>
      </c>
      <c r="I8" s="72">
        <f>IF(RES_hh_fech!I8=0,0,RES_hh_fech!I8/RES_summary!I$19)</f>
        <v>113.59405554110505</v>
      </c>
      <c r="J8" s="72">
        <f>IF(RES_hh_fech!J8=0,0,RES_hh_fech!J8/RES_summary!J$19)</f>
        <v>103.97292935493239</v>
      </c>
      <c r="K8" s="72">
        <f>IF(RES_hh_fech!K8=0,0,RES_hh_fech!K8/RES_summary!K$19)</f>
        <v>104.23698510965208</v>
      </c>
      <c r="L8" s="72">
        <f>IF(RES_hh_fech!L8=0,0,RES_hh_fech!L8/RES_summary!L$19)</f>
        <v>93.274519839851038</v>
      </c>
      <c r="M8" s="72">
        <f>IF(RES_hh_fech!M8=0,0,RES_hh_fech!M8/RES_summary!M$19)</f>
        <v>119.44363419946561</v>
      </c>
      <c r="N8" s="72">
        <f>IF(RES_hh_fech!N8=0,0,RES_hh_fech!N8/RES_summary!N$19)</f>
        <v>102.2769201993038</v>
      </c>
      <c r="O8" s="72">
        <f>IF(RES_hh_fech!O8=0,0,RES_hh_fech!O8/RES_summary!O$19)</f>
        <v>69.147779726729979</v>
      </c>
      <c r="P8" s="72">
        <f>IF(RES_hh_fech!P8=0,0,RES_hh_fech!P8/RES_summary!P$19)</f>
        <v>63.933170183449555</v>
      </c>
      <c r="Q8" s="72">
        <f>IF(RES_hh_fech!Q8=0,0,RES_hh_fech!Q8/RES_summary!Q$19)</f>
        <v>88.939576034517131</v>
      </c>
      <c r="R8" s="72">
        <f>IF(RES_hh_fech!R8=0,0,RES_hh_fech!R8/RES_summary!R$19)</f>
        <v>76.041528008937561</v>
      </c>
      <c r="S8" s="72">
        <f>IF(RES_hh_fech!S8=0,0,RES_hh_fech!S8/RES_summary!S$19)</f>
        <v>74.780892132095246</v>
      </c>
      <c r="T8" s="72">
        <f>IF(RES_hh_fech!T8=0,0,RES_hh_fech!T8/RES_summary!T$19)</f>
        <v>61.25377955729396</v>
      </c>
      <c r="U8" s="72">
        <f>IF(RES_hh_fech!U8=0,0,RES_hh_fech!U8/RES_summary!U$19)</f>
        <v>63.477390013591581</v>
      </c>
      <c r="V8" s="72">
        <f>IF(RES_hh_fech!V8=0,0,RES_hh_fech!V8/RES_summary!V$19)</f>
        <v>65.826802725882416</v>
      </c>
      <c r="W8" s="72">
        <f>IF(RES_hh_fech!W8=0,0,RES_hh_fech!W8/RES_summary!W$19)</f>
        <v>72.238671395118786</v>
      </c>
      <c r="X8" s="72">
        <f>IF(RES_hh_fech!X8=0,0,RES_hh_fech!X8/RES_summary!X$19)</f>
        <v>66.994808681264104</v>
      </c>
      <c r="Y8" s="72">
        <f>IF(RES_hh_fech!Y8=0,0,RES_hh_fech!Y8/RES_summary!Y$19)</f>
        <v>52.083919727283707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119.27839878213514</v>
      </c>
      <c r="C9" s="72">
        <f>IF(RES_hh_fech!C9=0,0,RES_hh_fech!C9/RES_summary!C$19)</f>
        <v>122.85725601699217</v>
      </c>
      <c r="D9" s="72">
        <f>IF(RES_hh_fech!D9=0,0,RES_hh_fech!D9/RES_summary!D$19)</f>
        <v>130.56775803034637</v>
      </c>
      <c r="E9" s="72">
        <f>IF(RES_hh_fech!E9=0,0,RES_hh_fech!E9/RES_summary!E$19)</f>
        <v>138.68885315100457</v>
      </c>
      <c r="F9" s="72">
        <f>IF(RES_hh_fech!F9=0,0,RES_hh_fech!F9/RES_summary!F$19)</f>
        <v>139.46619387086471</v>
      </c>
      <c r="G9" s="72">
        <f>IF(RES_hh_fech!G9=0,0,RES_hh_fech!G9/RES_summary!G$19)</f>
        <v>136.13997444176206</v>
      </c>
      <c r="H9" s="72">
        <f>IF(RES_hh_fech!H9=0,0,RES_hh_fech!H9/RES_summary!H$19)</f>
        <v>129.64780392875187</v>
      </c>
      <c r="I9" s="72">
        <f>IF(RES_hh_fech!I9=0,0,RES_hh_fech!I9/RES_summary!I$19)</f>
        <v>138.41474040549784</v>
      </c>
      <c r="J9" s="72">
        <f>IF(RES_hh_fech!J9=0,0,RES_hh_fech!J9/RES_summary!J$19)</f>
        <v>112.39140984563315</v>
      </c>
      <c r="K9" s="72">
        <f>IF(RES_hh_fech!K9=0,0,RES_hh_fech!K9/RES_summary!K$19)</f>
        <v>95.864181020124235</v>
      </c>
      <c r="L9" s="72">
        <f>IF(RES_hh_fech!L9=0,0,RES_hh_fech!L9/RES_summary!L$19)</f>
        <v>89.346945348252461</v>
      </c>
      <c r="M9" s="72">
        <f>IF(RES_hh_fech!M9=0,0,RES_hh_fech!M9/RES_summary!M$19)</f>
        <v>99.724615978224833</v>
      </c>
      <c r="N9" s="72">
        <f>IF(RES_hh_fech!N9=0,0,RES_hh_fech!N9/RES_summary!N$19)</f>
        <v>106.2838013798051</v>
      </c>
      <c r="O9" s="72">
        <f>IF(RES_hh_fech!O9=0,0,RES_hh_fech!O9/RES_summary!O$19)</f>
        <v>86.747419706170007</v>
      </c>
      <c r="P9" s="72">
        <f>IF(RES_hh_fech!P9=0,0,RES_hh_fech!P9/RES_summary!P$19)</f>
        <v>83.063421833471395</v>
      </c>
      <c r="Q9" s="72">
        <f>IF(RES_hh_fech!Q9=0,0,RES_hh_fech!Q9/RES_summary!Q$19)</f>
        <v>85.87354622307366</v>
      </c>
      <c r="R9" s="72">
        <f>IF(RES_hh_fech!R9=0,0,RES_hh_fech!R9/RES_summary!R$19)</f>
        <v>73.14182428255522</v>
      </c>
      <c r="S9" s="72">
        <f>IF(RES_hh_fech!S9=0,0,RES_hh_fech!S9/RES_summary!S$19)</f>
        <v>73.088157958541672</v>
      </c>
      <c r="T9" s="72">
        <f>IF(RES_hh_fech!T9=0,0,RES_hh_fech!T9/RES_summary!T$19)</f>
        <v>69.075106256168993</v>
      </c>
      <c r="U9" s="72">
        <f>IF(RES_hh_fech!U9=0,0,RES_hh_fech!U9/RES_summary!U$19)</f>
        <v>66.799761662591806</v>
      </c>
      <c r="V9" s="72">
        <f>IF(RES_hh_fech!V9=0,0,RES_hh_fech!V9/RES_summary!V$19)</f>
        <v>62.473635856967071</v>
      </c>
      <c r="W9" s="72">
        <f>IF(RES_hh_fech!W9=0,0,RES_hh_fech!W9/RES_summary!W$19)</f>
        <v>64.656822169867141</v>
      </c>
      <c r="X9" s="72">
        <f>IF(RES_hh_fech!X9=0,0,RES_hh_fech!X9/RES_summary!X$19)</f>
        <v>65.664412298133286</v>
      </c>
      <c r="Y9" s="72">
        <f>IF(RES_hh_fech!Y9=0,0,RES_hh_fech!Y9/RES_summary!Y$19)</f>
        <v>63.906352821604003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111.8719990223061</v>
      </c>
      <c r="G10" s="72">
        <f>IF(RES_hh_fech!G10=0,0,RES_hh_fech!G10/RES_summary!G$19)</f>
        <v>85.613049000131866</v>
      </c>
      <c r="H10" s="72">
        <f>IF(RES_hh_fech!H10=0,0,RES_hh_fech!H10/RES_summary!H$19)</f>
        <v>83.393656757619766</v>
      </c>
      <c r="I10" s="72">
        <f>IF(RES_hh_fech!I10=0,0,RES_hh_fech!I10/RES_summary!I$19)</f>
        <v>78.686993399546878</v>
      </c>
      <c r="J10" s="72">
        <f>IF(RES_hh_fech!J10=0,0,RES_hh_fech!J10/RES_summary!J$19)</f>
        <v>73.491670149115123</v>
      </c>
      <c r="K10" s="72">
        <f>IF(RES_hh_fech!K10=0,0,RES_hh_fech!K10/RES_summary!K$19)</f>
        <v>70.384658466624103</v>
      </c>
      <c r="L10" s="72">
        <f>IF(RES_hh_fech!L10=0,0,RES_hh_fech!L10/RES_summary!L$19)</f>
        <v>69.966699238072351</v>
      </c>
      <c r="M10" s="72">
        <f>IF(RES_hh_fech!M10=0,0,RES_hh_fech!M10/RES_summary!M$19)</f>
        <v>73.57435256777255</v>
      </c>
      <c r="N10" s="72">
        <f>IF(RES_hh_fech!N10=0,0,RES_hh_fech!N10/RES_summary!N$19)</f>
        <v>73.761784623555997</v>
      </c>
      <c r="O10" s="72">
        <f>IF(RES_hh_fech!O10=0,0,RES_hh_fech!O10/RES_summary!O$19)</f>
        <v>60.150455760395602</v>
      </c>
      <c r="P10" s="72">
        <f>IF(RES_hh_fech!P10=0,0,RES_hh_fech!P10/RES_summary!P$19)</f>
        <v>65.868138435955501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73.228157726214832</v>
      </c>
      <c r="C11" s="72">
        <f>IF(RES_hh_fech!C11=0,0,RES_hh_fech!C11/RES_summary!C$19)</f>
        <v>72.52390646838856</v>
      </c>
      <c r="D11" s="72">
        <f>IF(RES_hh_fech!D11=0,0,RES_hh_fech!D11/RES_summary!D$19)</f>
        <v>65.986441568420247</v>
      </c>
      <c r="E11" s="72">
        <f>IF(RES_hh_fech!E11=0,0,RES_hh_fech!E11/RES_summary!E$19)</f>
        <v>96.69776038829491</v>
      </c>
      <c r="F11" s="72">
        <f>IF(RES_hh_fech!F11=0,0,RES_hh_fech!F11/RES_summary!F$19)</f>
        <v>83.052297701977579</v>
      </c>
      <c r="G11" s="72">
        <f>IF(RES_hh_fech!G11=0,0,RES_hh_fech!G11/RES_summary!G$19)</f>
        <v>88.13922309234168</v>
      </c>
      <c r="H11" s="72">
        <f>IF(RES_hh_fech!H11=0,0,RES_hh_fech!H11/RES_summary!H$19)</f>
        <v>98.275729765660301</v>
      </c>
      <c r="I11" s="72">
        <f>IF(RES_hh_fech!I11=0,0,RES_hh_fech!I11/RES_summary!I$19)</f>
        <v>69.777365284544302</v>
      </c>
      <c r="J11" s="72">
        <f>IF(RES_hh_fech!J11=0,0,RES_hh_fech!J11/RES_summary!J$19)</f>
        <v>72.337170513827658</v>
      </c>
      <c r="K11" s="72">
        <f>IF(RES_hh_fech!K11=0,0,RES_hh_fech!K11/RES_summary!K$19)</f>
        <v>77.80092310782679</v>
      </c>
      <c r="L11" s="72">
        <f>IF(RES_hh_fech!L11=0,0,RES_hh_fech!L11/RES_summary!L$19)</f>
        <v>71.863909663379104</v>
      </c>
      <c r="M11" s="72">
        <f>IF(RES_hh_fech!M11=0,0,RES_hh_fech!M11/RES_summary!M$19)</f>
        <v>84.843559542381442</v>
      </c>
      <c r="N11" s="72">
        <f>IF(RES_hh_fech!N11=0,0,RES_hh_fech!N11/RES_summary!N$19)</f>
        <v>69.879186201598088</v>
      </c>
      <c r="O11" s="72">
        <f>IF(RES_hh_fech!O11=0,0,RES_hh_fech!O11/RES_summary!O$19)</f>
        <v>61.0480307620359</v>
      </c>
      <c r="P11" s="72">
        <f>IF(RES_hh_fech!P11=0,0,RES_hh_fech!P11/RES_summary!P$19)</f>
        <v>72.502715087245946</v>
      </c>
      <c r="Q11" s="72">
        <f>IF(RES_hh_fech!Q11=0,0,RES_hh_fech!Q11/RES_summary!Q$19)</f>
        <v>73.213938572414961</v>
      </c>
      <c r="R11" s="72">
        <f>IF(RES_hh_fech!R11=0,0,RES_hh_fech!R11/RES_summary!R$19)</f>
        <v>57.184900825263533</v>
      </c>
      <c r="S11" s="72">
        <f>IF(RES_hh_fech!S11=0,0,RES_hh_fech!S11/RES_summary!S$19)</f>
        <v>56.495698815277663</v>
      </c>
      <c r="T11" s="72">
        <f>IF(RES_hh_fech!T11=0,0,RES_hh_fech!T11/RES_summary!T$19)</f>
        <v>59.156010284145552</v>
      </c>
      <c r="U11" s="72">
        <f>IF(RES_hh_fech!U11=0,0,RES_hh_fech!U11/RES_summary!U$19)</f>
        <v>56.617711380853251</v>
      </c>
      <c r="V11" s="72">
        <f>IF(RES_hh_fech!V11=0,0,RES_hh_fech!V11/RES_summary!V$19)</f>
        <v>62.371211121561629</v>
      </c>
      <c r="W11" s="72">
        <f>IF(RES_hh_fech!W11=0,0,RES_hh_fech!W11/RES_summary!W$19)</f>
        <v>61.955113689923749</v>
      </c>
      <c r="X11" s="72">
        <f>IF(RES_hh_fech!X11=0,0,RES_hh_fech!X11/RES_summary!X$19)</f>
        <v>54.703957287647576</v>
      </c>
      <c r="Y11" s="72">
        <f>IF(RES_hh_fech!Y11=0,0,RES_hh_fech!Y11/RES_summary!Y$19)</f>
        <v>53.156880773486648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31.584055269052012</v>
      </c>
      <c r="C12" s="72">
        <f>IF(RES_hh_fech!C12=0,0,RES_hh_fech!C12/RES_summary!C$19)</f>
        <v>33.647895758312373</v>
      </c>
      <c r="D12" s="72">
        <f>IF(RES_hh_fech!D12=0,0,RES_hh_fech!D12/RES_summary!D$19)</f>
        <v>32.513851831996469</v>
      </c>
      <c r="E12" s="72">
        <f>IF(RES_hh_fech!E12=0,0,RES_hh_fech!E12/RES_summary!E$19)</f>
        <v>42.142284053416951</v>
      </c>
      <c r="F12" s="72">
        <f>IF(RES_hh_fech!F12=0,0,RES_hh_fech!F12/RES_summary!F$19)</f>
        <v>36.705389943832671</v>
      </c>
      <c r="G12" s="72">
        <f>IF(RES_hh_fech!G12=0,0,RES_hh_fech!G12/RES_summary!G$19)</f>
        <v>34.747062391111371</v>
      </c>
      <c r="H12" s="72">
        <f>IF(RES_hh_fech!H12=0,0,RES_hh_fech!H12/RES_summary!H$19)</f>
        <v>36.768131565912626</v>
      </c>
      <c r="I12" s="72">
        <f>IF(RES_hh_fech!I12=0,0,RES_hh_fech!I12/RES_summary!I$19)</f>
        <v>35.846059972690824</v>
      </c>
      <c r="J12" s="72">
        <f>IF(RES_hh_fech!J12=0,0,RES_hh_fech!J12/RES_summary!J$19)</f>
        <v>31.881850268650865</v>
      </c>
      <c r="K12" s="72">
        <f>IF(RES_hh_fech!K12=0,0,RES_hh_fech!K12/RES_summary!K$19)</f>
        <v>27.28418609855175</v>
      </c>
      <c r="L12" s="72">
        <f>IF(RES_hh_fech!L12=0,0,RES_hh_fech!L12/RES_summary!L$19)</f>
        <v>24.844751405710159</v>
      </c>
      <c r="M12" s="72">
        <f>IF(RES_hh_fech!M12=0,0,RES_hh_fech!M12/RES_summary!M$19)</f>
        <v>31.245500079629295</v>
      </c>
      <c r="N12" s="72">
        <f>IF(RES_hh_fech!N12=0,0,RES_hh_fech!N12/RES_summary!N$19)</f>
        <v>30.063479516596772</v>
      </c>
      <c r="O12" s="72">
        <f>IF(RES_hh_fech!O12=0,0,RES_hh_fech!O12/RES_summary!O$19)</f>
        <v>15.852272571040615</v>
      </c>
      <c r="P12" s="72">
        <f>IF(RES_hh_fech!P12=0,0,RES_hh_fech!P12/RES_summary!P$19)</f>
        <v>14.233810787734148</v>
      </c>
      <c r="Q12" s="72">
        <f>IF(RES_hh_fech!Q12=0,0,RES_hh_fech!Q12/RES_summary!Q$19)</f>
        <v>20.62590364016042</v>
      </c>
      <c r="R12" s="72">
        <f>IF(RES_hh_fech!R12=0,0,RES_hh_fech!R12/RES_summary!R$19)</f>
        <v>16.897602118130894</v>
      </c>
      <c r="S12" s="72">
        <f>IF(RES_hh_fech!S12=0,0,RES_hh_fech!S12/RES_summary!S$19)</f>
        <v>15.541762250892521</v>
      </c>
      <c r="T12" s="72">
        <f>IF(RES_hh_fech!T12=0,0,RES_hh_fech!T12/RES_summary!T$19)</f>
        <v>14.224410915023093</v>
      </c>
      <c r="U12" s="72">
        <f>IF(RES_hh_fech!U12=0,0,RES_hh_fech!U12/RES_summary!U$19)</f>
        <v>13.07295769758939</v>
      </c>
      <c r="V12" s="72">
        <f>IF(RES_hh_fech!V12=0,0,RES_hh_fech!V12/RES_summary!V$19)</f>
        <v>13.397302518654737</v>
      </c>
      <c r="W12" s="72">
        <f>IF(RES_hh_fech!W12=0,0,RES_hh_fech!W12/RES_summary!W$19)</f>
        <v>13.857081056603368</v>
      </c>
      <c r="X12" s="72">
        <f>IF(RES_hh_fech!X12=0,0,RES_hh_fech!X12/RES_summary!X$19)</f>
        <v>13.110591184439583</v>
      </c>
      <c r="Y12" s="72">
        <f>IF(RES_hh_fech!Y12=0,0,RES_hh_fech!Y12/RES_summary!Y$19)</f>
        <v>12.084088744285967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79.897111619734588</v>
      </c>
      <c r="C13" s="74">
        <f>IF(RES_hh_fech!C13=0,0,RES_hh_fech!C13/RES_summary!C$19)</f>
        <v>72.775499785942202</v>
      </c>
      <c r="D13" s="74">
        <f>IF(RES_hh_fech!D13=0,0,RES_hh_fech!D13/RES_summary!D$19)</f>
        <v>94.942140969229243</v>
      </c>
      <c r="E13" s="74">
        <f>IF(RES_hh_fech!E13=0,0,RES_hh_fech!E13/RES_summary!E$19)</f>
        <v>95.840858898525227</v>
      </c>
      <c r="F13" s="74">
        <f>IF(RES_hh_fech!F13=0,0,RES_hh_fech!F13/RES_summary!F$19)</f>
        <v>97.818356734305723</v>
      </c>
      <c r="G13" s="74">
        <f>IF(RES_hh_fech!G13=0,0,RES_hh_fech!G13/RES_summary!G$19)</f>
        <v>91.376076789427913</v>
      </c>
      <c r="H13" s="74">
        <f>IF(RES_hh_fech!H13=0,0,RES_hh_fech!H13/RES_summary!H$19)</f>
        <v>98.742256649783442</v>
      </c>
      <c r="I13" s="74">
        <f>IF(RES_hh_fech!I13=0,0,RES_hh_fech!I13/RES_summary!I$19)</f>
        <v>90.682689196358169</v>
      </c>
      <c r="J13" s="74">
        <f>IF(RES_hh_fech!J13=0,0,RES_hh_fech!J13/RES_summary!J$19)</f>
        <v>86.145982577011068</v>
      </c>
      <c r="K13" s="74">
        <f>IF(RES_hh_fech!K13=0,0,RES_hh_fech!K13/RES_summary!K$19)</f>
        <v>84.264389156974275</v>
      </c>
      <c r="L13" s="74">
        <f>IF(RES_hh_fech!L13=0,0,RES_hh_fech!L13/RES_summary!L$19)</f>
        <v>81.554789649291706</v>
      </c>
      <c r="M13" s="74">
        <f>IF(RES_hh_fech!M13=0,0,RES_hh_fech!M13/RES_summary!M$19)</f>
        <v>67.796972765525908</v>
      </c>
      <c r="N13" s="74">
        <f>IF(RES_hh_fech!N13=0,0,RES_hh_fech!N13/RES_summary!N$19)</f>
        <v>94.005728018674731</v>
      </c>
      <c r="O13" s="74">
        <f>IF(RES_hh_fech!O13=0,0,RES_hh_fech!O13/RES_summary!O$19)</f>
        <v>61.293140395805224</v>
      </c>
      <c r="P13" s="74">
        <f>IF(RES_hh_fech!P13=0,0,RES_hh_fech!P13/RES_summary!P$19)</f>
        <v>53.444514232866922</v>
      </c>
      <c r="Q13" s="74">
        <f>IF(RES_hh_fech!Q13=0,0,RES_hh_fech!Q13/RES_summary!Q$19)</f>
        <v>53.697791712054673</v>
      </c>
      <c r="R13" s="74">
        <f>IF(RES_hh_fech!R13=0,0,RES_hh_fech!R13/RES_summary!R$19)</f>
        <v>101.86057544195076</v>
      </c>
      <c r="S13" s="74">
        <f>IF(RES_hh_fech!S13=0,0,RES_hh_fech!S13/RES_summary!S$19)</f>
        <v>90.142787352059145</v>
      </c>
      <c r="T13" s="74">
        <f>IF(RES_hh_fech!T13=0,0,RES_hh_fech!T13/RES_summary!T$19)</f>
        <v>45.119190713370301</v>
      </c>
      <c r="U13" s="74">
        <f>IF(RES_hh_fech!U13=0,0,RES_hh_fech!U13/RES_summary!U$19)</f>
        <v>57.685670170384633</v>
      </c>
      <c r="V13" s="74">
        <f>IF(RES_hh_fech!V13=0,0,RES_hh_fech!V13/RES_summary!V$19)</f>
        <v>65.589825667996351</v>
      </c>
      <c r="W13" s="74">
        <f>IF(RES_hh_fech!W13=0,0,RES_hh_fech!W13/RES_summary!W$19)</f>
        <v>71.209326790627472</v>
      </c>
      <c r="X13" s="74">
        <f>IF(RES_hh_fech!X13=0,0,RES_hh_fech!X13/RES_summary!X$19)</f>
        <v>69.378623325036628</v>
      </c>
      <c r="Y13" s="74">
        <f>IF(RES_hh_fech!Y13=0,0,RES_hh_fech!Y13/RES_summary!Y$19)</f>
        <v>27.03950005650443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0.98326710140576934</v>
      </c>
      <c r="C14" s="76">
        <f>IF(RES_hh_fech!C14=0,0,RES_hh_fech!C14/RES_summary!C$19)</f>
        <v>1.0143220037141891</v>
      </c>
      <c r="D14" s="76">
        <f>IF(RES_hh_fech!D14=0,0,RES_hh_fech!D14/RES_summary!D$19)</f>
        <v>1.0932189936075039</v>
      </c>
      <c r="E14" s="76">
        <f>IF(RES_hh_fech!E14=0,0,RES_hh_fech!E14/RES_summary!E$19)</f>
        <v>1.2247228572642002</v>
      </c>
      <c r="F14" s="76">
        <f>IF(RES_hh_fech!F14=0,0,RES_hh_fech!F14/RES_summary!F$19)</f>
        <v>1.2404798127973657</v>
      </c>
      <c r="G14" s="76">
        <f>IF(RES_hh_fech!G14=0,0,RES_hh_fech!G14/RES_summary!G$19)</f>
        <v>1.2796105661653749</v>
      </c>
      <c r="H14" s="76">
        <f>IF(RES_hh_fech!H14=0,0,RES_hh_fech!H14/RES_summary!H$19)</f>
        <v>1.2414589983701438</v>
      </c>
      <c r="I14" s="76">
        <f>IF(RES_hh_fech!I14=0,0,RES_hh_fech!I14/RES_summary!I$19)</f>
        <v>1.0976681072312748</v>
      </c>
      <c r="J14" s="76">
        <f>IF(RES_hh_fech!J14=0,0,RES_hh_fech!J14/RES_summary!J$19)</f>
        <v>1.0681051602729101</v>
      </c>
      <c r="K14" s="76">
        <f>IF(RES_hh_fech!K14=0,0,RES_hh_fech!K14/RES_summary!K$19)</f>
        <v>0.99209377031877821</v>
      </c>
      <c r="L14" s="76">
        <f>IF(RES_hh_fech!L14=0,0,RES_hh_fech!L14/RES_summary!L$19)</f>
        <v>0.86790675704200748</v>
      </c>
      <c r="M14" s="76">
        <f>IF(RES_hh_fech!M14=0,0,RES_hh_fech!M14/RES_summary!M$19)</f>
        <v>1.1630973261285984</v>
      </c>
      <c r="N14" s="76">
        <f>IF(RES_hh_fech!N14=0,0,RES_hh_fech!N14/RES_summary!N$19)</f>
        <v>0.85159502276372812</v>
      </c>
      <c r="O14" s="76">
        <f>IF(RES_hh_fech!O14=0,0,RES_hh_fech!O14/RES_summary!O$19)</f>
        <v>0.55883531461245139</v>
      </c>
      <c r="P14" s="76">
        <f>IF(RES_hh_fech!P14=0,0,RES_hh_fech!P14/RES_summary!P$19)</f>
        <v>0.59417110420675989</v>
      </c>
      <c r="Q14" s="76">
        <f>IF(RES_hh_fech!Q14=0,0,RES_hh_fech!Q14/RES_summary!Q$19)</f>
        <v>0.77894692738710525</v>
      </c>
      <c r="R14" s="76">
        <f>IF(RES_hh_fech!R14=0,0,RES_hh_fech!R14/RES_summary!R$19)</f>
        <v>0.68600294172620147</v>
      </c>
      <c r="S14" s="76">
        <f>IF(RES_hh_fech!S14=0,0,RES_hh_fech!S14/RES_summary!S$19)</f>
        <v>0.7036072530420785</v>
      </c>
      <c r="T14" s="76">
        <f>IF(RES_hh_fech!T14=0,0,RES_hh_fech!T14/RES_summary!T$19)</f>
        <v>0.60784999141764384</v>
      </c>
      <c r="U14" s="76">
        <f>IF(RES_hh_fech!U14=0,0,RES_hh_fech!U14/RES_summary!U$19)</f>
        <v>0.66092295810127666</v>
      </c>
      <c r="V14" s="76">
        <f>IF(RES_hh_fech!V14=0,0,RES_hh_fech!V14/RES_summary!V$19)</f>
        <v>0.71945994962618831</v>
      </c>
      <c r="W14" s="76">
        <f>IF(RES_hh_fech!W14=0,0,RES_hh_fech!W14/RES_summary!W$19)</f>
        <v>0.69811823087412983</v>
      </c>
      <c r="X14" s="76">
        <f>IF(RES_hh_fech!X14=0,0,RES_hh_fech!X14/RES_summary!X$19)</f>
        <v>0.74902128685435621</v>
      </c>
      <c r="Y14" s="76">
        <f>IF(RES_hh_fech!Y14=0,0,RES_hh_fech!Y14/RES_summary!Y$19)</f>
        <v>0.5669331047804399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3.0302597401866671</v>
      </c>
      <c r="C15" s="69">
        <f>IF(RES_hh_fech!C15=0,0,RES_hh_fech!C15/RES_summary!C$19)</f>
        <v>3.8442870003901448</v>
      </c>
      <c r="D15" s="69">
        <f>IF(RES_hh_fech!D15=0,0,RES_hh_fech!D15/RES_summary!D$19)</f>
        <v>3.1251342701341258</v>
      </c>
      <c r="E15" s="69">
        <f>IF(RES_hh_fech!E15=0,0,RES_hh_fech!E15/RES_summary!E$19)</f>
        <v>4.4123011103980474</v>
      </c>
      <c r="F15" s="69">
        <f>IF(RES_hh_fech!F15=0,0,RES_hh_fech!F15/RES_summary!F$19)</f>
        <v>2.6061780676781328</v>
      </c>
      <c r="G15" s="69">
        <f>IF(RES_hh_fech!G15=0,0,RES_hh_fech!G15/RES_summary!G$19)</f>
        <v>2.794557112300557</v>
      </c>
      <c r="H15" s="69">
        <f>IF(RES_hh_fech!H15=0,0,RES_hh_fech!H15/RES_summary!H$19)</f>
        <v>3.30392695632163</v>
      </c>
      <c r="I15" s="69">
        <f>IF(RES_hh_fech!I15=0,0,RES_hh_fech!I15/RES_summary!I$19)</f>
        <v>4.8071977916734046</v>
      </c>
      <c r="J15" s="69">
        <f>IF(RES_hh_fech!J15=0,0,RES_hh_fech!J15/RES_summary!J$19)</f>
        <v>4.6859956763763257</v>
      </c>
      <c r="K15" s="69">
        <f>IF(RES_hh_fech!K15=0,0,RES_hh_fech!K15/RES_summary!K$19)</f>
        <v>3.153446342991499</v>
      </c>
      <c r="L15" s="69">
        <f>IF(RES_hh_fech!L15=0,0,RES_hh_fech!L15/RES_summary!L$19)</f>
        <v>4.2479365338921813</v>
      </c>
      <c r="M15" s="69">
        <f>IF(RES_hh_fech!M15=0,0,RES_hh_fech!M15/RES_summary!M$19)</f>
        <v>3.9598396176795028</v>
      </c>
      <c r="N15" s="69">
        <f>IF(RES_hh_fech!N15=0,0,RES_hh_fech!N15/RES_summary!N$19)</f>
        <v>6.5479630545353276</v>
      </c>
      <c r="O15" s="69">
        <f>IF(RES_hh_fech!O15=0,0,RES_hh_fech!O15/RES_summary!O$19)</f>
        <v>3.9179601317231203</v>
      </c>
      <c r="P15" s="69">
        <f>IF(RES_hh_fech!P15=0,0,RES_hh_fech!P15/RES_summary!P$19)</f>
        <v>3.1185638475520538</v>
      </c>
      <c r="Q15" s="69">
        <f>IF(RES_hh_fech!Q15=0,0,RES_hh_fech!Q15/RES_summary!Q$19)</f>
        <v>4.1578298881772557</v>
      </c>
      <c r="R15" s="69">
        <f>IF(RES_hh_fech!R15=0,0,RES_hh_fech!R15/RES_summary!R$19)</f>
        <v>5.146456931991426</v>
      </c>
      <c r="S15" s="69">
        <f>IF(RES_hh_fech!S15=0,0,RES_hh_fech!S15/RES_summary!S$19)</f>
        <v>5.5389308701964657</v>
      </c>
      <c r="T15" s="69">
        <f>IF(RES_hh_fech!T15=0,0,RES_hh_fech!T15/RES_summary!T$19)</f>
        <v>4.0429393897056194</v>
      </c>
      <c r="U15" s="69">
        <f>IF(RES_hh_fech!U15=0,0,RES_hh_fech!U15/RES_summary!U$19)</f>
        <v>5.7656145920185873</v>
      </c>
      <c r="V15" s="69">
        <f>IF(RES_hh_fech!V15=0,0,RES_hh_fech!V15/RES_summary!V$19)</f>
        <v>5.0572194829261665</v>
      </c>
      <c r="W15" s="69">
        <f>IF(RES_hh_fech!W15=0,0,RES_hh_fech!W15/RES_summary!W$19)</f>
        <v>4.7235758668671428</v>
      </c>
      <c r="X15" s="69">
        <f>IF(RES_hh_fech!X15=0,0,RES_hh_fech!X15/RES_summary!X$19)</f>
        <v>4.2259940664711424</v>
      </c>
      <c r="Y15" s="69">
        <f>IF(RES_hh_fech!Y15=0,0,RES_hh_fech!Y15/RES_summary!Y$19)</f>
        <v>5.2480693637772688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3.0302597401866671</v>
      </c>
      <c r="C16" s="72">
        <f>IF(RES_hh_fech!C16=0,0,RES_hh_fech!C16/RES_summary!C$19)</f>
        <v>3.8442870003901448</v>
      </c>
      <c r="D16" s="72">
        <f>IF(RES_hh_fech!D16=0,0,RES_hh_fech!D16/RES_summary!D$19)</f>
        <v>3.1251342701341258</v>
      </c>
      <c r="E16" s="72">
        <f>IF(RES_hh_fech!E16=0,0,RES_hh_fech!E16/RES_summary!E$19)</f>
        <v>4.4123011103980474</v>
      </c>
      <c r="F16" s="72">
        <f>IF(RES_hh_fech!F16=0,0,RES_hh_fech!F16/RES_summary!F$19)</f>
        <v>2.6061780676781328</v>
      </c>
      <c r="G16" s="72">
        <f>IF(RES_hh_fech!G16=0,0,RES_hh_fech!G16/RES_summary!G$19)</f>
        <v>2.794557112300557</v>
      </c>
      <c r="H16" s="72">
        <f>IF(RES_hh_fech!H16=0,0,RES_hh_fech!H16/RES_summary!H$19)</f>
        <v>3.30392695632163</v>
      </c>
      <c r="I16" s="72">
        <f>IF(RES_hh_fech!I16=0,0,RES_hh_fech!I16/RES_summary!I$19)</f>
        <v>4.8071977916734046</v>
      </c>
      <c r="J16" s="72">
        <f>IF(RES_hh_fech!J16=0,0,RES_hh_fech!J16/RES_summary!J$19)</f>
        <v>4.6859956763763257</v>
      </c>
      <c r="K16" s="72">
        <f>IF(RES_hh_fech!K16=0,0,RES_hh_fech!K16/RES_summary!K$19)</f>
        <v>3.153446342991499</v>
      </c>
      <c r="L16" s="72">
        <f>IF(RES_hh_fech!L16=0,0,RES_hh_fech!L16/RES_summary!L$19)</f>
        <v>4.2479365338921813</v>
      </c>
      <c r="M16" s="72">
        <f>IF(RES_hh_fech!M16=0,0,RES_hh_fech!M16/RES_summary!M$19)</f>
        <v>3.9598396176795028</v>
      </c>
      <c r="N16" s="72">
        <f>IF(RES_hh_fech!N16=0,0,RES_hh_fech!N16/RES_summary!N$19)</f>
        <v>6.5479630545353276</v>
      </c>
      <c r="O16" s="72">
        <f>IF(RES_hh_fech!O16=0,0,RES_hh_fech!O16/RES_summary!O$19)</f>
        <v>3.9179601317231203</v>
      </c>
      <c r="P16" s="72">
        <f>IF(RES_hh_fech!P16=0,0,RES_hh_fech!P16/RES_summary!P$19)</f>
        <v>3.1185638475520538</v>
      </c>
      <c r="Q16" s="72">
        <f>IF(RES_hh_fech!Q16=0,0,RES_hh_fech!Q16/RES_summary!Q$19)</f>
        <v>4.1578298881772557</v>
      </c>
      <c r="R16" s="72">
        <f>IF(RES_hh_fech!R16=0,0,RES_hh_fech!R16/RES_summary!R$19)</f>
        <v>5.146456931991426</v>
      </c>
      <c r="S16" s="72">
        <f>IF(RES_hh_fech!S16=0,0,RES_hh_fech!S16/RES_summary!S$19)</f>
        <v>5.5389308701964657</v>
      </c>
      <c r="T16" s="72">
        <f>IF(RES_hh_fech!T16=0,0,RES_hh_fech!T16/RES_summary!T$19)</f>
        <v>4.0429393897056194</v>
      </c>
      <c r="U16" s="72">
        <f>IF(RES_hh_fech!U16=0,0,RES_hh_fech!U16/RES_summary!U$19)</f>
        <v>5.7656145920185873</v>
      </c>
      <c r="V16" s="72">
        <f>IF(RES_hh_fech!V16=0,0,RES_hh_fech!V16/RES_summary!V$19)</f>
        <v>5.0572194829261665</v>
      </c>
      <c r="W16" s="72">
        <f>IF(RES_hh_fech!W16=0,0,RES_hh_fech!W16/RES_summary!W$19)</f>
        <v>4.7235758668671428</v>
      </c>
      <c r="X16" s="72">
        <f>IF(RES_hh_fech!X16=0,0,RES_hh_fech!X16/RES_summary!X$19)</f>
        <v>4.2259940664711424</v>
      </c>
      <c r="Y16" s="72">
        <f>IF(RES_hh_fech!Y16=0,0,RES_hh_fech!Y16/RES_summary!Y$19)</f>
        <v>5.2480693637772688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18.480212120878299</v>
      </c>
      <c r="C17" s="69">
        <f>IF(RES_hh_fech!C17=0,0,RES_hh_fech!C17/RES_summary!C$19)</f>
        <v>18.115634550959101</v>
      </c>
      <c r="D17" s="69">
        <f>IF(RES_hh_fech!D17=0,0,RES_hh_fech!D17/RES_summary!D$19)</f>
        <v>18.373142267244521</v>
      </c>
      <c r="E17" s="69">
        <f>IF(RES_hh_fech!E17=0,0,RES_hh_fech!E17/RES_summary!E$19)</f>
        <v>18.279431825178293</v>
      </c>
      <c r="F17" s="69">
        <f>IF(RES_hh_fech!F17=0,0,RES_hh_fech!F17/RES_summary!F$19)</f>
        <v>18.633011243821588</v>
      </c>
      <c r="G17" s="69">
        <f>IF(RES_hh_fech!G17=0,0,RES_hh_fech!G17/RES_summary!G$19)</f>
        <v>17.959420516024334</v>
      </c>
      <c r="H17" s="69">
        <f>IF(RES_hh_fech!H17=0,0,RES_hh_fech!H17/RES_summary!H$19)</f>
        <v>18.164388970232576</v>
      </c>
      <c r="I17" s="69">
        <f>IF(RES_hh_fech!I17=0,0,RES_hh_fech!I17/RES_summary!I$19)</f>
        <v>17.642567365441934</v>
      </c>
      <c r="J17" s="69">
        <f>IF(RES_hh_fech!J17=0,0,RES_hh_fech!J17/RES_summary!J$19)</f>
        <v>18.487519948102577</v>
      </c>
      <c r="K17" s="69">
        <f>IF(RES_hh_fech!K17=0,0,RES_hh_fech!K17/RES_summary!K$19)</f>
        <v>19.505282266269447</v>
      </c>
      <c r="L17" s="69">
        <f>IF(RES_hh_fech!L17=0,0,RES_hh_fech!L17/RES_summary!L$19)</f>
        <v>18.693160256808991</v>
      </c>
      <c r="M17" s="69">
        <f>IF(RES_hh_fech!M17=0,0,RES_hh_fech!M17/RES_summary!M$19)</f>
        <v>18.439500827242611</v>
      </c>
      <c r="N17" s="69">
        <f>IF(RES_hh_fech!N17=0,0,RES_hh_fech!N17/RES_summary!N$19)</f>
        <v>17.375720353302203</v>
      </c>
      <c r="O17" s="69">
        <f>IF(RES_hh_fech!O17=0,0,RES_hh_fech!O17/RES_summary!O$19)</f>
        <v>17.51973095179526</v>
      </c>
      <c r="P17" s="69">
        <f>IF(RES_hh_fech!P17=0,0,RES_hh_fech!P17/RES_summary!P$19)</f>
        <v>17.653467801768297</v>
      </c>
      <c r="Q17" s="69">
        <f>IF(RES_hh_fech!Q17=0,0,RES_hh_fech!Q17/RES_summary!Q$19)</f>
        <v>17.770958564077343</v>
      </c>
      <c r="R17" s="69">
        <f>IF(RES_hh_fech!R17=0,0,RES_hh_fech!R17/RES_summary!R$19)</f>
        <v>18.253090575139968</v>
      </c>
      <c r="S17" s="69">
        <f>IF(RES_hh_fech!S17=0,0,RES_hh_fech!S17/RES_summary!S$19)</f>
        <v>17.639251968433737</v>
      </c>
      <c r="T17" s="69">
        <f>IF(RES_hh_fech!T17=0,0,RES_hh_fech!T17/RES_summary!T$19)</f>
        <v>16.619709702394811</v>
      </c>
      <c r="U17" s="69">
        <f>IF(RES_hh_fech!U17=0,0,RES_hh_fech!U17/RES_summary!U$19)</f>
        <v>16.501575763383467</v>
      </c>
      <c r="V17" s="69">
        <f>IF(RES_hh_fech!V17=0,0,RES_hh_fech!V17/RES_summary!V$19)</f>
        <v>16.206078647432953</v>
      </c>
      <c r="W17" s="69">
        <f>IF(RES_hh_fech!W17=0,0,RES_hh_fech!W17/RES_summary!W$19)</f>
        <v>17.170409916306227</v>
      </c>
      <c r="X17" s="69">
        <f>IF(RES_hh_fech!X17=0,0,RES_hh_fech!X17/RES_summary!X$19)</f>
        <v>17.796142208272947</v>
      </c>
      <c r="Y17" s="69">
        <f>IF(RES_hh_fech!Y17=0,0,RES_hh_fech!Y17/RES_summary!Y$19)</f>
        <v>17.047899441869319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23.399903269893596</v>
      </c>
      <c r="C19" s="72">
        <f>IF(RES_hh_fech!C19=0,0,RES_hh_fech!C19/RES_summary!C$19)</f>
        <v>23.085406781146634</v>
      </c>
      <c r="D19" s="72">
        <f>IF(RES_hh_fech!D19=0,0,RES_hh_fech!D19/RES_summary!D$19)</f>
        <v>23.961443262009478</v>
      </c>
      <c r="E19" s="72">
        <f>IF(RES_hh_fech!E19=0,0,RES_hh_fech!E19/RES_summary!E$19)</f>
        <v>23.847224437517848</v>
      </c>
      <c r="F19" s="72">
        <f>IF(RES_hh_fech!F19=0,0,RES_hh_fech!F19/RES_summary!F$19)</f>
        <v>24.056583941941323</v>
      </c>
      <c r="G19" s="72">
        <f>IF(RES_hh_fech!G19=0,0,RES_hh_fech!G19/RES_summary!G$19)</f>
        <v>23.511656156673276</v>
      </c>
      <c r="H19" s="72">
        <f>IF(RES_hh_fech!H19=0,0,RES_hh_fech!H19/RES_summary!H$19)</f>
        <v>23.886328818899756</v>
      </c>
      <c r="I19" s="72">
        <f>IF(RES_hh_fech!I19=0,0,RES_hh_fech!I19/RES_summary!I$19)</f>
        <v>22.676663402675928</v>
      </c>
      <c r="J19" s="72">
        <f>IF(RES_hh_fech!J19=0,0,RES_hh_fech!J19/RES_summary!J$19)</f>
        <v>24.381095699699404</v>
      </c>
      <c r="K19" s="72">
        <f>IF(RES_hh_fech!K19=0,0,RES_hh_fech!K19/RES_summary!K$19)</f>
        <v>25.752727368802258</v>
      </c>
      <c r="L19" s="72">
        <f>IF(RES_hh_fech!L19=0,0,RES_hh_fech!L19/RES_summary!L$19)</f>
        <v>24.116716971334316</v>
      </c>
      <c r="M19" s="72">
        <f>IF(RES_hh_fech!M19=0,0,RES_hh_fech!M19/RES_summary!M$19)</f>
        <v>19.894053269361592</v>
      </c>
      <c r="N19" s="72">
        <f>IF(RES_hh_fech!N19=0,0,RES_hh_fech!N19/RES_summary!N$19)</f>
        <v>17.412441531648348</v>
      </c>
      <c r="O19" s="72">
        <f>IF(RES_hh_fech!O19=0,0,RES_hh_fech!O19/RES_summary!O$19)</f>
        <v>25.484194190781658</v>
      </c>
      <c r="P19" s="72">
        <f>IF(RES_hh_fech!P19=0,0,RES_hh_fech!P19/RES_summary!P$19)</f>
        <v>24.354039067244521</v>
      </c>
      <c r="Q19" s="72">
        <f>IF(RES_hh_fech!Q19=0,0,RES_hh_fech!Q19/RES_summary!Q$19)</f>
        <v>22.549413489007605</v>
      </c>
      <c r="R19" s="72">
        <f>IF(RES_hh_fech!R19=0,0,RES_hh_fech!R19/RES_summary!R$19)</f>
        <v>21.64206692839295</v>
      </c>
      <c r="S19" s="72">
        <f>IF(RES_hh_fech!S19=0,0,RES_hh_fech!S19/RES_summary!S$19)</f>
        <v>21.675896831985913</v>
      </c>
      <c r="T19" s="72">
        <f>IF(RES_hh_fech!T19=0,0,RES_hh_fech!T19/RES_summary!T$19)</f>
        <v>20.624389896655622</v>
      </c>
      <c r="U19" s="72">
        <f>IF(RES_hh_fech!U19=0,0,RES_hh_fech!U19/RES_summary!U$19)</f>
        <v>19.959063238257293</v>
      </c>
      <c r="V19" s="72">
        <f>IF(RES_hh_fech!V19=0,0,RES_hh_fech!V19/RES_summary!V$19)</f>
        <v>19.86988066313948</v>
      </c>
      <c r="W19" s="72">
        <f>IF(RES_hh_fech!W19=0,0,RES_hh_fech!W19/RES_summary!W$19)</f>
        <v>19.853928536598076</v>
      </c>
      <c r="X19" s="72">
        <f>IF(RES_hh_fech!X19=0,0,RES_hh_fech!X19/RES_summary!X$19)</f>
        <v>20.235712603574889</v>
      </c>
      <c r="Y19" s="72">
        <f>IF(RES_hh_fech!Y19=0,0,RES_hh_fech!Y19/RES_summary!Y$19)</f>
        <v>19.997558604125686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26.430376730840496</v>
      </c>
      <c r="C20" s="72">
        <f>IF(RES_hh_fech!C20=0,0,RES_hh_fech!C20/RES_summary!C$19)</f>
        <v>26.323935091259312</v>
      </c>
      <c r="D20" s="72">
        <f>IF(RES_hh_fech!D20=0,0,RES_hh_fech!D20/RES_summary!D$19)</f>
        <v>26.04599000264982</v>
      </c>
      <c r="E20" s="72">
        <f>IF(RES_hh_fech!E20=0,0,RES_hh_fech!E20/RES_summary!E$19)</f>
        <v>27.031322596791739</v>
      </c>
      <c r="F20" s="72">
        <f>IF(RES_hh_fech!F20=0,0,RES_hh_fech!F20/RES_summary!F$19)</f>
        <v>27.005433224051277</v>
      </c>
      <c r="G20" s="72">
        <f>IF(RES_hh_fech!G20=0,0,RES_hh_fech!G20/RES_summary!G$19)</f>
        <v>26.256288197133788</v>
      </c>
      <c r="H20" s="72">
        <f>IF(RES_hh_fech!H20=0,0,RES_hh_fech!H20/RES_summary!H$19)</f>
        <v>26.51094388232276</v>
      </c>
      <c r="I20" s="72">
        <f>IF(RES_hh_fech!I20=0,0,RES_hh_fech!I20/RES_summary!I$19)</f>
        <v>25.75172945978732</v>
      </c>
      <c r="J20" s="72">
        <f>IF(RES_hh_fech!J20=0,0,RES_hh_fech!J20/RES_summary!J$19)</f>
        <v>28.334147367714692</v>
      </c>
      <c r="K20" s="72">
        <f>IF(RES_hh_fech!K20=0,0,RES_hh_fech!K20/RES_summary!K$19)</f>
        <v>28.949766621677156</v>
      </c>
      <c r="L20" s="72">
        <f>IF(RES_hh_fech!L20=0,0,RES_hh_fech!L20/RES_summary!L$19)</f>
        <v>27.253873946440159</v>
      </c>
      <c r="M20" s="72">
        <f>IF(RES_hh_fech!M20=0,0,RES_hh_fech!M20/RES_summary!M$19)</f>
        <v>28.040565783346391</v>
      </c>
      <c r="N20" s="72">
        <f>IF(RES_hh_fech!N20=0,0,RES_hh_fech!N20/RES_summary!N$19)</f>
        <v>26.62448360702788</v>
      </c>
      <c r="O20" s="72">
        <f>IF(RES_hh_fech!O20=0,0,RES_hh_fech!O20/RES_summary!O$19)</f>
        <v>22.867162702398815</v>
      </c>
      <c r="P20" s="72">
        <f>IF(RES_hh_fech!P20=0,0,RES_hh_fech!P20/RES_summary!P$19)</f>
        <v>24.340203722430346</v>
      </c>
      <c r="Q20" s="72">
        <f>IF(RES_hh_fech!Q20=0,0,RES_hh_fech!Q20/RES_summary!Q$19)</f>
        <v>27.142094350096578</v>
      </c>
      <c r="R20" s="72">
        <f>IF(RES_hh_fech!R20=0,0,RES_hh_fech!R20/RES_summary!R$19)</f>
        <v>27.771962728810607</v>
      </c>
      <c r="S20" s="72">
        <f>IF(RES_hh_fech!S20=0,0,RES_hh_fech!S20/RES_summary!S$19)</f>
        <v>22.273249803798006</v>
      </c>
      <c r="T20" s="72">
        <f>IF(RES_hh_fech!T20=0,0,RES_hh_fech!T20/RES_summary!T$19)</f>
        <v>22.063128877441926</v>
      </c>
      <c r="U20" s="72">
        <f>IF(RES_hh_fech!U20=0,0,RES_hh_fech!U20/RES_summary!U$19)</f>
        <v>22.941635109762704</v>
      </c>
      <c r="V20" s="72">
        <f>IF(RES_hh_fech!V20=0,0,RES_hh_fech!V20/RES_summary!V$19)</f>
        <v>20.21406488749302</v>
      </c>
      <c r="W20" s="72">
        <f>IF(RES_hh_fech!W20=0,0,RES_hh_fech!W20/RES_summary!W$19)</f>
        <v>20.626007535902609</v>
      </c>
      <c r="X20" s="72">
        <f>IF(RES_hh_fech!X20=0,0,RES_hh_fech!X20/RES_summary!X$19)</f>
        <v>24.238580970013125</v>
      </c>
      <c r="Y20" s="72">
        <f>IF(RES_hh_fech!Y20=0,0,RES_hh_fech!Y20/RES_summary!Y$19)</f>
        <v>21.650730468026964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24.963693969559635</v>
      </c>
      <c r="C21" s="72">
        <f>IF(RES_hh_fech!C21=0,0,RES_hh_fech!C21/RES_summary!C$19)</f>
        <v>21.440492302285758</v>
      </c>
      <c r="D21" s="72">
        <f>IF(RES_hh_fech!D21=0,0,RES_hh_fech!D21/RES_summary!D$19)</f>
        <v>17.607113088614032</v>
      </c>
      <c r="E21" s="72">
        <f>IF(RES_hh_fech!E21=0,0,RES_hh_fech!E21/RES_summary!E$19)</f>
        <v>17.79999682042396</v>
      </c>
      <c r="F21" s="72">
        <f>IF(RES_hh_fech!F21=0,0,RES_hh_fech!F21/RES_summary!F$19)</f>
        <v>17.49635780355332</v>
      </c>
      <c r="G21" s="72">
        <f>IF(RES_hh_fech!G21=0,0,RES_hh_fech!G21/RES_summary!G$19)</f>
        <v>19.197235618297775</v>
      </c>
      <c r="H21" s="72">
        <f>IF(RES_hh_fech!H21=0,0,RES_hh_fech!H21/RES_summary!H$19)</f>
        <v>23.505848672393128</v>
      </c>
      <c r="I21" s="72">
        <f>IF(RES_hh_fech!I21=0,0,RES_hh_fech!I21/RES_summary!I$19)</f>
        <v>22.306455619026767</v>
      </c>
      <c r="J21" s="72">
        <f>IF(RES_hh_fech!J21=0,0,RES_hh_fech!J21/RES_summary!J$19)</f>
        <v>22.697314953499237</v>
      </c>
      <c r="K21" s="72">
        <f>IF(RES_hh_fech!K21=0,0,RES_hh_fech!K21/RES_summary!K$19)</f>
        <v>26.545777056807221</v>
      </c>
      <c r="L21" s="72">
        <f>IF(RES_hh_fech!L21=0,0,RES_hh_fech!L21/RES_summary!L$19)</f>
        <v>24.204264433106733</v>
      </c>
      <c r="M21" s="72">
        <f>IF(RES_hh_fech!M21=0,0,RES_hh_fech!M21/RES_summary!M$19)</f>
        <v>22.638147512592372</v>
      </c>
      <c r="N21" s="72">
        <f>IF(RES_hh_fech!N21=0,0,RES_hh_fech!N21/RES_summary!N$19)</f>
        <v>21.682362937247369</v>
      </c>
      <c r="O21" s="72">
        <f>IF(RES_hh_fech!O21=0,0,RES_hh_fech!O21/RES_summary!O$19)</f>
        <v>23.278272944107147</v>
      </c>
      <c r="P21" s="72">
        <f>IF(RES_hh_fech!P21=0,0,RES_hh_fech!P21/RES_summary!P$19)</f>
        <v>21.368673599685806</v>
      </c>
      <c r="Q21" s="72">
        <f>IF(RES_hh_fech!Q21=0,0,RES_hh_fech!Q21/RES_summary!Q$19)</f>
        <v>22.429605689870783</v>
      </c>
      <c r="R21" s="72">
        <f>IF(RES_hh_fech!R21=0,0,RES_hh_fech!R21/RES_summary!R$19)</f>
        <v>20.02572510657615</v>
      </c>
      <c r="S21" s="72">
        <f>IF(RES_hh_fech!S21=0,0,RES_hh_fech!S21/RES_summary!S$19)</f>
        <v>22.025739016215134</v>
      </c>
      <c r="T21" s="72">
        <f>IF(RES_hh_fech!T21=0,0,RES_hh_fech!T21/RES_summary!T$19)</f>
        <v>20.553322710979565</v>
      </c>
      <c r="U21" s="72">
        <f>IF(RES_hh_fech!U21=0,0,RES_hh_fech!U21/RES_summary!U$19)</f>
        <v>19.57537912344246</v>
      </c>
      <c r="V21" s="72">
        <f>IF(RES_hh_fech!V21=0,0,RES_hh_fech!V21/RES_summary!V$19)</f>
        <v>19.303488279109825</v>
      </c>
      <c r="W21" s="72">
        <f>IF(RES_hh_fech!W21=0,0,RES_hh_fech!W21/RES_summary!W$19)</f>
        <v>19.384950849202799</v>
      </c>
      <c r="X21" s="72">
        <f>IF(RES_hh_fech!X21=0,0,RES_hh_fech!X21/RES_summary!X$19)</f>
        <v>19.60552943810734</v>
      </c>
      <c r="Y21" s="72">
        <f>IF(RES_hh_fech!Y21=0,0,RES_hh_fech!Y21/RES_summary!Y$19)</f>
        <v>19.697593258616592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29.03470949011118</v>
      </c>
      <c r="C22" s="72">
        <f>IF(RES_hh_fech!C22=0,0,RES_hh_fech!C22/RES_summary!C$19)</f>
        <v>28.515907383419734</v>
      </c>
      <c r="D22" s="72">
        <f>IF(RES_hh_fech!D22=0,0,RES_hh_fech!D22/RES_summary!D$19)</f>
        <v>28.735347560366002</v>
      </c>
      <c r="E22" s="72">
        <f>IF(RES_hh_fech!E22=0,0,RES_hh_fech!E22/RES_summary!E$19)</f>
        <v>26.526665115174914</v>
      </c>
      <c r="F22" s="72">
        <f>IF(RES_hh_fech!F22=0,0,RES_hh_fech!F22/RES_summary!F$19)</f>
        <v>27.672881021542548</v>
      </c>
      <c r="G22" s="72">
        <f>IF(RES_hh_fech!G22=0,0,RES_hh_fech!G22/RES_summary!G$19)</f>
        <v>24.859896666476271</v>
      </c>
      <c r="H22" s="72">
        <f>IF(RES_hh_fech!H22=0,0,RES_hh_fech!H22/RES_summary!H$19)</f>
        <v>24.015443601175015</v>
      </c>
      <c r="I22" s="72">
        <f>IF(RES_hh_fech!I22=0,0,RES_hh_fech!I22/RES_summary!I$19)</f>
        <v>26.669141074631206</v>
      </c>
      <c r="J22" s="72">
        <f>IF(RES_hh_fech!J22=0,0,RES_hh_fech!J22/RES_summary!J$19)</f>
        <v>23.821251491095683</v>
      </c>
      <c r="K22" s="72">
        <f>IF(RES_hh_fech!K22=0,0,RES_hh_fech!K22/RES_summary!K$19)</f>
        <v>23.703708648029401</v>
      </c>
      <c r="L22" s="72">
        <f>IF(RES_hh_fech!L22=0,0,RES_hh_fech!L22/RES_summary!L$19)</f>
        <v>22.452135403109736</v>
      </c>
      <c r="M22" s="72">
        <f>IF(RES_hh_fech!M22=0,0,RES_hh_fech!M22/RES_summary!M$19)</f>
        <v>18.431808343316064</v>
      </c>
      <c r="N22" s="72">
        <f>IF(RES_hh_fech!N22=0,0,RES_hh_fech!N22/RES_summary!N$19)</f>
        <v>20.017244257166624</v>
      </c>
      <c r="O22" s="72">
        <f>IF(RES_hh_fech!O22=0,0,RES_hh_fech!O22/RES_summary!O$19)</f>
        <v>21.332787873922037</v>
      </c>
      <c r="P22" s="72">
        <f>IF(RES_hh_fech!P22=0,0,RES_hh_fech!P22/RES_summary!P$19)</f>
        <v>15.864178871438057</v>
      </c>
      <c r="Q22" s="72">
        <f>IF(RES_hh_fech!Q22=0,0,RES_hh_fech!Q22/RES_summary!Q$19)</f>
        <v>17.417578624220489</v>
      </c>
      <c r="R22" s="72">
        <f>IF(RES_hh_fech!R22=0,0,RES_hh_fech!R22/RES_summary!R$19)</f>
        <v>19.815911026052476</v>
      </c>
      <c r="S22" s="72">
        <f>IF(RES_hh_fech!S22=0,0,RES_hh_fech!S22/RES_summary!S$19)</f>
        <v>20.726244840315672</v>
      </c>
      <c r="T22" s="72">
        <f>IF(RES_hh_fech!T22=0,0,RES_hh_fech!T22/RES_summary!T$19)</f>
        <v>17.042480346623346</v>
      </c>
      <c r="U22" s="72">
        <f>IF(RES_hh_fech!U22=0,0,RES_hh_fech!U22/RES_summary!U$19)</f>
        <v>19.212562861501596</v>
      </c>
      <c r="V22" s="72">
        <f>IF(RES_hh_fech!V22=0,0,RES_hh_fech!V22/RES_summary!V$19)</f>
        <v>19.364463867194164</v>
      </c>
      <c r="W22" s="72">
        <f>IF(RES_hh_fech!W22=0,0,RES_hh_fech!W22/RES_summary!W$19)</f>
        <v>19.235537203402483</v>
      </c>
      <c r="X22" s="72">
        <f>IF(RES_hh_fech!X22=0,0,RES_hh_fech!X22/RES_summary!X$19)</f>
        <v>19.49841305198288</v>
      </c>
      <c r="Y22" s="72">
        <f>IF(RES_hh_fech!Y22=0,0,RES_hh_fech!Y22/RES_summary!Y$19)</f>
        <v>19.694489768771479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16.761910594013564</v>
      </c>
      <c r="C24" s="72">
        <f>IF(RES_hh_fech!C24=0,0,RES_hh_fech!C24/RES_summary!C$19)</f>
        <v>16.43936826990906</v>
      </c>
      <c r="D24" s="72">
        <f>IF(RES_hh_fech!D24=0,0,RES_hh_fech!D24/RES_summary!D$19)</f>
        <v>14.147719163571429</v>
      </c>
      <c r="E24" s="72">
        <f>IF(RES_hh_fech!E24=0,0,RES_hh_fech!E24/RES_summary!E$19)</f>
        <v>18.212501391089631</v>
      </c>
      <c r="F24" s="72">
        <f>IF(RES_hh_fech!F24=0,0,RES_hh_fech!F24/RES_summary!F$19)</f>
        <v>16.381245853930935</v>
      </c>
      <c r="G24" s="72">
        <f>IF(RES_hh_fech!G24=0,0,RES_hh_fech!G24/RES_summary!G$19)</f>
        <v>16.175818823350955</v>
      </c>
      <c r="H24" s="72">
        <f>IF(RES_hh_fech!H24=0,0,RES_hh_fech!H24/RES_summary!H$19)</f>
        <v>18.418793965599601</v>
      </c>
      <c r="I24" s="72">
        <f>IF(RES_hh_fech!I24=0,0,RES_hh_fech!I24/RES_summary!I$19)</f>
        <v>14.574499193650649</v>
      </c>
      <c r="J24" s="72">
        <f>IF(RES_hh_fech!J24=0,0,RES_hh_fech!J24/RES_summary!J$19)</f>
        <v>16.296588783230483</v>
      </c>
      <c r="K24" s="72">
        <f>IF(RES_hh_fech!K24=0,0,RES_hh_fech!K24/RES_summary!K$19)</f>
        <v>19.627838260416159</v>
      </c>
      <c r="L24" s="72">
        <f>IF(RES_hh_fech!L24=0,0,RES_hh_fech!L24/RES_summary!L$19)</f>
        <v>18.584117146758118</v>
      </c>
      <c r="M24" s="72">
        <f>IF(RES_hh_fech!M24=0,0,RES_hh_fech!M24/RES_summary!M$19)</f>
        <v>16.207126002863564</v>
      </c>
      <c r="N24" s="72">
        <f>IF(RES_hh_fech!N24=0,0,RES_hh_fech!N24/RES_summary!N$19)</f>
        <v>14.405475754818434</v>
      </c>
      <c r="O24" s="72">
        <f>IF(RES_hh_fech!O24=0,0,RES_hh_fech!O24/RES_summary!O$19)</f>
        <v>17.552210326083632</v>
      </c>
      <c r="P24" s="72">
        <f>IF(RES_hh_fech!P24=0,0,RES_hh_fech!P24/RES_summary!P$19)</f>
        <v>18.456514099018374</v>
      </c>
      <c r="Q24" s="72">
        <f>IF(RES_hh_fech!Q24=0,0,RES_hh_fech!Q24/RES_summary!Q$19)</f>
        <v>17.168037568294807</v>
      </c>
      <c r="R24" s="72">
        <f>IF(RES_hh_fech!R24=0,0,RES_hh_fech!R24/RES_summary!R$19)</f>
        <v>16.450134318827747</v>
      </c>
      <c r="S24" s="72">
        <f>IF(RES_hh_fech!S24=0,0,RES_hh_fech!S24/RES_summary!S$19)</f>
        <v>17.351890678332591</v>
      </c>
      <c r="T24" s="72">
        <f>IF(RES_hh_fech!T24=0,0,RES_hh_fech!T24/RES_summary!T$19)</f>
        <v>16.928928681592193</v>
      </c>
      <c r="U24" s="72">
        <f>IF(RES_hh_fech!U24=0,0,RES_hh_fech!U24/RES_summary!U$19)</f>
        <v>16.382463862414621</v>
      </c>
      <c r="V24" s="72">
        <f>IF(RES_hh_fech!V24=0,0,RES_hh_fech!V24/RES_summary!V$19)</f>
        <v>16.811171090067514</v>
      </c>
      <c r="W24" s="72">
        <f>IF(RES_hh_fech!W24=0,0,RES_hh_fech!W24/RES_summary!W$19)</f>
        <v>17.359624388473648</v>
      </c>
      <c r="X24" s="72">
        <f>IF(RES_hh_fech!X24=0,0,RES_hh_fech!X24/RES_summary!X$19)</f>
        <v>17.651498036371713</v>
      </c>
      <c r="Y24" s="72">
        <f>IF(RES_hh_fech!Y24=0,0,RES_hh_fech!Y24/RES_summary!Y$19)</f>
        <v>17.303872979855928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10.32344292212464</v>
      </c>
      <c r="C25" s="74">
        <f>IF(RES_hh_fech!C25=0,0,RES_hh_fech!C25/RES_summary!C$19)</f>
        <v>9.9711133594015973</v>
      </c>
      <c r="D25" s="74">
        <f>IF(RES_hh_fech!D25=0,0,RES_hh_fech!D25/RES_summary!D$19)</f>
        <v>10.441284364588906</v>
      </c>
      <c r="E25" s="74">
        <f>IF(RES_hh_fech!E25=0,0,RES_hh_fech!E25/RES_summary!E$19)</f>
        <v>10.121538055901711</v>
      </c>
      <c r="F25" s="74">
        <f>IF(RES_hh_fech!F25=0,0,RES_hh_fech!F25/RES_summary!F$19)</f>
        <v>10.754225099986652</v>
      </c>
      <c r="G25" s="74">
        <f>IF(RES_hh_fech!G25=0,0,RES_hh_fech!G25/RES_summary!G$19)</f>
        <v>10.663452021056221</v>
      </c>
      <c r="H25" s="74">
        <f>IF(RES_hh_fech!H25=0,0,RES_hh_fech!H25/RES_summary!H$19)</f>
        <v>10.540265603406572</v>
      </c>
      <c r="I25" s="74">
        <f>IF(RES_hh_fech!I25=0,0,RES_hh_fech!I25/RES_summary!I$19)</f>
        <v>9.7616731464616358</v>
      </c>
      <c r="J25" s="74">
        <f>IF(RES_hh_fech!J25=0,0,RES_hh_fech!J25/RES_summary!J$19)</f>
        <v>9.6073083817988785</v>
      </c>
      <c r="K25" s="74">
        <f>IF(RES_hh_fech!K25=0,0,RES_hh_fech!K25/RES_summary!K$19)</f>
        <v>10.180024506665109</v>
      </c>
      <c r="L25" s="74">
        <f>IF(RES_hh_fech!L25=0,0,RES_hh_fech!L25/RES_summary!L$19)</f>
        <v>9.6358680326423336</v>
      </c>
      <c r="M25" s="74">
        <f>IF(RES_hh_fech!M25=0,0,RES_hh_fech!M25/RES_summary!M$19)</f>
        <v>9.4837724029541697</v>
      </c>
      <c r="N25" s="74">
        <f>IF(RES_hh_fech!N25=0,0,RES_hh_fech!N25/RES_summary!N$19)</f>
        <v>8.5417271880406656</v>
      </c>
      <c r="O25" s="74">
        <f>IF(RES_hh_fech!O25=0,0,RES_hh_fech!O25/RES_summary!O$19)</f>
        <v>9.1137463094477109</v>
      </c>
      <c r="P25" s="74">
        <f>IF(RES_hh_fech!P25=0,0,RES_hh_fech!P25/RES_summary!P$19)</f>
        <v>9.1530286164260666</v>
      </c>
      <c r="Q25" s="74">
        <f>IF(RES_hh_fech!Q25=0,0,RES_hh_fech!Q25/RES_summary!Q$19)</f>
        <v>8.7942217110142771</v>
      </c>
      <c r="R25" s="74">
        <f>IF(RES_hh_fech!R25=0,0,RES_hh_fech!R25/RES_summary!R$19)</f>
        <v>9.2424618942873025</v>
      </c>
      <c r="S25" s="74">
        <f>IF(RES_hh_fech!S25=0,0,RES_hh_fech!S25/RES_summary!S$19)</f>
        <v>8.8157039967219379</v>
      </c>
      <c r="T25" s="74">
        <f>IF(RES_hh_fech!T25=0,0,RES_hh_fech!T25/RES_summary!T$19)</f>
        <v>7.6892256246280022</v>
      </c>
      <c r="U25" s="74">
        <f>IF(RES_hh_fech!U25=0,0,RES_hh_fech!U25/RES_summary!U$19)</f>
        <v>7.2912768570283282</v>
      </c>
      <c r="V25" s="74">
        <f>IF(RES_hh_fech!V25=0,0,RES_hh_fech!V25/RES_summary!V$19)</f>
        <v>6.9612024992202528</v>
      </c>
      <c r="W25" s="74">
        <f>IF(RES_hh_fech!W25=0,0,RES_hh_fech!W25/RES_summary!W$19)</f>
        <v>7.667639953537166</v>
      </c>
      <c r="X25" s="74">
        <f>IF(RES_hh_fech!X25=0,0,RES_hh_fech!X25/RES_summary!X$19)</f>
        <v>7.3968443170749323</v>
      </c>
      <c r="Y25" s="74">
        <f>IF(RES_hh_fech!Y25=0,0,RES_hh_fech!Y25/RES_summary!Y$19)</f>
        <v>6.109078892929916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9.9999443446111016</v>
      </c>
      <c r="C26" s="77">
        <f>IF(RES_hh_fech!C26=0,0,RES_hh_fech!C26/RES_summary!C$19)</f>
        <v>9.8776354496519261</v>
      </c>
      <c r="D26" s="77">
        <f>IF(RES_hh_fech!D26=0,0,RES_hh_fech!D26/RES_summary!D$19)</f>
        <v>10.059383819713021</v>
      </c>
      <c r="E26" s="77">
        <f>IF(RES_hh_fech!E26=0,0,RES_hh_fech!E26/RES_summary!E$19)</f>
        <v>10.088335213906591</v>
      </c>
      <c r="F26" s="77">
        <f>IF(RES_hh_fech!F26=0,0,RES_hh_fech!F26/RES_summary!F$19)</f>
        <v>10.328269295783851</v>
      </c>
      <c r="G26" s="77">
        <f>IF(RES_hh_fech!G26=0,0,RES_hh_fech!G26/RES_summary!G$19)</f>
        <v>9.6149899171874011</v>
      </c>
      <c r="H26" s="77">
        <f>IF(RES_hh_fech!H26=0,0,RES_hh_fech!H26/RES_summary!H$19)</f>
        <v>10.198435299900849</v>
      </c>
      <c r="I26" s="77">
        <f>IF(RES_hh_fech!I26=0,0,RES_hh_fech!I26/RES_summary!I$19)</f>
        <v>10.133414779167387</v>
      </c>
      <c r="J26" s="77">
        <f>IF(RES_hh_fech!J26=0,0,RES_hh_fech!J26/RES_summary!J$19)</f>
        <v>10.818893001623334</v>
      </c>
      <c r="K26" s="77">
        <f>IF(RES_hh_fech!K26=0,0,RES_hh_fech!K26/RES_summary!K$19)</f>
        <v>11.533329640912477</v>
      </c>
      <c r="L26" s="77">
        <f>IF(RES_hh_fech!L26=0,0,RES_hh_fech!L26/RES_summary!L$19)</f>
        <v>11.188763256889771</v>
      </c>
      <c r="M26" s="77">
        <f>IF(RES_hh_fech!M26=0,0,RES_hh_fech!M26/RES_summary!M$19)</f>
        <v>11.117241855671773</v>
      </c>
      <c r="N26" s="77">
        <f>IF(RES_hh_fech!N26=0,0,RES_hh_fech!N26/RES_summary!N$19)</f>
        <v>11.10231392954721</v>
      </c>
      <c r="O26" s="77">
        <f>IF(RES_hh_fech!O26=0,0,RES_hh_fech!O26/RES_summary!O$19)</f>
        <v>11.142954351189998</v>
      </c>
      <c r="P26" s="77">
        <f>IF(RES_hh_fech!P26=0,0,RES_hh_fech!P26/RES_summary!P$19)</f>
        <v>11.299706493253538</v>
      </c>
      <c r="Q26" s="77">
        <f>IF(RES_hh_fech!Q26=0,0,RES_hh_fech!Q26/RES_summary!Q$19)</f>
        <v>11.490340447737962</v>
      </c>
      <c r="R26" s="77">
        <f>IF(RES_hh_fech!R26=0,0,RES_hh_fech!R26/RES_summary!R$19)</f>
        <v>11.592384028985682</v>
      </c>
      <c r="S26" s="77">
        <f>IF(RES_hh_fech!S26=0,0,RES_hh_fech!S26/RES_summary!S$19)</f>
        <v>11.529234655174079</v>
      </c>
      <c r="T26" s="77">
        <f>IF(RES_hh_fech!T26=0,0,RES_hh_fech!T26/RES_summary!T$19)</f>
        <v>11.294281928933891</v>
      </c>
      <c r="U26" s="77">
        <f>IF(RES_hh_fech!U26=0,0,RES_hh_fech!U26/RES_summary!U$19)</f>
        <v>11.548008607552658</v>
      </c>
      <c r="V26" s="77">
        <f>IF(RES_hh_fech!V26=0,0,RES_hh_fech!V26/RES_summary!V$19)</f>
        <v>11.696527229081321</v>
      </c>
      <c r="W26" s="77">
        <f>IF(RES_hh_fech!W26=0,0,RES_hh_fech!W26/RES_summary!W$19)</f>
        <v>11.962413504029836</v>
      </c>
      <c r="X26" s="77">
        <f>IF(RES_hh_fech!X26=0,0,RES_hh_fech!X26/RES_summary!X$19)</f>
        <v>12.303065837693858</v>
      </c>
      <c r="Y26" s="77">
        <f>IF(RES_hh_fech!Y26=0,0,RES_hh_fech!Y26/RES_summary!Y$19)</f>
        <v>12.538167143011771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8.0136017442635463</v>
      </c>
      <c r="C27" s="69">
        <f>IF(RES_hh_fech!C27=0,0,RES_hh_fech!C27/RES_summary!C$19)</f>
        <v>7.7642984613443193</v>
      </c>
      <c r="D27" s="69">
        <f>IF(RES_hh_fech!D27=0,0,RES_hh_fech!D27/RES_summary!D$19)</f>
        <v>8.6988316184051087</v>
      </c>
      <c r="E27" s="69">
        <f>IF(RES_hh_fech!E27=0,0,RES_hh_fech!E27/RES_summary!E$19)</f>
        <v>8.3509538043438205</v>
      </c>
      <c r="F27" s="69">
        <f>IF(RES_hh_fech!F27=0,0,RES_hh_fech!F27/RES_summary!F$19)</f>
        <v>8.9011575984797098</v>
      </c>
      <c r="G27" s="69">
        <f>IF(RES_hh_fech!G27=0,0,RES_hh_fech!G27/RES_summary!G$19)</f>
        <v>8.6339466921197374</v>
      </c>
      <c r="H27" s="69">
        <f>IF(RES_hh_fech!H27=0,0,RES_hh_fech!H27/RES_summary!H$19)</f>
        <v>8.8387827077705321</v>
      </c>
      <c r="I27" s="69">
        <f>IF(RES_hh_fech!I27=0,0,RES_hh_fech!I27/RES_summary!I$19)</f>
        <v>8.4578415176418158</v>
      </c>
      <c r="J27" s="69">
        <f>IF(RES_hh_fech!J27=0,0,RES_hh_fech!J27/RES_summary!J$19)</f>
        <v>8.3522247076954681</v>
      </c>
      <c r="K27" s="69">
        <f>IF(RES_hh_fech!K27=0,0,RES_hh_fech!K27/RES_summary!K$19)</f>
        <v>8.6910049253940507</v>
      </c>
      <c r="L27" s="69">
        <f>IF(RES_hh_fech!L27=0,0,RES_hh_fech!L27/RES_summary!L$19)</f>
        <v>8.2859171120839186</v>
      </c>
      <c r="M27" s="69">
        <f>IF(RES_hh_fech!M27=0,0,RES_hh_fech!M27/RES_summary!M$19)</f>
        <v>7.761232617946499</v>
      </c>
      <c r="N27" s="69">
        <f>IF(RES_hh_fech!N27=0,0,RES_hh_fech!N27/RES_summary!N$19)</f>
        <v>7.6465614496787673</v>
      </c>
      <c r="O27" s="69">
        <f>IF(RES_hh_fech!O27=0,0,RES_hh_fech!O27/RES_summary!O$19)</f>
        <v>8.3858701087342951</v>
      </c>
      <c r="P27" s="69">
        <f>IF(RES_hh_fech!P27=0,0,RES_hh_fech!P27/RES_summary!P$19)</f>
        <v>8.4558411892037082</v>
      </c>
      <c r="Q27" s="69">
        <f>IF(RES_hh_fech!Q27=0,0,RES_hh_fech!Q27/RES_summary!Q$19)</f>
        <v>8.332113254986993</v>
      </c>
      <c r="R27" s="69">
        <f>IF(RES_hh_fech!R27=0,0,RES_hh_fech!R27/RES_summary!R$19)</f>
        <v>8.6235520193960458</v>
      </c>
      <c r="S27" s="69">
        <f>IF(RES_hh_fech!S27=0,0,RES_hh_fech!S27/RES_summary!S$19)</f>
        <v>8.4910003073695428</v>
      </c>
      <c r="T27" s="69">
        <f>IF(RES_hh_fech!T27=0,0,RES_hh_fech!T27/RES_summary!T$19)</f>
        <v>8.5827827759951028</v>
      </c>
      <c r="U27" s="69">
        <f>IF(RES_hh_fech!U27=0,0,RES_hh_fech!U27/RES_summary!U$19)</f>
        <v>8.8409987327099309</v>
      </c>
      <c r="V27" s="69">
        <f>IF(RES_hh_fech!V27=0,0,RES_hh_fech!V27/RES_summary!V$19)</f>
        <v>9.9790848255629143</v>
      </c>
      <c r="W27" s="69">
        <f>IF(RES_hh_fech!W27=0,0,RES_hh_fech!W27/RES_summary!W$19)</f>
        <v>9.5769508542691248</v>
      </c>
      <c r="X27" s="69">
        <f>IF(RES_hh_fech!X27=0,0,RES_hh_fech!X27/RES_summary!X$19)</f>
        <v>9.1057280620349577</v>
      </c>
      <c r="Y27" s="69">
        <f>IF(RES_hh_fech!Y27=0,0,RES_hh_fech!Y27/RES_summary!Y$19)</f>
        <v>7.5448010861715851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9.9928334179623111</v>
      </c>
      <c r="C29" s="72">
        <f>IF(RES_hh_fech!C29=0,0,RES_hh_fech!C29/RES_summary!C$19)</f>
        <v>10.007946845936081</v>
      </c>
      <c r="D29" s="72">
        <f>IF(RES_hh_fech!D29=0,0,RES_hh_fech!D29/RES_summary!D$19)</f>
        <v>10.576307456518604</v>
      </c>
      <c r="E29" s="72">
        <f>IF(RES_hh_fech!E29=0,0,RES_hh_fech!E29/RES_summary!E$19)</f>
        <v>10.16041067173226</v>
      </c>
      <c r="F29" s="72">
        <f>IF(RES_hh_fech!F29=0,0,RES_hh_fech!F29/RES_summary!F$19)</f>
        <v>11.524657078305079</v>
      </c>
      <c r="G29" s="72">
        <f>IF(RES_hh_fech!G29=0,0,RES_hh_fech!G29/RES_summary!G$19)</f>
        <v>10.635979616362585</v>
      </c>
      <c r="H29" s="72">
        <f>IF(RES_hh_fech!H29=0,0,RES_hh_fech!H29/RES_summary!H$19)</f>
        <v>10.593120184790752</v>
      </c>
      <c r="I29" s="72">
        <f>IF(RES_hh_fech!I29=0,0,RES_hh_fech!I29/RES_summary!I$19)</f>
        <v>10.937277280771029</v>
      </c>
      <c r="J29" s="72">
        <f>IF(RES_hh_fech!J29=0,0,RES_hh_fech!J29/RES_summary!J$19)</f>
        <v>10.972682445308834</v>
      </c>
      <c r="K29" s="72">
        <f>IF(RES_hh_fech!K29=0,0,RES_hh_fech!K29/RES_summary!K$19)</f>
        <v>9.6150665591934672</v>
      </c>
      <c r="L29" s="72">
        <f>IF(RES_hh_fech!L29=0,0,RES_hh_fech!L29/RES_summary!L$19)</f>
        <v>11.870172336420454</v>
      </c>
      <c r="M29" s="72">
        <f>IF(RES_hh_fech!M29=0,0,RES_hh_fech!M29/RES_summary!M$19)</f>
        <v>11.032606655255531</v>
      </c>
      <c r="N29" s="72">
        <f>IF(RES_hh_fech!N29=0,0,RES_hh_fech!N29/RES_summary!N$19)</f>
        <v>3.4386469885297655</v>
      </c>
      <c r="O29" s="72">
        <f>IF(RES_hh_fech!O29=0,0,RES_hh_fech!O29/RES_summary!O$19)</f>
        <v>12.365280079102581</v>
      </c>
      <c r="P29" s="72">
        <f>IF(RES_hh_fech!P29=0,0,RES_hh_fech!P29/RES_summary!P$19)</f>
        <v>11.908787098442589</v>
      </c>
      <c r="Q29" s="72">
        <f>IF(RES_hh_fech!Q29=0,0,RES_hh_fech!Q29/RES_summary!Q$19)</f>
        <v>10.345976180617333</v>
      </c>
      <c r="R29" s="72">
        <f>IF(RES_hh_fech!R29=0,0,RES_hh_fech!R29/RES_summary!R$19)</f>
        <v>9.6348851784997667</v>
      </c>
      <c r="S29" s="72">
        <f>IF(RES_hh_fech!S29=0,0,RES_hh_fech!S29/RES_summary!S$19)</f>
        <v>9.4608014148347426</v>
      </c>
      <c r="T29" s="72">
        <f>IF(RES_hh_fech!T29=0,0,RES_hh_fech!T29/RES_summary!T$19)</f>
        <v>11.233343452548318</v>
      </c>
      <c r="U29" s="72">
        <f>IF(RES_hh_fech!U29=0,0,RES_hh_fech!U29/RES_summary!U$19)</f>
        <v>11.452304102590022</v>
      </c>
      <c r="V29" s="72">
        <f>IF(RES_hh_fech!V29=0,0,RES_hh_fech!V29/RES_summary!V$19)</f>
        <v>12.948214006711982</v>
      </c>
      <c r="W29" s="72">
        <f>IF(RES_hh_fech!W29=0,0,RES_hh_fech!W29/RES_summary!W$19)</f>
        <v>12.309791341775856</v>
      </c>
      <c r="X29" s="72">
        <f>IF(RES_hh_fech!X29=0,0,RES_hh_fech!X29/RES_summary!X$19)</f>
        <v>11.387486625079994</v>
      </c>
      <c r="Y29" s="72">
        <f>IF(RES_hh_fech!Y29=0,0,RES_hh_fech!Y29/RES_summary!Y$19)</f>
        <v>10.064283015832359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9.7299007693605652</v>
      </c>
      <c r="C30" s="72">
        <f>IF(RES_hh_fech!C30=0,0,RES_hh_fech!C30/RES_summary!C$19)</f>
        <v>8.5837856017688345</v>
      </c>
      <c r="D30" s="72">
        <f>IF(RES_hh_fech!D30=0,0,RES_hh_fech!D30/RES_summary!D$19)</f>
        <v>7.9587232966583006</v>
      </c>
      <c r="E30" s="72">
        <f>IF(RES_hh_fech!E30=0,0,RES_hh_fech!E30/RES_summary!E$19)</f>
        <v>8.2421559117056873</v>
      </c>
      <c r="F30" s="72">
        <f>IF(RES_hh_fech!F30=0,0,RES_hh_fech!F30/RES_summary!F$19)</f>
        <v>8.323690624296626</v>
      </c>
      <c r="G30" s="72">
        <f>IF(RES_hh_fech!G30=0,0,RES_hh_fech!G30/RES_summary!G$19)</f>
        <v>9.2832295468333843</v>
      </c>
      <c r="H30" s="72">
        <f>IF(RES_hh_fech!H30=0,0,RES_hh_fech!H30/RES_summary!H$19)</f>
        <v>11.472669836038062</v>
      </c>
      <c r="I30" s="72">
        <f>IF(RES_hh_fech!I30=0,0,RES_hh_fech!I30/RES_summary!I$19)</f>
        <v>10.855914751302736</v>
      </c>
      <c r="J30" s="72">
        <f>IF(RES_hh_fech!J30=0,0,RES_hh_fech!J30/RES_summary!J$19)</f>
        <v>10.295551748716631</v>
      </c>
      <c r="K30" s="72">
        <f>IF(RES_hh_fech!K30=0,0,RES_hh_fech!K30/RES_summary!K$19)</f>
        <v>11.56656344267423</v>
      </c>
      <c r="L30" s="72">
        <f>IF(RES_hh_fech!L30=0,0,RES_hh_fech!L30/RES_summary!L$19)</f>
        <v>10.718675748882255</v>
      </c>
      <c r="M30" s="72">
        <f>IF(RES_hh_fech!M30=0,0,RES_hh_fech!M30/RES_summary!M$19)</f>
        <v>9.5570879196042444</v>
      </c>
      <c r="N30" s="72">
        <f>IF(RES_hh_fech!N30=0,0,RES_hh_fech!N30/RES_summary!N$19)</f>
        <v>9.6395829110261726</v>
      </c>
      <c r="O30" s="72">
        <f>IF(RES_hh_fech!O30=0,0,RES_hh_fech!O30/RES_summary!O$19)</f>
        <v>10.75208388338455</v>
      </c>
      <c r="P30" s="72">
        <f>IF(RES_hh_fech!P30=0,0,RES_hh_fech!P30/RES_summary!P$19)</f>
        <v>9.4307677503841862</v>
      </c>
      <c r="Q30" s="72">
        <f>IF(RES_hh_fech!Q30=0,0,RES_hh_fech!Q30/RES_summary!Q$19)</f>
        <v>9.4116338923326044</v>
      </c>
      <c r="R30" s="72">
        <f>IF(RES_hh_fech!R30=0,0,RES_hh_fech!R30/RES_summary!R$19)</f>
        <v>11.801813003278259</v>
      </c>
      <c r="S30" s="72">
        <f>IF(RES_hh_fech!S30=0,0,RES_hh_fech!S30/RES_summary!S$19)</f>
        <v>10.6046548562617</v>
      </c>
      <c r="T30" s="72">
        <f>IF(RES_hh_fech!T30=0,0,RES_hh_fech!T30/RES_summary!T$19)</f>
        <v>10.64055211914331</v>
      </c>
      <c r="U30" s="72">
        <f>IF(RES_hh_fech!U30=0,0,RES_hh_fech!U30/RES_summary!U$19)</f>
        <v>11.941797327976017</v>
      </c>
      <c r="V30" s="72">
        <f>IF(RES_hh_fech!V30=0,0,RES_hh_fech!V30/RES_summary!V$19)</f>
        <v>11.702610729615676</v>
      </c>
      <c r="W30" s="72">
        <f>IF(RES_hh_fech!W30=0,0,RES_hh_fech!W30/RES_summary!W$19)</f>
        <v>11.221106682116073</v>
      </c>
      <c r="X30" s="72">
        <f>IF(RES_hh_fech!X30=0,0,RES_hh_fech!X30/RES_summary!X$19)</f>
        <v>10.943925117395263</v>
      </c>
      <c r="Y30" s="72">
        <f>IF(RES_hh_fech!Y30=0,0,RES_hh_fech!Y30/RES_summary!Y$19)</f>
        <v>10.68964992124608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10.310882058334869</v>
      </c>
      <c r="C31" s="72">
        <f>IF(RES_hh_fech!C31=0,0,RES_hh_fech!C31/RES_summary!C$19)</f>
        <v>10.053322207374567</v>
      </c>
      <c r="D31" s="72">
        <f>IF(RES_hh_fech!D31=0,0,RES_hh_fech!D31/RES_summary!D$19)</f>
        <v>11.112382975252057</v>
      </c>
      <c r="E31" s="72">
        <f>IF(RES_hh_fech!E31=0,0,RES_hh_fech!E31/RES_summary!E$19)</f>
        <v>10.331631108641991</v>
      </c>
      <c r="F31" s="72">
        <f>IF(RES_hh_fech!F31=0,0,RES_hh_fech!F31/RES_summary!F$19)</f>
        <v>11.267167558817079</v>
      </c>
      <c r="G31" s="72">
        <f>IF(RES_hh_fech!G31=0,0,RES_hh_fech!G31/RES_summary!G$19)</f>
        <v>10.653751727978104</v>
      </c>
      <c r="H31" s="72">
        <f>IF(RES_hh_fech!H31=0,0,RES_hh_fech!H31/RES_summary!H$19)</f>
        <v>10.755344867523082</v>
      </c>
      <c r="I31" s="72">
        <f>IF(RES_hh_fech!I31=0,0,RES_hh_fech!I31/RES_summary!I$19)</f>
        <v>12.254473377085223</v>
      </c>
      <c r="J31" s="72">
        <f>IF(RES_hh_fech!J31=0,0,RES_hh_fech!J31/RES_summary!J$19)</f>
        <v>10.540796450197965</v>
      </c>
      <c r="K31" s="72">
        <f>IF(RES_hh_fech!K31=0,0,RES_hh_fech!K31/RES_summary!K$19)</f>
        <v>10.385238450965154</v>
      </c>
      <c r="L31" s="72">
        <f>IF(RES_hh_fech!L31=0,0,RES_hh_fech!L31/RES_summary!L$19)</f>
        <v>10.489402523578597</v>
      </c>
      <c r="M31" s="72">
        <f>IF(RES_hh_fech!M31=0,0,RES_hh_fech!M31/RES_summary!M$19)</f>
        <v>8.7197168415850843</v>
      </c>
      <c r="N31" s="72">
        <f>IF(RES_hh_fech!N31=0,0,RES_hh_fech!N31/RES_summary!N$19)</f>
        <v>10.364677332783998</v>
      </c>
      <c r="O31" s="72">
        <f>IF(RES_hh_fech!O31=0,0,RES_hh_fech!O31/RES_summary!O$19)</f>
        <v>11.315353794973708</v>
      </c>
      <c r="P31" s="72">
        <f>IF(RES_hh_fech!P31=0,0,RES_hh_fech!P31/RES_summary!P$19)</f>
        <v>11.060371997070023</v>
      </c>
      <c r="Q31" s="72">
        <f>IF(RES_hh_fech!Q31=0,0,RES_hh_fech!Q31/RES_summary!Q$19)</f>
        <v>10.837042688657714</v>
      </c>
      <c r="R31" s="72">
        <f>IF(RES_hh_fech!R31=0,0,RES_hh_fech!R31/RES_summary!R$19)</f>
        <v>11.015870666803321</v>
      </c>
      <c r="S31" s="72">
        <f>IF(RES_hh_fech!S31=0,0,RES_hh_fech!S31/RES_summary!S$19)</f>
        <v>10.966976025240804</v>
      </c>
      <c r="T31" s="72">
        <f>IF(RES_hh_fech!T31=0,0,RES_hh_fech!T31/RES_summary!T$19)</f>
        <v>10.605696764324572</v>
      </c>
      <c r="U31" s="72">
        <f>IF(RES_hh_fech!U31=0,0,RES_hh_fech!U31/RES_summary!U$19)</f>
        <v>11.685177248863704</v>
      </c>
      <c r="V31" s="72">
        <f>IF(RES_hh_fech!V31=0,0,RES_hh_fech!V31/RES_summary!V$19)</f>
        <v>14.046838742466695</v>
      </c>
      <c r="W31" s="72">
        <f>IF(RES_hh_fech!W31=0,0,RES_hh_fech!W31/RES_summary!W$19)</f>
        <v>15.561584402230734</v>
      </c>
      <c r="X31" s="72">
        <f>IF(RES_hh_fech!X31=0,0,RES_hh_fech!X31/RES_summary!X$19)</f>
        <v>9.6149602719926879</v>
      </c>
      <c r="Y31" s="72">
        <f>IF(RES_hh_fech!Y31=0,0,RES_hh_fech!Y31/RES_summary!Y$19)</f>
        <v>9.0556773837214397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7.8335732164624936</v>
      </c>
      <c r="C32" s="77">
        <f>IF(RES_hh_fech!C32=0,0,RES_hh_fech!C32/RES_summary!C$19)</f>
        <v>7.5818866304103842</v>
      </c>
      <c r="D32" s="77">
        <f>IF(RES_hh_fech!D32=0,0,RES_hh_fech!D32/RES_summary!D$19)</f>
        <v>8.5427553104621623</v>
      </c>
      <c r="E32" s="77">
        <f>IF(RES_hh_fech!E32=0,0,RES_hh_fech!E32/RES_summary!E$19)</f>
        <v>8.2220278817326715</v>
      </c>
      <c r="F32" s="77">
        <f>IF(RES_hh_fech!F32=0,0,RES_hh_fech!F32/RES_summary!F$19)</f>
        <v>8.7403528053365811</v>
      </c>
      <c r="G32" s="77">
        <f>IF(RES_hh_fech!G32=0,0,RES_hh_fech!G32/RES_summary!G$19)</f>
        <v>8.5050630266932306</v>
      </c>
      <c r="H32" s="77">
        <f>IF(RES_hh_fech!H32=0,0,RES_hh_fech!H32/RES_summary!H$19)</f>
        <v>8.7156696314238893</v>
      </c>
      <c r="I32" s="77">
        <f>IF(RES_hh_fech!I32=0,0,RES_hh_fech!I32/RES_summary!I$19)</f>
        <v>8.2388280352231238</v>
      </c>
      <c r="J32" s="77">
        <f>IF(RES_hh_fech!J32=0,0,RES_hh_fech!J32/RES_summary!J$19)</f>
        <v>8.1786787012414077</v>
      </c>
      <c r="K32" s="77">
        <f>IF(RES_hh_fech!K32=0,0,RES_hh_fech!K32/RES_summary!K$19)</f>
        <v>8.5934877340733777</v>
      </c>
      <c r="L32" s="77">
        <f>IF(RES_hh_fech!L32=0,0,RES_hh_fech!L32/RES_summary!L$19)</f>
        <v>8.0600062641267201</v>
      </c>
      <c r="M32" s="77">
        <f>IF(RES_hh_fech!M32=0,0,RES_hh_fech!M32/RES_summary!M$19)</f>
        <v>7.5824130973832968</v>
      </c>
      <c r="N32" s="77">
        <f>IF(RES_hh_fech!N32=0,0,RES_hh_fech!N32/RES_summary!N$19)</f>
        <v>7.6832359667339576</v>
      </c>
      <c r="O32" s="77">
        <f>IF(RES_hh_fech!O32=0,0,RES_hh_fech!O32/RES_summary!O$19)</f>
        <v>7.9496845875309248</v>
      </c>
      <c r="P32" s="77">
        <f>IF(RES_hh_fech!P32=0,0,RES_hh_fech!P32/RES_summary!P$19)</f>
        <v>8.0178998007844626</v>
      </c>
      <c r="Q32" s="77">
        <f>IF(RES_hh_fech!Q32=0,0,RES_hh_fech!Q32/RES_summary!Q$19)</f>
        <v>7.9705829578587624</v>
      </c>
      <c r="R32" s="77">
        <f>IF(RES_hh_fech!R32=0,0,RES_hh_fech!R32/RES_summary!R$19)</f>
        <v>8.3265671887988759</v>
      </c>
      <c r="S32" s="77">
        <f>IF(RES_hh_fech!S32=0,0,RES_hh_fech!S32/RES_summary!S$19)</f>
        <v>8.1640637727421073</v>
      </c>
      <c r="T32" s="77">
        <f>IF(RES_hh_fech!T32=0,0,RES_hh_fech!T32/RES_summary!T$19)</f>
        <v>7.995282145353996</v>
      </c>
      <c r="U32" s="77">
        <f>IF(RES_hh_fech!U32=0,0,RES_hh_fech!U32/RES_summary!U$19)</f>
        <v>8.0625972704609943</v>
      </c>
      <c r="V32" s="77">
        <f>IF(RES_hh_fech!V32=0,0,RES_hh_fech!V32/RES_summary!V$19)</f>
        <v>8.9637826162160188</v>
      </c>
      <c r="W32" s="77">
        <f>IF(RES_hh_fech!W32=0,0,RES_hh_fech!W32/RES_summary!W$19)</f>
        <v>8.4674808591827251</v>
      </c>
      <c r="X32" s="77">
        <f>IF(RES_hh_fech!X32=0,0,RES_hh_fech!X32/RES_summary!X$19)</f>
        <v>8.5808110547526102</v>
      </c>
      <c r="Y32" s="77">
        <f>IF(RES_hh_fech!Y32=0,0,RES_hh_fech!Y32/RES_summary!Y$19)</f>
        <v>6.926779846787718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72.387146811631979</v>
      </c>
      <c r="C3" s="65">
        <f>IF(RES_hh_tesh!C3=0,0,RES_hh_tesh!C3/RES_summary!C$19)</f>
        <v>76.43856586372992</v>
      </c>
      <c r="D3" s="65">
        <f>IF(RES_hh_tesh!D3=0,0,RES_hh_tesh!D3/RES_summary!D$19)</f>
        <v>79.201345863679308</v>
      </c>
      <c r="E3" s="65">
        <f>IF(RES_hh_tesh!E3=0,0,RES_hh_tesh!E3/RES_summary!E$19)</f>
        <v>90.540205746535008</v>
      </c>
      <c r="F3" s="65">
        <f>IF(RES_hh_tesh!F3=0,0,RES_hh_tesh!F3/RES_summary!F$19)</f>
        <v>85.579523570300239</v>
      </c>
      <c r="G3" s="65">
        <f>IF(RES_hh_tesh!G3=0,0,RES_hh_tesh!G3/RES_summary!G$19)</f>
        <v>87.951617640595956</v>
      </c>
      <c r="H3" s="65">
        <f>IF(RES_hh_tesh!H3=0,0,RES_hh_tesh!H3/RES_summary!H$19)</f>
        <v>90.78926809432771</v>
      </c>
      <c r="I3" s="65">
        <f>IF(RES_hh_tesh!I3=0,0,RES_hh_tesh!I3/RES_summary!I$19)</f>
        <v>92.204587265757453</v>
      </c>
      <c r="J3" s="65">
        <f>IF(RES_hh_tesh!J3=0,0,RES_hh_tesh!J3/RES_summary!J$19)</f>
        <v>90.151646534785158</v>
      </c>
      <c r="K3" s="65">
        <f>IF(RES_hh_tesh!K3=0,0,RES_hh_tesh!K3/RES_summary!K$19)</f>
        <v>81.854890210048751</v>
      </c>
      <c r="L3" s="65">
        <f>IF(RES_hh_tesh!L3=0,0,RES_hh_tesh!L3/RES_summary!L$19)</f>
        <v>81.560968868443553</v>
      </c>
      <c r="M3" s="65">
        <f>IF(RES_hh_tesh!M3=0,0,RES_hh_tesh!M3/RES_summary!M$19)</f>
        <v>95.289203411010718</v>
      </c>
      <c r="N3" s="65">
        <f>IF(RES_hh_tesh!N3=0,0,RES_hh_tesh!N3/RES_summary!N$19)</f>
        <v>97.495762757213186</v>
      </c>
      <c r="O3" s="65">
        <f>IF(RES_hh_tesh!O3=0,0,RES_hh_tesh!O3/RES_summary!O$19)</f>
        <v>70.470479350915042</v>
      </c>
      <c r="P3" s="65">
        <f>IF(RES_hh_tesh!P3=0,0,RES_hh_tesh!P3/RES_summary!P$19)</f>
        <v>68.602381943126844</v>
      </c>
      <c r="Q3" s="65">
        <f>IF(RES_hh_tesh!Q3=0,0,RES_hh_tesh!Q3/RES_summary!Q$19)</f>
        <v>83.465930034575862</v>
      </c>
      <c r="R3" s="65">
        <f>IF(RES_hh_tesh!R3=0,0,RES_hh_tesh!R3/RES_summary!R$19)</f>
        <v>85.867132209932322</v>
      </c>
      <c r="S3" s="65">
        <f>IF(RES_hh_tesh!S3=0,0,RES_hh_tesh!S3/RES_summary!S$19)</f>
        <v>87.697407749096186</v>
      </c>
      <c r="T3" s="65">
        <f>IF(RES_hh_tesh!T3=0,0,RES_hh_tesh!T3/RES_summary!T$19)</f>
        <v>74.947318916183789</v>
      </c>
      <c r="U3" s="65">
        <f>IF(RES_hh_tesh!U3=0,0,RES_hh_tesh!U3/RES_summary!U$19)</f>
        <v>84.245445091742823</v>
      </c>
      <c r="V3" s="65">
        <f>IF(RES_hh_tesh!V3=0,0,RES_hh_tesh!V3/RES_summary!V$19)</f>
        <v>85.289021930877126</v>
      </c>
      <c r="W3" s="65">
        <f>IF(RES_hh_tesh!W3=0,0,RES_hh_tesh!W3/RES_summary!W$19)</f>
        <v>84.700487236004435</v>
      </c>
      <c r="X3" s="65">
        <f>IF(RES_hh_tesh!X3=0,0,RES_hh_tesh!X3/RES_summary!X$19)</f>
        <v>85.90629362375806</v>
      </c>
      <c r="Y3" s="65">
        <f>IF(RES_hh_tesh!Y3=0,0,RES_hh_tesh!Y3/RES_summary!Y$19)</f>
        <v>79.874996046012512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48.906204891175079</v>
      </c>
      <c r="C4" s="69">
        <f>IF(RES_hh_tesh!C4=0,0,RES_hh_tesh!C4/RES_summary!C$19)</f>
        <v>51.586147839507866</v>
      </c>
      <c r="D4" s="69">
        <f>IF(RES_hh_tesh!D4=0,0,RES_hh_tesh!D4/RES_summary!D$19)</f>
        <v>54.424642243109226</v>
      </c>
      <c r="E4" s="69">
        <f>IF(RES_hh_tesh!E4=0,0,RES_hh_tesh!E4/RES_summary!E$19)</f>
        <v>63.080183496538041</v>
      </c>
      <c r="F4" s="69">
        <f>IF(RES_hh_tesh!F4=0,0,RES_hh_tesh!F4/RES_summary!F$19)</f>
        <v>60.63659965646746</v>
      </c>
      <c r="G4" s="69">
        <f>IF(RES_hh_tesh!G4=0,0,RES_hh_tesh!G4/RES_summary!G$19)</f>
        <v>62.8430602276744</v>
      </c>
      <c r="H4" s="69">
        <f>IF(RES_hh_tesh!H4=0,0,RES_hh_tesh!H4/RES_summary!H$19)</f>
        <v>63.447604357025021</v>
      </c>
      <c r="I4" s="69">
        <f>IF(RES_hh_tesh!I4=0,0,RES_hh_tesh!I4/RES_summary!I$19)</f>
        <v>61.139538192520043</v>
      </c>
      <c r="J4" s="69">
        <f>IF(RES_hh_tesh!J4=0,0,RES_hh_tesh!J4/RES_summary!J$19)</f>
        <v>58.349843889807609</v>
      </c>
      <c r="K4" s="69">
        <f>IF(RES_hh_tesh!K4=0,0,RES_hh_tesh!K4/RES_summary!K$19)</f>
        <v>52.50700843064746</v>
      </c>
      <c r="L4" s="69">
        <f>IF(RES_hh_tesh!L4=0,0,RES_hh_tesh!L4/RES_summary!L$19)</f>
        <v>49.640328990955787</v>
      </c>
      <c r="M4" s="69">
        <f>IF(RES_hh_tesh!M4=0,0,RES_hh_tesh!M4/RES_summary!M$19)</f>
        <v>64.227880839152846</v>
      </c>
      <c r="N4" s="69">
        <f>IF(RES_hh_tesh!N4=0,0,RES_hh_tesh!N4/RES_summary!N$19)</f>
        <v>58.817099054469502</v>
      </c>
      <c r="O4" s="69">
        <f>IF(RES_hh_tesh!O4=0,0,RES_hh_tesh!O4/RES_summary!O$19)</f>
        <v>38.392737920131069</v>
      </c>
      <c r="P4" s="69">
        <f>IF(RES_hh_tesh!P4=0,0,RES_hh_tesh!P4/RES_summary!P$19)</f>
        <v>38.440958399959385</v>
      </c>
      <c r="Q4" s="69">
        <f>IF(RES_hh_tesh!Q4=0,0,RES_hh_tesh!Q4/RES_summary!Q$19)</f>
        <v>49.348109760026411</v>
      </c>
      <c r="R4" s="69">
        <f>IF(RES_hh_tesh!R4=0,0,RES_hh_tesh!R4/RES_summary!R$19)</f>
        <v>47.191866195351146</v>
      </c>
      <c r="S4" s="69">
        <f>IF(RES_hh_tesh!S4=0,0,RES_hh_tesh!S4/RES_summary!S$19)</f>
        <v>47.331328283734926</v>
      </c>
      <c r="T4" s="69">
        <f>IF(RES_hh_tesh!T4=0,0,RES_hh_tesh!T4/RES_summary!T$19)</f>
        <v>40.061347678227669</v>
      </c>
      <c r="U4" s="69">
        <f>IF(RES_hh_tesh!U4=0,0,RES_hh_tesh!U4/RES_summary!U$19)</f>
        <v>42.40313216296979</v>
      </c>
      <c r="V4" s="69">
        <f>IF(RES_hh_tesh!V4=0,0,RES_hh_tesh!V4/RES_summary!V$19)</f>
        <v>44.96747805672522</v>
      </c>
      <c r="W4" s="69">
        <f>IF(RES_hh_tesh!W4=0,0,RES_hh_tesh!W4/RES_summary!W$19)</f>
        <v>44.843580775788595</v>
      </c>
      <c r="X4" s="69">
        <f>IF(RES_hh_tesh!X4=0,0,RES_hh_tesh!X4/RES_summary!X$19)</f>
        <v>47.322935452207318</v>
      </c>
      <c r="Y4" s="69">
        <f>IF(RES_hh_tesh!Y4=0,0,RES_hh_tesh!Y4/RES_summary!Y$19)</f>
        <v>38.75175373924737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50.29314200879093</v>
      </c>
      <c r="C5" s="72">
        <f>IF(RES_hh_tesh!C5=0,0,RES_hh_tesh!C5/RES_summary!C$19)</f>
        <v>58.970256074158911</v>
      </c>
      <c r="D5" s="72">
        <f>IF(RES_hh_tesh!D5=0,0,RES_hh_tesh!D5/RES_summary!D$19)</f>
        <v>34.80337855259895</v>
      </c>
      <c r="E5" s="72">
        <f>IF(RES_hh_tesh!E5=0,0,RES_hh_tesh!E5/RES_summary!E$19)</f>
        <v>48.249737568184813</v>
      </c>
      <c r="F5" s="72">
        <f>IF(RES_hh_tesh!F5=0,0,RES_hh_tesh!F5/RES_summary!F$19)</f>
        <v>64.320932315706287</v>
      </c>
      <c r="G5" s="72">
        <f>IF(RES_hh_tesh!G5=0,0,RES_hh_tesh!G5/RES_summary!G$19)</f>
        <v>73.684621957576795</v>
      </c>
      <c r="H5" s="72">
        <f>IF(RES_hh_tesh!H5=0,0,RES_hh_tesh!H5/RES_summary!H$19)</f>
        <v>28.108640432426334</v>
      </c>
      <c r="I5" s="72">
        <f>IF(RES_hh_tesh!I5=0,0,RES_hh_tesh!I5/RES_summary!I$19)</f>
        <v>34.373779964717137</v>
      </c>
      <c r="J5" s="72">
        <f>IF(RES_hh_tesh!J5=0,0,RES_hh_tesh!J5/RES_summary!J$19)</f>
        <v>104.39877670030923</v>
      </c>
      <c r="K5" s="72">
        <f>IF(RES_hh_tesh!K5=0,0,RES_hh_tesh!K5/RES_summary!K$19)</f>
        <v>62.233237874225416</v>
      </c>
      <c r="L5" s="72">
        <f>IF(RES_hh_tesh!L5=0,0,RES_hh_tesh!L5/RES_summary!L$19)</f>
        <v>56.566163202036428</v>
      </c>
      <c r="M5" s="72">
        <f>IF(RES_hh_tesh!M5=0,0,RES_hh_tesh!M5/RES_summary!M$19)</f>
        <v>84.775136507015262</v>
      </c>
      <c r="N5" s="72">
        <f>IF(RES_hh_tesh!N5=0,0,RES_hh_tesh!N5/RES_summary!N$19)</f>
        <v>9.0576327440033655</v>
      </c>
      <c r="O5" s="72">
        <f>IF(RES_hh_tesh!O5=0,0,RES_hh_tesh!O5/RES_summary!O$19)</f>
        <v>21.131829326486695</v>
      </c>
      <c r="P5" s="72">
        <f>IF(RES_hh_tesh!P5=0,0,RES_hh_tesh!P5/RES_summary!P$19)</f>
        <v>49.26154681839872</v>
      </c>
      <c r="Q5" s="72">
        <f>IF(RES_hh_tesh!Q5=0,0,RES_hh_tesh!Q5/RES_summary!Q$19)</f>
        <v>69.361867756511842</v>
      </c>
      <c r="R5" s="72">
        <f>IF(RES_hh_tesh!R5=0,0,RES_hh_tesh!R5/RES_summary!R$19)</f>
        <v>27.320100507573851</v>
      </c>
      <c r="S5" s="72">
        <f>IF(RES_hh_tesh!S5=0,0,RES_hh_tesh!S5/RES_summary!S$19)</f>
        <v>54.243966132152913</v>
      </c>
      <c r="T5" s="72">
        <f>IF(RES_hh_tesh!T5=0,0,RES_hh_tesh!T5/RES_summary!T$19)</f>
        <v>43.734736201614055</v>
      </c>
      <c r="U5" s="72">
        <f>IF(RES_hh_tesh!U5=0,0,RES_hh_tesh!U5/RES_summary!U$19)</f>
        <v>42.079562195890453</v>
      </c>
      <c r="V5" s="72">
        <f>IF(RES_hh_tesh!V5=0,0,RES_hh_tesh!V5/RES_summary!V$19)</f>
        <v>43.286892174302558</v>
      </c>
      <c r="W5" s="72">
        <f>IF(RES_hh_tesh!W5=0,0,RES_hh_tesh!W5/RES_summary!W$19)</f>
        <v>55.596986958867348</v>
      </c>
      <c r="X5" s="72">
        <f>IF(RES_hh_tesh!X5=0,0,RES_hh_tesh!X5/RES_summary!X$19)</f>
        <v>46.130094827133291</v>
      </c>
      <c r="Y5" s="72">
        <f>IF(RES_hh_tesh!Y5=0,0,RES_hh_tesh!Y5/RES_summary!Y$19)</f>
        <v>0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48.247538819562635</v>
      </c>
      <c r="C6" s="72">
        <f>IF(RES_hh_tesh!C6=0,0,RES_hh_tesh!C6/RES_summary!C$19)</f>
        <v>54.059468659657995</v>
      </c>
      <c r="D6" s="72">
        <f>IF(RES_hh_tesh!D6=0,0,RES_hh_tesh!D6/RES_summary!D$19)</f>
        <v>47.792733301050951</v>
      </c>
      <c r="E6" s="72">
        <f>IF(RES_hh_tesh!E6=0,0,RES_hh_tesh!E6/RES_summary!E$19)</f>
        <v>56.153453419427997</v>
      </c>
      <c r="F6" s="72">
        <f>IF(RES_hh_tesh!F6=0,0,RES_hh_tesh!F6/RES_summary!F$19)</f>
        <v>62.006163608691459</v>
      </c>
      <c r="G6" s="72">
        <f>IF(RES_hh_tesh!G6=0,0,RES_hh_tesh!G6/RES_summary!G$19)</f>
        <v>61.500076136059143</v>
      </c>
      <c r="H6" s="72">
        <f>IF(RES_hh_tesh!H6=0,0,RES_hh_tesh!H6/RES_summary!H$19)</f>
        <v>61.045598204977779</v>
      </c>
      <c r="I6" s="72">
        <f>IF(RES_hh_tesh!I6=0,0,RES_hh_tesh!I6/RES_summary!I$19)</f>
        <v>58.324757727118659</v>
      </c>
      <c r="J6" s="72">
        <f>IF(RES_hh_tesh!J6=0,0,RES_hh_tesh!J6/RES_summary!J$19)</f>
        <v>58.141787391245252</v>
      </c>
      <c r="K6" s="72">
        <f>IF(RES_hh_tesh!K6=0,0,RES_hh_tesh!K6/RES_summary!K$19)</f>
        <v>45.768239963062172</v>
      </c>
      <c r="L6" s="72">
        <f>IF(RES_hh_tesh!L6=0,0,RES_hh_tesh!L6/RES_summary!L$19)</f>
        <v>53.181440162686798</v>
      </c>
      <c r="M6" s="72">
        <f>IF(RES_hh_tesh!M6=0,0,RES_hh_tesh!M6/RES_summary!M$19)</f>
        <v>43.912781546458717</v>
      </c>
      <c r="N6" s="72">
        <f>IF(RES_hh_tesh!N6=0,0,RES_hh_tesh!N6/RES_summary!N$19)</f>
        <v>18.224479857323352</v>
      </c>
      <c r="O6" s="72">
        <f>IF(RES_hh_tesh!O6=0,0,RES_hh_tesh!O6/RES_summary!O$19)</f>
        <v>51.69056907961658</v>
      </c>
      <c r="P6" s="72">
        <f>IF(RES_hh_tesh!P6=0,0,RES_hh_tesh!P6/RES_summary!P$19)</f>
        <v>77.385759276526613</v>
      </c>
      <c r="Q6" s="72">
        <f>IF(RES_hh_tesh!Q6=0,0,RES_hh_tesh!Q6/RES_summary!Q$19)</f>
        <v>66.59228649460573</v>
      </c>
      <c r="R6" s="72">
        <f>IF(RES_hh_tesh!R6=0,0,RES_hh_tesh!R6/RES_summary!R$19)</f>
        <v>63.185545747563275</v>
      </c>
      <c r="S6" s="72">
        <f>IF(RES_hh_tesh!S6=0,0,RES_hh_tesh!S6/RES_summary!S$19)</f>
        <v>62.787507766445131</v>
      </c>
      <c r="T6" s="72">
        <f>IF(RES_hh_tesh!T6=0,0,RES_hh_tesh!T6/RES_summary!T$19)</f>
        <v>46.462522219327631</v>
      </c>
      <c r="U6" s="72">
        <f>IF(RES_hh_tesh!U6=0,0,RES_hh_tesh!U6/RES_summary!U$19)</f>
        <v>33.021017594635595</v>
      </c>
      <c r="V6" s="72">
        <f>IF(RES_hh_tesh!V6=0,0,RES_hh_tesh!V6/RES_summary!V$19)</f>
        <v>12.511465266265194</v>
      </c>
      <c r="W6" s="72">
        <f>IF(RES_hh_tesh!W6=0,0,RES_hh_tesh!W6/RES_summary!W$19)</f>
        <v>44.930386396075164</v>
      </c>
      <c r="X6" s="72">
        <f>IF(RES_hh_tesh!X6=0,0,RES_hh_tesh!X6/RES_summary!X$19)</f>
        <v>47.568013893905785</v>
      </c>
      <c r="Y6" s="72">
        <f>IF(RES_hh_tesh!Y6=0,0,RES_hh_tesh!Y6/RES_summary!Y$19)</f>
        <v>40.253868979207823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47.388890468436145</v>
      </c>
      <c r="C7" s="72">
        <f>IF(RES_hh_tesh!C7=0,0,RES_hh_tesh!C7/RES_summary!C$19)</f>
        <v>50.792889485994614</v>
      </c>
      <c r="D7" s="72">
        <f>IF(RES_hh_tesh!D7=0,0,RES_hh_tesh!D7/RES_summary!D$19)</f>
        <v>52.817756084525811</v>
      </c>
      <c r="E7" s="72">
        <f>IF(RES_hh_tesh!E7=0,0,RES_hh_tesh!E7/RES_summary!E$19)</f>
        <v>62.909289250991556</v>
      </c>
      <c r="F7" s="72">
        <f>IF(RES_hh_tesh!F7=0,0,RES_hh_tesh!F7/RES_summary!F$19)</f>
        <v>59.162928534196993</v>
      </c>
      <c r="G7" s="72">
        <f>IF(RES_hh_tesh!G7=0,0,RES_hh_tesh!G7/RES_summary!G$19)</f>
        <v>62.469560436730916</v>
      </c>
      <c r="H7" s="72">
        <f>IF(RES_hh_tesh!H7=0,0,RES_hh_tesh!H7/RES_summary!H$19)</f>
        <v>62.328722899480191</v>
      </c>
      <c r="I7" s="72">
        <f>IF(RES_hh_tesh!I7=0,0,RES_hh_tesh!I7/RES_summary!I$19)</f>
        <v>58.492521229097314</v>
      </c>
      <c r="J7" s="72">
        <f>IF(RES_hh_tesh!J7=0,0,RES_hh_tesh!J7/RES_summary!J$19)</f>
        <v>58.153963712050022</v>
      </c>
      <c r="K7" s="72">
        <f>IF(RES_hh_tesh!K7=0,0,RES_hh_tesh!K7/RES_summary!K$19)</f>
        <v>51.080643133988467</v>
      </c>
      <c r="L7" s="72">
        <f>IF(RES_hh_tesh!L7=0,0,RES_hh_tesh!L7/RES_summary!L$19)</f>
        <v>47.857800357099308</v>
      </c>
      <c r="M7" s="72">
        <f>IF(RES_hh_tesh!M7=0,0,RES_hh_tesh!M7/RES_summary!M$19)</f>
        <v>69.477735013758831</v>
      </c>
      <c r="N7" s="72">
        <f>IF(RES_hh_tesh!N7=0,0,RES_hh_tesh!N7/RES_summary!N$19)</f>
        <v>55.982003959218567</v>
      </c>
      <c r="O7" s="72">
        <f>IF(RES_hh_tesh!O7=0,0,RES_hh_tesh!O7/RES_summary!O$19)</f>
        <v>27.974290929373449</v>
      </c>
      <c r="P7" s="72">
        <f>IF(RES_hh_tesh!P7=0,0,RES_hh_tesh!P7/RES_summary!P$19)</f>
        <v>29.576093312025936</v>
      </c>
      <c r="Q7" s="72">
        <f>IF(RES_hh_tesh!Q7=0,0,RES_hh_tesh!Q7/RES_summary!Q$19)</f>
        <v>46.713109867665423</v>
      </c>
      <c r="R7" s="72">
        <f>IF(RES_hh_tesh!R7=0,0,RES_hh_tesh!R7/RES_summary!R$19)</f>
        <v>42.181249932768644</v>
      </c>
      <c r="S7" s="72">
        <f>IF(RES_hh_tesh!S7=0,0,RES_hh_tesh!S7/RES_summary!S$19)</f>
        <v>44.072743759787869</v>
      </c>
      <c r="T7" s="72">
        <f>IF(RES_hh_tesh!T7=0,0,RES_hh_tesh!T7/RES_summary!T$19)</f>
        <v>37.650725086228846</v>
      </c>
      <c r="U7" s="72">
        <f>IF(RES_hh_tesh!U7=0,0,RES_hh_tesh!U7/RES_summary!U$19)</f>
        <v>42.278741647552664</v>
      </c>
      <c r="V7" s="72">
        <f>IF(RES_hh_tesh!V7=0,0,RES_hh_tesh!V7/RES_summary!V$19)</f>
        <v>48.085235529269859</v>
      </c>
      <c r="W7" s="72">
        <f>IF(RES_hh_tesh!W7=0,0,RES_hh_tesh!W7/RES_summary!W$19)</f>
        <v>41.736889738714744</v>
      </c>
      <c r="X7" s="72">
        <f>IF(RES_hh_tesh!X7=0,0,RES_hh_tesh!X7/RES_summary!X$19)</f>
        <v>49.249492614033834</v>
      </c>
      <c r="Y7" s="72">
        <f>IF(RES_hh_tesh!Y7=0,0,RES_hh_tesh!Y7/RES_summary!Y$19)</f>
        <v>33.834150276854125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47.148856917911012</v>
      </c>
      <c r="C8" s="72">
        <f>IF(RES_hh_tesh!C8=0,0,RES_hh_tesh!C8/RES_summary!C$19)</f>
        <v>44.001232526819926</v>
      </c>
      <c r="D8" s="72">
        <f>IF(RES_hh_tesh!D8=0,0,RES_hh_tesh!D8/RES_summary!D$19)</f>
        <v>39.443969123552101</v>
      </c>
      <c r="E8" s="72">
        <f>IF(RES_hh_tesh!E8=0,0,RES_hh_tesh!E8/RES_summary!E$19)</f>
        <v>46.434152909090109</v>
      </c>
      <c r="F8" s="72">
        <f>IF(RES_hh_tesh!F8=0,0,RES_hh_tesh!F8/RES_summary!F$19)</f>
        <v>44.490796443904443</v>
      </c>
      <c r="G8" s="72">
        <f>IF(RES_hh_tesh!G8=0,0,RES_hh_tesh!G8/RES_summary!G$19)</f>
        <v>53.399939229716736</v>
      </c>
      <c r="H8" s="72">
        <f>IF(RES_hh_tesh!H8=0,0,RES_hh_tesh!H8/RES_summary!H$19)</f>
        <v>64.848698367168936</v>
      </c>
      <c r="I8" s="72">
        <f>IF(RES_hh_tesh!I8=0,0,RES_hh_tesh!I8/RES_summary!I$19)</f>
        <v>59.492401974258385</v>
      </c>
      <c r="J8" s="72">
        <f>IF(RES_hh_tesh!J8=0,0,RES_hh_tesh!J8/RES_summary!J$19)</f>
        <v>54.842502300744123</v>
      </c>
      <c r="K8" s="72">
        <f>IF(RES_hh_tesh!K8=0,0,RES_hh_tesh!K8/RES_summary!K$19)</f>
        <v>55.379247667468391</v>
      </c>
      <c r="L8" s="72">
        <f>IF(RES_hh_tesh!L8=0,0,RES_hh_tesh!L8/RES_summary!L$19)</f>
        <v>49.803952000255947</v>
      </c>
      <c r="M8" s="72">
        <f>IF(RES_hh_tesh!M8=0,0,RES_hh_tesh!M8/RES_summary!M$19)</f>
        <v>64.1317554036291</v>
      </c>
      <c r="N8" s="72">
        <f>IF(RES_hh_tesh!N8=0,0,RES_hh_tesh!N8/RES_summary!N$19)</f>
        <v>55.206895396686953</v>
      </c>
      <c r="O8" s="72">
        <f>IF(RES_hh_tesh!O8=0,0,RES_hh_tesh!O8/RES_summary!O$19)</f>
        <v>37.868373854909287</v>
      </c>
      <c r="P8" s="72">
        <f>IF(RES_hh_tesh!P8=0,0,RES_hh_tesh!P8/RES_summary!P$19)</f>
        <v>35.652332087922673</v>
      </c>
      <c r="Q8" s="72">
        <f>IF(RES_hh_tesh!Q8=0,0,RES_hh_tesh!Q8/RES_summary!Q$19)</f>
        <v>51.103611489423194</v>
      </c>
      <c r="R8" s="72">
        <f>IF(RES_hh_tesh!R8=0,0,RES_hh_tesh!R8/RES_summary!R$19)</f>
        <v>44.781831102396715</v>
      </c>
      <c r="S8" s="72">
        <f>IF(RES_hh_tesh!S8=0,0,RES_hh_tesh!S8/RES_summary!S$19)</f>
        <v>45.480912740926627</v>
      </c>
      <c r="T8" s="72">
        <f>IF(RES_hh_tesh!T8=0,0,RES_hh_tesh!T8/RES_summary!T$19)</f>
        <v>38.55184705629231</v>
      </c>
      <c r="U8" s="72">
        <f>IF(RES_hh_tesh!U8=0,0,RES_hh_tesh!U8/RES_summary!U$19)</f>
        <v>41.468484988325066</v>
      </c>
      <c r="V8" s="72">
        <f>IF(RES_hh_tesh!V8=0,0,RES_hh_tesh!V8/RES_summary!V$19)</f>
        <v>44.409416792028246</v>
      </c>
      <c r="W8" s="72">
        <f>IF(RES_hh_tesh!W8=0,0,RES_hh_tesh!W8/RES_summary!W$19)</f>
        <v>49.904158329224877</v>
      </c>
      <c r="X8" s="72">
        <f>IF(RES_hh_tesh!X8=0,0,RES_hh_tesh!X8/RES_summary!X$19)</f>
        <v>47.208831381232073</v>
      </c>
      <c r="Y8" s="72">
        <f>IF(RES_hh_tesh!Y8=0,0,RES_hh_tesh!Y8/RES_summary!Y$19)</f>
        <v>37.361288720853196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49.156682591910069</v>
      </c>
      <c r="C9" s="72">
        <f>IF(RES_hh_tesh!C9=0,0,RES_hh_tesh!C9/RES_summary!C$19)</f>
        <v>51.167860729513883</v>
      </c>
      <c r="D9" s="72">
        <f>IF(RES_hh_tesh!D9=0,0,RES_hh_tesh!D9/RES_summary!D$19)</f>
        <v>54.664627385539021</v>
      </c>
      <c r="E9" s="72">
        <f>IF(RES_hh_tesh!E9=0,0,RES_hh_tesh!E9/RES_summary!E$19)</f>
        <v>58.531166573524906</v>
      </c>
      <c r="F9" s="72">
        <f>IF(RES_hh_tesh!F9=0,0,RES_hh_tesh!F9/RES_summary!F$19)</f>
        <v>60.171051952129254</v>
      </c>
      <c r="G9" s="72">
        <f>IF(RES_hh_tesh!G9=0,0,RES_hh_tesh!G9/RES_summary!G$19)</f>
        <v>60.606543383350484</v>
      </c>
      <c r="H9" s="72">
        <f>IF(RES_hh_tesh!H9=0,0,RES_hh_tesh!H9/RES_summary!H$19)</f>
        <v>59.910973652727087</v>
      </c>
      <c r="I9" s="72">
        <f>IF(RES_hh_tesh!I9=0,0,RES_hh_tesh!I9/RES_summary!I$19)</f>
        <v>66.670542003972358</v>
      </c>
      <c r="J9" s="72">
        <f>IF(RES_hh_tesh!J9=0,0,RES_hh_tesh!J9/RES_summary!J$19)</f>
        <v>55.876698257721173</v>
      </c>
      <c r="K9" s="72">
        <f>IF(RES_hh_tesh!K9=0,0,RES_hh_tesh!K9/RES_summary!K$19)</f>
        <v>49.465625426433171</v>
      </c>
      <c r="L9" s="72">
        <f>IF(RES_hh_tesh!L9=0,0,RES_hh_tesh!L9/RES_summary!L$19)</f>
        <v>48.238317242808769</v>
      </c>
      <c r="M9" s="72">
        <f>IF(RES_hh_tesh!M9=0,0,RES_hh_tesh!M9/RES_summary!M$19)</f>
        <v>56.580413821722928</v>
      </c>
      <c r="N9" s="72">
        <f>IF(RES_hh_tesh!N9=0,0,RES_hh_tesh!N9/RES_summary!N$19)</f>
        <v>62.77966347024477</v>
      </c>
      <c r="O9" s="72">
        <f>IF(RES_hh_tesh!O9=0,0,RES_hh_tesh!O9/RES_summary!O$19)</f>
        <v>52.633102773734493</v>
      </c>
      <c r="P9" s="72">
        <f>IF(RES_hh_tesh!P9=0,0,RES_hh_tesh!P9/RES_summary!P$19)</f>
        <v>50.549385638734378</v>
      </c>
      <c r="Q9" s="72">
        <f>IF(RES_hh_tesh!Q9=0,0,RES_hh_tesh!Q9/RES_summary!Q$19)</f>
        <v>52.512529338140155</v>
      </c>
      <c r="R9" s="72">
        <f>IF(RES_hh_tesh!R9=0,0,RES_hh_tesh!R9/RES_summary!R$19)</f>
        <v>45.046608710730624</v>
      </c>
      <c r="S9" s="72">
        <f>IF(RES_hh_tesh!S9=0,0,RES_hh_tesh!S9/RES_summary!S$19)</f>
        <v>45.416664470548419</v>
      </c>
      <c r="T9" s="72">
        <f>IF(RES_hh_tesh!T9=0,0,RES_hh_tesh!T9/RES_summary!T$19)</f>
        <v>43.346346240514549</v>
      </c>
      <c r="U9" s="72">
        <f>IF(RES_hh_tesh!U9=0,0,RES_hh_tesh!U9/RES_summary!U$19)</f>
        <v>42.22926957778256</v>
      </c>
      <c r="V9" s="72">
        <f>IF(RES_hh_tesh!V9=0,0,RES_hh_tesh!V9/RES_summary!V$19)</f>
        <v>39.979265996991231</v>
      </c>
      <c r="W9" s="72">
        <f>IF(RES_hh_tesh!W9=0,0,RES_hh_tesh!W9/RES_summary!W$19)</f>
        <v>42.145508624013182</v>
      </c>
      <c r="X9" s="72">
        <f>IF(RES_hh_tesh!X9=0,0,RES_hh_tesh!X9/RES_summary!X$19)</f>
        <v>43.647101381924152</v>
      </c>
      <c r="Y9" s="72">
        <f>IF(RES_hh_tesh!Y9=0,0,RES_hh_tesh!Y9/RES_summary!Y$19)</f>
        <v>43.414620277684975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85.99344904617503</v>
      </c>
      <c r="G10" s="72">
        <f>IF(RES_hh_tesh!G10=0,0,RES_hh_tesh!G10/RES_summary!G$19)</f>
        <v>65.896172525910387</v>
      </c>
      <c r="H10" s="72">
        <f>IF(RES_hh_tesh!H10=0,0,RES_hh_tesh!H10/RES_summary!H$19)</f>
        <v>64.281550188749733</v>
      </c>
      <c r="I10" s="72">
        <f>IF(RES_hh_tesh!I10=0,0,RES_hh_tesh!I10/RES_summary!I$19)</f>
        <v>60.704560240467899</v>
      </c>
      <c r="J10" s="72">
        <f>IF(RES_hh_tesh!J10=0,0,RES_hh_tesh!J10/RES_summary!J$19)</f>
        <v>56.765110723838632</v>
      </c>
      <c r="K10" s="72">
        <f>IF(RES_hh_tesh!K10=0,0,RES_hh_tesh!K10/RES_summary!K$19)</f>
        <v>54.426632543005539</v>
      </c>
      <c r="L10" s="72">
        <f>IF(RES_hh_tesh!L10=0,0,RES_hh_tesh!L10/RES_summary!L$19)</f>
        <v>54.132429793191569</v>
      </c>
      <c r="M10" s="72">
        <f>IF(RES_hh_tesh!M10=0,0,RES_hh_tesh!M10/RES_summary!M$19)</f>
        <v>56.934920966013451</v>
      </c>
      <c r="N10" s="72">
        <f>IF(RES_hh_tesh!N10=0,0,RES_hh_tesh!N10/RES_summary!N$19)</f>
        <v>57.080373410686363</v>
      </c>
      <c r="O10" s="72">
        <f>IF(RES_hh_tesh!O10=0,0,RES_hh_tesh!O10/RES_summary!O$19)</f>
        <v>46.562057465142303</v>
      </c>
      <c r="P10" s="72">
        <f>IF(RES_hh_tesh!P10=0,0,RES_hh_tesh!P10/RES_summary!P$19)</f>
        <v>50.995561024986841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51.41304999203598</v>
      </c>
      <c r="C11" s="72">
        <f>IF(RES_hh_tesh!C11=0,0,RES_hh_tesh!C11/RES_summary!C$19)</f>
        <v>51.064560956596452</v>
      </c>
      <c r="D11" s="72">
        <f>IF(RES_hh_tesh!D11=0,0,RES_hh_tesh!D11/RES_summary!D$19)</f>
        <v>46.677290141193517</v>
      </c>
      <c r="E11" s="72">
        <f>IF(RES_hh_tesh!E11=0,0,RES_hh_tesh!E11/RES_summary!E$19)</f>
        <v>68.798083472887328</v>
      </c>
      <c r="F11" s="72">
        <f>IF(RES_hh_tesh!F11=0,0,RES_hh_tesh!F11/RES_summary!F$19)</f>
        <v>59.332224071542043</v>
      </c>
      <c r="G11" s="72">
        <f>IF(RES_hh_tesh!G11=0,0,RES_hh_tesh!G11/RES_summary!G$19)</f>
        <v>63.179692546392538</v>
      </c>
      <c r="H11" s="72">
        <f>IF(RES_hh_tesh!H11=0,0,RES_hh_tesh!H11/RES_summary!H$19)</f>
        <v>70.631022911477771</v>
      </c>
      <c r="I11" s="72">
        <f>IF(RES_hh_tesh!I11=0,0,RES_hh_tesh!I11/RES_summary!I$19)</f>
        <v>50.292944055649649</v>
      </c>
      <c r="J11" s="72">
        <f>IF(RES_hh_tesh!J11=0,0,RES_hh_tesh!J11/RES_summary!J$19)</f>
        <v>52.268593076184885</v>
      </c>
      <c r="K11" s="72">
        <f>IF(RES_hh_tesh!K11=0,0,RES_hh_tesh!K11/RES_summary!K$19)</f>
        <v>56.376709035254208</v>
      </c>
      <c r="L11" s="72">
        <f>IF(RES_hh_tesh!L11=0,0,RES_hh_tesh!L11/RES_summary!L$19)</f>
        <v>52.225324390229723</v>
      </c>
      <c r="M11" s="72">
        <f>IF(RES_hh_tesh!M11=0,0,RES_hh_tesh!M11/RES_summary!M$19)</f>
        <v>61.830131914032961</v>
      </c>
      <c r="N11" s="72">
        <f>IF(RES_hh_tesh!N11=0,0,RES_hh_tesh!N11/RES_summary!N$19)</f>
        <v>51.097787236181652</v>
      </c>
      <c r="O11" s="72">
        <f>IF(RES_hh_tesh!O11=0,0,RES_hh_tesh!O11/RES_summary!O$19)</f>
        <v>44.799262688388616</v>
      </c>
      <c r="P11" s="72">
        <f>IF(RES_hh_tesh!P11=0,0,RES_hh_tesh!P11/RES_summary!P$19)</f>
        <v>53.283044032735098</v>
      </c>
      <c r="Q11" s="72">
        <f>IF(RES_hh_tesh!Q11=0,0,RES_hh_tesh!Q11/RES_summary!Q$19)</f>
        <v>53.920657612585551</v>
      </c>
      <c r="R11" s="72">
        <f>IF(RES_hh_tesh!R11=0,0,RES_hh_tesh!R11/RES_summary!R$19)</f>
        <v>42.233349014828519</v>
      </c>
      <c r="S11" s="72">
        <f>IF(RES_hh_tesh!S11=0,0,RES_hh_tesh!S11/RES_summary!S$19)</f>
        <v>41.85367084145286</v>
      </c>
      <c r="T11" s="72">
        <f>IF(RES_hh_tesh!T11=0,0,RES_hh_tesh!T11/RES_summary!T$19)</f>
        <v>44.035530334918256</v>
      </c>
      <c r="U11" s="72">
        <f>IF(RES_hh_tesh!U11=0,0,RES_hh_tesh!U11/RES_summary!U$19)</f>
        <v>42.319972802061535</v>
      </c>
      <c r="V11" s="72">
        <f>IF(RES_hh_tesh!V11=0,0,RES_hh_tesh!V11/RES_summary!V$19)</f>
        <v>46.749597461424621</v>
      </c>
      <c r="W11" s="72">
        <f>IF(RES_hh_tesh!W11=0,0,RES_hh_tesh!W11/RES_summary!W$19)</f>
        <v>46.528532735238741</v>
      </c>
      <c r="X11" s="72">
        <f>IF(RES_hh_tesh!X11=0,0,RES_hh_tesh!X11/RES_summary!X$19)</f>
        <v>41.153758643230297</v>
      </c>
      <c r="Y11" s="72">
        <f>IF(RES_hh_tesh!Y11=0,0,RES_hh_tesh!Y11/RES_summary!Y$19)</f>
        <v>40.044262138283493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43.120022480864669</v>
      </c>
      <c r="C12" s="72">
        <f>IF(RES_hh_tesh!C12=0,0,RES_hh_tesh!C12/RES_summary!C$19)</f>
        <v>47.611221438212773</v>
      </c>
      <c r="D12" s="72">
        <f>IF(RES_hh_tesh!D12=0,0,RES_hh_tesh!D12/RES_summary!D$19)</f>
        <v>48.984580082974368</v>
      </c>
      <c r="E12" s="72">
        <f>IF(RES_hh_tesh!E12=0,0,RES_hh_tesh!E12/RES_summary!E$19)</f>
        <v>66.614504845416661</v>
      </c>
      <c r="F12" s="72">
        <f>IF(RES_hh_tesh!F12=0,0,RES_hh_tesh!F12/RES_summary!F$19)</f>
        <v>60.405871668400735</v>
      </c>
      <c r="G12" s="72">
        <f>IF(RES_hh_tesh!G12=0,0,RES_hh_tesh!G12/RES_summary!G$19)</f>
        <v>59.373348207163282</v>
      </c>
      <c r="H12" s="72">
        <f>IF(RES_hh_tesh!H12=0,0,RES_hh_tesh!H12/RES_summary!H$19)</f>
        <v>65.170204896619666</v>
      </c>
      <c r="I12" s="72">
        <f>IF(RES_hh_tesh!I12=0,0,RES_hh_tesh!I12/RES_summary!I$19)</f>
        <v>65.446406353796775</v>
      </c>
      <c r="J12" s="72">
        <f>IF(RES_hh_tesh!J12=0,0,RES_hh_tesh!J12/RES_summary!J$19)</f>
        <v>59.369358405070393</v>
      </c>
      <c r="K12" s="72">
        <f>IF(RES_hh_tesh!K12=0,0,RES_hh_tesh!K12/RES_summary!K$19)</f>
        <v>51.633116439517515</v>
      </c>
      <c r="L12" s="72">
        <f>IF(RES_hh_tesh!L12=0,0,RES_hh_tesh!L12/RES_summary!L$19)</f>
        <v>48.119723318225255</v>
      </c>
      <c r="M12" s="72">
        <f>IF(RES_hh_tesh!M12=0,0,RES_hh_tesh!M12/RES_summary!M$19)</f>
        <v>62.437502528744524</v>
      </c>
      <c r="N12" s="72">
        <f>IF(RES_hh_tesh!N12=0,0,RES_hh_tesh!N12/RES_summary!N$19)</f>
        <v>62.723573727132653</v>
      </c>
      <c r="O12" s="72">
        <f>IF(RES_hh_tesh!O12=0,0,RES_hh_tesh!O12/RES_summary!O$19)</f>
        <v>34.786928382538946</v>
      </c>
      <c r="P12" s="72">
        <f>IF(RES_hh_tesh!P12=0,0,RES_hh_tesh!P12/RES_summary!P$19)</f>
        <v>33.551553929830256</v>
      </c>
      <c r="Q12" s="72">
        <f>IF(RES_hh_tesh!Q12=0,0,RES_hh_tesh!Q12/RES_summary!Q$19)</f>
        <v>53.153945482842971</v>
      </c>
      <c r="R12" s="72">
        <f>IF(RES_hh_tesh!R12=0,0,RES_hh_tesh!R12/RES_summary!R$19)</f>
        <v>46.62242106406368</v>
      </c>
      <c r="S12" s="72">
        <f>IF(RES_hh_tesh!S12=0,0,RES_hh_tesh!S12/RES_summary!S$19)</f>
        <v>45.397329893145127</v>
      </c>
      <c r="T12" s="72">
        <f>IF(RES_hh_tesh!T12=0,0,RES_hh_tesh!T12/RES_summary!T$19)</f>
        <v>43.559985389033692</v>
      </c>
      <c r="U12" s="72">
        <f>IF(RES_hh_tesh!U12=0,0,RES_hh_tesh!U12/RES_summary!U$19)</f>
        <v>41.337697048290202</v>
      </c>
      <c r="V12" s="72">
        <f>IF(RES_hh_tesh!V12=0,0,RES_hh_tesh!V12/RES_summary!V$19)</f>
        <v>43.476214743564476</v>
      </c>
      <c r="W12" s="72">
        <f>IF(RES_hh_tesh!W12=0,0,RES_hh_tesh!W12/RES_summary!W$19)</f>
        <v>46.023839863063621</v>
      </c>
      <c r="X12" s="72">
        <f>IF(RES_hh_tesh!X12=0,0,RES_hh_tesh!X12/RES_summary!X$19)</f>
        <v>44.370444449227151</v>
      </c>
      <c r="Y12" s="72">
        <f>IF(RES_hh_tesh!Y12=0,0,RES_hh_tesh!Y12/RES_summary!Y$19)</f>
        <v>41.587809413237082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50.037142161633255</v>
      </c>
      <c r="C13" s="74">
        <f>IF(RES_hh_tesh!C13=0,0,RES_hh_tesh!C13/RES_summary!C$19)</f>
        <v>45.945963587571512</v>
      </c>
      <c r="D13" s="74">
        <f>IF(RES_hh_tesh!D13=0,0,RES_hh_tesh!D13/RES_summary!D$19)</f>
        <v>60.58437401489347</v>
      </c>
      <c r="E13" s="74">
        <f>IF(RES_hh_tesh!E13=0,0,RES_hh_tesh!E13/RES_summary!E$19)</f>
        <v>61.511481315092198</v>
      </c>
      <c r="F13" s="74">
        <f>IF(RES_hh_tesh!F13=0,0,RES_hh_tesh!F13/RES_summary!F$19)</f>
        <v>63.211163934738266</v>
      </c>
      <c r="G13" s="74">
        <f>IF(RES_hh_tesh!G13=0,0,RES_hh_tesh!G13/RES_summary!G$19)</f>
        <v>59.321074928528034</v>
      </c>
      <c r="H13" s="74">
        <f>IF(RES_hh_tesh!H13=0,0,RES_hh_tesh!H13/RES_summary!H$19)</f>
        <v>64.565617519142876</v>
      </c>
      <c r="I13" s="74">
        <f>IF(RES_hh_tesh!I13=0,0,RES_hh_tesh!I13/RES_summary!I$19)</f>
        <v>59.715242067403899</v>
      </c>
      <c r="J13" s="74">
        <f>IF(RES_hh_tesh!J13=0,0,RES_hh_tesh!J13/RES_summary!J$19)</f>
        <v>57.19346805026484</v>
      </c>
      <c r="K13" s="74">
        <f>IF(RES_hh_tesh!K13=0,0,RES_hh_tesh!K13/RES_summary!K$19)</f>
        <v>56.31793776345274</v>
      </c>
      <c r="L13" s="74">
        <f>IF(RES_hh_tesh!L13=0,0,RES_hh_tesh!L13/RES_summary!L$19)</f>
        <v>54.833322831500674</v>
      </c>
      <c r="M13" s="74">
        <f>IF(RES_hh_tesh!M13=0,0,RES_hh_tesh!M13/RES_summary!M$19)</f>
        <v>45.868102363885427</v>
      </c>
      <c r="N13" s="74">
        <f>IF(RES_hh_tesh!N13=0,0,RES_hh_tesh!N13/RES_summary!N$19)</f>
        <v>64.031023046529342</v>
      </c>
      <c r="O13" s="74">
        <f>IF(RES_hh_tesh!O13=0,0,RES_hh_tesh!O13/RES_summary!O$19)</f>
        <v>42.069301594030733</v>
      </c>
      <c r="P13" s="74">
        <f>IF(RES_hh_tesh!P13=0,0,RES_hh_tesh!P13/RES_summary!P$19)</f>
        <v>36.814669346495776</v>
      </c>
      <c r="Q13" s="74">
        <f>IF(RES_hh_tesh!Q13=0,0,RES_hh_tesh!Q13/RES_summary!Q$19)</f>
        <v>37.134481625528316</v>
      </c>
      <c r="R13" s="74">
        <f>IF(RES_hh_tesh!R13=0,0,RES_hh_tesh!R13/RES_summary!R$19)</f>
        <v>70.850999163446616</v>
      </c>
      <c r="S13" s="74">
        <f>IF(RES_hh_tesh!S13=0,0,RES_hh_tesh!S13/RES_summary!S$19)</f>
        <v>63.089159175989515</v>
      </c>
      <c r="T13" s="74">
        <f>IF(RES_hh_tesh!T13=0,0,RES_hh_tesh!T13/RES_summary!T$19)</f>
        <v>31.682737637667387</v>
      </c>
      <c r="U13" s="74">
        <f>IF(RES_hh_tesh!U13=0,0,RES_hh_tesh!U13/RES_summary!U$19)</f>
        <v>40.602513093497187</v>
      </c>
      <c r="V13" s="74">
        <f>IF(RES_hh_tesh!V13=0,0,RES_hh_tesh!V13/RES_summary!V$19)</f>
        <v>46.238976479542885</v>
      </c>
      <c r="W13" s="74">
        <f>IF(RES_hh_tesh!W13=0,0,RES_hh_tesh!W13/RES_summary!W$19)</f>
        <v>50.270159969277771</v>
      </c>
      <c r="X13" s="74">
        <f>IF(RES_hh_tesh!X13=0,0,RES_hh_tesh!X13/RES_summary!X$19)</f>
        <v>49.072805315241801</v>
      </c>
      <c r="Y13" s="74">
        <f>IF(RES_hh_tesh!Y13=0,0,RES_hh_tesh!Y13/RES_summary!Y$19)</f>
        <v>19.156032462690039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0.98326710140576934</v>
      </c>
      <c r="C14" s="76">
        <f>IF(RES_hh_tesh!C14=0,0,RES_hh_tesh!C14/RES_summary!C$19)</f>
        <v>1.0143220037141891</v>
      </c>
      <c r="D14" s="76">
        <f>IF(RES_hh_tesh!D14=0,0,RES_hh_tesh!D14/RES_summary!D$19)</f>
        <v>1.0932189936075039</v>
      </c>
      <c r="E14" s="76">
        <f>IF(RES_hh_tesh!E14=0,0,RES_hh_tesh!E14/RES_summary!E$19)</f>
        <v>1.2247228572642002</v>
      </c>
      <c r="F14" s="76">
        <f>IF(RES_hh_tesh!F14=0,0,RES_hh_tesh!F14/RES_summary!F$19)</f>
        <v>1.2404798127973657</v>
      </c>
      <c r="G14" s="76">
        <f>IF(RES_hh_tesh!G14=0,0,RES_hh_tesh!G14/RES_summary!G$19)</f>
        <v>1.2796105661653749</v>
      </c>
      <c r="H14" s="76">
        <f>IF(RES_hh_tesh!H14=0,0,RES_hh_tesh!H14/RES_summary!H$19)</f>
        <v>1.2414589983701438</v>
      </c>
      <c r="I14" s="76">
        <f>IF(RES_hh_tesh!I14=0,0,RES_hh_tesh!I14/RES_summary!I$19)</f>
        <v>1.0976681072312748</v>
      </c>
      <c r="J14" s="76">
        <f>IF(RES_hh_tesh!J14=0,0,RES_hh_tesh!J14/RES_summary!J$19)</f>
        <v>1.0681051602729101</v>
      </c>
      <c r="K14" s="76">
        <f>IF(RES_hh_tesh!K14=0,0,RES_hh_tesh!K14/RES_summary!K$19)</f>
        <v>0.99209377031877821</v>
      </c>
      <c r="L14" s="76">
        <f>IF(RES_hh_tesh!L14=0,0,RES_hh_tesh!L14/RES_summary!L$19)</f>
        <v>0.86790675704200748</v>
      </c>
      <c r="M14" s="76">
        <f>IF(RES_hh_tesh!M14=0,0,RES_hh_tesh!M14/RES_summary!M$19)</f>
        <v>1.1630973261285984</v>
      </c>
      <c r="N14" s="76">
        <f>IF(RES_hh_tesh!N14=0,0,RES_hh_tesh!N14/RES_summary!N$19)</f>
        <v>0.85159502276372812</v>
      </c>
      <c r="O14" s="76">
        <f>IF(RES_hh_tesh!O14=0,0,RES_hh_tesh!O14/RES_summary!O$19)</f>
        <v>0.55883531461245139</v>
      </c>
      <c r="P14" s="76">
        <f>IF(RES_hh_tesh!P14=0,0,RES_hh_tesh!P14/RES_summary!P$19)</f>
        <v>0.59417110420675989</v>
      </c>
      <c r="Q14" s="76">
        <f>IF(RES_hh_tesh!Q14=0,0,RES_hh_tesh!Q14/RES_summary!Q$19)</f>
        <v>0.77894692738710525</v>
      </c>
      <c r="R14" s="76">
        <f>IF(RES_hh_tesh!R14=0,0,RES_hh_tesh!R14/RES_summary!R$19)</f>
        <v>0.68600294172620147</v>
      </c>
      <c r="S14" s="76">
        <f>IF(RES_hh_tesh!S14=0,0,RES_hh_tesh!S14/RES_summary!S$19)</f>
        <v>0.7036072530420785</v>
      </c>
      <c r="T14" s="76">
        <f>IF(RES_hh_tesh!T14=0,0,RES_hh_tesh!T14/RES_summary!T$19)</f>
        <v>0.60784999141764384</v>
      </c>
      <c r="U14" s="76">
        <f>IF(RES_hh_tesh!U14=0,0,RES_hh_tesh!U14/RES_summary!U$19)</f>
        <v>0.66092295810127666</v>
      </c>
      <c r="V14" s="76">
        <f>IF(RES_hh_tesh!V14=0,0,RES_hh_tesh!V14/RES_summary!V$19)</f>
        <v>0.71945994962618831</v>
      </c>
      <c r="W14" s="76">
        <f>IF(RES_hh_tesh!W14=0,0,RES_hh_tesh!W14/RES_summary!W$19)</f>
        <v>0.69811823087412983</v>
      </c>
      <c r="X14" s="76">
        <f>IF(RES_hh_tesh!X14=0,0,RES_hh_tesh!X14/RES_summary!X$19)</f>
        <v>0.74902128685435621</v>
      </c>
      <c r="Y14" s="76">
        <f>IF(RES_hh_tesh!Y14=0,0,RES_hh_tesh!Y14/RES_summary!Y$19)</f>
        <v>0.5669331047804399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5.1803202885446922</v>
      </c>
      <c r="C15" s="69">
        <f>IF(RES_hh_tesh!C15=0,0,RES_hh_tesh!C15/RES_summary!C$19)</f>
        <v>6.8711537980322301</v>
      </c>
      <c r="D15" s="69">
        <f>IF(RES_hh_tesh!D15=0,0,RES_hh_tesh!D15/RES_summary!D$19)</f>
        <v>5.853016450624045</v>
      </c>
      <c r="E15" s="69">
        <f>IF(RES_hh_tesh!E15=0,0,RES_hh_tesh!E15/RES_summary!E$19)</f>
        <v>8.7351840635766855</v>
      </c>
      <c r="F15" s="69">
        <f>IF(RES_hh_tesh!F15=0,0,RES_hh_tesh!F15/RES_summary!F$19)</f>
        <v>5.4852890987155591</v>
      </c>
      <c r="G15" s="69">
        <f>IF(RES_hh_tesh!G15=0,0,RES_hh_tesh!G15/RES_summary!G$19)</f>
        <v>6.281519673124099</v>
      </c>
      <c r="H15" s="69">
        <f>IF(RES_hh_tesh!H15=0,0,RES_hh_tesh!H15/RES_summary!H$19)</f>
        <v>7.9788568086729086</v>
      </c>
      <c r="I15" s="69">
        <f>IF(RES_hh_tesh!I15=0,0,RES_hh_tesh!I15/RES_summary!I$19)</f>
        <v>12.079759382547318</v>
      </c>
      <c r="J15" s="69">
        <f>IF(RES_hh_tesh!J15=0,0,RES_hh_tesh!J15/RES_summary!J$19)</f>
        <v>12.019615325543356</v>
      </c>
      <c r="K15" s="69">
        <f>IF(RES_hh_tesh!K15=0,0,RES_hh_tesh!K15/RES_summary!K$19)</f>
        <v>8.3909040018914371</v>
      </c>
      <c r="L15" s="69">
        <f>IF(RES_hh_tesh!L15=0,0,RES_hh_tesh!L15/RES_summary!L$19)</f>
        <v>11.713917211185114</v>
      </c>
      <c r="M15" s="69">
        <f>IF(RES_hh_tesh!M15=0,0,RES_hh_tesh!M15/RES_summary!M$19)</f>
        <v>11.350427026809111</v>
      </c>
      <c r="N15" s="69">
        <f>IF(RES_hh_tesh!N15=0,0,RES_hh_tesh!N15/RES_summary!N$19)</f>
        <v>19.578071852248257</v>
      </c>
      <c r="O15" s="69">
        <f>IF(RES_hh_tesh!O15=0,0,RES_hh_tesh!O15/RES_summary!O$19)</f>
        <v>12.300364780182395</v>
      </c>
      <c r="P15" s="69">
        <f>IF(RES_hh_tesh!P15=0,0,RES_hh_tesh!P15/RES_summary!P$19)</f>
        <v>10.170241127388664</v>
      </c>
      <c r="Q15" s="69">
        <f>IF(RES_hh_tesh!Q15=0,0,RES_hh_tesh!Q15/RES_summary!Q$19)</f>
        <v>14.006604979295284</v>
      </c>
      <c r="R15" s="69">
        <f>IF(RES_hh_tesh!R15=0,0,RES_hh_tesh!R15/RES_summary!R$19)</f>
        <v>17.844448204031117</v>
      </c>
      <c r="S15" s="69">
        <f>IF(RES_hh_tesh!S15=0,0,RES_hh_tesh!S15/RES_summary!S$19)</f>
        <v>19.766757006655826</v>
      </c>
      <c r="T15" s="69">
        <f>IF(RES_hh_tesh!T15=0,0,RES_hh_tesh!T15/RES_summary!T$19)</f>
        <v>14.756226483177926</v>
      </c>
      <c r="U15" s="69">
        <f>IF(RES_hh_tesh!U15=0,0,RES_hh_tesh!U15/RES_summary!U$19)</f>
        <v>21.389040671398167</v>
      </c>
      <c r="V15" s="69">
        <f>IF(RES_hh_tesh!V15=0,0,RES_hh_tesh!V15/RES_summary!V$19)</f>
        <v>18.979863460043092</v>
      </c>
      <c r="W15" s="69">
        <f>IF(RES_hh_tesh!W15=0,0,RES_hh_tesh!W15/RES_summary!W$19)</f>
        <v>17.86969788604932</v>
      </c>
      <c r="X15" s="69">
        <f>IF(RES_hh_tesh!X15=0,0,RES_hh_tesh!X15/RES_summary!X$19)</f>
        <v>16.085571034530258</v>
      </c>
      <c r="Y15" s="69">
        <f>IF(RES_hh_tesh!Y15=0,0,RES_hh_tesh!Y15/RES_summary!Y$19)</f>
        <v>20.17978877765886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5.1803202885446922</v>
      </c>
      <c r="C16" s="72">
        <f>IF(RES_hh_tesh!C16=0,0,RES_hh_tesh!C16/RES_summary!C$19)</f>
        <v>6.8711537980322301</v>
      </c>
      <c r="D16" s="72">
        <f>IF(RES_hh_tesh!D16=0,0,RES_hh_tesh!D16/RES_summary!D$19)</f>
        <v>5.853016450624045</v>
      </c>
      <c r="E16" s="72">
        <f>IF(RES_hh_tesh!E16=0,0,RES_hh_tesh!E16/RES_summary!E$19)</f>
        <v>8.7351840635766855</v>
      </c>
      <c r="F16" s="72">
        <f>IF(RES_hh_tesh!F16=0,0,RES_hh_tesh!F16/RES_summary!F$19)</f>
        <v>5.4852890987155591</v>
      </c>
      <c r="G16" s="72">
        <f>IF(RES_hh_tesh!G16=0,0,RES_hh_tesh!G16/RES_summary!G$19)</f>
        <v>6.281519673124099</v>
      </c>
      <c r="H16" s="72">
        <f>IF(RES_hh_tesh!H16=0,0,RES_hh_tesh!H16/RES_summary!H$19)</f>
        <v>7.9788568086729086</v>
      </c>
      <c r="I16" s="72">
        <f>IF(RES_hh_tesh!I16=0,0,RES_hh_tesh!I16/RES_summary!I$19)</f>
        <v>12.079759382547318</v>
      </c>
      <c r="J16" s="72">
        <f>IF(RES_hh_tesh!J16=0,0,RES_hh_tesh!J16/RES_summary!J$19)</f>
        <v>12.019615325543356</v>
      </c>
      <c r="K16" s="72">
        <f>IF(RES_hh_tesh!K16=0,0,RES_hh_tesh!K16/RES_summary!K$19)</f>
        <v>8.3909040018914371</v>
      </c>
      <c r="L16" s="72">
        <f>IF(RES_hh_tesh!L16=0,0,RES_hh_tesh!L16/RES_summary!L$19)</f>
        <v>11.713917211185114</v>
      </c>
      <c r="M16" s="72">
        <f>IF(RES_hh_tesh!M16=0,0,RES_hh_tesh!M16/RES_summary!M$19)</f>
        <v>11.350427026809111</v>
      </c>
      <c r="N16" s="72">
        <f>IF(RES_hh_tesh!N16=0,0,RES_hh_tesh!N16/RES_summary!N$19)</f>
        <v>19.578071852248257</v>
      </c>
      <c r="O16" s="72">
        <f>IF(RES_hh_tesh!O16=0,0,RES_hh_tesh!O16/RES_summary!O$19)</f>
        <v>12.300364780182395</v>
      </c>
      <c r="P16" s="72">
        <f>IF(RES_hh_tesh!P16=0,0,RES_hh_tesh!P16/RES_summary!P$19)</f>
        <v>10.170241127388664</v>
      </c>
      <c r="Q16" s="72">
        <f>IF(RES_hh_tesh!Q16=0,0,RES_hh_tesh!Q16/RES_summary!Q$19)</f>
        <v>14.006604979295284</v>
      </c>
      <c r="R16" s="72">
        <f>IF(RES_hh_tesh!R16=0,0,RES_hh_tesh!R16/RES_summary!R$19)</f>
        <v>17.844448204031117</v>
      </c>
      <c r="S16" s="72">
        <f>IF(RES_hh_tesh!S16=0,0,RES_hh_tesh!S16/RES_summary!S$19)</f>
        <v>19.766757006655826</v>
      </c>
      <c r="T16" s="72">
        <f>IF(RES_hh_tesh!T16=0,0,RES_hh_tesh!T16/RES_summary!T$19)</f>
        <v>14.756226483177926</v>
      </c>
      <c r="U16" s="72">
        <f>IF(RES_hh_tesh!U16=0,0,RES_hh_tesh!U16/RES_summary!U$19)</f>
        <v>21.389040671398167</v>
      </c>
      <c r="V16" s="72">
        <f>IF(RES_hh_tesh!V16=0,0,RES_hh_tesh!V16/RES_summary!V$19)</f>
        <v>18.979863460043092</v>
      </c>
      <c r="W16" s="72">
        <f>IF(RES_hh_tesh!W16=0,0,RES_hh_tesh!W16/RES_summary!W$19)</f>
        <v>17.86969788604932</v>
      </c>
      <c r="X16" s="72">
        <f>IF(RES_hh_tesh!X16=0,0,RES_hh_tesh!X16/RES_summary!X$19)</f>
        <v>16.085571034530258</v>
      </c>
      <c r="Y16" s="72">
        <f>IF(RES_hh_tesh!Y16=0,0,RES_hh_tesh!Y16/RES_summary!Y$19)</f>
        <v>20.17978877765886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12.521009948951971</v>
      </c>
      <c r="C17" s="69">
        <f>IF(RES_hh_tesh!C17=0,0,RES_hh_tesh!C17/RES_summary!C$19)</f>
        <v>12.362924899205549</v>
      </c>
      <c r="D17" s="69">
        <f>IF(RES_hh_tesh!D17=0,0,RES_hh_tesh!D17/RES_summary!D$19)</f>
        <v>12.594158703673962</v>
      </c>
      <c r="E17" s="69">
        <f>IF(RES_hh_tesh!E17=0,0,RES_hh_tesh!E17/RES_summary!E$19)</f>
        <v>12.619518049259066</v>
      </c>
      <c r="F17" s="69">
        <f>IF(RES_hh_tesh!F17=0,0,RES_hh_tesh!F17/RES_summary!F$19)</f>
        <v>12.925018039293009</v>
      </c>
      <c r="G17" s="69">
        <f>IF(RES_hh_tesh!G17=0,0,RES_hh_tesh!G17/RES_summary!G$19)</f>
        <v>12.462913947796027</v>
      </c>
      <c r="H17" s="69">
        <f>IF(RES_hh_tesh!H17=0,0,RES_hh_tesh!H17/RES_summary!H$19)</f>
        <v>12.822317635450908</v>
      </c>
      <c r="I17" s="69">
        <f>IF(RES_hh_tesh!I17=0,0,RES_hh_tesh!I17/RES_summary!I$19)</f>
        <v>12.733749832805064</v>
      </c>
      <c r="J17" s="69">
        <f>IF(RES_hh_tesh!J17=0,0,RES_hh_tesh!J17/RES_summary!J$19)</f>
        <v>13.594444829586509</v>
      </c>
      <c r="K17" s="69">
        <f>IF(RES_hh_tesh!K17=0,0,RES_hh_tesh!K17/RES_summary!K$19)</f>
        <v>14.492826154877445</v>
      </c>
      <c r="L17" s="69">
        <f>IF(RES_hh_tesh!L17=0,0,RES_hh_tesh!L17/RES_summary!L$19)</f>
        <v>14.057420648319397</v>
      </c>
      <c r="M17" s="69">
        <f>IF(RES_hh_tesh!M17=0,0,RES_hh_tesh!M17/RES_summary!M$19)</f>
        <v>13.940487990530041</v>
      </c>
      <c r="N17" s="69">
        <f>IF(RES_hh_tesh!N17=0,0,RES_hh_tesh!N17/RES_summary!N$19)</f>
        <v>13.383671065691935</v>
      </c>
      <c r="O17" s="69">
        <f>IF(RES_hh_tesh!O17=0,0,RES_hh_tesh!O17/RES_summary!O$19)</f>
        <v>13.591018270351535</v>
      </c>
      <c r="P17" s="69">
        <f>IF(RES_hh_tesh!P17=0,0,RES_hh_tesh!P17/RES_summary!P$19)</f>
        <v>13.753762814984068</v>
      </c>
      <c r="Q17" s="69">
        <f>IF(RES_hh_tesh!Q17=0,0,RES_hh_tesh!Q17/RES_summary!Q$19)</f>
        <v>13.944650164542468</v>
      </c>
      <c r="R17" s="69">
        <f>IF(RES_hh_tesh!R17=0,0,RES_hh_tesh!R17/RES_summary!R$19)</f>
        <v>14.403112711110639</v>
      </c>
      <c r="S17" s="69">
        <f>IF(RES_hh_tesh!S17=0,0,RES_hh_tesh!S17/RES_summary!S$19)</f>
        <v>14.238306072382024</v>
      </c>
      <c r="T17" s="69">
        <f>IF(RES_hh_tesh!T17=0,0,RES_hh_tesh!T17/RES_summary!T$19)</f>
        <v>13.709536368643526</v>
      </c>
      <c r="U17" s="69">
        <f>IF(RES_hh_tesh!U17=0,0,RES_hh_tesh!U17/RES_summary!U$19)</f>
        <v>13.823891937478828</v>
      </c>
      <c r="V17" s="69">
        <f>IF(RES_hh_tesh!V17=0,0,RES_hh_tesh!V17/RES_summary!V$19)</f>
        <v>13.797775422750767</v>
      </c>
      <c r="W17" s="69">
        <f>IF(RES_hh_tesh!W17=0,0,RES_hh_tesh!W17/RES_summary!W$19)</f>
        <v>14.667547964999414</v>
      </c>
      <c r="X17" s="69">
        <f>IF(RES_hh_tesh!X17=0,0,RES_hh_tesh!X17/RES_summary!X$19)</f>
        <v>15.305724449629485</v>
      </c>
      <c r="Y17" s="69">
        <f>IF(RES_hh_tesh!Y17=0,0,RES_hh_tesh!Y17/RES_summary!Y$19)</f>
        <v>14.922746131523576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12.201811708169332</v>
      </c>
      <c r="C19" s="72">
        <f>IF(RES_hh_tesh!C19=0,0,RES_hh_tesh!C19/RES_summary!C$19)</f>
        <v>12.123929465450411</v>
      </c>
      <c r="D19" s="72">
        <f>IF(RES_hh_tesh!D19=0,0,RES_hh_tesh!D19/RES_summary!D$19)</f>
        <v>12.682353268151362</v>
      </c>
      <c r="E19" s="72">
        <f>IF(RES_hh_tesh!E19=0,0,RES_hh_tesh!E19/RES_summary!E$19)</f>
        <v>12.714448485996657</v>
      </c>
      <c r="F19" s="72">
        <f>IF(RES_hh_tesh!F19=0,0,RES_hh_tesh!F19/RES_summary!F$19)</f>
        <v>12.917991598426081</v>
      </c>
      <c r="G19" s="72">
        <f>IF(RES_hh_tesh!G19=0,0,RES_hh_tesh!G19/RES_summary!G$19)</f>
        <v>12.719029408015118</v>
      </c>
      <c r="H19" s="72">
        <f>IF(RES_hh_tesh!H19=0,0,RES_hh_tesh!H19/RES_summary!H$19)</f>
        <v>13.031646404795261</v>
      </c>
      <c r="I19" s="72">
        <f>IF(RES_hh_tesh!I19=0,0,RES_hh_tesh!I19/RES_summary!I$19)</f>
        <v>12.426313080594587</v>
      </c>
      <c r="J19" s="72">
        <f>IF(RES_hh_tesh!J19=0,0,RES_hh_tesh!J19/RES_summary!J$19)</f>
        <v>13.394237752153455</v>
      </c>
      <c r="K19" s="72">
        <f>IF(RES_hh_tesh!K19=0,0,RES_hh_tesh!K19/RES_summary!K$19)</f>
        <v>14.222852212373583</v>
      </c>
      <c r="L19" s="72">
        <f>IF(RES_hh_tesh!L19=0,0,RES_hh_tesh!L19/RES_summary!L$19)</f>
        <v>13.425717753509234</v>
      </c>
      <c r="M19" s="72">
        <f>IF(RES_hh_tesh!M19=0,0,RES_hh_tesh!M19/RES_summary!M$19)</f>
        <v>11.21092059231691</v>
      </c>
      <c r="N19" s="72">
        <f>IF(RES_hh_tesh!N19=0,0,RES_hh_tesh!N19/RES_summary!N$19)</f>
        <v>9.9754196886615816</v>
      </c>
      <c r="O19" s="72">
        <f>IF(RES_hh_tesh!O19=0,0,RES_hh_tesh!O19/RES_summary!O$19)</f>
        <v>14.973884619546737</v>
      </c>
      <c r="P19" s="72">
        <f>IF(RES_hh_tesh!P19=0,0,RES_hh_tesh!P19/RES_summary!P$19)</f>
        <v>14.629326968764518</v>
      </c>
      <c r="Q19" s="72">
        <f>IF(RES_hh_tesh!Q19=0,0,RES_hh_tesh!Q19/RES_summary!Q$19)</f>
        <v>13.805741293910046</v>
      </c>
      <c r="R19" s="72">
        <f>IF(RES_hh_tesh!R19=0,0,RES_hh_tesh!R19/RES_summary!R$19)</f>
        <v>13.527648927308137</v>
      </c>
      <c r="S19" s="72">
        <f>IF(RES_hh_tesh!S19=0,0,RES_hh_tesh!S19/RES_summary!S$19)</f>
        <v>13.961424759275637</v>
      </c>
      <c r="T19" s="72">
        <f>IF(RES_hh_tesh!T19=0,0,RES_hh_tesh!T19/RES_summary!T$19)</f>
        <v>13.743574250265493</v>
      </c>
      <c r="U19" s="72">
        <f>IF(RES_hh_tesh!U19=0,0,RES_hh_tesh!U19/RES_summary!U$19)</f>
        <v>13.747347368914495</v>
      </c>
      <c r="V19" s="72">
        <f>IF(RES_hh_tesh!V19=0,0,RES_hh_tesh!V19/RES_summary!V$19)</f>
        <v>14.065243754188041</v>
      </c>
      <c r="W19" s="72">
        <f>IF(RES_hh_tesh!W19=0,0,RES_hh_tesh!W19/RES_summary!W$19)</f>
        <v>14.366696991517767</v>
      </c>
      <c r="X19" s="72">
        <f>IF(RES_hh_tesh!X19=0,0,RES_hh_tesh!X19/RES_summary!X$19)</f>
        <v>14.849654066146767</v>
      </c>
      <c r="Y19" s="72">
        <f>IF(RES_hh_tesh!Y19=0,0,RES_hh_tesh!Y19/RES_summary!Y$19)</f>
        <v>14.82035126398852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12.420284329458454</v>
      </c>
      <c r="C20" s="72">
        <f>IF(RES_hh_tesh!C20=0,0,RES_hh_tesh!C20/RES_summary!C$19)</f>
        <v>12.399265640450503</v>
      </c>
      <c r="D20" s="72">
        <f>IF(RES_hh_tesh!D20=0,0,RES_hh_tesh!D20/RES_summary!D$19)</f>
        <v>12.293912754259969</v>
      </c>
      <c r="E20" s="72">
        <f>IF(RES_hh_tesh!E20=0,0,RES_hh_tesh!E20/RES_summary!E$19)</f>
        <v>12.792657969728367</v>
      </c>
      <c r="F20" s="72">
        <f>IF(RES_hh_tesh!F20=0,0,RES_hh_tesh!F20/RES_summary!F$19)</f>
        <v>12.806416429701144</v>
      </c>
      <c r="G20" s="72">
        <f>IF(RES_hh_tesh!G20=0,0,RES_hh_tesh!G20/RES_summary!G$19)</f>
        <v>12.479036468583557</v>
      </c>
      <c r="H20" s="72">
        <f>IF(RES_hh_tesh!H20=0,0,RES_hh_tesh!H20/RES_summary!H$19)</f>
        <v>12.627562970541668</v>
      </c>
      <c r="I20" s="72">
        <f>IF(RES_hh_tesh!I20=0,0,RES_hh_tesh!I20/RES_summary!I$19)</f>
        <v>12.303610108612812</v>
      </c>
      <c r="J20" s="72">
        <f>IF(RES_hh_tesh!J20=0,0,RES_hh_tesh!J20/RES_summary!J$19)</f>
        <v>13.654207282634935</v>
      </c>
      <c r="K20" s="72">
        <f>IF(RES_hh_tesh!K20=0,0,RES_hh_tesh!K20/RES_summary!K$19)</f>
        <v>14.068251617214246</v>
      </c>
      <c r="L20" s="72">
        <f>IF(RES_hh_tesh!L20=0,0,RES_hh_tesh!L20/RES_summary!L$19)</f>
        <v>13.410389861784633</v>
      </c>
      <c r="M20" s="72">
        <f>IF(RES_hh_tesh!M20=0,0,RES_hh_tesh!M20/RES_summary!M$19)</f>
        <v>14.06618580344008</v>
      </c>
      <c r="N20" s="72">
        <f>IF(RES_hh_tesh!N20=0,0,RES_hh_tesh!N20/RES_summary!N$19)</f>
        <v>13.763338384591448</v>
      </c>
      <c r="O20" s="72">
        <f>IF(RES_hh_tesh!O20=0,0,RES_hh_tesh!O20/RES_summary!O$19)</f>
        <v>12.224469883372338</v>
      </c>
      <c r="P20" s="72">
        <f>IF(RES_hh_tesh!P20=0,0,RES_hh_tesh!P20/RES_summary!P$19)</f>
        <v>13.07678897183013</v>
      </c>
      <c r="Q20" s="72">
        <f>IF(RES_hh_tesh!Q20=0,0,RES_hh_tesh!Q20/RES_summary!Q$19)</f>
        <v>14.655166495909775</v>
      </c>
      <c r="R20" s="72">
        <f>IF(RES_hh_tesh!R20=0,0,RES_hh_tesh!R20/RES_summary!R$19)</f>
        <v>15.143183975814653</v>
      </c>
      <c r="S20" s="72">
        <f>IF(RES_hh_tesh!S20=0,0,RES_hh_tesh!S20/RES_summary!S$19)</f>
        <v>12.547222528225767</v>
      </c>
      <c r="T20" s="72">
        <f>IF(RES_hh_tesh!T20=0,0,RES_hh_tesh!T20/RES_summary!T$19)</f>
        <v>12.784799518535589</v>
      </c>
      <c r="U20" s="72">
        <f>IF(RES_hh_tesh!U20=0,0,RES_hh_tesh!U20/RES_summary!U$19)</f>
        <v>13.846259856343684</v>
      </c>
      <c r="V20" s="72">
        <f>IF(RES_hh_tesh!V20=0,0,RES_hh_tesh!V20/RES_summary!V$19)</f>
        <v>12.827796105607948</v>
      </c>
      <c r="W20" s="72">
        <f>IF(RES_hh_tesh!W20=0,0,RES_hh_tesh!W20/RES_summary!W$19)</f>
        <v>13.604790551162724</v>
      </c>
      <c r="X20" s="72">
        <f>IF(RES_hh_tesh!X20=0,0,RES_hh_tesh!X20/RES_summary!X$19)</f>
        <v>16.40043147035227</v>
      </c>
      <c r="Y20" s="72">
        <f>IF(RES_hh_tesh!Y20=0,0,RES_hh_tesh!Y20/RES_summary!Y$19)</f>
        <v>15.062520838333445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12.147902451871641</v>
      </c>
      <c r="C21" s="72">
        <f>IF(RES_hh_tesh!C21=0,0,RES_hh_tesh!C21/RES_summary!C$19)</f>
        <v>10.66404069783994</v>
      </c>
      <c r="D21" s="72">
        <f>IF(RES_hh_tesh!D21=0,0,RES_hh_tesh!D21/RES_summary!D$19)</f>
        <v>9.1722650057904396</v>
      </c>
      <c r="E21" s="72">
        <f>IF(RES_hh_tesh!E21=0,0,RES_hh_tesh!E21/RES_summary!E$19)</f>
        <v>9.5402847697643036</v>
      </c>
      <c r="F21" s="72">
        <f>IF(RES_hh_tesh!F21=0,0,RES_hh_tesh!F21/RES_summary!F$19)</f>
        <v>9.5703287233269538</v>
      </c>
      <c r="G21" s="72">
        <f>IF(RES_hh_tesh!G21=0,0,RES_hh_tesh!G21/RES_summary!G$19)</f>
        <v>10.65534885481204</v>
      </c>
      <c r="H21" s="72">
        <f>IF(RES_hh_tesh!H21=0,0,RES_hh_tesh!H21/RES_summary!H$19)</f>
        <v>13.196768323366516</v>
      </c>
      <c r="I21" s="72">
        <f>IF(RES_hh_tesh!I21=0,0,RES_hh_tesh!I21/RES_summary!I$19)</f>
        <v>12.639376922318686</v>
      </c>
      <c r="J21" s="72">
        <f>IF(RES_hh_tesh!J21=0,0,RES_hh_tesh!J21/RES_summary!J$19)</f>
        <v>12.971128999508151</v>
      </c>
      <c r="K21" s="72">
        <f>IF(RES_hh_tesh!K21=0,0,RES_hh_tesh!K21/RES_summary!K$19)</f>
        <v>15.295154846662591</v>
      </c>
      <c r="L21" s="72">
        <f>IF(RES_hh_tesh!L21=0,0,RES_hh_tesh!L21/RES_summary!L$19)</f>
        <v>14.039668145157998</v>
      </c>
      <c r="M21" s="72">
        <f>IF(RES_hh_tesh!M21=0,0,RES_hh_tesh!M21/RES_summary!M$19)</f>
        <v>13.243315929684309</v>
      </c>
      <c r="N21" s="72">
        <f>IF(RES_hh_tesh!N21=0,0,RES_hh_tesh!N21/RES_summary!N$19)</f>
        <v>12.833383658595896</v>
      </c>
      <c r="O21" s="72">
        <f>IF(RES_hh_tesh!O21=0,0,RES_hh_tesh!O21/RES_summary!O$19)</f>
        <v>14.032294525640284</v>
      </c>
      <c r="P21" s="72">
        <f>IF(RES_hh_tesh!P21=0,0,RES_hh_tesh!P21/RES_summary!P$19)</f>
        <v>13.099171137404044</v>
      </c>
      <c r="Q21" s="72">
        <f>IF(RES_hh_tesh!Q21=0,0,RES_hh_tesh!Q21/RES_summary!Q$19)</f>
        <v>14.100558491407552</v>
      </c>
      <c r="R21" s="72">
        <f>IF(RES_hh_tesh!R21=0,0,RES_hh_tesh!R21/RES_summary!R$19)</f>
        <v>12.898357054972795</v>
      </c>
      <c r="S21" s="72">
        <f>IF(RES_hh_tesh!S21=0,0,RES_hh_tesh!S21/RES_summary!S$19)</f>
        <v>14.644274075002896</v>
      </c>
      <c r="T21" s="72">
        <f>IF(RES_hh_tesh!T21=0,0,RES_hh_tesh!T21/RES_summary!T$19)</f>
        <v>14.025541865162959</v>
      </c>
      <c r="U21" s="72">
        <f>IF(RES_hh_tesh!U21=0,0,RES_hh_tesh!U21/RES_summary!U$19)</f>
        <v>13.667767564154055</v>
      </c>
      <c r="V21" s="72">
        <f>IF(RES_hh_tesh!V21=0,0,RES_hh_tesh!V21/RES_summary!V$19)</f>
        <v>13.791890971387474</v>
      </c>
      <c r="W21" s="72">
        <f>IF(RES_hh_tesh!W21=0,0,RES_hh_tesh!W21/RES_summary!W$19)</f>
        <v>14.194140262937269</v>
      </c>
      <c r="X21" s="72">
        <f>IF(RES_hh_tesh!X21=0,0,RES_hh_tesh!X21/RES_summary!X$19)</f>
        <v>14.697464817546066</v>
      </c>
      <c r="Y21" s="72">
        <f>IF(RES_hh_tesh!Y21=0,0,RES_hh_tesh!Y21/RES_summary!Y$19)</f>
        <v>15.078237076881804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12.34699643411283</v>
      </c>
      <c r="C22" s="72">
        <f>IF(RES_hh_tesh!C22=0,0,RES_hh_tesh!C22/RES_summary!C$19)</f>
        <v>12.329878037277474</v>
      </c>
      <c r="D22" s="72">
        <f>IF(RES_hh_tesh!D22=0,0,RES_hh_tesh!D22/RES_summary!D$19)</f>
        <v>12.597860905786009</v>
      </c>
      <c r="E22" s="72">
        <f>IF(RES_hh_tesh!E22=0,0,RES_hh_tesh!E22/RES_summary!E$19)</f>
        <v>11.836007882237986</v>
      </c>
      <c r="F22" s="72">
        <f>IF(RES_hh_tesh!F22=0,0,RES_hh_tesh!F22/RES_summary!F$19)</f>
        <v>12.71468281778645</v>
      </c>
      <c r="G22" s="72">
        <f>IF(RES_hh_tesh!G22=0,0,RES_hh_tesh!G22/RES_summary!G$19)</f>
        <v>11.881898978176729</v>
      </c>
      <c r="H22" s="72">
        <f>IF(RES_hh_tesh!H22=0,0,RES_hh_tesh!H22/RES_summary!H$19)</f>
        <v>11.987535229953314</v>
      </c>
      <c r="I22" s="72">
        <f>IF(RES_hh_tesh!I22=0,0,RES_hh_tesh!I22/RES_summary!I$19)</f>
        <v>13.924137146919691</v>
      </c>
      <c r="J22" s="72">
        <f>IF(RES_hh_tesh!J22=0,0,RES_hh_tesh!J22/RES_summary!J$19)</f>
        <v>12.984841018033055</v>
      </c>
      <c r="K22" s="72">
        <f>IF(RES_hh_tesh!K22=0,0,RES_hh_tesh!K22/RES_summary!K$19)</f>
        <v>13.408377783168861</v>
      </c>
      <c r="L22" s="72">
        <f>IF(RES_hh_tesh!L22=0,0,RES_hh_tesh!L22/RES_summary!L$19)</f>
        <v>13.317947108358114</v>
      </c>
      <c r="M22" s="72">
        <f>IF(RES_hh_tesh!M22=0,0,RES_hh_tesh!M22/RES_summary!M$19)</f>
        <v>11.509992309317106</v>
      </c>
      <c r="N22" s="72">
        <f>IF(RES_hh_tesh!N22=0,0,RES_hh_tesh!N22/RES_summary!N$19)</f>
        <v>13.100369703351149</v>
      </c>
      <c r="O22" s="72">
        <f>IF(RES_hh_tesh!O22=0,0,RES_hh_tesh!O22/RES_summary!O$19)</f>
        <v>14.442268996402607</v>
      </c>
      <c r="P22" s="72">
        <f>IF(RES_hh_tesh!P22=0,0,RES_hh_tesh!P22/RES_summary!P$19)</f>
        <v>10.848341968512839</v>
      </c>
      <c r="Q22" s="72">
        <f>IF(RES_hh_tesh!Q22=0,0,RES_hh_tesh!Q22/RES_summary!Q$19)</f>
        <v>12.084349616809353</v>
      </c>
      <c r="R22" s="72">
        <f>IF(RES_hh_tesh!R22=0,0,RES_hh_tesh!R22/RES_summary!R$19)</f>
        <v>13.956188015502036</v>
      </c>
      <c r="S22" s="72">
        <f>IF(RES_hh_tesh!S22=0,0,RES_hh_tesh!S22/RES_summary!S$19)</f>
        <v>14.8387476909318</v>
      </c>
      <c r="T22" s="72">
        <f>IF(RES_hh_tesh!T22=0,0,RES_hh_tesh!T22/RES_summary!T$19)</f>
        <v>12.362324301975427</v>
      </c>
      <c r="U22" s="72">
        <f>IF(RES_hh_tesh!U22=0,0,RES_hh_tesh!U22/RES_summary!U$19)</f>
        <v>14.132768889498831</v>
      </c>
      <c r="V22" s="72">
        <f>IF(RES_hh_tesh!V22=0,0,RES_hh_tesh!V22/RES_summary!V$19)</f>
        <v>14.409678956486706</v>
      </c>
      <c r="W22" s="72">
        <f>IF(RES_hh_tesh!W22=0,0,RES_hh_tesh!W22/RES_summary!W$19)</f>
        <v>14.452856318926354</v>
      </c>
      <c r="X22" s="72">
        <f>IF(RES_hh_tesh!X22=0,0,RES_hh_tesh!X22/RES_summary!X$19)</f>
        <v>14.771400429082401</v>
      </c>
      <c r="Y22" s="72">
        <f>IF(RES_hh_tesh!Y22=0,0,RES_hh_tesh!Y22/RES_summary!Y$19)</f>
        <v>15.056419632426477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12.573973142517636</v>
      </c>
      <c r="C24" s="72">
        <f>IF(RES_hh_tesh!C24=0,0,RES_hh_tesh!C24/RES_summary!C$19)</f>
        <v>12.348223695743775</v>
      </c>
      <c r="D24" s="72">
        <f>IF(RES_hh_tesh!D24=0,0,RES_hh_tesh!D24/RES_summary!D$19)</f>
        <v>10.68220843595731</v>
      </c>
      <c r="E24" s="72">
        <f>IF(RES_hh_tesh!E24=0,0,RES_hh_tesh!E24/RES_summary!E$19)</f>
        <v>13.838891335886981</v>
      </c>
      <c r="F24" s="72">
        <f>IF(RES_hh_tesh!F24=0,0,RES_hh_tesh!F24/RES_summary!F$19)</f>
        <v>12.504223470200261</v>
      </c>
      <c r="G24" s="72">
        <f>IF(RES_hh_tesh!G24=0,0,RES_hh_tesh!G24/RES_summary!G$19)</f>
        <v>12.397767438406706</v>
      </c>
      <c r="H24" s="72">
        <f>IF(RES_hh_tesh!H24=0,0,RES_hh_tesh!H24/RES_summary!H$19)</f>
        <v>14.162672378702663</v>
      </c>
      <c r="I24" s="72">
        <f>IF(RES_hh_tesh!I24=0,0,RES_hh_tesh!I24/RES_summary!I$19)</f>
        <v>11.231427605724857</v>
      </c>
      <c r="J24" s="72">
        <f>IF(RES_hh_tesh!J24=0,0,RES_hh_tesh!J24/RES_summary!J$19)</f>
        <v>12.628539229341088</v>
      </c>
      <c r="K24" s="72">
        <f>IF(RES_hh_tesh!K24=0,0,RES_hh_tesh!K24/RES_summary!K$19)</f>
        <v>15.291779634313203</v>
      </c>
      <c r="L24" s="72">
        <f>IF(RES_hh_tesh!L24=0,0,RES_hh_tesh!L24/RES_summary!L$19)</f>
        <v>14.55520936572495</v>
      </c>
      <c r="M24" s="72">
        <f>IF(RES_hh_tesh!M24=0,0,RES_hh_tesh!M24/RES_summary!M$19)</f>
        <v>12.765672487700851</v>
      </c>
      <c r="N24" s="72">
        <f>IF(RES_hh_tesh!N24=0,0,RES_hh_tesh!N24/RES_summary!N$19)</f>
        <v>11.431834414347822</v>
      </c>
      <c r="O24" s="72">
        <f>IF(RES_hh_tesh!O24=0,0,RES_hh_tesh!O24/RES_summary!O$19)</f>
        <v>14.044724236833288</v>
      </c>
      <c r="P24" s="72">
        <f>IF(RES_hh_tesh!P24=0,0,RES_hh_tesh!P24/RES_summary!P$19)</f>
        <v>14.823285159867785</v>
      </c>
      <c r="Q24" s="72">
        <f>IF(RES_hh_tesh!Q24=0,0,RES_hh_tesh!Q24/RES_summary!Q$19)</f>
        <v>13.82775190048455</v>
      </c>
      <c r="R24" s="72">
        <f>IF(RES_hh_tesh!R24=0,0,RES_hh_tesh!R24/RES_summary!R$19)</f>
        <v>13.291158685486318</v>
      </c>
      <c r="S24" s="72">
        <f>IF(RES_hh_tesh!S24=0,0,RES_hh_tesh!S24/RES_summary!S$19)</f>
        <v>14.104854243127006</v>
      </c>
      <c r="T24" s="72">
        <f>IF(RES_hh_tesh!T24=0,0,RES_hh_tesh!T24/RES_summary!T$19)</f>
        <v>13.864485134896409</v>
      </c>
      <c r="U24" s="72">
        <f>IF(RES_hh_tesh!U24=0,0,RES_hh_tesh!U24/RES_summary!U$19)</f>
        <v>13.522259382849015</v>
      </c>
      <c r="V24" s="72">
        <f>IF(RES_hh_tesh!V24=0,0,RES_hh_tesh!V24/RES_summary!V$19)</f>
        <v>13.972365684536829</v>
      </c>
      <c r="W24" s="72">
        <f>IF(RES_hh_tesh!W24=0,0,RES_hh_tesh!W24/RES_summary!W$19)</f>
        <v>14.519429777907673</v>
      </c>
      <c r="X24" s="72">
        <f>IF(RES_hh_tesh!X24=0,0,RES_hh_tesh!X24/RES_summary!X$19)</f>
        <v>14.870896802757343</v>
      </c>
      <c r="Y24" s="72">
        <f>IF(RES_hh_tesh!Y24=0,0,RES_hh_tesh!Y24/RES_summary!Y$19)</f>
        <v>14.620163960546243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6.0728917589616582</v>
      </c>
      <c r="C25" s="74">
        <f>IF(RES_hh_tesh!C25=0,0,RES_hh_tesh!C25/RES_summary!C$19)</f>
        <v>5.894550602224875</v>
      </c>
      <c r="D25" s="74">
        <f>IF(RES_hh_tesh!D25=0,0,RES_hh_tesh!D25/RES_summary!D$19)</f>
        <v>6.2103735621917675</v>
      </c>
      <c r="E25" s="74">
        <f>IF(RES_hh_tesh!E25=0,0,RES_hh_tesh!E25/RES_summary!E$19)</f>
        <v>6.0535039332684644</v>
      </c>
      <c r="F25" s="74">
        <f>IF(RES_hh_tesh!F25=0,0,RES_hh_tesh!F25/RES_summary!F$19)</f>
        <v>6.4771398114967864</v>
      </c>
      <c r="G25" s="74">
        <f>IF(RES_hh_tesh!G25=0,0,RES_hh_tesh!G25/RES_summary!G$19)</f>
        <v>6.4624719191204134</v>
      </c>
      <c r="H25" s="74">
        <f>IF(RES_hh_tesh!H25=0,0,RES_hh_tesh!H25/RES_summary!H$19)</f>
        <v>6.4314061298200036</v>
      </c>
      <c r="I25" s="74">
        <f>IF(RES_hh_tesh!I25=0,0,RES_hh_tesh!I25/RES_summary!I$19)</f>
        <v>5.9752728418390779</v>
      </c>
      <c r="J25" s="74">
        <f>IF(RES_hh_tesh!J25=0,0,RES_hh_tesh!J25/RES_summary!J$19)</f>
        <v>5.8907639926890045</v>
      </c>
      <c r="K25" s="74">
        <f>IF(RES_hh_tesh!K25=0,0,RES_hh_tesh!K25/RES_summary!K$19)</f>
        <v>6.2669275964485642</v>
      </c>
      <c r="L25" s="74">
        <f>IF(RES_hh_tesh!L25=0,0,RES_hh_tesh!L25/RES_summary!L$19)</f>
        <v>5.9576374958487595</v>
      </c>
      <c r="M25" s="74">
        <f>IF(RES_hh_tesh!M25=0,0,RES_hh_tesh!M25/RES_summary!M$19)</f>
        <v>5.8987467658136374</v>
      </c>
      <c r="N25" s="74">
        <f>IF(RES_hh_tesh!N25=0,0,RES_hh_tesh!N25/RES_summary!N$19)</f>
        <v>5.3586117355038407</v>
      </c>
      <c r="O25" s="74">
        <f>IF(RES_hh_tesh!O25=0,0,RES_hh_tesh!O25/RES_summary!O$19)</f>
        <v>5.782030733851931</v>
      </c>
      <c r="P25" s="74">
        <f>IF(RES_hh_tesh!P25=0,0,RES_hh_tesh!P25/RES_summary!P$19)</f>
        <v>5.865382091045702</v>
      </c>
      <c r="Q25" s="74">
        <f>IF(RES_hh_tesh!Q25=0,0,RES_hh_tesh!Q25/RES_summary!Q$19)</f>
        <v>5.6858117856170907</v>
      </c>
      <c r="R25" s="74">
        <f>IF(RES_hh_tesh!R25=0,0,RES_hh_tesh!R25/RES_summary!R$19)</f>
        <v>6.0788070208286937</v>
      </c>
      <c r="S25" s="74">
        <f>IF(RES_hh_tesh!S25=0,0,RES_hh_tesh!S25/RES_summary!S$19)</f>
        <v>5.9280466240854528</v>
      </c>
      <c r="T25" s="74">
        <f>IF(RES_hh_tesh!T25=0,0,RES_hh_tesh!T25/RES_summary!T$19)</f>
        <v>5.2828408678050751</v>
      </c>
      <c r="U25" s="74">
        <f>IF(RES_hh_tesh!U25=0,0,RES_hh_tesh!U25/RES_summary!U$19)</f>
        <v>5.1435741995382296</v>
      </c>
      <c r="V25" s="74">
        <f>IF(RES_hh_tesh!V25=0,0,RES_hh_tesh!V25/RES_summary!V$19)</f>
        <v>5.0267504142823345</v>
      </c>
      <c r="W25" s="74">
        <f>IF(RES_hh_tesh!W25=0,0,RES_hh_tesh!W25/RES_summary!W$19)</f>
        <v>5.6386620382447328</v>
      </c>
      <c r="X25" s="74">
        <f>IF(RES_hh_tesh!X25=0,0,RES_hh_tesh!X25/RES_summary!X$19)</f>
        <v>5.4977517105579032</v>
      </c>
      <c r="Y25" s="74">
        <f>IF(RES_hh_tesh!Y25=0,0,RES_hh_tesh!Y25/RES_summary!Y$19)</f>
        <v>4.5839524138739316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9.9999443446110998</v>
      </c>
      <c r="C26" s="77">
        <f>IF(RES_hh_tesh!C26=0,0,RES_hh_tesh!C26/RES_summary!C$19)</f>
        <v>9.8776354496519296</v>
      </c>
      <c r="D26" s="77">
        <f>IF(RES_hh_tesh!D26=0,0,RES_hh_tesh!D26/RES_summary!D$19)</f>
        <v>10.059383819713016</v>
      </c>
      <c r="E26" s="77">
        <f>IF(RES_hh_tesh!E26=0,0,RES_hh_tesh!E26/RES_summary!E$19)</f>
        <v>10.088335213906579</v>
      </c>
      <c r="F26" s="77">
        <f>IF(RES_hh_tesh!F26=0,0,RES_hh_tesh!F26/RES_summary!F$19)</f>
        <v>10.328269295783855</v>
      </c>
      <c r="G26" s="77">
        <f>IF(RES_hh_tesh!G26=0,0,RES_hh_tesh!G26/RES_summary!G$19)</f>
        <v>9.6149899171874047</v>
      </c>
      <c r="H26" s="77">
        <f>IF(RES_hh_tesh!H26=0,0,RES_hh_tesh!H26/RES_summary!H$19)</f>
        <v>10.198435299900838</v>
      </c>
      <c r="I26" s="77">
        <f>IF(RES_hh_tesh!I26=0,0,RES_hh_tesh!I26/RES_summary!I$19)</f>
        <v>10.133414779167387</v>
      </c>
      <c r="J26" s="77">
        <f>IF(RES_hh_tesh!J26=0,0,RES_hh_tesh!J26/RES_summary!J$19)</f>
        <v>10.818893001623353</v>
      </c>
      <c r="K26" s="77">
        <f>IF(RES_hh_tesh!K26=0,0,RES_hh_tesh!K26/RES_summary!K$19)</f>
        <v>11.533329640912489</v>
      </c>
      <c r="L26" s="77">
        <f>IF(RES_hh_tesh!L26=0,0,RES_hh_tesh!L26/RES_summary!L$19)</f>
        <v>11.188763256889755</v>
      </c>
      <c r="M26" s="77">
        <f>IF(RES_hh_tesh!M26=0,0,RES_hh_tesh!M26/RES_summary!M$19)</f>
        <v>11.117241855671821</v>
      </c>
      <c r="N26" s="77">
        <f>IF(RES_hh_tesh!N26=0,0,RES_hh_tesh!N26/RES_summary!N$19)</f>
        <v>11.102313929547217</v>
      </c>
      <c r="O26" s="77">
        <f>IF(RES_hh_tesh!O26=0,0,RES_hh_tesh!O26/RES_summary!O$19)</f>
        <v>11.142954351189998</v>
      </c>
      <c r="P26" s="77">
        <f>IF(RES_hh_tesh!P26=0,0,RES_hh_tesh!P26/RES_summary!P$19)</f>
        <v>11.299706493253487</v>
      </c>
      <c r="Q26" s="77">
        <f>IF(RES_hh_tesh!Q26=0,0,RES_hh_tesh!Q26/RES_summary!Q$19)</f>
        <v>11.49034044773809</v>
      </c>
      <c r="R26" s="77">
        <f>IF(RES_hh_tesh!R26=0,0,RES_hh_tesh!R26/RES_summary!R$19)</f>
        <v>11.592384028985746</v>
      </c>
      <c r="S26" s="77">
        <f>IF(RES_hh_tesh!S26=0,0,RES_hh_tesh!S26/RES_summary!S$19)</f>
        <v>11.529234655173997</v>
      </c>
      <c r="T26" s="77">
        <f>IF(RES_hh_tesh!T26=0,0,RES_hh_tesh!T26/RES_summary!T$19)</f>
        <v>11.294281928933964</v>
      </c>
      <c r="U26" s="77">
        <f>IF(RES_hh_tesh!U26=0,0,RES_hh_tesh!U26/RES_summary!U$19)</f>
        <v>11.5480086075526</v>
      </c>
      <c r="V26" s="77">
        <f>IF(RES_hh_tesh!V26=0,0,RES_hh_tesh!V26/RES_summary!V$19)</f>
        <v>11.696527229081266</v>
      </c>
      <c r="W26" s="77">
        <f>IF(RES_hh_tesh!W26=0,0,RES_hh_tesh!W26/RES_summary!W$19)</f>
        <v>11.962413504029833</v>
      </c>
      <c r="X26" s="77">
        <f>IF(RES_hh_tesh!X26=0,0,RES_hh_tesh!X26/RES_summary!X$19)</f>
        <v>12.303065837693893</v>
      </c>
      <c r="Y26" s="77">
        <f>IF(RES_hh_tesh!Y26=0,0,RES_hh_tesh!Y26/RES_summary!Y$19)</f>
        <v>12.538167143011972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5.7796116829602502</v>
      </c>
      <c r="C27" s="69">
        <f>IF(RES_hh_tesh!C27=0,0,RES_hh_tesh!C27/RES_summary!C$19)</f>
        <v>5.6183393269842661</v>
      </c>
      <c r="D27" s="69">
        <f>IF(RES_hh_tesh!D27=0,0,RES_hh_tesh!D27/RES_summary!D$19)</f>
        <v>6.3295284662720874</v>
      </c>
      <c r="E27" s="69">
        <f>IF(RES_hh_tesh!E27=0,0,RES_hh_tesh!E27/RES_summary!E$19)</f>
        <v>6.1053201371612236</v>
      </c>
      <c r="F27" s="69">
        <f>IF(RES_hh_tesh!F27=0,0,RES_hh_tesh!F27/RES_summary!F$19)</f>
        <v>6.5326167758242137</v>
      </c>
      <c r="G27" s="69">
        <f>IF(RES_hh_tesh!G27=0,0,RES_hh_tesh!G27/RES_summary!G$19)</f>
        <v>6.3641237920014309</v>
      </c>
      <c r="H27" s="69">
        <f>IF(RES_hh_tesh!H27=0,0,RES_hh_tesh!H27/RES_summary!H$19)</f>
        <v>6.5404892931788705</v>
      </c>
      <c r="I27" s="69">
        <f>IF(RES_hh_tesh!I27=0,0,RES_hh_tesh!I27/RES_summary!I$19)</f>
        <v>6.2515398578850245</v>
      </c>
      <c r="J27" s="69">
        <f>IF(RES_hh_tesh!J27=0,0,RES_hh_tesh!J27/RES_summary!J$19)</f>
        <v>6.1877424898476825</v>
      </c>
      <c r="K27" s="69">
        <f>IF(RES_hh_tesh!K27=0,0,RES_hh_tesh!K27/RES_summary!K$19)</f>
        <v>6.4641516226324089</v>
      </c>
      <c r="L27" s="69">
        <f>IF(RES_hh_tesh!L27=0,0,RES_hh_tesh!L27/RES_summary!L$19)</f>
        <v>6.1493020179832474</v>
      </c>
      <c r="M27" s="69">
        <f>IF(RES_hh_tesh!M27=0,0,RES_hh_tesh!M27/RES_summary!M$19)</f>
        <v>5.7704075545187079</v>
      </c>
      <c r="N27" s="69">
        <f>IF(RES_hh_tesh!N27=0,0,RES_hh_tesh!N27/RES_summary!N$19)</f>
        <v>5.7169207848035102</v>
      </c>
      <c r="O27" s="69">
        <f>IF(RES_hh_tesh!O27=0,0,RES_hh_tesh!O27/RES_summary!O$19)</f>
        <v>6.1863583802500219</v>
      </c>
      <c r="P27" s="69">
        <f>IF(RES_hh_tesh!P27=0,0,RES_hh_tesh!P27/RES_summary!P$19)</f>
        <v>6.2374196007947358</v>
      </c>
      <c r="Q27" s="69">
        <f>IF(RES_hh_tesh!Q27=0,0,RES_hh_tesh!Q27/RES_summary!Q$19)</f>
        <v>6.1665651307117013</v>
      </c>
      <c r="R27" s="69">
        <f>IF(RES_hh_tesh!R27=0,0,RES_hh_tesh!R27/RES_summary!R$19)</f>
        <v>6.427705099439418</v>
      </c>
      <c r="S27" s="69">
        <f>IF(RES_hh_tesh!S27=0,0,RES_hh_tesh!S27/RES_summary!S$19)</f>
        <v>6.3610163863234073</v>
      </c>
      <c r="T27" s="69">
        <f>IF(RES_hh_tesh!T27=0,0,RES_hh_tesh!T27/RES_summary!T$19)</f>
        <v>6.4202083861346706</v>
      </c>
      <c r="U27" s="69">
        <f>IF(RES_hh_tesh!U27=0,0,RES_hh_tesh!U27/RES_summary!U$19)</f>
        <v>6.6293803198960335</v>
      </c>
      <c r="V27" s="69">
        <f>IF(RES_hh_tesh!V27=0,0,RES_hh_tesh!V27/RES_summary!V$19)</f>
        <v>7.5439049913580636</v>
      </c>
      <c r="W27" s="69">
        <f>IF(RES_hh_tesh!W27=0,0,RES_hh_tesh!W27/RES_summary!W$19)</f>
        <v>7.3196606091671095</v>
      </c>
      <c r="X27" s="69">
        <f>IF(RES_hh_tesh!X27=0,0,RES_hh_tesh!X27/RES_summary!X$19)</f>
        <v>7.1920626873909947</v>
      </c>
      <c r="Y27" s="69">
        <f>IF(RES_hh_tesh!Y27=0,0,RES_hh_tesh!Y27/RES_summary!Y$19)</f>
        <v>6.0207073975827079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5.7821164370775779</v>
      </c>
      <c r="C29" s="72">
        <f>IF(RES_hh_tesh!C29=0,0,RES_hh_tesh!C29/RES_summary!C$19)</f>
        <v>5.7989659112067669</v>
      </c>
      <c r="D29" s="72">
        <f>IF(RES_hh_tesh!D29=0,0,RES_hh_tesh!D29/RES_summary!D$19)</f>
        <v>6.1361493512708654</v>
      </c>
      <c r="E29" s="72">
        <f>IF(RES_hh_tesh!E29=0,0,RES_hh_tesh!E29/RES_summary!E$19)</f>
        <v>5.9054984159765596</v>
      </c>
      <c r="F29" s="72">
        <f>IF(RES_hh_tesh!F29=0,0,RES_hh_tesh!F29/RES_summary!F$19)</f>
        <v>6.7137650593726352</v>
      </c>
      <c r="G29" s="72">
        <f>IF(RES_hh_tesh!G29=0,0,RES_hh_tesh!G29/RES_summary!G$19)</f>
        <v>6.2124216615693753</v>
      </c>
      <c r="H29" s="72">
        <f>IF(RES_hh_tesh!H29=0,0,RES_hh_tesh!H29/RES_summary!H$19)</f>
        <v>6.2064144141483677</v>
      </c>
      <c r="I29" s="72">
        <f>IF(RES_hh_tesh!I29=0,0,RES_hh_tesh!I29/RES_summary!I$19)</f>
        <v>6.4179281585000467</v>
      </c>
      <c r="J29" s="72">
        <f>IF(RES_hh_tesh!J29=0,0,RES_hh_tesh!J29/RES_summary!J$19)</f>
        <v>6.4427452685278759</v>
      </c>
      <c r="K29" s="72">
        <f>IF(RES_hh_tesh!K29=0,0,RES_hh_tesh!K29/RES_summary!K$19)</f>
        <v>5.6501096409614329</v>
      </c>
      <c r="L29" s="72">
        <f>IF(RES_hh_tesh!L29=0,0,RES_hh_tesh!L29/RES_summary!L$19)</f>
        <v>6.9806508288559685</v>
      </c>
      <c r="M29" s="72">
        <f>IF(RES_hh_tesh!M29=0,0,RES_hh_tesh!M29/RES_summary!M$19)</f>
        <v>6.4939450897784363</v>
      </c>
      <c r="N29" s="72">
        <f>IF(RES_hh_tesh!N29=0,0,RES_hh_tesh!N29/RES_summary!N$19)</f>
        <v>2.0259773498907978</v>
      </c>
      <c r="O29" s="72">
        <f>IF(RES_hh_tesh!O29=0,0,RES_hh_tesh!O29/RES_summary!O$19)</f>
        <v>7.292388233598353</v>
      </c>
      <c r="P29" s="72">
        <f>IF(RES_hh_tesh!P29=0,0,RES_hh_tesh!P29/RES_summary!P$19)</f>
        <v>7.0267411136640083</v>
      </c>
      <c r="Q29" s="72">
        <f>IF(RES_hh_tesh!Q29=0,0,RES_hh_tesh!Q29/RES_summary!Q$19)</f>
        <v>6.1093419637757052</v>
      </c>
      <c r="R29" s="72">
        <f>IF(RES_hh_tesh!R29=0,0,RES_hh_tesh!R29/RES_summary!R$19)</f>
        <v>5.6993817067055357</v>
      </c>
      <c r="S29" s="72">
        <f>IF(RES_hh_tesh!S29=0,0,RES_hh_tesh!S29/RES_summary!S$19)</f>
        <v>5.6217068293577199</v>
      </c>
      <c r="T29" s="72">
        <f>IF(RES_hh_tesh!T29=0,0,RES_hh_tesh!T29/RES_summary!T$19)</f>
        <v>6.721978935064187</v>
      </c>
      <c r="U29" s="72">
        <f>IF(RES_hh_tesh!U29=0,0,RES_hh_tesh!U29/RES_summary!U$19)</f>
        <v>6.9007960455635224</v>
      </c>
      <c r="V29" s="72">
        <f>IF(RES_hh_tesh!V29=0,0,RES_hh_tesh!V29/RES_summary!V$19)</f>
        <v>7.849722660153275</v>
      </c>
      <c r="W29" s="72">
        <f>IF(RES_hh_tesh!W29=0,0,RES_hh_tesh!W29/RES_summary!W$19)</f>
        <v>7.5010809978951638</v>
      </c>
      <c r="X29" s="72">
        <f>IF(RES_hh_tesh!X29=0,0,RES_hh_tesh!X29/RES_summary!X$19)</f>
        <v>6.9648382015991501</v>
      </c>
      <c r="Y29" s="72">
        <f>IF(RES_hh_tesh!Y29=0,0,RES_hh_tesh!Y29/RES_summary!Y$19)</f>
        <v>6.1764759631944823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5.6212139179059442</v>
      </c>
      <c r="C30" s="72">
        <f>IF(RES_hh_tesh!C30=0,0,RES_hh_tesh!C30/RES_summary!C$19)</f>
        <v>4.9747705412934771</v>
      </c>
      <c r="D30" s="72">
        <f>IF(RES_hh_tesh!D30=0,0,RES_hh_tesh!D30/RES_summary!D$19)</f>
        <v>4.636352790146514</v>
      </c>
      <c r="E30" s="72">
        <f>IF(RES_hh_tesh!E30=0,0,RES_hh_tesh!E30/RES_summary!E$19)</f>
        <v>4.8148837382047125</v>
      </c>
      <c r="F30" s="72">
        <f>IF(RES_hh_tesh!F30=0,0,RES_hh_tesh!F30/RES_summary!F$19)</f>
        <v>4.8712545866925119</v>
      </c>
      <c r="G30" s="72">
        <f>IF(RES_hh_tesh!G30=0,0,RES_hh_tesh!G30/RES_summary!G$19)</f>
        <v>5.4395908322167799</v>
      </c>
      <c r="H30" s="72">
        <f>IF(RES_hh_tesh!H30=0,0,RES_hh_tesh!H30/RES_summary!H$19)</f>
        <v>6.7290242550328809</v>
      </c>
      <c r="I30" s="72">
        <f>IF(RES_hh_tesh!I30=0,0,RES_hh_tesh!I30/RES_summary!I$19)</f>
        <v>6.3720923033114323</v>
      </c>
      <c r="J30" s="72">
        <f>IF(RES_hh_tesh!J30=0,0,RES_hh_tesh!J30/RES_summary!J$19)</f>
        <v>6.047329735448236</v>
      </c>
      <c r="K30" s="72">
        <f>IF(RES_hh_tesh!K30=0,0,RES_hh_tesh!K30/RES_summary!K$19)</f>
        <v>6.7987492613039651</v>
      </c>
      <c r="L30" s="72">
        <f>IF(RES_hh_tesh!L30=0,0,RES_hh_tesh!L30/RES_summary!L$19)</f>
        <v>6.3049090724384342</v>
      </c>
      <c r="M30" s="72">
        <f>IF(RES_hh_tesh!M30=0,0,RES_hh_tesh!M30/RES_summary!M$19)</f>
        <v>5.6259964733898222</v>
      </c>
      <c r="N30" s="72">
        <f>IF(RES_hh_tesh!N30=0,0,RES_hh_tesh!N30/RES_summary!N$19)</f>
        <v>5.6792326765825614</v>
      </c>
      <c r="O30" s="72">
        <f>IF(RES_hh_tesh!O30=0,0,RES_hh_tesh!O30/RES_summary!O$19)</f>
        <v>6.3398459573714918</v>
      </c>
      <c r="P30" s="72">
        <f>IF(RES_hh_tesh!P30=0,0,RES_hh_tesh!P30/RES_summary!P$19)</f>
        <v>5.5655092170985787</v>
      </c>
      <c r="Q30" s="72">
        <f>IF(RES_hh_tesh!Q30=0,0,RES_hh_tesh!Q30/RES_summary!Q$19)</f>
        <v>5.5625054726067731</v>
      </c>
      <c r="R30" s="72">
        <f>IF(RES_hh_tesh!R30=0,0,RES_hh_tesh!R30/RES_summary!R$19)</f>
        <v>6.9985030111452229</v>
      </c>
      <c r="S30" s="72">
        <f>IF(RES_hh_tesh!S30=0,0,RES_hh_tesh!S30/RES_summary!S$19)</f>
        <v>6.3170352404484147</v>
      </c>
      <c r="T30" s="72">
        <f>IF(RES_hh_tesh!T30=0,0,RES_hh_tesh!T30/RES_summary!T$19)</f>
        <v>6.3733686326281935</v>
      </c>
      <c r="U30" s="72">
        <f>IF(RES_hh_tesh!U30=0,0,RES_hh_tesh!U30/RES_summary!U$19)</f>
        <v>7.1984397199326882</v>
      </c>
      <c r="V30" s="72">
        <f>IF(RES_hh_tesh!V30=0,0,RES_hh_tesh!V30/RES_summary!V$19)</f>
        <v>7.0984847534752049</v>
      </c>
      <c r="W30" s="72">
        <f>IF(RES_hh_tesh!W30=0,0,RES_hh_tesh!W30/RES_summary!W$19)</f>
        <v>6.864502349450917</v>
      </c>
      <c r="X30" s="72">
        <f>IF(RES_hh_tesh!X30=0,0,RES_hh_tesh!X30/RES_summary!X$19)</f>
        <v>6.7481674889378391</v>
      </c>
      <c r="Y30" s="72">
        <f>IF(RES_hh_tesh!Y30=0,0,RES_hh_tesh!Y30/RES_summary!Y$19)</f>
        <v>6.6338769823122643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5.8443281393364428</v>
      </c>
      <c r="C31" s="72">
        <f>IF(RES_hh_tesh!C31=0,0,RES_hh_tesh!C31/RES_summary!C$19)</f>
        <v>5.705734507988848</v>
      </c>
      <c r="D31" s="72">
        <f>IF(RES_hh_tesh!D31=0,0,RES_hh_tesh!D31/RES_summary!D$19)</f>
        <v>6.3137726263147851</v>
      </c>
      <c r="E31" s="72">
        <f>IF(RES_hh_tesh!E31=0,0,RES_hh_tesh!E31/RES_summary!E$19)</f>
        <v>5.8789092002075591</v>
      </c>
      <c r="F31" s="72">
        <f>IF(RES_hh_tesh!F31=0,0,RES_hh_tesh!F31/RES_summary!F$19)</f>
        <v>6.4243291563913587</v>
      </c>
      <c r="G31" s="72">
        <f>IF(RES_hh_tesh!G31=0,0,RES_hh_tesh!G31/RES_summary!G$19)</f>
        <v>6.0901820778914759</v>
      </c>
      <c r="H31" s="72">
        <f>IF(RES_hh_tesh!H31=0,0,RES_hh_tesh!H31/RES_summary!H$19)</f>
        <v>6.1649694230172516</v>
      </c>
      <c r="I31" s="72">
        <f>IF(RES_hh_tesh!I31=0,0,RES_hh_tesh!I31/RES_summary!I$19)</f>
        <v>7.0329444376960497</v>
      </c>
      <c r="J31" s="72">
        <f>IF(RES_hh_tesh!J31=0,0,RES_hh_tesh!J31/RES_summary!J$19)</f>
        <v>6.0512553572204961</v>
      </c>
      <c r="K31" s="72">
        <f>IF(RES_hh_tesh!K31=0,0,RES_hh_tesh!K31/RES_summary!K$19)</f>
        <v>5.9643585248491551</v>
      </c>
      <c r="L31" s="72">
        <f>IF(RES_hh_tesh!L31=0,0,RES_hh_tesh!L31/RES_summary!L$19)</f>
        <v>6.0273552223934725</v>
      </c>
      <c r="M31" s="72">
        <f>IF(RES_hh_tesh!M31=0,0,RES_hh_tesh!M31/RES_summary!M$19)</f>
        <v>5.0135233593910202</v>
      </c>
      <c r="N31" s="72">
        <f>IF(RES_hh_tesh!N31=0,0,RES_hh_tesh!N31/RES_summary!N$19)</f>
        <v>5.9629333122852337</v>
      </c>
      <c r="O31" s="72">
        <f>IF(RES_hh_tesh!O31=0,0,RES_hh_tesh!O31/RES_summary!O$19)</f>
        <v>6.5125441334066521</v>
      </c>
      <c r="P31" s="72">
        <f>IF(RES_hh_tesh!P31=0,0,RES_hh_tesh!P31/RES_summary!P$19)</f>
        <v>6.3670209729276106</v>
      </c>
      <c r="Q31" s="72">
        <f>IF(RES_hh_tesh!Q31=0,0,RES_hh_tesh!Q31/RES_summary!Q$19)</f>
        <v>6.2404639778089539</v>
      </c>
      <c r="R31" s="72">
        <f>IF(RES_hh_tesh!R31=0,0,RES_hh_tesh!R31/RES_summary!R$19)</f>
        <v>6.3482598890579425</v>
      </c>
      <c r="S31" s="72">
        <f>IF(RES_hh_tesh!S31=0,0,RES_hh_tesh!S31/RES_summary!S$19)</f>
        <v>6.3315137965247619</v>
      </c>
      <c r="T31" s="72">
        <f>IF(RES_hh_tesh!T31=0,0,RES_hh_tesh!T31/RES_summary!T$19)</f>
        <v>6.1418873596668151</v>
      </c>
      <c r="U31" s="72">
        <f>IF(RES_hh_tesh!U31=0,0,RES_hh_tesh!U31/RES_summary!U$19)</f>
        <v>6.797602830743827</v>
      </c>
      <c r="V31" s="72">
        <f>IF(RES_hh_tesh!V31=0,0,RES_hh_tesh!V31/RES_summary!V$19)</f>
        <v>8.2036580885595161</v>
      </c>
      <c r="W31" s="72">
        <f>IF(RES_hh_tesh!W31=0,0,RES_hh_tesh!W31/RES_summary!W$19)</f>
        <v>9.1107000010291426</v>
      </c>
      <c r="X31" s="72">
        <f>IF(RES_hh_tesh!X31=0,0,RES_hh_tesh!X31/RES_summary!X$19)</f>
        <v>5.638926383168954</v>
      </c>
      <c r="Y31" s="72">
        <f>IF(RES_hh_tesh!Y31=0,0,RES_hh_tesh!Y31/RES_summary!Y$19)</f>
        <v>5.3167672351368651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5.7769350106699111</v>
      </c>
      <c r="C32" s="77">
        <f>IF(RES_hh_tesh!C32=0,0,RES_hh_tesh!C32/RES_summary!C$19)</f>
        <v>5.6073447863540542</v>
      </c>
      <c r="D32" s="77">
        <f>IF(RES_hh_tesh!D32=0,0,RES_hh_tesh!D32/RES_summary!D$19)</f>
        <v>6.3378081953457368</v>
      </c>
      <c r="E32" s="77">
        <f>IF(RES_hh_tesh!E32=0,0,RES_hh_tesh!E32/RES_summary!E$19)</f>
        <v>6.1200286236276087</v>
      </c>
      <c r="F32" s="77">
        <f>IF(RES_hh_tesh!F32=0,0,RES_hh_tesh!F32/RES_summary!F$19)</f>
        <v>6.5300081201404145</v>
      </c>
      <c r="G32" s="77">
        <f>IF(RES_hh_tesh!G32=0,0,RES_hh_tesh!G32/RES_summary!G$19)</f>
        <v>6.3779956270617824</v>
      </c>
      <c r="H32" s="77">
        <f>IF(RES_hh_tesh!H32=0,0,RES_hh_tesh!H32/RES_summary!H$19)</f>
        <v>6.5636057277756183</v>
      </c>
      <c r="I32" s="77">
        <f>IF(RES_hh_tesh!I32=0,0,RES_hh_tesh!I32/RES_summary!I$19)</f>
        <v>6.2192685231860327</v>
      </c>
      <c r="J32" s="77">
        <f>IF(RES_hh_tesh!J32=0,0,RES_hh_tesh!J32/RES_summary!J$19)</f>
        <v>6.1830457948639417</v>
      </c>
      <c r="K32" s="77">
        <f>IF(RES_hh_tesh!K32=0,0,RES_hh_tesh!K32/RES_summary!K$19)</f>
        <v>6.511110027691652</v>
      </c>
      <c r="L32" s="77">
        <f>IF(RES_hh_tesh!L32=0,0,RES_hh_tesh!L32/RES_summary!L$19)</f>
        <v>6.1212267065314965</v>
      </c>
      <c r="M32" s="77">
        <f>IF(RES_hh_tesh!M32=0,0,RES_hh_tesh!M32/RES_summary!M$19)</f>
        <v>5.7740146129430956</v>
      </c>
      <c r="N32" s="77">
        <f>IF(RES_hh_tesh!N32=0,0,RES_hh_tesh!N32/RES_summary!N$19)</f>
        <v>5.8700957027685003</v>
      </c>
      <c r="O32" s="77">
        <f>IF(RES_hh_tesh!O32=0,0,RES_hh_tesh!O32/RES_summary!O$19)</f>
        <v>6.0977289543231539</v>
      </c>
      <c r="P32" s="77">
        <f>IF(RES_hh_tesh!P32=0,0,RES_hh_tesh!P32/RES_summary!P$19)</f>
        <v>6.1730335526916802</v>
      </c>
      <c r="Q32" s="77">
        <f>IF(RES_hh_tesh!Q32=0,0,RES_hh_tesh!Q32/RES_summary!Q$19)</f>
        <v>6.1682505128424676</v>
      </c>
      <c r="R32" s="77">
        <f>IF(RES_hh_tesh!R32=0,0,RES_hh_tesh!R32/RES_summary!R$19)</f>
        <v>6.4982748625210709</v>
      </c>
      <c r="S32" s="77">
        <f>IF(RES_hh_tesh!S32=0,0,RES_hh_tesh!S32/RES_summary!S$19)</f>
        <v>6.4472125664421043</v>
      </c>
      <c r="T32" s="77">
        <f>IF(RES_hh_tesh!T32=0,0,RES_hh_tesh!T32/RES_summary!T$19)</f>
        <v>6.4007028536181787</v>
      </c>
      <c r="U32" s="77">
        <f>IF(RES_hh_tesh!U32=0,0,RES_hh_tesh!U32/RES_summary!U$19)</f>
        <v>6.5591094631206914</v>
      </c>
      <c r="V32" s="77">
        <f>IF(RES_hh_tesh!V32=0,0,RES_hh_tesh!V32/RES_summary!V$19)</f>
        <v>7.4207546952523566</v>
      </c>
      <c r="W32" s="77">
        <f>IF(RES_hh_tesh!W32=0,0,RES_hh_tesh!W32/RES_summary!W$19)</f>
        <v>7.1295987360157049</v>
      </c>
      <c r="X32" s="77">
        <f>IF(RES_hh_tesh!X32=0,0,RES_hh_tesh!X32/RES_summary!X$19)</f>
        <v>7.3332266765370493</v>
      </c>
      <c r="Y32" s="77">
        <f>IF(RES_hh_tesh!Y32=0,0,RES_hh_tesh!Y32/RES_summary!Y$19)</f>
        <v>6.006020195610815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23.19994649104768</v>
      </c>
      <c r="C3" s="65">
        <f>IF(RES_hh_emih!C3=0,0,RES_hh_emih!C3/RES_summary!C$19)</f>
        <v>24.657451351767087</v>
      </c>
      <c r="D3" s="65">
        <f>IF(RES_hh_emih!D3=0,0,RES_hh_emih!D3/RES_summary!D$19)</f>
        <v>25.213516703700552</v>
      </c>
      <c r="E3" s="65">
        <f>IF(RES_hh_emih!E3=0,0,RES_hh_emih!E3/RES_summary!E$19)</f>
        <v>29.681610957295756</v>
      </c>
      <c r="F3" s="65">
        <f>IF(RES_hh_emih!F3=0,0,RES_hh_emih!F3/RES_summary!F$19)</f>
        <v>27.575627689278214</v>
      </c>
      <c r="G3" s="65">
        <f>IF(RES_hh_emih!G3=0,0,RES_hh_emih!G3/RES_summary!G$19)</f>
        <v>28.279584858930388</v>
      </c>
      <c r="H3" s="65">
        <f>IF(RES_hh_emih!H3=0,0,RES_hh_emih!H3/RES_summary!H$19)</f>
        <v>27.267168737849858</v>
      </c>
      <c r="I3" s="65">
        <f>IF(RES_hh_emih!I3=0,0,RES_hh_emih!I3/RES_summary!I$19)</f>
        <v>24.54446352707447</v>
      </c>
      <c r="J3" s="65">
        <f>IF(RES_hh_emih!J3=0,0,RES_hh_emih!J3/RES_summary!J$19)</f>
        <v>23.689691019766528</v>
      </c>
      <c r="K3" s="65">
        <f>IF(RES_hh_emih!K3=0,0,RES_hh_emih!K3/RES_summary!K$19)</f>
        <v>20.379615846967983</v>
      </c>
      <c r="L3" s="65">
        <f>IF(RES_hh_emih!L3=0,0,RES_hh_emih!L3/RES_summary!L$19)</f>
        <v>18.225286056547191</v>
      </c>
      <c r="M3" s="65">
        <f>IF(RES_hh_emih!M3=0,0,RES_hh_emih!M3/RES_summary!M$19)</f>
        <v>23.817068068824796</v>
      </c>
      <c r="N3" s="65">
        <f>IF(RES_hh_emih!N3=0,0,RES_hh_emih!N3/RES_summary!N$19)</f>
        <v>17.815244563532406</v>
      </c>
      <c r="O3" s="65">
        <f>IF(RES_hh_emih!O3=0,0,RES_hh_emih!O3/RES_summary!O$19)</f>
        <v>9.368143892905417</v>
      </c>
      <c r="P3" s="65">
        <f>IF(RES_hh_emih!P3=0,0,RES_hh_emih!P3/RES_summary!P$19)</f>
        <v>9.6862760073426912</v>
      </c>
      <c r="Q3" s="65">
        <f>IF(RES_hh_emih!Q3=0,0,RES_hh_emih!Q3/RES_summary!Q$19)</f>
        <v>13.827214648975586</v>
      </c>
      <c r="R3" s="65">
        <f>IF(RES_hh_emih!R3=0,0,RES_hh_emih!R3/RES_summary!R$19)</f>
        <v>11.952672180920063</v>
      </c>
      <c r="S3" s="65">
        <f>IF(RES_hh_emih!S3=0,0,RES_hh_emih!S3/RES_summary!S$19)</f>
        <v>11.833844014626361</v>
      </c>
      <c r="T3" s="65">
        <f>IF(RES_hh_emih!T3=0,0,RES_hh_emih!T3/RES_summary!T$19)</f>
        <v>9.8768455269844697</v>
      </c>
      <c r="U3" s="65">
        <f>IF(RES_hh_emih!U3=0,0,RES_hh_emih!U3/RES_summary!U$19)</f>
        <v>10.949938006228374</v>
      </c>
      <c r="V3" s="65">
        <f>IF(RES_hh_emih!V3=0,0,RES_hh_emih!V3/RES_summary!V$19)</f>
        <v>12.072712349276443</v>
      </c>
      <c r="W3" s="65">
        <f>IF(RES_hh_emih!W3=0,0,RES_hh_emih!W3/RES_summary!W$19)</f>
        <v>11.157966242151586</v>
      </c>
      <c r="X3" s="65">
        <f>IF(RES_hh_emih!X3=0,0,RES_hh_emih!X3/RES_summary!X$19)</f>
        <v>12.033019994939622</v>
      </c>
      <c r="Y3" s="65">
        <f>IF(RES_hh_emih!Y3=0,0,RES_hh_emih!Y3/RES_summary!Y$19)</f>
        <v>8.4792779658062543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21.877325421943702</v>
      </c>
      <c r="C4" s="69">
        <f>IF(RES_hh_emih!C4=0,0,RES_hh_emih!C4/RES_summary!C$19)</f>
        <v>23.377483818129871</v>
      </c>
      <c r="D4" s="69">
        <f>IF(RES_hh_emih!D4=0,0,RES_hh_emih!D4/RES_summary!D$19)</f>
        <v>23.998803570304066</v>
      </c>
      <c r="E4" s="69">
        <f>IF(RES_hh_emih!E4=0,0,RES_hh_emih!E4/RES_summary!E$19)</f>
        <v>28.47730139989282</v>
      </c>
      <c r="F4" s="69">
        <f>IF(RES_hh_emih!F4=0,0,RES_hh_emih!F4/RES_summary!F$19)</f>
        <v>26.451669434583785</v>
      </c>
      <c r="G4" s="69">
        <f>IF(RES_hh_emih!G4=0,0,RES_hh_emih!G4/RES_summary!G$19)</f>
        <v>27.25338335776711</v>
      </c>
      <c r="H4" s="69">
        <f>IF(RES_hh_emih!H4=0,0,RES_hh_emih!H4/RES_summary!H$19)</f>
        <v>26.297168342612043</v>
      </c>
      <c r="I4" s="69">
        <f>IF(RES_hh_emih!I4=0,0,RES_hh_emih!I4/RES_summary!I$19)</f>
        <v>23.661812840170761</v>
      </c>
      <c r="J4" s="69">
        <f>IF(RES_hh_emih!J4=0,0,RES_hh_emih!J4/RES_summary!J$19)</f>
        <v>22.789221827753494</v>
      </c>
      <c r="K4" s="69">
        <f>IF(RES_hh_emih!K4=0,0,RES_hh_emih!K4/RES_summary!K$19)</f>
        <v>19.52748336183684</v>
      </c>
      <c r="L4" s="69">
        <f>IF(RES_hh_emih!L4=0,0,RES_hh_emih!L4/RES_summary!L$19)</f>
        <v>17.441597499890321</v>
      </c>
      <c r="M4" s="69">
        <f>IF(RES_hh_emih!M4=0,0,RES_hh_emih!M4/RES_summary!M$19)</f>
        <v>23.058591825484644</v>
      </c>
      <c r="N4" s="69">
        <f>IF(RES_hh_emih!N4=0,0,RES_hh_emih!N4/RES_summary!N$19)</f>
        <v>17.185489399763028</v>
      </c>
      <c r="O4" s="69">
        <f>IF(RES_hh_emih!O4=0,0,RES_hh_emih!O4/RES_summary!O$19)</f>
        <v>8.7238936208706157</v>
      </c>
      <c r="P4" s="69">
        <f>IF(RES_hh_emih!P4=0,0,RES_hh_emih!P4/RES_summary!P$19)</f>
        <v>9.0126737730383617</v>
      </c>
      <c r="Q4" s="69">
        <f>IF(RES_hh_emih!Q4=0,0,RES_hh_emih!Q4/RES_summary!Q$19)</f>
        <v>13.097771352337702</v>
      </c>
      <c r="R4" s="69">
        <f>IF(RES_hh_emih!R4=0,0,RES_hh_emih!R4/RES_summary!R$19)</f>
        <v>11.228285031903299</v>
      </c>
      <c r="S4" s="69">
        <f>IF(RES_hh_emih!S4=0,0,RES_hh_emih!S4/RES_summary!S$19)</f>
        <v>11.187455197085216</v>
      </c>
      <c r="T4" s="69">
        <f>IF(RES_hh_emih!T4=0,0,RES_hh_emih!T4/RES_summary!T$19)</f>
        <v>9.1396416725126191</v>
      </c>
      <c r="U4" s="69">
        <f>IF(RES_hh_emih!U4=0,0,RES_hh_emih!U4/RES_summary!U$19)</f>
        <v>10.124956228345706</v>
      </c>
      <c r="V4" s="69">
        <f>IF(RES_hh_emih!V4=0,0,RES_hh_emih!V4/RES_summary!V$19)</f>
        <v>11.176345756425466</v>
      </c>
      <c r="W4" s="69">
        <f>IF(RES_hh_emih!W4=0,0,RES_hh_emih!W4/RES_summary!W$19)</f>
        <v>10.214672460233892</v>
      </c>
      <c r="X4" s="69">
        <f>IF(RES_hh_emih!X4=0,0,RES_hh_emih!X4/RES_summary!X$19)</f>
        <v>10.98915815494246</v>
      </c>
      <c r="Y4" s="69">
        <f>IF(RES_hh_emih!Y4=0,0,RES_hh_emih!Y4/RES_summary!Y$19)</f>
        <v>7.4541185359605864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33.136339338164838</v>
      </c>
      <c r="C5" s="72">
        <f>IF(RES_hh_emih!C5=0,0,RES_hh_emih!C5/RES_summary!C$19)</f>
        <v>38.80799834139205</v>
      </c>
      <c r="D5" s="72">
        <f>IF(RES_hh_emih!D5=0,0,RES_hh_emih!D5/RES_summary!D$19)</f>
        <v>21.71475530538774</v>
      </c>
      <c r="E5" s="72">
        <f>IF(RES_hh_emih!E5=0,0,RES_hh_emih!E5/RES_summary!E$19)</f>
        <v>29.982966659094263</v>
      </c>
      <c r="F5" s="72">
        <f>IF(RES_hh_emih!F5=0,0,RES_hh_emih!F5/RES_summary!F$19)</f>
        <v>40.049539385888721</v>
      </c>
      <c r="G5" s="72">
        <f>IF(RES_hh_emih!G5=0,0,RES_hh_emih!G5/RES_summary!G$19)</f>
        <v>49.031614806085841</v>
      </c>
      <c r="H5" s="72">
        <f>IF(RES_hh_emih!H5=0,0,RES_hh_emih!H5/RES_summary!H$19)</f>
        <v>17.539409838930585</v>
      </c>
      <c r="I5" s="72">
        <f>IF(RES_hh_emih!I5=0,0,RES_hh_emih!I5/RES_summary!I$19)</f>
        <v>22.833152834020762</v>
      </c>
      <c r="J5" s="72">
        <f>IF(RES_hh_emih!J5=0,0,RES_hh_emih!J5/RES_summary!J$19)</f>
        <v>74.572732205827421</v>
      </c>
      <c r="K5" s="72">
        <f>IF(RES_hh_emih!K5=0,0,RES_hh_emih!K5/RES_summary!K$19)</f>
        <v>44.219207832001814</v>
      </c>
      <c r="L5" s="72">
        <f>IF(RES_hh_emih!L5=0,0,RES_hh_emih!L5/RES_summary!L$19)</f>
        <v>43.744961102620628</v>
      </c>
      <c r="M5" s="72">
        <f>IF(RES_hh_emih!M5=0,0,RES_hh_emih!M5/RES_summary!M$19)</f>
        <v>66.214050694786437</v>
      </c>
      <c r="N5" s="72">
        <f>IF(RES_hh_emih!N5=0,0,RES_hh_emih!N5/RES_summary!N$19)</f>
        <v>6.8652953310074851</v>
      </c>
      <c r="O5" s="72">
        <f>IF(RES_hh_emih!O5=0,0,RES_hh_emih!O5/RES_summary!O$19)</f>
        <v>14.437696149966804</v>
      </c>
      <c r="P5" s="72">
        <f>IF(RES_hh_emih!P5=0,0,RES_hh_emih!P5/RES_summary!P$19)</f>
        <v>34.137495213622607</v>
      </c>
      <c r="Q5" s="72">
        <f>IF(RES_hh_emih!Q5=0,0,RES_hh_emih!Q5/RES_summary!Q$19)</f>
        <v>47.166185376544341</v>
      </c>
      <c r="R5" s="72">
        <f>IF(RES_hh_emih!R5=0,0,RES_hh_emih!R5/RES_summary!R$19)</f>
        <v>18.427992295335574</v>
      </c>
      <c r="S5" s="72">
        <f>IF(RES_hh_emih!S5=0,0,RES_hh_emih!S5/RES_summary!S$19)</f>
        <v>36.379463739896153</v>
      </c>
      <c r="T5" s="72">
        <f>IF(RES_hh_emih!T5=0,0,RES_hh_emih!T5/RES_summary!T$19)</f>
        <v>28.871824559248285</v>
      </c>
      <c r="U5" s="72">
        <f>IF(RES_hh_emih!U5=0,0,RES_hh_emih!U5/RES_summary!U$19)</f>
        <v>27.265581877462843</v>
      </c>
      <c r="V5" s="72">
        <f>IF(RES_hh_emih!V5=0,0,RES_hh_emih!V5/RES_summary!V$19)</f>
        <v>30.368878003560415</v>
      </c>
      <c r="W5" s="72">
        <f>IF(RES_hh_emih!W5=0,0,RES_hh_emih!W5/RES_summary!W$19)</f>
        <v>40.039201602828165</v>
      </c>
      <c r="X5" s="72">
        <f>IF(RES_hh_emih!X5=0,0,RES_hh_emih!X5/RES_summary!X$19)</f>
        <v>33.302837377032795</v>
      </c>
      <c r="Y5" s="72">
        <f>IF(RES_hh_emih!Y5=0,0,RES_hh_emih!Y5/RES_summary!Y$19)</f>
        <v>0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22.681254195502028</v>
      </c>
      <c r="C6" s="72">
        <f>IF(RES_hh_emih!C6=0,0,RES_hh_emih!C6/RES_summary!C$19)</f>
        <v>25.413452796608226</v>
      </c>
      <c r="D6" s="72">
        <f>IF(RES_hh_emih!D6=0,0,RES_hh_emih!D6/RES_summary!D$19)</f>
        <v>22.467449308718905</v>
      </c>
      <c r="E6" s="72">
        <f>IF(RES_hh_emih!E6=0,0,RES_hh_emih!E6/RES_summary!E$19)</f>
        <v>26.397838773175245</v>
      </c>
      <c r="F6" s="72">
        <f>IF(RES_hh_emih!F6=0,0,RES_hh_emih!F6/RES_summary!F$19)</f>
        <v>29.149208289281326</v>
      </c>
      <c r="G6" s="72">
        <f>IF(RES_hh_emih!G6=0,0,RES_hh_emih!G6/RES_summary!G$19)</f>
        <v>28.893430348759139</v>
      </c>
      <c r="H6" s="72">
        <f>IF(RES_hh_emih!H6=0,0,RES_hh_emih!H6/RES_summary!H$19)</f>
        <v>28.283280636521532</v>
      </c>
      <c r="I6" s="72">
        <f>IF(RES_hh_emih!I6=0,0,RES_hh_emih!I6/RES_summary!I$19)</f>
        <v>26.608492271760976</v>
      </c>
      <c r="J6" s="72">
        <f>IF(RES_hh_emih!J6=0,0,RES_hh_emih!J6/RES_summary!J$19)</f>
        <v>25.89237245574061</v>
      </c>
      <c r="K6" s="72">
        <f>IF(RES_hh_emih!K6=0,0,RES_hh_emih!K6/RES_summary!K$19)</f>
        <v>19.837572347042865</v>
      </c>
      <c r="L6" s="72">
        <f>IF(RES_hh_emih!L6=0,0,RES_hh_emih!L6/RES_summary!L$19)</f>
        <v>22.372244460882339</v>
      </c>
      <c r="M6" s="72">
        <f>IF(RES_hh_emih!M6=0,0,RES_hh_emih!M6/RES_summary!M$19)</f>
        <v>17.851357420234944</v>
      </c>
      <c r="N6" s="72">
        <f>IF(RES_hh_emih!N6=0,0,RES_hh_emih!N6/RES_summary!N$19)</f>
        <v>7.1364825544753305</v>
      </c>
      <c r="O6" s="72">
        <f>IF(RES_hh_emih!O6=0,0,RES_hh_emih!O6/RES_summary!O$19)</f>
        <v>19.474362913356874</v>
      </c>
      <c r="P6" s="72">
        <f>IF(RES_hh_emih!P6=0,0,RES_hh_emih!P6/RES_summary!P$19)</f>
        <v>28.809838833208502</v>
      </c>
      <c r="Q6" s="72">
        <f>IF(RES_hh_emih!Q6=0,0,RES_hh_emih!Q6/RES_summary!Q$19)</f>
        <v>24.61084340770784</v>
      </c>
      <c r="R6" s="72">
        <f>IF(RES_hh_emih!R6=0,0,RES_hh_emih!R6/RES_summary!R$19)</f>
        <v>23.265398194242316</v>
      </c>
      <c r="S6" s="72">
        <f>IF(RES_hh_emih!S6=0,0,RES_hh_emih!S6/RES_summary!S$19)</f>
        <v>23.000243707205875</v>
      </c>
      <c r="T6" s="72">
        <f>IF(RES_hh_emih!T6=0,0,RES_hh_emih!T6/RES_summary!T$19)</f>
        <v>16.981566982282875</v>
      </c>
      <c r="U6" s="72">
        <f>IF(RES_hh_emih!U6=0,0,RES_hh_emih!U6/RES_summary!U$19)</f>
        <v>12.041280046668909</v>
      </c>
      <c r="V6" s="72">
        <f>IF(RES_hh_emih!V6=0,0,RES_hh_emih!V6/RES_summary!V$19)</f>
        <v>4.5141275084430168</v>
      </c>
      <c r="W6" s="72">
        <f>IF(RES_hh_emih!W6=0,0,RES_hh_emih!W6/RES_summary!W$19)</f>
        <v>15.759211243365131</v>
      </c>
      <c r="X6" s="72">
        <f>IF(RES_hh_emih!X6=0,0,RES_hh_emih!X6/RES_summary!X$19)</f>
        <v>15.80706746817747</v>
      </c>
      <c r="Y6" s="72">
        <f>IF(RES_hh_emih!Y6=0,0,RES_hh_emih!Y6/RES_summary!Y$19)</f>
        <v>13.03802064176149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30.647857201250613</v>
      </c>
      <c r="C7" s="72">
        <f>IF(RES_hh_emih!C7=0,0,RES_hh_emih!C7/RES_summary!C$19)</f>
        <v>32.518837490092402</v>
      </c>
      <c r="D7" s="72">
        <f>IF(RES_hh_emih!D7=0,0,RES_hh_emih!D7/RES_summary!D$19)</f>
        <v>33.462684079394926</v>
      </c>
      <c r="E7" s="72">
        <f>IF(RES_hh_emih!E7=0,0,RES_hh_emih!E7/RES_summary!E$19)</f>
        <v>39.427287858012384</v>
      </c>
      <c r="F7" s="72">
        <f>IF(RES_hh_emih!F7=0,0,RES_hh_emih!F7/RES_summary!F$19)</f>
        <v>36.647991991504689</v>
      </c>
      <c r="G7" s="72">
        <f>IF(RES_hh_emih!G7=0,0,RES_hh_emih!G7/RES_summary!G$19)</f>
        <v>38.369775013022227</v>
      </c>
      <c r="H7" s="72">
        <f>IF(RES_hh_emih!H7=0,0,RES_hh_emih!H7/RES_summary!H$19)</f>
        <v>37.984871523896857</v>
      </c>
      <c r="I7" s="72">
        <f>IF(RES_hh_emih!I7=0,0,RES_hh_emih!I7/RES_summary!I$19)</f>
        <v>35.327124432712189</v>
      </c>
      <c r="J7" s="72">
        <f>IF(RES_hh_emih!J7=0,0,RES_hh_emih!J7/RES_summary!J$19)</f>
        <v>34.672219440870535</v>
      </c>
      <c r="K7" s="72">
        <f>IF(RES_hh_emih!K7=0,0,RES_hh_emih!K7/RES_summary!K$19)</f>
        <v>30.00809052488313</v>
      </c>
      <c r="L7" s="72">
        <f>IF(RES_hh_emih!L7=0,0,RES_hh_emih!L7/RES_summary!L$19)</f>
        <v>27.682553055622524</v>
      </c>
      <c r="M7" s="72">
        <f>IF(RES_hh_emih!M7=0,0,RES_hh_emih!M7/RES_summary!M$19)</f>
        <v>39.524669974056941</v>
      </c>
      <c r="N7" s="72">
        <f>IF(RES_hh_emih!N7=0,0,RES_hh_emih!N7/RES_summary!N$19)</f>
        <v>31.093237592223058</v>
      </c>
      <c r="O7" s="72">
        <f>IF(RES_hh_emih!O7=0,0,RES_hh_emih!O7/RES_summary!O$19)</f>
        <v>15.034589438103387</v>
      </c>
      <c r="P7" s="72">
        <f>IF(RES_hh_emih!P7=0,0,RES_hh_emih!P7/RES_summary!P$19)</f>
        <v>15.716590136249708</v>
      </c>
      <c r="Q7" s="72">
        <f>IF(RES_hh_emih!Q7=0,0,RES_hh_emih!Q7/RES_summary!Q$19)</f>
        <v>24.698478214523298</v>
      </c>
      <c r="R7" s="72">
        <f>IF(RES_hh_emih!R7=0,0,RES_hh_emih!R7/RES_summary!R$19)</f>
        <v>21.954683998457771</v>
      </c>
      <c r="S7" s="72">
        <f>IF(RES_hh_emih!S7=0,0,RES_hh_emih!S7/RES_summary!S$19)</f>
        <v>22.280911013865847</v>
      </c>
      <c r="T7" s="72">
        <f>IF(RES_hh_emih!T7=0,0,RES_hh_emih!T7/RES_summary!T$19)</f>
        <v>18.501046013437481</v>
      </c>
      <c r="U7" s="72">
        <f>IF(RES_hh_emih!U7=0,0,RES_hh_emih!U7/RES_summary!U$19)</f>
        <v>20.083818492301383</v>
      </c>
      <c r="V7" s="72">
        <f>IF(RES_hh_emih!V7=0,0,RES_hh_emih!V7/RES_summary!V$19)</f>
        <v>22.238550479206584</v>
      </c>
      <c r="W7" s="72">
        <f>IF(RES_hh_emih!W7=0,0,RES_hh_emih!W7/RES_summary!W$19)</f>
        <v>18.936838568703813</v>
      </c>
      <c r="X7" s="72">
        <f>IF(RES_hh_emih!X7=0,0,RES_hh_emih!X7/RES_summary!X$19)</f>
        <v>22.009215665391594</v>
      </c>
      <c r="Y7" s="72">
        <f>IF(RES_hh_emih!Y7=0,0,RES_hh_emih!Y7/RES_summary!Y$19)</f>
        <v>14.868610714139257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20.938323670478198</v>
      </c>
      <c r="C8" s="72">
        <f>IF(RES_hh_emih!C8=0,0,RES_hh_emih!C8/RES_summary!C$19)</f>
        <v>19.141390833429877</v>
      </c>
      <c r="D8" s="72">
        <f>IF(RES_hh_emih!D8=0,0,RES_hh_emih!D8/RES_summary!D$19)</f>
        <v>16.410073994276917</v>
      </c>
      <c r="E8" s="72">
        <f>IF(RES_hh_emih!E8=0,0,RES_hh_emih!E8/RES_summary!E$19)</f>
        <v>18.804182499744869</v>
      </c>
      <c r="F8" s="72">
        <f>IF(RES_hh_emih!F8=0,0,RES_hh_emih!F8/RES_summary!F$19)</f>
        <v>17.685397806816155</v>
      </c>
      <c r="G8" s="72">
        <f>IF(RES_hh_emih!G8=0,0,RES_hh_emih!G8/RES_summary!G$19)</f>
        <v>20.959661190950243</v>
      </c>
      <c r="H8" s="72">
        <f>IF(RES_hh_emih!H8=0,0,RES_hh_emih!H8/RES_summary!H$19)</f>
        <v>25.205160425062456</v>
      </c>
      <c r="I8" s="72">
        <f>IF(RES_hh_emih!I8=0,0,RES_hh_emih!I8/RES_summary!I$19)</f>
        <v>22.941455457081581</v>
      </c>
      <c r="J8" s="72">
        <f>IF(RES_hh_emih!J8=0,0,RES_hh_emih!J8/RES_summary!J$19)</f>
        <v>20.998372812522149</v>
      </c>
      <c r="K8" s="72">
        <f>IF(RES_hh_emih!K8=0,0,RES_hh_emih!K8/RES_summary!K$19)</f>
        <v>21.051701512745336</v>
      </c>
      <c r="L8" s="72">
        <f>IF(RES_hh_emih!L8=0,0,RES_hh_emih!L8/RES_summary!L$19)</f>
        <v>18.837722026856319</v>
      </c>
      <c r="M8" s="72">
        <f>IF(RES_hh_emih!M8=0,0,RES_hh_emih!M8/RES_summary!M$19)</f>
        <v>24.122836362924076</v>
      </c>
      <c r="N8" s="72">
        <f>IF(RES_hh_emih!N8=0,0,RES_hh_emih!N8/RES_summary!N$19)</f>
        <v>20.655846803451396</v>
      </c>
      <c r="O8" s="72">
        <f>IF(RES_hh_emih!O8=0,0,RES_hh_emih!O8/RES_summary!O$19)</f>
        <v>13.965085593610389</v>
      </c>
      <c r="P8" s="72">
        <f>IF(RES_hh_emih!P8=0,0,RES_hh_emih!P8/RES_summary!P$19)</f>
        <v>12.911943050249475</v>
      </c>
      <c r="Q8" s="72">
        <f>IF(RES_hh_emih!Q8=0,0,RES_hh_emih!Q8/RES_summary!Q$19)</f>
        <v>17.962236775931082</v>
      </c>
      <c r="R8" s="72">
        <f>IF(RES_hh_emih!R8=0,0,RES_hh_emih!R8/RES_summary!R$19)</f>
        <v>15.357346996685033</v>
      </c>
      <c r="S8" s="72">
        <f>IF(RES_hh_emih!S8=0,0,RES_hh_emih!S8/RES_summary!S$19)</f>
        <v>15.102748974997954</v>
      </c>
      <c r="T8" s="72">
        <f>IF(RES_hh_emih!T8=0,0,RES_hh_emih!T8/RES_summary!T$19)</f>
        <v>12.370813319391088</v>
      </c>
      <c r="U8" s="72">
        <f>IF(RES_hh_emih!U8=0,0,RES_hh_emih!U8/RES_summary!U$19)</f>
        <v>12.819893687144962</v>
      </c>
      <c r="V8" s="72">
        <f>IF(RES_hh_emih!V8=0,0,RES_hh_emih!V8/RES_summary!V$19)</f>
        <v>13.294381078519214</v>
      </c>
      <c r="W8" s="72">
        <f>IF(RES_hh_emih!W8=0,0,RES_hh_emih!W8/RES_summary!W$19)</f>
        <v>14.58932207495819</v>
      </c>
      <c r="X8" s="72">
        <f>IF(RES_hh_emih!X8=0,0,RES_hh_emih!X8/RES_summary!X$19)</f>
        <v>13.530271561268099</v>
      </c>
      <c r="Y8" s="72">
        <f>IF(RES_hh_emih!Y8=0,0,RES_hh_emih!Y8/RES_summary!Y$19)</f>
        <v>10.51886842812222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1.2287638906169729</v>
      </c>
      <c r="C17" s="69">
        <f>IF(RES_hh_emih!C17=0,0,RES_hh_emih!C17/RES_summary!C$19)</f>
        <v>1.1898617173900008</v>
      </c>
      <c r="D17" s="69">
        <f>IF(RES_hh_emih!D17=0,0,RES_hh_emih!D17/RES_summary!D$19)</f>
        <v>1.1268309918136914</v>
      </c>
      <c r="E17" s="69">
        <f>IF(RES_hh_emih!E17=0,0,RES_hh_emih!E17/RES_summary!E$19)</f>
        <v>1.1243255303861124</v>
      </c>
      <c r="F17" s="69">
        <f>IF(RES_hh_emih!F17=0,0,RES_hh_emih!F17/RES_summary!F$19)</f>
        <v>1.0374805904271829</v>
      </c>
      <c r="G17" s="69">
        <f>IF(RES_hh_emih!G17=0,0,RES_hh_emih!G17/RES_summary!G$19)</f>
        <v>0.94737107933597831</v>
      </c>
      <c r="H17" s="69">
        <f>IF(RES_hh_emih!H17=0,0,RES_hh_emih!H17/RES_summary!H$19)</f>
        <v>0.88956155877632503</v>
      </c>
      <c r="I17" s="69">
        <f>IF(RES_hh_emih!I17=0,0,RES_hh_emih!I17/RES_summary!I$19)</f>
        <v>0.79686565429354561</v>
      </c>
      <c r="J17" s="69">
        <f>IF(RES_hh_emih!J17=0,0,RES_hh_emih!J17/RES_summary!J$19)</f>
        <v>0.81084190493270947</v>
      </c>
      <c r="K17" s="69">
        <f>IF(RES_hh_emih!K17=0,0,RES_hh_emih!K17/RES_summary!K$19)</f>
        <v>0.77070928478439571</v>
      </c>
      <c r="L17" s="69">
        <f>IF(RES_hh_emih!L17=0,0,RES_hh_emih!L17/RES_summary!L$19)</f>
        <v>0.68223404230852458</v>
      </c>
      <c r="M17" s="69">
        <f>IF(RES_hh_emih!M17=0,0,RES_hh_emih!M17/RES_summary!M$19)</f>
        <v>0.66032570025908988</v>
      </c>
      <c r="N17" s="69">
        <f>IF(RES_hh_emih!N17=0,0,RES_hh_emih!N17/RES_summary!N$19)</f>
        <v>0.59311432245992379</v>
      </c>
      <c r="O17" s="69">
        <f>IF(RES_hh_emih!O17=0,0,RES_hh_emih!O17/RES_summary!O$19)</f>
        <v>0.48688421868853821</v>
      </c>
      <c r="P17" s="69">
        <f>IF(RES_hh_emih!P17=0,0,RES_hh_emih!P17/RES_summary!P$19)</f>
        <v>0.49612051506899491</v>
      </c>
      <c r="Q17" s="69">
        <f>IF(RES_hh_emih!Q17=0,0,RES_hh_emih!Q17/RES_summary!Q$19)</f>
        <v>0.55437113961901485</v>
      </c>
      <c r="R17" s="69">
        <f>IF(RES_hh_emih!R17=0,0,RES_hh_emih!R17/RES_summary!R$19)</f>
        <v>0.54164077060852167</v>
      </c>
      <c r="S17" s="69">
        <f>IF(RES_hh_emih!S17=0,0,RES_hh_emih!S17/RES_summary!S$19)</f>
        <v>0.43337231871107729</v>
      </c>
      <c r="T17" s="69">
        <f>IF(RES_hh_emih!T17=0,0,RES_hh_emih!T17/RES_summary!T$19)</f>
        <v>0.42133168434022922</v>
      </c>
      <c r="U17" s="69">
        <f>IF(RES_hh_emih!U17=0,0,RES_hh_emih!U17/RES_summary!U$19)</f>
        <v>0.44471068688370025</v>
      </c>
      <c r="V17" s="69">
        <f>IF(RES_hh_emih!V17=0,0,RES_hh_emih!V17/RES_summary!V$19)</f>
        <v>0.42757882650323487</v>
      </c>
      <c r="W17" s="69">
        <f>IF(RES_hh_emih!W17=0,0,RES_hh_emih!W17/RES_summary!W$19)</f>
        <v>0.47889129276818132</v>
      </c>
      <c r="X17" s="69">
        <f>IF(RES_hh_emih!X17=0,0,RES_hh_emih!X17/RES_summary!X$19)</f>
        <v>0.60265276821664404</v>
      </c>
      <c r="Y17" s="69">
        <f>IF(RES_hh_emih!Y17=0,0,RES_hh_emih!Y17/RES_summary!Y$19)</f>
        <v>0.62441929970453092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5.3155220267890302</v>
      </c>
      <c r="C19" s="72">
        <f>IF(RES_hh_emih!C19=0,0,RES_hh_emih!C19/RES_summary!C$19)</f>
        <v>5.2440810044052713</v>
      </c>
      <c r="D19" s="72">
        <f>IF(RES_hh_emih!D19=0,0,RES_hh_emih!D19/RES_summary!D$19)</f>
        <v>5.4430814513980765</v>
      </c>
      <c r="E19" s="72">
        <f>IF(RES_hh_emih!E19=0,0,RES_hh_emih!E19/RES_summary!E$19)</f>
        <v>5.4171355032265591</v>
      </c>
      <c r="F19" s="72">
        <f>IF(RES_hh_emih!F19=0,0,RES_hh_emih!F19/RES_summary!F$19)</f>
        <v>5.4646936082513911</v>
      </c>
      <c r="G19" s="72">
        <f>IF(RES_hh_emih!G19=0,0,RES_hh_emih!G19/RES_summary!G$19)</f>
        <v>5.3409078125499043</v>
      </c>
      <c r="H19" s="72">
        <f>IF(RES_hh_emih!H19=0,0,RES_hh_emih!H19/RES_summary!H$19)</f>
        <v>5.4260184545012686</v>
      </c>
      <c r="I19" s="72">
        <f>IF(RES_hh_emih!I19=0,0,RES_hh_emih!I19/RES_summary!I$19)</f>
        <v>5.1512308585518616</v>
      </c>
      <c r="J19" s="72">
        <f>IF(RES_hh_emih!J19=0,0,RES_hh_emih!J19/RES_summary!J$19)</f>
        <v>5.5384096991437151</v>
      </c>
      <c r="K19" s="72">
        <f>IF(RES_hh_emih!K19=0,0,RES_hh_emih!K19/RES_summary!K$19)</f>
        <v>5.8499895490971197</v>
      </c>
      <c r="L19" s="72">
        <f>IF(RES_hh_emih!L19=0,0,RES_hh_emih!L19/RES_summary!L$19)</f>
        <v>5.4783534272082957</v>
      </c>
      <c r="M19" s="72">
        <f>IF(RES_hh_emih!M19=0,0,RES_hh_emih!M19/RES_summary!M$19)</f>
        <v>4.5191331406681785</v>
      </c>
      <c r="N19" s="72">
        <f>IF(RES_hh_emih!N19=0,0,RES_hh_emih!N19/RES_summary!N$19)</f>
        <v>3.9554102183292388</v>
      </c>
      <c r="O19" s="72">
        <f>IF(RES_hh_emih!O19=0,0,RES_hh_emih!O19/RES_summary!O$19)</f>
        <v>5.7889895523779495</v>
      </c>
      <c r="P19" s="72">
        <f>IF(RES_hh_emih!P19=0,0,RES_hh_emih!P19/RES_summary!P$19)</f>
        <v>5.5322635145152708</v>
      </c>
      <c r="Q19" s="72">
        <f>IF(RES_hh_emih!Q19=0,0,RES_hh_emih!Q19/RES_summary!Q$19)</f>
        <v>5.1223247681629793</v>
      </c>
      <c r="R19" s="72">
        <f>IF(RES_hh_emih!R19=0,0,RES_hh_emih!R19/RES_summary!R$19)</f>
        <v>4.9162119234537549</v>
      </c>
      <c r="S19" s="72">
        <f>IF(RES_hh_emih!S19=0,0,RES_hh_emih!S19/RES_summary!S$19)</f>
        <v>4.9238967243539351</v>
      </c>
      <c r="T19" s="72">
        <f>IF(RES_hh_emih!T19=0,0,RES_hh_emih!T19/RES_summary!T$19)</f>
        <v>4.6850364089243044</v>
      </c>
      <c r="U19" s="72">
        <f>IF(RES_hh_emih!U19=0,0,RES_hh_emih!U19/RES_summary!U$19)</f>
        <v>4.5339008052025456</v>
      </c>
      <c r="V19" s="72">
        <f>IF(RES_hh_emih!V19=0,0,RES_hh_emih!V19/RES_summary!V$19)</f>
        <v>4.5136420914387871</v>
      </c>
      <c r="W19" s="72">
        <f>IF(RES_hh_emih!W19=0,0,RES_hh_emih!W19/RES_summary!W$19)</f>
        <v>4.5100184063736375</v>
      </c>
      <c r="X19" s="72">
        <f>IF(RES_hh_emih!X19=0,0,RES_hh_emih!X19/RES_summary!X$19)</f>
        <v>4.5967444750280926</v>
      </c>
      <c r="Y19" s="72">
        <f>IF(RES_hh_emih!Y19=0,0,RES_hh_emih!Y19/RES_summary!Y$19)</f>
        <v>4.5426454125131981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7.0493638166459194</v>
      </c>
      <c r="C20" s="72">
        <f>IF(RES_hh_emih!C20=0,0,RES_hh_emih!C20/RES_summary!C$19)</f>
        <v>7.0208911914271033</v>
      </c>
      <c r="D20" s="72">
        <f>IF(RES_hh_emih!D20=0,0,RES_hh_emih!D20/RES_summary!D$19)</f>
        <v>6.9472201868499415</v>
      </c>
      <c r="E20" s="72">
        <f>IF(RES_hh_emih!E20=0,0,RES_hh_emih!E20/RES_summary!E$19)</f>
        <v>7.2099597164603813</v>
      </c>
      <c r="F20" s="72">
        <f>IF(RES_hh_emih!F20=0,0,RES_hh_emih!F20/RES_summary!F$19)</f>
        <v>7.203154571855122</v>
      </c>
      <c r="G20" s="72">
        <f>IF(RES_hh_emih!G20=0,0,RES_hh_emih!G20/RES_summary!G$19)</f>
        <v>7.0032807923634977</v>
      </c>
      <c r="H20" s="72">
        <f>IF(RES_hh_emih!H20=0,0,RES_hh_emih!H20/RES_summary!H$19)</f>
        <v>7.0710110904734131</v>
      </c>
      <c r="I20" s="72">
        <f>IF(RES_hh_emih!I20=0,0,RES_hh_emih!I20/RES_summary!I$19)</f>
        <v>6.8689615353458437</v>
      </c>
      <c r="J20" s="72">
        <f>IF(RES_hh_emih!J20=0,0,RES_hh_emih!J20/RES_summary!J$19)</f>
        <v>7.5577678044763577</v>
      </c>
      <c r="K20" s="72">
        <f>IF(RES_hh_emih!K20=0,0,RES_hh_emih!K20/RES_summary!K$19)</f>
        <v>7.72187595669042</v>
      </c>
      <c r="L20" s="72">
        <f>IF(RES_hh_emih!L20=0,0,RES_hh_emih!L20/RES_summary!L$19)</f>
        <v>7.2695499223332467</v>
      </c>
      <c r="M20" s="72">
        <f>IF(RES_hh_emih!M20=0,0,RES_hh_emih!M20/RES_summary!M$19)</f>
        <v>7.4795624761257971</v>
      </c>
      <c r="N20" s="72">
        <f>IF(RES_hh_emih!N20=0,0,RES_hh_emih!N20/RES_summary!N$19)</f>
        <v>7.102233064133034</v>
      </c>
      <c r="O20" s="72">
        <f>IF(RES_hh_emih!O20=0,0,RES_hh_emih!O20/RES_summary!O$19)</f>
        <v>6.0992425602765055</v>
      </c>
      <c r="P20" s="72">
        <f>IF(RES_hh_emih!P20=0,0,RES_hh_emih!P20/RES_summary!P$19)</f>
        <v>6.4923769952617354</v>
      </c>
      <c r="Q20" s="72">
        <f>IF(RES_hh_emih!Q20=0,0,RES_hh_emih!Q20/RES_summary!Q$19)</f>
        <v>7.2397873846010876</v>
      </c>
      <c r="R20" s="72">
        <f>IF(RES_hh_emih!R20=0,0,RES_hh_emih!R20/RES_summary!R$19)</f>
        <v>7.4078790294835519</v>
      </c>
      <c r="S20" s="72">
        <f>IF(RES_hh_emih!S20=0,0,RES_hh_emih!S20/RES_summary!S$19)</f>
        <v>5.9410419602819022</v>
      </c>
      <c r="T20" s="72">
        <f>IF(RES_hh_emih!T20=0,0,RES_hh_emih!T20/RES_summary!T$19)</f>
        <v>5.8850806149563066</v>
      </c>
      <c r="U20" s="72">
        <f>IF(RES_hh_emih!U20=0,0,RES_hh_emih!U20/RES_summary!U$19)</f>
        <v>6.1194479970023146</v>
      </c>
      <c r="V20" s="72">
        <f>IF(RES_hh_emih!V20=0,0,RES_hh_emih!V20/RES_summary!V$19)</f>
        <v>5.3917501713872227</v>
      </c>
      <c r="W20" s="72">
        <f>IF(RES_hh_emih!W20=0,0,RES_hh_emih!W20/RES_summary!W$19)</f>
        <v>5.501870955416976</v>
      </c>
      <c r="X20" s="72">
        <f>IF(RES_hh_emih!X20=0,0,RES_hh_emih!X20/RES_summary!X$19)</f>
        <v>6.4654782058280098</v>
      </c>
      <c r="Y20" s="72">
        <f>IF(RES_hh_emih!Y20=0,0,RES_hh_emih!Y20/RES_summary!Y$19)</f>
        <v>5.7748255523302126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5.0416676340922644</v>
      </c>
      <c r="C21" s="72">
        <f>IF(RES_hh_emih!C21=0,0,RES_hh_emih!C21/RES_summary!C$19)</f>
        <v>4.3301218253696323</v>
      </c>
      <c r="D21" s="72">
        <f>IF(RES_hh_emih!D21=0,0,RES_hh_emih!D21/RES_summary!D$19)</f>
        <v>3.5559325593764903</v>
      </c>
      <c r="E21" s="72">
        <f>IF(RES_hh_emih!E21=0,0,RES_hh_emih!E21/RES_summary!E$19)</f>
        <v>3.5948873578528238</v>
      </c>
      <c r="F21" s="72">
        <f>IF(RES_hh_emih!F21=0,0,RES_hh_emih!F21/RES_summary!F$19)</f>
        <v>3.533564422005627</v>
      </c>
      <c r="G21" s="72">
        <f>IF(RES_hh_emih!G21=0,0,RES_hh_emih!G21/RES_summary!G$19)</f>
        <v>3.8770737054714188</v>
      </c>
      <c r="H21" s="72">
        <f>IF(RES_hh_emih!H21=0,0,RES_hh_emih!H21/RES_summary!H$19)</f>
        <v>4.7472411978765159</v>
      </c>
      <c r="I21" s="72">
        <f>IF(RES_hh_emih!I21=0,0,RES_hh_emih!I21/RES_summary!I$19)</f>
        <v>4.5050117768186464</v>
      </c>
      <c r="J21" s="72">
        <f>IF(RES_hh_emih!J21=0,0,RES_hh_emih!J21/RES_summary!J$19)</f>
        <v>4.5839497280087063</v>
      </c>
      <c r="K21" s="72">
        <f>IF(RES_hh_emih!K21=0,0,RES_hh_emih!K21/RES_summary!K$19)</f>
        <v>5.361185134392791</v>
      </c>
      <c r="L21" s="72">
        <f>IF(RES_hh_emih!L21=0,0,RES_hh_emih!L21/RES_summary!L$19)</f>
        <v>4.8882932449102405</v>
      </c>
      <c r="M21" s="72">
        <f>IF(RES_hh_emih!M21=0,0,RES_hh_emih!M21/RES_summary!M$19)</f>
        <v>4.5720002716431569</v>
      </c>
      <c r="N21" s="72">
        <f>IF(RES_hh_emih!N21=0,0,RES_hh_emih!N21/RES_summary!N$19)</f>
        <v>4.3789700188064815</v>
      </c>
      <c r="O21" s="72">
        <f>IF(RES_hh_emih!O21=0,0,RES_hh_emih!O21/RES_summary!O$19)</f>
        <v>4.7012800037918803</v>
      </c>
      <c r="P21" s="72">
        <f>IF(RES_hh_emih!P21=0,0,RES_hh_emih!P21/RES_summary!P$19)</f>
        <v>4.315617320192545</v>
      </c>
      <c r="Q21" s="72">
        <f>IF(RES_hh_emih!Q21=0,0,RES_hh_emih!Q21/RES_summary!Q$19)</f>
        <v>4.5298831651263054</v>
      </c>
      <c r="R21" s="72">
        <f>IF(RES_hh_emih!R21=0,0,RES_hh_emih!R21/RES_summary!R$19)</f>
        <v>4.0443954425241158</v>
      </c>
      <c r="S21" s="72">
        <f>IF(RES_hh_emih!S21=0,0,RES_hh_emih!S21/RES_summary!S$19)</f>
        <v>4.4483182517148006</v>
      </c>
      <c r="T21" s="72">
        <f>IF(RES_hh_emih!T21=0,0,RES_hh_emih!T21/RES_summary!T$19)</f>
        <v>4.1509490547094439</v>
      </c>
      <c r="U21" s="72">
        <f>IF(RES_hh_emih!U21=0,0,RES_hh_emih!U21/RES_summary!U$19)</f>
        <v>3.9534435677704396</v>
      </c>
      <c r="V21" s="72">
        <f>IF(RES_hh_emih!V21=0,0,RES_hh_emih!V21/RES_summary!V$19)</f>
        <v>3.8985324928490188</v>
      </c>
      <c r="W21" s="72">
        <f>IF(RES_hh_emih!W21=0,0,RES_hh_emih!W21/RES_summary!W$19)</f>
        <v>3.914984673504994</v>
      </c>
      <c r="X21" s="72">
        <f>IF(RES_hh_emih!X21=0,0,RES_hh_emih!X21/RES_summary!X$19)</f>
        <v>3.9595327253201553</v>
      </c>
      <c r="Y21" s="72">
        <f>IF(RES_hh_emih!Y21=0,0,RES_hh_emih!Y21/RES_summary!Y$19)</f>
        <v>3.9781259345102056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9.3857178487006213E-2</v>
      </c>
      <c r="C27" s="69">
        <f>IF(RES_hh_emih!C27=0,0,RES_hh_emih!C27/RES_summary!C$19)</f>
        <v>9.0105816247215531E-2</v>
      </c>
      <c r="D27" s="69">
        <f>IF(RES_hh_emih!D27=0,0,RES_hh_emih!D27/RES_summary!D$19)</f>
        <v>8.7882141582797932E-2</v>
      </c>
      <c r="E27" s="69">
        <f>IF(RES_hh_emih!E27=0,0,RES_hh_emih!E27/RES_summary!E$19)</f>
        <v>7.998402701681874E-2</v>
      </c>
      <c r="F27" s="69">
        <f>IF(RES_hh_emih!F27=0,0,RES_hh_emih!F27/RES_summary!F$19)</f>
        <v>8.6477664267252188E-2</v>
      </c>
      <c r="G27" s="69">
        <f>IF(RES_hh_emih!G27=0,0,RES_hh_emih!G27/RES_summary!G$19)</f>
        <v>7.8830421827294453E-2</v>
      </c>
      <c r="H27" s="69">
        <f>IF(RES_hh_emih!H27=0,0,RES_hh_emih!H27/RES_summary!H$19)</f>
        <v>8.0438836461494218E-2</v>
      </c>
      <c r="I27" s="69">
        <f>IF(RES_hh_emih!I27=0,0,RES_hh_emih!I27/RES_summary!I$19)</f>
        <v>8.578503261015917E-2</v>
      </c>
      <c r="J27" s="69">
        <f>IF(RES_hh_emih!J27=0,0,RES_hh_emih!J27/RES_summary!J$19)</f>
        <v>8.9627287080329354E-2</v>
      </c>
      <c r="K27" s="69">
        <f>IF(RES_hh_emih!K27=0,0,RES_hh_emih!K27/RES_summary!K$19)</f>
        <v>8.1423200346749255E-2</v>
      </c>
      <c r="L27" s="69">
        <f>IF(RES_hh_emih!L27=0,0,RES_hh_emih!L27/RES_summary!L$19)</f>
        <v>0.10145451434834399</v>
      </c>
      <c r="M27" s="69">
        <f>IF(RES_hh_emih!M27=0,0,RES_hh_emih!M27/RES_summary!M$19)</f>
        <v>9.8150543081064745E-2</v>
      </c>
      <c r="N27" s="69">
        <f>IF(RES_hh_emih!N27=0,0,RES_hh_emih!N27/RES_summary!N$19)</f>
        <v>3.6640841309453304E-2</v>
      </c>
      <c r="O27" s="69">
        <f>IF(RES_hh_emih!O27=0,0,RES_hh_emih!O27/RES_summary!O$19)</f>
        <v>0.15736605334626397</v>
      </c>
      <c r="P27" s="69">
        <f>IF(RES_hh_emih!P27=0,0,RES_hh_emih!P27/RES_summary!P$19)</f>
        <v>0.17748171923533523</v>
      </c>
      <c r="Q27" s="69">
        <f>IF(RES_hh_emih!Q27=0,0,RES_hh_emih!Q27/RES_summary!Q$19)</f>
        <v>0.17507215701886694</v>
      </c>
      <c r="R27" s="69">
        <f>IF(RES_hh_emih!R27=0,0,RES_hh_emih!R27/RES_summary!R$19)</f>
        <v>0.18274637840824184</v>
      </c>
      <c r="S27" s="69">
        <f>IF(RES_hh_emih!S27=0,0,RES_hh_emih!S27/RES_summary!S$19)</f>
        <v>0.21301649883006546</v>
      </c>
      <c r="T27" s="69">
        <f>IF(RES_hh_emih!T27=0,0,RES_hh_emih!T27/RES_summary!T$19)</f>
        <v>0.31587217013162189</v>
      </c>
      <c r="U27" s="69">
        <f>IF(RES_hh_emih!U27=0,0,RES_hh_emih!U27/RES_summary!U$19)</f>
        <v>0.38027109099896728</v>
      </c>
      <c r="V27" s="69">
        <f>IF(RES_hh_emih!V27=0,0,RES_hh_emih!V27/RES_summary!V$19)</f>
        <v>0.46878776634774277</v>
      </c>
      <c r="W27" s="69">
        <f>IF(RES_hh_emih!W27=0,0,RES_hh_emih!W27/RES_summary!W$19)</f>
        <v>0.46440248914951521</v>
      </c>
      <c r="X27" s="69">
        <f>IF(RES_hh_emih!X27=0,0,RES_hh_emih!X27/RES_summary!X$19)</f>
        <v>0.4412090717805191</v>
      </c>
      <c r="Y27" s="69">
        <f>IF(RES_hh_emih!Y27=0,0,RES_hh_emih!Y27/RES_summary!Y$19)</f>
        <v>0.40074013014113741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2.2699720392243186</v>
      </c>
      <c r="C29" s="72">
        <f>IF(RES_hh_emih!C29=0,0,RES_hh_emih!C29/RES_summary!C$19)</f>
        <v>2.27340520552284</v>
      </c>
      <c r="D29" s="72">
        <f>IF(RES_hh_emih!D29=0,0,RES_hh_emih!D29/RES_summary!D$19)</f>
        <v>2.402514001822766</v>
      </c>
      <c r="E29" s="72">
        <f>IF(RES_hh_emih!E29=0,0,RES_hh_emih!E29/RES_summary!E$19)</f>
        <v>2.3080388881907004</v>
      </c>
      <c r="F29" s="72">
        <f>IF(RES_hh_emih!F29=0,0,RES_hh_emih!F29/RES_summary!F$19)</f>
        <v>2.6179411019077823</v>
      </c>
      <c r="G29" s="72">
        <f>IF(RES_hh_emih!G29=0,0,RES_hh_emih!G29/RES_summary!G$19)</f>
        <v>2.4160691296529264</v>
      </c>
      <c r="H29" s="72">
        <f>IF(RES_hh_emih!H29=0,0,RES_hh_emih!H29/RES_summary!H$19)</f>
        <v>2.4063331811770676</v>
      </c>
      <c r="I29" s="72">
        <f>IF(RES_hh_emih!I29=0,0,RES_hh_emih!I29/RES_summary!I$19)</f>
        <v>2.484511907099948</v>
      </c>
      <c r="J29" s="72">
        <f>IF(RES_hh_emih!J29=0,0,RES_hh_emih!J29/RES_summary!J$19)</f>
        <v>2.4925545442763593</v>
      </c>
      <c r="K29" s="72">
        <f>IF(RES_hh_emih!K29=0,0,RES_hh_emih!K29/RES_summary!K$19)</f>
        <v>2.1841585195863904</v>
      </c>
      <c r="L29" s="72">
        <f>IF(RES_hh_emih!L29=0,0,RES_hh_emih!L29/RES_summary!L$19)</f>
        <v>2.6964283479412745</v>
      </c>
      <c r="M29" s="72">
        <f>IF(RES_hh_emih!M29=0,0,RES_hh_emih!M29/RES_summary!M$19)</f>
        <v>2.5061669278078571</v>
      </c>
      <c r="N29" s="72">
        <f>IF(RES_hh_emih!N29=0,0,RES_hh_emih!N29/RES_summary!N$19)</f>
        <v>0.78112304991442216</v>
      </c>
      <c r="O29" s="72">
        <f>IF(RES_hh_emih!O29=0,0,RES_hh_emih!O29/RES_summary!O$19)</f>
        <v>2.8088970227689538</v>
      </c>
      <c r="P29" s="72">
        <f>IF(RES_hh_emih!P29=0,0,RES_hh_emih!P29/RES_summary!P$19)</f>
        <v>2.705200077282222</v>
      </c>
      <c r="Q29" s="72">
        <f>IF(RES_hh_emih!Q29=0,0,RES_hh_emih!Q29/RES_summary!Q$19)</f>
        <v>2.3501919491890337</v>
      </c>
      <c r="R29" s="72">
        <f>IF(RES_hh_emih!R29=0,0,RES_hh_emih!R29/RES_summary!R$19)</f>
        <v>2.1886605171480058</v>
      </c>
      <c r="S29" s="72">
        <f>IF(RES_hh_emih!S29=0,0,RES_hh_emih!S29/RES_summary!S$19)</f>
        <v>2.1491156493938632</v>
      </c>
      <c r="T29" s="72">
        <f>IF(RES_hh_emih!T29=0,0,RES_hh_emih!T29/RES_summary!T$19)</f>
        <v>2.5517662986808936</v>
      </c>
      <c r="U29" s="72">
        <f>IF(RES_hh_emih!U29=0,0,RES_hh_emih!U29/RES_summary!U$19)</f>
        <v>2.6015053999443678</v>
      </c>
      <c r="V29" s="72">
        <f>IF(RES_hh_emih!V29=0,0,RES_hh_emih!V29/RES_summary!V$19)</f>
        <v>2.9413162937647153</v>
      </c>
      <c r="W29" s="72">
        <f>IF(RES_hh_emih!W29=0,0,RES_hh_emih!W29/RES_summary!W$19)</f>
        <v>2.7962922011977938</v>
      </c>
      <c r="X29" s="72">
        <f>IF(RES_hh_emih!X29=0,0,RES_hh_emih!X29/RES_summary!X$19)</f>
        <v>2.5867814617531715</v>
      </c>
      <c r="Y29" s="72">
        <f>IF(RES_hh_emih!Y29=0,0,RES_hh_emih!Y29/RES_summary!Y$19)</f>
        <v>2.2862025298764928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1.9650507593800601</v>
      </c>
      <c r="C30" s="72">
        <f>IF(RES_hh_emih!C30=0,0,RES_hh_emih!C30/RES_summary!C$19)</f>
        <v>1.7335813401332343</v>
      </c>
      <c r="D30" s="72">
        <f>IF(RES_hh_emih!D30=0,0,RES_hh_emih!D30/RES_summary!D$19)</f>
        <v>1.6073437569931106</v>
      </c>
      <c r="E30" s="72">
        <f>IF(RES_hh_emih!E30=0,0,RES_hh_emih!E30/RES_summary!E$19)</f>
        <v>1.6645858079280804</v>
      </c>
      <c r="F30" s="72">
        <f>IF(RES_hh_emih!F30=0,0,RES_hh_emih!F30/RES_summary!F$19)</f>
        <v>1.6810525584829468</v>
      </c>
      <c r="G30" s="72">
        <f>IF(RES_hh_emih!G30=0,0,RES_hh_emih!G30/RES_summary!G$19)</f>
        <v>1.8748410392784702</v>
      </c>
      <c r="H30" s="72">
        <f>IF(RES_hh_emih!H30=0,0,RES_hh_emih!H30/RES_summary!H$19)</f>
        <v>2.3170204000862467</v>
      </c>
      <c r="I30" s="72">
        <f>IF(RES_hh_emih!I30=0,0,RES_hh_emih!I30/RES_summary!I$19)</f>
        <v>2.1924605431731012</v>
      </c>
      <c r="J30" s="72">
        <f>IF(RES_hh_emih!J30=0,0,RES_hh_emih!J30/RES_summary!J$19)</f>
        <v>2.0792896311708118</v>
      </c>
      <c r="K30" s="72">
        <f>IF(RES_hh_emih!K30=0,0,RES_hh_emih!K30/RES_summary!K$19)</f>
        <v>2.3359831528824895</v>
      </c>
      <c r="L30" s="72">
        <f>IF(RES_hh_emih!L30=0,0,RES_hh_emih!L30/RES_summary!L$19)</f>
        <v>2.1647437542442618</v>
      </c>
      <c r="M30" s="72">
        <f>IF(RES_hh_emih!M30=0,0,RES_hh_emih!M30/RES_summary!M$19)</f>
        <v>1.9301494762432774</v>
      </c>
      <c r="N30" s="72">
        <f>IF(RES_hh_emih!N30=0,0,RES_hh_emih!N30/RES_summary!N$19)</f>
        <v>1.9468101647108489</v>
      </c>
      <c r="O30" s="72">
        <f>IF(RES_hh_emih!O30=0,0,RES_hh_emih!O30/RES_summary!O$19)</f>
        <v>2.1714908610883428</v>
      </c>
      <c r="P30" s="72">
        <f>IF(RES_hh_emih!P30=0,0,RES_hh_emih!P30/RES_summary!P$19)</f>
        <v>1.9046378548675884</v>
      </c>
      <c r="Q30" s="72">
        <f>IF(RES_hh_emih!Q30=0,0,RES_hh_emih!Q30/RES_summary!Q$19)</f>
        <v>1.9007735808954911</v>
      </c>
      <c r="R30" s="72">
        <f>IF(RES_hh_emih!R30=0,0,RES_hh_emih!R30/RES_summary!R$19)</f>
        <v>2.383494154142082</v>
      </c>
      <c r="S30" s="72">
        <f>IF(RES_hh_emih!S30=0,0,RES_hh_emih!S30/RES_summary!S$19)</f>
        <v>2.1417160947706182</v>
      </c>
      <c r="T30" s="72">
        <f>IF(RES_hh_emih!T30=0,0,RES_hh_emih!T30/RES_summary!T$19)</f>
        <v>2.1489659059821782</v>
      </c>
      <c r="U30" s="72">
        <f>IF(RES_hh_emih!U30=0,0,RES_hh_emih!U30/RES_summary!U$19)</f>
        <v>2.4117653883580399</v>
      </c>
      <c r="V30" s="72">
        <f>IF(RES_hh_emih!V30=0,0,RES_hh_emih!V30/RES_summary!V$19)</f>
        <v>2.3634592629531861</v>
      </c>
      <c r="W30" s="72">
        <f>IF(RES_hh_emih!W30=0,0,RES_hh_emih!W30/RES_summary!W$19)</f>
        <v>2.2662147055201687</v>
      </c>
      <c r="X30" s="72">
        <f>IF(RES_hh_emih!X30=0,0,RES_hh_emih!X30/RES_summary!X$19)</f>
        <v>2.2102351167091476</v>
      </c>
      <c r="Y30" s="72">
        <f>IF(RES_hh_emih!Y30=0,0,RES_hh_emih!Y30/RES_summary!Y$19)</f>
        <v>2.1588816980948677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124149</v>
      </c>
      <c r="D3" s="67">
        <f t="shared" si="0"/>
        <v>122362</v>
      </c>
      <c r="E3" s="67">
        <f t="shared" si="0"/>
        <v>114317</v>
      </c>
      <c r="F3" s="67">
        <f t="shared" si="0"/>
        <v>180173</v>
      </c>
      <c r="G3" s="67">
        <f t="shared" si="0"/>
        <v>89546</v>
      </c>
      <c r="H3" s="67">
        <f t="shared" si="0"/>
        <v>89518</v>
      </c>
      <c r="I3" s="67">
        <f t="shared" si="0"/>
        <v>101055</v>
      </c>
      <c r="J3" s="67">
        <f t="shared" si="0"/>
        <v>119095</v>
      </c>
      <c r="K3" s="67">
        <f t="shared" si="0"/>
        <v>124954</v>
      </c>
      <c r="L3" s="67">
        <f t="shared" si="0"/>
        <v>101861</v>
      </c>
      <c r="M3" s="67">
        <f t="shared" si="0"/>
        <v>105520</v>
      </c>
      <c r="N3" s="67">
        <f t="shared" si="0"/>
        <v>99927</v>
      </c>
      <c r="O3" s="67">
        <f t="shared" si="0"/>
        <v>156463</v>
      </c>
      <c r="P3" s="67">
        <f t="shared" si="0"/>
        <v>139132</v>
      </c>
      <c r="Q3" s="67">
        <f t="shared" si="0"/>
        <v>94150</v>
      </c>
      <c r="R3" s="67">
        <f t="shared" si="0"/>
        <v>100626</v>
      </c>
      <c r="S3" s="67">
        <f t="shared" si="0"/>
        <v>124458</v>
      </c>
      <c r="T3" s="67">
        <f t="shared" si="0"/>
        <v>121054</v>
      </c>
      <c r="U3" s="67">
        <f t="shared" si="0"/>
        <v>126400</v>
      </c>
      <c r="V3" s="67">
        <f t="shared" si="0"/>
        <v>132006</v>
      </c>
      <c r="W3" s="67">
        <f t="shared" si="0"/>
        <v>119400</v>
      </c>
      <c r="X3" s="67">
        <f t="shared" si="0"/>
        <v>96415</v>
      </c>
      <c r="Y3" s="67">
        <f t="shared" si="0"/>
        <v>115742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124149</v>
      </c>
      <c r="D4" s="71">
        <f t="shared" si="1"/>
        <v>122362</v>
      </c>
      <c r="E4" s="71">
        <f t="shared" si="1"/>
        <v>114317</v>
      </c>
      <c r="F4" s="71">
        <f t="shared" si="1"/>
        <v>180173</v>
      </c>
      <c r="G4" s="71">
        <f t="shared" si="1"/>
        <v>89546</v>
      </c>
      <c r="H4" s="71">
        <f t="shared" si="1"/>
        <v>89518</v>
      </c>
      <c r="I4" s="71">
        <f t="shared" si="1"/>
        <v>101055</v>
      </c>
      <c r="J4" s="71">
        <f t="shared" si="1"/>
        <v>119095</v>
      </c>
      <c r="K4" s="71">
        <f t="shared" si="1"/>
        <v>124954</v>
      </c>
      <c r="L4" s="71">
        <f t="shared" si="1"/>
        <v>101861</v>
      </c>
      <c r="M4" s="71">
        <f t="shared" si="1"/>
        <v>105520</v>
      </c>
      <c r="N4" s="71">
        <f t="shared" si="1"/>
        <v>99927</v>
      </c>
      <c r="O4" s="71">
        <f t="shared" si="1"/>
        <v>156463</v>
      </c>
      <c r="P4" s="71">
        <f t="shared" si="1"/>
        <v>139132</v>
      </c>
      <c r="Q4" s="71">
        <f t="shared" si="1"/>
        <v>94150</v>
      </c>
      <c r="R4" s="71">
        <f t="shared" ref="R4:V4" si="2">SUM(R5:R13)</f>
        <v>100626</v>
      </c>
      <c r="S4" s="71">
        <f t="shared" si="2"/>
        <v>124458</v>
      </c>
      <c r="T4" s="71">
        <f t="shared" si="2"/>
        <v>121054</v>
      </c>
      <c r="U4" s="71">
        <f t="shared" si="2"/>
        <v>126400</v>
      </c>
      <c r="V4" s="71">
        <f t="shared" si="2"/>
        <v>132006</v>
      </c>
      <c r="W4" s="71">
        <f t="shared" ref="W4:Y4" si="3">SUM(W5:W13)</f>
        <v>119400</v>
      </c>
      <c r="X4" s="71">
        <f t="shared" si="3"/>
        <v>96415</v>
      </c>
      <c r="Y4" s="71">
        <f t="shared" si="3"/>
        <v>115742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45</v>
      </c>
      <c r="J5" s="82">
        <v>130</v>
      </c>
      <c r="K5" s="82">
        <v>63</v>
      </c>
      <c r="L5" s="82">
        <v>20</v>
      </c>
      <c r="M5" s="82">
        <v>0</v>
      </c>
      <c r="N5" s="82">
        <v>198</v>
      </c>
      <c r="O5" s="82">
        <v>635</v>
      </c>
      <c r="P5" s="82">
        <v>844</v>
      </c>
      <c r="Q5" s="82">
        <v>331</v>
      </c>
      <c r="R5" s="82">
        <v>118</v>
      </c>
      <c r="S5" s="82">
        <v>300</v>
      </c>
      <c r="T5" s="82">
        <v>38</v>
      </c>
      <c r="U5" s="82">
        <v>6</v>
      </c>
      <c r="V5" s="82">
        <v>0</v>
      </c>
      <c r="W5" s="82">
        <v>0</v>
      </c>
      <c r="X5" s="82">
        <v>0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61</v>
      </c>
      <c r="H6" s="82">
        <v>1232</v>
      </c>
      <c r="I6" s="82">
        <v>1222</v>
      </c>
      <c r="J6" s="82">
        <v>2036</v>
      </c>
      <c r="K6" s="82">
        <v>2211</v>
      </c>
      <c r="L6" s="82">
        <v>2035</v>
      </c>
      <c r="M6" s="82">
        <v>2317</v>
      </c>
      <c r="N6" s="82">
        <v>2114</v>
      </c>
      <c r="O6" s="82">
        <v>3501</v>
      </c>
      <c r="P6" s="82">
        <v>3230</v>
      </c>
      <c r="Q6" s="82">
        <v>1274</v>
      </c>
      <c r="R6" s="82">
        <v>349</v>
      </c>
      <c r="S6" s="82">
        <v>445</v>
      </c>
      <c r="T6" s="82">
        <v>0</v>
      </c>
      <c r="U6" s="82">
        <v>0</v>
      </c>
      <c r="V6" s="82">
        <v>899</v>
      </c>
      <c r="W6" s="82">
        <v>2776</v>
      </c>
      <c r="X6" s="82">
        <v>8550</v>
      </c>
      <c r="Y6" s="82">
        <v>5478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94151</v>
      </c>
      <c r="D7" s="82">
        <v>90133</v>
      </c>
      <c r="E7" s="82">
        <v>85645</v>
      </c>
      <c r="F7" s="82">
        <v>118065</v>
      </c>
      <c r="G7" s="82">
        <v>42652</v>
      </c>
      <c r="H7" s="82">
        <v>28945</v>
      </c>
      <c r="I7" s="82">
        <v>31965</v>
      </c>
      <c r="J7" s="82">
        <v>55436</v>
      </c>
      <c r="K7" s="82">
        <v>58274</v>
      </c>
      <c r="L7" s="82">
        <v>40555</v>
      </c>
      <c r="M7" s="82">
        <v>27769</v>
      </c>
      <c r="N7" s="82">
        <v>34882</v>
      </c>
      <c r="O7" s="82">
        <v>76321</v>
      </c>
      <c r="P7" s="82">
        <v>53286</v>
      </c>
      <c r="Q7" s="82">
        <v>1</v>
      </c>
      <c r="R7" s="82">
        <v>26611</v>
      </c>
      <c r="S7" s="82">
        <v>50284</v>
      </c>
      <c r="T7" s="82">
        <v>46510</v>
      </c>
      <c r="U7" s="82">
        <v>66814</v>
      </c>
      <c r="V7" s="82">
        <v>56906</v>
      </c>
      <c r="W7" s="82">
        <v>35719</v>
      </c>
      <c r="X7" s="82">
        <v>15621</v>
      </c>
      <c r="Y7" s="82">
        <v>19606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569</v>
      </c>
      <c r="D8" s="82">
        <v>2498</v>
      </c>
      <c r="E8" s="82">
        <v>4535</v>
      </c>
      <c r="F8" s="82">
        <v>11948</v>
      </c>
      <c r="G8" s="82">
        <v>12252</v>
      </c>
      <c r="H8" s="82">
        <v>15895</v>
      </c>
      <c r="I8" s="82">
        <v>17551</v>
      </c>
      <c r="J8" s="82">
        <v>18852</v>
      </c>
      <c r="K8" s="82">
        <v>19288</v>
      </c>
      <c r="L8" s="82">
        <v>9860</v>
      </c>
      <c r="M8" s="82">
        <v>7604</v>
      </c>
      <c r="N8" s="82">
        <v>4303</v>
      </c>
      <c r="O8" s="82">
        <v>13690</v>
      </c>
      <c r="P8" s="82">
        <v>24678</v>
      </c>
      <c r="Q8" s="82">
        <v>31615</v>
      </c>
      <c r="R8" s="82">
        <v>19683</v>
      </c>
      <c r="S8" s="82">
        <v>26045</v>
      </c>
      <c r="T8" s="82">
        <v>30134</v>
      </c>
      <c r="U8" s="82">
        <v>36809</v>
      </c>
      <c r="V8" s="82">
        <v>37241</v>
      </c>
      <c r="W8" s="82">
        <v>21411</v>
      </c>
      <c r="X8" s="82">
        <v>12129</v>
      </c>
      <c r="Y8" s="82">
        <v>10312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13567</v>
      </c>
      <c r="D9" s="82">
        <v>4904</v>
      </c>
      <c r="E9" s="82">
        <v>6554</v>
      </c>
      <c r="F9" s="82">
        <v>24872</v>
      </c>
      <c r="G9" s="82">
        <v>22856</v>
      </c>
      <c r="H9" s="82">
        <v>27519</v>
      </c>
      <c r="I9" s="82">
        <v>34171</v>
      </c>
      <c r="J9" s="82">
        <v>23863</v>
      </c>
      <c r="K9" s="82">
        <v>30591</v>
      </c>
      <c r="L9" s="82">
        <v>39020</v>
      </c>
      <c r="M9" s="82">
        <v>57701</v>
      </c>
      <c r="N9" s="82">
        <v>47685</v>
      </c>
      <c r="O9" s="82">
        <v>38478</v>
      </c>
      <c r="P9" s="82">
        <v>13968</v>
      </c>
      <c r="Q9" s="82">
        <v>21305</v>
      </c>
      <c r="R9" s="82">
        <v>23507</v>
      </c>
      <c r="S9" s="82">
        <v>23969</v>
      </c>
      <c r="T9" s="82">
        <v>25810</v>
      </c>
      <c r="U9" s="82">
        <v>10645</v>
      </c>
      <c r="V9" s="82">
        <v>24406</v>
      </c>
      <c r="W9" s="82">
        <v>44613</v>
      </c>
      <c r="X9" s="82">
        <v>47061</v>
      </c>
      <c r="Y9" s="82">
        <v>64904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92</v>
      </c>
      <c r="G10" s="82">
        <v>18</v>
      </c>
      <c r="H10" s="82">
        <v>13</v>
      </c>
      <c r="I10" s="82">
        <v>5</v>
      </c>
      <c r="J10" s="82">
        <v>7</v>
      </c>
      <c r="K10" s="82">
        <v>5</v>
      </c>
      <c r="L10" s="82">
        <v>1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1614</v>
      </c>
      <c r="D11" s="82">
        <v>2705</v>
      </c>
      <c r="E11" s="82">
        <v>4044</v>
      </c>
      <c r="F11" s="82">
        <v>4294</v>
      </c>
      <c r="G11" s="82">
        <v>2431</v>
      </c>
      <c r="H11" s="82">
        <v>1680</v>
      </c>
      <c r="I11" s="82">
        <v>2070</v>
      </c>
      <c r="J11" s="82">
        <v>1712</v>
      </c>
      <c r="K11" s="82">
        <v>2160</v>
      </c>
      <c r="L11" s="82">
        <v>1790</v>
      </c>
      <c r="M11" s="82">
        <v>1358</v>
      </c>
      <c r="N11" s="82">
        <v>1548</v>
      </c>
      <c r="O11" s="82">
        <v>2465</v>
      </c>
      <c r="P11" s="82">
        <v>2299</v>
      </c>
      <c r="Q11" s="82">
        <v>2273</v>
      </c>
      <c r="R11" s="82">
        <v>1958</v>
      </c>
      <c r="S11" s="82">
        <v>1549</v>
      </c>
      <c r="T11" s="82">
        <v>2580</v>
      </c>
      <c r="U11" s="82">
        <v>1645</v>
      </c>
      <c r="V11" s="82">
        <v>623</v>
      </c>
      <c r="W11" s="82">
        <v>0</v>
      </c>
      <c r="X11" s="82">
        <v>0</v>
      </c>
      <c r="Y11" s="82">
        <v>0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1858</v>
      </c>
      <c r="D12" s="82">
        <v>4165</v>
      </c>
      <c r="E12" s="82">
        <v>4439</v>
      </c>
      <c r="F12" s="82">
        <v>5944</v>
      </c>
      <c r="G12" s="82">
        <v>4100</v>
      </c>
      <c r="H12" s="82">
        <v>4380</v>
      </c>
      <c r="I12" s="82">
        <v>3811</v>
      </c>
      <c r="J12" s="82">
        <v>2428</v>
      </c>
      <c r="K12" s="82">
        <v>1642</v>
      </c>
      <c r="L12" s="82">
        <v>2004</v>
      </c>
      <c r="M12" s="82">
        <v>2614</v>
      </c>
      <c r="N12" s="82">
        <v>3303</v>
      </c>
      <c r="O12" s="82">
        <v>5761</v>
      </c>
      <c r="P12" s="82">
        <v>16900</v>
      </c>
      <c r="Q12" s="82">
        <v>21202</v>
      </c>
      <c r="R12" s="82">
        <v>15996</v>
      </c>
      <c r="S12" s="82">
        <v>15018</v>
      </c>
      <c r="T12" s="82">
        <v>15388</v>
      </c>
      <c r="U12" s="82">
        <v>10481</v>
      </c>
      <c r="V12" s="82">
        <v>11931</v>
      </c>
      <c r="W12" s="82">
        <v>14881</v>
      </c>
      <c r="X12" s="82">
        <v>13054</v>
      </c>
      <c r="Y12" s="82">
        <v>15442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12390</v>
      </c>
      <c r="D13" s="83">
        <v>17957</v>
      </c>
      <c r="E13" s="83">
        <v>9100</v>
      </c>
      <c r="F13" s="83">
        <v>14958</v>
      </c>
      <c r="G13" s="83">
        <v>5176</v>
      </c>
      <c r="H13" s="83">
        <v>9854</v>
      </c>
      <c r="I13" s="83">
        <v>10215</v>
      </c>
      <c r="J13" s="83">
        <v>14631</v>
      </c>
      <c r="K13" s="83">
        <v>10720</v>
      </c>
      <c r="L13" s="83">
        <v>6576</v>
      </c>
      <c r="M13" s="83">
        <v>6157</v>
      </c>
      <c r="N13" s="83">
        <v>5894</v>
      </c>
      <c r="O13" s="83">
        <v>15612</v>
      </c>
      <c r="P13" s="83">
        <v>23927</v>
      </c>
      <c r="Q13" s="83">
        <v>16149</v>
      </c>
      <c r="R13" s="83">
        <v>12404</v>
      </c>
      <c r="S13" s="83">
        <v>6848</v>
      </c>
      <c r="T13" s="83">
        <v>594</v>
      </c>
      <c r="U13" s="83">
        <v>0</v>
      </c>
      <c r="V13" s="83">
        <v>0</v>
      </c>
      <c r="W13" s="83">
        <v>0</v>
      </c>
      <c r="X13" s="83">
        <v>0</v>
      </c>
      <c r="Y13" s="83">
        <v>0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109901</v>
      </c>
      <c r="D14" s="85">
        <f t="shared" si="4"/>
        <v>100240</v>
      </c>
      <c r="E14" s="85">
        <f t="shared" si="4"/>
        <v>100778</v>
      </c>
      <c r="F14" s="85">
        <f t="shared" si="4"/>
        <v>159271</v>
      </c>
      <c r="G14" s="85">
        <f t="shared" si="4"/>
        <v>80270</v>
      </c>
      <c r="H14" s="85">
        <f t="shared" si="4"/>
        <v>75284</v>
      </c>
      <c r="I14" s="85">
        <f t="shared" si="4"/>
        <v>87029</v>
      </c>
      <c r="J14" s="85">
        <f t="shared" si="4"/>
        <v>102036</v>
      </c>
      <c r="K14" s="85">
        <f t="shared" si="4"/>
        <v>112592</v>
      </c>
      <c r="L14" s="85">
        <f t="shared" si="4"/>
        <v>93281</v>
      </c>
      <c r="M14" s="85">
        <f t="shared" si="4"/>
        <v>96749</v>
      </c>
      <c r="N14" s="85">
        <f t="shared" si="4"/>
        <v>90730</v>
      </c>
      <c r="O14" s="85">
        <f t="shared" si="4"/>
        <v>135090</v>
      </c>
      <c r="P14" s="85">
        <f t="shared" si="4"/>
        <v>98305</v>
      </c>
      <c r="Q14" s="85">
        <f t="shared" si="4"/>
        <v>56799</v>
      </c>
      <c r="R14" s="85">
        <f t="shared" ref="R14:V14" si="5">SUM(R5:R11)</f>
        <v>72226</v>
      </c>
      <c r="S14" s="85">
        <f t="shared" si="5"/>
        <v>102592</v>
      </c>
      <c r="T14" s="85">
        <f t="shared" si="5"/>
        <v>105072</v>
      </c>
      <c r="U14" s="85">
        <f t="shared" si="5"/>
        <v>115919</v>
      </c>
      <c r="V14" s="85">
        <f t="shared" si="5"/>
        <v>120075</v>
      </c>
      <c r="W14" s="85">
        <f t="shared" ref="W14:Y14" si="6">SUM(W5:W11)</f>
        <v>104519</v>
      </c>
      <c r="X14" s="85">
        <f t="shared" si="6"/>
        <v>83361</v>
      </c>
      <c r="Y14" s="85">
        <f t="shared" si="6"/>
        <v>100300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19396</v>
      </c>
      <c r="D15" s="71">
        <f t="shared" si="7"/>
        <v>17664</v>
      </c>
      <c r="E15" s="71">
        <f t="shared" si="7"/>
        <v>23583</v>
      </c>
      <c r="F15" s="71">
        <f t="shared" si="7"/>
        <v>28811</v>
      </c>
      <c r="G15" s="71">
        <f t="shared" si="7"/>
        <v>26023</v>
      </c>
      <c r="H15" s="71">
        <f t="shared" si="7"/>
        <v>30038</v>
      </c>
      <c r="I15" s="71">
        <f t="shared" si="7"/>
        <v>16374</v>
      </c>
      <c r="J15" s="71">
        <f t="shared" si="7"/>
        <v>4278</v>
      </c>
      <c r="K15" s="71">
        <f t="shared" si="7"/>
        <v>28155</v>
      </c>
      <c r="L15" s="71">
        <f t="shared" si="7"/>
        <v>23514</v>
      </c>
      <c r="M15" s="71">
        <f t="shared" si="7"/>
        <v>25376</v>
      </c>
      <c r="N15" s="71">
        <f t="shared" si="7"/>
        <v>35624</v>
      </c>
      <c r="O15" s="71">
        <f t="shared" si="7"/>
        <v>33812</v>
      </c>
      <c r="P15" s="71">
        <f t="shared" si="7"/>
        <v>44243</v>
      </c>
      <c r="Q15" s="71">
        <f t="shared" si="7"/>
        <v>40839</v>
      </c>
      <c r="R15" s="71">
        <f t="shared" si="7"/>
        <v>40324</v>
      </c>
      <c r="S15" s="71">
        <f t="shared" si="7"/>
        <v>44532</v>
      </c>
      <c r="T15" s="71">
        <f t="shared" si="7"/>
        <v>35379</v>
      </c>
      <c r="U15" s="71">
        <f t="shared" si="7"/>
        <v>26242</v>
      </c>
      <c r="V15" s="71">
        <f t="shared" si="7"/>
        <v>33954</v>
      </c>
      <c r="W15" s="71">
        <f t="shared" si="7"/>
        <v>33457</v>
      </c>
      <c r="X15" s="71">
        <f t="shared" si="7"/>
        <v>34910</v>
      </c>
      <c r="Y15" s="71">
        <f t="shared" si="7"/>
        <v>104717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19396</v>
      </c>
      <c r="D16" s="82">
        <v>17664</v>
      </c>
      <c r="E16" s="82">
        <v>23583</v>
      </c>
      <c r="F16" s="82">
        <v>28811</v>
      </c>
      <c r="G16" s="82">
        <v>26023</v>
      </c>
      <c r="H16" s="82">
        <v>30038</v>
      </c>
      <c r="I16" s="82">
        <v>16374</v>
      </c>
      <c r="J16" s="82">
        <v>4278</v>
      </c>
      <c r="K16" s="82">
        <v>28155</v>
      </c>
      <c r="L16" s="82">
        <v>23514</v>
      </c>
      <c r="M16" s="82">
        <v>25376</v>
      </c>
      <c r="N16" s="82">
        <v>35624</v>
      </c>
      <c r="O16" s="82">
        <v>33812</v>
      </c>
      <c r="P16" s="82">
        <v>44243</v>
      </c>
      <c r="Q16" s="82">
        <v>40839</v>
      </c>
      <c r="R16" s="82">
        <v>40324</v>
      </c>
      <c r="S16" s="82">
        <v>44532</v>
      </c>
      <c r="T16" s="82">
        <v>35379</v>
      </c>
      <c r="U16" s="82">
        <v>26242</v>
      </c>
      <c r="V16" s="82">
        <v>33954</v>
      </c>
      <c r="W16" s="82">
        <v>33457</v>
      </c>
      <c r="X16" s="82">
        <v>34910</v>
      </c>
      <c r="Y16" s="82">
        <v>104717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124149</v>
      </c>
      <c r="D17" s="71">
        <f t="shared" si="8"/>
        <v>122362</v>
      </c>
      <c r="E17" s="71">
        <f t="shared" si="8"/>
        <v>114317</v>
      </c>
      <c r="F17" s="71">
        <f t="shared" si="8"/>
        <v>180173</v>
      </c>
      <c r="G17" s="71">
        <f t="shared" si="8"/>
        <v>89546</v>
      </c>
      <c r="H17" s="71">
        <f t="shared" si="8"/>
        <v>89518</v>
      </c>
      <c r="I17" s="71">
        <f t="shared" si="8"/>
        <v>101055</v>
      </c>
      <c r="J17" s="71">
        <f t="shared" si="8"/>
        <v>119095</v>
      </c>
      <c r="K17" s="71">
        <f t="shared" si="8"/>
        <v>124954</v>
      </c>
      <c r="L17" s="71">
        <f t="shared" si="8"/>
        <v>101861</v>
      </c>
      <c r="M17" s="71">
        <f t="shared" si="8"/>
        <v>105520</v>
      </c>
      <c r="N17" s="71">
        <f t="shared" si="8"/>
        <v>99927</v>
      </c>
      <c r="O17" s="71">
        <f t="shared" si="8"/>
        <v>156463</v>
      </c>
      <c r="P17" s="71">
        <f t="shared" si="8"/>
        <v>139132</v>
      </c>
      <c r="Q17" s="71">
        <f t="shared" si="8"/>
        <v>94150</v>
      </c>
      <c r="R17" s="71">
        <f t="shared" ref="R17:V17" si="9">SUM(R18:R25)</f>
        <v>100626</v>
      </c>
      <c r="S17" s="71">
        <f t="shared" si="9"/>
        <v>124458</v>
      </c>
      <c r="T17" s="71">
        <f t="shared" si="9"/>
        <v>121054</v>
      </c>
      <c r="U17" s="71">
        <f t="shared" si="9"/>
        <v>126400</v>
      </c>
      <c r="V17" s="71">
        <f t="shared" si="9"/>
        <v>132006</v>
      </c>
      <c r="W17" s="71">
        <f t="shared" ref="W17:Y17" si="10">SUM(W18:W25)</f>
        <v>119400</v>
      </c>
      <c r="X17" s="71">
        <f t="shared" si="10"/>
        <v>96415</v>
      </c>
      <c r="Y17" s="71">
        <f t="shared" si="10"/>
        <v>115742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271</v>
      </c>
      <c r="D19" s="82">
        <v>296</v>
      </c>
      <c r="E19" s="82">
        <v>214</v>
      </c>
      <c r="F19" s="82">
        <v>321</v>
      </c>
      <c r="G19" s="82">
        <v>181</v>
      </c>
      <c r="H19" s="82">
        <v>179</v>
      </c>
      <c r="I19" s="82">
        <v>95</v>
      </c>
      <c r="J19" s="82">
        <v>118</v>
      </c>
      <c r="K19" s="82">
        <v>159</v>
      </c>
      <c r="L19" s="82">
        <v>190</v>
      </c>
      <c r="M19" s="82">
        <v>258</v>
      </c>
      <c r="N19" s="82">
        <v>219</v>
      </c>
      <c r="O19" s="82">
        <v>393</v>
      </c>
      <c r="P19" s="82">
        <v>356</v>
      </c>
      <c r="Q19" s="82">
        <v>230</v>
      </c>
      <c r="R19" s="82">
        <v>174</v>
      </c>
      <c r="S19" s="82">
        <v>227</v>
      </c>
      <c r="T19" s="82">
        <v>241</v>
      </c>
      <c r="U19" s="82">
        <v>165</v>
      </c>
      <c r="V19" s="82">
        <v>244</v>
      </c>
      <c r="W19" s="82">
        <v>289</v>
      </c>
      <c r="X19" s="82">
        <v>268</v>
      </c>
      <c r="Y19" s="82">
        <v>312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1374</v>
      </c>
      <c r="D20" s="82">
        <v>1446</v>
      </c>
      <c r="E20" s="82">
        <v>1486</v>
      </c>
      <c r="F20" s="82">
        <v>992</v>
      </c>
      <c r="G20" s="82">
        <v>332</v>
      </c>
      <c r="H20" s="82">
        <v>120</v>
      </c>
      <c r="I20" s="82">
        <v>202</v>
      </c>
      <c r="J20" s="82">
        <v>4568</v>
      </c>
      <c r="K20" s="82">
        <v>2568</v>
      </c>
      <c r="L20" s="82">
        <v>2933</v>
      </c>
      <c r="M20" s="82">
        <v>3195</v>
      </c>
      <c r="N20" s="82">
        <v>4388</v>
      </c>
      <c r="O20" s="82">
        <v>6625</v>
      </c>
      <c r="P20" s="82">
        <v>963</v>
      </c>
      <c r="Q20" s="82">
        <v>0</v>
      </c>
      <c r="R20" s="82">
        <v>548</v>
      </c>
      <c r="S20" s="82">
        <v>2531</v>
      </c>
      <c r="T20" s="82">
        <v>2394</v>
      </c>
      <c r="U20" s="82">
        <v>5458</v>
      </c>
      <c r="V20" s="82">
        <v>7658</v>
      </c>
      <c r="W20" s="82">
        <v>6559</v>
      </c>
      <c r="X20" s="82">
        <v>4140</v>
      </c>
      <c r="Y20" s="82">
        <v>7492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14</v>
      </c>
      <c r="D21" s="82">
        <v>168</v>
      </c>
      <c r="E21" s="82">
        <v>391</v>
      </c>
      <c r="F21" s="82">
        <v>1108</v>
      </c>
      <c r="G21" s="82">
        <v>1139</v>
      </c>
      <c r="H21" s="82">
        <v>1380</v>
      </c>
      <c r="I21" s="82">
        <v>1307</v>
      </c>
      <c r="J21" s="82">
        <v>1109</v>
      </c>
      <c r="K21" s="82">
        <v>850</v>
      </c>
      <c r="L21" s="82">
        <v>302</v>
      </c>
      <c r="M21" s="82">
        <v>201</v>
      </c>
      <c r="N21" s="82">
        <v>133</v>
      </c>
      <c r="O21" s="82">
        <v>475</v>
      </c>
      <c r="P21" s="82">
        <v>781</v>
      </c>
      <c r="Q21" s="82">
        <v>1493</v>
      </c>
      <c r="R21" s="82">
        <v>1149</v>
      </c>
      <c r="S21" s="82">
        <v>2154</v>
      </c>
      <c r="T21" s="82">
        <v>2004</v>
      </c>
      <c r="U21" s="82">
        <v>1562</v>
      </c>
      <c r="V21" s="82">
        <v>1240</v>
      </c>
      <c r="W21" s="82">
        <v>817</v>
      </c>
      <c r="X21" s="82">
        <v>540</v>
      </c>
      <c r="Y21" s="82">
        <v>578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4</v>
      </c>
      <c r="D22" s="82">
        <v>1</v>
      </c>
      <c r="E22" s="82">
        <v>2</v>
      </c>
      <c r="F22" s="82">
        <v>10</v>
      </c>
      <c r="G22" s="82">
        <v>13</v>
      </c>
      <c r="H22" s="82">
        <v>18</v>
      </c>
      <c r="I22" s="82">
        <v>26</v>
      </c>
      <c r="J22" s="82">
        <v>75</v>
      </c>
      <c r="K22" s="82">
        <v>64</v>
      </c>
      <c r="L22" s="82">
        <v>96</v>
      </c>
      <c r="M22" s="82">
        <v>145</v>
      </c>
      <c r="N22" s="82">
        <v>159</v>
      </c>
      <c r="O22" s="82">
        <v>184</v>
      </c>
      <c r="P22" s="82">
        <v>84</v>
      </c>
      <c r="Q22" s="82">
        <v>247</v>
      </c>
      <c r="R22" s="82">
        <v>393</v>
      </c>
      <c r="S22" s="82">
        <v>475</v>
      </c>
      <c r="T22" s="82">
        <v>441</v>
      </c>
      <c r="U22" s="82">
        <v>291</v>
      </c>
      <c r="V22" s="82">
        <v>674</v>
      </c>
      <c r="W22" s="82">
        <v>1096</v>
      </c>
      <c r="X22" s="82">
        <v>1037</v>
      </c>
      <c r="Y22" s="82">
        <v>1064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17</v>
      </c>
      <c r="D24" s="82">
        <v>150</v>
      </c>
      <c r="E24" s="82">
        <v>355</v>
      </c>
      <c r="F24" s="82">
        <v>345</v>
      </c>
      <c r="G24" s="82">
        <v>172</v>
      </c>
      <c r="H24" s="82">
        <v>75</v>
      </c>
      <c r="I24" s="82">
        <v>22</v>
      </c>
      <c r="J24" s="82">
        <v>286</v>
      </c>
      <c r="K24" s="82">
        <v>267</v>
      </c>
      <c r="L24" s="82">
        <v>191</v>
      </c>
      <c r="M24" s="82">
        <v>180</v>
      </c>
      <c r="N24" s="82">
        <v>372</v>
      </c>
      <c r="O24" s="82">
        <v>982</v>
      </c>
      <c r="P24" s="82">
        <v>738</v>
      </c>
      <c r="Q24" s="82">
        <v>360</v>
      </c>
      <c r="R24" s="82">
        <v>275</v>
      </c>
      <c r="S24" s="82">
        <v>499</v>
      </c>
      <c r="T24" s="82">
        <v>773</v>
      </c>
      <c r="U24" s="82">
        <v>687</v>
      </c>
      <c r="V24" s="82">
        <v>419</v>
      </c>
      <c r="W24" s="82">
        <v>0</v>
      </c>
      <c r="X24" s="82">
        <v>0</v>
      </c>
      <c r="Y24" s="82">
        <v>0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122469</v>
      </c>
      <c r="D25" s="83">
        <v>120301</v>
      </c>
      <c r="E25" s="83">
        <v>111869</v>
      </c>
      <c r="F25" s="83">
        <v>177397</v>
      </c>
      <c r="G25" s="83">
        <v>87709</v>
      </c>
      <c r="H25" s="83">
        <v>87746</v>
      </c>
      <c r="I25" s="83">
        <v>99403</v>
      </c>
      <c r="J25" s="83">
        <v>112939</v>
      </c>
      <c r="K25" s="83">
        <v>121046</v>
      </c>
      <c r="L25" s="83">
        <v>98149</v>
      </c>
      <c r="M25" s="83">
        <v>101541</v>
      </c>
      <c r="N25" s="83">
        <v>94656</v>
      </c>
      <c r="O25" s="83">
        <v>147804</v>
      </c>
      <c r="P25" s="83">
        <v>136210</v>
      </c>
      <c r="Q25" s="83">
        <v>91820</v>
      </c>
      <c r="R25" s="83">
        <v>98087</v>
      </c>
      <c r="S25" s="83">
        <v>118572</v>
      </c>
      <c r="T25" s="83">
        <v>115201</v>
      </c>
      <c r="U25" s="83">
        <v>118237</v>
      </c>
      <c r="V25" s="83">
        <v>121771</v>
      </c>
      <c r="W25" s="83">
        <v>110639</v>
      </c>
      <c r="X25" s="83">
        <v>90430</v>
      </c>
      <c r="Y25" s="83">
        <v>106296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84104</v>
      </c>
      <c r="D26" s="85">
        <v>68630</v>
      </c>
      <c r="E26" s="85">
        <v>76278</v>
      </c>
      <c r="F26" s="85">
        <v>95285</v>
      </c>
      <c r="G26" s="85">
        <v>55243</v>
      </c>
      <c r="H26" s="85">
        <v>58412</v>
      </c>
      <c r="I26" s="85">
        <v>96133</v>
      </c>
      <c r="J26" s="85">
        <v>103753</v>
      </c>
      <c r="K26" s="85">
        <v>80743</v>
      </c>
      <c r="L26" s="85">
        <v>69624</v>
      </c>
      <c r="M26" s="85">
        <v>64153</v>
      </c>
      <c r="N26" s="85">
        <v>61736</v>
      </c>
      <c r="O26" s="85">
        <v>96615</v>
      </c>
      <c r="P26" s="85">
        <v>100302</v>
      </c>
      <c r="Q26" s="85">
        <v>83546</v>
      </c>
      <c r="R26" s="85">
        <v>74207</v>
      </c>
      <c r="S26" s="85">
        <v>88574</v>
      </c>
      <c r="T26" s="85">
        <v>94294</v>
      </c>
      <c r="U26" s="85">
        <v>80395</v>
      </c>
      <c r="V26" s="85">
        <v>88021</v>
      </c>
      <c r="W26" s="85">
        <v>87743</v>
      </c>
      <c r="X26" s="85">
        <v>90723</v>
      </c>
      <c r="Y26" s="85">
        <v>106777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124149</v>
      </c>
      <c r="D27" s="71">
        <f t="shared" si="11"/>
        <v>122362</v>
      </c>
      <c r="E27" s="71">
        <f t="shared" si="11"/>
        <v>114317</v>
      </c>
      <c r="F27" s="71">
        <f t="shared" si="11"/>
        <v>180173</v>
      </c>
      <c r="G27" s="71">
        <f t="shared" si="11"/>
        <v>89546</v>
      </c>
      <c r="H27" s="71">
        <f t="shared" si="11"/>
        <v>89518</v>
      </c>
      <c r="I27" s="71">
        <f t="shared" si="11"/>
        <v>101055</v>
      </c>
      <c r="J27" s="71">
        <f t="shared" si="11"/>
        <v>119095</v>
      </c>
      <c r="K27" s="71">
        <f t="shared" si="11"/>
        <v>124954</v>
      </c>
      <c r="L27" s="71">
        <f t="shared" si="11"/>
        <v>101861</v>
      </c>
      <c r="M27" s="71">
        <f t="shared" si="11"/>
        <v>105520</v>
      </c>
      <c r="N27" s="71">
        <f t="shared" si="11"/>
        <v>99927</v>
      </c>
      <c r="O27" s="71">
        <f t="shared" si="11"/>
        <v>156463</v>
      </c>
      <c r="P27" s="71">
        <f t="shared" si="11"/>
        <v>139132</v>
      </c>
      <c r="Q27" s="71">
        <f t="shared" si="11"/>
        <v>94150</v>
      </c>
      <c r="R27" s="71">
        <f t="shared" ref="R27:V27" si="12">SUM(R28:R32)</f>
        <v>100626</v>
      </c>
      <c r="S27" s="71">
        <f t="shared" si="12"/>
        <v>124458</v>
      </c>
      <c r="T27" s="71">
        <f t="shared" si="12"/>
        <v>121054</v>
      </c>
      <c r="U27" s="71">
        <f t="shared" si="12"/>
        <v>126400</v>
      </c>
      <c r="V27" s="71">
        <f t="shared" si="12"/>
        <v>132006</v>
      </c>
      <c r="W27" s="71">
        <f t="shared" ref="W27:Y27" si="13">SUM(W28:W32)</f>
        <v>119400</v>
      </c>
      <c r="X27" s="71">
        <f t="shared" si="13"/>
        <v>96415</v>
      </c>
      <c r="Y27" s="71">
        <f t="shared" si="13"/>
        <v>115742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3927</v>
      </c>
      <c r="D29" s="82">
        <v>2762</v>
      </c>
      <c r="E29" s="82">
        <v>3280</v>
      </c>
      <c r="F29" s="82">
        <v>5417</v>
      </c>
      <c r="G29" s="82">
        <v>3036</v>
      </c>
      <c r="H29" s="82">
        <v>3288</v>
      </c>
      <c r="I29" s="82">
        <v>3968</v>
      </c>
      <c r="J29" s="82">
        <v>4395</v>
      </c>
      <c r="K29" s="82">
        <v>3979</v>
      </c>
      <c r="L29" s="82">
        <v>3392</v>
      </c>
      <c r="M29" s="82">
        <v>4518</v>
      </c>
      <c r="N29" s="82">
        <v>5864</v>
      </c>
      <c r="O29" s="82">
        <v>18924</v>
      </c>
      <c r="P29" s="82">
        <v>16609</v>
      </c>
      <c r="Q29" s="82">
        <v>8526</v>
      </c>
      <c r="R29" s="82">
        <v>8744</v>
      </c>
      <c r="S29" s="82">
        <v>17037</v>
      </c>
      <c r="T29" s="82">
        <v>23903</v>
      </c>
      <c r="U29" s="82">
        <v>25050</v>
      </c>
      <c r="V29" s="82">
        <v>22706</v>
      </c>
      <c r="W29" s="82">
        <v>19158</v>
      </c>
      <c r="X29" s="82">
        <v>13609</v>
      </c>
      <c r="Y29" s="82">
        <v>18304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4</v>
      </c>
      <c r="D30" s="82">
        <v>40</v>
      </c>
      <c r="E30" s="82">
        <v>83</v>
      </c>
      <c r="F30" s="82">
        <v>209</v>
      </c>
      <c r="G30" s="82">
        <v>211</v>
      </c>
      <c r="H30" s="82">
        <v>245</v>
      </c>
      <c r="I30" s="82">
        <v>223</v>
      </c>
      <c r="J30" s="82">
        <v>189</v>
      </c>
      <c r="K30" s="82">
        <v>153</v>
      </c>
      <c r="L30" s="82">
        <v>71</v>
      </c>
      <c r="M30" s="82">
        <v>49</v>
      </c>
      <c r="N30" s="82">
        <v>35</v>
      </c>
      <c r="O30" s="82">
        <v>122</v>
      </c>
      <c r="P30" s="82">
        <v>345</v>
      </c>
      <c r="Q30" s="82">
        <v>582</v>
      </c>
      <c r="R30" s="82">
        <v>569</v>
      </c>
      <c r="S30" s="82">
        <v>557</v>
      </c>
      <c r="T30" s="82">
        <v>564</v>
      </c>
      <c r="U30" s="82">
        <v>525</v>
      </c>
      <c r="V30" s="82">
        <v>415</v>
      </c>
      <c r="W30" s="82">
        <v>429</v>
      </c>
      <c r="X30" s="82">
        <v>310</v>
      </c>
      <c r="Y30" s="82">
        <v>343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297</v>
      </c>
      <c r="D31" s="82">
        <v>116</v>
      </c>
      <c r="E31" s="82">
        <v>179</v>
      </c>
      <c r="F31" s="82">
        <v>829</v>
      </c>
      <c r="G31" s="82">
        <v>1268</v>
      </c>
      <c r="H31" s="82">
        <v>2071</v>
      </c>
      <c r="I31" s="82">
        <v>2288</v>
      </c>
      <c r="J31" s="82">
        <v>2971</v>
      </c>
      <c r="K31" s="82">
        <v>2812</v>
      </c>
      <c r="L31" s="82">
        <v>4200</v>
      </c>
      <c r="M31" s="82">
        <v>6200</v>
      </c>
      <c r="N31" s="82">
        <v>8004</v>
      </c>
      <c r="O31" s="82">
        <v>8077</v>
      </c>
      <c r="P31" s="82">
        <v>2291</v>
      </c>
      <c r="Q31" s="82">
        <v>1913</v>
      </c>
      <c r="R31" s="82">
        <v>1984</v>
      </c>
      <c r="S31" s="82">
        <v>2792</v>
      </c>
      <c r="T31" s="82">
        <v>3677</v>
      </c>
      <c r="U31" s="82">
        <v>2909</v>
      </c>
      <c r="V31" s="82">
        <v>4615</v>
      </c>
      <c r="W31" s="82">
        <v>2179</v>
      </c>
      <c r="X31" s="82">
        <v>157</v>
      </c>
      <c r="Y31" s="82">
        <v>121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119921</v>
      </c>
      <c r="D32" s="86">
        <v>119444</v>
      </c>
      <c r="E32" s="86">
        <v>110775</v>
      </c>
      <c r="F32" s="86">
        <v>173718</v>
      </c>
      <c r="G32" s="86">
        <v>85031</v>
      </c>
      <c r="H32" s="86">
        <v>83914</v>
      </c>
      <c r="I32" s="86">
        <v>94576</v>
      </c>
      <c r="J32" s="86">
        <v>111540</v>
      </c>
      <c r="K32" s="86">
        <v>118010</v>
      </c>
      <c r="L32" s="86">
        <v>94198</v>
      </c>
      <c r="M32" s="86">
        <v>94753</v>
      </c>
      <c r="N32" s="86">
        <v>86024</v>
      </c>
      <c r="O32" s="86">
        <v>129340</v>
      </c>
      <c r="P32" s="86">
        <v>119887</v>
      </c>
      <c r="Q32" s="86">
        <v>83129</v>
      </c>
      <c r="R32" s="86">
        <v>89329</v>
      </c>
      <c r="S32" s="86">
        <v>104072</v>
      </c>
      <c r="T32" s="86">
        <v>92910</v>
      </c>
      <c r="U32" s="86">
        <v>97916</v>
      </c>
      <c r="V32" s="86">
        <v>104270</v>
      </c>
      <c r="W32" s="86">
        <v>97634</v>
      </c>
      <c r="X32" s="86">
        <v>82339</v>
      </c>
      <c r="Y32" s="86">
        <v>96974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121.57956709852073</v>
      </c>
      <c r="D3" s="65">
        <f t="shared" si="0"/>
        <v>123.88543658174117</v>
      </c>
      <c r="E3" s="65">
        <f t="shared" si="0"/>
        <v>131.011989703513</v>
      </c>
      <c r="F3" s="65">
        <f t="shared" si="0"/>
        <v>194.62267273306196</v>
      </c>
      <c r="G3" s="65">
        <f t="shared" si="0"/>
        <v>96.373360786667021</v>
      </c>
      <c r="H3" s="65">
        <f t="shared" si="0"/>
        <v>97.465561865164986</v>
      </c>
      <c r="I3" s="65">
        <f t="shared" si="0"/>
        <v>105.45251180255728</v>
      </c>
      <c r="J3" s="65">
        <f t="shared" si="0"/>
        <v>119.3206899732903</v>
      </c>
      <c r="K3" s="65">
        <f t="shared" si="0"/>
        <v>119.12332915006564</v>
      </c>
      <c r="L3" s="65">
        <f t="shared" si="0"/>
        <v>89.956635124539602</v>
      </c>
      <c r="M3" s="65">
        <f t="shared" si="0"/>
        <v>104.77788999725011</v>
      </c>
      <c r="N3" s="65">
        <f t="shared" si="0"/>
        <v>97.384692183486592</v>
      </c>
      <c r="O3" s="65">
        <f t="shared" si="0"/>
        <v>103.46740859625407</v>
      </c>
      <c r="P3" s="65">
        <f t="shared" si="0"/>
        <v>82.339394875823118</v>
      </c>
      <c r="Q3" s="65">
        <f t="shared" si="0"/>
        <v>61.216927043900604</v>
      </c>
      <c r="R3" s="65">
        <f t="shared" ref="R3:V3" si="1">SUM(R4,R15,R17,R27)</f>
        <v>68.110094785850634</v>
      </c>
      <c r="S3" s="65">
        <f t="shared" si="1"/>
        <v>82.881943957616485</v>
      </c>
      <c r="T3" s="65">
        <f t="shared" si="1"/>
        <v>69.21709565685633</v>
      </c>
      <c r="U3" s="65">
        <f t="shared" si="1"/>
        <v>77.071627370048134</v>
      </c>
      <c r="V3" s="65">
        <f t="shared" si="1"/>
        <v>82.971258702703352</v>
      </c>
      <c r="W3" s="65">
        <f t="shared" ref="W3:Y3" si="2">SUM(W4,W15,W17,W27)</f>
        <v>70.463692086011847</v>
      </c>
      <c r="X3" s="65">
        <f t="shared" si="2"/>
        <v>56.701471683451928</v>
      </c>
      <c r="Y3" s="65">
        <f t="shared" si="2"/>
        <v>65.222263535184254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98.170097066764242</v>
      </c>
      <c r="D4" s="69">
        <f t="shared" si="3"/>
        <v>99.52971172374933</v>
      </c>
      <c r="E4" s="69">
        <f t="shared" si="3"/>
        <v>107.60793006527894</v>
      </c>
      <c r="F4" s="69">
        <f t="shared" si="3"/>
        <v>157.83712797971788</v>
      </c>
      <c r="G4" s="69">
        <f t="shared" si="3"/>
        <v>77.902226000978331</v>
      </c>
      <c r="H4" s="69">
        <f t="shared" si="3"/>
        <v>77.920391271989644</v>
      </c>
      <c r="I4" s="69">
        <f t="shared" si="3"/>
        <v>86.067565428205157</v>
      </c>
      <c r="J4" s="69">
        <f t="shared" si="3"/>
        <v>97.228827361853149</v>
      </c>
      <c r="K4" s="69">
        <f t="shared" si="3"/>
        <v>91.308976049266818</v>
      </c>
      <c r="L4" s="69">
        <f t="shared" si="3"/>
        <v>67.421186774163914</v>
      </c>
      <c r="M4" s="69">
        <f t="shared" si="3"/>
        <v>81.747263599166729</v>
      </c>
      <c r="N4" s="69">
        <f t="shared" si="3"/>
        <v>73.077159965882444</v>
      </c>
      <c r="O4" s="69">
        <f t="shared" si="3"/>
        <v>69.822967102049532</v>
      </c>
      <c r="P4" s="69">
        <f t="shared" si="3"/>
        <v>52.873721307036725</v>
      </c>
      <c r="Q4" s="69">
        <f t="shared" si="3"/>
        <v>40.648006970340873</v>
      </c>
      <c r="R4" s="69">
        <f t="shared" ref="R4:V4" si="4">SUM(R5:R14)</f>
        <v>44.553755139340737</v>
      </c>
      <c r="S4" s="69">
        <f t="shared" si="4"/>
        <v>54.199745994250726</v>
      </c>
      <c r="T4" s="69">
        <f t="shared" si="4"/>
        <v>43.978403026209037</v>
      </c>
      <c r="U4" s="69">
        <f t="shared" si="4"/>
        <v>50.028897026970817</v>
      </c>
      <c r="V4" s="69">
        <f t="shared" si="4"/>
        <v>53.679588106452734</v>
      </c>
      <c r="W4" s="69">
        <f t="shared" ref="W4:Y4" si="5">SUM(W5:W14)</f>
        <v>43.750856942533161</v>
      </c>
      <c r="X4" s="69">
        <f t="shared" si="5"/>
        <v>35.083886183291327</v>
      </c>
      <c r="Y4" s="69">
        <f t="shared" si="5"/>
        <v>36.34305932634328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1.9870325419772086E-2</v>
      </c>
      <c r="J5" s="72">
        <v>0.1738381807978964</v>
      </c>
      <c r="K5" s="72">
        <v>4.9463402439066002E-2</v>
      </c>
      <c r="L5" s="72">
        <v>1.4145885498121329E-2</v>
      </c>
      <c r="M5" s="72">
        <v>0</v>
      </c>
      <c r="N5" s="72">
        <v>2.1722093587832458E-2</v>
      </c>
      <c r="O5" s="72">
        <v>0.15910972537796511</v>
      </c>
      <c r="P5" s="72">
        <v>0.48397721716984682</v>
      </c>
      <c r="Q5" s="72">
        <v>0.26027502289189342</v>
      </c>
      <c r="R5" s="72">
        <v>3.5171867221710319E-2</v>
      </c>
      <c r="S5" s="72">
        <v>0.17046636570444643</v>
      </c>
      <c r="T5" s="72">
        <v>1.6618538908794344E-2</v>
      </c>
      <c r="U5" s="72">
        <v>2.4095931289029033E-3</v>
      </c>
      <c r="V5" s="72">
        <v>0</v>
      </c>
      <c r="W5" s="72">
        <v>0</v>
      </c>
      <c r="X5" s="72">
        <v>0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5.2040249377135459E-2</v>
      </c>
      <c r="H6" s="72">
        <v>1.0502644738041071</v>
      </c>
      <c r="I6" s="72">
        <v>0.98613667794572868</v>
      </c>
      <c r="J6" s="72">
        <v>1.6252595135668797</v>
      </c>
      <c r="K6" s="72">
        <v>1.3591567627202865</v>
      </c>
      <c r="L6" s="72">
        <v>1.4295873229064835</v>
      </c>
      <c r="M6" s="72">
        <v>1.3050293633337062</v>
      </c>
      <c r="N6" s="72">
        <v>0.47205533170279868</v>
      </c>
      <c r="O6" s="72">
        <v>2.0915250273967665</v>
      </c>
      <c r="P6" s="72">
        <v>2.7068286386822029</v>
      </c>
      <c r="Q6" s="72">
        <v>0.86854254919334373</v>
      </c>
      <c r="R6" s="72">
        <v>0.21817556050152595</v>
      </c>
      <c r="S6" s="72">
        <v>0.26961402104555227</v>
      </c>
      <c r="T6" s="72">
        <v>0</v>
      </c>
      <c r="U6" s="72">
        <v>0</v>
      </c>
      <c r="V6" s="72">
        <v>0.10050397610510349</v>
      </c>
      <c r="W6" s="72">
        <v>1.0893089658705837</v>
      </c>
      <c r="X6" s="72">
        <v>3.5106252958129818</v>
      </c>
      <c r="Y6" s="72">
        <v>1.8482852143100721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78.982613829805487</v>
      </c>
      <c r="D7" s="72">
        <v>78.544779542597496</v>
      </c>
      <c r="E7" s="72">
        <v>87.566174697504493</v>
      </c>
      <c r="F7" s="72">
        <v>112.86373661968337</v>
      </c>
      <c r="G7" s="72">
        <v>42.695626146812742</v>
      </c>
      <c r="H7" s="72">
        <v>29.09928499327139</v>
      </c>
      <c r="I7" s="72">
        <v>29.875273579111042</v>
      </c>
      <c r="J7" s="72">
        <v>51.147704928818214</v>
      </c>
      <c r="K7" s="72">
        <v>46.210259199880753</v>
      </c>
      <c r="L7" s="72">
        <v>29.623410813814864</v>
      </c>
      <c r="M7" s="72">
        <v>28.538753390157222</v>
      </c>
      <c r="N7" s="72">
        <v>27.49042495453023</v>
      </c>
      <c r="O7" s="72">
        <v>28.209247952097346</v>
      </c>
      <c r="P7" s="72">
        <v>19.414583184557582</v>
      </c>
      <c r="Q7" s="72">
        <v>5.4205292451285842E-4</v>
      </c>
      <c r="R7" s="72">
        <v>12.58074302447023</v>
      </c>
      <c r="S7" s="72">
        <v>24.261029211360892</v>
      </c>
      <c r="T7" s="72">
        <v>18.777767888701945</v>
      </c>
      <c r="U7" s="72">
        <v>29.708044296133576</v>
      </c>
      <c r="V7" s="72">
        <v>28.066283490765901</v>
      </c>
      <c r="W7" s="72">
        <v>14.885140702102579</v>
      </c>
      <c r="X7" s="72">
        <v>7.4851017198639838</v>
      </c>
      <c r="Y7" s="72">
        <v>6.2354373417090097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0.37802047268301453</v>
      </c>
      <c r="D8" s="72">
        <v>1.4760556243377632</v>
      </c>
      <c r="E8" s="72">
        <v>3.103716704958968</v>
      </c>
      <c r="F8" s="72">
        <v>7.770147098165272</v>
      </c>
      <c r="G8" s="72">
        <v>9.5131659032400737</v>
      </c>
      <c r="H8" s="72">
        <v>15.093241220602149</v>
      </c>
      <c r="I8" s="72">
        <v>15.157105826044267</v>
      </c>
      <c r="J8" s="72">
        <v>14.914299368723109</v>
      </c>
      <c r="K8" s="72">
        <v>15.099453028216148</v>
      </c>
      <c r="L8" s="72">
        <v>6.8341911247769733</v>
      </c>
      <c r="M8" s="72">
        <v>6.5801100049708197</v>
      </c>
      <c r="N8" s="72">
        <v>3.0477069468241913</v>
      </c>
      <c r="O8" s="72">
        <v>6.2255893370581923</v>
      </c>
      <c r="P8" s="72">
        <v>9.801587343191013</v>
      </c>
      <c r="Q8" s="72">
        <v>16.863849591574596</v>
      </c>
      <c r="R8" s="72">
        <v>8.8206935456341107</v>
      </c>
      <c r="S8" s="72">
        <v>11.461017027159837</v>
      </c>
      <c r="T8" s="72">
        <v>10.887493355338584</v>
      </c>
      <c r="U8" s="72">
        <v>13.868179843172349</v>
      </c>
      <c r="V8" s="72">
        <v>14.530178145469383</v>
      </c>
      <c r="W8" s="72">
        <v>9.089187226671319</v>
      </c>
      <c r="X8" s="72">
        <v>4.732055709807538</v>
      </c>
      <c r="Y8" s="72">
        <v>3.0667084427154285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10.106981358787731</v>
      </c>
      <c r="D9" s="72">
        <v>3.8668902482239211</v>
      </c>
      <c r="E9" s="72">
        <v>5.4067230618130191</v>
      </c>
      <c r="F9" s="72">
        <v>20.782380531796608</v>
      </c>
      <c r="G9" s="72">
        <v>18.899546810956107</v>
      </c>
      <c r="H9" s="72">
        <v>22.428289122294814</v>
      </c>
      <c r="I9" s="72">
        <v>30.431463804232365</v>
      </c>
      <c r="J9" s="72">
        <v>17.568603930132152</v>
      </c>
      <c r="K9" s="72">
        <v>19.412915210981254</v>
      </c>
      <c r="L9" s="72">
        <v>23.671856299882339</v>
      </c>
      <c r="M9" s="72">
        <v>40.222322772156772</v>
      </c>
      <c r="N9" s="72">
        <v>36.058542100437968</v>
      </c>
      <c r="O9" s="72">
        <v>23.870643025394997</v>
      </c>
      <c r="P9" s="72">
        <v>8.1346692839109807</v>
      </c>
      <c r="Q9" s="72">
        <v>12.542059887609989</v>
      </c>
      <c r="R9" s="72">
        <v>11.46312879582729</v>
      </c>
      <c r="S9" s="72">
        <v>11.376329316985627</v>
      </c>
      <c r="T9" s="72">
        <v>11.263791633572081</v>
      </c>
      <c r="U9" s="72">
        <v>4.3530951339085542</v>
      </c>
      <c r="V9" s="72">
        <v>9.0929269648127988</v>
      </c>
      <c r="W9" s="72">
        <v>16.970389221048137</v>
      </c>
      <c r="X9" s="72">
        <v>18.000376431031473</v>
      </c>
      <c r="Y9" s="72">
        <v>23.816561763191093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7.7402318165413375E-2</v>
      </c>
      <c r="G10" s="72">
        <v>1.1601329525321407E-2</v>
      </c>
      <c r="H10" s="72">
        <v>8.2822767319979933E-3</v>
      </c>
      <c r="I10" s="72">
        <v>3.0014011225358494E-3</v>
      </c>
      <c r="J10" s="72">
        <v>3.933502049802415E-3</v>
      </c>
      <c r="K10" s="72">
        <v>2.6614025127187101E-3</v>
      </c>
      <c r="L10" s="72">
        <v>5.2604672524183204E-4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0.86343458455895739</v>
      </c>
      <c r="D11" s="72">
        <v>1.3309826322135416</v>
      </c>
      <c r="E11" s="72">
        <v>2.9099545126427109</v>
      </c>
      <c r="F11" s="72">
        <v>2.6697502454140829</v>
      </c>
      <c r="G11" s="72">
        <v>1.609809363478601</v>
      </c>
      <c r="H11" s="72">
        <v>1.2629180823816055</v>
      </c>
      <c r="I11" s="72">
        <v>1.1077504395370983</v>
      </c>
      <c r="J11" s="72">
        <v>0.95541814264706881</v>
      </c>
      <c r="K11" s="72">
        <v>1.2871276171375436</v>
      </c>
      <c r="L11" s="72">
        <v>0.98412587500405546</v>
      </c>
      <c r="M11" s="72">
        <v>0.87700726937039664</v>
      </c>
      <c r="N11" s="72">
        <v>0.81503717007905507</v>
      </c>
      <c r="O11" s="72">
        <v>1.1198230844664825</v>
      </c>
      <c r="P11" s="72">
        <v>1.2184775412040072</v>
      </c>
      <c r="Q11" s="72">
        <v>1.1928483563425121</v>
      </c>
      <c r="R11" s="72">
        <v>0.78678267684645775</v>
      </c>
      <c r="S11" s="72">
        <v>0.60388693763642853</v>
      </c>
      <c r="T11" s="72">
        <v>1.0352714251569373</v>
      </c>
      <c r="U11" s="72">
        <v>0.61891964167149216</v>
      </c>
      <c r="V11" s="72">
        <v>0.25130242070313796</v>
      </c>
      <c r="W11" s="72">
        <v>0</v>
      </c>
      <c r="X11" s="72">
        <v>0</v>
      </c>
      <c r="Y11" s="72">
        <v>0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0.43541841573086337</v>
      </c>
      <c r="D12" s="72">
        <v>0.94533642487986269</v>
      </c>
      <c r="E12" s="72">
        <v>1.2817241849518006</v>
      </c>
      <c r="F12" s="72">
        <v>1.4736796243802797</v>
      </c>
      <c r="G12" s="72">
        <v>0.94799723174982031</v>
      </c>
      <c r="H12" s="72">
        <v>1.0723661954149626</v>
      </c>
      <c r="I12" s="72">
        <v>0.89197858944440367</v>
      </c>
      <c r="J12" s="72">
        <v>0.49325059830529183</v>
      </c>
      <c r="K12" s="72">
        <v>0.27418333051763932</v>
      </c>
      <c r="L12" s="72">
        <v>0.29679563756369087</v>
      </c>
      <c r="M12" s="72">
        <v>0.47301107824042149</v>
      </c>
      <c r="N12" s="72">
        <v>0.55770776102819053</v>
      </c>
      <c r="O12" s="72">
        <v>0.49640036090158324</v>
      </c>
      <c r="P12" s="72">
        <v>1.2902912402332283</v>
      </c>
      <c r="Q12" s="72">
        <v>2.3955964421420819</v>
      </c>
      <c r="R12" s="72">
        <v>1.5591580509947831</v>
      </c>
      <c r="S12" s="72">
        <v>1.4040617279630372</v>
      </c>
      <c r="T12" s="72">
        <v>1.3565533466966702</v>
      </c>
      <c r="U12" s="72">
        <v>0.85877708532520647</v>
      </c>
      <c r="V12" s="72">
        <v>1.000680100289649</v>
      </c>
      <c r="W12" s="72">
        <v>1.2716771206482678</v>
      </c>
      <c r="X12" s="72">
        <v>1.0300316512869052</v>
      </c>
      <c r="Y12" s="72">
        <v>1.0813513596351181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6.5046533541302169</v>
      </c>
      <c r="D13" s="74">
        <v>12.451917433075732</v>
      </c>
      <c r="E13" s="74">
        <v>6.3426216440143151</v>
      </c>
      <c r="F13" s="74">
        <v>10.700473549375095</v>
      </c>
      <c r="G13" s="74">
        <v>3.464170801054995</v>
      </c>
      <c r="H13" s="74">
        <v>7.2606556204640542</v>
      </c>
      <c r="I13" s="74">
        <v>6.9343596215748828</v>
      </c>
      <c r="J13" s="74">
        <v>9.5078757323558403</v>
      </c>
      <c r="K13" s="74">
        <v>6.7693852095093332</v>
      </c>
      <c r="L13" s="74">
        <v>4.0147996919044076</v>
      </c>
      <c r="M13" s="74">
        <v>3.1162220630213637</v>
      </c>
      <c r="N13" s="74">
        <v>4.1128633998968773</v>
      </c>
      <c r="O13" s="74">
        <v>7.0706969554735801</v>
      </c>
      <c r="P13" s="74">
        <v>9.3374816217462904</v>
      </c>
      <c r="Q13" s="74">
        <v>6.1989252063017979</v>
      </c>
      <c r="R13" s="74">
        <v>8.7310482112162138</v>
      </c>
      <c r="S13" s="74">
        <v>4.1003984563900984</v>
      </c>
      <c r="T13" s="74">
        <v>0.1695752629546283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0.89897505106796527</v>
      </c>
      <c r="D14" s="76">
        <v>0.91374981842098957</v>
      </c>
      <c r="E14" s="76">
        <v>0.99701525939361901</v>
      </c>
      <c r="F14" s="76">
        <v>1.4995579927377438</v>
      </c>
      <c r="G14" s="76">
        <v>0.7082681647835275</v>
      </c>
      <c r="H14" s="76">
        <v>0.64508928702458146</v>
      </c>
      <c r="I14" s="76">
        <v>0.66062516377305958</v>
      </c>
      <c r="J14" s="76">
        <v>0.83864346445689386</v>
      </c>
      <c r="K14" s="76">
        <v>0.8443708853520735</v>
      </c>
      <c r="L14" s="76">
        <v>0.55174807608773679</v>
      </c>
      <c r="M14" s="76">
        <v>0.63480765791603011</v>
      </c>
      <c r="N14" s="76">
        <v>0.50110020779528319</v>
      </c>
      <c r="O14" s="76">
        <v>0.57993163388261837</v>
      </c>
      <c r="P14" s="76">
        <v>0.48582523634156355</v>
      </c>
      <c r="Q14" s="76">
        <v>0.32536786136014662</v>
      </c>
      <c r="R14" s="76">
        <v>0.35885340662842308</v>
      </c>
      <c r="S14" s="76">
        <v>0.55294293000480133</v>
      </c>
      <c r="T14" s="76">
        <v>0.4713315748793947</v>
      </c>
      <c r="U14" s="76">
        <v>0.61947143363073975</v>
      </c>
      <c r="V14" s="76">
        <v>0.63771300830676148</v>
      </c>
      <c r="W14" s="76">
        <v>0.44515370619227546</v>
      </c>
      <c r="X14" s="76">
        <v>0.32569537548844002</v>
      </c>
      <c r="Y14" s="76">
        <v>0.29471520478255531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2.340500418582057</v>
      </c>
      <c r="D15" s="69">
        <f t="shared" si="6"/>
        <v>1.7282611182962175</v>
      </c>
      <c r="E15" s="69">
        <f t="shared" si="6"/>
        <v>3.1629611293910251</v>
      </c>
      <c r="F15" s="69">
        <f t="shared" si="6"/>
        <v>2.2788491295277642</v>
      </c>
      <c r="G15" s="69">
        <f t="shared" si="6"/>
        <v>2.1523776480384789</v>
      </c>
      <c r="H15" s="69">
        <f t="shared" si="6"/>
        <v>2.9132924125191675</v>
      </c>
      <c r="I15" s="69">
        <f t="shared" si="6"/>
        <v>2.286705244627854</v>
      </c>
      <c r="J15" s="69">
        <f t="shared" si="6"/>
        <v>0.57918061514617869</v>
      </c>
      <c r="K15" s="69">
        <f t="shared" si="6"/>
        <v>2.4768613208969033</v>
      </c>
      <c r="L15" s="69">
        <f t="shared" si="6"/>
        <v>2.706213598241975</v>
      </c>
      <c r="M15" s="69">
        <f t="shared" si="6"/>
        <v>2.6558170798524001</v>
      </c>
      <c r="N15" s="69">
        <f t="shared" si="6"/>
        <v>5.8571286795881949</v>
      </c>
      <c r="O15" s="69">
        <f t="shared" si="6"/>
        <v>3.2670640072108439</v>
      </c>
      <c r="P15" s="69">
        <f t="shared" si="6"/>
        <v>3.2253561230055912</v>
      </c>
      <c r="Q15" s="69">
        <f t="shared" si="6"/>
        <v>3.6822359957865762</v>
      </c>
      <c r="R15" s="69">
        <f t="shared" si="6"/>
        <v>4.3308444973747324</v>
      </c>
      <c r="S15" s="69">
        <f t="shared" si="6"/>
        <v>5.0201031395733473</v>
      </c>
      <c r="T15" s="69">
        <f t="shared" si="6"/>
        <v>2.8617889561936787</v>
      </c>
      <c r="U15" s="69">
        <f t="shared" si="6"/>
        <v>3.0074658525660523</v>
      </c>
      <c r="V15" s="69">
        <f t="shared" si="6"/>
        <v>3.3312268763452275</v>
      </c>
      <c r="W15" s="69">
        <f t="shared" si="6"/>
        <v>2.9594593148392017</v>
      </c>
      <c r="X15" s="69">
        <f t="shared" si="6"/>
        <v>2.5979490999880666</v>
      </c>
      <c r="Y15" s="69">
        <f t="shared" si="6"/>
        <v>7.7485907380969987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2.340500418582057</v>
      </c>
      <c r="D16" s="72">
        <v>1.7282611182962175</v>
      </c>
      <c r="E16" s="72">
        <v>3.1629611293910251</v>
      </c>
      <c r="F16" s="72">
        <v>2.2788491295277642</v>
      </c>
      <c r="G16" s="72">
        <v>2.1523776480384789</v>
      </c>
      <c r="H16" s="72">
        <v>2.9132924125191675</v>
      </c>
      <c r="I16" s="72">
        <v>2.286705244627854</v>
      </c>
      <c r="J16" s="72">
        <v>0.57918061514617869</v>
      </c>
      <c r="K16" s="72">
        <v>2.4768613208969033</v>
      </c>
      <c r="L16" s="72">
        <v>2.706213598241975</v>
      </c>
      <c r="M16" s="72">
        <v>2.6558170798524001</v>
      </c>
      <c r="N16" s="72">
        <v>5.8571286795881949</v>
      </c>
      <c r="O16" s="72">
        <v>3.2670640072108439</v>
      </c>
      <c r="P16" s="72">
        <v>3.2253561230055912</v>
      </c>
      <c r="Q16" s="72">
        <v>3.6822359957865762</v>
      </c>
      <c r="R16" s="72">
        <v>4.3308444973747324</v>
      </c>
      <c r="S16" s="72">
        <v>5.0201031395733473</v>
      </c>
      <c r="T16" s="72">
        <v>2.8617889561936787</v>
      </c>
      <c r="U16" s="72">
        <v>3.0074658525660523</v>
      </c>
      <c r="V16" s="72">
        <v>3.3312268763452275</v>
      </c>
      <c r="W16" s="72">
        <v>2.9594593148392017</v>
      </c>
      <c r="X16" s="72">
        <v>2.5979490999880666</v>
      </c>
      <c r="Y16" s="72">
        <v>7.7485907380969987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14.312905132597249</v>
      </c>
      <c r="D17" s="69">
        <f t="shared" si="7"/>
        <v>15.130148731908077</v>
      </c>
      <c r="E17" s="69">
        <f t="shared" si="7"/>
        <v>13.457946709988764</v>
      </c>
      <c r="F17" s="69">
        <f t="shared" si="7"/>
        <v>23.015319147256143</v>
      </c>
      <c r="G17" s="69">
        <f t="shared" si="7"/>
        <v>10.72493237946061</v>
      </c>
      <c r="H17" s="69">
        <f t="shared" si="7"/>
        <v>10.853669681855612</v>
      </c>
      <c r="I17" s="69">
        <f t="shared" si="7"/>
        <v>10.83545027902835</v>
      </c>
      <c r="J17" s="69">
        <f t="shared" si="7"/>
        <v>14.17554581246155</v>
      </c>
      <c r="K17" s="69">
        <f t="shared" si="7"/>
        <v>17.28729719974076</v>
      </c>
      <c r="L17" s="69">
        <f t="shared" si="7"/>
        <v>13.518643691337566</v>
      </c>
      <c r="M17" s="69">
        <f t="shared" si="7"/>
        <v>14.190550848156198</v>
      </c>
      <c r="N17" s="69">
        <f t="shared" si="7"/>
        <v>12.678096894103168</v>
      </c>
      <c r="O17" s="69">
        <f t="shared" si="7"/>
        <v>20.068766211859263</v>
      </c>
      <c r="P17" s="69">
        <f t="shared" si="7"/>
        <v>17.180143646253086</v>
      </c>
      <c r="Q17" s="69">
        <f t="shared" si="7"/>
        <v>10.959379628151318</v>
      </c>
      <c r="R17" s="69">
        <f t="shared" ref="R17:V17" si="8">SUM(R18:R26)</f>
        <v>12.700548127883177</v>
      </c>
      <c r="S17" s="69">
        <f t="shared" si="8"/>
        <v>15.672912576274763</v>
      </c>
      <c r="T17" s="69">
        <f t="shared" si="8"/>
        <v>14.283212095900204</v>
      </c>
      <c r="U17" s="69">
        <f t="shared" si="8"/>
        <v>15.444611418587892</v>
      </c>
      <c r="V17" s="69">
        <f t="shared" si="8"/>
        <v>15.890227325480195</v>
      </c>
      <c r="W17" s="69">
        <f t="shared" ref="W17:Y17" si="9">SUM(W18:W26)</f>
        <v>15.123823513167231</v>
      </c>
      <c r="X17" s="69">
        <f t="shared" si="9"/>
        <v>12.1531572700633</v>
      </c>
      <c r="Y17" s="69">
        <f t="shared" si="9"/>
        <v>14.210193730580983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4.353035193013808E-2</v>
      </c>
      <c r="D19" s="72">
        <v>4.9651424366927037E-2</v>
      </c>
      <c r="E19" s="72">
        <v>3.5744503582464386E-2</v>
      </c>
      <c r="F19" s="72">
        <v>5.494309595733933E-2</v>
      </c>
      <c r="G19" s="72">
        <v>3.0397507896432342E-2</v>
      </c>
      <c r="H19" s="72">
        <v>3.0438766854284129E-2</v>
      </c>
      <c r="I19" s="72">
        <v>1.5188260722724483E-2</v>
      </c>
      <c r="J19" s="72">
        <v>2.0134827556775422E-2</v>
      </c>
      <c r="K19" s="72">
        <v>2.9274343272368518E-2</v>
      </c>
      <c r="L19" s="72">
        <v>3.3064196294393146E-2</v>
      </c>
      <c r="M19" s="72">
        <v>3.7132676432856879E-2</v>
      </c>
      <c r="N19" s="72">
        <v>2.7113503938017369E-2</v>
      </c>
      <c r="O19" s="72">
        <v>6.9807736229276079E-2</v>
      </c>
      <c r="P19" s="72">
        <v>6.0045045368901234E-2</v>
      </c>
      <c r="Q19" s="72">
        <v>3.5137864448229403E-2</v>
      </c>
      <c r="R19" s="72">
        <v>2.5545106660144031E-2</v>
      </c>
      <c r="S19" s="72">
        <v>3.3742385871213747E-2</v>
      </c>
      <c r="T19" s="72">
        <v>3.4410371846834285E-2</v>
      </c>
      <c r="U19" s="72">
        <v>2.3346742016545848E-2</v>
      </c>
      <c r="V19" s="72">
        <v>3.4646075410355852E-2</v>
      </c>
      <c r="W19" s="72">
        <v>4.2497655414495211E-2</v>
      </c>
      <c r="X19" s="72">
        <v>4.0124333847161381E-2</v>
      </c>
      <c r="Y19" s="72">
        <v>4.5536097925418538E-2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0.24877592867556778</v>
      </c>
      <c r="D20" s="72">
        <v>0.26308458306399213</v>
      </c>
      <c r="E20" s="72">
        <v>0.27505326655454337</v>
      </c>
      <c r="F20" s="72">
        <v>0.1867391835071473</v>
      </c>
      <c r="G20" s="72">
        <v>6.0533787330377765E-2</v>
      </c>
      <c r="H20" s="72">
        <v>2.2028631175138192E-2</v>
      </c>
      <c r="I20" s="72">
        <v>3.4283994156353373E-2</v>
      </c>
      <c r="J20" s="72">
        <v>0.87300930795667364</v>
      </c>
      <c r="K20" s="72">
        <v>0.51650906597698953</v>
      </c>
      <c r="L20" s="72">
        <v>0.55319865414952341</v>
      </c>
      <c r="M20" s="72">
        <v>0.61877802894068734</v>
      </c>
      <c r="N20" s="72">
        <v>0.80406821294257547</v>
      </c>
      <c r="O20" s="72">
        <v>1.046145379942796</v>
      </c>
      <c r="P20" s="72">
        <v>0.15390911537681176</v>
      </c>
      <c r="Q20" s="72">
        <v>0</v>
      </c>
      <c r="R20" s="72">
        <v>9.39646077811436E-2</v>
      </c>
      <c r="S20" s="72">
        <v>0.35042348705507625</v>
      </c>
      <c r="T20" s="72">
        <v>0.3219761132662477</v>
      </c>
      <c r="U20" s="72">
        <v>0.78282458212032924</v>
      </c>
      <c r="V20" s="72">
        <v>1.0209989006078168</v>
      </c>
      <c r="W20" s="72">
        <v>0.92235373991831027</v>
      </c>
      <c r="X20" s="72">
        <v>0.68232100211898439</v>
      </c>
      <c r="Y20" s="72">
        <v>1.1478556375258104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2.0147305934487079E-3</v>
      </c>
      <c r="D21" s="72">
        <v>2.0450358432779311E-2</v>
      </c>
      <c r="E21" s="72">
        <v>4.8729188477930757E-2</v>
      </c>
      <c r="F21" s="72">
        <v>0.13785541012704305</v>
      </c>
      <c r="G21" s="72">
        <v>0.15568715573611383</v>
      </c>
      <c r="H21" s="72">
        <v>0.23044703962179772</v>
      </c>
      <c r="I21" s="72">
        <v>0.20703933918242357</v>
      </c>
      <c r="J21" s="72">
        <v>0.17824738031416532</v>
      </c>
      <c r="K21" s="72">
        <v>0.15906959617609343</v>
      </c>
      <c r="L21" s="72">
        <v>5.1671100787979235E-2</v>
      </c>
      <c r="M21" s="72">
        <v>3.1834127671549348E-2</v>
      </c>
      <c r="N21" s="72">
        <v>1.9605613436568668E-2</v>
      </c>
      <c r="O21" s="72">
        <v>7.4179134165291191E-2</v>
      </c>
      <c r="P21" s="72">
        <v>0.11004932690161098</v>
      </c>
      <c r="Q21" s="72">
        <v>0.21353949571362052</v>
      </c>
      <c r="R21" s="72">
        <v>0.15053571335926294</v>
      </c>
      <c r="S21" s="72">
        <v>0.30845557164346954</v>
      </c>
      <c r="T21" s="72">
        <v>0.27147928377454322</v>
      </c>
      <c r="U21" s="72">
        <v>0.20579326106838791</v>
      </c>
      <c r="V21" s="72">
        <v>0.16299451207907414</v>
      </c>
      <c r="W21" s="72">
        <v>0.11213816025407401</v>
      </c>
      <c r="X21" s="72">
        <v>7.4831659634561898E-2</v>
      </c>
      <c r="Y21" s="72">
        <v>8.0530753651294473E-2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6.6204517799817847E-4</v>
      </c>
      <c r="D22" s="72">
        <v>1.651250867078634E-4</v>
      </c>
      <c r="E22" s="72">
        <v>3.0305580214546956E-4</v>
      </c>
      <c r="F22" s="72">
        <v>1.593603551938137E-3</v>
      </c>
      <c r="G22" s="72">
        <v>1.8909768577078626E-3</v>
      </c>
      <c r="H22" s="72">
        <v>2.5870462791768027E-3</v>
      </c>
      <c r="I22" s="72">
        <v>4.1387458505808081E-3</v>
      </c>
      <c r="J22" s="72">
        <v>1.1155772832174941E-2</v>
      </c>
      <c r="K22" s="72">
        <v>9.6380901076201266E-3</v>
      </c>
      <c r="L22" s="72">
        <v>1.4070064408352892E-2</v>
      </c>
      <c r="M22" s="72">
        <v>1.826341982798103E-2</v>
      </c>
      <c r="N22" s="72">
        <v>2.2235872946195789E-2</v>
      </c>
      <c r="O22" s="72">
        <v>2.8395409105027091E-2</v>
      </c>
      <c r="P22" s="72">
        <v>9.7732223180129717E-3</v>
      </c>
      <c r="Q22" s="72">
        <v>3.1208600587771945E-2</v>
      </c>
      <c r="R22" s="72">
        <v>5.6463314178046009E-2</v>
      </c>
      <c r="S22" s="72">
        <v>7.1242863628822803E-2</v>
      </c>
      <c r="T22" s="72">
        <v>5.4505180847414722E-2</v>
      </c>
      <c r="U22" s="72">
        <v>3.9856164659695749E-2</v>
      </c>
      <c r="V22" s="72">
        <v>9.3535851463677142E-2</v>
      </c>
      <c r="W22" s="72">
        <v>0.15364483412230914</v>
      </c>
      <c r="X22" s="72">
        <v>0.144010416706087</v>
      </c>
      <c r="Y22" s="72">
        <v>0.14467265580433764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1.967110061908969E-3</v>
      </c>
      <c r="D24" s="72">
        <v>1.4966525723952819E-2</v>
      </c>
      <c r="E24" s="72">
        <v>4.4887919515452783E-2</v>
      </c>
      <c r="F24" s="72">
        <v>4.0283059194392665E-2</v>
      </c>
      <c r="G24" s="72">
        <v>1.9760335594361553E-2</v>
      </c>
      <c r="H24" s="72">
        <v>9.5781319538088376E-3</v>
      </c>
      <c r="I24" s="72">
        <v>2.2985465601148675E-3</v>
      </c>
      <c r="J24" s="72">
        <v>3.3011181220211641E-2</v>
      </c>
      <c r="K24" s="72">
        <v>3.7251223631235404E-2</v>
      </c>
      <c r="L24" s="72">
        <v>2.5655527048630423E-2</v>
      </c>
      <c r="M24" s="72">
        <v>2.1416021836950735E-2</v>
      </c>
      <c r="N24" s="72">
        <v>3.9156881296905095E-2</v>
      </c>
      <c r="O24" s="72">
        <v>0.12581880400654272</v>
      </c>
      <c r="P24" s="72">
        <v>9.9448243501993133E-2</v>
      </c>
      <c r="Q24" s="72">
        <v>4.5418178392191623E-2</v>
      </c>
      <c r="R24" s="72">
        <v>3.3382954406273486E-2</v>
      </c>
      <c r="S24" s="72">
        <v>6.2787819521098784E-2</v>
      </c>
      <c r="T24" s="72">
        <v>9.4704201370060193E-2</v>
      </c>
      <c r="U24" s="72">
        <v>8.3024030773760513E-2</v>
      </c>
      <c r="V24" s="72">
        <v>5.1899425371330576E-2</v>
      </c>
      <c r="W24" s="72">
        <v>0</v>
      </c>
      <c r="X24" s="72">
        <v>0</v>
      </c>
      <c r="Y24" s="72">
        <v>0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8.04578688243204</v>
      </c>
      <c r="D25" s="74">
        <v>9.8133469867762688</v>
      </c>
      <c r="E25" s="74">
        <v>7.5096166212855957</v>
      </c>
      <c r="F25" s="74">
        <v>15.47798239064679</v>
      </c>
      <c r="G25" s="74">
        <v>6.6122710161571741</v>
      </c>
      <c r="H25" s="74">
        <v>6.2387225883910524</v>
      </c>
      <c r="I25" s="74">
        <v>3.4882302073990421</v>
      </c>
      <c r="J25" s="74">
        <v>4.8640959149691678</v>
      </c>
      <c r="K25" s="74">
        <v>9.7070880948281975</v>
      </c>
      <c r="L25" s="74">
        <v>7.1103468102484095</v>
      </c>
      <c r="M25" s="74">
        <v>8.1982882179360832</v>
      </c>
      <c r="N25" s="74">
        <v>6.6900067112461219</v>
      </c>
      <c r="O25" s="74">
        <v>10.699927363541235</v>
      </c>
      <c r="P25" s="74">
        <v>8.2542992183305675</v>
      </c>
      <c r="Q25" s="74">
        <v>3.412818869477876</v>
      </c>
      <c r="R25" s="74">
        <v>5.8495051205845972</v>
      </c>
      <c r="S25" s="74">
        <v>7.1072925203455712</v>
      </c>
      <c r="T25" s="74">
        <v>5.405197639059252</v>
      </c>
      <c r="U25" s="74">
        <v>7.2215786443769057</v>
      </c>
      <c r="V25" s="74">
        <v>6.6353192707848141</v>
      </c>
      <c r="W25" s="74">
        <v>5.8219610485107314</v>
      </c>
      <c r="X25" s="74">
        <v>2.5922266052821001</v>
      </c>
      <c r="Y25" s="74">
        <v>2.4145926470720895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5.970168083726147</v>
      </c>
      <c r="D26" s="77">
        <v>4.9684837284574499</v>
      </c>
      <c r="E26" s="77">
        <v>5.5436121547706314</v>
      </c>
      <c r="F26" s="77">
        <v>7.115922404271493</v>
      </c>
      <c r="G26" s="77">
        <v>3.8443915998884415</v>
      </c>
      <c r="H26" s="77">
        <v>4.3198674775803543</v>
      </c>
      <c r="I26" s="77">
        <v>7.0842711851571121</v>
      </c>
      <c r="J26" s="77">
        <v>8.1958914276123824</v>
      </c>
      <c r="K26" s="77">
        <v>6.8284667857482537</v>
      </c>
      <c r="L26" s="77">
        <v>5.7306373384002782</v>
      </c>
      <c r="M26" s="77">
        <v>5.2648383555100899</v>
      </c>
      <c r="N26" s="77">
        <v>5.0759100982967844</v>
      </c>
      <c r="O26" s="77">
        <v>8.0244923848690952</v>
      </c>
      <c r="P26" s="77">
        <v>8.4926194744551875</v>
      </c>
      <c r="Q26" s="77">
        <v>7.2212566195316272</v>
      </c>
      <c r="R26" s="77">
        <v>6.4911513109137093</v>
      </c>
      <c r="S26" s="77">
        <v>7.7389679282095107</v>
      </c>
      <c r="T26" s="77">
        <v>8.1009393057358512</v>
      </c>
      <c r="U26" s="77">
        <v>7.0881879935722676</v>
      </c>
      <c r="V26" s="77">
        <v>7.8908332897631261</v>
      </c>
      <c r="W26" s="77">
        <v>8.0712280749473102</v>
      </c>
      <c r="X26" s="77">
        <v>8.6196432524744058</v>
      </c>
      <c r="Y26" s="77">
        <v>10.377005938602032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6.7560644805771828</v>
      </c>
      <c r="D27" s="69">
        <f t="shared" si="10"/>
        <v>7.4973150077875426</v>
      </c>
      <c r="E27" s="69">
        <f t="shared" si="10"/>
        <v>6.7831517988542842</v>
      </c>
      <c r="F27" s="69">
        <f t="shared" si="10"/>
        <v>11.491376476560148</v>
      </c>
      <c r="G27" s="69">
        <f t="shared" si="10"/>
        <v>5.5938247581896023</v>
      </c>
      <c r="H27" s="69">
        <f t="shared" si="10"/>
        <v>5.7782084988005629</v>
      </c>
      <c r="I27" s="69">
        <f t="shared" si="10"/>
        <v>6.2627908506959269</v>
      </c>
      <c r="J27" s="69">
        <f t="shared" si="10"/>
        <v>7.3371361838294105</v>
      </c>
      <c r="K27" s="69">
        <f t="shared" si="10"/>
        <v>8.0501945801611665</v>
      </c>
      <c r="L27" s="69">
        <f t="shared" si="10"/>
        <v>6.3105910607961455</v>
      </c>
      <c r="M27" s="69">
        <f t="shared" si="10"/>
        <v>6.1842584700747905</v>
      </c>
      <c r="N27" s="69">
        <f t="shared" si="10"/>
        <v>5.7723066439127901</v>
      </c>
      <c r="O27" s="69">
        <f t="shared" si="10"/>
        <v>10.308611275134439</v>
      </c>
      <c r="P27" s="69">
        <f t="shared" si="10"/>
        <v>9.0601737995277176</v>
      </c>
      <c r="Q27" s="69">
        <f t="shared" si="10"/>
        <v>5.9273044496218334</v>
      </c>
      <c r="R27" s="69">
        <f t="shared" ref="R27:V27" si="11">SUM(R28:R32)</f>
        <v>6.5249470212519887</v>
      </c>
      <c r="S27" s="69">
        <f t="shared" si="11"/>
        <v>7.9891822475176522</v>
      </c>
      <c r="T27" s="69">
        <f t="shared" si="11"/>
        <v>8.0936915785534111</v>
      </c>
      <c r="U27" s="69">
        <f t="shared" si="11"/>
        <v>8.5906530719233629</v>
      </c>
      <c r="V27" s="69">
        <f t="shared" si="11"/>
        <v>10.070216394425206</v>
      </c>
      <c r="W27" s="69">
        <f t="shared" ref="W27:Y27" si="12">SUM(W28:W32)</f>
        <v>8.6295523154722531</v>
      </c>
      <c r="X27" s="69">
        <f t="shared" si="12"/>
        <v>6.8664791301092443</v>
      </c>
      <c r="Y27" s="69">
        <f t="shared" si="12"/>
        <v>6.920419740162993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0.28031748521080785</v>
      </c>
      <c r="D29" s="72">
        <v>0.20912568436595896</v>
      </c>
      <c r="E29" s="72">
        <v>0.23957531042011088</v>
      </c>
      <c r="F29" s="72">
        <v>0.4519551504936099</v>
      </c>
      <c r="G29" s="72">
        <v>0.2349529346123875</v>
      </c>
      <c r="H29" s="72">
        <v>0.25505054088120138</v>
      </c>
      <c r="I29" s="72">
        <v>0.31961953635961371</v>
      </c>
      <c r="J29" s="72">
        <v>0.35736660350742389</v>
      </c>
      <c r="K29" s="72">
        <v>0.28540484571633662</v>
      </c>
      <c r="L29" s="72">
        <v>0.30213011549668883</v>
      </c>
      <c r="M29" s="72">
        <v>0.37652173031408764</v>
      </c>
      <c r="N29" s="72">
        <v>0.15336104321359215</v>
      </c>
      <c r="O29" s="72">
        <v>1.7971135756945691</v>
      </c>
      <c r="P29" s="72">
        <v>1.5310923404853902</v>
      </c>
      <c r="Q29" s="72">
        <v>0.6863895511014606</v>
      </c>
      <c r="R29" s="72">
        <v>0.65656043640450235</v>
      </c>
      <c r="S29" s="72">
        <v>1.2596515521274561</v>
      </c>
      <c r="T29" s="72">
        <v>2.1075914932440578</v>
      </c>
      <c r="U29" s="72">
        <v>2.2641255789809627</v>
      </c>
      <c r="V29" s="72">
        <v>2.3374892404038903</v>
      </c>
      <c r="W29" s="72">
        <v>1.8925744137276248</v>
      </c>
      <c r="X29" s="72">
        <v>1.2574854364823069</v>
      </c>
      <c r="Y29" s="72">
        <v>1.5108932235176389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2.4528314568791676E-4</v>
      </c>
      <c r="D30" s="72">
        <v>2.2910774892356089E-3</v>
      </c>
      <c r="E30" s="72">
        <v>4.9477852021382945E-3</v>
      </c>
      <c r="F30" s="72">
        <v>1.2662301846739122E-2</v>
      </c>
      <c r="G30" s="72">
        <v>1.4306786683234518E-2</v>
      </c>
      <c r="H30" s="72">
        <v>2.0614237487384765E-2</v>
      </c>
      <c r="I30" s="72">
        <v>1.7838958389243903E-2</v>
      </c>
      <c r="J30" s="72">
        <v>1.4425996661132702E-2</v>
      </c>
      <c r="K30" s="72">
        <v>1.3204070878423412E-2</v>
      </c>
      <c r="L30" s="72">
        <v>5.7102752746084878E-3</v>
      </c>
      <c r="M30" s="72">
        <v>3.5362931997956091E-3</v>
      </c>
      <c r="N30" s="72">
        <v>2.5646504910376809E-3</v>
      </c>
      <c r="O30" s="72">
        <v>1.0066888941313105E-2</v>
      </c>
      <c r="P30" s="72">
        <v>2.5173060704068703E-2</v>
      </c>
      <c r="Q30" s="72">
        <v>4.2609439294574745E-2</v>
      </c>
      <c r="R30" s="72">
        <v>5.2329475156178522E-2</v>
      </c>
      <c r="S30" s="72">
        <v>4.6071523043567979E-2</v>
      </c>
      <c r="T30" s="72">
        <v>4.6847013841781054E-2</v>
      </c>
      <c r="U30" s="72">
        <v>4.9091223669349461E-2</v>
      </c>
      <c r="V30" s="72">
        <v>3.8267821304389299E-2</v>
      </c>
      <c r="W30" s="72">
        <v>3.839284063261434E-2</v>
      </c>
      <c r="X30" s="72">
        <v>2.7473052015431865E-2</v>
      </c>
      <c r="Y30" s="72">
        <v>3.0102395495716527E-2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2.1302304965620928E-2</v>
      </c>
      <c r="D31" s="72">
        <v>9.232403767989927E-3</v>
      </c>
      <c r="E31" s="72">
        <v>1.3301528407395338E-2</v>
      </c>
      <c r="F31" s="72">
        <v>6.7663208658343035E-2</v>
      </c>
      <c r="G31" s="72">
        <v>9.8384621779308831E-2</v>
      </c>
      <c r="H31" s="72">
        <v>0.16326143054680872</v>
      </c>
      <c r="I31" s="72">
        <v>0.20669887023220376</v>
      </c>
      <c r="J31" s="72">
        <v>0.23231077352883847</v>
      </c>
      <c r="K31" s="72">
        <v>0.21807480851179312</v>
      </c>
      <c r="L31" s="72">
        <v>0.33095800592805841</v>
      </c>
      <c r="M31" s="72">
        <v>0.4088319515214246</v>
      </c>
      <c r="N31" s="72">
        <v>0.6315324009416341</v>
      </c>
      <c r="O31" s="72">
        <v>0.70222423521588007</v>
      </c>
      <c r="P31" s="72">
        <v>0.1962273417614028</v>
      </c>
      <c r="Q31" s="72">
        <v>0.16147732322207264</v>
      </c>
      <c r="R31" s="72">
        <v>0.17079204548056748</v>
      </c>
      <c r="S31" s="72">
        <v>0.24021417660431324</v>
      </c>
      <c r="T31" s="72">
        <v>0.30732977693831437</v>
      </c>
      <c r="U31" s="72">
        <v>0.2696930222685372</v>
      </c>
      <c r="V31" s="72">
        <v>0.5183645390256526</v>
      </c>
      <c r="W31" s="72">
        <v>0.27329133647267667</v>
      </c>
      <c r="X31" s="72">
        <v>1.2277027231570502E-2</v>
      </c>
      <c r="Y31" s="72">
        <v>8.9869184433092279E-3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6.4541994072550661</v>
      </c>
      <c r="D32" s="77">
        <v>7.2766658421643582</v>
      </c>
      <c r="E32" s="77">
        <v>6.52532717482464</v>
      </c>
      <c r="F32" s="77">
        <v>10.959095815561456</v>
      </c>
      <c r="G32" s="77">
        <v>5.2461804151146714</v>
      </c>
      <c r="H32" s="77">
        <v>5.3392822898851682</v>
      </c>
      <c r="I32" s="77">
        <v>5.7186334857148653</v>
      </c>
      <c r="J32" s="77">
        <v>6.7330328101320154</v>
      </c>
      <c r="K32" s="77">
        <v>7.5335108550546126</v>
      </c>
      <c r="L32" s="77">
        <v>5.6717926640967899</v>
      </c>
      <c r="M32" s="77">
        <v>5.3953684950394827</v>
      </c>
      <c r="N32" s="77">
        <v>4.984848549266526</v>
      </c>
      <c r="O32" s="77">
        <v>7.7992065752826774</v>
      </c>
      <c r="P32" s="77">
        <v>7.3076810565768557</v>
      </c>
      <c r="Q32" s="77">
        <v>5.0368281360037255</v>
      </c>
      <c r="R32" s="77">
        <v>5.64526506421074</v>
      </c>
      <c r="S32" s="77">
        <v>6.4432449957423144</v>
      </c>
      <c r="T32" s="77">
        <v>5.6319232945292574</v>
      </c>
      <c r="U32" s="77">
        <v>6.0077432470045142</v>
      </c>
      <c r="V32" s="77">
        <v>7.1760947936912736</v>
      </c>
      <c r="W32" s="77">
        <v>6.4252937246393369</v>
      </c>
      <c r="X32" s="77">
        <v>5.5692436143799346</v>
      </c>
      <c r="Y32" s="77">
        <v>5.3704372027063281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69.475172311342249</v>
      </c>
      <c r="D3" s="65">
        <f t="shared" si="0"/>
        <v>71.70775987718045</v>
      </c>
      <c r="E3" s="65">
        <f t="shared" si="0"/>
        <v>78.17785391351353</v>
      </c>
      <c r="F3" s="65">
        <f t="shared" si="0"/>
        <v>113.52122298256418</v>
      </c>
      <c r="G3" s="65">
        <f t="shared" si="0"/>
        <v>59.973752870662274</v>
      </c>
      <c r="H3" s="65">
        <f t="shared" si="0"/>
        <v>64.692702550702236</v>
      </c>
      <c r="I3" s="65">
        <f t="shared" si="0"/>
        <v>69.661304654309333</v>
      </c>
      <c r="J3" s="65">
        <f t="shared" si="0"/>
        <v>73.106470331121855</v>
      </c>
      <c r="K3" s="65">
        <f t="shared" si="0"/>
        <v>77.916903655028278</v>
      </c>
      <c r="L3" s="65">
        <f t="shared" si="0"/>
        <v>62.76188233283041</v>
      </c>
      <c r="M3" s="65">
        <f t="shared" si="0"/>
        <v>73.35754362480283</v>
      </c>
      <c r="N3" s="65">
        <f t="shared" si="0"/>
        <v>79.231403014027762</v>
      </c>
      <c r="O3" s="65">
        <f t="shared" si="0"/>
        <v>79.587044974093814</v>
      </c>
      <c r="P3" s="65">
        <f t="shared" si="0"/>
        <v>70.905089352782142</v>
      </c>
      <c r="Q3" s="65">
        <f t="shared" si="0"/>
        <v>63.049684739063977</v>
      </c>
      <c r="R3" s="65">
        <f t="shared" ref="R3:V3" si="1">SUM(R4,R15,R17,R27)</f>
        <v>67.35915876079379</v>
      </c>
      <c r="S3" s="65">
        <f t="shared" si="1"/>
        <v>79.844508991678325</v>
      </c>
      <c r="T3" s="65">
        <f t="shared" si="1"/>
        <v>63.946402024933441</v>
      </c>
      <c r="U3" s="65">
        <f t="shared" si="1"/>
        <v>68.38969682752986</v>
      </c>
      <c r="V3" s="65">
        <f t="shared" si="1"/>
        <v>74.897311747282245</v>
      </c>
      <c r="W3" s="65">
        <f t="shared" ref="W3:Y3" si="2">SUM(W4,W15,W17,W27)</f>
        <v>66.553553467303388</v>
      </c>
      <c r="X3" s="65">
        <f t="shared" si="2"/>
        <v>55.490958272665885</v>
      </c>
      <c r="Y3" s="65">
        <f t="shared" si="2"/>
        <v>79.115779760798873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48.288930221454017</v>
      </c>
      <c r="D4" s="69">
        <f t="shared" si="3"/>
        <v>51.020616479466014</v>
      </c>
      <c r="E4" s="69">
        <f t="shared" si="3"/>
        <v>55.214428798846981</v>
      </c>
      <c r="F4" s="69">
        <f t="shared" si="3"/>
        <v>82.470035783941199</v>
      </c>
      <c r="G4" s="69">
        <f t="shared" si="3"/>
        <v>42.210275626238854</v>
      </c>
      <c r="H4" s="69">
        <f t="shared" si="3"/>
        <v>44.287282563161092</v>
      </c>
      <c r="I4" s="69">
        <f t="shared" si="3"/>
        <v>49.291103117499084</v>
      </c>
      <c r="J4" s="69">
        <f t="shared" si="3"/>
        <v>54.165717390887878</v>
      </c>
      <c r="K4" s="69">
        <f t="shared" si="3"/>
        <v>51.242962268777411</v>
      </c>
      <c r="L4" s="69">
        <f t="shared" si="3"/>
        <v>39.207459834384316</v>
      </c>
      <c r="M4" s="69">
        <f t="shared" si="3"/>
        <v>49.457071396017362</v>
      </c>
      <c r="N4" s="69">
        <f t="shared" si="3"/>
        <v>45.60476810236711</v>
      </c>
      <c r="O4" s="69">
        <f t="shared" si="3"/>
        <v>44.827789333452813</v>
      </c>
      <c r="P4" s="69">
        <f t="shared" si="3"/>
        <v>38.051896237449235</v>
      </c>
      <c r="Q4" s="69">
        <f t="shared" si="3"/>
        <v>34.878642805841459</v>
      </c>
      <c r="R4" s="69">
        <f t="shared" ref="R4:V4" si="4">SUM(R5:R14)</f>
        <v>35.025013937928527</v>
      </c>
      <c r="S4" s="69">
        <f t="shared" si="4"/>
        <v>41.166183420238283</v>
      </c>
      <c r="T4" s="69">
        <f t="shared" si="4"/>
        <v>34.242571982539332</v>
      </c>
      <c r="U4" s="69">
        <f t="shared" si="4"/>
        <v>36.947711061703991</v>
      </c>
      <c r="V4" s="69">
        <f t="shared" si="4"/>
        <v>40.274262152915924</v>
      </c>
      <c r="W4" s="69">
        <f t="shared" ref="W4:Y4" si="5">SUM(W5:W14)</f>
        <v>34.711708788465742</v>
      </c>
      <c r="X4" s="69">
        <f t="shared" si="5"/>
        <v>28.311726163328739</v>
      </c>
      <c r="Y4" s="69">
        <f t="shared" si="5"/>
        <v>29.610081585192702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1.2234398717407911E-2</v>
      </c>
      <c r="J5" s="72">
        <v>0.10782963643464809</v>
      </c>
      <c r="K5" s="72">
        <v>3.0914043813014807E-2</v>
      </c>
      <c r="L5" s="72">
        <v>8.9089077304116068E-3</v>
      </c>
      <c r="M5" s="72">
        <v>0</v>
      </c>
      <c r="N5" s="72">
        <v>1.3881511157547178E-2</v>
      </c>
      <c r="O5" s="72">
        <v>0.10231503025218744</v>
      </c>
      <c r="P5" s="72">
        <v>0.3131460942750231</v>
      </c>
      <c r="Q5" s="72">
        <v>0.17009231856447382</v>
      </c>
      <c r="R5" s="72">
        <v>2.3429821829539794E-2</v>
      </c>
      <c r="S5" s="72">
        <v>0.11635852026545994</v>
      </c>
      <c r="T5" s="72">
        <v>1.1633163105228455E-2</v>
      </c>
      <c r="U5" s="72">
        <v>1.725209742447128E-3</v>
      </c>
      <c r="V5" s="72">
        <v>0</v>
      </c>
      <c r="W5" s="72">
        <v>0</v>
      </c>
      <c r="X5" s="72">
        <v>0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2.9058521675043244E-2</v>
      </c>
      <c r="H6" s="72">
        <v>0.59221359532674778</v>
      </c>
      <c r="I6" s="72">
        <v>0.56171098634916394</v>
      </c>
      <c r="J6" s="72">
        <v>0.93589930661119269</v>
      </c>
      <c r="K6" s="72">
        <v>0.7921089163055588</v>
      </c>
      <c r="L6" s="72">
        <v>0.84417092555484974</v>
      </c>
      <c r="M6" s="72">
        <v>0.78881411399056545</v>
      </c>
      <c r="N6" s="72">
        <v>0.2956293972898742</v>
      </c>
      <c r="O6" s="72">
        <v>1.3736918639321933</v>
      </c>
      <c r="P6" s="72">
        <v>1.8730536309842216</v>
      </c>
      <c r="Q6" s="72">
        <v>0.62540989828647764</v>
      </c>
      <c r="R6" s="72">
        <v>0.15942037925161079</v>
      </c>
      <c r="S6" s="72">
        <v>0.19832353710228914</v>
      </c>
      <c r="T6" s="72">
        <v>0</v>
      </c>
      <c r="U6" s="72">
        <v>0</v>
      </c>
      <c r="V6" s="72">
        <v>7.431061018442664E-2</v>
      </c>
      <c r="W6" s="72">
        <v>0.80830958125353813</v>
      </c>
      <c r="X6" s="72">
        <v>2.6125831586649446</v>
      </c>
      <c r="Y6" s="72">
        <v>1.3789182492428795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36.3109866873437</v>
      </c>
      <c r="D7" s="72">
        <v>36.472071798053015</v>
      </c>
      <c r="E7" s="72">
        <v>41.086634071413577</v>
      </c>
      <c r="F7" s="72">
        <v>53.501848252135964</v>
      </c>
      <c r="G7" s="72">
        <v>20.454965739771996</v>
      </c>
      <c r="H7" s="72">
        <v>14.093368100424707</v>
      </c>
      <c r="I7" s="72">
        <v>14.632663710625801</v>
      </c>
      <c r="J7" s="72">
        <v>25.356067122494967</v>
      </c>
      <c r="K7" s="72">
        <v>23.214617935853035</v>
      </c>
      <c r="L7" s="72">
        <v>15.099607888391672</v>
      </c>
      <c r="M7" s="72">
        <v>14.926242333617456</v>
      </c>
      <c r="N7" s="72">
        <v>14.950037908480128</v>
      </c>
      <c r="O7" s="72">
        <v>16.162383969679905</v>
      </c>
      <c r="P7" s="72">
        <v>11.77503845642542</v>
      </c>
      <c r="Q7" s="72">
        <v>3.4328304948501548E-4</v>
      </c>
      <c r="R7" s="72">
        <v>8.09584277292576</v>
      </c>
      <c r="S7" s="72">
        <v>15.728813057840396</v>
      </c>
      <c r="T7" s="72">
        <v>12.203879560128344</v>
      </c>
      <c r="U7" s="72">
        <v>19.321476157560035</v>
      </c>
      <c r="V7" s="72">
        <v>18.291391298188859</v>
      </c>
      <c r="W7" s="72">
        <v>9.7286142628271222</v>
      </c>
      <c r="X7" s="72">
        <v>4.8999766630260853</v>
      </c>
      <c r="Y7" s="72">
        <v>4.0861106911733174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0.18965094319036763</v>
      </c>
      <c r="D8" s="72">
        <v>0.74766742259428776</v>
      </c>
      <c r="E8" s="72">
        <v>1.5880829744332587</v>
      </c>
      <c r="F8" s="72">
        <v>4.0155605886426811</v>
      </c>
      <c r="G8" s="72">
        <v>4.9676660663685865</v>
      </c>
      <c r="H8" s="72">
        <v>7.9665072422490875</v>
      </c>
      <c r="I8" s="72">
        <v>8.0902054290670602</v>
      </c>
      <c r="J8" s="72">
        <v>8.0580661068731096</v>
      </c>
      <c r="K8" s="72">
        <v>8.2695027480720906</v>
      </c>
      <c r="L8" s="72">
        <v>3.7994764460685579</v>
      </c>
      <c r="M8" s="72">
        <v>3.7590584138924807</v>
      </c>
      <c r="N8" s="72">
        <v>1.8150727039577597</v>
      </c>
      <c r="O8" s="72">
        <v>3.9224874581507279</v>
      </c>
      <c r="P8" s="72">
        <v>6.5740025702954972</v>
      </c>
      <c r="Q8" s="72">
        <v>11.889019032641791</v>
      </c>
      <c r="R8" s="72">
        <v>6.3723704489425783</v>
      </c>
      <c r="S8" s="72">
        <v>8.4329280084081049</v>
      </c>
      <c r="T8" s="72">
        <v>8.1293174116468201</v>
      </c>
      <c r="U8" s="72">
        <v>10.486492046244008</v>
      </c>
      <c r="V8" s="72">
        <v>11.112776265279905</v>
      </c>
      <c r="W8" s="72">
        <v>7.0107797257164046</v>
      </c>
      <c r="X8" s="72">
        <v>3.6681529790389833</v>
      </c>
      <c r="Y8" s="72">
        <v>2.3855376010444518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5.2759493660794172</v>
      </c>
      <c r="D9" s="72">
        <v>2.0588712636907656</v>
      </c>
      <c r="E9" s="72">
        <v>2.9356380824528587</v>
      </c>
      <c r="F9" s="72">
        <v>11.504594168537377</v>
      </c>
      <c r="G9" s="72">
        <v>10.664383521604071</v>
      </c>
      <c r="H9" s="72">
        <v>12.896826692928519</v>
      </c>
      <c r="I9" s="72">
        <v>17.827762857393342</v>
      </c>
      <c r="J9" s="72">
        <v>10.482416860809959</v>
      </c>
      <c r="K9" s="72">
        <v>11.792326587141115</v>
      </c>
      <c r="L9" s="72">
        <v>14.633131738422778</v>
      </c>
      <c r="M9" s="72">
        <v>25.260078470286697</v>
      </c>
      <c r="N9" s="72">
        <v>22.952950813637361</v>
      </c>
      <c r="O9" s="72">
        <v>15.361218875947385</v>
      </c>
      <c r="P9" s="72">
        <v>5.2837343107859587</v>
      </c>
      <c r="Q9" s="72">
        <v>8.2364711261911658</v>
      </c>
      <c r="R9" s="72">
        <v>7.651129186028812</v>
      </c>
      <c r="S9" s="72">
        <v>7.7308054076226567</v>
      </c>
      <c r="T9" s="72">
        <v>7.791762660731365</v>
      </c>
      <c r="U9" s="72">
        <v>3.0603303097081684</v>
      </c>
      <c r="V9" s="72">
        <v>6.4785129054166068</v>
      </c>
      <c r="W9" s="72">
        <v>12.219921567043091</v>
      </c>
      <c r="X9" s="72">
        <v>13.086231468462023</v>
      </c>
      <c r="Y9" s="72">
        <v>17.470003869246984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5.9497393104472454E-2</v>
      </c>
      <c r="G10" s="72">
        <v>8.9692565655301055E-3</v>
      </c>
      <c r="H10" s="72">
        <v>6.4400477242300943E-3</v>
      </c>
      <c r="I10" s="72">
        <v>2.3471466932877237E-3</v>
      </c>
      <c r="J10" s="72">
        <v>3.0935635947426294E-3</v>
      </c>
      <c r="K10" s="72">
        <v>2.1049449038624862E-3</v>
      </c>
      <c r="L10" s="72">
        <v>4.1840053314339242E-4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0.62587892092030262</v>
      </c>
      <c r="D11" s="72">
        <v>0.96645663262004278</v>
      </c>
      <c r="E11" s="72">
        <v>2.1167236460713119</v>
      </c>
      <c r="F11" s="72">
        <v>1.9454405541189184</v>
      </c>
      <c r="G11" s="72">
        <v>1.1751905669863352</v>
      </c>
      <c r="H11" s="72">
        <v>0.92365689081431901</v>
      </c>
      <c r="I11" s="72">
        <v>0.81170455240597728</v>
      </c>
      <c r="J11" s="72">
        <v>0.7014629244562236</v>
      </c>
      <c r="K11" s="72">
        <v>0.94696926656832625</v>
      </c>
      <c r="L11" s="72">
        <v>0.72563646479235955</v>
      </c>
      <c r="M11" s="72">
        <v>0.64861854425139143</v>
      </c>
      <c r="N11" s="72">
        <v>0.60525725242143624</v>
      </c>
      <c r="O11" s="72">
        <v>0.83604056188388309</v>
      </c>
      <c r="P11" s="72">
        <v>0.9153324129425443</v>
      </c>
      <c r="Q11" s="72">
        <v>0.9012870813123659</v>
      </c>
      <c r="R11" s="72">
        <v>0.59710576269087157</v>
      </c>
      <c r="S11" s="72">
        <v>0.46026765135224784</v>
      </c>
      <c r="T11" s="72">
        <v>0.79231077641639924</v>
      </c>
      <c r="U11" s="72">
        <v>0.47553102337150088</v>
      </c>
      <c r="V11" s="72">
        <v>0.19379829588280778</v>
      </c>
      <c r="W11" s="72">
        <v>0</v>
      </c>
      <c r="X11" s="72">
        <v>0</v>
      </c>
      <c r="Y11" s="72">
        <v>0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0.66878985276790304</v>
      </c>
      <c r="D12" s="72">
        <v>1.5484409575828784</v>
      </c>
      <c r="E12" s="72">
        <v>2.2323846258129283</v>
      </c>
      <c r="F12" s="72">
        <v>2.720629921613976</v>
      </c>
      <c r="G12" s="72">
        <v>1.8506983477759213</v>
      </c>
      <c r="H12" s="72">
        <v>2.2088703795122142</v>
      </c>
      <c r="I12" s="72">
        <v>1.9348316774992613</v>
      </c>
      <c r="J12" s="72">
        <v>1.125179031407147</v>
      </c>
      <c r="K12" s="72">
        <v>0.65711127823798243</v>
      </c>
      <c r="L12" s="72">
        <v>0.74666293670903339</v>
      </c>
      <c r="M12" s="72">
        <v>1.2588835024843474</v>
      </c>
      <c r="N12" s="72">
        <v>1.5847438939719114</v>
      </c>
      <c r="O12" s="72">
        <v>1.518377062009943</v>
      </c>
      <c r="P12" s="72">
        <v>4.2466738917182747</v>
      </c>
      <c r="Q12" s="72">
        <v>8.3176119920380671</v>
      </c>
      <c r="R12" s="72">
        <v>5.4147524820734469</v>
      </c>
      <c r="S12" s="72">
        <v>4.8762522534475021</v>
      </c>
      <c r="T12" s="72">
        <v>4.711396030328495</v>
      </c>
      <c r="U12" s="72">
        <v>2.9826848814470877</v>
      </c>
      <c r="V12" s="72">
        <v>3.4857597696565601</v>
      </c>
      <c r="W12" s="72">
        <v>4.4989299454333143</v>
      </c>
      <c r="X12" s="72">
        <v>3.7190865186482598</v>
      </c>
      <c r="Y12" s="72">
        <v>3.994795969702515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4.318699400084367</v>
      </c>
      <c r="D13" s="74">
        <v>8.313358586504032</v>
      </c>
      <c r="E13" s="74">
        <v>4.257950139269429</v>
      </c>
      <c r="F13" s="74">
        <v>7.2229069130500587</v>
      </c>
      <c r="G13" s="74">
        <v>2.3510754407078376</v>
      </c>
      <c r="H13" s="74">
        <v>4.9543103271566835</v>
      </c>
      <c r="I13" s="74">
        <v>4.7570171949747149</v>
      </c>
      <c r="J13" s="74">
        <v>6.5570593737489888</v>
      </c>
      <c r="K13" s="74">
        <v>4.6929356625303589</v>
      </c>
      <c r="L13" s="74">
        <v>2.7976980500937816</v>
      </c>
      <c r="M13" s="74">
        <v>2.180568359578404</v>
      </c>
      <c r="N13" s="74">
        <v>2.8860944136558069</v>
      </c>
      <c r="O13" s="74">
        <v>4.9713428777139708</v>
      </c>
      <c r="P13" s="74">
        <v>6.5850896336807336</v>
      </c>
      <c r="Q13" s="74">
        <v>4.413040212397485</v>
      </c>
      <c r="R13" s="74">
        <v>6.352109677557487</v>
      </c>
      <c r="S13" s="74">
        <v>3.0694920541948219</v>
      </c>
      <c r="T13" s="74">
        <v>0.13094080530328253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0.89897505106796527</v>
      </c>
      <c r="D14" s="76">
        <v>0.91374981842098957</v>
      </c>
      <c r="E14" s="76">
        <v>0.99701525939361901</v>
      </c>
      <c r="F14" s="76">
        <v>1.4995579927377438</v>
      </c>
      <c r="G14" s="76">
        <v>0.7082681647835275</v>
      </c>
      <c r="H14" s="76">
        <v>0.64508928702458146</v>
      </c>
      <c r="I14" s="76">
        <v>0.66062516377305958</v>
      </c>
      <c r="J14" s="76">
        <v>0.83864346445689386</v>
      </c>
      <c r="K14" s="76">
        <v>0.8443708853520735</v>
      </c>
      <c r="L14" s="76">
        <v>0.55174807608773679</v>
      </c>
      <c r="M14" s="76">
        <v>0.63480765791603011</v>
      </c>
      <c r="N14" s="76">
        <v>0.50110020779528319</v>
      </c>
      <c r="O14" s="76">
        <v>0.57993163388261837</v>
      </c>
      <c r="P14" s="76">
        <v>0.48582523634156355</v>
      </c>
      <c r="Q14" s="76">
        <v>0.32536786136014662</v>
      </c>
      <c r="R14" s="76">
        <v>0.35885340662842308</v>
      </c>
      <c r="S14" s="76">
        <v>0.55294293000480133</v>
      </c>
      <c r="T14" s="76">
        <v>0.4713315748793947</v>
      </c>
      <c r="U14" s="76">
        <v>0.61947143363073975</v>
      </c>
      <c r="V14" s="76">
        <v>0.63771300830676148</v>
      </c>
      <c r="W14" s="76">
        <v>0.44515370619227546</v>
      </c>
      <c r="X14" s="76">
        <v>0.32569537548844002</v>
      </c>
      <c r="Y14" s="76">
        <v>0.29471520478255531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5.1665688169362589</v>
      </c>
      <c r="D15" s="69">
        <f t="shared" si="6"/>
        <v>3.970730367964074</v>
      </c>
      <c r="E15" s="69">
        <f t="shared" si="6"/>
        <v>7.5561412022741186</v>
      </c>
      <c r="F15" s="69">
        <f t="shared" si="6"/>
        <v>5.6540427147938566</v>
      </c>
      <c r="G15" s="69">
        <f t="shared" si="6"/>
        <v>5.5413265869083634</v>
      </c>
      <c r="H15" s="69">
        <f t="shared" si="6"/>
        <v>7.7759173742197643</v>
      </c>
      <c r="I15" s="69">
        <f t="shared" si="6"/>
        <v>6.3227750906489586</v>
      </c>
      <c r="J15" s="69">
        <f t="shared" si="6"/>
        <v>1.6580270894834777</v>
      </c>
      <c r="K15" s="69">
        <f t="shared" si="6"/>
        <v>7.3379563964749686</v>
      </c>
      <c r="L15" s="69">
        <f t="shared" si="6"/>
        <v>8.2938454987403158</v>
      </c>
      <c r="M15" s="69">
        <f t="shared" si="6"/>
        <v>8.450239394109758</v>
      </c>
      <c r="N15" s="69">
        <f t="shared" si="6"/>
        <v>19.430970262350929</v>
      </c>
      <c r="O15" s="69">
        <f t="shared" si="6"/>
        <v>11.34199273515889</v>
      </c>
      <c r="P15" s="69">
        <f t="shared" si="6"/>
        <v>11.70534104733099</v>
      </c>
      <c r="Q15" s="69">
        <f t="shared" si="6"/>
        <v>13.808666794755798</v>
      </c>
      <c r="R15" s="69">
        <f t="shared" si="6"/>
        <v>16.354464080372669</v>
      </c>
      <c r="S15" s="69">
        <f t="shared" si="6"/>
        <v>18.971908713953276</v>
      </c>
      <c r="T15" s="69">
        <f t="shared" si="6"/>
        <v>10.824492186535606</v>
      </c>
      <c r="U15" s="69">
        <f t="shared" si="6"/>
        <v>11.386312117165833</v>
      </c>
      <c r="V15" s="69">
        <f t="shared" si="6"/>
        <v>12.646286950693451</v>
      </c>
      <c r="W15" s="69">
        <f t="shared" si="6"/>
        <v>11.334705940264573</v>
      </c>
      <c r="X15" s="69">
        <f t="shared" si="6"/>
        <v>10.0582666021566</v>
      </c>
      <c r="Y15" s="69">
        <f t="shared" si="6"/>
        <v>30.363145846918123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5.1665688169362589</v>
      </c>
      <c r="D16" s="72">
        <v>3.970730367964074</v>
      </c>
      <c r="E16" s="72">
        <v>7.5561412022741186</v>
      </c>
      <c r="F16" s="72">
        <v>5.6540427147938566</v>
      </c>
      <c r="G16" s="72">
        <v>5.5413265869083634</v>
      </c>
      <c r="H16" s="72">
        <v>7.7759173742197643</v>
      </c>
      <c r="I16" s="72">
        <v>6.3227750906489586</v>
      </c>
      <c r="J16" s="72">
        <v>1.6580270894834777</v>
      </c>
      <c r="K16" s="72">
        <v>7.3379563964749686</v>
      </c>
      <c r="L16" s="72">
        <v>8.2938454987403158</v>
      </c>
      <c r="M16" s="72">
        <v>8.450239394109758</v>
      </c>
      <c r="N16" s="72">
        <v>19.430970262350929</v>
      </c>
      <c r="O16" s="72">
        <v>11.34199273515889</v>
      </c>
      <c r="P16" s="72">
        <v>11.70534104733099</v>
      </c>
      <c r="Q16" s="72">
        <v>13.808666794755798</v>
      </c>
      <c r="R16" s="72">
        <v>16.354464080372669</v>
      </c>
      <c r="S16" s="72">
        <v>18.971908713953276</v>
      </c>
      <c r="T16" s="72">
        <v>10.824492186535606</v>
      </c>
      <c r="U16" s="72">
        <v>11.386312117165833</v>
      </c>
      <c r="V16" s="72">
        <v>12.646286950693451</v>
      </c>
      <c r="W16" s="72">
        <v>11.334705940264573</v>
      </c>
      <c r="X16" s="72">
        <v>10.0582666021566</v>
      </c>
      <c r="Y16" s="72">
        <v>30.363145846918123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11.001270750854458</v>
      </c>
      <c r="D17" s="69">
        <f t="shared" si="7"/>
        <v>11.11833074775719</v>
      </c>
      <c r="E17" s="69">
        <f t="shared" si="7"/>
        <v>10.342753555548398</v>
      </c>
      <c r="F17" s="69">
        <f t="shared" si="7"/>
        <v>16.81784562674471</v>
      </c>
      <c r="G17" s="69">
        <f t="shared" si="7"/>
        <v>8.0536042423126251</v>
      </c>
      <c r="H17" s="69">
        <f t="shared" si="7"/>
        <v>8.3294001127443753</v>
      </c>
      <c r="I17" s="69">
        <f t="shared" si="7"/>
        <v>9.3892774607422389</v>
      </c>
      <c r="J17" s="69">
        <f t="shared" si="7"/>
        <v>11.807764404968456</v>
      </c>
      <c r="K17" s="69">
        <f t="shared" si="7"/>
        <v>13.28883184970789</v>
      </c>
      <c r="L17" s="69">
        <f t="shared" si="7"/>
        <v>10.551084442839425</v>
      </c>
      <c r="M17" s="69">
        <f t="shared" si="7"/>
        <v>10.848646354471693</v>
      </c>
      <c r="N17" s="69">
        <f t="shared" si="7"/>
        <v>9.89307544667105</v>
      </c>
      <c r="O17" s="69">
        <f t="shared" si="7"/>
        <v>15.883595033295713</v>
      </c>
      <c r="P17" s="69">
        <f t="shared" si="7"/>
        <v>14.381025002615786</v>
      </c>
      <c r="Q17" s="69">
        <f t="shared" si="7"/>
        <v>9.8367275323817296</v>
      </c>
      <c r="R17" s="69">
        <f t="shared" ref="R17:V17" si="8">SUM(R18:R26)</f>
        <v>10.900536771211776</v>
      </c>
      <c r="S17" s="69">
        <f t="shared" si="8"/>
        <v>13.474165248359299</v>
      </c>
      <c r="T17" s="69">
        <f t="shared" si="8"/>
        <v>12.653030802293529</v>
      </c>
      <c r="U17" s="69">
        <f t="shared" si="8"/>
        <v>13.324533733217187</v>
      </c>
      <c r="V17" s="69">
        <f t="shared" si="8"/>
        <v>13.947954062916786</v>
      </c>
      <c r="W17" s="69">
        <f t="shared" ref="W17:Y17" si="9">SUM(W18:W26)</f>
        <v>13.48092121576604</v>
      </c>
      <c r="X17" s="69">
        <f t="shared" si="9"/>
        <v>11.360599642644644</v>
      </c>
      <c r="Y17" s="69">
        <f t="shared" si="9"/>
        <v>13.365700714217372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2.3585940753325429E-2</v>
      </c>
      <c r="D19" s="72">
        <v>2.7000973436105736E-2</v>
      </c>
      <c r="E19" s="72">
        <v>1.9518983067718123E-2</v>
      </c>
      <c r="F19" s="72">
        <v>3.0128922046890105E-2</v>
      </c>
      <c r="G19" s="72">
        <v>1.6746480892619774E-2</v>
      </c>
      <c r="H19" s="72">
        <v>1.6853761417568565E-2</v>
      </c>
      <c r="I19" s="72">
        <v>8.4561002663194156E-3</v>
      </c>
      <c r="J19" s="72">
        <v>1.1281741431845949E-2</v>
      </c>
      <c r="K19" s="72">
        <v>1.6526885940478481E-2</v>
      </c>
      <c r="L19" s="72">
        <v>1.8830995134662326E-2</v>
      </c>
      <c r="M19" s="72">
        <v>2.1524809388187221E-2</v>
      </c>
      <c r="N19" s="72">
        <v>1.6170368407282618E-2</v>
      </c>
      <c r="O19" s="72">
        <v>4.3339611378584532E-2</v>
      </c>
      <c r="P19" s="72">
        <v>3.9058541476587494E-2</v>
      </c>
      <c r="Q19" s="72">
        <v>2.3794602087390919E-2</v>
      </c>
      <c r="R19" s="72">
        <v>1.7740947317462549E-2</v>
      </c>
      <c r="S19" s="72">
        <v>2.3977957179169812E-2</v>
      </c>
      <c r="T19" s="72">
        <v>2.4950034129573712E-2</v>
      </c>
      <c r="U19" s="72">
        <v>1.7215510027679484E-2</v>
      </c>
      <c r="V19" s="72">
        <v>2.5883222369875187E-2</v>
      </c>
      <c r="W19" s="72">
        <v>3.2002093064770386E-2</v>
      </c>
      <c r="X19" s="72">
        <v>3.0346347040327622E-2</v>
      </c>
      <c r="Y19" s="72">
        <v>3.4514842041792719E-2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0.12162565919343214</v>
      </c>
      <c r="D20" s="72">
        <v>0.1292505058941559</v>
      </c>
      <c r="E20" s="72">
        <v>0.13588008551445194</v>
      </c>
      <c r="F20" s="72">
        <v>9.2769035976527581E-2</v>
      </c>
      <c r="G20" s="72">
        <v>3.0258450354648844E-2</v>
      </c>
      <c r="H20" s="72">
        <v>1.108505787412859E-2</v>
      </c>
      <c r="I20" s="72">
        <v>1.7378585958398564E-2</v>
      </c>
      <c r="J20" s="72">
        <v>0.44627564941979192</v>
      </c>
      <c r="K20" s="72">
        <v>0.2666786364886779</v>
      </c>
      <c r="L20" s="72">
        <v>0.28894279038115911</v>
      </c>
      <c r="M20" s="72">
        <v>0.33076829354948817</v>
      </c>
      <c r="N20" s="72">
        <v>0.44603563444043187</v>
      </c>
      <c r="O20" s="72">
        <v>0.61117392619525224</v>
      </c>
      <c r="P20" s="72">
        <v>9.5420064015929298E-2</v>
      </c>
      <c r="Q20" s="72">
        <v>0</v>
      </c>
      <c r="R20" s="72">
        <v>6.3244255115091241E-2</v>
      </c>
      <c r="S20" s="72">
        <v>0.24267346484400412</v>
      </c>
      <c r="T20" s="72">
        <v>0.22858763121814923</v>
      </c>
      <c r="U20" s="72">
        <v>0.56739364117118007</v>
      </c>
      <c r="V20" s="72">
        <v>0.75195961155460511</v>
      </c>
      <c r="W20" s="72">
        <v>0.68593598778372733</v>
      </c>
      <c r="X20" s="72">
        <v>0.50963586907803293</v>
      </c>
      <c r="Y20" s="72">
        <v>0.859231147584962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1.0829740754054046E-3</v>
      </c>
      <c r="D21" s="72">
        <v>1.1124433485964501E-2</v>
      </c>
      <c r="E21" s="72">
        <v>2.6835602772707079E-2</v>
      </c>
      <c r="F21" s="72">
        <v>7.6854027280451889E-2</v>
      </c>
      <c r="G21" s="72">
        <v>8.7893565990803391E-2</v>
      </c>
      <c r="H21" s="72">
        <v>0.13178016321175895</v>
      </c>
      <c r="I21" s="72">
        <v>0.11996437732039654</v>
      </c>
      <c r="J21" s="72">
        <v>0.10472241305818566</v>
      </c>
      <c r="K21" s="72">
        <v>9.484918263812249E-2</v>
      </c>
      <c r="L21" s="72">
        <v>3.1300258190062068E-2</v>
      </c>
      <c r="M21" s="72">
        <v>1.9749660469420314E-2</v>
      </c>
      <c r="N21" s="72">
        <v>1.2577811364608794E-2</v>
      </c>
      <c r="O21" s="72">
        <v>4.9713442007828013E-2</v>
      </c>
      <c r="P21" s="72">
        <v>7.7417632374469289E-2</v>
      </c>
      <c r="Q21" s="72">
        <v>0.15644680572383635</v>
      </c>
      <c r="R21" s="72">
        <v>0.11297075753661648</v>
      </c>
      <c r="S21" s="72">
        <v>0.23616451978068354</v>
      </c>
      <c r="T21" s="72">
        <v>0.2113212180746542</v>
      </c>
      <c r="U21" s="72">
        <v>0.16237046357748219</v>
      </c>
      <c r="V21" s="72">
        <v>0.13000589561786477</v>
      </c>
      <c r="W21" s="72">
        <v>9.0081469401083428E-2</v>
      </c>
      <c r="X21" s="72">
        <v>6.0308520641360649E-2</v>
      </c>
      <c r="Y21" s="72">
        <v>6.502500545811353E-2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3.5837819334984749E-4</v>
      </c>
      <c r="D22" s="72">
        <v>9.1607899919629991E-5</v>
      </c>
      <c r="E22" s="72">
        <v>1.7224658748092069E-4</v>
      </c>
      <c r="F22" s="72">
        <v>9.2758539119936118E-4</v>
      </c>
      <c r="G22" s="72">
        <v>1.1267784697390462E-3</v>
      </c>
      <c r="H22" s="72">
        <v>1.577476719604955E-3</v>
      </c>
      <c r="I22" s="72">
        <v>2.581388821202419E-3</v>
      </c>
      <c r="J22" s="72">
        <v>7.1138678882056768E-3</v>
      </c>
      <c r="K22" s="72">
        <v>6.2803340457135842E-3</v>
      </c>
      <c r="L22" s="72">
        <v>9.3629661750614657E-3</v>
      </c>
      <c r="M22" s="72">
        <v>1.2385581754040798E-2</v>
      </c>
      <c r="N22" s="72">
        <v>1.5324568603156971E-2</v>
      </c>
      <c r="O22" s="72">
        <v>1.9825203337752756E-2</v>
      </c>
      <c r="P22" s="72">
        <v>6.8993731975359419E-3</v>
      </c>
      <c r="Q22" s="72">
        <v>2.2320689986217494E-2</v>
      </c>
      <c r="R22" s="72">
        <v>4.1166515632739334E-2</v>
      </c>
      <c r="S22" s="72">
        <v>5.3054569563404416E-2</v>
      </c>
      <c r="T22" s="72">
        <v>4.1448547093738131E-2</v>
      </c>
      <c r="U22" s="72">
        <v>3.0888600732398512E-2</v>
      </c>
      <c r="V22" s="72">
        <v>7.3632074428057706E-2</v>
      </c>
      <c r="W22" s="72">
        <v>0.12245672711432519</v>
      </c>
      <c r="X22" s="72">
        <v>0.1158817345532264</v>
      </c>
      <c r="Y22" s="72">
        <v>0.11745958427388586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1.525177472303481E-3</v>
      </c>
      <c r="D24" s="72">
        <v>1.1636884918886668E-2</v>
      </c>
      <c r="E24" s="72">
        <v>3.500247110970317E-2</v>
      </c>
      <c r="F24" s="72">
        <v>3.1502572930127509E-2</v>
      </c>
      <c r="G24" s="72">
        <v>1.549882462551967E-2</v>
      </c>
      <c r="H24" s="72">
        <v>7.5351043172874983E-3</v>
      </c>
      <c r="I24" s="72">
        <v>1.8138232677296382E-3</v>
      </c>
      <c r="J24" s="72">
        <v>2.6133075991188602E-2</v>
      </c>
      <c r="K24" s="72">
        <v>2.9589227215977489E-2</v>
      </c>
      <c r="L24" s="72">
        <v>2.0451184338572407E-2</v>
      </c>
      <c r="M24" s="72">
        <v>1.7155594401507514E-2</v>
      </c>
      <c r="N24" s="72">
        <v>3.157471929368131E-2</v>
      </c>
      <c r="O24" s="72">
        <v>0.10232922513211658</v>
      </c>
      <c r="P24" s="72">
        <v>8.1686582751879358E-2</v>
      </c>
      <c r="Q24" s="72">
        <v>3.7653133748638254E-2</v>
      </c>
      <c r="R24" s="72">
        <v>2.7870832074741007E-2</v>
      </c>
      <c r="S24" s="72">
        <v>5.2777752331125617E-2</v>
      </c>
      <c r="T24" s="72">
        <v>8.0126111642226272E-2</v>
      </c>
      <c r="U24" s="72">
        <v>7.0680530746999731E-2</v>
      </c>
      <c r="V24" s="72">
        <v>4.4442112560498515E-2</v>
      </c>
      <c r="W24" s="72">
        <v>0</v>
      </c>
      <c r="X24" s="72">
        <v>0</v>
      </c>
      <c r="Y24" s="72">
        <v>0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4.8829245374404939</v>
      </c>
      <c r="D25" s="74">
        <v>5.970742613664707</v>
      </c>
      <c r="E25" s="74">
        <v>4.5817320117257063</v>
      </c>
      <c r="F25" s="74">
        <v>9.4697410788480187</v>
      </c>
      <c r="G25" s="74">
        <v>4.0576885420908537</v>
      </c>
      <c r="H25" s="74">
        <v>3.8407010716236725</v>
      </c>
      <c r="I25" s="74">
        <v>2.1548119999510797</v>
      </c>
      <c r="J25" s="74">
        <v>3.0163462295668566</v>
      </c>
      <c r="K25" s="74">
        <v>6.0464407976306669</v>
      </c>
      <c r="L25" s="74">
        <v>4.4515589102196298</v>
      </c>
      <c r="M25" s="74">
        <v>5.1822240593989584</v>
      </c>
      <c r="N25" s="74">
        <v>4.2954822462651041</v>
      </c>
      <c r="O25" s="74">
        <v>7.0327212403750838</v>
      </c>
      <c r="P25" s="74">
        <v>5.5879233343441967</v>
      </c>
      <c r="Q25" s="74">
        <v>2.37525568130402</v>
      </c>
      <c r="R25" s="74">
        <v>4.1463921526214165</v>
      </c>
      <c r="S25" s="74">
        <v>5.1265490564514016</v>
      </c>
      <c r="T25" s="74">
        <v>3.9656579543993367</v>
      </c>
      <c r="U25" s="74">
        <v>5.3877969933891787</v>
      </c>
      <c r="V25" s="74">
        <v>5.0311978566227573</v>
      </c>
      <c r="W25" s="74">
        <v>4.4792168634548233</v>
      </c>
      <c r="X25" s="74">
        <v>2.0247839188572896</v>
      </c>
      <c r="Y25" s="74">
        <v>1.9124641962565851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5.970168083726147</v>
      </c>
      <c r="D26" s="77">
        <v>4.9684837284574499</v>
      </c>
      <c r="E26" s="77">
        <v>5.5436121547706314</v>
      </c>
      <c r="F26" s="77">
        <v>7.115922404271493</v>
      </c>
      <c r="G26" s="77">
        <v>3.8443915998884415</v>
      </c>
      <c r="H26" s="77">
        <v>4.3198674775803543</v>
      </c>
      <c r="I26" s="77">
        <v>7.0842711851571121</v>
      </c>
      <c r="J26" s="77">
        <v>8.1958914276123824</v>
      </c>
      <c r="K26" s="77">
        <v>6.8284667857482537</v>
      </c>
      <c r="L26" s="77">
        <v>5.7306373384002782</v>
      </c>
      <c r="M26" s="77">
        <v>5.2648383555100899</v>
      </c>
      <c r="N26" s="77">
        <v>5.0759100982967844</v>
      </c>
      <c r="O26" s="77">
        <v>8.0244923848690952</v>
      </c>
      <c r="P26" s="77">
        <v>8.4926194744551875</v>
      </c>
      <c r="Q26" s="77">
        <v>7.2212566195316272</v>
      </c>
      <c r="R26" s="77">
        <v>6.4911513109137093</v>
      </c>
      <c r="S26" s="77">
        <v>7.7389679282095107</v>
      </c>
      <c r="T26" s="77">
        <v>8.1009393057358512</v>
      </c>
      <c r="U26" s="77">
        <v>7.0881879935722676</v>
      </c>
      <c r="V26" s="77">
        <v>7.8908332897631261</v>
      </c>
      <c r="W26" s="77">
        <v>8.0712280749473102</v>
      </c>
      <c r="X26" s="77">
        <v>8.6196432524744058</v>
      </c>
      <c r="Y26" s="77">
        <v>10.377005938602032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5.0184025220975217</v>
      </c>
      <c r="D27" s="69">
        <f t="shared" si="10"/>
        <v>5.5980822819931735</v>
      </c>
      <c r="E27" s="69">
        <f t="shared" si="10"/>
        <v>5.0645303568440259</v>
      </c>
      <c r="F27" s="69">
        <f t="shared" si="10"/>
        <v>8.5792988570844031</v>
      </c>
      <c r="G27" s="69">
        <f t="shared" si="10"/>
        <v>4.1685464152024378</v>
      </c>
      <c r="H27" s="69">
        <f t="shared" si="10"/>
        <v>4.3001025005769993</v>
      </c>
      <c r="I27" s="69">
        <f t="shared" si="10"/>
        <v>4.6581489854190394</v>
      </c>
      <c r="J27" s="69">
        <f t="shared" si="10"/>
        <v>5.4749614457820366</v>
      </c>
      <c r="K27" s="69">
        <f t="shared" si="10"/>
        <v>6.0471531400680076</v>
      </c>
      <c r="L27" s="69">
        <f t="shared" si="10"/>
        <v>4.7094925568663477</v>
      </c>
      <c r="M27" s="69">
        <f t="shared" si="10"/>
        <v>4.6015864802040234</v>
      </c>
      <c r="N27" s="69">
        <f t="shared" si="10"/>
        <v>4.3025892026386652</v>
      </c>
      <c r="O27" s="69">
        <f t="shared" si="10"/>
        <v>7.5336678721864043</v>
      </c>
      <c r="P27" s="69">
        <f t="shared" si="10"/>
        <v>6.7668270653861358</v>
      </c>
      <c r="Q27" s="69">
        <f t="shared" si="10"/>
        <v>4.525647606084986</v>
      </c>
      <c r="R27" s="69">
        <f t="shared" ref="R27:V27" si="11">SUM(R28:R32)</f>
        <v>5.079143971280808</v>
      </c>
      <c r="S27" s="69">
        <f t="shared" si="11"/>
        <v>6.2322516091274593</v>
      </c>
      <c r="T27" s="69">
        <f t="shared" si="11"/>
        <v>6.2263070535649749</v>
      </c>
      <c r="U27" s="69">
        <f t="shared" si="11"/>
        <v>6.7311399154428502</v>
      </c>
      <c r="V27" s="69">
        <f t="shared" si="11"/>
        <v>8.0288085807560901</v>
      </c>
      <c r="W27" s="69">
        <f t="shared" ref="W27:Y27" si="12">SUM(W28:W32)</f>
        <v>7.0262175228070438</v>
      </c>
      <c r="X27" s="69">
        <f t="shared" si="12"/>
        <v>5.7603658645359044</v>
      </c>
      <c r="Y27" s="69">
        <f t="shared" si="12"/>
        <v>5.7768516144706767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0.16397990660367195</v>
      </c>
      <c r="D29" s="72">
        <v>0.12244045913487274</v>
      </c>
      <c r="E29" s="72">
        <v>0.14039009516699691</v>
      </c>
      <c r="F29" s="72">
        <v>0.26507346883661487</v>
      </c>
      <c r="G29" s="72">
        <v>0.13792024275392456</v>
      </c>
      <c r="H29" s="72">
        <v>0.14984743309583376</v>
      </c>
      <c r="I29" s="72">
        <v>0.18794553182730098</v>
      </c>
      <c r="J29" s="72">
        <v>0.21032360567441891</v>
      </c>
      <c r="K29" s="72">
        <v>0.16811657042669464</v>
      </c>
      <c r="L29" s="72">
        <v>0.17812221521394203</v>
      </c>
      <c r="M29" s="72">
        <v>0.22212559767505397</v>
      </c>
      <c r="N29" s="72">
        <v>9.0507080182863742E-2</v>
      </c>
      <c r="O29" s="72">
        <v>1.0608109401236829</v>
      </c>
      <c r="P29" s="72">
        <v>0.90433371475899815</v>
      </c>
      <c r="Q29" s="72">
        <v>0.4064194038286546</v>
      </c>
      <c r="R29" s="72">
        <v>0.39128514169496592</v>
      </c>
      <c r="S29" s="72">
        <v>0.7575460064066426</v>
      </c>
      <c r="T29" s="72">
        <v>1.2800507240670833</v>
      </c>
      <c r="U29" s="72">
        <v>1.3874251192071714</v>
      </c>
      <c r="V29" s="72">
        <v>1.441393920241107</v>
      </c>
      <c r="W29" s="72">
        <v>1.170547824028384</v>
      </c>
      <c r="X29" s="72">
        <v>0.77824241087499624</v>
      </c>
      <c r="Y29" s="72">
        <v>0.93513275062789658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1.4328879251638692E-4</v>
      </c>
      <c r="D30" s="72">
        <v>1.3398056963133133E-3</v>
      </c>
      <c r="E30" s="72">
        <v>2.8964762027111628E-3</v>
      </c>
      <c r="F30" s="72">
        <v>7.4204185112137699E-3</v>
      </c>
      <c r="G30" s="72">
        <v>8.392937881270119E-3</v>
      </c>
      <c r="H30" s="72">
        <v>1.2105839345690666E-2</v>
      </c>
      <c r="I30" s="72">
        <v>1.0487027618278922E-2</v>
      </c>
      <c r="J30" s="72">
        <v>8.4895297009919581E-3</v>
      </c>
      <c r="K30" s="72">
        <v>7.7785771354648503E-3</v>
      </c>
      <c r="L30" s="72">
        <v>3.3674682152250047E-3</v>
      </c>
      <c r="M30" s="72">
        <v>2.0870810090747416E-3</v>
      </c>
      <c r="N30" s="72">
        <v>1.5142992717181866E-3</v>
      </c>
      <c r="O30" s="72">
        <v>5.9455742260608639E-3</v>
      </c>
      <c r="P30" s="72">
        <v>1.4878367626827701E-2</v>
      </c>
      <c r="Q30" s="72">
        <v>2.5259695276156773E-2</v>
      </c>
      <c r="R30" s="72">
        <v>3.1266040337840431E-2</v>
      </c>
      <c r="S30" s="72">
        <v>2.7830191259417245E-2</v>
      </c>
      <c r="T30" s="72">
        <v>2.8636884212569241E-2</v>
      </c>
      <c r="U30" s="72">
        <v>3.0331948264792682E-2</v>
      </c>
      <c r="V30" s="72">
        <v>2.3823276430988975E-2</v>
      </c>
      <c r="W30" s="72">
        <v>2.3987306707890437E-2</v>
      </c>
      <c r="X30" s="72">
        <v>1.7176125131788914E-2</v>
      </c>
      <c r="Y30" s="72">
        <v>1.8821231580163099E-2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1.2202454212757525E-2</v>
      </c>
      <c r="D31" s="72">
        <v>5.2911768899534641E-3</v>
      </c>
      <c r="E31" s="72">
        <v>7.6270369592454776E-3</v>
      </c>
      <c r="F31" s="72">
        <v>3.8817146010598054E-2</v>
      </c>
      <c r="G31" s="72">
        <v>5.6469618117518362E-2</v>
      </c>
      <c r="H31" s="72">
        <v>9.3753557020145137E-2</v>
      </c>
      <c r="I31" s="72">
        <v>0.11875685752392831</v>
      </c>
      <c r="J31" s="72">
        <v>0.13353844364124898</v>
      </c>
      <c r="K31" s="72">
        <v>0.12541768065924808</v>
      </c>
      <c r="L31" s="72">
        <v>0.19043308657007843</v>
      </c>
      <c r="M31" s="72">
        <v>0.2353306546720681</v>
      </c>
      <c r="N31" s="72">
        <v>0.36359762642421772</v>
      </c>
      <c r="O31" s="72">
        <v>0.4043486814025703</v>
      </c>
      <c r="P31" s="72">
        <v>0.11302972048615109</v>
      </c>
      <c r="Q31" s="72">
        <v>9.314649592324957E-2</v>
      </c>
      <c r="R31" s="72">
        <v>9.8889875323360951E-2</v>
      </c>
      <c r="S31" s="72">
        <v>0.13982044101679214</v>
      </c>
      <c r="T31" s="72">
        <v>0.17991737171666972</v>
      </c>
      <c r="U31" s="72">
        <v>0.15870921307919969</v>
      </c>
      <c r="V31" s="72">
        <v>0.3061730753084107</v>
      </c>
      <c r="W31" s="72">
        <v>0.16170524792207649</v>
      </c>
      <c r="X31" s="72">
        <v>7.2689842122991904E-3</v>
      </c>
      <c r="Y31" s="72">
        <v>5.3213217921280831E-3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4.8420768724885761</v>
      </c>
      <c r="D32" s="77">
        <v>5.4690108402720341</v>
      </c>
      <c r="E32" s="77">
        <v>4.9136167485150724</v>
      </c>
      <c r="F32" s="77">
        <v>8.2679878237259761</v>
      </c>
      <c r="G32" s="77">
        <v>3.9657636164497245</v>
      </c>
      <c r="H32" s="77">
        <v>4.0443956711153293</v>
      </c>
      <c r="I32" s="77">
        <v>4.3409595684495317</v>
      </c>
      <c r="J32" s="77">
        <v>5.1226098667653766</v>
      </c>
      <c r="K32" s="77">
        <v>5.7458403118466004</v>
      </c>
      <c r="L32" s="77">
        <v>4.3375697868671024</v>
      </c>
      <c r="M32" s="77">
        <v>4.1420431468478265</v>
      </c>
      <c r="N32" s="77">
        <v>3.8469701967598655</v>
      </c>
      <c r="O32" s="77">
        <v>6.0625626764340907</v>
      </c>
      <c r="P32" s="77">
        <v>5.7345852625141589</v>
      </c>
      <c r="Q32" s="77">
        <v>4.0008220110569255</v>
      </c>
      <c r="R32" s="77">
        <v>4.5577029139246408</v>
      </c>
      <c r="S32" s="77">
        <v>5.3070549704446073</v>
      </c>
      <c r="T32" s="77">
        <v>4.737702073568653</v>
      </c>
      <c r="U32" s="77">
        <v>5.1546736348916866</v>
      </c>
      <c r="V32" s="77">
        <v>6.2574183087755832</v>
      </c>
      <c r="W32" s="77">
        <v>5.6699771441486932</v>
      </c>
      <c r="X32" s="77">
        <v>4.95767834431682</v>
      </c>
      <c r="Y32" s="77">
        <v>4.8175763104704892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0.57143789840149517</v>
      </c>
      <c r="D3" s="66">
        <f>IF(RES_hh_tes_in!D3=0,"",RES_hh_tes_in!D3/RES_hh_fec_in!D3)</f>
        <v>0.57882315997544043</v>
      </c>
      <c r="E3" s="66">
        <f>IF(RES_hh_tes_in!E3=0,"",RES_hh_tes_in!E3/RES_hh_fec_in!E3)</f>
        <v>0.59672289605275142</v>
      </c>
      <c r="F3" s="66">
        <f>IF(RES_hh_tes_in!F3=0,"",RES_hh_tes_in!F3/RES_hh_fec_in!F3)</f>
        <v>0.58328878844586696</v>
      </c>
      <c r="G3" s="66">
        <f>IF(RES_hh_tes_in!G3=0,"",RES_hh_tes_in!G3/RES_hh_fec_in!G3)</f>
        <v>0.62230633425164805</v>
      </c>
      <c r="H3" s="66">
        <f>IF(RES_hh_tes_in!H3=0,"",RES_hh_tes_in!H3/RES_hh_fec_in!H3)</f>
        <v>0.66374934194909674</v>
      </c>
      <c r="I3" s="66">
        <f>IF(RES_hh_tes_in!I3=0,"",RES_hh_tes_in!I3/RES_hh_fec_in!I3)</f>
        <v>0.66059407655209601</v>
      </c>
      <c r="J3" s="66">
        <f>IF(RES_hh_tes_in!J3=0,"",RES_hh_tes_in!J3/RES_hh_fec_in!J3)</f>
        <v>0.61268896741618406</v>
      </c>
      <c r="K3" s="66">
        <f>IF(RES_hh_tes_in!K3=0,"",RES_hh_tes_in!K3/RES_hh_fec_in!K3)</f>
        <v>0.65408601498093155</v>
      </c>
      <c r="L3" s="66">
        <f>IF(RES_hh_tes_in!L3=0,"",RES_hh_tes_in!L3/RES_hh_fec_in!L3)</f>
        <v>0.69769041767669859</v>
      </c>
      <c r="M3" s="66">
        <f>IF(RES_hh_tes_in!M3=0,"",RES_hh_tes_in!M3/RES_hh_fec_in!M3)</f>
        <v>0.70012426883885615</v>
      </c>
      <c r="N3" s="66">
        <f>IF(RES_hh_tes_in!N3=0,"",RES_hh_tes_in!N3/RES_hh_fec_in!N3)</f>
        <v>0.81359196437921211</v>
      </c>
      <c r="O3" s="66">
        <f>IF(RES_hh_tes_in!O3=0,"",RES_hh_tes_in!O3/RES_hh_fec_in!O3)</f>
        <v>0.76919917154448936</v>
      </c>
      <c r="P3" s="66">
        <f>IF(RES_hh_tes_in!P3=0,"",RES_hh_tes_in!P3/RES_hh_fec_in!P3)</f>
        <v>0.86113201900153424</v>
      </c>
      <c r="Q3" s="66">
        <f>IF(RES_hh_tes_in!Q3=0,"",RES_hh_tes_in!Q3/RES_hh_fec_in!Q3)</f>
        <v>1.0299387405357516</v>
      </c>
      <c r="R3" s="66">
        <f>IF(RES_hh_tes_in!R3=0,"",RES_hh_tes_in!R3/RES_hh_fec_in!R3)</f>
        <v>0.98897467361603431</v>
      </c>
      <c r="S3" s="66">
        <f>IF(RES_hh_tes_in!S3=0,"",RES_hh_tes_in!S3/RES_hh_fec_in!S3)</f>
        <v>0.96335227166617354</v>
      </c>
      <c r="T3" s="66">
        <f>IF(RES_hh_tes_in!T3=0,"",RES_hh_tes_in!T3/RES_hh_fec_in!T3)</f>
        <v>0.92385271901536659</v>
      </c>
      <c r="U3" s="66">
        <f>IF(RES_hh_tes_in!U3=0,"",RES_hh_tes_in!U3/RES_hh_fec_in!U3)</f>
        <v>0.88735244293164783</v>
      </c>
      <c r="V3" s="66">
        <f>IF(RES_hh_tes_in!V3=0,"",RES_hh_tes_in!V3/RES_hh_fec_in!V3)</f>
        <v>0.90268983402612835</v>
      </c>
      <c r="W3" s="66">
        <f>IF(RES_hh_tes_in!W3=0,"",RES_hh_tes_in!W3/RES_hh_fec_in!W3)</f>
        <v>0.94450846240166453</v>
      </c>
      <c r="X3" s="66">
        <f>IF(RES_hh_tes_in!X3=0,"",RES_hh_tes_in!X3/RES_hh_fec_in!X3)</f>
        <v>0.97865111125256166</v>
      </c>
      <c r="Y3" s="66">
        <f>IF(RES_hh_tes_in!Y3=0,"",RES_hh_tes_in!Y3/RES_hh_fec_in!Y3)</f>
        <v>1.2130180014086713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0.49189041942795803</v>
      </c>
      <c r="D4" s="70">
        <f>IF(RES_hh_tes_in!D4=0,"",RES_hh_tes_in!D4/RES_hh_fec_in!D4)</f>
        <v>0.51261694217578757</v>
      </c>
      <c r="E4" s="70">
        <f>IF(RES_hh_tes_in!E4=0,"",RES_hh_tes_in!E4/RES_hh_fec_in!E4)</f>
        <v>0.51310743330302766</v>
      </c>
      <c r="F4" s="70">
        <f>IF(RES_hh_tes_in!F4=0,"",RES_hh_tes_in!F4/RES_hh_fec_in!F4)</f>
        <v>0.52250086427408027</v>
      </c>
      <c r="G4" s="70">
        <f>IF(RES_hh_tes_in!G4=0,"",RES_hh_tes_in!G4/RES_hh_fec_in!G4)</f>
        <v>0.54183657891507175</v>
      </c>
      <c r="H4" s="70">
        <f>IF(RES_hh_tes_in!H4=0,"",RES_hh_tes_in!H4/RES_hh_fec_in!H4)</f>
        <v>0.56836576203232203</v>
      </c>
      <c r="I4" s="70">
        <f>IF(RES_hh_tes_in!I4=0,"",RES_hh_tes_in!I4/RES_hh_fec_in!I4)</f>
        <v>0.57270242131591564</v>
      </c>
      <c r="J4" s="70">
        <f>IF(RES_hh_tes_in!J4=0,"",RES_hh_tes_in!J4/RES_hh_fec_in!J4)</f>
        <v>0.5570952449040778</v>
      </c>
      <c r="K4" s="70">
        <f>IF(RES_hh_tes_in!K4=0,"",RES_hh_tes_in!K4/RES_hh_fec_in!K4)</f>
        <v>0.56120399642997498</v>
      </c>
      <c r="L4" s="70">
        <f>IF(RES_hh_tes_in!L4=0,"",RES_hh_tes_in!L4/RES_hh_fec_in!L4)</f>
        <v>0.58153025347528864</v>
      </c>
      <c r="M4" s="70">
        <f>IF(RES_hh_tes_in!M4=0,"",RES_hh_tes_in!M4/RES_hh_fec_in!M4)</f>
        <v>0.60499971764830418</v>
      </c>
      <c r="N4" s="70">
        <f>IF(RES_hh_tes_in!N4=0,"",RES_hh_tes_in!N4/RES_hh_fec_in!N4)</f>
        <v>0.62406322472929465</v>
      </c>
      <c r="O4" s="70">
        <f>IF(RES_hh_tes_in!O4=0,"",RES_hh_tes_in!O4/RES_hh_fec_in!O4)</f>
        <v>0.64202068737547202</v>
      </c>
      <c r="P4" s="70">
        <f>IF(RES_hh_tes_in!P4=0,"",RES_hh_tes_in!P4/RES_hh_fec_in!P4)</f>
        <v>0.71967501618587759</v>
      </c>
      <c r="Q4" s="70">
        <f>IF(RES_hh_tes_in!Q4=0,"",RES_hh_tes_in!Q4/RES_hh_fec_in!Q4)</f>
        <v>0.85806526335450894</v>
      </c>
      <c r="R4" s="70">
        <f>IF(RES_hh_tes_in!R4=0,"",RES_hh_tes_in!R4/RES_hh_fec_in!R4)</f>
        <v>0.78612933586380507</v>
      </c>
      <c r="S4" s="70">
        <f>IF(RES_hh_tes_in!S4=0,"",RES_hh_tes_in!S4/RES_hh_fec_in!S4)</f>
        <v>0.75952723882885009</v>
      </c>
      <c r="T4" s="70">
        <f>IF(RES_hh_tes_in!T4=0,"",RES_hh_tes_in!T4/RES_hh_fec_in!T4)</f>
        <v>0.77862245161863619</v>
      </c>
      <c r="U4" s="70">
        <f>IF(RES_hh_tes_in!U4=0,"",RES_hh_tes_in!U4/RES_hh_fec_in!U4)</f>
        <v>0.73852739631228137</v>
      </c>
      <c r="V4" s="70">
        <f>IF(RES_hh_tes_in!V4=0,"",RES_hh_tes_in!V4/RES_hh_fec_in!V4)</f>
        <v>0.75027144532196255</v>
      </c>
      <c r="W4" s="70">
        <f>IF(RES_hh_tes_in!W4=0,"",RES_hh_tes_in!W4/RES_hh_fec_in!W4)</f>
        <v>0.79339494616207495</v>
      </c>
      <c r="X4" s="70">
        <f>IF(RES_hh_tes_in!X4=0,"",RES_hh_tes_in!X4/RES_hh_fec_in!X4)</f>
        <v>0.80697235236192777</v>
      </c>
      <c r="Y4" s="70">
        <f>IF(RES_hh_tes_in!Y4=0,"",RES_hh_tes_in!Y4/RES_hh_fec_in!Y4)</f>
        <v>0.81473827834108137</v>
      </c>
      <c r="DA4" s="88" t="s">
        <v>722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>
        <f>IF(RES_hh_tes_in!I5=0,"",RES_hh_tes_in!I5/RES_hh_fec_in!I5)</f>
        <v>0.61571204592522677</v>
      </c>
      <c r="J5" s="78">
        <f>IF(RES_hh_tes_in!J5=0,"",RES_hh_tes_in!J5/RES_hh_fec_in!J5)</f>
        <v>0.62028741867708803</v>
      </c>
      <c r="K5" s="78">
        <f>IF(RES_hh_tes_in!K5=0,"",RES_hh_tes_in!K5/RES_hh_fec_in!K5)</f>
        <v>0.62498821934252979</v>
      </c>
      <c r="L5" s="78">
        <f>IF(RES_hh_tes_in!L5=0,"",RES_hh_tes_in!L5/RES_hh_fec_in!L5)</f>
        <v>0.62978791476820384</v>
      </c>
      <c r="M5" s="78" t="str">
        <f>IF(RES_hh_tes_in!M5=0,"",RES_hh_tes_in!M5/RES_hh_fec_in!M5)</f>
        <v/>
      </c>
      <c r="N5" s="78">
        <f>IF(RES_hh_tes_in!N5=0,"",RES_hh_tes_in!N5/RES_hh_fec_in!N5)</f>
        <v>0.63905033377274689</v>
      </c>
      <c r="O5" s="78">
        <f>IF(RES_hh_tes_in!O5=0,"",RES_hh_tes_in!O5/RES_hh_fec_in!O5)</f>
        <v>0.64304699168538004</v>
      </c>
      <c r="P5" s="78">
        <f>IF(RES_hh_tes_in!P5=0,"",RES_hh_tes_in!P5/RES_hh_fec_in!P5)</f>
        <v>0.64702651936016176</v>
      </c>
      <c r="Q5" s="78">
        <f>IF(RES_hh_tes_in!Q5=0,"",RES_hh_tes_in!Q5/RES_hh_fec_in!Q5)</f>
        <v>0.65350995525653088</v>
      </c>
      <c r="R5" s="78">
        <f>IF(RES_hh_tes_in!R5=0,"",RES_hh_tes_in!R5/RES_hh_fec_in!R5)</f>
        <v>0.66615234505029108</v>
      </c>
      <c r="S5" s="78">
        <f>IF(RES_hh_tes_in!S5=0,"",RES_hh_tes_in!S5/RES_hh_fec_in!S5)</f>
        <v>0.68258931774964715</v>
      </c>
      <c r="T5" s="78">
        <f>IF(RES_hh_tes_in!T5=0,"",RES_hh_tes_in!T5/RES_hh_fec_in!T5)</f>
        <v>0.70001118444126975</v>
      </c>
      <c r="U5" s="78">
        <f>IF(RES_hh_tes_in!U5=0,"",RES_hh_tes_in!U5/RES_hh_fec_in!U5)</f>
        <v>0.71597554033224786</v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>
        <f>IF(RES_hh_tes_in!G6=0,"",RES_hh_tes_in!G6/RES_hh_fec_in!G6)</f>
        <v>0.55838551934016045</v>
      </c>
      <c r="H6" s="78">
        <f>IF(RES_hh_tes_in!H6=0,"",RES_hh_tes_in!H6/RES_hh_fec_in!H6)</f>
        <v>0.5638709202280473</v>
      </c>
      <c r="I6" s="78">
        <f>IF(RES_hh_tes_in!I6=0,"",RES_hh_tes_in!I6/RES_hh_fec_in!I6)</f>
        <v>0.56960764051418566</v>
      </c>
      <c r="J6" s="78">
        <f>IF(RES_hh_tes_in!J6=0,"",RES_hh_tes_in!J6/RES_hh_fec_in!J6)</f>
        <v>0.57584607184191716</v>
      </c>
      <c r="K6" s="78">
        <f>IF(RES_hh_tes_in!K6=0,"",RES_hh_tes_in!K6/RES_hh_fec_in!K6)</f>
        <v>0.58279437518317689</v>
      </c>
      <c r="L6" s="78">
        <f>IF(RES_hh_tes_in!L6=0,"",RES_hh_tes_in!L6/RES_hh_fec_in!L6)</f>
        <v>0.59049972815831353</v>
      </c>
      <c r="M6" s="78">
        <f>IF(RES_hh_tes_in!M6=0,"",RES_hh_tes_in!M6/RES_hh_fec_in!M6)</f>
        <v>0.60444165943939721</v>
      </c>
      <c r="N6" s="78">
        <f>IF(RES_hh_tes_in!N6=0,"",RES_hh_tes_in!N6/RES_hh_fec_in!N6)</f>
        <v>0.62626005350576042</v>
      </c>
      <c r="O6" s="78">
        <f>IF(RES_hh_tes_in!O6=0,"",RES_hh_tes_in!O6/RES_hh_fec_in!O6)</f>
        <v>0.65678958938491405</v>
      </c>
      <c r="P6" s="78">
        <f>IF(RES_hh_tes_in!P6=0,"",RES_hh_tes_in!P6/RES_hh_fec_in!P6)</f>
        <v>0.69197347930236996</v>
      </c>
      <c r="Q6" s="78">
        <f>IF(RES_hh_tes_in!Q6=0,"",RES_hh_tes_in!Q6/RES_hh_fec_in!Q6)</f>
        <v>0.72006823254350083</v>
      </c>
      <c r="R6" s="78">
        <f>IF(RES_hh_tes_in!R6=0,"",RES_hh_tes_in!R6/RES_hh_fec_in!R6)</f>
        <v>0.73069769540248652</v>
      </c>
      <c r="S6" s="78">
        <f>IF(RES_hh_tes_in!S6=0,"",RES_hh_tes_in!S6/RES_hh_fec_in!S6)</f>
        <v>0.73558317306050514</v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>
        <f>IF(RES_hh_tes_in!V6=0,"",RES_hh_tes_in!V6/RES_hh_fec_in!V6)</f>
        <v>0.73937980430461026</v>
      </c>
      <c r="W6" s="78">
        <f>IF(RES_hh_tes_in!W6=0,"",RES_hh_tes_in!W6/RES_hh_fec_in!W6)</f>
        <v>0.74203885819257098</v>
      </c>
      <c r="X6" s="78">
        <f>IF(RES_hh_tes_in!X6=0,"",RES_hh_tes_in!X6/RES_hh_fec_in!X6)</f>
        <v>0.7441931104925652</v>
      </c>
      <c r="Y6" s="78">
        <f>IF(RES_hh_tes_in!Y6=0,"",RES_hh_tes_in!Y6/RES_hh_fec_in!Y6)</f>
        <v>0.74605274043573522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0.45973392024715581</v>
      </c>
      <c r="D7" s="78">
        <f>IF(RES_hh_tes_in!D7=0,"",RES_hh_tes_in!D7/RES_hh_fec_in!D7)</f>
        <v>0.46434749719136936</v>
      </c>
      <c r="E7" s="78">
        <f>IF(RES_hh_tes_in!E7=0,"",RES_hh_tes_in!E7/RES_hh_fec_in!E7)</f>
        <v>0.46920667955801987</v>
      </c>
      <c r="F7" s="78">
        <f>IF(RES_hh_tes_in!F7=0,"",RES_hh_tes_in!F7/RES_hh_fec_in!F7)</f>
        <v>0.4740393137294488</v>
      </c>
      <c r="G7" s="78">
        <f>IF(RES_hh_tes_in!G7=0,"",RES_hh_tes_in!G7/RES_hh_fec_in!G7)</f>
        <v>0.47908808432591576</v>
      </c>
      <c r="H7" s="78">
        <f>IF(RES_hh_tes_in!H7=0,"",RES_hh_tes_in!H7/RES_hh_fec_in!H7)</f>
        <v>0.48432008221794826</v>
      </c>
      <c r="I7" s="78">
        <f>IF(RES_hh_tes_in!I7=0,"",RES_hh_tes_in!I7/RES_hh_fec_in!I7)</f>
        <v>0.48979178958404723</v>
      </c>
      <c r="J7" s="78">
        <f>IF(RES_hh_tes_in!J7=0,"",RES_hh_tes_in!J7/RES_hh_fec_in!J7)</f>
        <v>0.49574203100183617</v>
      </c>
      <c r="K7" s="78">
        <f>IF(RES_hh_tes_in!K7=0,"",RES_hh_tes_in!K7/RES_hh_fec_in!K7)</f>
        <v>0.50236935126113602</v>
      </c>
      <c r="L7" s="78">
        <f>IF(RES_hh_tes_in!L7=0,"",RES_hh_tes_in!L7/RES_hh_fec_in!L7)</f>
        <v>0.50971874856996469</v>
      </c>
      <c r="M7" s="78">
        <f>IF(RES_hh_tes_in!M7=0,"",RES_hh_tes_in!M7/RES_hh_fec_in!M7)</f>
        <v>0.52301661987679504</v>
      </c>
      <c r="N7" s="78">
        <f>IF(RES_hh_tes_in!N7=0,"",RES_hh_tes_in!N7/RES_hh_fec_in!N7)</f>
        <v>0.5438270937320111</v>
      </c>
      <c r="O7" s="78">
        <f>IF(RES_hh_tes_in!O7=0,"",RES_hh_tes_in!O7/RES_hh_fec_in!O7)</f>
        <v>0.57294629041956568</v>
      </c>
      <c r="P7" s="78">
        <f>IF(RES_hh_tes_in!P7=0,"",RES_hh_tes_in!P7/RES_hh_fec_in!P7)</f>
        <v>0.60650482910142112</v>
      </c>
      <c r="Q7" s="78">
        <f>IF(RES_hh_tes_in!Q7=0,"",RES_hh_tes_in!Q7/RES_hh_fec_in!Q7)</f>
        <v>0.63330172011067565</v>
      </c>
      <c r="R7" s="78">
        <f>IF(RES_hh_tes_in!R7=0,"",RES_hh_tes_in!R7/RES_hh_fec_in!R7)</f>
        <v>0.6435107018066345</v>
      </c>
      <c r="S7" s="78">
        <f>IF(RES_hh_tes_in!S7=0,"",RES_hh_tes_in!S7/RES_hh_fec_in!S7)</f>
        <v>0.64831598531174217</v>
      </c>
      <c r="T7" s="78">
        <f>IF(RES_hh_tes_in!T7=0,"",RES_hh_tes_in!T7/RES_hh_fec_in!T7)</f>
        <v>0.64991108807299058</v>
      </c>
      <c r="U7" s="78">
        <f>IF(RES_hh_tes_in!U7=0,"",RES_hh_tes_in!U7/RES_hh_fec_in!U7)</f>
        <v>0.65037859661716857</v>
      </c>
      <c r="V7" s="78">
        <f>IF(RES_hh_tes_in!V7=0,"",RES_hh_tes_in!V7/RES_hh_fec_in!V7)</f>
        <v>0.65172117655716399</v>
      </c>
      <c r="W7" s="78">
        <f>IF(RES_hh_tes_in!W7=0,"",RES_hh_tes_in!W7/RES_hh_fec_in!W7)</f>
        <v>0.65357892528707651</v>
      </c>
      <c r="X7" s="78">
        <f>IF(RES_hh_tes_in!X7=0,"",RES_hh_tes_in!X7/RES_hh_fec_in!X7)</f>
        <v>0.65463060442084753</v>
      </c>
      <c r="Y7" s="78">
        <f>IF(RES_hh_tes_in!Y7=0,"",RES_hh_tes_in!Y7/RES_hh_fec_in!Y7)</f>
        <v>0.65530458687175186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0.50169489986696469</v>
      </c>
      <c r="D8" s="78">
        <f>IF(RES_hh_tes_in!D8=0,"",RES_hh_tes_in!D8/RES_hh_fec_in!D8)</f>
        <v>0.50653065525882945</v>
      </c>
      <c r="E8" s="78">
        <f>IF(RES_hh_tes_in!E8=0,"",RES_hh_tes_in!E8/RES_hh_fec_in!E8)</f>
        <v>0.51167136868384178</v>
      </c>
      <c r="F8" s="78">
        <f>IF(RES_hh_tes_in!F8=0,"",RES_hh_tes_in!F8/RES_hh_fec_in!F8)</f>
        <v>0.51679338086030013</v>
      </c>
      <c r="G8" s="78">
        <f>IF(RES_hh_tes_in!G8=0,"",RES_hh_tes_in!G8/RES_hh_fec_in!G8)</f>
        <v>0.52218852450335773</v>
      </c>
      <c r="H8" s="78">
        <f>IF(RES_hh_tes_in!H8=0,"",RES_hh_tes_in!H8/RES_hh_fec_in!H8)</f>
        <v>0.52781951376851188</v>
      </c>
      <c r="I8" s="78">
        <f>IF(RES_hh_tes_in!I8=0,"",RES_hh_tes_in!I8/RES_hh_fec_in!I8)</f>
        <v>0.53375661039231914</v>
      </c>
      <c r="J8" s="78">
        <f>IF(RES_hh_tes_in!J8=0,"",RES_hh_tes_in!J8/RES_hh_fec_in!J8)</f>
        <v>0.54029129412352694</v>
      </c>
      <c r="K8" s="78">
        <f>IF(RES_hh_tes_in!K8=0,"",RES_hh_tes_in!K8/RES_hh_fec_in!K8)</f>
        <v>0.54766902699183739</v>
      </c>
      <c r="L8" s="78">
        <f>IF(RES_hh_tes_in!L8=0,"",RES_hh_tes_in!L8/RES_hh_fec_in!L8)</f>
        <v>0.55595115452562793</v>
      </c>
      <c r="M8" s="78">
        <f>IF(RES_hh_tes_in!M8=0,"",RES_hh_tes_in!M8/RES_hh_fec_in!M8)</f>
        <v>0.57127592259897952</v>
      </c>
      <c r="N8" s="78">
        <f>IF(RES_hh_tes_in!N8=0,"",RES_hh_tes_in!N8/RES_hh_fec_in!N8)</f>
        <v>0.59555355407419464</v>
      </c>
      <c r="O8" s="78">
        <f>IF(RES_hh_tes_in!O8=0,"",RES_hh_tes_in!O8/RES_hh_fec_in!O8)</f>
        <v>0.63005881785389972</v>
      </c>
      <c r="P8" s="78">
        <f>IF(RES_hh_tes_in!P8=0,"",RES_hh_tes_in!P8/RES_hh_fec_in!P8)</f>
        <v>0.67070795169338959</v>
      </c>
      <c r="Q8" s="78">
        <f>IF(RES_hh_tes_in!Q8=0,"",RES_hh_tes_in!Q8/RES_hh_fec_in!Q8)</f>
        <v>0.70500030067759278</v>
      </c>
      <c r="R8" s="78">
        <f>IF(RES_hh_tes_in!R8=0,"",RES_hh_tes_in!R8/RES_hh_fec_in!R8)</f>
        <v>0.72243417322854908</v>
      </c>
      <c r="S8" s="78">
        <f>IF(RES_hh_tes_in!S8=0,"",RES_hh_tes_in!S8/RES_hh_fec_in!S8)</f>
        <v>0.7357922938622381</v>
      </c>
      <c r="T8" s="78">
        <f>IF(RES_hh_tes_in!T8=0,"",RES_hh_tes_in!T8/RES_hh_fec_in!T8)</f>
        <v>0.74666565997587342</v>
      </c>
      <c r="U8" s="78">
        <f>IF(RES_hh_tes_in!U8=0,"",RES_hh_tes_in!U8/RES_hh_fec_in!U8)</f>
        <v>0.75615489305950767</v>
      </c>
      <c r="V8" s="78">
        <f>IF(RES_hh_tes_in!V8=0,"",RES_hh_tes_in!V8/RES_hh_fec_in!V8)</f>
        <v>0.76480660828958591</v>
      </c>
      <c r="W8" s="78">
        <f>IF(RES_hh_tes_in!W8=0,"",RES_hh_tes_in!W8/RES_hh_fec_in!W8)</f>
        <v>0.7713318639915312</v>
      </c>
      <c r="X8" s="78">
        <f>IF(RES_hh_tes_in!X8=0,"",RES_hh_tes_in!X8/RES_hh_fec_in!X8)</f>
        <v>0.77517113153094608</v>
      </c>
      <c r="Y8" s="78">
        <f>IF(RES_hh_tes_in!Y8=0,"",RES_hh_tes_in!Y8/RES_hh_fec_in!Y8)</f>
        <v>0.77788209919693851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0.52201039843534791</v>
      </c>
      <c r="D9" s="78">
        <f>IF(RES_hh_tes_in!D9=0,"",RES_hh_tes_in!D9/RES_hh_fec_in!D9)</f>
        <v>0.53243591918245259</v>
      </c>
      <c r="E9" s="78">
        <f>IF(RES_hh_tes_in!E9=0,"",RES_hh_tes_in!E9/RES_hh_fec_in!E9)</f>
        <v>0.54296068966189304</v>
      </c>
      <c r="F9" s="78">
        <f>IF(RES_hh_tes_in!F9=0,"",RES_hh_tes_in!F9/RES_hh_fec_in!F9)</f>
        <v>0.55357441612309943</v>
      </c>
      <c r="G9" s="78">
        <f>IF(RES_hh_tes_in!G9=0,"",RES_hh_tes_in!G9/RES_hh_fec_in!G9)</f>
        <v>0.56426662651095449</v>
      </c>
      <c r="H9" s="78">
        <f>IF(RES_hh_tes_in!H9=0,"",RES_hh_tes_in!H9/RES_hh_fec_in!H9)</f>
        <v>0.57502498842448235</v>
      </c>
      <c r="I9" s="78">
        <f>IF(RES_hh_tes_in!I9=0,"",RES_hh_tes_in!I9/RES_hh_fec_in!I9)</f>
        <v>0.58583323405277277</v>
      </c>
      <c r="J9" s="78">
        <f>IF(RES_hh_tes_in!J9=0,"",RES_hh_tes_in!J9/RES_hh_fec_in!J9)</f>
        <v>0.59665622279932118</v>
      </c>
      <c r="K9" s="78">
        <f>IF(RES_hh_tes_in!K9=0,"",RES_hh_tes_in!K9/RES_hh_fec_in!K9)</f>
        <v>0.60744748838497886</v>
      </c>
      <c r="L9" s="78">
        <f>IF(RES_hh_tes_in!L9=0,"",RES_hh_tes_in!L9/RES_hh_fec_in!L9)</f>
        <v>0.61816578949473899</v>
      </c>
      <c r="M9" s="78">
        <f>IF(RES_hh_tes_in!M9=0,"",RES_hh_tes_in!M9/RES_hh_fec_in!M9)</f>
        <v>0.62801143070167398</v>
      </c>
      <c r="N9" s="78">
        <f>IF(RES_hh_tes_in!N9=0,"",RES_hh_tes_in!N9/RES_hh_fec_in!N9)</f>
        <v>0.63654683402628676</v>
      </c>
      <c r="O9" s="78">
        <f>IF(RES_hh_tes_in!O9=0,"",RES_hh_tes_in!O9/RES_hh_fec_in!O9)</f>
        <v>0.64351927426526445</v>
      </c>
      <c r="P9" s="78">
        <f>IF(RES_hh_tes_in!P9=0,"",RES_hh_tes_in!P9/RES_hh_fec_in!P9)</f>
        <v>0.64953277464350079</v>
      </c>
      <c r="Q9" s="78">
        <f>IF(RES_hh_tes_in!Q9=0,"",RES_hh_tes_in!Q9/RES_hh_fec_in!Q9)</f>
        <v>0.6567080049049826</v>
      </c>
      <c r="R9" s="78">
        <f>IF(RES_hh_tes_in!R9=0,"",RES_hh_tes_in!R9/RES_hh_fec_in!R9)</f>
        <v>0.66745557188661364</v>
      </c>
      <c r="S9" s="78">
        <f>IF(RES_hh_tes_in!S9=0,"",RES_hh_tes_in!S9/RES_hh_fec_in!S9)</f>
        <v>0.67955183013909792</v>
      </c>
      <c r="T9" s="78">
        <f>IF(RES_hh_tes_in!T9=0,"",RES_hh_tes_in!T9/RES_hh_fec_in!T9)</f>
        <v>0.69175308938668345</v>
      </c>
      <c r="U9" s="78">
        <f>IF(RES_hh_tes_in!U9=0,"",RES_hh_tes_in!U9/RES_hh_fec_in!U9)</f>
        <v>0.7030239899582349</v>
      </c>
      <c r="V9" s="78">
        <f>IF(RES_hh_tes_in!V9=0,"",RES_hh_tes_in!V9/RES_hh_fec_in!V9)</f>
        <v>0.71247827355115945</v>
      </c>
      <c r="W9" s="78">
        <f>IF(RES_hh_tes_in!W9=0,"",RES_hh_tes_in!W9/RES_hh_fec_in!W9)</f>
        <v>0.72007314669523859</v>
      </c>
      <c r="X9" s="78">
        <f>IF(RES_hh_tes_in!X9=0,"",RES_hh_tes_in!X9/RES_hh_fec_in!X9)</f>
        <v>0.7269976557769211</v>
      </c>
      <c r="Y9" s="78">
        <f>IF(RES_hh_tes_in!Y9=0,"",RES_hh_tes_in!Y9/RES_hh_fec_in!Y9)</f>
        <v>0.73352333737135711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>
        <f>IF(RES_hh_tes_in!F10=0,"",RES_hh_tes_in!F10/RES_hh_fec_in!F10)</f>
        <v>0.7686771470761764</v>
      </c>
      <c r="G10" s="78">
        <f>IF(RES_hh_tes_in!G10=0,"",RES_hh_tes_in!G10/RES_hh_fec_in!G10)</f>
        <v>0.77312316195773423</v>
      </c>
      <c r="H10" s="78">
        <f>IF(RES_hh_tes_in!H10=0,"",RES_hh_tes_in!H10/RES_hh_fec_in!H10)</f>
        <v>0.77756973506444471</v>
      </c>
      <c r="I10" s="78">
        <f>IF(RES_hh_tes_in!I10=0,"",RES_hh_tes_in!I10/RES_hh_fec_in!I10)</f>
        <v>0.78201699721650209</v>
      </c>
      <c r="J10" s="78">
        <f>IF(RES_hh_tes_in!J10=0,"",RES_hh_tes_in!J10/RES_hh_fec_in!J10)</f>
        <v>0.7864654843380654</v>
      </c>
      <c r="K10" s="78">
        <f>IF(RES_hh_tes_in!K10=0,"",RES_hh_tes_in!K10/RES_hh_fec_in!K10)</f>
        <v>0.79091565210563197</v>
      </c>
      <c r="L10" s="78">
        <f>IF(RES_hh_tes_in!L10=0,"",RES_hh_tes_in!L10/RES_hh_fec_in!L10)</f>
        <v>0.79536762243134784</v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0.72487126658240331</v>
      </c>
      <c r="D11" s="78">
        <f>IF(RES_hh_tes_in!D11=0,"",RES_hh_tes_in!D11/RES_hh_fec_in!D11)</f>
        <v>0.72612264745539168</v>
      </c>
      <c r="E11" s="78">
        <f>IF(RES_hh_tes_in!E11=0,"",RES_hh_tes_in!E11/RES_hh_fec_in!E11)</f>
        <v>0.7274078123472052</v>
      </c>
      <c r="F11" s="78">
        <f>IF(RES_hh_tes_in!F11=0,"",RES_hh_tes_in!F11/RES_hh_fec_in!F11)</f>
        <v>0.72869758415067665</v>
      </c>
      <c r="G11" s="78">
        <f>IF(RES_hh_tes_in!G11=0,"",RES_hh_tes_in!G11/RES_hh_fec_in!G11)</f>
        <v>0.73001846904834256</v>
      </c>
      <c r="H11" s="78">
        <f>IF(RES_hh_tes_in!H11=0,"",RES_hh_tes_in!H11/RES_hh_fec_in!H11)</f>
        <v>0.73136722302090318</v>
      </c>
      <c r="I11" s="78">
        <f>IF(RES_hh_tes_in!I11=0,"",RES_hh_tes_in!I11/RES_hh_fec_in!I11)</f>
        <v>0.73275037719250979</v>
      </c>
      <c r="J11" s="78">
        <f>IF(RES_hh_tes_in!J11=0,"",RES_hh_tes_in!J11/RES_hh_fec_in!J11)</f>
        <v>0.7341946872735321</v>
      </c>
      <c r="K11" s="78">
        <f>IF(RES_hh_tes_in!K11=0,"",RES_hh_tes_in!K11/RES_hh_fec_in!K11)</f>
        <v>0.73572290265537221</v>
      </c>
      <c r="L11" s="78">
        <f>IF(RES_hh_tes_in!L11=0,"",RES_hh_tes_in!L11/RES_hh_fec_in!L11)</f>
        <v>0.73734110973290823</v>
      </c>
      <c r="M11" s="78">
        <f>IF(RES_hh_tes_in!M11=0,"",RES_hh_tes_in!M11/RES_hh_fec_in!M11)</f>
        <v>0.73958171945032403</v>
      </c>
      <c r="N11" s="78">
        <f>IF(RES_hh_tes_in!N11=0,"",RES_hh_tes_in!N11/RES_hh_fec_in!N11)</f>
        <v>0.74261306679145556</v>
      </c>
      <c r="O11" s="78">
        <f>IF(RES_hh_tes_in!O11=0,"",RES_hh_tes_in!O11/RES_hh_fec_in!O11)</f>
        <v>0.74658271782475183</v>
      </c>
      <c r="P11" s="78">
        <f>IF(RES_hh_tes_in!P11=0,"",RES_hh_tes_in!P11/RES_hh_fec_in!P11)</f>
        <v>0.75120991728586328</v>
      </c>
      <c r="Q11" s="78">
        <f>IF(RES_hh_tes_in!Q11=0,"",RES_hh_tes_in!Q11/RES_hh_fec_in!Q11)</f>
        <v>0.75557557381046692</v>
      </c>
      <c r="R11" s="78">
        <f>IF(RES_hh_tes_in!R11=0,"",RES_hh_tes_in!R11/RES_hh_fec_in!R11)</f>
        <v>0.75892083069769722</v>
      </c>
      <c r="S11" s="78">
        <f>IF(RES_hh_tes_in!S11=0,"",RES_hh_tes_in!S11/RES_hh_fec_in!S11)</f>
        <v>0.76217520642804992</v>
      </c>
      <c r="T11" s="78">
        <f>IF(RES_hh_tes_in!T11=0,"",RES_hh_tes_in!T11/RES_hh_fec_in!T11)</f>
        <v>0.76531695665829136</v>
      </c>
      <c r="U11" s="78">
        <f>IF(RES_hh_tes_in!U11=0,"",RES_hh_tes_in!U11/RES_hh_fec_in!U11)</f>
        <v>0.76832433704519831</v>
      </c>
      <c r="V11" s="78">
        <f>IF(RES_hh_tes_in!V11=0,"",RES_hh_tes_in!V11/RES_hh_fec_in!V11)</f>
        <v>0.77117560324554346</v>
      </c>
      <c r="W11" s="78" t="str">
        <f>IF(RES_hh_tes_in!W11=0,"",RES_hh_tes_in!W11/RES_hh_fec_in!W11)</f>
        <v/>
      </c>
      <c r="X11" s="78" t="str">
        <f>IF(RES_hh_tes_in!X11=0,"",RES_hh_tes_in!X11/RES_hh_fec_in!X11)</f>
        <v/>
      </c>
      <c r="Y11" s="78" t="str">
        <f>IF(RES_hh_tes_in!Y11=0,"",RES_hh_tes_in!Y11/RES_hh_fec_in!Y11)</f>
        <v/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1.5359705253745835</v>
      </c>
      <c r="D12" s="78">
        <f>IF(RES_hh_tes_in!D12=0,"",RES_hh_tes_in!D12/RES_hh_fec_in!D12)</f>
        <v>1.6379787309895106</v>
      </c>
      <c r="E12" s="78">
        <f>IF(RES_hh_tes_in!E12=0,"",RES_hh_tes_in!E12/RES_hh_fec_in!E12)</f>
        <v>1.7417043791655358</v>
      </c>
      <c r="F12" s="78">
        <f>IF(RES_hh_tes_in!F12=0,"",RES_hh_tes_in!F12/RES_hh_fec_in!F12)</f>
        <v>1.8461474777857982</v>
      </c>
      <c r="G12" s="78">
        <f>IF(RES_hh_tes_in!G12=0,"",RES_hh_tes_in!G12/RES_hh_fec_in!G12)</f>
        <v>1.9522191476866326</v>
      </c>
      <c r="H12" s="78">
        <f>IF(RES_hh_tes_in!H12=0,"",RES_hh_tes_in!H12/RES_hh_fec_in!H12)</f>
        <v>2.0598097822894075</v>
      </c>
      <c r="I12" s="78">
        <f>IF(RES_hh_tes_in!I12=0,"",RES_hh_tes_in!I12/RES_hh_fec_in!I12)</f>
        <v>2.1691458745713064</v>
      </c>
      <c r="J12" s="78">
        <f>IF(RES_hh_tes_in!J12=0,"",RES_hh_tes_in!J12/RES_hh_fec_in!J12)</f>
        <v>2.2811508699087888</v>
      </c>
      <c r="K12" s="78">
        <f>IF(RES_hh_tes_in!K12=0,"",RES_hh_tes_in!K12/RES_hh_fec_in!K12)</f>
        <v>2.3966127955240801</v>
      </c>
      <c r="L12" s="78">
        <f>IF(RES_hh_tes_in!L12=0,"",RES_hh_tes_in!L12/RES_hh_fec_in!L12)</f>
        <v>2.5157476802495227</v>
      </c>
      <c r="M12" s="78">
        <f>IF(RES_hh_tes_in!M12=0,"",RES_hh_tes_in!M12/RES_hh_fec_in!M12)</f>
        <v>2.6614249864238566</v>
      </c>
      <c r="N12" s="78">
        <f>IF(RES_hh_tes_in!N12=0,"",RES_hh_tes_in!N12/RES_hh_fec_in!N12)</f>
        <v>2.8415310037111121</v>
      </c>
      <c r="O12" s="78">
        <f>IF(RES_hh_tes_in!O12=0,"",RES_hh_tes_in!O12/RES_hh_fec_in!O12)</f>
        <v>3.0587750968838998</v>
      </c>
      <c r="P12" s="78">
        <f>IF(RES_hh_tes_in!P12=0,"",RES_hh_tes_in!P12/RES_hh_fec_in!P12)</f>
        <v>3.2912522067116114</v>
      </c>
      <c r="Q12" s="78">
        <f>IF(RES_hh_tes_in!Q12=0,"",RES_hh_tes_in!Q12/RES_hh_fec_in!Q12)</f>
        <v>3.4720422211850792</v>
      </c>
      <c r="R12" s="78">
        <f>IF(RES_hh_tes_in!R12=0,"",RES_hh_tes_in!R12/RES_hh_fec_in!R12)</f>
        <v>3.4728695263566736</v>
      </c>
      <c r="S12" s="78">
        <f>IF(RES_hh_tes_in!S12=0,"",RES_hh_tes_in!S12/RES_hh_fec_in!S12)</f>
        <v>3.4729614491535181</v>
      </c>
      <c r="T12" s="78">
        <f>IF(RES_hh_tes_in!T12=0,"",RES_hh_tes_in!T12/RES_hh_fec_in!T12)</f>
        <v>3.4730635855944549</v>
      </c>
      <c r="U12" s="78">
        <f>IF(RES_hh_tes_in!U12=0,"",RES_hh_tes_in!U12/RES_hh_fec_in!U12)</f>
        <v>3.4731770705288301</v>
      </c>
      <c r="V12" s="78">
        <f>IF(RES_hh_tes_in!V12=0,"",RES_hh_tes_in!V12/RES_hh_fec_in!V12)</f>
        <v>3.4833907146225846</v>
      </c>
      <c r="W12" s="78">
        <f>IF(RES_hh_tes_in!W12=0,"",RES_hh_tes_in!W12/RES_hh_fec_in!W12)</f>
        <v>3.537792630207798</v>
      </c>
      <c r="X12" s="78">
        <f>IF(RES_hh_tes_in!X12=0,"",RES_hh_tes_in!X12/RES_hh_fec_in!X12)</f>
        <v>3.6106526571311592</v>
      </c>
      <c r="Y12" s="78">
        <f>IF(RES_hh_tes_in!Y12=0,"",RES_hh_tes_in!Y12/RES_hh_fec_in!Y12)</f>
        <v>3.6942626779980974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0.66393997726906551</v>
      </c>
      <c r="D13" s="79">
        <f>IF(RES_hh_tes_in!D13=0,"",RES_hh_tes_in!D13/RES_hh_fec_in!D13)</f>
        <v>0.66763682229545274</v>
      </c>
      <c r="E13" s="79">
        <f>IF(RES_hh_tes_in!E13=0,"",RES_hh_tes_in!E13/RES_hh_fec_in!E13)</f>
        <v>0.6713233704059518</v>
      </c>
      <c r="F13" s="79">
        <f>IF(RES_hh_tes_in!F13=0,"",RES_hh_tes_in!F13/RES_hh_fec_in!F13)</f>
        <v>0.67500815545419246</v>
      </c>
      <c r="G13" s="79">
        <f>IF(RES_hh_tes_in!G13=0,"",RES_hh_tes_in!G13/RES_hh_fec_in!G13)</f>
        <v>0.67868346445037586</v>
      </c>
      <c r="H13" s="79">
        <f>IF(RES_hh_tes_in!H13=0,"",RES_hh_tes_in!H13/RES_hh_fec_in!H13)</f>
        <v>0.68235027057240261</v>
      </c>
      <c r="I13" s="79">
        <f>IF(RES_hh_tes_in!I13=0,"",RES_hh_tes_in!I13/RES_hh_fec_in!I13)</f>
        <v>0.68600670495573957</v>
      </c>
      <c r="J13" s="79">
        <f>IF(RES_hh_tes_in!J13=0,"",RES_hh_tes_in!J13/RES_hh_fec_in!J13)</f>
        <v>0.68964504357529033</v>
      </c>
      <c r="K13" s="79">
        <f>IF(RES_hh_tes_in!K13=0,"",RES_hh_tes_in!K13/RES_hh_fec_in!K13)</f>
        <v>0.69325876978280543</v>
      </c>
      <c r="L13" s="79">
        <f>IF(RES_hh_tes_in!L13=0,"",RES_hh_tes_in!L13/RES_hh_fec_in!L13)</f>
        <v>0.69684623512728783</v>
      </c>
      <c r="M13" s="79">
        <f>IF(RES_hh_tes_in!M13=0,"",RES_hh_tes_in!M13/RES_hh_fec_in!M13)</f>
        <v>0.69974742347604479</v>
      </c>
      <c r="N13" s="79">
        <f>IF(RES_hh_tes_in!N13=0,"",RES_hh_tes_in!N13/RES_hh_fec_in!N13)</f>
        <v>0.70172386803028042</v>
      </c>
      <c r="O13" s="79">
        <f>IF(RES_hh_tes_in!O13=0,"",RES_hh_tes_in!O13/RES_hh_fec_in!O13)</f>
        <v>0.70309092710663357</v>
      </c>
      <c r="P13" s="79">
        <f>IF(RES_hh_tes_in!P13=0,"",RES_hh_tes_in!P13/RES_hh_fec_in!P13)</f>
        <v>0.70523187090880657</v>
      </c>
      <c r="Q13" s="79">
        <f>IF(RES_hh_tes_in!Q13=0,"",RES_hh_tes_in!Q13/RES_hh_fec_in!Q13)</f>
        <v>0.71190409071417882</v>
      </c>
      <c r="R13" s="79">
        <f>IF(RES_hh_tes_in!R13=0,"",RES_hh_tes_in!R13/RES_hh_fec_in!R13)</f>
        <v>0.727531165089358</v>
      </c>
      <c r="S13" s="79">
        <f>IF(RES_hh_tes_in!S13=0,"",RES_hh_tes_in!S13/RES_hh_fec_in!S13)</f>
        <v>0.74858384784807863</v>
      </c>
      <c r="T13" s="79">
        <f>IF(RES_hh_tes_in!T13=0,"",RES_hh_tes_in!T13/RES_hh_fec_in!T13)</f>
        <v>0.77216925996050001</v>
      </c>
      <c r="U13" s="79" t="str">
        <f>IF(RES_hh_tes_in!U13=0,"",RES_hh_tes_in!U13/RES_hh_fec_in!U13)</f>
        <v/>
      </c>
      <c r="V13" s="79" t="str">
        <f>IF(RES_hh_tes_in!V13=0,"",RES_hh_tes_in!V13/RES_hh_fec_in!V13)</f>
        <v/>
      </c>
      <c r="W13" s="79" t="str">
        <f>IF(RES_hh_tes_in!W13=0,"",RES_hh_tes_in!W13/RES_hh_fec_in!W13)</f>
        <v/>
      </c>
      <c r="X13" s="79" t="str">
        <f>IF(RES_hh_tes_in!X13=0,"",RES_hh_tes_in!X13/RES_hh_fec_in!X13)</f>
        <v/>
      </c>
      <c r="Y13" s="79" t="str">
        <f>IF(RES_hh_tes_in!Y13=0,"",RES_hh_tes_in!Y13/RES_hh_fec_in!Y13)</f>
        <v/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2.2074633167834747</v>
      </c>
      <c r="D15" s="70">
        <f>IF(RES_hh_tes_in!D15=0,"",RES_hh_tes_in!D15/RES_hh_fec_in!D15)</f>
        <v>2.2975291904261343</v>
      </c>
      <c r="E15" s="70">
        <f>IF(RES_hh_tes_in!E15=0,"",RES_hh_tes_in!E15/RES_hh_fec_in!E15)</f>
        <v>2.388945324702402</v>
      </c>
      <c r="F15" s="70">
        <f>IF(RES_hh_tes_in!F15=0,"",RES_hh_tes_in!F15/RES_hh_fec_in!F15)</f>
        <v>2.4810956730450684</v>
      </c>
      <c r="G15" s="70">
        <f>IF(RES_hh_tes_in!G15=0,"",RES_hh_tes_in!G15/RES_hh_fec_in!G15)</f>
        <v>2.5745140923379908</v>
      </c>
      <c r="H15" s="70">
        <f>IF(RES_hh_tes_in!H15=0,"",RES_hh_tes_in!H15/RES_hh_fec_in!H15)</f>
        <v>2.6691166807714342</v>
      </c>
      <c r="I15" s="70">
        <f>IF(RES_hh_tes_in!I15=0,"",RES_hh_tes_in!I15/RES_hh_fec_in!I15)</f>
        <v>2.7650153448954669</v>
      </c>
      <c r="J15" s="70">
        <f>IF(RES_hh_tes_in!J15=0,"",RES_hh_tes_in!J15/RES_hh_fec_in!J15)</f>
        <v>2.8627116414540397</v>
      </c>
      <c r="K15" s="70">
        <f>IF(RES_hh_tes_in!K15=0,"",RES_hh_tes_in!K15/RES_hh_fec_in!K15)</f>
        <v>2.9626028452080639</v>
      </c>
      <c r="L15" s="70">
        <f>IF(RES_hh_tes_in!L15=0,"",RES_hh_tes_in!L15/RES_hh_fec_in!L15)</f>
        <v>3.0647416390665572</v>
      </c>
      <c r="M15" s="70">
        <f>IF(RES_hh_tes_in!M15=0,"",RES_hh_tes_in!M15/RES_hh_fec_in!M15)</f>
        <v>3.1817851681936578</v>
      </c>
      <c r="N15" s="70">
        <f>IF(RES_hh_tes_in!N15=0,"",RES_hh_tes_in!N15/RES_hh_fec_in!N15)</f>
        <v>3.3174907578976205</v>
      </c>
      <c r="O15" s="70">
        <f>IF(RES_hh_tes_in!O15=0,"",RES_hh_tes_in!O15/RES_hh_fec_in!O15)</f>
        <v>3.4716163228285724</v>
      </c>
      <c r="P15" s="70">
        <f>IF(RES_hh_tes_in!P15=0,"",RES_hh_tes_in!P15/RES_hh_fec_in!P15)</f>
        <v>3.6291623625186578</v>
      </c>
      <c r="Q15" s="70">
        <f>IF(RES_hh_tes_in!Q15=0,"",RES_hh_tes_in!Q15/RES_hh_fec_in!Q15)</f>
        <v>3.7500765324537753</v>
      </c>
      <c r="R15" s="70">
        <f>IF(RES_hh_tes_in!R15=0,"",RES_hh_tes_in!R15/RES_hh_fec_in!R15)</f>
        <v>3.7762759873475953</v>
      </c>
      <c r="S15" s="70">
        <f>IF(RES_hh_tes_in!S15=0,"",RES_hh_tes_in!S15/RES_hh_fec_in!S15)</f>
        <v>3.7791870378913521</v>
      </c>
      <c r="T15" s="70">
        <f>IF(RES_hh_tes_in!T15=0,"",RES_hh_tes_in!T15/RES_hh_fec_in!T15)</f>
        <v>3.782421538495528</v>
      </c>
      <c r="U15" s="70">
        <f>IF(RES_hh_tes_in!U15=0,"",RES_hh_tes_in!U15/RES_hh_fec_in!U15)</f>
        <v>3.7860154280557232</v>
      </c>
      <c r="V15" s="70">
        <f>IF(RES_hh_tes_in!V15=0,"",RES_hh_tes_in!V15/RES_hh_fec_in!V15)</f>
        <v>3.7962850985904657</v>
      </c>
      <c r="W15" s="70">
        <f>IF(RES_hh_tes_in!W15=0,"",RES_hh_tes_in!W15/RES_hh_fec_in!W15)</f>
        <v>3.8299921487112689</v>
      </c>
      <c r="X15" s="70">
        <f>IF(RES_hh_tes_in!X15=0,"",RES_hh_tes_in!X15/RES_hh_fec_in!X15)</f>
        <v>3.8716180398618287</v>
      </c>
      <c r="Y15" s="70">
        <f>IF(RES_hh_tes_in!Y15=0,"",RES_hh_tes_in!Y15/RES_hh_fec_in!Y15)</f>
        <v>3.9185378184491784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2.2074633167834747</v>
      </c>
      <c r="D16" s="78">
        <f>IF(RES_hh_tes_in!D16=0,"",RES_hh_tes_in!D16/RES_hh_fec_in!D16)</f>
        <v>2.2975291904261343</v>
      </c>
      <c r="E16" s="78">
        <f>IF(RES_hh_tes_in!E16=0,"",RES_hh_tes_in!E16/RES_hh_fec_in!E16)</f>
        <v>2.388945324702402</v>
      </c>
      <c r="F16" s="78">
        <f>IF(RES_hh_tes_in!F16=0,"",RES_hh_tes_in!F16/RES_hh_fec_in!F16)</f>
        <v>2.4810956730450684</v>
      </c>
      <c r="G16" s="78">
        <f>IF(RES_hh_tes_in!G16=0,"",RES_hh_tes_in!G16/RES_hh_fec_in!G16)</f>
        <v>2.5745140923379908</v>
      </c>
      <c r="H16" s="78">
        <f>IF(RES_hh_tes_in!H16=0,"",RES_hh_tes_in!H16/RES_hh_fec_in!H16)</f>
        <v>2.6691166807714342</v>
      </c>
      <c r="I16" s="78">
        <f>IF(RES_hh_tes_in!I16=0,"",RES_hh_tes_in!I16/RES_hh_fec_in!I16)</f>
        <v>2.7650153448954669</v>
      </c>
      <c r="J16" s="78">
        <f>IF(RES_hh_tes_in!J16=0,"",RES_hh_tes_in!J16/RES_hh_fec_in!J16)</f>
        <v>2.8627116414540397</v>
      </c>
      <c r="K16" s="78">
        <f>IF(RES_hh_tes_in!K16=0,"",RES_hh_tes_in!K16/RES_hh_fec_in!K16)</f>
        <v>2.9626028452080639</v>
      </c>
      <c r="L16" s="78">
        <f>IF(RES_hh_tes_in!L16=0,"",RES_hh_tes_in!L16/RES_hh_fec_in!L16)</f>
        <v>3.0647416390665572</v>
      </c>
      <c r="M16" s="78">
        <f>IF(RES_hh_tes_in!M16=0,"",RES_hh_tes_in!M16/RES_hh_fec_in!M16)</f>
        <v>3.1817851681936578</v>
      </c>
      <c r="N16" s="78">
        <f>IF(RES_hh_tes_in!N16=0,"",RES_hh_tes_in!N16/RES_hh_fec_in!N16)</f>
        <v>3.3174907578976205</v>
      </c>
      <c r="O16" s="78">
        <f>IF(RES_hh_tes_in!O16=0,"",RES_hh_tes_in!O16/RES_hh_fec_in!O16)</f>
        <v>3.4716163228285724</v>
      </c>
      <c r="P16" s="78">
        <f>IF(RES_hh_tes_in!P16=0,"",RES_hh_tes_in!P16/RES_hh_fec_in!P16)</f>
        <v>3.6291623625186578</v>
      </c>
      <c r="Q16" s="78">
        <f>IF(RES_hh_tes_in!Q16=0,"",RES_hh_tes_in!Q16/RES_hh_fec_in!Q16)</f>
        <v>3.7500765324537753</v>
      </c>
      <c r="R16" s="78">
        <f>IF(RES_hh_tes_in!R16=0,"",RES_hh_tes_in!R16/RES_hh_fec_in!R16)</f>
        <v>3.7762759873475953</v>
      </c>
      <c r="S16" s="78">
        <f>IF(RES_hh_tes_in!S16=0,"",RES_hh_tes_in!S16/RES_hh_fec_in!S16)</f>
        <v>3.7791870378913521</v>
      </c>
      <c r="T16" s="78">
        <f>IF(RES_hh_tes_in!T16=0,"",RES_hh_tes_in!T16/RES_hh_fec_in!T16)</f>
        <v>3.782421538495528</v>
      </c>
      <c r="U16" s="78">
        <f>IF(RES_hh_tes_in!U16=0,"",RES_hh_tes_in!U16/RES_hh_fec_in!U16)</f>
        <v>3.7860154280557232</v>
      </c>
      <c r="V16" s="78">
        <f>IF(RES_hh_tes_in!V16=0,"",RES_hh_tes_in!V16/RES_hh_fec_in!V16)</f>
        <v>3.7962850985904657</v>
      </c>
      <c r="W16" s="78">
        <f>IF(RES_hh_tes_in!W16=0,"",RES_hh_tes_in!W16/RES_hh_fec_in!W16)</f>
        <v>3.8299921487112689</v>
      </c>
      <c r="X16" s="78">
        <f>IF(RES_hh_tes_in!X16=0,"",RES_hh_tes_in!X16/RES_hh_fec_in!X16)</f>
        <v>3.8716180398618287</v>
      </c>
      <c r="Y16" s="78">
        <f>IF(RES_hh_tes_in!Y16=0,"",RES_hh_tes_in!Y16/RES_hh_fec_in!Y16)</f>
        <v>3.9185378184491784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0.76862598116432457</v>
      </c>
      <c r="D17" s="70">
        <f>IF(RES_hh_tes_in!D17=0,"",RES_hh_tes_in!D17/RES_hh_fec_in!D17)</f>
        <v>0.73484609733608652</v>
      </c>
      <c r="E17" s="70">
        <f>IF(RES_hh_tes_in!E17=0,"",RES_hh_tes_in!E17/RES_hh_fec_in!E17)</f>
        <v>0.76852388989412435</v>
      </c>
      <c r="F17" s="70">
        <f>IF(RES_hh_tes_in!F17=0,"",RES_hh_tes_in!F17/RES_hh_fec_in!F17)</f>
        <v>0.73072398080344292</v>
      </c>
      <c r="G17" s="70">
        <f>IF(RES_hh_tes_in!G17=0,"",RES_hh_tes_in!G17/RES_hh_fec_in!G17)</f>
        <v>0.75092354500398872</v>
      </c>
      <c r="H17" s="70">
        <f>IF(RES_hh_tes_in!H17=0,"",RES_hh_tes_in!H17/RES_hh_fec_in!H17)</f>
        <v>0.76742708751021516</v>
      </c>
      <c r="I17" s="70">
        <f>IF(RES_hh_tes_in!I17=0,"",RES_hh_tes_in!I17/RES_hh_fec_in!I17)</f>
        <v>0.86653320526188649</v>
      </c>
      <c r="J17" s="70">
        <f>IF(RES_hh_tes_in!J17=0,"",RES_hh_tes_in!J17/RES_hh_fec_in!J17)</f>
        <v>0.8329671789137314</v>
      </c>
      <c r="K17" s="70">
        <f>IF(RES_hh_tes_in!K17=0,"",RES_hh_tes_in!K17/RES_hh_fec_in!K17)</f>
        <v>0.76870500322671431</v>
      </c>
      <c r="L17" s="70">
        <f>IF(RES_hh_tes_in!L17=0,"",RES_hh_tes_in!L17/RES_hh_fec_in!L17)</f>
        <v>0.78048395118219704</v>
      </c>
      <c r="M17" s="70">
        <f>IF(RES_hh_tes_in!M17=0,"",RES_hh_tes_in!M17/RES_hh_fec_in!M17)</f>
        <v>0.76449790219956659</v>
      </c>
      <c r="N17" s="70">
        <f>IF(RES_hh_tes_in!N17=0,"",RES_hh_tes_in!N17/RES_hh_fec_in!N17)</f>
        <v>0.78032811464570151</v>
      </c>
      <c r="O17" s="70">
        <f>IF(RES_hh_tes_in!O17=0,"",RES_hh_tes_in!O17/RES_hh_fec_in!O17)</f>
        <v>0.79145847161793126</v>
      </c>
      <c r="P17" s="70">
        <f>IF(RES_hh_tes_in!P17=0,"",RES_hh_tes_in!P17/RES_hh_fec_in!P17)</f>
        <v>0.83707245403342279</v>
      </c>
      <c r="Q17" s="70">
        <f>IF(RES_hh_tes_in!Q17=0,"",RES_hh_tes_in!Q17/RES_hh_fec_in!Q17)</f>
        <v>0.89756244113619021</v>
      </c>
      <c r="R17" s="70">
        <f>IF(RES_hh_tes_in!R17=0,"",RES_hh_tes_in!R17/RES_hh_fec_in!R17)</f>
        <v>0.85827293920334036</v>
      </c>
      <c r="S17" s="70">
        <f>IF(RES_hh_tes_in!S17=0,"",RES_hh_tes_in!S17/RES_hh_fec_in!S17)</f>
        <v>0.85971035586302769</v>
      </c>
      <c r="T17" s="70">
        <f>IF(RES_hh_tes_in!T17=0,"",RES_hh_tes_in!T17/RES_hh_fec_in!T17)</f>
        <v>0.88586731873325641</v>
      </c>
      <c r="U17" s="70">
        <f>IF(RES_hh_tes_in!U17=0,"",RES_hh_tes_in!U17/RES_hh_fec_in!U17)</f>
        <v>0.86273026702250666</v>
      </c>
      <c r="V17" s="70">
        <f>IF(RES_hh_tes_in!V17=0,"",RES_hh_tes_in!V17/RES_hh_fec_in!V17)</f>
        <v>0.87776932181146661</v>
      </c>
      <c r="W17" s="70">
        <f>IF(RES_hh_tes_in!W17=0,"",RES_hh_tes_in!W17/RES_hh_fec_in!W17)</f>
        <v>0.89136991079201411</v>
      </c>
      <c r="X17" s="70">
        <f>IF(RES_hh_tes_in!X17=0,"",RES_hh_tes_in!X17/RES_hh_fec_in!X17)</f>
        <v>0.9347858659435806</v>
      </c>
      <c r="Y17" s="70">
        <f>IF(RES_hh_tes_in!Y17=0,"",RES_hh_tes_in!Y17/RES_hh_fec_in!Y17)</f>
        <v>0.94057132278596434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0.54182747686438504</v>
      </c>
      <c r="D19" s="78">
        <f>IF(RES_hh_tes_in!D19=0,"",RES_hh_tes_in!D19/RES_hh_fec_in!D19)</f>
        <v>0.54381065156493613</v>
      </c>
      <c r="E19" s="78">
        <f>IF(RES_hh_tes_in!E19=0,"",RES_hh_tes_in!E19/RES_hh_fec_in!E19)</f>
        <v>0.54606949632652857</v>
      </c>
      <c r="F19" s="78">
        <f>IF(RES_hh_tes_in!F19=0,"",RES_hh_tes_in!F19/RES_hh_fec_in!F19)</f>
        <v>0.54836593246008125</v>
      </c>
      <c r="G19" s="78">
        <f>IF(RES_hh_tes_in!G19=0,"",RES_hh_tes_in!G19/RES_hh_fec_in!G19)</f>
        <v>0.55091624450520349</v>
      </c>
      <c r="H19" s="78">
        <f>IF(RES_hh_tes_in!H19=0,"",RES_hh_tes_in!H19/RES_hh_fec_in!H19)</f>
        <v>0.55369396198770349</v>
      </c>
      <c r="I19" s="78">
        <f>IF(RES_hh_tes_in!I19=0,"",RES_hh_tes_in!I19/RES_hh_fec_in!I19)</f>
        <v>0.55675237742446082</v>
      </c>
      <c r="J19" s="78">
        <f>IF(RES_hh_tes_in!J19=0,"",RES_hh_tes_in!J19/RES_hh_fec_in!J19)</f>
        <v>0.56030981144656555</v>
      </c>
      <c r="K19" s="78">
        <f>IF(RES_hh_tes_in!K19=0,"",RES_hh_tes_in!K19/RES_hh_fec_in!K19)</f>
        <v>0.56455189401559991</v>
      </c>
      <c r="L19" s="78">
        <f>IF(RES_hh_tes_in!L19=0,"",RES_hh_tes_in!L19/RES_hh_fec_in!L19)</f>
        <v>0.56952828875672956</v>
      </c>
      <c r="M19" s="78">
        <f>IF(RES_hh_tes_in!M19=0,"",RES_hh_tes_in!M19/RES_hh_fec_in!M19)</f>
        <v>0.57967298498152364</v>
      </c>
      <c r="N19" s="78">
        <f>IF(RES_hh_tes_in!N19=0,"",RES_hh_tes_in!N19/RES_hh_fec_in!N19)</f>
        <v>0.59639537716146063</v>
      </c>
      <c r="O19" s="78">
        <f>IF(RES_hh_tes_in!O19=0,"",RES_hh_tes_in!O19/RES_hh_fec_in!O19)</f>
        <v>0.62084252719842092</v>
      </c>
      <c r="P19" s="78">
        <f>IF(RES_hh_tes_in!P19=0,"",RES_hh_tes_in!P19/RES_hh_fec_in!P19)</f>
        <v>0.65048733391109814</v>
      </c>
      <c r="Q19" s="78">
        <f>IF(RES_hh_tes_in!Q19=0,"",RES_hh_tes_in!Q19/RES_hh_fec_in!Q19)</f>
        <v>0.67717837896633837</v>
      </c>
      <c r="R19" s="78">
        <f>IF(RES_hh_tes_in!R19=0,"",RES_hh_tes_in!R19/RES_hh_fec_in!R19)</f>
        <v>0.69449494000909062</v>
      </c>
      <c r="S19" s="78">
        <f>IF(RES_hh_tes_in!S19=0,"",RES_hh_tes_in!S19/RES_hh_fec_in!S19)</f>
        <v>0.71061830869600273</v>
      </c>
      <c r="T19" s="78">
        <f>IF(RES_hh_tes_in!T19=0,"",RES_hh_tes_in!T19/RES_hh_fec_in!T19)</f>
        <v>0.72507307507835272</v>
      </c>
      <c r="U19" s="78">
        <f>IF(RES_hh_tes_in!U19=0,"",RES_hh_tes_in!U19/RES_hh_fec_in!U19)</f>
        <v>0.73738382920746892</v>
      </c>
      <c r="V19" s="78">
        <f>IF(RES_hh_tes_in!V19=0,"",RES_hh_tes_in!V19/RES_hh_fec_in!V19)</f>
        <v>0.74707516113466022</v>
      </c>
      <c r="W19" s="78">
        <f>IF(RES_hh_tes_in!W19=0,"",RES_hh_tes_in!W19/RES_hh_fec_in!W19)</f>
        <v>0.75303196735542799</v>
      </c>
      <c r="X19" s="78">
        <f>IF(RES_hh_tes_in!X19=0,"",RES_hh_tes_in!X19/RES_hh_fec_in!X19)</f>
        <v>0.75630780951830034</v>
      </c>
      <c r="Y19" s="78">
        <f>IF(RES_hh_tes_in!Y19=0,"",RES_hh_tes_in!Y19/RES_hh_fec_in!Y19)</f>
        <v>0.75796661581154756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0.48889641309326953</v>
      </c>
      <c r="D20" s="78">
        <f>IF(RES_hh_tes_in!D20=0,"",RES_hh_tes_in!D20/RES_hh_fec_in!D20)</f>
        <v>0.49128878776875073</v>
      </c>
      <c r="E20" s="78">
        <f>IF(RES_hh_tes_in!E20=0,"",RES_hh_tes_in!E20/RES_hh_fec_in!E20)</f>
        <v>0.4940137131129354</v>
      </c>
      <c r="F20" s="78">
        <f>IF(RES_hh_tes_in!F20=0,"",RES_hh_tes_in!F20/RES_hh_fec_in!F20)</f>
        <v>0.49678398627557946</v>
      </c>
      <c r="G20" s="78">
        <f>IF(RES_hh_tes_in!G20=0,"",RES_hh_tes_in!G20/RES_hh_fec_in!G20)</f>
        <v>0.49986051904378698</v>
      </c>
      <c r="H20" s="78">
        <f>IF(RES_hh_tes_in!H20=0,"",RES_hh_tes_in!H20/RES_hh_fec_in!H20)</f>
        <v>0.50321137913640923</v>
      </c>
      <c r="I20" s="78">
        <f>IF(RES_hh_tes_in!I20=0,"",RES_hh_tes_in!I20/RES_hh_fec_in!I20)</f>
        <v>0.50690085522541239</v>
      </c>
      <c r="J20" s="78">
        <f>IF(RES_hh_tes_in!J20=0,"",RES_hh_tes_in!J20/RES_hh_fec_in!J20)</f>
        <v>0.51119231530798293</v>
      </c>
      <c r="K20" s="78">
        <f>IF(RES_hh_tes_in!K20=0,"",RES_hh_tes_in!K20/RES_hh_fec_in!K20)</f>
        <v>0.51630969145575156</v>
      </c>
      <c r="L20" s="78">
        <f>IF(RES_hh_tes_in!L20=0,"",RES_hh_tes_in!L20/RES_hh_fec_in!L20)</f>
        <v>0.52231289467862863</v>
      </c>
      <c r="M20" s="78">
        <f>IF(RES_hh_tes_in!M20=0,"",RES_hh_tes_in!M20/RES_hh_fec_in!M20)</f>
        <v>0.53455080510170117</v>
      </c>
      <c r="N20" s="78">
        <f>IF(RES_hh_tes_in!N20=0,"",RES_hh_tes_in!N20/RES_hh_fec_in!N20)</f>
        <v>0.55472362575821244</v>
      </c>
      <c r="O20" s="78">
        <f>IF(RES_hh_tes_in!O20=0,"",RES_hh_tes_in!O20/RES_hh_fec_in!O20)</f>
        <v>0.58421509850635833</v>
      </c>
      <c r="P20" s="78">
        <f>IF(RES_hh_tes_in!P20=0,"",RES_hh_tes_in!P20/RES_hh_fec_in!P20)</f>
        <v>0.61997669067432937</v>
      </c>
      <c r="Q20" s="78" t="str">
        <f>IF(RES_hh_tes_in!Q20=0,"",RES_hh_tes_in!Q20/RES_hh_fec_in!Q20)</f>
        <v/>
      </c>
      <c r="R20" s="78">
        <f>IF(RES_hh_tes_in!R20=0,"",RES_hh_tes_in!R20/RES_hh_fec_in!R20)</f>
        <v>0.67306464219374751</v>
      </c>
      <c r="S20" s="78">
        <f>IF(RES_hh_tes_in!S20=0,"",RES_hh_tes_in!S20/RES_hh_fec_in!S20)</f>
        <v>0.69251483935454072</v>
      </c>
      <c r="T20" s="78">
        <f>IF(RES_hh_tes_in!T20=0,"",RES_hh_tes_in!T20/RES_hh_fec_in!T20)</f>
        <v>0.70995214178862431</v>
      </c>
      <c r="U20" s="78">
        <f>IF(RES_hh_tes_in!U20=0,"",RES_hh_tes_in!U20/RES_hh_fec_in!U20)</f>
        <v>0.72480304544647667</v>
      </c>
      <c r="V20" s="78">
        <f>IF(RES_hh_tes_in!V20=0,"",RES_hh_tes_in!V20/RES_hh_fec_in!V20)</f>
        <v>0.73649404627855297</v>
      </c>
      <c r="W20" s="78">
        <f>IF(RES_hh_tes_in!W20=0,"",RES_hh_tes_in!W20/RES_hh_fec_in!W20)</f>
        <v>0.74367995498611883</v>
      </c>
      <c r="X20" s="78">
        <f>IF(RES_hh_tes_in!X20=0,"",RES_hh_tes_in!X20/RES_hh_fec_in!X20)</f>
        <v>0.74691511399375288</v>
      </c>
      <c r="Y20" s="78">
        <f>IF(RES_hh_tes_in!Y20=0,"",RES_hh_tes_in!Y20/RES_hh_fec_in!Y20)</f>
        <v>0.74855331933293001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0.53752798459849049</v>
      </c>
      <c r="D21" s="78">
        <f>IF(RES_hh_tes_in!D21=0,"",RES_hh_tes_in!D21/RES_hh_fec_in!D21)</f>
        <v>0.54397254319677135</v>
      </c>
      <c r="E21" s="78">
        <f>IF(RES_hh_tes_in!E21=0,"",RES_hh_tes_in!E21/RES_hh_fec_in!E21)</f>
        <v>0.55070900236437981</v>
      </c>
      <c r="F21" s="78">
        <f>IF(RES_hh_tes_in!F21=0,"",RES_hh_tes_in!F21/RES_hh_fec_in!F21)</f>
        <v>0.55749736052887389</v>
      </c>
      <c r="G21" s="78">
        <f>IF(RES_hh_tes_in!G21=0,"",RES_hh_tes_in!G21/RES_hh_fec_in!G21)</f>
        <v>0.56455245505146856</v>
      </c>
      <c r="H21" s="78">
        <f>IF(RES_hh_tes_in!H21=0,"",RES_hh_tes_in!H21/RES_hh_fec_in!H21)</f>
        <v>0.57184576303532608</v>
      </c>
      <c r="I21" s="78">
        <f>IF(RES_hh_tes_in!I21=0,"",RES_hh_tes_in!I21/RES_hh_fec_in!I21)</f>
        <v>0.57942793767659406</v>
      </c>
      <c r="J21" s="78">
        <f>IF(RES_hh_tes_in!J21=0,"",RES_hh_tes_in!J21/RES_hh_fec_in!J21)</f>
        <v>0.58751165303865827</v>
      </c>
      <c r="K21" s="78">
        <f>IF(RES_hh_tes_in!K21=0,"",RES_hh_tes_in!K21/RES_hh_fec_in!K21)</f>
        <v>0.59627474337158959</v>
      </c>
      <c r="L21" s="78">
        <f>IF(RES_hh_tes_in!L21=0,"",RES_hh_tes_in!L21/RES_hh_fec_in!L21)</f>
        <v>0.60575946153142068</v>
      </c>
      <c r="M21" s="78">
        <f>IF(RES_hh_tes_in!M21=0,"",RES_hh_tes_in!M21/RES_hh_fec_in!M21)</f>
        <v>0.62039270160592119</v>
      </c>
      <c r="N21" s="78">
        <f>IF(RES_hh_tes_in!N21=0,"",RES_hh_tes_in!N21/RES_hh_fec_in!N21)</f>
        <v>0.64154133229764099</v>
      </c>
      <c r="O21" s="78">
        <f>IF(RES_hh_tes_in!O21=0,"",RES_hh_tes_in!O21/RES_hh_fec_in!O21)</f>
        <v>0.67018094194862143</v>
      </c>
      <c r="P21" s="78">
        <f>IF(RES_hh_tes_in!P21=0,"",RES_hh_tes_in!P21/RES_hh_fec_in!P21)</f>
        <v>0.70348119842372236</v>
      </c>
      <c r="Q21" s="78">
        <f>IF(RES_hh_tes_in!Q21=0,"",RES_hh_tes_in!Q21/RES_hh_fec_in!Q21)</f>
        <v>0.73263639216254572</v>
      </c>
      <c r="R21" s="78">
        <f>IF(RES_hh_tes_in!R21=0,"",RES_hh_tes_in!R21/RES_hh_fec_in!R21)</f>
        <v>0.75045818042529655</v>
      </c>
      <c r="S21" s="78">
        <f>IF(RES_hh_tes_in!S21=0,"",RES_hh_tes_in!S21/RES_hh_fec_in!S21)</f>
        <v>0.76563544799137517</v>
      </c>
      <c r="T21" s="78">
        <f>IF(RES_hh_tes_in!T21=0,"",RES_hh_tes_in!T21/RES_hh_fec_in!T21)</f>
        <v>0.77840642253259817</v>
      </c>
      <c r="U21" s="78">
        <f>IF(RES_hh_tes_in!U21=0,"",RES_hh_tes_in!U21/RES_hh_fec_in!U21)</f>
        <v>0.78899796200578343</v>
      </c>
      <c r="V21" s="78">
        <f>IF(RES_hh_tes_in!V21=0,"",RES_hh_tes_in!V21/RES_hh_fec_in!V21)</f>
        <v>0.79760903578639819</v>
      </c>
      <c r="W21" s="78">
        <f>IF(RES_hh_tes_in!W21=0,"",RES_hh_tes_in!W21/RES_hh_fec_in!W21)</f>
        <v>0.80330789444898831</v>
      </c>
      <c r="X21" s="78">
        <f>IF(RES_hh_tes_in!X21=0,"",RES_hh_tes_in!X21/RES_hh_fec_in!X21)</f>
        <v>0.80592253246654488</v>
      </c>
      <c r="Y21" s="78">
        <f>IF(RES_hh_tes_in!Y21=0,"",RES_hh_tes_in!Y21/RES_hh_fec_in!Y21)</f>
        <v>0.8074555683370076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0.5413198453215432</v>
      </c>
      <c r="D22" s="78">
        <f>IF(RES_hh_tes_in!D22=0,"",RES_hh_tes_in!D22/RES_hh_fec_in!D22)</f>
        <v>0.55477881493380343</v>
      </c>
      <c r="E22" s="78">
        <f>IF(RES_hh_tes_in!E22=0,"",RES_hh_tes_in!E22/RES_hh_fec_in!E22)</f>
        <v>0.56836591235511391</v>
      </c>
      <c r="F22" s="78">
        <f>IF(RES_hh_tes_in!F22=0,"",RES_hh_tes_in!F22/RES_hh_fec_in!F22)</f>
        <v>0.58206784872638739</v>
      </c>
      <c r="G22" s="78">
        <f>IF(RES_hh_tes_in!G22=0,"",RES_hh_tes_in!G22/RES_hh_fec_in!G22)</f>
        <v>0.59587110500382579</v>
      </c>
      <c r="H22" s="78">
        <f>IF(RES_hh_tes_in!H22=0,"",RES_hh_tes_in!H22/RES_hh_fec_in!H22)</f>
        <v>0.6097597605045193</v>
      </c>
      <c r="I22" s="78">
        <f>IF(RES_hh_tes_in!I22=0,"",RES_hh_tes_in!I22/RES_hh_fec_in!I22)</f>
        <v>0.62371281407389667</v>
      </c>
      <c r="J22" s="78">
        <f>IF(RES_hh_tes_in!J22=0,"",RES_hh_tes_in!J22/RES_hh_fec_in!J22)</f>
        <v>0.6376849004748647</v>
      </c>
      <c r="K22" s="78">
        <f>IF(RES_hh_tes_in!K22=0,"",RES_hh_tes_in!K22/RES_hh_fec_in!K22)</f>
        <v>0.65161603342431795</v>
      </c>
      <c r="L22" s="78">
        <f>IF(RES_hh_tes_in!L22=0,"",RES_hh_tes_in!L22/RES_hh_fec_in!L22)</f>
        <v>0.66545297187857999</v>
      </c>
      <c r="M22" s="78">
        <f>IF(RES_hh_tes_in!M22=0,"",RES_hh_tes_in!M22/RES_hh_fec_in!M22)</f>
        <v>0.67816333801104922</v>
      </c>
      <c r="N22" s="78">
        <f>IF(RES_hh_tes_in!N22=0,"",RES_hh_tes_in!N22/RES_hh_fec_in!N22)</f>
        <v>0.68918223450178351</v>
      </c>
      <c r="O22" s="78">
        <f>IF(RES_hh_tes_in!O22=0,"",RES_hh_tes_in!O22/RES_hh_fec_in!O22)</f>
        <v>0.69818340226846476</v>
      </c>
      <c r="P22" s="78">
        <f>IF(RES_hh_tes_in!P22=0,"",RES_hh_tes_in!P22/RES_hh_fec_in!P22)</f>
        <v>0.70594661341323894</v>
      </c>
      <c r="Q22" s="78">
        <f>IF(RES_hh_tes_in!Q22=0,"",RES_hh_tes_in!Q22/RES_hh_fec_in!Q22)</f>
        <v>0.71520957575275312</v>
      </c>
      <c r="R22" s="78">
        <f>IF(RES_hh_tes_in!R22=0,"",RES_hh_tes_in!R22/RES_hh_fec_in!R22)</f>
        <v>0.72908429538742248</v>
      </c>
      <c r="S22" s="78">
        <f>IF(RES_hh_tes_in!S22=0,"",RES_hh_tes_in!S22/RES_hh_fec_in!S22)</f>
        <v>0.74470012659541762</v>
      </c>
      <c r="T22" s="78">
        <f>IF(RES_hh_tes_in!T22=0,"",RES_hh_tes_in!T22/RES_hh_fec_in!T22)</f>
        <v>0.76045151028434954</v>
      </c>
      <c r="U22" s="78">
        <f>IF(RES_hh_tes_in!U22=0,"",RES_hh_tes_in!U22/RES_hh_fec_in!U22)</f>
        <v>0.77500183462545713</v>
      </c>
      <c r="V22" s="78">
        <f>IF(RES_hh_tes_in!V22=0,"",RES_hh_tes_in!V22/RES_hh_fec_in!V22)</f>
        <v>0.78720697225545988</v>
      </c>
      <c r="W22" s="78">
        <f>IF(RES_hh_tes_in!W22=0,"",RES_hh_tes_in!W22/RES_hh_fec_in!W22)</f>
        <v>0.79701167835453146</v>
      </c>
      <c r="X22" s="78">
        <f>IF(RES_hh_tes_in!X22=0,"",RES_hh_tes_in!X22/RES_hh_fec_in!X22)</f>
        <v>0.80467605888351224</v>
      </c>
      <c r="Y22" s="78">
        <f>IF(RES_hh_tes_in!Y22=0,"",RES_hh_tes_in!Y22/RES_hh_fec_in!Y22)</f>
        <v>0.81189899791944053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0.77533916471525877</v>
      </c>
      <c r="D24" s="78">
        <f>IF(RES_hh_tes_in!D24=0,"",RES_hh_tes_in!D24/RES_hh_fec_in!D24)</f>
        <v>0.7775274725424548</v>
      </c>
      <c r="E24" s="78">
        <f>IF(RES_hh_tes_in!E24=0,"",RES_hh_tes_in!E24/RES_hh_fec_in!E24)</f>
        <v>0.77977485897187726</v>
      </c>
      <c r="F24" s="78">
        <f>IF(RES_hh_tes_in!F24=0,"",RES_hh_tes_in!F24/RES_hh_fec_in!F24)</f>
        <v>0.78203030157433062</v>
      </c>
      <c r="G24" s="78">
        <f>IF(RES_hh_tes_in!G24=0,"",RES_hh_tes_in!G24/RES_hh_fec_in!G24)</f>
        <v>0.78434015209448826</v>
      </c>
      <c r="H24" s="78">
        <f>IF(RES_hh_tes_in!H24=0,"",RES_hh_tes_in!H24/RES_hh_fec_in!H24)</f>
        <v>0.78669873766889276</v>
      </c>
      <c r="I24" s="78">
        <f>IF(RES_hh_tes_in!I24=0,"",RES_hh_tes_in!I24/RES_hh_fec_in!I24)</f>
        <v>0.78911747936878607</v>
      </c>
      <c r="J24" s="78">
        <f>IF(RES_hh_tes_in!J24=0,"",RES_hh_tes_in!J24/RES_hh_fec_in!J24)</f>
        <v>0.7916431652917707</v>
      </c>
      <c r="K24" s="78">
        <f>IF(RES_hh_tes_in!K24=0,"",RES_hh_tes_in!K24/RES_hh_fec_in!K24)</f>
        <v>0.7943155776275419</v>
      </c>
      <c r="L24" s="78">
        <f>IF(RES_hh_tes_in!L24=0,"",RES_hh_tes_in!L24/RES_hh_fec_in!L24)</f>
        <v>0.79714535974283007</v>
      </c>
      <c r="M24" s="78">
        <f>IF(RES_hh_tes_in!M24=0,"",RES_hh_tes_in!M24/RES_hh_fec_in!M24)</f>
        <v>0.80106354635423593</v>
      </c>
      <c r="N24" s="78">
        <f>IF(RES_hh_tes_in!N24=0,"",RES_hh_tes_in!N24/RES_hh_fec_in!N24)</f>
        <v>0.80636450728206821</v>
      </c>
      <c r="O24" s="78">
        <f>IF(RES_hh_tes_in!O24=0,"",RES_hh_tes_in!O24/RES_hh_fec_in!O24)</f>
        <v>0.81330629344398586</v>
      </c>
      <c r="P24" s="78">
        <f>IF(RES_hh_tes_in!P24=0,"",RES_hh_tes_in!P24/RES_hh_fec_in!P24)</f>
        <v>0.821397944049582</v>
      </c>
      <c r="Q24" s="78">
        <f>IF(RES_hh_tes_in!Q24=0,"",RES_hh_tes_in!Q24/RES_hh_fec_in!Q24)</f>
        <v>0.82903223074027232</v>
      </c>
      <c r="R24" s="78">
        <f>IF(RES_hh_tes_in!R24=0,"",RES_hh_tes_in!R24/RES_hh_fec_in!R24)</f>
        <v>0.83488212983040788</v>
      </c>
      <c r="S24" s="78">
        <f>IF(RES_hh_tes_in!S24=0,"",RES_hh_tes_in!S24/RES_hh_fec_in!S24)</f>
        <v>0.84057310372739646</v>
      </c>
      <c r="T24" s="78">
        <f>IF(RES_hh_tes_in!T24=0,"",RES_hh_tes_in!T24/RES_hh_fec_in!T24)</f>
        <v>0.84606712778380877</v>
      </c>
      <c r="U24" s="78">
        <f>IF(RES_hh_tes_in!U24=0,"",RES_hh_tes_in!U24/RES_hh_fec_in!U24)</f>
        <v>0.85132617735223348</v>
      </c>
      <c r="V24" s="78">
        <f>IF(RES_hh_tes_in!V24=0,"",RES_hh_tes_in!V24/RES_hh_fec_in!V24)</f>
        <v>0.85631222778525196</v>
      </c>
      <c r="W24" s="78" t="str">
        <f>IF(RES_hh_tes_in!W24=0,"",RES_hh_tes_in!W24/RES_hh_fec_in!W24)</f>
        <v/>
      </c>
      <c r="X24" s="78" t="str">
        <f>IF(RES_hh_tes_in!X24=0,"",RES_hh_tes_in!X24/RES_hh_fec_in!X24)</f>
        <v/>
      </c>
      <c r="Y24" s="78" t="str">
        <f>IF(RES_hh_tes_in!Y24=0,"",RES_hh_tes_in!Y24/RES_hh_fec_in!Y24)</f>
        <v/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0.60689210499750501</v>
      </c>
      <c r="D25" s="79">
        <f>IF(RES_hh_tes_in!D25=0,"",RES_hh_tes_in!D25/RES_hh_fec_in!D25)</f>
        <v>0.60843080568846009</v>
      </c>
      <c r="E25" s="79">
        <f>IF(RES_hh_tes_in!E25=0,"",RES_hh_tes_in!E25/RES_hh_fec_in!E25)</f>
        <v>0.61011530185696017</v>
      </c>
      <c r="F25" s="79">
        <f>IF(RES_hh_tes_in!F25=0,"",RES_hh_tes_in!F25/RES_hh_fec_in!F25)</f>
        <v>0.61182012227708049</v>
      </c>
      <c r="G25" s="79">
        <f>IF(RES_hh_tes_in!G25=0,"",RES_hh_tes_in!G25/RES_hh_fec_in!G25)</f>
        <v>0.61366034939823799</v>
      </c>
      <c r="H25" s="79">
        <f>IF(RES_hh_tes_in!H25=0,"",RES_hh_tes_in!H25/RES_hh_fec_in!H25)</f>
        <v>0.61562299288165301</v>
      </c>
      <c r="I25" s="79">
        <f>IF(RES_hh_tes_in!I25=0,"",RES_hh_tes_in!I25/RES_hh_fec_in!I25)</f>
        <v>0.61773789911583554</v>
      </c>
      <c r="J25" s="79">
        <f>IF(RES_hh_tes_in!J25=0,"",RES_hh_tes_in!J25/RES_hh_fec_in!J25)</f>
        <v>0.6201247430759137</v>
      </c>
      <c r="K25" s="79">
        <f>IF(RES_hh_tes_in!K25=0,"",RES_hh_tes_in!K25/RES_hh_fec_in!K25)</f>
        <v>0.62288924737915241</v>
      </c>
      <c r="L25" s="79">
        <f>IF(RES_hh_tes_in!L25=0,"",RES_hh_tes_in!L25/RES_hh_fec_in!L25)</f>
        <v>0.62606776139293674</v>
      </c>
      <c r="M25" s="79">
        <f>IF(RES_hh_tes_in!M25=0,"",RES_hh_tes_in!M25/RES_hh_fec_in!M25)</f>
        <v>0.63211049936758401</v>
      </c>
      <c r="N25" s="79">
        <f>IF(RES_hh_tes_in!N25=0,"",RES_hh_tes_in!N25/RES_hh_fec_in!N25)</f>
        <v>0.64207443006660314</v>
      </c>
      <c r="O25" s="79">
        <f>IF(RES_hh_tes_in!O25=0,"",RES_hh_tes_in!O25/RES_hh_fec_in!O25)</f>
        <v>0.65726812915929389</v>
      </c>
      <c r="P25" s="79">
        <f>IF(RES_hh_tes_in!P25=0,"",RES_hh_tes_in!P25/RES_hh_fec_in!P25)</f>
        <v>0.67697125904218847</v>
      </c>
      <c r="Q25" s="79">
        <f>IF(RES_hh_tes_in!Q25=0,"",RES_hh_tes_in!Q25/RES_hh_fec_in!Q25)</f>
        <v>0.69598058735165402</v>
      </c>
      <c r="R25" s="79">
        <f>IF(RES_hh_tes_in!R25=0,"",RES_hh_tes_in!R25/RES_hh_fec_in!R25)</f>
        <v>0.70884494793074526</v>
      </c>
      <c r="S25" s="79">
        <f>IF(RES_hh_tes_in!S25=0,"",RES_hh_tes_in!S25/RES_hh_fec_in!S25)</f>
        <v>0.7213082959194338</v>
      </c>
      <c r="T25" s="79">
        <f>IF(RES_hh_tes_in!T25=0,"",RES_hh_tes_in!T25/RES_hh_fec_in!T25)</f>
        <v>0.73367492166105874</v>
      </c>
      <c r="U25" s="79">
        <f>IF(RES_hh_tes_in!U25=0,"",RES_hh_tes_in!U25/RES_hh_fec_in!U25)</f>
        <v>0.7460691434253639</v>
      </c>
      <c r="V25" s="79">
        <f>IF(RES_hh_tes_in!V25=0,"",RES_hh_tes_in!V25/RES_hh_fec_in!V25)</f>
        <v>0.75824502956097783</v>
      </c>
      <c r="W25" s="79">
        <f>IF(RES_hh_tes_in!W25=0,"",RES_hh_tes_in!W25/RES_hh_fec_in!W25)</f>
        <v>0.76936565293589787</v>
      </c>
      <c r="X25" s="79">
        <f>IF(RES_hh_tes_in!X25=0,"",RES_hh_tes_in!X25/RES_hh_fec_in!X25)</f>
        <v>0.78109834793433952</v>
      </c>
      <c r="Y25" s="79">
        <f>IF(RES_hh_tes_in!Y25=0,"",RES_hh_tes_in!Y25/RES_hh_fec_in!Y25)</f>
        <v>0.79204423925320067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0.74279967820389869</v>
      </c>
      <c r="D27" s="70">
        <f>IF(RES_hh_tes_in!D27=0,"",RES_hh_tes_in!D27/RES_hh_fec_in!D27)</f>
        <v>0.74667828098170941</v>
      </c>
      <c r="E27" s="70">
        <f>IF(RES_hh_tes_in!E27=0,"",RES_hh_tes_in!E27/RES_hh_fec_in!E27)</f>
        <v>0.74663379311361655</v>
      </c>
      <c r="F27" s="70">
        <f>IF(RES_hh_tes_in!F27=0,"",RES_hh_tes_in!F27/RES_hh_fec_in!F27)</f>
        <v>0.7465858310868384</v>
      </c>
      <c r="G27" s="70">
        <f>IF(RES_hh_tes_in!G27=0,"",RES_hh_tes_in!G27/RES_hh_fec_in!G27)</f>
        <v>0.74520504223867667</v>
      </c>
      <c r="H27" s="70">
        <f>IF(RES_hh_tes_in!H27=0,"",RES_hh_tes_in!H27/RES_hh_fec_in!H27)</f>
        <v>0.74419303171036699</v>
      </c>
      <c r="I27" s="70">
        <f>IF(RES_hh_tes_in!I27=0,"",RES_hh_tes_in!I27/RES_hh_fec_in!I27)</f>
        <v>0.74378166163754644</v>
      </c>
      <c r="J27" s="70">
        <f>IF(RES_hh_tes_in!J27=0,"",RES_hh_tes_in!J27/RES_hh_fec_in!J27)</f>
        <v>0.74619869505059877</v>
      </c>
      <c r="K27" s="70">
        <f>IF(RES_hh_tes_in!K27=0,"",RES_hh_tes_in!K27/RES_hh_fec_in!K27)</f>
        <v>0.75118099070183497</v>
      </c>
      <c r="L27" s="70">
        <f>IF(RES_hh_tes_in!L27=0,"",RES_hh_tes_in!L27/RES_hh_fec_in!L27)</f>
        <v>0.74628390771881159</v>
      </c>
      <c r="M27" s="70">
        <f>IF(RES_hh_tes_in!M27=0,"",RES_hh_tes_in!M27/RES_hh_fec_in!M27)</f>
        <v>0.74408055589377287</v>
      </c>
      <c r="N27" s="70">
        <f>IF(RES_hh_tes_in!N27=0,"",RES_hh_tes_in!N27/RES_hh_fec_in!N27)</f>
        <v>0.74538472538980205</v>
      </c>
      <c r="O27" s="70">
        <f>IF(RES_hh_tes_in!O27=0,"",RES_hh_tes_in!O27/RES_hh_fec_in!O27)</f>
        <v>0.73081307182069044</v>
      </c>
      <c r="P27" s="70">
        <f>IF(RES_hh_tes_in!P27=0,"",RES_hh_tes_in!P27/RES_hh_fec_in!P27)</f>
        <v>0.74687607711663018</v>
      </c>
      <c r="Q27" s="70">
        <f>IF(RES_hh_tes_in!Q27=0,"",RES_hh_tes_in!Q27/RES_hh_fec_in!Q27)</f>
        <v>0.76352541775945482</v>
      </c>
      <c r="R27" s="70">
        <f>IF(RES_hh_tes_in!R27=0,"",RES_hh_tes_in!R27/RES_hh_fec_in!R27)</f>
        <v>0.77841918941837418</v>
      </c>
      <c r="S27" s="70">
        <f>IF(RES_hh_tes_in!S27=0,"",RES_hh_tes_in!S27/RES_hh_fec_in!S27)</f>
        <v>0.78008629870271207</v>
      </c>
      <c r="T27" s="70">
        <f>IF(RES_hh_tes_in!T27=0,"",RES_hh_tes_in!T27/RES_hh_fec_in!T27)</f>
        <v>0.76927901108356855</v>
      </c>
      <c r="U27" s="70">
        <f>IF(RES_hh_tes_in!U27=0,"",RES_hh_tes_in!U27/RES_hh_fec_in!U27)</f>
        <v>0.78354228241879331</v>
      </c>
      <c r="V27" s="70">
        <f>IF(RES_hh_tes_in!V27=0,"",RES_hh_tes_in!V27/RES_hh_fec_in!V27)</f>
        <v>0.79728262693548246</v>
      </c>
      <c r="W27" s="70">
        <f>IF(RES_hh_tes_in!W27=0,"",RES_hh_tes_in!W27/RES_hh_fec_in!W27)</f>
        <v>0.81420417490365882</v>
      </c>
      <c r="X27" s="70">
        <f>IF(RES_hh_tes_in!X27=0,"",RES_hh_tes_in!X27/RES_hh_fec_in!X27)</f>
        <v>0.83891114432678082</v>
      </c>
      <c r="Y27" s="70">
        <f>IF(RES_hh_tes_in!Y27=0,"",RES_hh_tes_in!Y27/RES_hh_fec_in!Y27)</f>
        <v>0.83475451365246489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0.58497922981990846</v>
      </c>
      <c r="D29" s="78">
        <f>IF(RES_hh_tes_in!D29=0,"",RES_hh_tes_in!D29/RES_hh_fec_in!D29)</f>
        <v>0.58548742831898337</v>
      </c>
      <c r="E29" s="78">
        <f>IF(RES_hh_tes_in!E29=0,"",RES_hh_tes_in!E29/RES_hh_fec_in!E29)</f>
        <v>0.58599567259586871</v>
      </c>
      <c r="F29" s="78">
        <f>IF(RES_hh_tes_in!F29=0,"",RES_hh_tes_in!F29/RES_hh_fec_in!F29)</f>
        <v>0.5865039231151824</v>
      </c>
      <c r="G29" s="78">
        <f>IF(RES_hh_tes_in!G29=0,"",RES_hh_tes_in!G29/RES_hh_fec_in!G29)</f>
        <v>0.58701221579316654</v>
      </c>
      <c r="H29" s="78">
        <f>IF(RES_hh_tes_in!H29=0,"",RES_hh_tes_in!H29/RES_hh_fec_in!H29)</f>
        <v>0.58752054623413008</v>
      </c>
      <c r="I29" s="78">
        <f>IF(RES_hh_tes_in!I29=0,"",RES_hh_tes_in!I29/RES_hh_fec_in!I29)</f>
        <v>0.58802892328783596</v>
      </c>
      <c r="J29" s="78">
        <f>IF(RES_hh_tes_in!J29=0,"",RES_hh_tes_in!J29/RES_hh_fec_in!J29)</f>
        <v>0.58853738320864013</v>
      </c>
      <c r="K29" s="78">
        <f>IF(RES_hh_tes_in!K29=0,"",RES_hh_tes_in!K29/RES_hh_fec_in!K29)</f>
        <v>0.58904595682227978</v>
      </c>
      <c r="L29" s="78">
        <f>IF(RES_hh_tes_in!L29=0,"",RES_hh_tes_in!L29/RES_hh_fec_in!L29)</f>
        <v>0.58955465237590376</v>
      </c>
      <c r="M29" s="78">
        <f>IF(RES_hh_tes_in!M29=0,"",RES_hh_tes_in!M29/RES_hh_fec_in!M29)</f>
        <v>0.5899409776157164</v>
      </c>
      <c r="N29" s="78">
        <f>IF(RES_hh_tes_in!N29=0,"",RES_hh_tes_in!N29/RES_hh_fec_in!N29)</f>
        <v>0.59015691525266201</v>
      </c>
      <c r="O29" s="78">
        <f>IF(RES_hh_tes_in!O29=0,"",RES_hh_tes_in!O29/RES_hh_fec_in!O29)</f>
        <v>0.59028597550585449</v>
      </c>
      <c r="P29" s="78">
        <f>IF(RES_hh_tes_in!P29=0,"",RES_hh_tes_in!P29/RES_hh_fec_in!P29)</f>
        <v>0.59064609680713598</v>
      </c>
      <c r="Q29" s="78">
        <f>IF(RES_hh_tes_in!Q29=0,"",RES_hh_tes_in!Q29/RES_hh_fec_in!Q29)</f>
        <v>0.59211187462930737</v>
      </c>
      <c r="R29" s="78">
        <f>IF(RES_hh_tes_in!R29=0,"",RES_hh_tes_in!R29/RES_hh_fec_in!R29)</f>
        <v>0.59596210797858351</v>
      </c>
      <c r="S29" s="78">
        <f>IF(RES_hh_tes_in!S29=0,"",RES_hh_tes_in!S29/RES_hh_fec_in!S29)</f>
        <v>0.60139330208199626</v>
      </c>
      <c r="T29" s="78">
        <f>IF(RES_hh_tes_in!T29=0,"",RES_hh_tes_in!T29/RES_hh_fec_in!T29)</f>
        <v>0.60735238691668714</v>
      </c>
      <c r="U29" s="78">
        <f>IF(RES_hh_tes_in!U29=0,"",RES_hh_tes_in!U29/RES_hh_fec_in!U29)</f>
        <v>0.61278629245981286</v>
      </c>
      <c r="V29" s="78">
        <f>IF(RES_hh_tes_in!V29=0,"",RES_hh_tes_in!V29/RES_hh_fec_in!V29)</f>
        <v>0.61664194868852162</v>
      </c>
      <c r="W29" s="78">
        <f>IF(RES_hh_tes_in!W29=0,"",RES_hh_tes_in!W29/RES_hh_fec_in!W29)</f>
        <v>0.61849500634580945</v>
      </c>
      <c r="X29" s="78">
        <f>IF(RES_hh_tes_in!X29=0,"",RES_hh_tes_in!X29/RES_hh_fec_in!X29)</f>
        <v>0.61888781237264556</v>
      </c>
      <c r="Y29" s="78">
        <f>IF(RES_hh_tes_in!Y29=0,"",RES_hh_tes_in!Y29/RES_hh_fec_in!Y29)</f>
        <v>0.61892709297532922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0.58417708283429637</v>
      </c>
      <c r="D30" s="78">
        <f>IF(RES_hh_tes_in!D30=0,"",RES_hh_tes_in!D30/RES_hh_fec_in!D30)</f>
        <v>0.58479283333202481</v>
      </c>
      <c r="E30" s="78">
        <f>IF(RES_hh_tes_in!E30=0,"",RES_hh_tes_in!E30/RES_hh_fec_in!E30)</f>
        <v>0.58540863929569675</v>
      </c>
      <c r="F30" s="78">
        <f>IF(RES_hh_tes_in!F30=0,"",RES_hh_tes_in!F30/RES_hh_fec_in!F30)</f>
        <v>0.58602445282290627</v>
      </c>
      <c r="G30" s="78">
        <f>IF(RES_hh_tes_in!G30=0,"",RES_hh_tes_in!G30/RES_hh_fec_in!G30)</f>
        <v>0.58664031743098732</v>
      </c>
      <c r="H30" s="78">
        <f>IF(RES_hh_tes_in!H30=0,"",RES_hh_tes_in!H30/RES_hh_fec_in!H30)</f>
        <v>0.58725622779397202</v>
      </c>
      <c r="I30" s="78">
        <f>IF(RES_hh_tes_in!I30=0,"",RES_hh_tes_in!I30/RES_hh_fec_in!I30)</f>
        <v>0.58787219463453277</v>
      </c>
      <c r="J30" s="78">
        <f>IF(RES_hh_tes_in!J30=0,"",RES_hh_tes_in!J30/RES_hh_fec_in!J30)</f>
        <v>0.58848826187967351</v>
      </c>
      <c r="K30" s="78">
        <f>IF(RES_hh_tes_in!K30=0,"",RES_hh_tes_in!K30/RES_hh_fec_in!K30)</f>
        <v>0.58910446687890128</v>
      </c>
      <c r="L30" s="78">
        <f>IF(RES_hh_tes_in!L30=0,"",RES_hh_tes_in!L30/RES_hh_fec_in!L30)</f>
        <v>0.58972081962473999</v>
      </c>
      <c r="M30" s="78">
        <f>IF(RES_hh_tes_in!M30=0,"",RES_hh_tes_in!M30/RES_hh_fec_in!M30)</f>
        <v>0.59018890435763949</v>
      </c>
      <c r="N30" s="78">
        <f>IF(RES_hh_tes_in!N30=0,"",RES_hh_tes_in!N30/RES_hh_fec_in!N30)</f>
        <v>0.59045054170538747</v>
      </c>
      <c r="O30" s="78">
        <f>IF(RES_hh_tes_in!O30=0,"",RES_hh_tes_in!O30/RES_hh_fec_in!O30)</f>
        <v>0.59060691547525257</v>
      </c>
      <c r="P30" s="78">
        <f>IF(RES_hh_tes_in!P30=0,"",RES_hh_tes_in!P30/RES_hh_fec_in!P30)</f>
        <v>0.59104325062954788</v>
      </c>
      <c r="Q30" s="78">
        <f>IF(RES_hh_tes_in!Q30=0,"",RES_hh_tes_in!Q30/RES_hh_fec_in!Q30)</f>
        <v>0.59281923663738445</v>
      </c>
      <c r="R30" s="78">
        <f>IF(RES_hh_tes_in!R30=0,"",RES_hh_tes_in!R30/RES_hh_fec_in!R30)</f>
        <v>0.59748430964625987</v>
      </c>
      <c r="S30" s="78">
        <f>IF(RES_hh_tes_in!S30=0,"",RES_hh_tes_in!S30/RES_hh_fec_in!S30)</f>
        <v>0.60406492820086188</v>
      </c>
      <c r="T30" s="78">
        <f>IF(RES_hh_tes_in!T30=0,"",RES_hh_tes_in!T30/RES_hh_fec_in!T30)</f>
        <v>0.61128515702806874</v>
      </c>
      <c r="U30" s="78">
        <f>IF(RES_hh_tes_in!U30=0,"",RES_hh_tes_in!U30/RES_hh_fec_in!U30)</f>
        <v>0.61786906085477555</v>
      </c>
      <c r="V30" s="78">
        <f>IF(RES_hh_tes_in!V30=0,"",RES_hh_tes_in!V30/RES_hh_fec_in!V30)</f>
        <v>0.62254070440786913</v>
      </c>
      <c r="W30" s="78">
        <f>IF(RES_hh_tes_in!W30=0,"",RES_hh_tes_in!W30/RES_hh_fec_in!W30)</f>
        <v>0.62478593176857711</v>
      </c>
      <c r="X30" s="78">
        <f>IF(RES_hh_tes_in!X30=0,"",RES_hh_tes_in!X30/RES_hh_fec_in!X30)</f>
        <v>0.62519901764612562</v>
      </c>
      <c r="Y30" s="78">
        <f>IF(RES_hh_tes_in!Y30=0,"",RES_hh_tes_in!Y30/RES_hh_fec_in!Y30)</f>
        <v>0.62524032623388059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0.57282318661997633</v>
      </c>
      <c r="D31" s="78">
        <f>IF(RES_hh_tes_in!D31=0,"",RES_hh_tes_in!D31/RES_hh_fec_in!D31)</f>
        <v>0.57310934648446987</v>
      </c>
      <c r="E31" s="78">
        <f>IF(RES_hh_tes_in!E31=0,"",RES_hh_tes_in!E31/RES_hh_fec_in!E31)</f>
        <v>0.57339553212584382</v>
      </c>
      <c r="F31" s="78">
        <f>IF(RES_hh_tes_in!F31=0,"",RES_hh_tes_in!F31/RES_hh_fec_in!F31)</f>
        <v>0.5736817212822467</v>
      </c>
      <c r="G31" s="78">
        <f>IF(RES_hh_tes_in!G31=0,"",RES_hh_tes_in!G31/RES_hh_fec_in!G31)</f>
        <v>0.57396793417764025</v>
      </c>
      <c r="H31" s="78">
        <f>IF(RES_hh_tes_in!H31=0,"",RES_hh_tes_in!H31/RES_hh_fec_in!H31)</f>
        <v>0.57425416833686893</v>
      </c>
      <c r="I31" s="78">
        <f>IF(RES_hh_tes_in!I31=0,"",RES_hh_tes_in!I31/RES_hh_fec_in!I31)</f>
        <v>0.57454042874311728</v>
      </c>
      <c r="J31" s="78">
        <f>IF(RES_hh_tes_in!J31=0,"",RES_hh_tes_in!J31/RES_hh_fec_in!J31)</f>
        <v>0.5748267358107344</v>
      </c>
      <c r="K31" s="78">
        <f>IF(RES_hh_tes_in!K31=0,"",RES_hh_tes_in!K31/RES_hh_fec_in!K31)</f>
        <v>0.57511310689728612</v>
      </c>
      <c r="L31" s="78">
        <f>IF(RES_hh_tes_in!L31=0,"",RES_hh_tes_in!L31/RES_hh_fec_in!L31)</f>
        <v>0.57539954664663284</v>
      </c>
      <c r="M31" s="78">
        <f>IF(RES_hh_tes_in!M31=0,"",RES_hh_tes_in!M31/RES_hh_fec_in!M31)</f>
        <v>0.57561708128806988</v>
      </c>
      <c r="N31" s="78">
        <f>IF(RES_hh_tes_in!N31=0,"",RES_hh_tes_in!N31/RES_hh_fec_in!N31)</f>
        <v>0.57573867292015823</v>
      </c>
      <c r="O31" s="78">
        <f>IF(RES_hh_tes_in!O31=0,"",RES_hh_tes_in!O31/RES_hh_fec_in!O31)</f>
        <v>0.5758113450445983</v>
      </c>
      <c r="P31" s="78">
        <f>IF(RES_hh_tes_in!P31=0,"",RES_hh_tes_in!P31/RES_hh_fec_in!P31)</f>
        <v>0.57601412459424972</v>
      </c>
      <c r="Q31" s="78">
        <f>IF(RES_hh_tes_in!Q31=0,"",RES_hh_tes_in!Q31/RES_hh_fec_in!Q31)</f>
        <v>0.57683948473154523</v>
      </c>
      <c r="R31" s="78">
        <f>IF(RES_hh_tes_in!R31=0,"",RES_hh_tes_in!R31/RES_hh_fec_in!R31)</f>
        <v>0.57900750029141446</v>
      </c>
      <c r="S31" s="78">
        <f>IF(RES_hh_tes_in!S31=0,"",RES_hh_tes_in!S31/RES_hh_fec_in!S31)</f>
        <v>0.58206573397667472</v>
      </c>
      <c r="T31" s="78">
        <f>IF(RES_hh_tes_in!T31=0,"",RES_hh_tes_in!T31/RES_hh_fec_in!T31)</f>
        <v>0.58542121596236274</v>
      </c>
      <c r="U31" s="78">
        <f>IF(RES_hh_tes_in!U31=0,"",RES_hh_tes_in!U31/RES_hh_fec_in!U31)</f>
        <v>0.58848097642352293</v>
      </c>
      <c r="V31" s="78">
        <f>IF(RES_hh_tes_in!V31=0,"",RES_hh_tes_in!V31/RES_hh_fec_in!V31)</f>
        <v>0.59065204553519612</v>
      </c>
      <c r="W31" s="78">
        <f>IF(RES_hh_tes_in!W31=0,"",RES_hh_tes_in!W31/RES_hh_fec_in!W31)</f>
        <v>0.59169547783393994</v>
      </c>
      <c r="X31" s="78">
        <f>IF(RES_hh_tes_in!X31=0,"",RES_hh_tes_in!X31/RES_hh_fec_in!X31)</f>
        <v>0.59208015712524631</v>
      </c>
      <c r="Y31" s="78">
        <f>IF(RES_hh_tes_in!Y31=0,"",RES_hh_tes_in!Y31/RES_hh_fec_in!Y31)</f>
        <v>0.59211862505437707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0.75022114548330687</v>
      </c>
      <c r="D32" s="81">
        <f>IF(RES_hh_tes_in!D32=0,"",RES_hh_tes_in!D32/RES_hh_fec_in!D32)</f>
        <v>0.75158196884376116</v>
      </c>
      <c r="E32" s="81">
        <f>IF(RES_hh_tes_in!E32=0,"",RES_hh_tes_in!E32/RES_hh_fec_in!E32)</f>
        <v>0.75300695534046069</v>
      </c>
      <c r="F32" s="81">
        <f>IF(RES_hh_tes_in!F32=0,"",RES_hh_tes_in!F32/RES_hh_fec_in!F32)</f>
        <v>0.75444069135573943</v>
      </c>
      <c r="G32" s="81">
        <f>IF(RES_hh_tes_in!G32=0,"",RES_hh_tes_in!G32/RES_hh_fec_in!G32)</f>
        <v>0.75593351784548579</v>
      </c>
      <c r="H32" s="81">
        <f>IF(RES_hh_tes_in!H32=0,"",RES_hh_tes_in!H32/RES_hh_fec_in!H32)</f>
        <v>0.75747927371757529</v>
      </c>
      <c r="I32" s="81">
        <f>IF(RES_hh_tes_in!I32=0,"",RES_hh_tes_in!I32/RES_hh_fec_in!I32)</f>
        <v>0.75909036298501031</v>
      </c>
      <c r="J32" s="81">
        <f>IF(RES_hh_tes_in!J32=0,"",RES_hh_tes_in!J32/RES_hh_fec_in!J32)</f>
        <v>0.7608176005108368</v>
      </c>
      <c r="K32" s="81">
        <f>IF(RES_hh_tes_in!K32=0,"",RES_hh_tes_in!K32/RES_hh_fec_in!K32)</f>
        <v>0.762704192294543</v>
      </c>
      <c r="L32" s="81">
        <f>IF(RES_hh_tes_in!L32=0,"",RES_hh_tes_in!L32/RES_hh_fec_in!L32)</f>
        <v>0.76476169771234803</v>
      </c>
      <c r="M32" s="81">
        <f>IF(RES_hh_tes_in!M32=0,"",RES_hh_tes_in!M32/RES_hh_fec_in!M32)</f>
        <v>0.76770347579707165</v>
      </c>
      <c r="N32" s="81">
        <f>IF(RES_hh_tes_in!N32=0,"",RES_hh_tes_in!N32/RES_hh_fec_in!N32)</f>
        <v>0.77173261308528851</v>
      </c>
      <c r="O32" s="81">
        <f>IF(RES_hh_tes_in!O32=0,"",RES_hh_tes_in!O32/RES_hh_fec_in!O32)</f>
        <v>0.77733069613101724</v>
      </c>
      <c r="P32" s="81">
        <f>IF(RES_hh_tes_in!P32=0,"",RES_hh_tes_in!P32/RES_hh_fec_in!P32)</f>
        <v>0.78473392833053068</v>
      </c>
      <c r="Q32" s="81">
        <f>IF(RES_hh_tes_in!Q32=0,"",RES_hh_tes_in!Q32/RES_hh_fec_in!Q32)</f>
        <v>0.79431378300535416</v>
      </c>
      <c r="R32" s="81">
        <f>IF(RES_hh_tes_in!R32=0,"",RES_hh_tes_in!R32/RES_hh_fec_in!R32)</f>
        <v>0.80734967483087516</v>
      </c>
      <c r="S32" s="81">
        <f>IF(RES_hh_tes_in!S32=0,"",RES_hh_tes_in!S32/RES_hh_fec_in!S32)</f>
        <v>0.82366183094876888</v>
      </c>
      <c r="T32" s="81">
        <f>IF(RES_hh_tes_in!T32=0,"",RES_hh_tes_in!T32/RES_hh_fec_in!T32)</f>
        <v>0.84122276277639763</v>
      </c>
      <c r="U32" s="81">
        <f>IF(RES_hh_tes_in!U32=0,"",RES_hh_tes_in!U32/RES_hh_fec_in!U32)</f>
        <v>0.85800498173117312</v>
      </c>
      <c r="V32" s="81">
        <f>IF(RES_hh_tes_in!V32=0,"",RES_hh_tes_in!V32/RES_hh_fec_in!V32)</f>
        <v>0.871980999230483</v>
      </c>
      <c r="W32" s="81">
        <f>IF(RES_hh_tes_in!W32=0,"",RES_hh_tes_in!W32/RES_hh_fec_in!W32)</f>
        <v>0.88244637321493957</v>
      </c>
      <c r="X32" s="81">
        <f>IF(RES_hh_tes_in!X32=0,"",RES_hh_tes_in!X32/RES_hh_fec_in!X32)</f>
        <v>0.89018880975433778</v>
      </c>
      <c r="Y32" s="81">
        <f>IF(RES_hh_tes_in!Y32=0,"",RES_hh_tes_in!Y32/RES_hh_fec_in!Y32)</f>
        <v>0.8970547701484648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247.51285143210632</v>
      </c>
      <c r="D3" s="65">
        <f t="shared" si="0"/>
        <v>248.67058513215986</v>
      </c>
      <c r="E3" s="65">
        <f t="shared" si="0"/>
        <v>280.62909173754753</v>
      </c>
      <c r="F3" s="65">
        <f t="shared" si="0"/>
        <v>370.63342865248944</v>
      </c>
      <c r="G3" s="65">
        <f t="shared" si="0"/>
        <v>156.21374088196259</v>
      </c>
      <c r="H3" s="65">
        <f t="shared" si="0"/>
        <v>129.90262552865875</v>
      </c>
      <c r="I3" s="65">
        <f t="shared" si="0"/>
        <v>132.48931146813109</v>
      </c>
      <c r="J3" s="65">
        <f t="shared" si="0"/>
        <v>202.96830874350695</v>
      </c>
      <c r="K3" s="65">
        <f t="shared" si="0"/>
        <v>185.47634824331413</v>
      </c>
      <c r="L3" s="65">
        <f t="shared" si="0"/>
        <v>114.53324051223902</v>
      </c>
      <c r="M3" s="65">
        <f t="shared" si="0"/>
        <v>110.5313036417233</v>
      </c>
      <c r="N3" s="65">
        <f t="shared" si="0"/>
        <v>96.827634152561714</v>
      </c>
      <c r="O3" s="65">
        <f t="shared" si="0"/>
        <v>116.8345427966315</v>
      </c>
      <c r="P3" s="65">
        <f t="shared" si="0"/>
        <v>97.89501242367561</v>
      </c>
      <c r="Q3" s="65">
        <f t="shared" si="0"/>
        <v>45.734828860426347</v>
      </c>
      <c r="R3" s="65">
        <f t="shared" ref="R3:V3" si="1">SUM(R4,R15,R17,R27)</f>
        <v>63.069592076985387</v>
      </c>
      <c r="S3" s="65">
        <f t="shared" si="1"/>
        <v>109.09131022195513</v>
      </c>
      <c r="T3" s="65">
        <f t="shared" si="1"/>
        <v>91.312504965073572</v>
      </c>
      <c r="U3" s="65">
        <f t="shared" si="1"/>
        <v>133.81548429933522</v>
      </c>
      <c r="V3" s="65">
        <f t="shared" si="1"/>
        <v>131.36518852009311</v>
      </c>
      <c r="W3" s="65">
        <f t="shared" ref="W3:Y3" si="2">SUM(W4,W15,W17,W27)</f>
        <v>78.730816735457466</v>
      </c>
      <c r="X3" s="65">
        <f t="shared" si="2"/>
        <v>49.394832548082547</v>
      </c>
      <c r="Y3" s="65">
        <f t="shared" si="2"/>
        <v>39.360937600906617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245.8803127362392</v>
      </c>
      <c r="D4" s="69">
        <f t="shared" si="3"/>
        <v>247.11741085179622</v>
      </c>
      <c r="E4" s="69">
        <f t="shared" si="3"/>
        <v>278.92243412541137</v>
      </c>
      <c r="F4" s="69">
        <f t="shared" si="3"/>
        <v>368.36145612962457</v>
      </c>
      <c r="G4" s="69">
        <f t="shared" si="3"/>
        <v>154.92565994938369</v>
      </c>
      <c r="H4" s="69">
        <f t="shared" si="3"/>
        <v>128.49037633160859</v>
      </c>
      <c r="I4" s="69">
        <f t="shared" si="3"/>
        <v>130.97024506407428</v>
      </c>
      <c r="J4" s="69">
        <f t="shared" si="3"/>
        <v>198.81024070375707</v>
      </c>
      <c r="K4" s="69">
        <f t="shared" si="3"/>
        <v>182.63810203640287</v>
      </c>
      <c r="L4" s="69">
        <f t="shared" si="3"/>
        <v>111.79683317458166</v>
      </c>
      <c r="M4" s="69">
        <f t="shared" si="3"/>
        <v>107.43583398476537</v>
      </c>
      <c r="N4" s="69">
        <f t="shared" si="3"/>
        <v>93.804254079790141</v>
      </c>
      <c r="O4" s="69">
        <f t="shared" si="3"/>
        <v>108.45934676598976</v>
      </c>
      <c r="P4" s="69">
        <f t="shared" si="3"/>
        <v>92.896378133152169</v>
      </c>
      <c r="Q4" s="69">
        <f t="shared" si="3"/>
        <v>43.227005363313367</v>
      </c>
      <c r="R4" s="69">
        <f t="shared" ref="R4:V4" si="4">SUM(R5:R14)</f>
        <v>60.499573513853392</v>
      </c>
      <c r="S4" s="69">
        <f t="shared" si="4"/>
        <v>103.75456305756285</v>
      </c>
      <c r="T4" s="69">
        <f t="shared" si="4"/>
        <v>83.907106290505624</v>
      </c>
      <c r="U4" s="69">
        <f t="shared" si="4"/>
        <v>124.74514048968496</v>
      </c>
      <c r="V4" s="69">
        <f t="shared" si="4"/>
        <v>121.45834869170679</v>
      </c>
      <c r="W4" s="69">
        <f t="shared" ref="W4:Y4" si="5">SUM(W5:W14)</f>
        <v>70.403680211423364</v>
      </c>
      <c r="X4" s="69">
        <f t="shared" si="5"/>
        <v>43.609709712414116</v>
      </c>
      <c r="Y4" s="69">
        <f t="shared" si="5"/>
        <v>31.428514931313885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8.6145721278778065E-2</v>
      </c>
      <c r="J5" s="72">
        <v>0.81791731594538175</v>
      </c>
      <c r="K5" s="72">
        <v>0.23247081856540064</v>
      </c>
      <c r="L5" s="72">
        <v>7.2475495701183945E-2</v>
      </c>
      <c r="M5" s="72">
        <v>0</v>
      </c>
      <c r="N5" s="72">
        <v>0.11326659277507223</v>
      </c>
      <c r="O5" s="72">
        <v>0.80577765174246763</v>
      </c>
      <c r="P5" s="72">
        <v>2.4969133375278236</v>
      </c>
      <c r="Q5" s="72">
        <v>1.3210244083001912</v>
      </c>
      <c r="R5" s="72">
        <v>0.17745072725268593</v>
      </c>
      <c r="S5" s="72">
        <v>0.86205002797066954</v>
      </c>
      <c r="T5" s="72">
        <v>8.2866012484667101E-2</v>
      </c>
      <c r="U5" s="72">
        <v>1.1803252467498688E-2</v>
      </c>
      <c r="V5" s="72">
        <v>0</v>
      </c>
      <c r="W5" s="72">
        <v>0</v>
      </c>
      <c r="X5" s="72">
        <v>0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0.13748361525417238</v>
      </c>
      <c r="H6" s="72">
        <v>2.7746630456204362</v>
      </c>
      <c r="I6" s="72">
        <v>2.6052456942738251</v>
      </c>
      <c r="J6" s="72">
        <v>4.2937256513145439</v>
      </c>
      <c r="K6" s="72">
        <v>3.5907165640532539</v>
      </c>
      <c r="L6" s="72">
        <v>3.7767850044368103</v>
      </c>
      <c r="M6" s="72">
        <v>3.4477189681339095</v>
      </c>
      <c r="N6" s="72">
        <v>1.2471091968099384</v>
      </c>
      <c r="O6" s="72">
        <v>5.5255388973487181</v>
      </c>
      <c r="P6" s="72">
        <v>7.1510915411382632</v>
      </c>
      <c r="Q6" s="72">
        <v>2.2945771992714588</v>
      </c>
      <c r="R6" s="72">
        <v>0.57639164256261488</v>
      </c>
      <c r="S6" s="72">
        <v>0.71228540947083008</v>
      </c>
      <c r="T6" s="72">
        <v>0</v>
      </c>
      <c r="U6" s="72">
        <v>0</v>
      </c>
      <c r="V6" s="72">
        <v>0.26551851975597068</v>
      </c>
      <c r="W6" s="72">
        <v>2.8778135491116918</v>
      </c>
      <c r="X6" s="72">
        <v>9.2746184587496803</v>
      </c>
      <c r="Y6" s="72">
        <v>4.8829307377575226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244.9924202157078</v>
      </c>
      <c r="D7" s="72">
        <v>243.65045907684092</v>
      </c>
      <c r="E7" s="72">
        <v>271.6324404681306</v>
      </c>
      <c r="F7" s="72">
        <v>350.11097503021887</v>
      </c>
      <c r="G7" s="72">
        <v>132.4437017290619</v>
      </c>
      <c r="H7" s="72">
        <v>90.264786791892149</v>
      </c>
      <c r="I7" s="72">
        <v>92.677922301259201</v>
      </c>
      <c r="J7" s="72">
        <v>158.66796893359702</v>
      </c>
      <c r="K7" s="72">
        <v>143.34939789826589</v>
      </c>
      <c r="L7" s="72">
        <v>91.895460098361369</v>
      </c>
      <c r="M7" s="72">
        <v>88.532786853528009</v>
      </c>
      <c r="N7" s="72">
        <v>85.285440061580601</v>
      </c>
      <c r="O7" s="72">
        <v>87.505398355080843</v>
      </c>
      <c r="P7" s="72">
        <v>60.226455871053226</v>
      </c>
      <c r="Q7" s="72">
        <v>1.68152706918138E-3</v>
      </c>
      <c r="R7" s="72">
        <v>39.027732011659126</v>
      </c>
      <c r="S7" s="72">
        <v>75.260650424016859</v>
      </c>
      <c r="T7" s="72">
        <v>58.251752499967139</v>
      </c>
      <c r="U7" s="72">
        <v>92.15982853610943</v>
      </c>
      <c r="V7" s="72">
        <v>87.064423300798694</v>
      </c>
      <c r="W7" s="72">
        <v>46.177230968079655</v>
      </c>
      <c r="X7" s="72">
        <v>23.220463409158178</v>
      </c>
      <c r="Y7" s="72">
        <v>19.342515350190265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0.88789252053140666</v>
      </c>
      <c r="D8" s="72">
        <v>3.4669517749552918</v>
      </c>
      <c r="E8" s="72">
        <v>7.2899936572807595</v>
      </c>
      <c r="F8" s="72">
        <v>18.250481099405683</v>
      </c>
      <c r="G8" s="72">
        <v>22.344474605067592</v>
      </c>
      <c r="H8" s="72">
        <v>35.450926494095988</v>
      </c>
      <c r="I8" s="72">
        <v>35.600931347262481</v>
      </c>
      <c r="J8" s="72">
        <v>35.030628802900125</v>
      </c>
      <c r="K8" s="72">
        <v>35.465516755518344</v>
      </c>
      <c r="L8" s="72">
        <v>16.052112576082308</v>
      </c>
      <c r="M8" s="72">
        <v>15.455328163103438</v>
      </c>
      <c r="N8" s="72">
        <v>7.1584382286245383</v>
      </c>
      <c r="O8" s="72">
        <v>14.622631861817732</v>
      </c>
      <c r="P8" s="72">
        <v>23.021917383432868</v>
      </c>
      <c r="Q8" s="72">
        <v>39.609722228672538</v>
      </c>
      <c r="R8" s="72">
        <v>20.717999132378964</v>
      </c>
      <c r="S8" s="72">
        <v>26.919577196104488</v>
      </c>
      <c r="T8" s="72">
        <v>25.572487778053823</v>
      </c>
      <c r="U8" s="72">
        <v>32.573508701108032</v>
      </c>
      <c r="V8" s="72">
        <v>34.12840687115213</v>
      </c>
      <c r="W8" s="72">
        <v>21.348635694232019</v>
      </c>
      <c r="X8" s="72">
        <v>11.114627844506256</v>
      </c>
      <c r="Y8" s="72">
        <v>7.203068843366097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0.89139999718213092</v>
      </c>
      <c r="D17" s="69">
        <f t="shared" si="7"/>
        <v>0.99530997041407399</v>
      </c>
      <c r="E17" s="69">
        <f t="shared" si="7"/>
        <v>1.0621092629820168</v>
      </c>
      <c r="F17" s="69">
        <f t="shared" si="7"/>
        <v>1.0482242591325726</v>
      </c>
      <c r="G17" s="69">
        <f t="shared" si="7"/>
        <v>0.63376192908584672</v>
      </c>
      <c r="H17" s="69">
        <f t="shared" si="7"/>
        <v>0.69002000675555952</v>
      </c>
      <c r="I17" s="69">
        <f t="shared" si="7"/>
        <v>0.63277283113673932</v>
      </c>
      <c r="J17" s="69">
        <f t="shared" si="7"/>
        <v>3.1800679391059492</v>
      </c>
      <c r="K17" s="69">
        <f t="shared" si="7"/>
        <v>2.0532298258166874</v>
      </c>
      <c r="L17" s="69">
        <f t="shared" si="7"/>
        <v>1.9248063428544471</v>
      </c>
      <c r="M17" s="69">
        <f t="shared" si="7"/>
        <v>2.0924418649967107</v>
      </c>
      <c r="N17" s="69">
        <f t="shared" si="7"/>
        <v>2.6121961731108789</v>
      </c>
      <c r="O17" s="69">
        <f t="shared" si="7"/>
        <v>3.6038090943331307</v>
      </c>
      <c r="P17" s="69">
        <f t="shared" si="7"/>
        <v>0.89455979000962871</v>
      </c>
      <c r="Q17" s="69">
        <f t="shared" si="7"/>
        <v>0.59439015518690963</v>
      </c>
      <c r="R17" s="69">
        <f t="shared" ref="R17:V17" si="8">SUM(R18:R26)</f>
        <v>0.71255951862611977</v>
      </c>
      <c r="S17" s="69">
        <f t="shared" si="8"/>
        <v>1.900697956899267</v>
      </c>
      <c r="T17" s="69">
        <f t="shared" si="8"/>
        <v>1.7273802277309818</v>
      </c>
      <c r="U17" s="69">
        <f t="shared" si="8"/>
        <v>2.9735113441271768</v>
      </c>
      <c r="V17" s="69">
        <f t="shared" si="8"/>
        <v>3.6416119991620413</v>
      </c>
      <c r="W17" s="69">
        <f t="shared" ref="W17:Y17" si="9">SUM(W18:W26)</f>
        <v>3.2370225391448626</v>
      </c>
      <c r="X17" s="69">
        <f t="shared" si="9"/>
        <v>2.3984802178865907</v>
      </c>
      <c r="Y17" s="69">
        <f t="shared" si="9"/>
        <v>3.8701336304557286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0.11500156567795547</v>
      </c>
      <c r="D19" s="72">
        <v>0.13117264821339303</v>
      </c>
      <c r="E19" s="72">
        <v>9.4432360275008079E-2</v>
      </c>
      <c r="F19" s="72">
        <v>0.14515256087129283</v>
      </c>
      <c r="G19" s="72">
        <v>8.0306288504354034E-2</v>
      </c>
      <c r="H19" s="72">
        <v>8.0415289340341117E-2</v>
      </c>
      <c r="I19" s="72">
        <v>4.0125422506152718E-2</v>
      </c>
      <c r="J19" s="72">
        <v>5.3193612985280331E-2</v>
      </c>
      <c r="K19" s="72">
        <v>7.7339032680446854E-2</v>
      </c>
      <c r="L19" s="72">
        <v>8.7351334715625478E-2</v>
      </c>
      <c r="M19" s="72">
        <v>9.8099733593812743E-2</v>
      </c>
      <c r="N19" s="72">
        <v>7.1630374339533107E-2</v>
      </c>
      <c r="O19" s="72">
        <v>0.1844230199582266</v>
      </c>
      <c r="P19" s="72">
        <v>0.15863125204477541</v>
      </c>
      <c r="Q19" s="72">
        <v>9.2829698060135385E-2</v>
      </c>
      <c r="R19" s="72">
        <v>6.7486871368320059E-2</v>
      </c>
      <c r="S19" s="72">
        <v>8.9143023955492187E-2</v>
      </c>
      <c r="T19" s="72">
        <v>9.0907756599293593E-2</v>
      </c>
      <c r="U19" s="72">
        <v>6.1679076008645597E-2</v>
      </c>
      <c r="V19" s="72">
        <v>9.1530454961217159E-2</v>
      </c>
      <c r="W19" s="72">
        <v>0.11227331490801679</v>
      </c>
      <c r="X19" s="72">
        <v>0.10600330596026736</v>
      </c>
      <c r="Y19" s="72">
        <v>0.12030048745510383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0.7716662427628822</v>
      </c>
      <c r="D20" s="72">
        <v>0.81610362665563274</v>
      </c>
      <c r="E20" s="72">
        <v>0.85322203820182496</v>
      </c>
      <c r="F20" s="72">
        <v>0.57927762780301373</v>
      </c>
      <c r="G20" s="72">
        <v>0.18777845876171831</v>
      </c>
      <c r="H20" s="72">
        <v>6.8331909076145905E-2</v>
      </c>
      <c r="I20" s="72">
        <v>0.10635448536347386</v>
      </c>
      <c r="J20" s="72">
        <v>2.7082078061251353</v>
      </c>
      <c r="K20" s="72">
        <v>1.6022689527997325</v>
      </c>
      <c r="L20" s="72">
        <v>1.7160901952977401</v>
      </c>
      <c r="M20" s="72">
        <v>1.919570297865427</v>
      </c>
      <c r="N20" s="72">
        <v>2.4945162358807234</v>
      </c>
      <c r="O20" s="72">
        <v>3.245154509778966</v>
      </c>
      <c r="P20" s="72">
        <v>0.47744525119484932</v>
      </c>
      <c r="Q20" s="72">
        <v>0</v>
      </c>
      <c r="R20" s="72">
        <v>0.29149514650527231</v>
      </c>
      <c r="S20" s="72">
        <v>1.087056090236566</v>
      </c>
      <c r="T20" s="72">
        <v>0.99882334109431659</v>
      </c>
      <c r="U20" s="72">
        <v>2.4284661266460592</v>
      </c>
      <c r="V20" s="72">
        <v>3.1672408818009576</v>
      </c>
      <c r="W20" s="72">
        <v>2.8613596965505104</v>
      </c>
      <c r="X20" s="72">
        <v>2.1167126989012948</v>
      </c>
      <c r="Y20" s="72">
        <v>3.5606829275843834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4.7321887412932395E-3</v>
      </c>
      <c r="D21" s="72">
        <v>4.8033695545048202E-2</v>
      </c>
      <c r="E21" s="72">
        <v>0.11445486450518369</v>
      </c>
      <c r="F21" s="72">
        <v>0.32379407045826614</v>
      </c>
      <c r="G21" s="72">
        <v>0.36567718181977438</v>
      </c>
      <c r="H21" s="72">
        <v>0.54127280833907254</v>
      </c>
      <c r="I21" s="72">
        <v>0.48629292326711276</v>
      </c>
      <c r="J21" s="72">
        <v>0.41866651999553389</v>
      </c>
      <c r="K21" s="72">
        <v>0.37362184033650814</v>
      </c>
      <c r="L21" s="72">
        <v>0.12136481284108154</v>
      </c>
      <c r="M21" s="72">
        <v>7.4771833537471244E-2</v>
      </c>
      <c r="N21" s="72">
        <v>4.604956289062262E-2</v>
      </c>
      <c r="O21" s="72">
        <v>0.17423156459593833</v>
      </c>
      <c r="P21" s="72">
        <v>0.25848328677000404</v>
      </c>
      <c r="Q21" s="72">
        <v>0.50156045712677422</v>
      </c>
      <c r="R21" s="72">
        <v>0.35357750075252736</v>
      </c>
      <c r="S21" s="72">
        <v>0.72449884270720888</v>
      </c>
      <c r="T21" s="72">
        <v>0.63764913003737156</v>
      </c>
      <c r="U21" s="72">
        <v>0.48336614147247203</v>
      </c>
      <c r="V21" s="72">
        <v>0.38284066239986653</v>
      </c>
      <c r="W21" s="72">
        <v>0.26338952768633578</v>
      </c>
      <c r="X21" s="72">
        <v>0.1757642130250289</v>
      </c>
      <c r="Y21" s="72">
        <v>0.1891502154162415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0.74113869868498472</v>
      </c>
      <c r="D27" s="69">
        <f t="shared" si="10"/>
        <v>0.55786430994955716</v>
      </c>
      <c r="E27" s="69">
        <f t="shared" si="10"/>
        <v>0.64454834915412618</v>
      </c>
      <c r="F27" s="69">
        <f t="shared" si="10"/>
        <v>1.2237482637323247</v>
      </c>
      <c r="G27" s="69">
        <f t="shared" si="10"/>
        <v>0.65431900349306649</v>
      </c>
      <c r="H27" s="69">
        <f t="shared" si="10"/>
        <v>0.72222919029458654</v>
      </c>
      <c r="I27" s="69">
        <f t="shared" si="10"/>
        <v>0.88629357292007416</v>
      </c>
      <c r="J27" s="69">
        <f t="shared" si="10"/>
        <v>0.97800010064392673</v>
      </c>
      <c r="K27" s="69">
        <f t="shared" si="10"/>
        <v>0.78501638109456717</v>
      </c>
      <c r="L27" s="69">
        <f t="shared" si="10"/>
        <v>0.81160099480289893</v>
      </c>
      <c r="M27" s="69">
        <f t="shared" si="10"/>
        <v>1.0030277919612185</v>
      </c>
      <c r="N27" s="69">
        <f t="shared" si="10"/>
        <v>0.41118389966069402</v>
      </c>
      <c r="O27" s="69">
        <f t="shared" si="10"/>
        <v>4.7713869363086054</v>
      </c>
      <c r="P27" s="69">
        <f t="shared" si="10"/>
        <v>4.1040745005138124</v>
      </c>
      <c r="Q27" s="69">
        <f t="shared" si="10"/>
        <v>1.9134333419260701</v>
      </c>
      <c r="R27" s="69">
        <f t="shared" ref="R27:V27" si="11">SUM(R28:R32)</f>
        <v>1.8574590445058732</v>
      </c>
      <c r="S27" s="69">
        <f t="shared" si="11"/>
        <v>3.4360492074930176</v>
      </c>
      <c r="T27" s="69">
        <f t="shared" si="11"/>
        <v>5.6780184468369788</v>
      </c>
      <c r="U27" s="69">
        <f t="shared" si="11"/>
        <v>6.0968324655231063</v>
      </c>
      <c r="V27" s="69">
        <f t="shared" si="11"/>
        <v>6.2652278292242976</v>
      </c>
      <c r="W27" s="69">
        <f t="shared" ref="W27:Y27" si="12">SUM(W28:W32)</f>
        <v>5.0901139848892445</v>
      </c>
      <c r="X27" s="69">
        <f t="shared" si="12"/>
        <v>3.3866426177818378</v>
      </c>
      <c r="Y27" s="69">
        <f t="shared" si="12"/>
        <v>4.0622890391370063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0.74056257890786525</v>
      </c>
      <c r="D29" s="72">
        <v>0.55248303905644347</v>
      </c>
      <c r="E29" s="72">
        <v>0.63292701699982679</v>
      </c>
      <c r="F29" s="72">
        <v>1.1940071149986735</v>
      </c>
      <c r="G29" s="72">
        <v>0.62071529732677599</v>
      </c>
      <c r="H29" s="72">
        <v>0.67381057647825215</v>
      </c>
      <c r="I29" s="72">
        <v>0.84439352021800174</v>
      </c>
      <c r="J29" s="72">
        <v>0.94411639470144082</v>
      </c>
      <c r="K29" s="72">
        <v>0.75400272807649482</v>
      </c>
      <c r="L29" s="72">
        <v>0.79818872993132994</v>
      </c>
      <c r="M29" s="72">
        <v>0.99472176488226316</v>
      </c>
      <c r="N29" s="72">
        <v>0.40516006192352727</v>
      </c>
      <c r="O29" s="72">
        <v>4.7477418799110715</v>
      </c>
      <c r="P29" s="72">
        <v>4.0449481464320112</v>
      </c>
      <c r="Q29" s="72">
        <v>1.8133525124800571</v>
      </c>
      <c r="R29" s="72">
        <v>1.7345478453723118</v>
      </c>
      <c r="S29" s="72">
        <v>3.3278366537402051</v>
      </c>
      <c r="T29" s="72">
        <v>5.5679844243298753</v>
      </c>
      <c r="U29" s="72">
        <v>5.9815272546429012</v>
      </c>
      <c r="V29" s="72">
        <v>6.1753445695372191</v>
      </c>
      <c r="W29" s="72">
        <v>4.9999370804541314</v>
      </c>
      <c r="X29" s="72">
        <v>3.3221140560678619</v>
      </c>
      <c r="Y29" s="72">
        <v>3.991584689129124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5.7611977711942138E-4</v>
      </c>
      <c r="D30" s="72">
        <v>5.3812708931136547E-3</v>
      </c>
      <c r="E30" s="72">
        <v>1.1621332154299377E-2</v>
      </c>
      <c r="F30" s="72">
        <v>2.9741148733651253E-2</v>
      </c>
      <c r="G30" s="72">
        <v>3.3603706166290485E-2</v>
      </c>
      <c r="H30" s="72">
        <v>4.8418613816334409E-2</v>
      </c>
      <c r="I30" s="72">
        <v>4.1900052702072463E-2</v>
      </c>
      <c r="J30" s="72">
        <v>3.388370594248586E-2</v>
      </c>
      <c r="K30" s="72">
        <v>3.1013653018072348E-2</v>
      </c>
      <c r="L30" s="72">
        <v>1.3412264871568989E-2</v>
      </c>
      <c r="M30" s="72">
        <v>8.306027078955289E-3</v>
      </c>
      <c r="N30" s="72">
        <v>6.0238377371667519E-3</v>
      </c>
      <c r="O30" s="72">
        <v>2.3645056397533729E-2</v>
      </c>
      <c r="P30" s="72">
        <v>5.9126354081800919E-2</v>
      </c>
      <c r="Q30" s="72">
        <v>0.10008082944601285</v>
      </c>
      <c r="R30" s="72">
        <v>0.12291119913356131</v>
      </c>
      <c r="S30" s="72">
        <v>0.10821255375281265</v>
      </c>
      <c r="T30" s="72">
        <v>0.11003402250710338</v>
      </c>
      <c r="U30" s="72">
        <v>0.11530521088020494</v>
      </c>
      <c r="V30" s="72">
        <v>8.9883259687078804E-2</v>
      </c>
      <c r="W30" s="72">
        <v>9.0176904435113281E-2</v>
      </c>
      <c r="X30" s="72">
        <v>6.452856171397589E-2</v>
      </c>
      <c r="Y30" s="72">
        <v>7.0704350007882416E-2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11389.301286001466</v>
      </c>
      <c r="D3" s="65">
        <f>IF(RES_hh_fec_in!D3=0,0,1000*11630*RES_hh_fec_in!D3/RES_hh_num_in!D3)</f>
        <v>11774.796321126247</v>
      </c>
      <c r="E3" s="65">
        <f>IF(RES_hh_fec_in!E3=0,0,1000*11630*RES_hh_fec_in!E3/RES_hh_num_in!E3)</f>
        <v>13328.458936569854</v>
      </c>
      <c r="F3" s="65">
        <f>IF(RES_hh_fec_in!F3=0,0,1000*11630*RES_hh_fec_in!F3/RES_hh_num_in!F3)</f>
        <v>12562.712969676424</v>
      </c>
      <c r="G3" s="65">
        <f>IF(RES_hh_fec_in!G3=0,0,1000*11630*RES_hh_fec_in!G3/RES_hh_num_in!G3)</f>
        <v>12516.719741238441</v>
      </c>
      <c r="H3" s="65">
        <f>IF(RES_hh_fec_in!H3=0,0,1000*11630*RES_hh_fec_in!H3/RES_hh_num_in!H3)</f>
        <v>12662.531384658601</v>
      </c>
      <c r="I3" s="65">
        <f>IF(RES_hh_fec_in!I3=0,0,1000*11630*RES_hh_fec_in!I3/RES_hh_num_in!I3)</f>
        <v>12136.09135880205</v>
      </c>
      <c r="J3" s="65">
        <f>IF(RES_hh_fec_in!J3=0,0,1000*11630*RES_hh_fec_in!J3/RES_hh_num_in!J3)</f>
        <v>11652.039333216057</v>
      </c>
      <c r="K3" s="65">
        <f>IF(RES_hh_fec_in!K3=0,0,1000*11630*RES_hh_fec_in!K3/RES_hh_num_in!K3)</f>
        <v>11087.314675922846</v>
      </c>
      <c r="L3" s="65">
        <f>IF(RES_hh_fec_in!L3=0,0,1000*11630*RES_hh_fec_in!L3/RES_hh_num_in!L3)</f>
        <v>10270.816764987538</v>
      </c>
      <c r="M3" s="65">
        <f>IF(RES_hh_fec_in!M3=0,0,1000*11630*RES_hh_fec_in!M3/RES_hh_num_in!M3)</f>
        <v>11548.207549924364</v>
      </c>
      <c r="N3" s="65">
        <f>IF(RES_hh_fec_in!N3=0,0,1000*11630*RES_hh_fec_in!N3/RES_hh_num_in!N3)</f>
        <v>11334.113603870315</v>
      </c>
      <c r="O3" s="65">
        <f>IF(RES_hh_fec_in!O3=0,0,1000*11630*RES_hh_fec_in!O3/RES_hh_num_in!O3)</f>
        <v>7690.8020552746329</v>
      </c>
      <c r="P3" s="65">
        <f>IF(RES_hh_fec_in!P3=0,0,1000*11630*RES_hh_fec_in!P3/RES_hh_num_in!P3)</f>
        <v>6882.724049146299</v>
      </c>
      <c r="Q3" s="65">
        <f>IF(RES_hh_fec_in!Q3=0,0,1000*11630*RES_hh_fec_in!Q3/RES_hh_num_in!Q3)</f>
        <v>7561.8997506167188</v>
      </c>
      <c r="R3" s="65">
        <f>IF(RES_hh_fec_in!R3=0,0,1000*11630*RES_hh_fec_in!R3/RES_hh_num_in!R3)</f>
        <v>7871.9257682849648</v>
      </c>
      <c r="S3" s="65">
        <f>IF(RES_hh_fec_in!S3=0,0,1000*11630*RES_hh_fec_in!S3/RES_hh_num_in!S3)</f>
        <v>7744.9180303964367</v>
      </c>
      <c r="T3" s="65">
        <f>IF(RES_hh_fec_in!T3=0,0,1000*11630*RES_hh_fec_in!T3/RES_hh_num_in!T3)</f>
        <v>6649.8820566791601</v>
      </c>
      <c r="U3" s="65">
        <f>IF(RES_hh_fec_in!U3=0,0,1000*11630*RES_hh_fec_in!U3/RES_hh_num_in!U3)</f>
        <v>7091.3214107093336</v>
      </c>
      <c r="V3" s="65">
        <f>IF(RES_hh_fec_in!V3=0,0,1000*11630*RES_hh_fec_in!V3/RES_hh_num_in!V3)</f>
        <v>7309.9384778907024</v>
      </c>
      <c r="W3" s="65">
        <f>IF(RES_hh_fec_in!W3=0,0,1000*11630*RES_hh_fec_in!W3/RES_hh_num_in!W3)</f>
        <v>6863.4232743745206</v>
      </c>
      <c r="X3" s="65">
        <f>IF(RES_hh_fec_in!X3=0,0,1000*11630*RES_hh_fec_in!X3/RES_hh_num_in!X3)</f>
        <v>6839.5801034957831</v>
      </c>
      <c r="Y3" s="65">
        <f>IF(RES_hh_fec_in!Y3=0,0,1000*11630*RES_hh_fec_in!Y3/RES_hh_num_in!Y3)</f>
        <v>6553.6704473241598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9196.354613299085</v>
      </c>
      <c r="D4" s="69">
        <f>IF(RES_hh_fec_in!D4=0,0,1000*11630*RES_hh_fec_in!D4/RES_hh_num_in!D4)</f>
        <v>9459.885808888419</v>
      </c>
      <c r="E4" s="69">
        <f>IF(RES_hh_fec_in!E4=0,0,1000*11630*RES_hh_fec_in!E4/RES_hh_num_in!E4)</f>
        <v>10947.45511742955</v>
      </c>
      <c r="F4" s="69">
        <f>IF(RES_hh_fec_in!F4=0,0,1000*11630*RES_hh_fec_in!F4/RES_hh_num_in!F4)</f>
        <v>10188.240182514133</v>
      </c>
      <c r="G4" s="69">
        <f>IF(RES_hh_fec_in!G4=0,0,1000*11630*RES_hh_fec_in!G4/RES_hh_num_in!G4)</f>
        <v>10117.737122723271</v>
      </c>
      <c r="H4" s="69">
        <f>IF(RES_hh_fec_in!H4=0,0,1000*11630*RES_hh_fec_in!H4/RES_hh_num_in!H4)</f>
        <v>10123.261807605615</v>
      </c>
      <c r="I4" s="69">
        <f>IF(RES_hh_fec_in!I4=0,0,1000*11630*RES_hh_fec_in!I4/RES_hh_num_in!I4)</f>
        <v>9905.1584377816635</v>
      </c>
      <c r="J4" s="69">
        <f>IF(RES_hh_fec_in!J4=0,0,1000*11630*RES_hh_fec_in!J4/RES_hh_num_in!J4)</f>
        <v>9494.699712148722</v>
      </c>
      <c r="K4" s="69">
        <f>IF(RES_hh_fec_in!K4=0,0,1000*11630*RES_hh_fec_in!K4/RES_hh_num_in!K4)</f>
        <v>8498.5145849910623</v>
      </c>
      <c r="L4" s="69">
        <f>IF(RES_hh_fec_in!L4=0,0,1000*11630*RES_hh_fec_in!L4/RES_hh_num_in!L4)</f>
        <v>7697.8274529361215</v>
      </c>
      <c r="M4" s="69">
        <f>IF(RES_hh_fec_in!M4=0,0,1000*11630*RES_hh_fec_in!M4/RES_hh_num_in!M4)</f>
        <v>9009.862354608691</v>
      </c>
      <c r="N4" s="69">
        <f>IF(RES_hh_fec_in!N4=0,0,1000*11630*RES_hh_fec_in!N4/RES_hh_num_in!N4)</f>
        <v>8505.0824141944904</v>
      </c>
      <c r="O4" s="69">
        <f>IF(RES_hh_fec_in!O4=0,0,1000*11630*RES_hh_fec_in!O4/RES_hh_num_in!O4)</f>
        <v>5189.9880955678727</v>
      </c>
      <c r="P4" s="69">
        <f>IF(RES_hh_fec_in!P4=0,0,1000*11630*RES_hh_fec_in!P4/RES_hh_num_in!P4)</f>
        <v>4419.6976885320209</v>
      </c>
      <c r="Q4" s="69">
        <f>IF(RES_hh_fec_in!Q4=0,0,1000*11630*RES_hh_fec_in!Q4/RES_hh_num_in!Q4)</f>
        <v>5021.0974090819373</v>
      </c>
      <c r="R4" s="69">
        <f>IF(RES_hh_fec_in!R4=0,0,1000*11630*RES_hh_fec_in!R4/RES_hh_num_in!R4)</f>
        <v>5149.3666872431859</v>
      </c>
      <c r="S4" s="69">
        <f>IF(RES_hh_fec_in!S4=0,0,1000*11630*RES_hh_fec_in!S4/RES_hh_num_in!S4)</f>
        <v>5064.7049278723425</v>
      </c>
      <c r="T4" s="69">
        <f>IF(RES_hh_fec_in!T4=0,0,1000*11630*RES_hh_fec_in!T4/RES_hh_num_in!T4)</f>
        <v>4225.1295057975049</v>
      </c>
      <c r="U4" s="69">
        <f>IF(RES_hh_fec_in!U4=0,0,1000*11630*RES_hh_fec_in!U4/RES_hh_num_in!U4)</f>
        <v>4603.1334843644827</v>
      </c>
      <c r="V4" s="69">
        <f>IF(RES_hh_fec_in!V4=0,0,1000*11630*RES_hh_fec_in!V4/RES_hh_num_in!V4)</f>
        <v>4729.2820756484198</v>
      </c>
      <c r="W4" s="69">
        <f>IF(RES_hh_fec_in!W4=0,0,1000*11630*RES_hh_fec_in!W4/RES_hh_num_in!W4)</f>
        <v>4261.4946921412111</v>
      </c>
      <c r="X4" s="69">
        <f>IF(RES_hh_fec_in!X4=0,0,1000*11630*RES_hh_fec_in!X4/RES_hh_num_in!X4)</f>
        <v>4231.9721652406588</v>
      </c>
      <c r="Y4" s="69">
        <f>IF(RES_hh_fec_in!Y4=0,0,1000*11630*RES_hh_fec_in!Y4/RES_hh_num_in!Y4)</f>
        <v>3651.8271670212398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5135.3752140433189</v>
      </c>
      <c r="J5" s="72">
        <f>IF(RES_hh_fec_in!J5=0,0,1000*11630*RES_hh_fec_in!J5/RES_hh_num_in!J5)</f>
        <v>15551.831097534885</v>
      </c>
      <c r="K5" s="72">
        <f>IF(RES_hh_fec_in!K5=0,0,1000*11630*RES_hh_fec_in!K5/RES_hh_num_in!K5)</f>
        <v>9131.1011169259928</v>
      </c>
      <c r="L5" s="72">
        <f>IF(RES_hh_fec_in!L5=0,0,1000*11630*RES_hh_fec_in!L5/RES_hh_num_in!L5)</f>
        <v>8225.8324171575532</v>
      </c>
      <c r="M5" s="72">
        <f>IF(RES_hh_fec_in!M5=0,0,1000*11630*RES_hh_fec_in!M5/RES_hh_num_in!M5)</f>
        <v>0</v>
      </c>
      <c r="N5" s="72">
        <f>IF(RES_hh_fec_in!N5=0,0,1000*11630*RES_hh_fec_in!N5/RES_hh_num_in!N5)</f>
        <v>1275.8987294267247</v>
      </c>
      <c r="O5" s="72">
        <f>IF(RES_hh_fec_in!O5=0,0,1000*11630*RES_hh_fec_in!O5/RES_hh_num_in!O5)</f>
        <v>2914.0883561350147</v>
      </c>
      <c r="P5" s="72">
        <f>IF(RES_hh_fec_in!P5=0,0,1000*11630*RES_hh_fec_in!P5/RES_hh_num_in!P5)</f>
        <v>6669.022554129524</v>
      </c>
      <c r="Q5" s="72">
        <f>IF(RES_hh_fec_in!Q5=0,0,1000*11630*RES_hh_fec_in!Q5/RES_hh_num_in!Q5)</f>
        <v>9145.0106230595793</v>
      </c>
      <c r="R5" s="72">
        <f>IF(RES_hh_fec_in!R5=0,0,1000*11630*RES_hh_fec_in!R5/RES_hh_num_in!R5)</f>
        <v>3466.5153880380594</v>
      </c>
      <c r="S5" s="72">
        <f>IF(RES_hh_fec_in!S5=0,0,1000*11630*RES_hh_fec_in!S5/RES_hh_num_in!S5)</f>
        <v>6608.4127771423737</v>
      </c>
      <c r="T5" s="72">
        <f>IF(RES_hh_fec_in!T5=0,0,1000*11630*RES_hh_fec_in!T5/RES_hh_num_in!T5)</f>
        <v>5086.1475660336373</v>
      </c>
      <c r="U5" s="72">
        <f>IF(RES_hh_fec_in!U5=0,0,1000*11630*RES_hh_fec_in!U5/RES_hh_num_in!U5)</f>
        <v>4670.5946815234611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9921.7721353456618</v>
      </c>
      <c r="H6" s="72">
        <f>IF(RES_hh_fec_in!H6=0,0,1000*11630*RES_hh_fec_in!H6/RES_hh_num_in!H6)</f>
        <v>9914.4284337189656</v>
      </c>
      <c r="I6" s="72">
        <f>IF(RES_hh_fec_in!I6=0,0,1000*11630*RES_hh_fec_in!I6/RES_hh_num_in!I6)</f>
        <v>9385.2451428059121</v>
      </c>
      <c r="J6" s="72">
        <f>IF(RES_hh_fec_in!J6=0,0,1000*11630*RES_hh_fec_in!J6/RES_hh_num_in!J6)</f>
        <v>9283.7761015632659</v>
      </c>
      <c r="K6" s="72">
        <f>IF(RES_hh_fec_in!K6=0,0,1000*11630*RES_hh_fec_in!K6/RES_hh_num_in!K6)</f>
        <v>7149.2506333952651</v>
      </c>
      <c r="L6" s="72">
        <f>IF(RES_hh_fec_in!L6=0,0,1000*11630*RES_hh_fec_in!L6/RES_hh_num_in!L6)</f>
        <v>8170.0739879127286</v>
      </c>
      <c r="M6" s="72">
        <f>IF(RES_hh_fec_in!M6=0,0,1000*11630*RES_hh_fec_in!M6/RES_hh_num_in!M6)</f>
        <v>6550.4926610146758</v>
      </c>
      <c r="N6" s="72">
        <f>IF(RES_hh_fec_in!N6=0,0,1000*11630*RES_hh_fec_in!N6/RES_hh_num_in!N6)</f>
        <v>2596.9742231331829</v>
      </c>
      <c r="O6" s="72">
        <f>IF(RES_hh_fec_in!O6=0,0,1000*11630*RES_hh_fec_in!O6/RES_hh_num_in!O6)</f>
        <v>6947.8537756710639</v>
      </c>
      <c r="P6" s="72">
        <f>IF(RES_hh_fec_in!P6=0,0,1000*11630*RES_hh_fec_in!P6/RES_hh_num_in!P6)</f>
        <v>9746.2591541405636</v>
      </c>
      <c r="Q6" s="72">
        <f>IF(RES_hh_fec_in!Q6=0,0,1000*11630*RES_hh_fec_in!Q6/RES_hh_num_in!Q6)</f>
        <v>7928.689047973774</v>
      </c>
      <c r="R6" s="72">
        <f>IF(RES_hh_fec_in!R6=0,0,1000*11630*RES_hh_fec_in!R6/RES_hh_num_in!R6)</f>
        <v>7270.4348671425405</v>
      </c>
      <c r="S6" s="72">
        <f>IF(RES_hh_fec_in!S6=0,0,1000*11630*RES_hh_fec_in!S6/RES_hh_num_in!S6)</f>
        <v>7046.3169994601631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1300.1793571772564</v>
      </c>
      <c r="W6" s="72">
        <f>IF(RES_hh_fec_in!W6=0,0,1000*11630*RES_hh_fec_in!W6/RES_hh_num_in!W6)</f>
        <v>4563.6395075918181</v>
      </c>
      <c r="X6" s="72">
        <f>IF(RES_hh_fec_in!X6=0,0,1000*11630*RES_hh_fec_in!X6/RES_hh_num_in!X6)</f>
        <v>4775.2716012052606</v>
      </c>
      <c r="Y6" s="72">
        <f>IF(RES_hh_fec_in!Y6=0,0,1000*11630*RES_hh_fec_in!Y6/RES_hh_num_in!Y6)</f>
        <v>3923.9790146816608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9756.325464845173</v>
      </c>
      <c r="D7" s="72">
        <f>IF(RES_hh_fec_in!D7=0,0,1000*11630*RES_hh_fec_in!D7/RES_hh_num_in!D7)</f>
        <v>10134.754042142267</v>
      </c>
      <c r="E7" s="72">
        <f>IF(RES_hh_fec_in!E7=0,0,1000*11630*RES_hh_fec_in!E7/RES_hh_num_in!E7)</f>
        <v>11890.882266705321</v>
      </c>
      <c r="F7" s="72">
        <f>IF(RES_hh_fec_in!F7=0,0,1000*11630*RES_hh_fec_in!F7/RES_hh_num_in!F7)</f>
        <v>11117.649234632767</v>
      </c>
      <c r="G7" s="72">
        <f>IF(RES_hh_fec_in!G7=0,0,1000*11630*RES_hh_fec_in!G7/RES_hh_num_in!G7)</f>
        <v>11641.895622419399</v>
      </c>
      <c r="H7" s="72">
        <f>IF(RES_hh_fec_in!H7=0,0,1000*11630*RES_hh_fec_in!H7/RES_hh_num_in!H7)</f>
        <v>11691.991171938029</v>
      </c>
      <c r="I7" s="72">
        <f>IF(RES_hh_fec_in!I7=0,0,1000*11630*RES_hh_fec_in!I7/RES_hh_num_in!I7)</f>
        <v>10869.683457690018</v>
      </c>
      <c r="J7" s="72">
        <f>IF(RES_hh_fec_in!J7=0,0,1000*11630*RES_hh_fec_in!J7/RES_hh_num_in!J7)</f>
        <v>10730.352267879281</v>
      </c>
      <c r="K7" s="72">
        <f>IF(RES_hh_fec_in!K7=0,0,1000*11630*RES_hh_fec_in!K7/RES_hh_num_in!K7)</f>
        <v>9222.3858752550568</v>
      </c>
      <c r="L7" s="72">
        <f>IF(RES_hh_fec_in!L7=0,0,1000*11630*RES_hh_fec_in!L7/RES_hh_num_in!L7)</f>
        <v>8495.136672781824</v>
      </c>
      <c r="M7" s="72">
        <f>IF(RES_hh_fec_in!M7=0,0,1000*11630*RES_hh_fec_in!M7/RES_hh_num_in!M7)</f>
        <v>11952.382222173233</v>
      </c>
      <c r="N7" s="72">
        <f>IF(RES_hh_fec_in!N7=0,0,1000*11630*RES_hh_fec_in!N7/RES_hh_num_in!N7)</f>
        <v>9165.5765787852361</v>
      </c>
      <c r="O7" s="72">
        <f>IF(RES_hh_fec_in!O7=0,0,1000*11630*RES_hh_fec_in!O7/RES_hh_num_in!O7)</f>
        <v>4298.601350649129</v>
      </c>
      <c r="P7" s="72">
        <f>IF(RES_hh_fec_in!P7=0,0,1000*11630*RES_hh_fec_in!P7/RES_hh_num_in!P7)</f>
        <v>4237.3531966446099</v>
      </c>
      <c r="Q7" s="72">
        <f>IF(RES_hh_fec_in!Q7=0,0,1000*11630*RES_hh_fec_in!Q7/RES_hh_num_in!Q7)</f>
        <v>6304.0755120845433</v>
      </c>
      <c r="R7" s="72">
        <f>IF(RES_hh_fec_in!R7=0,0,1000*11630*RES_hh_fec_in!R7/RES_hh_num_in!R7)</f>
        <v>5498.2541571000256</v>
      </c>
      <c r="S7" s="72">
        <f>IF(RES_hh_fec_in!S7=0,0,1000*11630*RES_hh_fec_in!S7/RES_hh_num_in!S7)</f>
        <v>5611.2435313047326</v>
      </c>
      <c r="T7" s="72">
        <f>IF(RES_hh_fec_in!T7=0,0,1000*11630*RES_hh_fec_in!T7/RES_hh_num_in!T7)</f>
        <v>4695.4513125264157</v>
      </c>
      <c r="U7" s="72">
        <f>IF(RES_hh_fec_in!U7=0,0,1000*11630*RES_hh_fec_in!U7/RES_hh_num_in!U7)</f>
        <v>5171.1401078222152</v>
      </c>
      <c r="V7" s="72">
        <f>IF(RES_hh_fec_in!V7=0,0,1000*11630*RES_hh_fec_in!V7/RES_hh_num_in!V7)</f>
        <v>5735.9659262223213</v>
      </c>
      <c r="W7" s="72">
        <f>IF(RES_hh_fec_in!W7=0,0,1000*11630*RES_hh_fec_in!W7/RES_hh_num_in!W7)</f>
        <v>4846.5574726462937</v>
      </c>
      <c r="X7" s="72">
        <f>IF(RES_hh_fec_in!X7=0,0,1000*11630*RES_hh_fec_in!X7/RES_hh_num_in!X7)</f>
        <v>5572.7375329375918</v>
      </c>
      <c r="Y7" s="72">
        <f>IF(RES_hh_fec_in!Y7=0,0,1000*11630*RES_hh_fec_in!Y7/RES_hh_num_in!Y7)</f>
        <v>3698.7726351155657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7726.4992922732154</v>
      </c>
      <c r="D8" s="72">
        <f>IF(RES_hh_fec_in!D8=0,0,1000*11630*RES_hh_fec_in!D8/RES_hh_num_in!D8)</f>
        <v>6872.1084511802183</v>
      </c>
      <c r="E8" s="72">
        <f>IF(RES_hh_fec_in!E8=0,0,1000*11630*RES_hh_fec_in!E8/RES_hh_num_in!E8)</f>
        <v>7959.4763569289526</v>
      </c>
      <c r="F8" s="72">
        <f>IF(RES_hh_fec_in!F8=0,0,1000*11630*RES_hh_fec_in!F8/RES_hh_num_in!F8)</f>
        <v>7563.3420448327852</v>
      </c>
      <c r="G8" s="72">
        <f>IF(RES_hh_fec_in!G8=0,0,1000*11630*RES_hh_fec_in!G8/RES_hh_num_in!G8)</f>
        <v>9030.2089009698047</v>
      </c>
      <c r="H8" s="72">
        <f>IF(RES_hh_fec_in!H8=0,0,1000*11630*RES_hh_fec_in!H8/RES_hh_num_in!H8)</f>
        <v>11043.371839924694</v>
      </c>
      <c r="I8" s="72">
        <f>IF(RES_hh_fec_in!I8=0,0,1000*11630*RES_hh_fec_in!I8/RES_hh_num_in!I8)</f>
        <v>10043.709233484977</v>
      </c>
      <c r="J8" s="72">
        <f>IF(RES_hh_fec_in!J8=0,0,1000*11630*RES_hh_fec_in!J8/RES_hh_num_in!J8)</f>
        <v>9200.7904550312833</v>
      </c>
      <c r="K8" s="72">
        <f>IF(RES_hh_fec_in!K8=0,0,1000*11630*RES_hh_fec_in!K8/RES_hh_num_in!K8)</f>
        <v>9104.4503690457186</v>
      </c>
      <c r="L8" s="72">
        <f>IF(RES_hh_fec_in!L8=0,0,1000*11630*RES_hh_fec_in!L8/RES_hh_num_in!L8)</f>
        <v>8061.0185376426161</v>
      </c>
      <c r="M8" s="72">
        <f>IF(RES_hh_fec_in!M8=0,0,1000*11630*RES_hh_fec_in!M8/RES_hh_num_in!M8)</f>
        <v>10064.003071779409</v>
      </c>
      <c r="N8" s="72">
        <f>IF(RES_hh_fec_in!N8=0,0,1000*11630*RES_hh_fec_in!N8/RES_hh_num_in!N8)</f>
        <v>8237.2372278794664</v>
      </c>
      <c r="O8" s="72">
        <f>IF(RES_hh_fec_in!O8=0,0,1000*11630*RES_hh_fec_in!O8/RES_hh_num_in!O8)</f>
        <v>5288.7950321392827</v>
      </c>
      <c r="P8" s="72">
        <f>IF(RES_hh_fec_in!P8=0,0,1000*11630*RES_hh_fec_in!P8/RES_hh_num_in!P8)</f>
        <v>4619.1936462157173</v>
      </c>
      <c r="Q8" s="72">
        <f>IF(RES_hh_fec_in!Q8=0,0,1000*11630*RES_hh_fec_in!Q8/RES_hh_num_in!Q8)</f>
        <v>6203.5923058678645</v>
      </c>
      <c r="R8" s="72">
        <f>IF(RES_hh_fec_in!R8=0,0,1000*11630*RES_hh_fec_in!R8/RES_hh_num_in!R8)</f>
        <v>5211.8409762599558</v>
      </c>
      <c r="S8" s="72">
        <f>IF(RES_hh_fec_in!S8=0,0,1000*11630*RES_hh_fec_in!S8/RES_hh_num_in!S8)</f>
        <v>5117.7434450324017</v>
      </c>
      <c r="T8" s="72">
        <f>IF(RES_hh_fec_in!T8=0,0,1000*11630*RES_hh_fec_in!T8/RES_hh_num_in!T8)</f>
        <v>4201.9495494321272</v>
      </c>
      <c r="U8" s="72">
        <f>IF(RES_hh_fec_in!U8=0,0,1000*11630*RES_hh_fec_in!U8/RES_hh_num_in!U8)</f>
        <v>4381.7254360643974</v>
      </c>
      <c r="V8" s="72">
        <f>IF(RES_hh_fec_in!V8=0,0,1000*11630*RES_hh_fec_in!V8/RES_hh_num_in!V8)</f>
        <v>4537.6324972962302</v>
      </c>
      <c r="W8" s="72">
        <f>IF(RES_hh_fec_in!W8=0,0,1000*11630*RES_hh_fec_in!W8/RES_hh_num_in!W8)</f>
        <v>4937.0532644989698</v>
      </c>
      <c r="X8" s="72">
        <f>IF(RES_hh_fec_in!X8=0,0,1000*11630*RES_hh_fec_in!X8/RES_hh_num_in!X8)</f>
        <v>4537.3738894436201</v>
      </c>
      <c r="Y8" s="72">
        <f>IF(RES_hh_fec_in!Y8=0,0,1000*11630*RES_hh_fec_in!Y8/RES_hh_num_in!Y8)</f>
        <v>3458.6713720694756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8663.9782710032669</v>
      </c>
      <c r="D9" s="72">
        <f>IF(RES_hh_fec_in!D9=0,0,1000*11630*RES_hh_fec_in!D9/RES_hh_num_in!D9)</f>
        <v>9170.4595405473501</v>
      </c>
      <c r="E9" s="72">
        <f>IF(RES_hh_fec_in!E9=0,0,1000*11630*RES_hh_fec_in!E9/RES_hh_num_in!E9)</f>
        <v>9594.1698518287158</v>
      </c>
      <c r="F9" s="72">
        <f>IF(RES_hh_fec_in!F9=0,0,1000*11630*RES_hh_fec_in!F9/RES_hh_num_in!F9)</f>
        <v>9717.7181402699644</v>
      </c>
      <c r="G9" s="72">
        <f>IF(RES_hh_fec_in!G9=0,0,1000*11630*RES_hh_fec_in!G9/RES_hh_num_in!G9)</f>
        <v>9616.8065020747072</v>
      </c>
      <c r="H9" s="72">
        <f>IF(RES_hh_fec_in!H9=0,0,1000*11630*RES_hh_fec_in!H9/RES_hh_num_in!H9)</f>
        <v>9478.578527282556</v>
      </c>
      <c r="I9" s="72">
        <f>IF(RES_hh_fec_in!I9=0,0,1000*11630*RES_hh_fec_in!I9/RES_hh_num_in!I9)</f>
        <v>10357.259782951111</v>
      </c>
      <c r="J9" s="72">
        <f>IF(RES_hh_fec_in!J9=0,0,1000*11630*RES_hh_fec_in!J9/RES_hh_num_in!J9)</f>
        <v>8562.3292841401726</v>
      </c>
      <c r="K9" s="72">
        <f>IF(RES_hh_fec_in!K9=0,0,1000*11630*RES_hh_fec_in!K9/RES_hh_num_in!K9)</f>
        <v>7380.347288539504</v>
      </c>
      <c r="L9" s="72">
        <f>IF(RES_hh_fec_in!L9=0,0,1000*11630*RES_hh_fec_in!L9/RES_hh_num_in!L9)</f>
        <v>7055.4507628813835</v>
      </c>
      <c r="M9" s="72">
        <f>IF(RES_hh_fec_in!M9=0,0,1000*11630*RES_hh_fec_in!M9/RES_hh_num_in!M9)</f>
        <v>8107.062509145132</v>
      </c>
      <c r="N9" s="72">
        <f>IF(RES_hh_fec_in!N9=0,0,1000*11630*RES_hh_fec_in!N9/RES_hh_num_in!N9)</f>
        <v>8794.397496657095</v>
      </c>
      <c r="O9" s="72">
        <f>IF(RES_hh_fec_in!O9=0,0,1000*11630*RES_hh_fec_in!O9/RES_hh_num_in!O9)</f>
        <v>7214.9170535200337</v>
      </c>
      <c r="P9" s="72">
        <f>IF(RES_hh_fec_in!P9=0,0,1000*11630*RES_hh_fec_in!P9/RES_hh_num_in!P9)</f>
        <v>6773.0672803468433</v>
      </c>
      <c r="Q9" s="72">
        <f>IF(RES_hh_fec_in!Q9=0,0,1000*11630*RES_hh_fec_in!Q9/RES_hh_num_in!Q9)</f>
        <v>6846.4753106268099</v>
      </c>
      <c r="R9" s="72">
        <f>IF(RES_hh_fec_in!R9=0,0,1000*11630*RES_hh_fec_in!R9/RES_hh_num_in!R9)</f>
        <v>5671.3399368473811</v>
      </c>
      <c r="S9" s="72">
        <f>IF(RES_hh_fec_in!S9=0,0,1000*11630*RES_hh_fec_in!S9/RES_hh_num_in!S9)</f>
        <v>5519.9094645810355</v>
      </c>
      <c r="T9" s="72">
        <f>IF(RES_hh_fec_in!T9=0,0,1000*11630*RES_hh_fec_in!T9/RES_hh_num_in!T9)</f>
        <v>5075.4706198544482</v>
      </c>
      <c r="U9" s="72">
        <f>IF(RES_hh_fec_in!U9=0,0,1000*11630*RES_hh_fec_in!U9/RES_hh_num_in!U9)</f>
        <v>4755.8944487887729</v>
      </c>
      <c r="V9" s="72">
        <f>IF(RES_hh_fec_in!V9=0,0,1000*11630*RES_hh_fec_in!V9/RES_hh_num_in!V9)</f>
        <v>4332.9812587385422</v>
      </c>
      <c r="W9" s="72">
        <f>IF(RES_hh_fec_in!W9=0,0,1000*11630*RES_hh_fec_in!W9/RES_hh_num_in!W9)</f>
        <v>4423.9487736935389</v>
      </c>
      <c r="X9" s="72">
        <f>IF(RES_hh_fec_in!X9=0,0,1000*11630*RES_hh_fec_in!X9/RES_hh_num_in!X9)</f>
        <v>4448.3622934679679</v>
      </c>
      <c r="Y9" s="72">
        <f>IF(RES_hh_fec_in!Y9=0,0,1000*11630*RES_hh_fec_in!Y9/RES_hh_num_in!Y9)</f>
        <v>4267.6354817255087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9784.6626115625822</v>
      </c>
      <c r="G10" s="72">
        <f>IF(RES_hh_fec_in!G10=0,0,1000*11630*RES_hh_fec_in!G10/RES_hh_num_in!G10)</f>
        <v>7495.7479099715529</v>
      </c>
      <c r="H10" s="72">
        <f>IF(RES_hh_fec_in!H10=0,0,1000*11630*RES_hh_fec_in!H10/RES_hh_num_in!H10)</f>
        <v>7409.4521840874359</v>
      </c>
      <c r="I10" s="72">
        <f>IF(RES_hh_fec_in!I10=0,0,1000*11630*RES_hh_fec_in!I10/RES_hh_num_in!I10)</f>
        <v>6981.2590110183855</v>
      </c>
      <c r="J10" s="72">
        <f>IF(RES_hh_fec_in!J10=0,0,1000*11630*RES_hh_fec_in!J10/RES_hh_num_in!J10)</f>
        <v>6535.2326913145835</v>
      </c>
      <c r="K10" s="72">
        <f>IF(RES_hh_fec_in!K10=0,0,1000*11630*RES_hh_fec_in!K10/RES_hh_num_in!K10)</f>
        <v>6190.4222445837204</v>
      </c>
      <c r="L10" s="72">
        <f>IF(RES_hh_fec_in!L10=0,0,1000*11630*RES_hh_fec_in!L10/RES_hh_num_in!L10)</f>
        <v>6117.9234145625069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6221.6506929496127</v>
      </c>
      <c r="D11" s="72">
        <f>IF(RES_hh_fec_in!D11=0,0,1000*11630*RES_hh_fec_in!D11/RES_hh_num_in!D11)</f>
        <v>5722.4872505151534</v>
      </c>
      <c r="E11" s="72">
        <f>IF(RES_hh_fec_in!E11=0,0,1000*11630*RES_hh_fec_in!E11/RES_hh_num_in!E11)</f>
        <v>8368.6377304734742</v>
      </c>
      <c r="F11" s="72">
        <f>IF(RES_hh_fec_in!F11=0,0,1000*11630*RES_hh_fec_in!F11/RES_hh_num_in!F11)</f>
        <v>7230.8326395355807</v>
      </c>
      <c r="G11" s="72">
        <f>IF(RES_hh_fec_in!G11=0,0,1000*11630*RES_hh_fec_in!G11/RES_hh_num_in!G11)</f>
        <v>7701.3915661275723</v>
      </c>
      <c r="H11" s="72">
        <f>IF(RES_hh_fec_in!H11=0,0,1000*11630*RES_hh_fec_in!H11/RES_hh_num_in!H11)</f>
        <v>8742.7007726774245</v>
      </c>
      <c r="I11" s="72">
        <f>IF(RES_hh_fec_in!I11=0,0,1000*11630*RES_hh_fec_in!I11/RES_hh_num_in!I11)</f>
        <v>6223.737976722924</v>
      </c>
      <c r="J11" s="72">
        <f>IF(RES_hh_fec_in!J11=0,0,1000*11630*RES_hh_fec_in!J11/RES_hh_num_in!J11)</f>
        <v>6490.3697423980193</v>
      </c>
      <c r="K11" s="72">
        <f>IF(RES_hh_fec_in!K11=0,0,1000*11630*RES_hh_fec_in!K11/RES_hh_num_in!K11)</f>
        <v>6930.2287904211262</v>
      </c>
      <c r="L11" s="72">
        <f>IF(RES_hh_fec_in!L11=0,0,1000*11630*RES_hh_fec_in!L11/RES_hh_num_in!L11)</f>
        <v>6394.0692325682485</v>
      </c>
      <c r="M11" s="72">
        <f>IF(RES_hh_fec_in!M11=0,0,1000*11630*RES_hh_fec_in!M11/RES_hh_num_in!M11)</f>
        <v>7510.7470859924251</v>
      </c>
      <c r="N11" s="72">
        <f>IF(RES_hh_fec_in!N11=0,0,1000*11630*RES_hh_fec_in!N11/RES_hh_num_in!N11)</f>
        <v>6123.3089715887672</v>
      </c>
      <c r="O11" s="72">
        <f>IF(RES_hh_fec_in!O11=0,0,1000*11630*RES_hh_fec_in!O11/RES_hh_num_in!O11)</f>
        <v>5283.3843701197529</v>
      </c>
      <c r="P11" s="72">
        <f>IF(RES_hh_fec_in!P11=0,0,1000*11630*RES_hh_fec_in!P11/RES_hh_num_in!P11)</f>
        <v>6163.9381488484569</v>
      </c>
      <c r="Q11" s="72">
        <f>IF(RES_hh_fec_in!Q11=0,0,1000*11630*RES_hh_fec_in!Q11/RES_hh_num_in!Q11)</f>
        <v>6103.3112117304945</v>
      </c>
      <c r="R11" s="72">
        <f>IF(RES_hh_fec_in!R11=0,0,1000*11630*RES_hh_fec_in!R11/RES_hh_num_in!R11)</f>
        <v>4673.2801489909625</v>
      </c>
      <c r="S11" s="72">
        <f>IF(RES_hh_fec_in!S11=0,0,1000*11630*RES_hh_fec_in!S11/RES_hh_num_in!S11)</f>
        <v>4534.0252322218612</v>
      </c>
      <c r="T11" s="72">
        <f>IF(RES_hh_fec_in!T11=0,0,1000*11630*RES_hh_fec_in!T11/RES_hh_num_in!T11)</f>
        <v>4666.7467730911549</v>
      </c>
      <c r="U11" s="72">
        <f>IF(RES_hh_fec_in!U11=0,0,1000*11630*RES_hh_fec_in!U11/RES_hh_num_in!U11)</f>
        <v>4375.7054301759599</v>
      </c>
      <c r="V11" s="72">
        <f>IF(RES_hh_fec_in!V11=0,0,1000*11630*RES_hh_fec_in!V11/RES_hh_num_in!V11)</f>
        <v>4691.2474362399589</v>
      </c>
      <c r="W11" s="72">
        <f>IF(RES_hh_fec_in!W11=0,0,1000*11630*RES_hh_fec_in!W11/RES_hh_num_in!W11)</f>
        <v>0</v>
      </c>
      <c r="X11" s="72">
        <f>IF(RES_hh_fec_in!X11=0,0,1000*11630*RES_hh_fec_in!X11/RES_hh_num_in!X11)</f>
        <v>0</v>
      </c>
      <c r="Y11" s="72">
        <f>IF(RES_hh_fec_in!Y11=0,0,1000*11630*RES_hh_fec_in!Y11/RES_hh_num_in!Y11)</f>
        <v>0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2725.4661867330146</v>
      </c>
      <c r="D12" s="72">
        <f>IF(RES_hh_fec_in!D12=0,0,1000*11630*RES_hh_fec_in!D12/RES_hh_num_in!D12)</f>
        <v>2639.6789006849467</v>
      </c>
      <c r="E12" s="72">
        <f>IF(RES_hh_fec_in!E12=0,0,1000*11630*RES_hh_fec_in!E12/RES_hh_num_in!E12)</f>
        <v>3358.0653910766932</v>
      </c>
      <c r="F12" s="72">
        <f>IF(RES_hh_fec_in!F12=0,0,1000*11630*RES_hh_fec_in!F12/RES_hh_num_in!F12)</f>
        <v>2883.3940160737975</v>
      </c>
      <c r="G12" s="72">
        <f>IF(RES_hh_fec_in!G12=0,0,1000*11630*RES_hh_fec_in!G12/RES_hh_num_in!G12)</f>
        <v>2689.0750744513193</v>
      </c>
      <c r="H12" s="72">
        <f>IF(RES_hh_fec_in!H12=0,0,1000*11630*RES_hh_fec_in!H12/RES_hh_num_in!H12)</f>
        <v>2847.4015645379031</v>
      </c>
      <c r="I12" s="72">
        <f>IF(RES_hh_fec_in!I12=0,0,1000*11630*RES_hh_fec_in!I12/RES_hh_num_in!I12)</f>
        <v>2722.0443440667577</v>
      </c>
      <c r="J12" s="72">
        <f>IF(RES_hh_fec_in!J12=0,0,1000*11630*RES_hh_fec_in!J12/RES_hh_num_in!J12)</f>
        <v>2362.6459877638158</v>
      </c>
      <c r="K12" s="72">
        <f>IF(RES_hh_fec_in!K12=0,0,1000*11630*RES_hh_fec_in!K12/RES_hh_num_in!K12)</f>
        <v>1941.9927733983832</v>
      </c>
      <c r="L12" s="72">
        <f>IF(RES_hh_fec_in!L12=0,0,1000*11630*RES_hh_fec_in!L12/RES_hh_num_in!L12)</f>
        <v>1722.421788855152</v>
      </c>
      <c r="M12" s="72">
        <f>IF(RES_hh_fec_in!M12=0,0,1000*11630*RES_hh_fec_in!M12/RES_hh_num_in!M12)</f>
        <v>2104.4831063259762</v>
      </c>
      <c r="N12" s="72">
        <f>IF(RES_hh_fec_in!N12=0,0,1000*11630*RES_hh_fec_in!N12/RES_hh_num_in!N12)</f>
        <v>1963.712158873102</v>
      </c>
      <c r="O12" s="72">
        <f>IF(RES_hh_fec_in!O12=0,0,1000*11630*RES_hh_fec_in!O12/RES_hh_num_in!O12)</f>
        <v>1002.1066129639668</v>
      </c>
      <c r="P12" s="72">
        <f>IF(RES_hh_fec_in!P12=0,0,1000*11630*RES_hh_fec_in!P12/RES_hh_num_in!P12)</f>
        <v>887.93414934393161</v>
      </c>
      <c r="Q12" s="72">
        <f>IF(RES_hh_fec_in!Q12=0,0,1000*11630*RES_hh_fec_in!Q12/RES_hh_num_in!Q12)</f>
        <v>1314.0640799034247</v>
      </c>
      <c r="R12" s="72">
        <f>IF(RES_hh_fec_in!R12=0,0,1000*11630*RES_hh_fec_in!R12/RES_hh_num_in!R12)</f>
        <v>1133.5964074186877</v>
      </c>
      <c r="S12" s="72">
        <f>IF(RES_hh_fec_in!S12=0,0,1000*11630*RES_hh_fec_in!S12/RES_hh_num_in!S12)</f>
        <v>1087.3110864436092</v>
      </c>
      <c r="T12" s="72">
        <f>IF(RES_hh_fec_in!T12=0,0,1000*11630*RES_hh_fec_in!T12/RES_hh_num_in!T12)</f>
        <v>1025.2609450274417</v>
      </c>
      <c r="U12" s="72">
        <f>IF(RES_hh_fec_in!U12=0,0,1000*11630*RES_hh_fec_in!U12/RES_hh_num_in!U12)</f>
        <v>952.92219276139213</v>
      </c>
      <c r="V12" s="72">
        <f>IF(RES_hh_fec_in!V12=0,0,1000*11630*RES_hh_fec_in!V12/RES_hh_num_in!V12)</f>
        <v>975.43454583594155</v>
      </c>
      <c r="W12" s="72">
        <f>IF(RES_hh_fec_in!W12=0,0,1000*11630*RES_hh_fec_in!W12/RES_hh_num_in!W12)</f>
        <v>993.85826981650121</v>
      </c>
      <c r="X12" s="72">
        <f>IF(RES_hh_fec_in!X12=0,0,1000*11630*RES_hh_fec_in!X12/RES_hh_num_in!X12)</f>
        <v>917.67030063327013</v>
      </c>
      <c r="Y12" s="72">
        <f>IF(RES_hh_fec_in!Y12=0,0,1000*11630*RES_hh_fec_in!Y12/RES_hh_num_in!Y12)</f>
        <v>814.40981171845772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6105.6592823675883</v>
      </c>
      <c r="D13" s="74">
        <f>IF(RES_hh_fec_in!D13=0,0,1000*11630*RES_hh_fec_in!D13/RES_hh_num_in!D13)</f>
        <v>8064.587611887885</v>
      </c>
      <c r="E13" s="74">
        <f>IF(RES_hh_fec_in!E13=0,0,1000*11630*RES_hh_fec_in!E13/RES_hh_num_in!E13)</f>
        <v>8106.0098593281846</v>
      </c>
      <c r="F13" s="74">
        <f>IF(RES_hh_fec_in!F13=0,0,1000*11630*RES_hh_fec_in!F13/RES_hh_num_in!F13)</f>
        <v>8319.7290666688295</v>
      </c>
      <c r="G13" s="74">
        <f>IF(RES_hh_fec_in!G13=0,0,1000*11630*RES_hh_fec_in!G13/RES_hh_num_in!G13)</f>
        <v>7783.675891860431</v>
      </c>
      <c r="H13" s="74">
        <f>IF(RES_hh_fec_in!H13=0,0,1000*11630*RES_hh_fec_in!H13/RES_hh_num_in!H13)</f>
        <v>8569.2535889990831</v>
      </c>
      <c r="I13" s="74">
        <f>IF(RES_hh_fec_in!I13=0,0,1000*11630*RES_hh_fec_in!I13/RES_hh_num_in!I13)</f>
        <v>7894.919471259509</v>
      </c>
      <c r="J13" s="74">
        <f>IF(RES_hh_fec_in!J13=0,0,1000*11630*RES_hh_fec_in!J13/RES_hh_num_in!J13)</f>
        <v>7557.692212924504</v>
      </c>
      <c r="K13" s="74">
        <f>IF(RES_hh_fec_in!K13=0,0,1000*11630*RES_hh_fec_in!K13/RES_hh_num_in!K13)</f>
        <v>7344.0251853165619</v>
      </c>
      <c r="L13" s="74">
        <f>IF(RES_hh_fec_in!L13=0,0,1000*11630*RES_hh_fec_in!L13/RES_hh_num_in!L13)</f>
        <v>7100.3832750681659</v>
      </c>
      <c r="M13" s="74">
        <f>IF(RES_hh_fec_in!M13=0,0,1000*11630*RES_hh_fec_in!M13/RES_hh_num_in!M13)</f>
        <v>5886.253466450944</v>
      </c>
      <c r="N13" s="74">
        <f>IF(RES_hh_fec_in!N13=0,0,1000*11630*RES_hh_fec_in!N13/RES_hh_num_in!N13)</f>
        <v>8115.4735902274651</v>
      </c>
      <c r="O13" s="74">
        <f>IF(RES_hh_fec_in!O13=0,0,1000*11630*RES_hh_fec_in!O13/RES_hh_num_in!O13)</f>
        <v>5267.2435044938338</v>
      </c>
      <c r="P13" s="74">
        <f>IF(RES_hh_fec_in!P13=0,0,1000*11630*RES_hh_fec_in!P13/RES_hh_num_in!P13)</f>
        <v>4538.5928558076384</v>
      </c>
      <c r="Q13" s="74">
        <f>IF(RES_hh_fec_in!Q13=0,0,1000*11630*RES_hh_fec_in!Q13/RES_hh_num_in!Q13)</f>
        <v>4464.2702426955175</v>
      </c>
      <c r="R13" s="74">
        <f>IF(RES_hh_fec_in!R13=0,0,1000*11630*RES_hh_fec_in!R13/RES_hh_num_in!R13)</f>
        <v>8186.2375601777303</v>
      </c>
      <c r="S13" s="74">
        <f>IF(RES_hh_fec_in!S13=0,0,1000*11630*RES_hh_fec_in!S13/RES_hh_num_in!S13)</f>
        <v>6963.7316074498895</v>
      </c>
      <c r="T13" s="74">
        <f>IF(RES_hh_fec_in!T13=0,0,1000*11630*RES_hh_fec_in!T13/RES_hh_num_in!T13)</f>
        <v>3320.1351989264767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0</v>
      </c>
      <c r="W13" s="74">
        <f>IF(RES_hh_fec_in!W13=0,0,1000*11630*RES_hh_fec_in!W13/RES_hh_num_in!W13)</f>
        <v>0</v>
      </c>
      <c r="X13" s="74">
        <f>IF(RES_hh_fec_in!X13=0,0,1000*11630*RES_hh_fec_in!X13/RES_hh_num_in!X13)</f>
        <v>0</v>
      </c>
      <c r="Y13" s="74">
        <f>IF(RES_hh_fec_in!Y13=0,0,1000*11630*RES_hh_fec_in!Y13/RES_hh_num_in!Y13)</f>
        <v>0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95.131799018393238</v>
      </c>
      <c r="D14" s="76">
        <f>IF(RES_hh_fec_in!D14=0,0,1000*11630*RES_hh_fec_in!D14/RES_hh_num_in!D14)</f>
        <v>106.01466867753501</v>
      </c>
      <c r="E14" s="76">
        <f>IF(RES_hh_fec_in!E14=0,0,1000*11630*RES_hh_fec_in!E14/RES_hh_num_in!E14)</f>
        <v>115.05772556260085</v>
      </c>
      <c r="F14" s="76">
        <f>IF(RES_hh_fec_in!F14=0,0,1000*11630*RES_hh_fec_in!F14/RES_hh_num_in!F14)</f>
        <v>109.49802195967854</v>
      </c>
      <c r="G14" s="76">
        <f>IF(RES_hh_fec_in!G14=0,0,1000*11630*RES_hh_fec_in!G14/RES_hh_num_in!G14)</f>
        <v>102.61814820521272</v>
      </c>
      <c r="H14" s="76">
        <f>IF(RES_hh_fec_in!H14=0,0,1000*11630*RES_hh_fec_in!H14/RES_hh_num_in!H14)</f>
        <v>99.65448711672974</v>
      </c>
      <c r="I14" s="76">
        <f>IF(RES_hh_fec_in!I14=0,0,1000*11630*RES_hh_fec_in!I14/RES_hh_num_in!I14)</f>
        <v>88.28172970711698</v>
      </c>
      <c r="J14" s="76">
        <f>IF(RES_hh_fec_in!J14=0,0,1000*11630*RES_hh_fec_in!J14/RES_hh_num_in!J14)</f>
        <v>95.588061974535222</v>
      </c>
      <c r="K14" s="76">
        <f>IF(RES_hh_fec_in!K14=0,0,1000*11630*RES_hh_fec_in!K14/RES_hh_num_in!K14)</f>
        <v>87.217860919466872</v>
      </c>
      <c r="L14" s="76">
        <f>IF(RES_hh_fec_in!L14=0,0,1000*11630*RES_hh_fec_in!L14/RES_hh_num_in!L14)</f>
        <v>68.790323055074225</v>
      </c>
      <c r="M14" s="76">
        <f>IF(RES_hh_fec_in!M14=0,0,1000*11630*RES_hh_fec_in!M14/RES_hh_num_in!M14)</f>
        <v>76.308934061989589</v>
      </c>
      <c r="N14" s="76">
        <f>IF(RES_hh_fec_in!N14=0,0,1000*11630*RES_hh_fec_in!N14/RES_hh_num_in!N14)</f>
        <v>64.232287189012936</v>
      </c>
      <c r="O14" s="76">
        <f>IF(RES_hh_fec_in!O14=0,0,1000*11630*RES_hh_fec_in!O14/RES_hh_num_in!O14)</f>
        <v>49.926751810310549</v>
      </c>
      <c r="P14" s="76">
        <f>IF(RES_hh_fec_in!P14=0,0,1000*11630*RES_hh_fec_in!P14/RES_hh_num_in!P14)</f>
        <v>57.475687896367262</v>
      </c>
      <c r="Q14" s="76">
        <f>IF(RES_hh_fec_in!Q14=0,0,1000*11630*RES_hh_fec_in!Q14/RES_hh_num_in!Q14)</f>
        <v>66.621388186737533</v>
      </c>
      <c r="R14" s="76">
        <f>IF(RES_hh_fec_in!R14=0,0,1000*11630*RES_hh_fec_in!R14/RES_hh_num_in!R14)</f>
        <v>57.783417593229039</v>
      </c>
      <c r="S14" s="76">
        <f>IF(RES_hh_fec_in!S14=0,0,1000*11630*RES_hh_fec_in!S14/RES_hh_num_in!S14)</f>
        <v>62.682531541990009</v>
      </c>
      <c r="T14" s="76">
        <f>IF(RES_hh_fec_in!T14=0,0,1000*11630*RES_hh_fec_in!T14/RES_hh_num_in!T14)</f>
        <v>52.169809424464745</v>
      </c>
      <c r="U14" s="76">
        <f>IF(RES_hh_fec_in!U14=0,0,1000*11630*RES_hh_fec_in!U14/RES_hh_num_in!U14)</f>
        <v>62.150749860898586</v>
      </c>
      <c r="V14" s="76">
        <f>IF(RES_hh_fec_in!V14=0,0,1000*11630*RES_hh_fec_in!V14/RES_hh_num_in!V14)</f>
        <v>61.766415045660096</v>
      </c>
      <c r="W14" s="76">
        <f>IF(RES_hh_fec_in!W14=0,0,1000*11630*RES_hh_fec_in!W14/RES_hh_num_in!W14)</f>
        <v>49.532980635254482</v>
      </c>
      <c r="X14" s="76">
        <f>IF(RES_hh_fec_in!X14=0,0,1000*11630*RES_hh_fec_in!X14/RES_hh_num_in!X14)</f>
        <v>45.43896086815846</v>
      </c>
      <c r="Y14" s="76">
        <f>IF(RES_hh_fec_in!Y14=0,0,1000*11630*RES_hh_fec_in!Y14/RES_hh_num_in!Y14)</f>
        <v>34.172859737000181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219.25283222667377</v>
      </c>
      <c r="D15" s="69">
        <f t="shared" si="0"/>
        <v>164.26404280565055</v>
      </c>
      <c r="E15" s="69">
        <f t="shared" si="0"/>
        <v>321.78274390351061</v>
      </c>
      <c r="F15" s="69">
        <f t="shared" si="0"/>
        <v>147.09759717831139</v>
      </c>
      <c r="G15" s="69">
        <f t="shared" si="0"/>
        <v>279.54517283505135</v>
      </c>
      <c r="H15" s="69">
        <f t="shared" si="0"/>
        <v>378.48913914070818</v>
      </c>
      <c r="I15" s="69">
        <f t="shared" si="0"/>
        <v>263.16740383971046</v>
      </c>
      <c r="J15" s="69">
        <f t="shared" si="0"/>
        <v>56.558802251564366</v>
      </c>
      <c r="K15" s="69">
        <f t="shared" si="0"/>
        <v>230.53201307706024</v>
      </c>
      <c r="L15" s="69">
        <f t="shared" si="0"/>
        <v>308.98247756800123</v>
      </c>
      <c r="M15" s="69">
        <f t="shared" si="0"/>
        <v>292.71372856978212</v>
      </c>
      <c r="N15" s="69">
        <f t="shared" si="0"/>
        <v>681.68169307204971</v>
      </c>
      <c r="O15" s="69">
        <f t="shared" si="0"/>
        <v>242.84306451916498</v>
      </c>
      <c r="P15" s="69">
        <f t="shared" si="0"/>
        <v>269.6065010964769</v>
      </c>
      <c r="Q15" s="69">
        <f t="shared" si="0"/>
        <v>454.85294350502267</v>
      </c>
      <c r="R15" s="69">
        <f t="shared" si="0"/>
        <v>500.54381078914133</v>
      </c>
      <c r="S15" s="69">
        <f t="shared" si="0"/>
        <v>469.104432927076</v>
      </c>
      <c r="T15" s="69">
        <f t="shared" si="0"/>
        <v>274.94015530699096</v>
      </c>
      <c r="U15" s="69">
        <f t="shared" si="0"/>
        <v>276.71541032708222</v>
      </c>
      <c r="V15" s="69">
        <f t="shared" si="0"/>
        <v>293.48793669905155</v>
      </c>
      <c r="W15" s="69">
        <f t="shared" si="0"/>
        <v>288.26224314556043</v>
      </c>
      <c r="X15" s="69">
        <f t="shared" si="0"/>
        <v>313.37601029778784</v>
      </c>
      <c r="Y15" s="69">
        <f t="shared" si="0"/>
        <v>778.59472174377572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219.25283222667377</v>
      </c>
      <c r="D16" s="72">
        <f>IF(RES_hh_fec_in!D16=0,0,1000*11630*RES_hh_fec_in!D16/RES_hh_num_in!D$3)</f>
        <v>164.26404280565055</v>
      </c>
      <c r="E16" s="72">
        <f>IF(RES_hh_fec_in!E16=0,0,1000*11630*RES_hh_fec_in!E16/RES_hh_num_in!E$3)</f>
        <v>321.78274390351061</v>
      </c>
      <c r="F16" s="72">
        <f>IF(RES_hh_fec_in!F16=0,0,1000*11630*RES_hh_fec_in!F16/RES_hh_num_in!F$3)</f>
        <v>147.09759717831139</v>
      </c>
      <c r="G16" s="72">
        <f>IF(RES_hh_fec_in!G16=0,0,1000*11630*RES_hh_fec_in!G16/RES_hh_num_in!G$3)</f>
        <v>279.54517283505135</v>
      </c>
      <c r="H16" s="72">
        <f>IF(RES_hh_fec_in!H16=0,0,1000*11630*RES_hh_fec_in!H16/RES_hh_num_in!H$3)</f>
        <v>378.48913914070818</v>
      </c>
      <c r="I16" s="72">
        <f>IF(RES_hh_fec_in!I16=0,0,1000*11630*RES_hh_fec_in!I16/RES_hh_num_in!I$3)</f>
        <v>263.16740383971046</v>
      </c>
      <c r="J16" s="72">
        <f>IF(RES_hh_fec_in!J16=0,0,1000*11630*RES_hh_fec_in!J16/RES_hh_num_in!J$3)</f>
        <v>56.558802251564366</v>
      </c>
      <c r="K16" s="72">
        <f>IF(RES_hh_fec_in!K16=0,0,1000*11630*RES_hh_fec_in!K16/RES_hh_num_in!K$3)</f>
        <v>230.53201307706024</v>
      </c>
      <c r="L16" s="72">
        <f>IF(RES_hh_fec_in!L16=0,0,1000*11630*RES_hh_fec_in!L16/RES_hh_num_in!L$3)</f>
        <v>308.98247756800123</v>
      </c>
      <c r="M16" s="72">
        <f>IF(RES_hh_fec_in!M16=0,0,1000*11630*RES_hh_fec_in!M16/RES_hh_num_in!M$3)</f>
        <v>292.71372856978212</v>
      </c>
      <c r="N16" s="72">
        <f>IF(RES_hh_fec_in!N16=0,0,1000*11630*RES_hh_fec_in!N16/RES_hh_num_in!N$3)</f>
        <v>681.68169307204971</v>
      </c>
      <c r="O16" s="72">
        <f>IF(RES_hh_fec_in!O16=0,0,1000*11630*RES_hh_fec_in!O16/RES_hh_num_in!O$3)</f>
        <v>242.84306451916498</v>
      </c>
      <c r="P16" s="72">
        <f>IF(RES_hh_fec_in!P16=0,0,1000*11630*RES_hh_fec_in!P16/RES_hh_num_in!P$3)</f>
        <v>269.6065010964769</v>
      </c>
      <c r="Q16" s="72">
        <f>IF(RES_hh_fec_in!Q16=0,0,1000*11630*RES_hh_fec_in!Q16/RES_hh_num_in!Q$3)</f>
        <v>454.85294350502267</v>
      </c>
      <c r="R16" s="72">
        <f>IF(RES_hh_fec_in!R16=0,0,1000*11630*RES_hh_fec_in!R16/RES_hh_num_in!R$3)</f>
        <v>500.54381078914133</v>
      </c>
      <c r="S16" s="72">
        <f>IF(RES_hh_fec_in!S16=0,0,1000*11630*RES_hh_fec_in!S16/RES_hh_num_in!S$3)</f>
        <v>469.104432927076</v>
      </c>
      <c r="T16" s="72">
        <f>IF(RES_hh_fec_in!T16=0,0,1000*11630*RES_hh_fec_in!T16/RES_hh_num_in!T$3)</f>
        <v>274.94015530699096</v>
      </c>
      <c r="U16" s="72">
        <f>IF(RES_hh_fec_in!U16=0,0,1000*11630*RES_hh_fec_in!U16/RES_hh_num_in!U$3)</f>
        <v>276.71541032708222</v>
      </c>
      <c r="V16" s="72">
        <f>IF(RES_hh_fec_in!V16=0,0,1000*11630*RES_hh_fec_in!V16/RES_hh_num_in!V$3)</f>
        <v>293.48793669905155</v>
      </c>
      <c r="W16" s="72">
        <f>IF(RES_hh_fec_in!W16=0,0,1000*11630*RES_hh_fec_in!W16/RES_hh_num_in!W$3)</f>
        <v>288.26224314556043</v>
      </c>
      <c r="X16" s="72">
        <f>IF(RES_hh_fec_in!X16=0,0,1000*11630*RES_hh_fec_in!X16/RES_hh_num_in!X$3)</f>
        <v>313.37601029778784</v>
      </c>
      <c r="Y16" s="72">
        <f>IF(RES_hh_fec_in!Y16=0,0,1000*11630*RES_hh_fec_in!Y16/RES_hh_num_in!Y$3)</f>
        <v>778.59472174377572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1340.8008658314284</v>
      </c>
      <c r="D17" s="69">
        <f>IF(RES_hh_fec_in!D17=0,0,1000*11630*RES_hh_fec_in!D17/RES_hh_num_in!D17)</f>
        <v>1438.0578100398075</v>
      </c>
      <c r="E17" s="69">
        <f>IF(RES_hh_fec_in!E17=0,0,1000*11630*RES_hh_fec_in!E17/RES_hh_num_in!E17)</f>
        <v>1369.139500137069</v>
      </c>
      <c r="F17" s="69">
        <f>IF(RES_hh_fec_in!F17=0,0,1000*11630*RES_hh_fec_in!F17/RES_hh_num_in!F17)</f>
        <v>1485.6174991957116</v>
      </c>
      <c r="G17" s="69">
        <f>IF(RES_hh_fec_in!G17=0,0,1000*11630*RES_hh_fec_in!G17/RES_hh_num_in!G17)</f>
        <v>1392.9261337539017</v>
      </c>
      <c r="H17" s="69">
        <f>IF(RES_hh_fec_in!H17=0,0,1000*11630*RES_hh_fec_in!H17/RES_hh_num_in!H17)</f>
        <v>1410.0871154402553</v>
      </c>
      <c r="I17" s="69">
        <f>IF(RES_hh_fec_in!I17=0,0,1000*11630*RES_hh_fec_in!I17/RES_hh_num_in!I17)</f>
        <v>1247.0069441897947</v>
      </c>
      <c r="J17" s="69">
        <f>IF(RES_hh_fec_in!J17=0,0,1000*11630*RES_hh_fec_in!J17/RES_hh_num_in!J17)</f>
        <v>1384.286475493747</v>
      </c>
      <c r="K17" s="69">
        <f>IF(RES_hh_fec_in!K17=0,0,1000*11630*RES_hh_fec_in!K17/RES_hh_num_in!K17)</f>
        <v>1609.0022442897789</v>
      </c>
      <c r="L17" s="69">
        <f>IF(RES_hh_fec_in!L17=0,0,1000*11630*RES_hh_fec_in!L17/RES_hh_num_in!L17)</f>
        <v>1543.4938409229821</v>
      </c>
      <c r="M17" s="69">
        <f>IF(RES_hh_fec_in!M17=0,0,1000*11630*RES_hh_fec_in!M17/RES_hh_num_in!M17)</f>
        <v>1564.0267851028866</v>
      </c>
      <c r="N17" s="69">
        <f>IF(RES_hh_fec_in!N17=0,0,1000*11630*RES_hh_fec_in!N17/RES_hh_num_in!N17)</f>
        <v>1475.5398128475772</v>
      </c>
      <c r="O17" s="69">
        <f>IF(RES_hh_fec_in!O17=0,0,1000*11630*RES_hh_fec_in!O17/RES_hh_num_in!O17)</f>
        <v>1491.7248873147212</v>
      </c>
      <c r="P17" s="69">
        <f>IF(RES_hh_fec_in!P17=0,0,1000*11630*RES_hh_fec_in!P17/RES_hh_num_in!P17)</f>
        <v>1436.0827890486976</v>
      </c>
      <c r="Q17" s="69">
        <f>IF(RES_hh_fec_in!Q17=0,0,1000*11630*RES_hh_fec_in!Q17/RES_hh_num_in!Q17)</f>
        <v>1353.771482479021</v>
      </c>
      <c r="R17" s="69">
        <f>IF(RES_hh_fec_in!R17=0,0,1000*11630*RES_hh_fec_in!R17/RES_hh_num_in!R17)</f>
        <v>1467.8847884968236</v>
      </c>
      <c r="S17" s="69">
        <f>IF(RES_hh_fec_in!S17=0,0,1000*11630*RES_hh_fec_in!S17/RES_hh_num_in!S17)</f>
        <v>1464.5581100618319</v>
      </c>
      <c r="T17" s="69">
        <f>IF(RES_hh_fec_in!T17=0,0,1000*11630*RES_hh_fec_in!T17/RES_hh_num_in!T17)</f>
        <v>1372.2285647340805</v>
      </c>
      <c r="U17" s="69">
        <f>IF(RES_hh_fec_in!U17=0,0,1000*11630*RES_hh_fec_in!U17/RES_hh_num_in!U17)</f>
        <v>1421.0508765678574</v>
      </c>
      <c r="V17" s="69">
        <f>IF(RES_hh_fec_in!V17=0,0,1000*11630*RES_hh_fec_in!V17/RES_hh_num_in!V17)</f>
        <v>1399.9616971602402</v>
      </c>
      <c r="W17" s="69">
        <f>IF(RES_hh_fec_in!W17=0,0,1000*11630*RES_hh_fec_in!W17/RES_hh_num_in!W17)</f>
        <v>1473.1161428654514</v>
      </c>
      <c r="X17" s="69">
        <f>IF(RES_hh_fec_in!X17=0,0,1000*11630*RES_hh_fec_in!X17/RES_hh_num_in!X17)</f>
        <v>1465.9671114539872</v>
      </c>
      <c r="Y17" s="69">
        <f>IF(RES_hh_fec_in!Y17=0,0,1000*11630*RES_hh_fec_in!Y17/RES_hh_num_in!Y17)</f>
        <v>1427.8702034409016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1868.1106750830475</v>
      </c>
      <c r="D19" s="72">
        <f>IF(RES_hh_fec_in!D19=0,0,1000*11630*RES_hh_fec_in!D19/RES_hh_num_in!D19)</f>
        <v>1950.8313019843292</v>
      </c>
      <c r="E19" s="72">
        <f>IF(RES_hh_fec_in!E19=0,0,1000*11630*RES_hh_fec_in!E19/RES_hh_num_in!E19)</f>
        <v>1942.5634423554243</v>
      </c>
      <c r="F19" s="72">
        <f>IF(RES_hh_fec_in!F19=0,0,1000*11630*RES_hh_fec_in!F19/RES_hh_num_in!F19)</f>
        <v>1990.6174641241635</v>
      </c>
      <c r="G19" s="72">
        <f>IF(RES_hh_fec_in!G19=0,0,1000*11630*RES_hh_fec_in!G19/RES_hh_num_in!G19)</f>
        <v>1953.1658388702106</v>
      </c>
      <c r="H19" s="72">
        <f>IF(RES_hh_fec_in!H19=0,0,1000*11630*RES_hh_fec_in!H19/RES_hh_num_in!H19)</f>
        <v>1977.6696006442705</v>
      </c>
      <c r="I19" s="72">
        <f>IF(RES_hh_fec_in!I19=0,0,1000*11630*RES_hh_fec_in!I19/RES_hh_num_in!I19)</f>
        <v>1859.3628653187973</v>
      </c>
      <c r="J19" s="72">
        <f>IF(RES_hh_fec_in!J19=0,0,1000*11630*RES_hh_fec_in!J19/RES_hh_num_in!J19)</f>
        <v>1984.4749532652386</v>
      </c>
      <c r="K19" s="72">
        <f>IF(RES_hh_fec_in!K19=0,0,1000*11630*RES_hh_fec_in!K19/RES_hh_num_in!K19)</f>
        <v>2141.2617123122382</v>
      </c>
      <c r="L19" s="72">
        <f>IF(RES_hh_fec_in!L19=0,0,1000*11630*RES_hh_fec_in!L19/RES_hh_num_in!L19)</f>
        <v>2023.8768573883804</v>
      </c>
      <c r="M19" s="72">
        <f>IF(RES_hh_fec_in!M19=0,0,1000*11630*RES_hh_fec_in!M19/RES_hh_num_in!M19)</f>
        <v>1673.8489415276181</v>
      </c>
      <c r="N19" s="72">
        <f>IF(RES_hh_fec_in!N19=0,0,1000*11630*RES_hh_fec_in!N19/RES_hh_num_in!N19)</f>
        <v>1439.8632456581827</v>
      </c>
      <c r="O19" s="72">
        <f>IF(RES_hh_fec_in!O19=0,0,1000*11630*RES_hh_fec_in!O19/RES_hh_num_in!O19)</f>
        <v>2065.8116344694167</v>
      </c>
      <c r="P19" s="72">
        <f>IF(RES_hh_fec_in!P19=0,0,1000*11630*RES_hh_fec_in!P19/RES_hh_num_in!P19)</f>
        <v>1961.5839259559589</v>
      </c>
      <c r="Q19" s="72">
        <f>IF(RES_hh_fec_in!Q19=0,0,1000*11630*RES_hh_fec_in!Q19/RES_hh_num_in!Q19)</f>
        <v>1776.7537544909042</v>
      </c>
      <c r="R19" s="72">
        <f>IF(RES_hh_fec_in!R19=0,0,1000*11630*RES_hh_fec_in!R19/RES_hh_num_in!R19)</f>
        <v>1707.4114394107764</v>
      </c>
      <c r="S19" s="72">
        <f>IF(RES_hh_fec_in!S19=0,0,1000*11630*RES_hh_fec_in!S19/RES_hh_num_in!S19)</f>
        <v>1728.739857630907</v>
      </c>
      <c r="T19" s="72">
        <f>IF(RES_hh_fec_in!T19=0,0,1000*11630*RES_hh_fec_in!T19/RES_hh_num_in!T19)</f>
        <v>1660.5503094551152</v>
      </c>
      <c r="U19" s="72">
        <f>IF(RES_hh_fec_in!U19=0,0,1000*11630*RES_hh_fec_in!U19/RES_hh_num_in!U19)</f>
        <v>1645.5915736510799</v>
      </c>
      <c r="V19" s="72">
        <f>IF(RES_hh_fec_in!V19=0,0,1000*11630*RES_hh_fec_in!V19/RES_hh_num_in!V19)</f>
        <v>1651.3682664854039</v>
      </c>
      <c r="W19" s="72">
        <f>IF(RES_hh_fec_in!W19=0,0,1000*11630*RES_hh_fec_in!W19/RES_hh_num_in!W19)</f>
        <v>1710.1997663341845</v>
      </c>
      <c r="X19" s="72">
        <f>IF(RES_hh_fec_in!X19=0,0,1000*11630*RES_hh_fec_in!X19/RES_hh_num_in!X19)</f>
        <v>1741.2164277704735</v>
      </c>
      <c r="Y19" s="72">
        <f>IF(RES_hh_fec_in!Y19=0,0,1000*11630*RES_hh_fec_in!Y19/RES_hh_num_in!Y19)</f>
        <v>1697.3872399763384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2105.7234719773314</v>
      </c>
      <c r="D20" s="72">
        <f>IF(RES_hh_fec_in!D20=0,0,1000*11630*RES_hh_fec_in!D20/RES_hh_num_in!D20)</f>
        <v>2115.9569163445562</v>
      </c>
      <c r="E20" s="72">
        <f>IF(RES_hh_fec_in!E20=0,0,1000*11630*RES_hh_fec_in!E20/RES_hh_num_in!E20)</f>
        <v>2152.6712584315878</v>
      </c>
      <c r="F20" s="72">
        <f>IF(RES_hh_fec_in!F20=0,0,1000*11630*RES_hh_fec_in!F20/RES_hh_num_in!F20)</f>
        <v>2189.2910324477043</v>
      </c>
      <c r="G20" s="72">
        <f>IF(RES_hh_fec_in!G20=0,0,1000*11630*RES_hh_fec_in!G20/RES_hh_num_in!G20)</f>
        <v>2120.5058634105226</v>
      </c>
      <c r="H20" s="72">
        <f>IF(RES_hh_fec_in!H20=0,0,1000*11630*RES_hh_fec_in!H20/RES_hh_num_in!H20)</f>
        <v>2134.9415047238099</v>
      </c>
      <c r="I20" s="72">
        <f>IF(RES_hh_fec_in!I20=0,0,1000*11630*RES_hh_fec_in!I20/RES_hh_num_in!I20)</f>
        <v>1973.8755051405431</v>
      </c>
      <c r="J20" s="72">
        <f>IF(RES_hh_fec_in!J20=0,0,1000*11630*RES_hh_fec_in!J20/RES_hh_num_in!J20)</f>
        <v>2222.6572354501127</v>
      </c>
      <c r="K20" s="72">
        <f>IF(RES_hh_fec_in!K20=0,0,1000*11630*RES_hh_fec_in!K20/RES_hh_num_in!K20)</f>
        <v>2339.1746251216464</v>
      </c>
      <c r="L20" s="72">
        <f>IF(RES_hh_fec_in!L20=0,0,1000*11630*RES_hh_fec_in!L20/RES_hh_num_in!L20)</f>
        <v>2193.5562044865178</v>
      </c>
      <c r="M20" s="72">
        <f>IF(RES_hh_fec_in!M20=0,0,1000*11630*RES_hh_fec_in!M20/RES_hh_num_in!M20)</f>
        <v>2252.3907594930183</v>
      </c>
      <c r="N20" s="72">
        <f>IF(RES_hh_fec_in!N20=0,0,1000*11630*RES_hh_fec_in!N20/RES_hh_num_in!N20)</f>
        <v>2131.1106008482575</v>
      </c>
      <c r="O20" s="72">
        <f>IF(RES_hh_fec_in!O20=0,0,1000*11630*RES_hh_fec_in!O20/RES_hh_num_in!O20)</f>
        <v>1836.4786066014669</v>
      </c>
      <c r="P20" s="72">
        <f>IF(RES_hh_fec_in!P20=0,0,1000*11630*RES_hh_fec_in!P20/RES_hh_num_in!P20)</f>
        <v>1858.7362532007485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1994.175891413686</v>
      </c>
      <c r="S20" s="72">
        <f>IF(RES_hh_fec_in!S20=0,0,1000*11630*RES_hh_fec_in!S20/RES_hh_num_in!S20)</f>
        <v>1610.2035379101292</v>
      </c>
      <c r="T20" s="72">
        <f>IF(RES_hh_fec_in!T20=0,0,1000*11630*RES_hh_fec_in!T20/RES_hh_num_in!T20)</f>
        <v>1564.1529646142274</v>
      </c>
      <c r="U20" s="72">
        <f>IF(RES_hh_fec_in!U20=0,0,1000*11630*RES_hh_fec_in!U20/RES_hh_num_in!U20)</f>
        <v>1668.056044349474</v>
      </c>
      <c r="V20" s="72">
        <f>IF(RES_hh_fec_in!V20=0,0,1000*11630*RES_hh_fec_in!V20/RES_hh_num_in!V20)</f>
        <v>1550.5637521636081</v>
      </c>
      <c r="W20" s="72">
        <f>IF(RES_hh_fec_in!W20=0,0,1000*11630*RES_hh_fec_in!W20/RES_hh_num_in!W20)</f>
        <v>1635.4587582329543</v>
      </c>
      <c r="X20" s="72">
        <f>IF(RES_hh_fec_in!X20=0,0,1000*11630*RES_hh_fec_in!X20/RES_hh_num_in!X20)</f>
        <v>1916.76165571106</v>
      </c>
      <c r="Y20" s="72">
        <f>IF(RES_hh_fec_in!Y20=0,0,1000*11630*RES_hh_fec_in!Y20/RES_hh_num_in!Y20)</f>
        <v>1781.8421068373166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1673.6654858434624</v>
      </c>
      <c r="D21" s="72">
        <f>IF(RES_hh_fec_in!D21=0,0,1000*11630*RES_hh_fec_in!D21/RES_hh_num_in!D21)</f>
        <v>1415.7004081739487</v>
      </c>
      <c r="E21" s="72">
        <f>IF(RES_hh_fec_in!E21=0,0,1000*11630*RES_hh_fec_in!E21/RES_hh_num_in!E21)</f>
        <v>1449.4129462873011</v>
      </c>
      <c r="F21" s="72">
        <f>IF(RES_hh_fec_in!F21=0,0,1000*11630*RES_hh_fec_in!F21/RES_hh_num_in!F21)</f>
        <v>1446.9841333732045</v>
      </c>
      <c r="G21" s="72">
        <f>IF(RES_hh_fec_in!G21=0,0,1000*11630*RES_hh_fec_in!G21/RES_hh_num_in!G21)</f>
        <v>1589.6765770070269</v>
      </c>
      <c r="H21" s="72">
        <f>IF(RES_hh_fec_in!H21=0,0,1000*11630*RES_hh_fec_in!H21/RES_hh_num_in!H21)</f>
        <v>1942.1007759431211</v>
      </c>
      <c r="I21" s="72">
        <f>IF(RES_hh_fec_in!I21=0,0,1000*11630*RES_hh_fec_in!I21/RES_hh_num_in!I21)</f>
        <v>1842.2857801771891</v>
      </c>
      <c r="J21" s="72">
        <f>IF(RES_hh_fec_in!J21=0,0,1000*11630*RES_hh_fec_in!J21/RES_hh_num_in!J21)</f>
        <v>1869.2669369285327</v>
      </c>
      <c r="K21" s="72">
        <f>IF(RES_hh_fec_in!K21=0,0,1000*11630*RES_hh_fec_in!K21/RES_hh_num_in!K21)</f>
        <v>2176.4463570917251</v>
      </c>
      <c r="L21" s="72">
        <f>IF(RES_hh_fec_in!L21=0,0,1000*11630*RES_hh_fec_in!L21/RES_hh_num_in!L21)</f>
        <v>1989.8506694178757</v>
      </c>
      <c r="M21" s="72">
        <f>IF(RES_hh_fec_in!M21=0,0,1000*11630*RES_hh_fec_in!M21/RES_hh_num_in!M21)</f>
        <v>1841.9448001000942</v>
      </c>
      <c r="N21" s="72">
        <f>IF(RES_hh_fec_in!N21=0,0,1000*11630*RES_hh_fec_in!N21/RES_hh_num_in!N21)</f>
        <v>1714.3855959946889</v>
      </c>
      <c r="O21" s="72">
        <f>IF(RES_hh_fec_in!O21=0,0,1000*11630*RES_hh_fec_in!O21/RES_hh_num_in!O21)</f>
        <v>1816.2175375628137</v>
      </c>
      <c r="P21" s="72">
        <f>IF(RES_hh_fec_in!P21=0,0,1000*11630*RES_hh_fec_in!P21/RES_hh_num_in!P21)</f>
        <v>1638.7627040534387</v>
      </c>
      <c r="Q21" s="72">
        <f>IF(RES_hh_fec_in!Q21=0,0,1000*11630*RES_hh_fec_in!Q21/RES_hh_num_in!Q21)</f>
        <v>1663.4054488609554</v>
      </c>
      <c r="R21" s="72">
        <f>IF(RES_hh_fec_in!R21=0,0,1000*11630*RES_hh_fec_in!R21/RES_hh_num_in!R21)</f>
        <v>1523.6991700332708</v>
      </c>
      <c r="S21" s="72">
        <f>IF(RES_hh_fec_in!S21=0,0,1000*11630*RES_hh_fec_in!S21/RES_hh_num_in!S21)</f>
        <v>1665.4309648159474</v>
      </c>
      <c r="T21" s="72">
        <f>IF(RES_hh_fec_in!T21=0,0,1000*11630*RES_hh_fec_in!T21/RES_hh_num_in!T21)</f>
        <v>1575.5010330828034</v>
      </c>
      <c r="U21" s="72">
        <f>IF(RES_hh_fec_in!U21=0,0,1000*11630*RES_hh_fec_in!U21/RES_hh_num_in!U21)</f>
        <v>1532.2507210149497</v>
      </c>
      <c r="V21" s="72">
        <f>IF(RES_hh_fec_in!V21=0,0,1000*11630*RES_hh_fec_in!V21/RES_hh_num_in!V21)</f>
        <v>1528.7307866771228</v>
      </c>
      <c r="W21" s="72">
        <f>IF(RES_hh_fec_in!W21=0,0,1000*11630*RES_hh_fec_in!W21/RES_hh_num_in!W21)</f>
        <v>1596.287397496794</v>
      </c>
      <c r="X21" s="72">
        <f>IF(RES_hh_fec_in!X21=0,0,1000*11630*RES_hh_fec_in!X21/RES_hh_num_in!X21)</f>
        <v>1611.6522250925088</v>
      </c>
      <c r="Y21" s="72">
        <f>IF(RES_hh_fec_in!Y21=0,0,1000*11630*RES_hh_fec_in!Y21/RES_hh_num_in!Y21)</f>
        <v>1620.3679324646275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1924.896355029704</v>
      </c>
      <c r="D22" s="72">
        <f>IF(RES_hh_fec_in!D22=0,0,1000*11630*RES_hh_fec_in!D22/RES_hh_num_in!D22)</f>
        <v>1920.4047584124514</v>
      </c>
      <c r="E22" s="72">
        <f>IF(RES_hh_fec_in!E22=0,0,1000*11630*RES_hh_fec_in!E22/RES_hh_num_in!E22)</f>
        <v>1762.2694894759054</v>
      </c>
      <c r="F22" s="72">
        <f>IF(RES_hh_fec_in!F22=0,0,1000*11630*RES_hh_fec_in!F22/RES_hh_num_in!F22)</f>
        <v>1853.3609309040535</v>
      </c>
      <c r="G22" s="72">
        <f>IF(RES_hh_fec_in!G22=0,0,1000*11630*RES_hh_fec_in!G22/RES_hh_num_in!G22)</f>
        <v>1691.6969888571109</v>
      </c>
      <c r="H22" s="72">
        <f>IF(RES_hh_fec_in!H22=0,0,1000*11630*RES_hh_fec_in!H22/RES_hh_num_in!H22)</f>
        <v>1671.5193459347897</v>
      </c>
      <c r="I22" s="72">
        <f>IF(RES_hh_fec_in!I22=0,0,1000*11630*RES_hh_fec_in!I22/RES_hh_num_in!I22)</f>
        <v>1851.2928554713385</v>
      </c>
      <c r="J22" s="72">
        <f>IF(RES_hh_fec_in!J22=0,0,1000*11630*RES_hh_fec_in!J22/RES_hh_num_in!J22)</f>
        <v>1729.8885071759275</v>
      </c>
      <c r="K22" s="72">
        <f>IF(RES_hh_fec_in!K22=0,0,1000*11630*RES_hh_fec_in!K22/RES_hh_num_in!K22)</f>
        <v>1751.4216867440948</v>
      </c>
      <c r="L22" s="72">
        <f>IF(RES_hh_fec_in!L22=0,0,1000*11630*RES_hh_fec_in!L22/RES_hh_num_in!L22)</f>
        <v>1704.5296778035847</v>
      </c>
      <c r="M22" s="72">
        <f>IF(RES_hh_fec_in!M22=0,0,1000*11630*RES_hh_fec_in!M22/RES_hh_num_in!M22)</f>
        <v>1464.852224823582</v>
      </c>
      <c r="N22" s="72">
        <f>IF(RES_hh_fec_in!N22=0,0,1000*11630*RES_hh_fec_in!N22/RES_hh_num_in!N22)</f>
        <v>1626.4352349953272</v>
      </c>
      <c r="O22" s="72">
        <f>IF(RES_hh_fec_in!O22=0,0,1000*11630*RES_hh_fec_in!O22/RES_hh_num_in!O22)</f>
        <v>1794.7750428883971</v>
      </c>
      <c r="P22" s="72">
        <f>IF(RES_hh_fec_in!P22=0,0,1000*11630*RES_hh_fec_in!P22/RES_hh_num_in!P22)</f>
        <v>1353.1258995058436</v>
      </c>
      <c r="Q22" s="72">
        <f>IF(RES_hh_fec_in!Q22=0,0,1000*11630*RES_hh_fec_in!Q22/RES_hh_num_in!Q22)</f>
        <v>1469.4575904282904</v>
      </c>
      <c r="R22" s="72">
        <f>IF(RES_hh_fec_in!R22=0,0,1000*11630*RES_hh_fec_in!R22/RES_hh_num_in!R22)</f>
        <v>1670.9118165157126</v>
      </c>
      <c r="S22" s="72">
        <f>IF(RES_hh_fec_in!S22=0,0,1000*11630*RES_hh_fec_in!S22/RES_hh_num_in!S22)</f>
        <v>1744.3252715857036</v>
      </c>
      <c r="T22" s="72">
        <f>IF(RES_hh_fec_in!T22=0,0,1000*11630*RES_hh_fec_in!T22/RES_hh_num_in!T22)</f>
        <v>1437.4042023932725</v>
      </c>
      <c r="U22" s="72">
        <f>IF(RES_hh_fec_in!U22=0,0,1000*11630*RES_hh_fec_in!U22/RES_hh_num_in!U22)</f>
        <v>1592.876958736294</v>
      </c>
      <c r="V22" s="72">
        <f>IF(RES_hh_fec_in!V22=0,0,1000*11630*RES_hh_fec_in!V22/RES_hh_num_in!V22)</f>
        <v>1613.9791580453489</v>
      </c>
      <c r="W22" s="72">
        <f>IF(RES_hh_fec_in!W22=0,0,1000*11630*RES_hh_fec_in!W22/RES_hh_num_in!W22)</f>
        <v>1630.3735591628242</v>
      </c>
      <c r="X22" s="72">
        <f>IF(RES_hh_fec_in!X22=0,0,1000*11630*RES_hh_fec_in!X22/RES_hh_num_in!X22)</f>
        <v>1615.0830726053921</v>
      </c>
      <c r="Y22" s="72">
        <f>IF(RES_hh_fec_in!Y22=0,0,1000*11630*RES_hh_fec_in!Y22/RES_hh_num_in!Y22)</f>
        <v>1581.3373938011719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1345.7347070589005</v>
      </c>
      <c r="D24" s="72">
        <f>IF(RES_hh_fec_in!D24=0,0,1000*11630*RES_hh_fec_in!D24/RES_hh_num_in!D24)</f>
        <v>1160.4046277971418</v>
      </c>
      <c r="E24" s="72">
        <f>IF(RES_hh_fec_in!E24=0,0,1000*11630*RES_hh_fec_in!E24/RES_hh_num_in!E24)</f>
        <v>1470.5535322949743</v>
      </c>
      <c r="F24" s="72">
        <f>IF(RES_hh_fec_in!F24=0,0,1000*11630*RES_hh_fec_in!F24/RES_hh_num_in!F24)</f>
        <v>1357.9477635674978</v>
      </c>
      <c r="G24" s="72">
        <f>IF(RES_hh_fec_in!G24=0,0,1000*11630*RES_hh_fec_in!G24/RES_hh_num_in!G24)</f>
        <v>1336.1203660606097</v>
      </c>
      <c r="H24" s="72">
        <f>IF(RES_hh_fec_in!H24=0,0,1000*11630*RES_hh_fec_in!H24/RES_hh_num_in!H24)</f>
        <v>1485.2489949706237</v>
      </c>
      <c r="I24" s="72">
        <f>IF(RES_hh_fec_in!I24=0,0,1000*11630*RES_hh_fec_in!I24/RES_hh_num_in!I24)</f>
        <v>1215.0952951879958</v>
      </c>
      <c r="J24" s="72">
        <f>IF(RES_hh_fec_in!J24=0,0,1000*11630*RES_hh_fec_in!J24/RES_hh_num_in!J24)</f>
        <v>1342.3777538149</v>
      </c>
      <c r="K24" s="72">
        <f>IF(RES_hh_fec_in!K24=0,0,1000*11630*RES_hh_fec_in!K24/RES_hh_num_in!K24)</f>
        <v>1622.590752177033</v>
      </c>
      <c r="L24" s="72">
        <f>IF(RES_hh_fec_in!L24=0,0,1000*11630*RES_hh_fec_in!L24/RES_hh_num_in!L24)</f>
        <v>1562.1663852124179</v>
      </c>
      <c r="M24" s="72">
        <f>IF(RES_hh_fec_in!M24=0,0,1000*11630*RES_hh_fec_in!M24/RES_hh_num_in!M24)</f>
        <v>1383.7129664652057</v>
      </c>
      <c r="N24" s="72">
        <f>IF(RES_hh_fec_in!N24=0,0,1000*11630*RES_hh_fec_in!N24/RES_hh_num_in!N24)</f>
        <v>1224.1788426962535</v>
      </c>
      <c r="O24" s="72">
        <f>IF(RES_hh_fec_in!O24=0,0,1000*11630*RES_hh_fec_in!O24/RES_hh_num_in!O24)</f>
        <v>1490.0943896090548</v>
      </c>
      <c r="P24" s="72">
        <f>IF(RES_hh_fec_in!P24=0,0,1000*11630*RES_hh_fec_in!P24/RES_hh_num_in!P24)</f>
        <v>1567.1857343200272</v>
      </c>
      <c r="Q24" s="72">
        <f>IF(RES_hh_fec_in!Q24=0,0,1000*11630*RES_hh_fec_in!Q24/RES_hh_num_in!Q24)</f>
        <v>1467.2594852810794</v>
      </c>
      <c r="R24" s="72">
        <f>IF(RES_hh_fec_in!R24=0,0,1000*11630*RES_hh_fec_in!R24/RES_hh_num_in!R24)</f>
        <v>1411.795489981675</v>
      </c>
      <c r="S24" s="72">
        <f>IF(RES_hh_fec_in!S24=0,0,1000*11630*RES_hh_fec_in!S24/RES_hh_num_in!S24)</f>
        <v>1463.3714249105788</v>
      </c>
      <c r="T24" s="72">
        <f>IF(RES_hh_fec_in!T24=0,0,1000*11630*RES_hh_fec_in!T24/RES_hh_num_in!T24)</f>
        <v>1424.8510503671409</v>
      </c>
      <c r="U24" s="72">
        <f>IF(RES_hh_fec_in!U24=0,0,1000*11630*RES_hh_fec_in!U24/RES_hh_num_in!U24)</f>
        <v>1405.4868673927726</v>
      </c>
      <c r="V24" s="72">
        <f>IF(RES_hh_fec_in!V24=0,0,1000*11630*RES_hh_fec_in!V24/RES_hh_num_in!V24)</f>
        <v>1440.5496827412283</v>
      </c>
      <c r="W24" s="72">
        <f>IF(RES_hh_fec_in!W24=0,0,1000*11630*RES_hh_fec_in!W24/RES_hh_num_in!W24)</f>
        <v>0</v>
      </c>
      <c r="X24" s="72">
        <f>IF(RES_hh_fec_in!X24=0,0,1000*11630*RES_hh_fec_in!X24/RES_hh_num_in!X24)</f>
        <v>0</v>
      </c>
      <c r="Y24" s="72">
        <f>IF(RES_hh_fec_in!Y24=0,0,1000*11630*RES_hh_fec_in!Y24/RES_hh_num_in!Y24)</f>
        <v>0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764.05050619082886</v>
      </c>
      <c r="D25" s="74">
        <f>IF(RES_hh_fec_in!D25=0,0,1000*11630*RES_hh_fec_in!D25/RES_hh_num_in!D25)</f>
        <v>948.69722991669232</v>
      </c>
      <c r="E25" s="74">
        <f>IF(RES_hh_fec_in!E25=0,0,1000*11630*RES_hh_fec_in!E25/RES_hh_num_in!E25)</f>
        <v>780.70637357580279</v>
      </c>
      <c r="F25" s="74">
        <f>IF(RES_hh_fec_in!F25=0,0,1000*11630*RES_hh_fec_in!F25/RES_hh_num_in!F25)</f>
        <v>1014.7236717826243</v>
      </c>
      <c r="G25" s="74">
        <f>IF(RES_hh_fec_in!G25=0,0,1000*11630*RES_hh_fec_in!G25/RES_hh_num_in!G25)</f>
        <v>876.77104878527791</v>
      </c>
      <c r="H25" s="74">
        <f>IF(RES_hh_fec_in!H25=0,0,1000*11630*RES_hh_fec_in!H25/RES_hh_num_in!H25)</f>
        <v>826.8906127115531</v>
      </c>
      <c r="I25" s="74">
        <f>IF(RES_hh_fec_in!I25=0,0,1000*11630*RES_hh_fec_in!I25/RES_hh_num_in!I25)</f>
        <v>408.11763540386966</v>
      </c>
      <c r="J25" s="74">
        <f>IF(RES_hh_fec_in!J25=0,0,1000*11630*RES_hh_fec_in!J25/RES_hh_num_in!J25)</f>
        <v>500.88486254607727</v>
      </c>
      <c r="K25" s="74">
        <f>IF(RES_hh_fec_in!K25=0,0,1000*11630*RES_hh_fec_in!K25/RES_hh_num_in!K25)</f>
        <v>932.64903047479424</v>
      </c>
      <c r="L25" s="74">
        <f>IF(RES_hh_fec_in!L25=0,0,1000*11630*RES_hh_fec_in!L25/RES_hh_num_in!L25)</f>
        <v>842.528537256508</v>
      </c>
      <c r="M25" s="74">
        <f>IF(RES_hh_fec_in!M25=0,0,1000*11630*RES_hh_fec_in!M25/RES_hh_num_in!M25)</f>
        <v>938.99106739737294</v>
      </c>
      <c r="N25" s="74">
        <f>IF(RES_hh_fec_in!N25=0,0,1000*11630*RES_hh_fec_in!N25/RES_hh_num_in!N25)</f>
        <v>821.97407509077505</v>
      </c>
      <c r="O25" s="74">
        <f>IF(RES_hh_fec_in!O25=0,0,1000*11630*RES_hh_fec_in!O25/RES_hh_num_in!O25)</f>
        <v>841.92684391480998</v>
      </c>
      <c r="P25" s="74">
        <f>IF(RES_hh_fec_in!P25=0,0,1000*11630*RES_hh_fec_in!P25/RES_hh_num_in!P25)</f>
        <v>704.77571330434262</v>
      </c>
      <c r="Q25" s="74">
        <f>IF(RES_hh_fec_in!Q25=0,0,1000*11630*RES_hh_fec_in!Q25/RES_hh_num_in!Q25)</f>
        <v>432.27056689204642</v>
      </c>
      <c r="R25" s="74">
        <f>IF(RES_hh_fec_in!R25=0,0,1000*11630*RES_hh_fec_in!R25/RES_hh_num_in!R25)</f>
        <v>693.56535068254573</v>
      </c>
      <c r="S25" s="74">
        <f>IF(RES_hh_fec_in!S25=0,0,1000*11630*RES_hh_fec_in!S25/RES_hh_num_in!S25)</f>
        <v>697.11071763670168</v>
      </c>
      <c r="T25" s="74">
        <f>IF(RES_hh_fec_in!T25=0,0,1000*11630*RES_hh_fec_in!T25/RES_hh_num_in!T25)</f>
        <v>545.67624015641445</v>
      </c>
      <c r="U25" s="74">
        <f>IF(RES_hh_fec_in!U25=0,0,1000*11630*RES_hh_fec_in!U25/RES_hh_num_in!U25)</f>
        <v>710.32722103997412</v>
      </c>
      <c r="V25" s="74">
        <f>IF(RES_hh_fec_in!V25=0,0,1000*11630*RES_hh_fec_in!V25/RES_hh_num_in!V25)</f>
        <v>633.72036953977056</v>
      </c>
      <c r="W25" s="74">
        <f>IF(RES_hh_fec_in!W25=0,0,1000*11630*RES_hh_fec_in!W25/RES_hh_num_in!W25)</f>
        <v>611.98498715805272</v>
      </c>
      <c r="X25" s="74">
        <f>IF(RES_hh_fec_in!X25=0,0,1000*11630*RES_hh_fec_in!X25/RES_hh_num_in!X25)</f>
        <v>333.38046466251052</v>
      </c>
      <c r="Y25" s="74">
        <f>IF(RES_hh_fec_in!Y25=0,0,1000*11630*RES_hh_fec_in!Y25/RES_hh_num_in!Y25)</f>
        <v>264.18409427869722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825.56186166811426</v>
      </c>
      <c r="D26" s="77">
        <f>IF(RES_hh_fec_in!D26=0,0,1000*11630*RES_hh_fec_in!D26/RES_hh_num_in!D26)</f>
        <v>841.95637129477109</v>
      </c>
      <c r="E26" s="77">
        <f>IF(RES_hh_fec_in!E26=0,0,1000*11630*RES_hh_fec_in!E26/RES_hh_num_in!E26)</f>
        <v>845.22679357065533</v>
      </c>
      <c r="F26" s="77">
        <f>IF(RES_hh_fec_in!F26=0,0,1000*11630*RES_hh_fec_in!F26/RES_hh_num_in!F26)</f>
        <v>868.53311184003223</v>
      </c>
      <c r="G26" s="77">
        <f>IF(RES_hh_fec_in!G26=0,0,1000*11630*RES_hh_fec_in!G26/RES_hh_num_in!G26)</f>
        <v>809.33827465384888</v>
      </c>
      <c r="H26" s="77">
        <f>IF(RES_hh_fec_in!H26=0,0,1000*11630*RES_hh_fec_in!H26/RES_hh_num_in!H26)</f>
        <v>860.09824632369236</v>
      </c>
      <c r="I26" s="77">
        <f>IF(RES_hh_fec_in!I26=0,0,1000*11630*RES_hh_fec_in!I26/RES_hh_num_in!I26)</f>
        <v>857.04257521743011</v>
      </c>
      <c r="J26" s="77">
        <f>IF(RES_hh_fec_in!J26=0,0,1000*11630*RES_hh_fec_in!J26/RES_hh_num_in!J26)</f>
        <v>918.70324041841695</v>
      </c>
      <c r="K26" s="77">
        <f>IF(RES_hh_fec_in!K26=0,0,1000*11630*RES_hh_fec_in!K26/RES_hh_num_in!K26)</f>
        <v>983.55360487289545</v>
      </c>
      <c r="L26" s="77">
        <f>IF(RES_hh_fec_in!L26=0,0,1000*11630*RES_hh_fec_in!L26/RES_hh_num_in!L26)</f>
        <v>957.24624045724522</v>
      </c>
      <c r="M26" s="77">
        <f>IF(RES_hh_fec_in!M26=0,0,1000*11630*RES_hh_fec_in!M26/RES_hh_num_in!M26)</f>
        <v>954.43814123396169</v>
      </c>
      <c r="N26" s="77">
        <f>IF(RES_hh_fec_in!N26=0,0,1000*11630*RES_hh_fec_in!N26/RES_hh_num_in!N26)</f>
        <v>956.21411240105613</v>
      </c>
      <c r="O26" s="77">
        <f>IF(RES_hh_fec_in!O26=0,0,1000*11630*RES_hh_fec_in!O26/RES_hh_num_in!O26)</f>
        <v>965.94572722690646</v>
      </c>
      <c r="P26" s="77">
        <f>IF(RES_hh_fec_in!P26=0,0,1000*11630*RES_hh_fec_in!P26/RES_hh_num_in!P26)</f>
        <v>984.71779713180024</v>
      </c>
      <c r="Q26" s="77">
        <f>IF(RES_hh_fec_in!Q26=0,0,1000*11630*RES_hh_fec_in!Q26/RES_hh_num_in!Q26)</f>
        <v>1005.2332186478446</v>
      </c>
      <c r="R26" s="77">
        <f>IF(RES_hh_fec_in!R26=0,0,1000*11630*RES_hh_fec_in!R26/RES_hh_num_in!R26)</f>
        <v>1017.3176350738669</v>
      </c>
      <c r="S26" s="77">
        <f>IF(RES_hh_fec_in!S26=0,0,1000*11630*RES_hh_fec_in!S26/RES_hh_num_in!S26)</f>
        <v>1016.1469167597332</v>
      </c>
      <c r="T26" s="77">
        <f>IF(RES_hh_fec_in!T26=0,0,1000*11630*RES_hh_fec_in!T26/RES_hh_num_in!T26)</f>
        <v>999.15078505215558</v>
      </c>
      <c r="U26" s="77">
        <f>IF(RES_hh_fec_in!U26=0,0,1000*11630*RES_hh_fec_in!U26/RES_hh_num_in!U26)</f>
        <v>1025.3825034547606</v>
      </c>
      <c r="V26" s="77">
        <f>IF(RES_hh_fec_in!V26=0,0,1000*11630*RES_hh_fec_in!V26/RES_hh_num_in!V26)</f>
        <v>1042.596552640224</v>
      </c>
      <c r="W26" s="77">
        <f>IF(RES_hh_fec_in!W26=0,0,1000*11630*RES_hh_fec_in!W26/RES_hh_num_in!W26)</f>
        <v>1069.8104978361489</v>
      </c>
      <c r="X26" s="77">
        <f>IF(RES_hh_fec_in!X26=0,0,1000*11630*RES_hh_fec_in!X26/RES_hh_num_in!X26)</f>
        <v>1104.9728406939512</v>
      </c>
      <c r="Y26" s="77">
        <f>IF(RES_hh_fec_in!Y26=0,0,1000*11630*RES_hh_fec_in!Y26/RES_hh_num_in!Y26)</f>
        <v>1130.2488276121414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632.89297464427932</v>
      </c>
      <c r="D27" s="69">
        <f>IF(RES_hh_fec_in!D27=0,0,1000*11630*RES_hh_fec_in!D27/RES_hh_num_in!D27)</f>
        <v>712.58865939236955</v>
      </c>
      <c r="E27" s="69">
        <f>IF(RES_hh_fec_in!E27=0,0,1000*11630*RES_hh_fec_in!E27/RES_hh_num_in!E27)</f>
        <v>690.08157509972557</v>
      </c>
      <c r="F27" s="69">
        <f>IF(RES_hh_fec_in!F27=0,0,1000*11630*RES_hh_fec_in!F27/RES_hh_num_in!F27)</f>
        <v>741.7576907882675</v>
      </c>
      <c r="G27" s="69">
        <f>IF(RES_hh_fec_in!G27=0,0,1000*11630*RES_hh_fec_in!G27/RES_hh_num_in!G27)</f>
        <v>726.51131192621745</v>
      </c>
      <c r="H27" s="69">
        <f>IF(RES_hh_fec_in!H27=0,0,1000*11630*RES_hh_fec_in!H27/RES_hh_num_in!H27)</f>
        <v>750.69332247202294</v>
      </c>
      <c r="I27" s="69">
        <f>IF(RES_hh_fec_in!I27=0,0,1000*11630*RES_hh_fec_in!I27/RES_hh_num_in!I27)</f>
        <v>720.7585729908825</v>
      </c>
      <c r="J27" s="69">
        <f>IF(RES_hh_fec_in!J27=0,0,1000*11630*RES_hh_fec_in!J27/RES_hh_num_in!J27)</f>
        <v>716.49434332202065</v>
      </c>
      <c r="K27" s="69">
        <f>IF(RES_hh_fec_in!K27=0,0,1000*11630*RES_hh_fec_in!K27/RES_hh_num_in!K27)</f>
        <v>749.26583356494689</v>
      </c>
      <c r="L27" s="69">
        <f>IF(RES_hh_fec_in!L27=0,0,1000*11630*RES_hh_fec_in!L27/RES_hh_num_in!L27)</f>
        <v>720.51299356043205</v>
      </c>
      <c r="M27" s="69">
        <f>IF(RES_hh_fec_in!M27=0,0,1000*11630*RES_hh_fec_in!M27/RES_hh_num_in!M27)</f>
        <v>681.60468164300426</v>
      </c>
      <c r="N27" s="69">
        <f>IF(RES_hh_fec_in!N27=0,0,1000*11630*RES_hh_fec_in!N27/RES_hh_num_in!N27)</f>
        <v>671.80968375619955</v>
      </c>
      <c r="O27" s="69">
        <f>IF(RES_hh_fec_in!O27=0,0,1000*11630*RES_hh_fec_in!O27/RES_hh_num_in!O27)</f>
        <v>766.2460078728742</v>
      </c>
      <c r="P27" s="69">
        <f>IF(RES_hh_fec_in!P27=0,0,1000*11630*RES_hh_fec_in!P27/RES_hh_num_in!P27)</f>
        <v>757.33707046910388</v>
      </c>
      <c r="Q27" s="69">
        <f>IF(RES_hh_fec_in!Q27=0,0,1000*11630*RES_hh_fec_in!Q27/RES_hh_num_in!Q27)</f>
        <v>732.17791555073734</v>
      </c>
      <c r="R27" s="69">
        <f>IF(RES_hh_fec_in!R27=0,0,1000*11630*RES_hh_fec_in!R27/RES_hh_num_in!R27)</f>
        <v>754.13048175581491</v>
      </c>
      <c r="S27" s="69">
        <f>IF(RES_hh_fec_in!S27=0,0,1000*11630*RES_hh_fec_in!S27/RES_hh_num_in!S27)</f>
        <v>746.55055953518695</v>
      </c>
      <c r="T27" s="69">
        <f>IF(RES_hh_fec_in!T27=0,0,1000*11630*RES_hh_fec_in!T27/RES_hh_num_in!T27)</f>
        <v>777.58383084058494</v>
      </c>
      <c r="U27" s="69">
        <f>IF(RES_hh_fec_in!U27=0,0,1000*11630*RES_hh_fec_in!U27/RES_hh_num_in!U27)</f>
        <v>790.42163944991069</v>
      </c>
      <c r="V27" s="69">
        <f>IF(RES_hh_fec_in!V27=0,0,1000*11630*RES_hh_fec_in!V27/RES_hh_num_in!V27)</f>
        <v>887.2067683829913</v>
      </c>
      <c r="W27" s="69">
        <f>IF(RES_hh_fec_in!W27=0,0,1000*11630*RES_hh_fec_in!W27/RES_hh_num_in!W27)</f>
        <v>840.55019622229736</v>
      </c>
      <c r="X27" s="69">
        <f>IF(RES_hh_fec_in!X27=0,0,1000*11630*RES_hh_fec_in!X27/RES_hh_num_in!X27)</f>
        <v>828.26481650335018</v>
      </c>
      <c r="Y27" s="69">
        <f>IF(RES_hh_fec_in!Y27=0,0,1000*11630*RES_hh_fec_in!Y27/RES_hh_num_in!Y27)</f>
        <v>695.37835511824244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830.17375935872042</v>
      </c>
      <c r="D29" s="72">
        <f>IF(RES_hh_fec_in!D29=0,0,1000*11630*RES_hh_fec_in!D29/RES_hh_num_in!D29)</f>
        <v>880.56904749315811</v>
      </c>
      <c r="E29" s="72">
        <f>IF(RES_hh_fec_in!E29=0,0,1000*11630*RES_hh_fec_in!E29/RES_hh_num_in!E29)</f>
        <v>849.46977444691754</v>
      </c>
      <c r="F29" s="72">
        <f>IF(RES_hh_fec_in!F29=0,0,1000*11630*RES_hh_fec_in!F29/RES_hh_num_in!F29)</f>
        <v>970.32276172063564</v>
      </c>
      <c r="G29" s="72">
        <f>IF(RES_hh_fec_in!G29=0,0,1000*11630*RES_hh_fec_in!G29/RES_hh_num_in!G29)</f>
        <v>900.0338041969917</v>
      </c>
      <c r="H29" s="72">
        <f>IF(RES_hh_fec_in!H29=0,0,1000*11630*RES_hh_fec_in!H29/RES_hh_num_in!H29)</f>
        <v>902.14044721665823</v>
      </c>
      <c r="I29" s="72">
        <f>IF(RES_hh_fec_in!I29=0,0,1000*11630*RES_hh_fec_in!I29/RES_hh_num_in!I29)</f>
        <v>936.78810682013795</v>
      </c>
      <c r="J29" s="72">
        <f>IF(RES_hh_fec_in!J29=0,0,1000*11630*RES_hh_fec_in!J29/RES_hh_num_in!J29)</f>
        <v>945.65952190929238</v>
      </c>
      <c r="K29" s="72">
        <f>IF(RES_hh_fec_in!K29=0,0,1000*11630*RES_hh_fec_in!K29/RES_hh_num_in!K29)</f>
        <v>834.19410798718138</v>
      </c>
      <c r="L29" s="72">
        <f>IF(RES_hh_fec_in!L29=0,0,1000*11630*RES_hh_fec_in!L29/RES_hh_num_in!L29)</f>
        <v>1035.9001306681871</v>
      </c>
      <c r="M29" s="72">
        <f>IF(RES_hh_fec_in!M29=0,0,1000*11630*RES_hh_fec_in!M29/RES_hh_num_in!M29)</f>
        <v>969.22260370802098</v>
      </c>
      <c r="N29" s="72">
        <f>IF(RES_hh_fec_in!N29=0,0,1000*11630*RES_hh_fec_in!N29/RES_hh_num_in!N29)</f>
        <v>304.15909491372383</v>
      </c>
      <c r="O29" s="72">
        <f>IF(RES_hh_fec_in!O29=0,0,1000*11630*RES_hh_fec_in!O29/RES_hh_num_in!O29)</f>
        <v>1104.4404399348889</v>
      </c>
      <c r="P29" s="72">
        <f>IF(RES_hh_fec_in!P29=0,0,1000*11630*RES_hh_fec_in!P29/RES_hh_num_in!P29)</f>
        <v>1072.1057209853145</v>
      </c>
      <c r="Q29" s="72">
        <f>IF(RES_hh_fec_in!Q29=0,0,1000*11630*RES_hh_fec_in!Q29/RES_hh_num_in!Q29)</f>
        <v>936.27849862889832</v>
      </c>
      <c r="R29" s="72">
        <f>IF(RES_hh_fec_in!R29=0,0,1000*11630*RES_hh_fec_in!R29/RES_hh_num_in!R29)</f>
        <v>873.26142216198105</v>
      </c>
      <c r="S29" s="72">
        <f>IF(RES_hh_fec_in!S29=0,0,1000*11630*RES_hh_fec_in!S29/RES_hh_num_in!S29)</f>
        <v>859.87835600412711</v>
      </c>
      <c r="T29" s="72">
        <f>IF(RES_hh_fec_in!T29=0,0,1000*11630*RES_hh_fec_in!T29/RES_hh_num_in!T29)</f>
        <v>1025.4482310349492</v>
      </c>
      <c r="U29" s="72">
        <f>IF(RES_hh_fec_in!U29=0,0,1000*11630*RES_hh_fec_in!U29/RES_hh_num_in!U29)</f>
        <v>1051.1688815787863</v>
      </c>
      <c r="V29" s="72">
        <f>IF(RES_hh_fec_in!V29=0,0,1000*11630*RES_hh_fec_in!V29/RES_hh_num_in!V29)</f>
        <v>1197.2606300492048</v>
      </c>
      <c r="W29" s="72">
        <f>IF(RES_hh_fec_in!W29=0,0,1000*11630*RES_hh_fec_in!W29/RES_hh_num_in!W29)</f>
        <v>1148.9007428568889</v>
      </c>
      <c r="X29" s="72">
        <f>IF(RES_hh_fec_in!X29=0,0,1000*11630*RES_hh_fec_in!X29/RES_hh_num_in!X29)</f>
        <v>1074.6238244021772</v>
      </c>
      <c r="Y29" s="72">
        <f>IF(RES_hh_fec_in!Y29=0,0,1000*11630*RES_hh_fec_in!Y29/RES_hh_num_in!Y29)</f>
        <v>959.9917061576781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713.16074608761801</v>
      </c>
      <c r="D30" s="72">
        <f>IF(RES_hh_fec_in!D30=0,0,1000*11630*RES_hh_fec_in!D30/RES_hh_num_in!D30)</f>
        <v>666.13077999525331</v>
      </c>
      <c r="E30" s="72">
        <f>IF(RES_hh_fec_in!E30=0,0,1000*11630*RES_hh_fec_in!E30/RES_hh_num_in!E30)</f>
        <v>693.28604699841401</v>
      </c>
      <c r="F30" s="72">
        <f>IF(RES_hh_fec_in!F30=0,0,1000*11630*RES_hh_fec_in!F30/RES_hh_num_in!F30)</f>
        <v>704.60560037117705</v>
      </c>
      <c r="G30" s="72">
        <f>IF(RES_hh_fec_in!G30=0,0,1000*11630*RES_hh_fec_in!G30/RES_hh_num_in!G30)</f>
        <v>788.56838448349492</v>
      </c>
      <c r="H30" s="72">
        <f>IF(RES_hh_fec_in!H30=0,0,1000*11630*RES_hh_fec_in!H30/RES_hh_num_in!H30)</f>
        <v>978.54523256442781</v>
      </c>
      <c r="I30" s="72">
        <f>IF(RES_hh_fec_in!I30=0,0,1000*11630*RES_hh_fec_in!I30/RES_hh_num_in!I30)</f>
        <v>930.34567743007449</v>
      </c>
      <c r="J30" s="72">
        <f>IF(RES_hh_fec_in!J30=0,0,1000*11630*RES_hh_fec_in!J30/RES_hh_num_in!J30)</f>
        <v>887.69492681996473</v>
      </c>
      <c r="K30" s="72">
        <f>IF(RES_hh_fec_in!K30=0,0,1000*11630*RES_hh_fec_in!K30/RES_hh_num_in!K30)</f>
        <v>1003.6819889938843</v>
      </c>
      <c r="L30" s="72">
        <f>IF(RES_hh_fec_in!L30=0,0,1000*11630*RES_hh_fec_in!L30/RES_hh_num_in!L30)</f>
        <v>935.35917526333401</v>
      </c>
      <c r="M30" s="72">
        <f>IF(RES_hh_fec_in!M30=0,0,1000*11630*RES_hh_fec_in!M30/RES_hh_num_in!M30)</f>
        <v>839.32836558414147</v>
      </c>
      <c r="N30" s="72">
        <f>IF(RES_hh_fec_in!N30=0,0,1000*11630*RES_hh_fec_in!N30/RES_hh_num_in!N30)</f>
        <v>852.19672030766367</v>
      </c>
      <c r="O30" s="72">
        <f>IF(RES_hh_fec_in!O30=0,0,1000*11630*RES_hh_fec_in!O30/RES_hh_num_in!O30)</f>
        <v>959.65506874976563</v>
      </c>
      <c r="P30" s="72">
        <f>IF(RES_hh_fec_in!P30=0,0,1000*11630*RES_hh_fec_in!P30/RES_hh_num_in!P30)</f>
        <v>848.58752460382323</v>
      </c>
      <c r="Q30" s="72">
        <f>IF(RES_hh_fec_in!Q30=0,0,1000*11630*RES_hh_fec_in!Q30/RES_hh_num_in!Q30)</f>
        <v>851.45666494141631</v>
      </c>
      <c r="R30" s="72">
        <f>IF(RES_hh_fec_in!R30=0,0,1000*11630*RES_hh_fec_in!R30/RES_hh_num_in!R30)</f>
        <v>1069.5813639127525</v>
      </c>
      <c r="S30" s="72">
        <f>IF(RES_hh_fec_in!S30=0,0,1000*11630*RES_hh_fec_in!S30/RES_hh_num_in!S30)</f>
        <v>961.96016695995627</v>
      </c>
      <c r="T30" s="72">
        <f>IF(RES_hh_fec_in!T30=0,0,1000*11630*RES_hh_fec_in!T30/RES_hh_num_in!T30)</f>
        <v>966.01200528353479</v>
      </c>
      <c r="U30" s="72">
        <f>IF(RES_hh_fec_in!U30=0,0,1000*11630*RES_hh_fec_in!U30/RES_hh_num_in!U30)</f>
        <v>1087.4874881419698</v>
      </c>
      <c r="V30" s="72">
        <f>IF(RES_hh_fec_in!V30=0,0,1000*11630*RES_hh_fec_in!V30/RES_hh_num_in!V30)</f>
        <v>1072.4211126989098</v>
      </c>
      <c r="W30" s="72">
        <f>IF(RES_hh_fec_in!W30=0,0,1000*11630*RES_hh_fec_in!W30/RES_hh_num_in!W30)</f>
        <v>1040.8129057279832</v>
      </c>
      <c r="X30" s="72">
        <f>IF(RES_hh_fec_in!X30=0,0,1000*11630*RES_hh_fec_in!X30/RES_hh_num_in!X30)</f>
        <v>1030.6825643208795</v>
      </c>
      <c r="Y30" s="72">
        <f>IF(RES_hh_fec_in!Y30=0,0,1000*11630*RES_hh_fec_in!Y30/RES_hh_num_in!Y30)</f>
        <v>1020.6730601025749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834.1609654887925</v>
      </c>
      <c r="D31" s="72">
        <f>IF(RES_hh_fec_in!D31=0,0,1000*11630*RES_hh_fec_in!D31/RES_hh_num_in!D31)</f>
        <v>925.62806742864529</v>
      </c>
      <c r="E31" s="72">
        <f>IF(RES_hh_fec_in!E31=0,0,1000*11630*RES_hh_fec_in!E31/RES_hh_num_in!E31)</f>
        <v>864.22779540786473</v>
      </c>
      <c r="F31" s="72">
        <f>IF(RES_hh_fec_in!F31=0,0,1000*11630*RES_hh_fec_in!F31/RES_hh_num_in!F31)</f>
        <v>949.24380783658569</v>
      </c>
      <c r="G31" s="72">
        <f>IF(RES_hh_fec_in!G31=0,0,1000*11630*RES_hh_fec_in!G31/RES_hh_num_in!G31)</f>
        <v>902.37630228183104</v>
      </c>
      <c r="H31" s="72">
        <f>IF(RES_hh_fec_in!H31=0,0,1000*11630*RES_hh_fec_in!H31/RES_hh_num_in!H31)</f>
        <v>916.81817347145602</v>
      </c>
      <c r="I31" s="72">
        <f>IF(RES_hh_fec_in!I31=0,0,1000*11630*RES_hh_fec_in!I31/RES_hh_num_in!I31)</f>
        <v>1050.6590300701616</v>
      </c>
      <c r="J31" s="72">
        <f>IF(RES_hh_fec_in!J31=0,0,1000*11630*RES_hh_fec_in!J31/RES_hh_num_in!J31)</f>
        <v>909.38212593079481</v>
      </c>
      <c r="K31" s="72">
        <f>IF(RES_hh_fec_in!K31=0,0,1000*11630*RES_hh_fec_in!K31/RES_hh_num_in!K31)</f>
        <v>901.92390575823401</v>
      </c>
      <c r="L31" s="72">
        <f>IF(RES_hh_fec_in!L31=0,0,1000*11630*RES_hh_fec_in!L31/RES_hh_num_in!L31)</f>
        <v>916.43847831983794</v>
      </c>
      <c r="M31" s="72">
        <f>IF(RES_hh_fec_in!M31=0,0,1000*11630*RES_hh_fec_in!M31/RES_hh_num_in!M31)</f>
        <v>766.88961228938183</v>
      </c>
      <c r="N31" s="72">
        <f>IF(RES_hh_fec_in!N31=0,0,1000*11630*RES_hh_fec_in!N31/RES_hh_num_in!N31)</f>
        <v>917.63141216281906</v>
      </c>
      <c r="O31" s="72">
        <f>IF(RES_hh_fec_in!O31=0,0,1000*11630*RES_hh_fec_in!O31/RES_hh_num_in!O31)</f>
        <v>1011.1263904371283</v>
      </c>
      <c r="P31" s="72">
        <f>IF(RES_hh_fec_in!P31=0,0,1000*11630*RES_hh_fec_in!P31/RES_hh_num_in!P31)</f>
        <v>996.12570261244639</v>
      </c>
      <c r="Q31" s="72">
        <f>IF(RES_hh_fec_in!Q31=0,0,1000*11630*RES_hh_fec_in!Q31/RES_hh_num_in!Q31)</f>
        <v>981.69433825023782</v>
      </c>
      <c r="R31" s="72">
        <f>IF(RES_hh_fec_in!R31=0,0,1000*11630*RES_hh_fec_in!R31/RES_hh_num_in!R31)</f>
        <v>1001.1650649894152</v>
      </c>
      <c r="S31" s="72">
        <f>IF(RES_hh_fec_in!S31=0,0,1000*11630*RES_hh_fec_in!S31/RES_hh_num_in!S31)</f>
        <v>1000.6056138639552</v>
      </c>
      <c r="T31" s="72">
        <f>IF(RES_hh_fec_in!T31=0,0,1000*11630*RES_hh_fec_in!T31/RES_hh_num_in!T31)</f>
        <v>972.05474729197613</v>
      </c>
      <c r="U31" s="72">
        <f>IF(RES_hh_fec_in!U31=0,0,1000*11630*RES_hh_fec_in!U31/RES_hh_num_in!U31)</f>
        <v>1078.2158298326185</v>
      </c>
      <c r="V31" s="72">
        <f>IF(RES_hh_fec_in!V31=0,0,1000*11630*RES_hh_fec_in!V31/RES_hh_num_in!V31)</f>
        <v>1306.3011026800302</v>
      </c>
      <c r="W31" s="72">
        <f>IF(RES_hh_fec_in!W31=0,0,1000*11630*RES_hh_fec_in!W31/RES_hh_num_in!W31)</f>
        <v>1458.6407724539833</v>
      </c>
      <c r="X31" s="72">
        <f>IF(RES_hh_fec_in!X31=0,0,1000*11630*RES_hh_fec_in!X31/RES_hh_num_in!X31)</f>
        <v>909.43838664436259</v>
      </c>
      <c r="Y31" s="72">
        <f>IF(RES_hh_fec_in!Y31=0,0,1000*11630*RES_hh_fec_in!Y31/RES_hh_num_in!Y31)</f>
        <v>863.78397930319272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625.93156416621298</v>
      </c>
      <c r="D32" s="77">
        <f>IF(RES_hh_fec_in!D32=0,0,1000*11630*RES_hh_fec_in!D32/RES_hh_num_in!D32)</f>
        <v>708.51297465231812</v>
      </c>
      <c r="E32" s="77">
        <f>IF(RES_hh_fec_in!E32=0,0,1000*11630*RES_hh_fec_in!E32/RES_hh_num_in!E32)</f>
        <v>685.07835742009092</v>
      </c>
      <c r="F32" s="77">
        <f>IF(RES_hh_fec_in!F32=0,0,1000*11630*RES_hh_fec_in!F32/RES_hh_num_in!F32)</f>
        <v>733.68496261170253</v>
      </c>
      <c r="G32" s="77">
        <f>IF(RES_hh_fec_in!G32=0,0,1000*11630*RES_hh_fec_in!G32/RES_hh_num_in!G32)</f>
        <v>717.53922954903067</v>
      </c>
      <c r="H32" s="77">
        <f>IF(RES_hh_fec_in!H32=0,0,1000*11630*RES_hh_fec_in!H32/RES_hh_num_in!H32)</f>
        <v>739.99395847372909</v>
      </c>
      <c r="I32" s="77">
        <f>IF(RES_hh_fec_in!I32=0,0,1000*11630*RES_hh_fec_in!I32/RES_hh_num_in!I32)</f>
        <v>703.21971154271569</v>
      </c>
      <c r="J32" s="77">
        <f>IF(RES_hh_fec_in!J32=0,0,1000*11630*RES_hh_fec_in!J32/RES_hh_num_in!J32)</f>
        <v>702.03668264152179</v>
      </c>
      <c r="K32" s="77">
        <f>IF(RES_hh_fec_in!K32=0,0,1000*11630*RES_hh_fec_in!K32/RES_hh_num_in!K32)</f>
        <v>742.43480420544995</v>
      </c>
      <c r="L32" s="77">
        <f>IF(RES_hh_fec_in!L32=0,0,1000*11630*RES_hh_fec_in!L32/RES_hh_num_in!L32)</f>
        <v>700.25848408082618</v>
      </c>
      <c r="M32" s="77">
        <f>IF(RES_hh_fec_in!M32=0,0,1000*11630*RES_hh_fec_in!M32/RES_hh_num_in!M32)</f>
        <v>662.22848455784185</v>
      </c>
      <c r="N32" s="77">
        <f>IF(RES_hh_fec_in!N32=0,0,1000*11630*RES_hh_fec_in!N32/RES_hh_num_in!N32)</f>
        <v>673.92574895342807</v>
      </c>
      <c r="O32" s="77">
        <f>IF(RES_hh_fec_in!O32=0,0,1000*11630*RES_hh_fec_in!O32/RES_hh_num_in!O32)</f>
        <v>701.28941140047584</v>
      </c>
      <c r="P32" s="77">
        <f>IF(RES_hh_fec_in!P32=0,0,1000*11630*RES_hh_fec_in!P32/RES_hh_num_in!P32)</f>
        <v>708.90363999423482</v>
      </c>
      <c r="Q32" s="77">
        <f>IF(RES_hh_fec_in!Q32=0,0,1000*11630*RES_hh_fec_in!Q32/RES_hh_num_in!Q32)</f>
        <v>704.66757956577521</v>
      </c>
      <c r="R32" s="77">
        <f>IF(RES_hh_fec_in!R32=0,0,1000*11630*RES_hh_fec_in!R32/RES_hh_num_in!R32)</f>
        <v>734.97333113290097</v>
      </c>
      <c r="S32" s="77">
        <f>IF(RES_hh_fec_in!S32=0,0,1000*11630*RES_hh_fec_in!S32/RES_hh_num_in!S32)</f>
        <v>720.02978034901912</v>
      </c>
      <c r="T32" s="77">
        <f>IF(RES_hh_fec_in!T32=0,0,1000*11630*RES_hh_fec_in!T32/RES_hh_num_in!T32)</f>
        <v>704.97543768566641</v>
      </c>
      <c r="U32" s="77">
        <f>IF(RES_hh_fec_in!U32=0,0,1000*11630*RES_hh_fec_in!U32/RES_hh_num_in!U32)</f>
        <v>713.57136691309393</v>
      </c>
      <c r="V32" s="77">
        <f>IF(RES_hh_fec_in!V32=0,0,1000*11630*RES_hh_fec_in!V32/RES_hh_num_in!V32)</f>
        <v>800.40263211498529</v>
      </c>
      <c r="W32" s="77">
        <f>IF(RES_hh_fec_in!W32=0,0,1000*11630*RES_hh_fec_in!W32/RES_hh_num_in!W32)</f>
        <v>765.37032199393127</v>
      </c>
      <c r="X32" s="77">
        <f>IF(RES_hh_fec_in!X32=0,0,1000*11630*RES_hh_fec_in!X32/RES_hh_num_in!X32)</f>
        <v>786.62970445643793</v>
      </c>
      <c r="Y32" s="77">
        <f>IF(RES_hh_fec_in!Y32=0,0,1000*11630*RES_hh_fec_in!Y32/RES_hh_num_in!Y32)</f>
        <v>644.07144871279513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6508.2783911341239</v>
      </c>
      <c r="D3" s="65">
        <f>IF(RES_hh_tes_in!D3=0,0,1000*11630*RES_hh_tes_in!D3/RES_hh_num_in!D3)</f>
        <v>6815.5248146614849</v>
      </c>
      <c r="E3" s="65">
        <f>IF(RES_hh_tes_in!E3=0,0,1000*11630*RES_hh_tes_in!E3/RES_hh_num_in!E3)</f>
        <v>7953.3966165501397</v>
      </c>
      <c r="F3" s="65">
        <f>IF(RES_hh_tes_in!F3=0,0,1000*11630*RES_hh_tes_in!F3/RES_hh_num_in!F3)</f>
        <v>7327.6896276757416</v>
      </c>
      <c r="G3" s="65">
        <f>IF(RES_hh_tes_in!G3=0,0,1000*11630*RES_hh_tes_in!G3/RES_hh_num_in!G3)</f>
        <v>7789.2339790253309</v>
      </c>
      <c r="H3" s="65">
        <f>IF(RES_hh_tes_in!H3=0,0,1000*11630*RES_hh_tes_in!H3/RES_hh_num_in!H3)</f>
        <v>8404.746873976932</v>
      </c>
      <c r="I3" s="65">
        <f>IF(RES_hh_tes_in!I3=0,0,1000*11630*RES_hh_tes_in!I3/RES_hh_num_in!I3)</f>
        <v>8017.0300641197127</v>
      </c>
      <c r="J3" s="65">
        <f>IF(RES_hh_tes_in!J3=0,0,1000*11630*RES_hh_tes_in!J3/RES_hh_num_in!J3)</f>
        <v>7139.0759473609069</v>
      </c>
      <c r="K3" s="65">
        <f>IF(RES_hh_tes_in!K3=0,0,1000*11630*RES_hh_tes_in!K3/RES_hh_num_in!K3)</f>
        <v>7252.0574732139739</v>
      </c>
      <c r="L3" s="65">
        <f>IF(RES_hh_tes_in!L3=0,0,1000*11630*RES_hh_tes_in!L3/RES_hh_num_in!L3)</f>
        <v>7165.8504386449931</v>
      </c>
      <c r="M3" s="65">
        <f>IF(RES_hh_tes_in!M3=0,0,1000*11630*RES_hh_tes_in!M3/RES_hh_num_in!M3)</f>
        <v>8085.1803672901524</v>
      </c>
      <c r="N3" s="65">
        <f>IF(RES_hh_tes_in!N3=0,0,1000*11630*RES_hh_tes_in!N3/RES_hh_num_in!N3)</f>
        <v>9221.3437514700017</v>
      </c>
      <c r="O3" s="65">
        <f>IF(RES_hh_tes_in!O3=0,0,1000*11630*RES_hh_tes_in!O3/RES_hh_num_in!O3)</f>
        <v>5915.7585694299041</v>
      </c>
      <c r="P3" s="65">
        <f>IF(RES_hh_tes_in!P3=0,0,1000*11630*RES_hh_tes_in!P3/RES_hh_num_in!P3)</f>
        <v>5926.9340566717674</v>
      </c>
      <c r="Q3" s="65">
        <f>IF(RES_hh_tes_in!Q3=0,0,1000*11630*RES_hh_tes_in!Q3/RES_hh_num_in!Q3)</f>
        <v>7788.2935052077974</v>
      </c>
      <c r="R3" s="65">
        <f>IF(RES_hh_tes_in!R3=0,0,1000*11630*RES_hh_tes_in!R3/RES_hh_num_in!R3)</f>
        <v>7785.1352174192725</v>
      </c>
      <c r="S3" s="65">
        <f>IF(RES_hh_tes_in!S3=0,0,1000*11630*RES_hh_tes_in!S3/RES_hh_num_in!S3)</f>
        <v>7461.0843784507142</v>
      </c>
      <c r="T3" s="65">
        <f>IF(RES_hh_tes_in!T3=0,0,1000*11630*RES_hh_tes_in!T3/RES_hh_num_in!T3)</f>
        <v>6143.5116191945399</v>
      </c>
      <c r="U3" s="65">
        <f>IF(RES_hh_tes_in!U3=0,0,1000*11630*RES_hh_tes_in!U3/RES_hh_num_in!U3)</f>
        <v>6292.5013774064255</v>
      </c>
      <c r="V3" s="65">
        <f>IF(RES_hh_tes_in!V3=0,0,1000*11630*RES_hh_tes_in!V3/RES_hh_num_in!V3)</f>
        <v>6598.6071513483666</v>
      </c>
      <c r="W3" s="65">
        <f>IF(RES_hh_tes_in!W3=0,0,1000*11630*RES_hh_tes_in!W3/RES_hh_num_in!W3)</f>
        <v>6482.5613636912758</v>
      </c>
      <c r="X3" s="65">
        <f>IF(RES_hh_tes_in!X3=0,0,1000*11630*RES_hh_tes_in!X3/RES_hh_num_in!X3)</f>
        <v>6693.562668787059</v>
      </c>
      <c r="Y3" s="65">
        <f>IF(RES_hh_tes_in!Y3=0,0,1000*11630*RES_hh_tes_in!Y3/RES_hh_num_in!Y3)</f>
        <v>7949.7202279042258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4523.5987279439241</v>
      </c>
      <c r="D4" s="69">
        <f>IF(RES_hh_tes_in!D4=0,0,1000*11630*RES_hh_tes_in!D4/RES_hh_num_in!D4)</f>
        <v>4849.297736684508</v>
      </c>
      <c r="E4" s="69">
        <f>IF(RES_hh_tes_in!E4=0,0,1000*11630*RES_hh_tes_in!E4/RES_hh_num_in!E4)</f>
        <v>5617.2205965043731</v>
      </c>
      <c r="F4" s="69">
        <f>IF(RES_hh_tes_in!F4=0,0,1000*11630*RES_hh_tes_in!F4/RES_hh_num_in!F4)</f>
        <v>5323.364300795547</v>
      </c>
      <c r="G4" s="69">
        <f>IF(RES_hh_tes_in!G4=0,0,1000*11630*RES_hh_tes_in!G4/RES_hh_num_in!G4)</f>
        <v>5482.1600689383995</v>
      </c>
      <c r="H4" s="69">
        <f>IF(RES_hh_tes_in!H4=0,0,1000*11630*RES_hh_tes_in!H4/RES_hh_num_in!H4)</f>
        <v>5753.7154115324684</v>
      </c>
      <c r="I4" s="69">
        <f>IF(RES_hh_tes_in!I4=0,0,1000*11630*RES_hh_tes_in!I4/RES_hh_num_in!I4)</f>
        <v>5672.7082208353304</v>
      </c>
      <c r="J4" s="69">
        <f>IF(RES_hh_tes_in!J4=0,0,1000*11630*RES_hh_tes_in!J4/RES_hh_num_in!J4)</f>
        <v>5289.4520614301691</v>
      </c>
      <c r="K4" s="69">
        <f>IF(RES_hh_tes_in!K4=0,0,1000*11630*RES_hh_tes_in!K4/RES_hh_num_in!K4)</f>
        <v>4769.400348815414</v>
      </c>
      <c r="L4" s="69">
        <f>IF(RES_hh_tes_in!L4=0,0,1000*11630*RES_hh_tes_in!L4/RES_hh_num_in!L4)</f>
        <v>4476.5195499149786</v>
      </c>
      <c r="M4" s="69">
        <f>IF(RES_hh_tes_in!M4=0,0,1000*11630*RES_hh_tes_in!M4/RES_hh_num_in!M4)</f>
        <v>5450.964180588343</v>
      </c>
      <c r="N4" s="69">
        <f>IF(RES_hh_tes_in!N4=0,0,1000*11630*RES_hh_tes_in!N4/RES_hh_num_in!N4)</f>
        <v>5307.7091579906282</v>
      </c>
      <c r="O4" s="69">
        <f>IF(RES_hh_tes_in!O4=0,0,1000*11630*RES_hh_tes_in!O4/RES_hh_num_in!O4)</f>
        <v>3332.0797245870026</v>
      </c>
      <c r="P4" s="69">
        <f>IF(RES_hh_tes_in!P4=0,0,1000*11630*RES_hh_tes_in!P4/RES_hh_num_in!P4)</f>
        <v>3180.7460055309675</v>
      </c>
      <c r="Q4" s="69">
        <f>IF(RES_hh_tes_in!Q4=0,0,1000*11630*RES_hh_tes_in!Q4/RES_hh_num_in!Q4)</f>
        <v>4308.4292706525348</v>
      </c>
      <c r="R4" s="69">
        <f>IF(RES_hh_tes_in!R4=0,0,1000*11630*RES_hh_tes_in!R4/RES_hh_num_in!R4)</f>
        <v>4048.0682139616874</v>
      </c>
      <c r="S4" s="69">
        <f>IF(RES_hh_tes_in!S4=0,0,1000*11630*RES_hh_tes_in!S4/RES_hh_num_in!S4)</f>
        <v>3846.7813493497506</v>
      </c>
      <c r="T4" s="69">
        <f>IF(RES_hh_tes_in!T4=0,0,1000*11630*RES_hh_tes_in!T4/RES_hh_num_in!T4)</f>
        <v>3289.7806942102898</v>
      </c>
      <c r="U4" s="69">
        <f>IF(RES_hh_tes_in!U4=0,0,1000*11630*RES_hh_tes_in!U4/RES_hh_num_in!U4)</f>
        <v>3399.5401870855808</v>
      </c>
      <c r="V4" s="69">
        <f>IF(RES_hh_tes_in!V4=0,0,1000*11630*RES_hh_tes_in!V4/RES_hh_num_in!V4)</f>
        <v>3548.2452982319905</v>
      </c>
      <c r="W4" s="69">
        <f>IF(RES_hh_tes_in!W4=0,0,1000*11630*RES_hh_tes_in!W4/RES_hh_num_in!W4)</f>
        <v>3381.0483518413448</v>
      </c>
      <c r="X4" s="69">
        <f>IF(RES_hh_tes_in!X4=0,0,1000*11630*RES_hh_tes_in!X4/RES_hh_num_in!X4)</f>
        <v>3415.0845333144557</v>
      </c>
      <c r="Y4" s="69">
        <f>IF(RES_hh_tes_in!Y4=0,0,1000*11630*RES_hh_tes_in!Y4/RES_hh_num_in!Y4)</f>
        <v>2975.2833788580733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3161.9123796323115</v>
      </c>
      <c r="J5" s="72">
        <f>IF(RES_hh_tes_in!J5=0,0,1000*11630*RES_hh_tes_in!J5/RES_hh_num_in!J5)</f>
        <v>9646.6051671919795</v>
      </c>
      <c r="K5" s="72">
        <f>IF(RES_hh_tes_in!K5=0,0,1000*11630*RES_hh_tes_in!K5/RES_hh_num_in!K5)</f>
        <v>5706.830627704162</v>
      </c>
      <c r="L5" s="72">
        <f>IF(RES_hh_tes_in!L5=0,0,1000*11630*RES_hh_tes_in!L5/RES_hh_num_in!L5)</f>
        <v>5180.5298452343495</v>
      </c>
      <c r="M5" s="72">
        <f>IF(RES_hh_tes_in!M5=0,0,1000*11630*RES_hh_tes_in!M5/RES_hh_num_in!M5)</f>
        <v>0</v>
      </c>
      <c r="N5" s="72">
        <f>IF(RES_hh_tes_in!N5=0,0,1000*11630*RES_hh_tes_in!N5/RES_hh_num_in!N5)</f>
        <v>815.36350890037204</v>
      </c>
      <c r="O5" s="72">
        <f>IF(RES_hh_tes_in!O5=0,0,1000*11630*RES_hh_tes_in!O5/RES_hh_num_in!O5)</f>
        <v>1873.8957509180157</v>
      </c>
      <c r="P5" s="72">
        <f>IF(RES_hh_tes_in!P5=0,0,1000*11630*RES_hh_tes_in!P5/RES_hh_num_in!P5)</f>
        <v>4315.0344507328418</v>
      </c>
      <c r="Q5" s="72">
        <f>IF(RES_hh_tes_in!Q5=0,0,1000*11630*RES_hh_tes_in!Q5/RES_hh_num_in!Q5)</f>
        <v>5976.3554830961648</v>
      </c>
      <c r="R5" s="72">
        <f>IF(RES_hh_tes_in!R5=0,0,1000*11630*RES_hh_tes_in!R5/RES_hh_num_in!R5)</f>
        <v>2309.2273548944731</v>
      </c>
      <c r="S5" s="72">
        <f>IF(RES_hh_tes_in!S5=0,0,1000*11630*RES_hh_tes_in!S5/RES_hh_num_in!S5)</f>
        <v>4510.8319689576638</v>
      </c>
      <c r="T5" s="72">
        <f>IF(RES_hh_tes_in!T5=0,0,1000*11630*RES_hh_tes_in!T5/RES_hh_num_in!T5)</f>
        <v>3560.3601819422875</v>
      </c>
      <c r="U5" s="72">
        <f>IF(RES_hh_tes_in!U5=0,0,1000*11630*RES_hh_tes_in!U5/RES_hh_num_in!U5)</f>
        <v>3344.0315507766832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5540.1738865697198</v>
      </c>
      <c r="H6" s="72">
        <f>IF(RES_hh_tes_in!H6=0,0,1000*11630*RES_hh_tes_in!H6/RES_hh_num_in!H6)</f>
        <v>5590.4578844562311</v>
      </c>
      <c r="I6" s="72">
        <f>IF(RES_hh_tes_in!I6=0,0,1000*11630*RES_hh_tes_in!I6/RES_hh_num_in!I6)</f>
        <v>5345.9073414408977</v>
      </c>
      <c r="J6" s="72">
        <f>IF(RES_hh_tes_in!J6=0,0,1000*11630*RES_hh_tes_in!J6/RES_hh_num_in!J6)</f>
        <v>5346.0259999450745</v>
      </c>
      <c r="K6" s="72">
        <f>IF(RES_hh_tes_in!K6=0,0,1000*11630*RES_hh_tes_in!K6/RES_hh_num_in!K6)</f>
        <v>4166.5430559175247</v>
      </c>
      <c r="L6" s="72">
        <f>IF(RES_hh_tes_in!L6=0,0,1000*11630*RES_hh_tes_in!L6/RES_hh_num_in!L6)</f>
        <v>4824.4264688957746</v>
      </c>
      <c r="M6" s="72">
        <f>IF(RES_hh_tes_in!M6=0,0,1000*11630*RES_hh_tes_in!M6/RES_hh_num_in!M6)</f>
        <v>3959.3906541693036</v>
      </c>
      <c r="N6" s="72">
        <f>IF(RES_hh_tes_in!N6=0,0,1000*11630*RES_hh_tes_in!N6/RES_hh_num_in!N6)</f>
        <v>1626.3812159324677</v>
      </c>
      <c r="O6" s="72">
        <f>IF(RES_hh_tes_in!O6=0,0,1000*11630*RES_hh_tes_in!O6/RES_hh_num_in!O6)</f>
        <v>4563.2780284294231</v>
      </c>
      <c r="P6" s="72">
        <f>IF(RES_hh_tes_in!P6=0,0,1000*11630*RES_hh_tes_in!P6/RES_hh_num_in!P6)</f>
        <v>6744.1528570732189</v>
      </c>
      <c r="Q6" s="72">
        <f>IF(RES_hh_tes_in!Q6=0,0,1000*11630*RES_hh_tes_in!Q6/RES_hh_num_in!Q6)</f>
        <v>5709.1971091614869</v>
      </c>
      <c r="R6" s="72">
        <f>IF(RES_hh_tes_in!R6=0,0,1000*11630*RES_hh_tes_in!R6/RES_hh_num_in!R6)</f>
        <v>5312.4900019949382</v>
      </c>
      <c r="S6" s="72">
        <f>IF(RES_hh_tes_in!S6=0,0,1000*11630*RES_hh_tes_in!S6/RES_hh_num_in!S6)</f>
        <v>5183.1522168530855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961.32635867061379</v>
      </c>
      <c r="W6" s="72">
        <f>IF(RES_hh_tes_in!W6=0,0,1000*11630*RES_hh_tes_in!W6/RES_hh_num_in!W6)</f>
        <v>3386.3978494159396</v>
      </c>
      <c r="X6" s="72">
        <f>IF(RES_hh_tes_in!X6=0,0,1000*11630*RES_hh_tes_in!X6/RES_hh_num_in!X6)</f>
        <v>3553.7242263477551</v>
      </c>
      <c r="Y6" s="72">
        <f>IF(RES_hh_tes_in!Y6=0,0,1000*11630*RES_hh_tes_in!Y6/RES_hh_num_in!Y6)</f>
        <v>2927.4952973155691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4485.3137531604252</v>
      </c>
      <c r="D7" s="72">
        <f>IF(RES_hh_tes_in!D7=0,0,1000*11630*RES_hh_tes_in!D7/RES_hh_num_in!D7)</f>
        <v>4706.047674118875</v>
      </c>
      <c r="E7" s="72">
        <f>IF(RES_hh_tes_in!E7=0,0,1000*11630*RES_hh_tes_in!E7/RES_hh_num_in!E7)</f>
        <v>5579.2813853761445</v>
      </c>
      <c r="F7" s="72">
        <f>IF(RES_hh_tes_in!F7=0,0,1000*11630*RES_hh_tes_in!F7/RES_hh_num_in!F7)</f>
        <v>5270.2028134700477</v>
      </c>
      <c r="G7" s="72">
        <f>IF(RES_hh_tes_in!G7=0,0,1000*11630*RES_hh_tes_in!G7/RES_hh_num_in!G7)</f>
        <v>5577.4934716671742</v>
      </c>
      <c r="H7" s="72">
        <f>IF(RES_hh_tes_in!H7=0,0,1000*11630*RES_hh_tes_in!H7/RES_hh_num_in!H7)</f>
        <v>5662.6661256845509</v>
      </c>
      <c r="I7" s="72">
        <f>IF(RES_hh_tes_in!I7=0,0,1000*11630*RES_hh_tes_in!I7/RES_hh_num_in!I7)</f>
        <v>5323.8817129541085</v>
      </c>
      <c r="J7" s="72">
        <f>IF(RES_hh_tes_in!J7=0,0,1000*11630*RES_hh_tes_in!J7/RES_hh_num_in!J7)</f>
        <v>5319.4866266436329</v>
      </c>
      <c r="K7" s="72">
        <f>IF(RES_hh_tes_in!K7=0,0,1000*11630*RES_hh_tes_in!K7/RES_hh_num_in!K7)</f>
        <v>4633.0440092317458</v>
      </c>
      <c r="L7" s="72">
        <f>IF(RES_hh_tes_in!L7=0,0,1000*11630*RES_hh_tes_in!L7/RES_hh_num_in!L7)</f>
        <v>4330.1304337811653</v>
      </c>
      <c r="M7" s="72">
        <f>IF(RES_hh_tes_in!M7=0,0,1000*11630*RES_hh_tes_in!M7/RES_hh_num_in!M7)</f>
        <v>6251.2945493165398</v>
      </c>
      <c r="N7" s="72">
        <f>IF(RES_hh_tes_in!N7=0,0,1000*11630*RES_hh_tes_in!N7/RES_hh_num_in!N7)</f>
        <v>4984.4888732189638</v>
      </c>
      <c r="O7" s="72">
        <f>IF(RES_hh_tes_in!O7=0,0,1000*11630*RES_hh_tes_in!O7/RES_hh_num_in!O7)</f>
        <v>2462.867697846953</v>
      </c>
      <c r="P7" s="72">
        <f>IF(RES_hh_tes_in!P7=0,0,1000*11630*RES_hh_tes_in!P7/RES_hh_num_in!P7)</f>
        <v>2569.9751763732993</v>
      </c>
      <c r="Q7" s="72">
        <f>IF(RES_hh_tes_in!Q7=0,0,1000*11630*RES_hh_tes_in!Q7/RES_hh_num_in!Q7)</f>
        <v>3992.3818655107302</v>
      </c>
      <c r="R7" s="72">
        <f>IF(RES_hh_tes_in!R7=0,0,1000*11630*RES_hh_tes_in!R7/RES_hh_num_in!R7)</f>
        <v>3538.185391346683</v>
      </c>
      <c r="S7" s="72">
        <f>IF(RES_hh_tes_in!S7=0,0,1000*11630*RES_hh_tes_in!S7/RES_hh_num_in!S7)</f>
        <v>3637.8588788219672</v>
      </c>
      <c r="T7" s="72">
        <f>IF(RES_hh_tes_in!T7=0,0,1000*11630*RES_hh_tes_in!T7/RES_hh_num_in!T7)</f>
        <v>3051.6258715177946</v>
      </c>
      <c r="U7" s="72">
        <f>IF(RES_hh_tes_in!U7=0,0,1000*11630*RES_hh_tes_in!U7/RES_hh_num_in!U7)</f>
        <v>3363.198846236166</v>
      </c>
      <c r="V7" s="72">
        <f>IF(RES_hh_tes_in!V7=0,0,1000*11630*RES_hh_tes_in!V7/RES_hh_num_in!V7)</f>
        <v>3738.2504621294142</v>
      </c>
      <c r="W7" s="72">
        <f>IF(RES_hh_tes_in!W7=0,0,1000*11630*RES_hh_tes_in!W7/RES_hh_num_in!W7)</f>
        <v>3167.6078243142147</v>
      </c>
      <c r="X7" s="72">
        <f>IF(RES_hh_tes_in!X7=0,0,1000*11630*RES_hh_tes_in!X7/RES_hh_num_in!X7)</f>
        <v>3648.084539465679</v>
      </c>
      <c r="Y7" s="72">
        <f>IF(RES_hh_tes_in!Y7=0,0,1000*11630*RES_hh_tes_in!Y7/RES_hh_num_in!Y7)</f>
        <v>2423.8226735869471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3876.3452887591834</v>
      </c>
      <c r="D8" s="72">
        <f>IF(RES_hh_tes_in!D8=0,0,1000*11630*RES_hh_tes_in!D8/RES_hh_num_in!D8)</f>
        <v>3480.9335967860557</v>
      </c>
      <c r="E8" s="72">
        <f>IF(RES_hh_tes_in!E8=0,0,1000*11630*RES_hh_tes_in!E8/RES_hh_num_in!E8)</f>
        <v>4072.6361615565156</v>
      </c>
      <c r="F8" s="72">
        <f>IF(RES_hh_tes_in!F8=0,0,1000*11630*RES_hh_tes_in!F8/RES_hh_num_in!F8)</f>
        <v>3908.6851059519904</v>
      </c>
      <c r="G8" s="72">
        <f>IF(RES_hh_tes_in!G8=0,0,1000*11630*RES_hh_tes_in!G8/RES_hh_num_in!G8)</f>
        <v>4715.4714619545102</v>
      </c>
      <c r="H8" s="72">
        <f>IF(RES_hh_tes_in!H8=0,0,1000*11630*RES_hh_tes_in!H8/RES_hh_num_in!H8)</f>
        <v>5828.907154913928</v>
      </c>
      <c r="I8" s="72">
        <f>IF(RES_hh_tes_in!I8=0,0,1000*11630*RES_hh_tes_in!I8/RES_hh_num_in!I8)</f>
        <v>5360.8961962309786</v>
      </c>
      <c r="J8" s="72">
        <f>IF(RES_hh_tes_in!J8=0,0,1000*11630*RES_hh_tes_in!J8/RES_hh_num_in!J8)</f>
        <v>4971.1069819082468</v>
      </c>
      <c r="K8" s="72">
        <f>IF(RES_hh_tes_in!K8=0,0,1000*11630*RES_hh_tes_in!K8/RES_hh_num_in!K8)</f>
        <v>4986.2254749107433</v>
      </c>
      <c r="L8" s="72">
        <f>IF(RES_hh_tes_in!L8=0,0,1000*11630*RES_hh_tes_in!L8/RES_hh_num_in!L8)</f>
        <v>4481.5325626549011</v>
      </c>
      <c r="M8" s="72">
        <f>IF(RES_hh_tes_in!M8=0,0,1000*11630*RES_hh_tes_in!M8/RES_hh_num_in!M8)</f>
        <v>5749.3226398697461</v>
      </c>
      <c r="N8" s="72">
        <f>IF(RES_hh_tes_in!N8=0,0,1000*11630*RES_hh_tes_in!N8/RES_hh_num_in!N8)</f>
        <v>4905.7159068158835</v>
      </c>
      <c r="O8" s="72">
        <f>IF(RES_hh_tes_in!O8=0,0,1000*11630*RES_hh_tes_in!O8/RES_hh_num_in!O8)</f>
        <v>3332.2519458212541</v>
      </c>
      <c r="P8" s="72">
        <f>IF(RES_hh_tes_in!P8=0,0,1000*11630*RES_hh_tes_in!P8/RES_hh_num_in!P8)</f>
        <v>3098.1299089284635</v>
      </c>
      <c r="Q8" s="72">
        <f>IF(RES_hh_tes_in!Q8=0,0,1000*11630*RES_hh_tes_in!Q8/RES_hh_num_in!Q8)</f>
        <v>4373.5344409180461</v>
      </c>
      <c r="R8" s="72">
        <f>IF(RES_hh_tes_in!R8=0,0,1000*11630*RES_hh_tes_in!R8/RES_hh_num_in!R8)</f>
        <v>3765.2120266830357</v>
      </c>
      <c r="S8" s="72">
        <f>IF(RES_hh_tes_in!S8=0,0,1000*11630*RES_hh_tes_in!S8/RES_hh_num_in!S8)</f>
        <v>3765.5961888188235</v>
      </c>
      <c r="T8" s="72">
        <f>IF(RES_hh_tes_in!T8=0,0,1000*11630*RES_hh_tes_in!T8/RES_hh_num_in!T8)</f>
        <v>3137.451433512063</v>
      </c>
      <c r="U8" s="72">
        <f>IF(RES_hh_tes_in!U8=0,0,1000*11630*RES_hh_tes_in!U8/RES_hh_num_in!U8)</f>
        <v>3313.2631285233997</v>
      </c>
      <c r="V8" s="72">
        <f>IF(RES_hh_tes_in!V8=0,0,1000*11630*RES_hh_tes_in!V8/RES_hh_num_in!V8)</f>
        <v>3470.411319921734</v>
      </c>
      <c r="W8" s="72">
        <f>IF(RES_hh_tes_in!W8=0,0,1000*11630*RES_hh_tes_in!W8/RES_hh_num_in!W8)</f>
        <v>3808.1064971314645</v>
      </c>
      <c r="X8" s="72">
        <f>IF(RES_hh_tes_in!X8=0,0,1000*11630*RES_hh_tes_in!X8/RES_hh_num_in!X8)</f>
        <v>3517.2412520589805</v>
      </c>
      <c r="Y8" s="72">
        <f>IF(RES_hh_tes_in!Y8=0,0,1000*11630*RES_hh_tes_in!Y8/RES_hh_num_in!Y8)</f>
        <v>2690.4385473377592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4522.6867492816109</v>
      </c>
      <c r="D9" s="72">
        <f>IF(RES_hh_tes_in!D9=0,0,1000*11630*RES_hh_tes_in!D9/RES_hh_num_in!D9)</f>
        <v>4882.68205479682</v>
      </c>
      <c r="E9" s="72">
        <f>IF(RES_hh_tes_in!E9=0,0,1000*11630*RES_hh_tes_in!E9/RES_hh_num_in!E9)</f>
        <v>5209.2570794822623</v>
      </c>
      <c r="F9" s="72">
        <f>IF(RES_hh_tes_in!F9=0,0,1000*11630*RES_hh_tes_in!F9/RES_hh_num_in!F9)</f>
        <v>5379.4801455487977</v>
      </c>
      <c r="G9" s="72">
        <f>IF(RES_hh_tes_in!G9=0,0,1000*11630*RES_hh_tes_in!G9/RES_hh_num_in!G9)</f>
        <v>5426.4429627343088</v>
      </c>
      <c r="H9" s="72">
        <f>IF(RES_hh_tes_in!H9=0,0,1000*11630*RES_hh_tes_in!H9/RES_hh_num_in!H9)</f>
        <v>5450.4195079311994</v>
      </c>
      <c r="I9" s="72">
        <f>IF(RES_hh_tes_in!I9=0,0,1000*11630*RES_hh_tes_in!I9/RES_hh_num_in!I9)</f>
        <v>6067.6269945709691</v>
      </c>
      <c r="J9" s="72">
        <f>IF(RES_hh_tes_in!J9=0,0,1000*11630*RES_hh_tes_in!J9/RES_hh_num_in!J9)</f>
        <v>5108.767049039091</v>
      </c>
      <c r="K9" s="72">
        <f>IF(RES_hh_tes_in!K9=0,0,1000*11630*RES_hh_tes_in!K9/RES_hh_num_in!K9)</f>
        <v>4483.1734238322115</v>
      </c>
      <c r="L9" s="72">
        <f>IF(RES_hh_tes_in!L9=0,0,1000*11630*RES_hh_tes_in!L9/RES_hh_num_in!L9)</f>
        <v>4361.4382910778295</v>
      </c>
      <c r="M9" s="72">
        <f>IF(RES_hh_tes_in!M9=0,0,1000*11630*RES_hh_tes_in!M9/RES_hh_num_in!M9)</f>
        <v>5091.327925156138</v>
      </c>
      <c r="N9" s="72">
        <f>IF(RES_hh_tes_in!N9=0,0,1000*11630*RES_hh_tes_in!N9/RES_hh_num_in!N9)</f>
        <v>5598.0458836657763</v>
      </c>
      <c r="O9" s="72">
        <f>IF(RES_hh_tes_in!O9=0,0,1000*11630*RES_hh_tes_in!O9/RES_hh_num_in!O9)</f>
        <v>4642.938186165291</v>
      </c>
      <c r="P9" s="72">
        <f>IF(RES_hh_tes_in!P9=0,0,1000*11630*RES_hh_tes_in!P9/RES_hh_num_in!P9)</f>
        <v>4399.3291834507945</v>
      </c>
      <c r="Q9" s="72">
        <f>IF(RES_hh_tes_in!Q9=0,0,1000*11630*RES_hh_tes_in!Q9/RES_hh_num_in!Q9)</f>
        <v>4496.1351418729528</v>
      </c>
      <c r="R9" s="72">
        <f>IF(RES_hh_tes_in!R9=0,0,1000*11630*RES_hh_tes_in!R9/RES_hh_num_in!R9)</f>
        <v>3785.3674409118598</v>
      </c>
      <c r="S9" s="72">
        <f>IF(RES_hh_tes_in!S9=0,0,1000*11630*RES_hh_tes_in!S9/RES_hh_num_in!S9)</f>
        <v>3751.0645788581705</v>
      </c>
      <c r="T9" s="72">
        <f>IF(RES_hh_tes_in!T9=0,0,1000*11630*RES_hh_tes_in!T9/RES_hh_num_in!T9)</f>
        <v>3510.9724813756598</v>
      </c>
      <c r="U9" s="72">
        <f>IF(RES_hh_tes_in!U9=0,0,1000*11630*RES_hh_tes_in!U9/RES_hh_num_in!U9)</f>
        <v>3343.5078912077033</v>
      </c>
      <c r="V9" s="72">
        <f>IF(RES_hh_tes_in!V9=0,0,1000*11630*RES_hh_tes_in!V9/RES_hh_num_in!V9)</f>
        <v>3087.1550065555653</v>
      </c>
      <c r="W9" s="72">
        <f>IF(RES_hh_tes_in!W9=0,0,1000*11630*RES_hh_tes_in!W9/RES_hh_num_in!W9)</f>
        <v>3185.5667142920483</v>
      </c>
      <c r="X9" s="72">
        <f>IF(RES_hh_tes_in!X9=0,0,1000*11630*RES_hh_tes_in!X9/RES_hh_num_in!X9)</f>
        <v>3233.9489593976605</v>
      </c>
      <c r="Y9" s="72">
        <f>IF(RES_hh_tes_in!Y9=0,0,1000*11630*RES_hh_tes_in!Y9/RES_hh_num_in!Y9)</f>
        <v>3130.4102212397142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7521.2465413588543</v>
      </c>
      <c r="G10" s="72">
        <f>IF(RES_hh_tes_in!G10=0,0,1000*11630*RES_hh_tes_in!G10/RES_hh_num_in!G10)</f>
        <v>5795.1363253952841</v>
      </c>
      <c r="H10" s="72">
        <f>IF(RES_hh_tes_in!H10=0,0,1000*11630*RES_hh_tes_in!H10/RES_hh_num_in!H10)</f>
        <v>5761.365771753538</v>
      </c>
      <c r="I10" s="72">
        <f>IF(RES_hh_tes_in!I10=0,0,1000*11630*RES_hh_tes_in!I10/RES_hh_num_in!I10)</f>
        <v>5459.4632085872454</v>
      </c>
      <c r="J10" s="72">
        <f>IF(RES_hh_tes_in!J10=0,0,1000*11630*RES_hh_tes_in!J10/RES_hh_num_in!J10)</f>
        <v>5139.7349438366828</v>
      </c>
      <c r="K10" s="72">
        <f>IF(RES_hh_tes_in!K10=0,0,1000*11630*RES_hh_tes_in!K10/RES_hh_num_in!K10)</f>
        <v>4896.1018463841428</v>
      </c>
      <c r="L10" s="72">
        <f>IF(RES_hh_tes_in!L10=0,0,1000*11630*RES_hh_tes_in!L10/RES_hh_num_in!L10)</f>
        <v>4865.9982004576541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4509.8958180316722</v>
      </c>
      <c r="D11" s="72">
        <f>IF(RES_hh_tes_in!D11=0,0,1000*11630*RES_hh_tes_in!D11/RES_hh_num_in!D11)</f>
        <v>4155.227592373788</v>
      </c>
      <c r="E11" s="72">
        <f>IF(RES_hh_tes_in!E11=0,0,1000*11630*RES_hh_tes_in!E11/RES_hh_num_in!E11)</f>
        <v>6087.4124638499898</v>
      </c>
      <c r="F11" s="72">
        <f>IF(RES_hh_tes_in!F11=0,0,1000*11630*RES_hh_tes_in!F11/RES_hh_num_in!F11)</f>
        <v>5269.0902758274387</v>
      </c>
      <c r="G11" s="72">
        <f>IF(RES_hh_tes_in!G11=0,0,1000*11630*RES_hh_tes_in!G11/RES_hh_num_in!G11)</f>
        <v>5622.158080646268</v>
      </c>
      <c r="H11" s="72">
        <f>IF(RES_hh_tes_in!H11=0,0,1000*11630*RES_hh_tes_in!H11/RES_hh_num_in!H11)</f>
        <v>6394.1247858157913</v>
      </c>
      <c r="I11" s="72">
        <f>IF(RES_hh_tes_in!I11=0,0,1000*11630*RES_hh_tes_in!I11/RES_hh_num_in!I11)</f>
        <v>4560.4463499910707</v>
      </c>
      <c r="J11" s="72">
        <f>IF(RES_hh_tes_in!J11=0,0,1000*11630*RES_hh_tes_in!J11/RES_hh_num_in!J11)</f>
        <v>4765.1949833095096</v>
      </c>
      <c r="K11" s="72">
        <f>IF(RES_hh_tes_in!K11=0,0,1000*11630*RES_hh_tes_in!K11/RES_hh_num_in!K11)</f>
        <v>5098.7280417544607</v>
      </c>
      <c r="L11" s="72">
        <f>IF(RES_hh_tes_in!L11=0,0,1000*11630*RES_hh_tes_in!L11/RES_hh_num_in!L11)</f>
        <v>4714.6101036509162</v>
      </c>
      <c r="M11" s="72">
        <f>IF(RES_hh_tes_in!M11=0,0,1000*11630*RES_hh_tes_in!M11/RES_hh_num_in!M11)</f>
        <v>5554.8112442147885</v>
      </c>
      <c r="N11" s="72">
        <f>IF(RES_hh_tes_in!N11=0,0,1000*11630*RES_hh_tes_in!N11/RES_hh_num_in!N11)</f>
        <v>4547.2492543031676</v>
      </c>
      <c r="O11" s="72">
        <f>IF(RES_hh_tes_in!O11=0,0,1000*11630*RES_hh_tes_in!O11/RES_hh_num_in!O11)</f>
        <v>3944.4834623568199</v>
      </c>
      <c r="P11" s="72">
        <f>IF(RES_hh_tes_in!P11=0,0,1000*11630*RES_hh_tes_in!P11/RES_hh_num_in!P11)</f>
        <v>4630.4114669516266</v>
      </c>
      <c r="Q11" s="72">
        <f>IF(RES_hh_tes_in!Q11=0,0,1000*11630*RES_hh_tes_in!Q11/RES_hh_num_in!Q11)</f>
        <v>4611.5128709471255</v>
      </c>
      <c r="R11" s="72">
        <f>IF(RES_hh_tes_in!R11=0,0,1000*11630*RES_hh_tes_in!R11/RES_hh_num_in!R11)</f>
        <v>3546.649652755279</v>
      </c>
      <c r="S11" s="72">
        <f>IF(RES_hh_tes_in!S11=0,0,1000*11630*RES_hh_tes_in!S11/RES_hh_num_in!S11)</f>
        <v>3455.7216173186844</v>
      </c>
      <c r="T11" s="72">
        <f>IF(RES_hh_tes_in!T11=0,0,1000*11630*RES_hh_tes_in!T11/RES_hh_num_in!T11)</f>
        <v>3571.5404378770245</v>
      </c>
      <c r="U11" s="72">
        <f>IF(RES_hh_tes_in!U11=0,0,1000*11630*RES_hh_tes_in!U11/RES_hh_num_in!U11)</f>
        <v>3361.9609737450182</v>
      </c>
      <c r="V11" s="72">
        <f>IF(RES_hh_tes_in!V11=0,0,1000*11630*RES_hh_tes_in!V11/RES_hh_num_in!V11)</f>
        <v>3617.7755716164597</v>
      </c>
      <c r="W11" s="72">
        <f>IF(RES_hh_tes_in!W11=0,0,1000*11630*RES_hh_tes_in!W11/RES_hh_num_in!W11)</f>
        <v>0</v>
      </c>
      <c r="X11" s="72">
        <f>IF(RES_hh_tes_in!X11=0,0,1000*11630*RES_hh_tes_in!X11/RES_hh_num_in!X11)</f>
        <v>0</v>
      </c>
      <c r="Y11" s="72">
        <f>IF(RES_hh_tes_in!Y11=0,0,1000*11630*RES_hh_tes_in!Y11/RES_hh_num_in!Y11)</f>
        <v>0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4186.2357307269713</v>
      </c>
      <c r="D12" s="72">
        <f>IF(RES_hh_tes_in!D12=0,0,1000*11630*RES_hh_tes_in!D12/RES_hh_num_in!D12)</f>
        <v>4323.7378959637153</v>
      </c>
      <c r="E12" s="72">
        <f>IF(RES_hh_tes_in!E12=0,0,1000*11630*RES_hh_tes_in!E12/RES_hh_num_in!E12)</f>
        <v>5848.7571971625048</v>
      </c>
      <c r="F12" s="72">
        <f>IF(RES_hh_tes_in!F12=0,0,1000*11630*RES_hh_tes_in!F12/RES_hh_num_in!F12)</f>
        <v>5323.1705902373051</v>
      </c>
      <c r="G12" s="72">
        <f>IF(RES_hh_tes_in!G12=0,0,1000*11630*RES_hh_tes_in!G12/RES_hh_num_in!G12)</f>
        <v>5249.663849910723</v>
      </c>
      <c r="H12" s="72">
        <f>IF(RES_hh_tes_in!H12=0,0,1000*11630*RES_hh_tes_in!H12/RES_hh_num_in!H12)</f>
        <v>5865.1055967413358</v>
      </c>
      <c r="I12" s="72">
        <f>IF(RES_hh_tes_in!I12=0,0,1000*11630*RES_hh_tes_in!I12/RES_hh_num_in!I12)</f>
        <v>5904.5112593325657</v>
      </c>
      <c r="J12" s="72">
        <f>IF(RES_hh_tes_in!J12=0,0,1000*11630*RES_hh_tes_in!J12/RES_hh_num_in!J12)</f>
        <v>5389.5519502739371</v>
      </c>
      <c r="K12" s="72">
        <f>IF(RES_hh_tes_in!K12=0,0,1000*11630*RES_hh_tes_in!K12/RES_hh_num_in!K12)</f>
        <v>4654.2047295418615</v>
      </c>
      <c r="L12" s="72">
        <f>IF(RES_hh_tes_in!L12=0,0,1000*11630*RES_hh_tes_in!L12/RES_hh_num_in!L12)</f>
        <v>4333.1786197235824</v>
      </c>
      <c r="M12" s="72">
        <f>IF(RES_hh_tes_in!M12=0,0,1000*11630*RES_hh_tes_in!M12/RES_hh_num_in!M12)</f>
        <v>5600.9239226828468</v>
      </c>
      <c r="N12" s="72">
        <f>IF(RES_hh_tes_in!N12=0,0,1000*11630*RES_hh_tes_in!N12/RES_hh_num_in!N12)</f>
        <v>5579.9489818024003</v>
      </c>
      <c r="O12" s="72">
        <f>IF(RES_hh_tes_in!O12=0,0,1000*11630*RES_hh_tes_in!O12/RES_hh_num_in!O12)</f>
        <v>3065.2187521568544</v>
      </c>
      <c r="P12" s="72">
        <f>IF(RES_hh_tes_in!P12=0,0,1000*11630*RES_hh_tes_in!P12/RES_hh_num_in!P12)</f>
        <v>2922.4152284428128</v>
      </c>
      <c r="Q12" s="72">
        <f>IF(RES_hh_tes_in!Q12=0,0,1000*11630*RES_hh_tes_in!Q12/RES_hh_num_in!Q12)</f>
        <v>4562.4859667674145</v>
      </c>
      <c r="R12" s="72">
        <f>IF(RES_hh_tes_in!R12=0,0,1000*11630*RES_hh_tes_in!R12/RES_hh_num_in!R12)</f>
        <v>3936.8324185117649</v>
      </c>
      <c r="S12" s="72">
        <f>IF(RES_hh_tes_in!S12=0,0,1000*11630*RES_hh_tes_in!S12/RES_hh_num_in!S12)</f>
        <v>3776.1894864558826</v>
      </c>
      <c r="T12" s="72">
        <f>IF(RES_hh_tes_in!T12=0,0,1000*11630*RES_hh_tes_in!T12/RES_hh_num_in!T12)</f>
        <v>3560.7964539069662</v>
      </c>
      <c r="U12" s="72">
        <f>IF(RES_hh_tes_in!U12=0,0,1000*11630*RES_hh_tes_in!U12/RES_hh_num_in!U12)</f>
        <v>3309.6675098969213</v>
      </c>
      <c r="V12" s="72">
        <f>IF(RES_hh_tes_in!V12=0,0,1000*11630*RES_hh_tes_in!V12/RES_hh_num_in!V12)</f>
        <v>3397.8196396870167</v>
      </c>
      <c r="W12" s="72">
        <f>IF(RES_hh_tes_in!W12=0,0,1000*11630*RES_hh_tes_in!W12/RES_hh_num_in!W12)</f>
        <v>3516.0644624278907</v>
      </c>
      <c r="X12" s="72">
        <f>IF(RES_hh_tes_in!X12=0,0,1000*11630*RES_hh_tes_in!X12/RES_hh_num_in!X12)</f>
        <v>3313.3887093518661</v>
      </c>
      <c r="Y12" s="72">
        <f>IF(RES_hh_tes_in!Y12=0,0,1000*11630*RES_hh_tes_in!Y12/RES_hh_num_in!Y12)</f>
        <v>3008.6437720269555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4053.7912851477959</v>
      </c>
      <c r="D13" s="74">
        <f>IF(RES_hh_tes_in!D13=0,0,1000*11630*RES_hh_tes_in!D13/RES_hh_num_in!D13)</f>
        <v>5384.2156463241017</v>
      </c>
      <c r="E13" s="74">
        <f>IF(RES_hh_tes_in!E13=0,0,1000*11630*RES_hh_tes_in!E13/RES_hh_num_in!E13)</f>
        <v>5441.7538593080726</v>
      </c>
      <c r="F13" s="74">
        <f>IF(RES_hh_tes_in!F13=0,0,1000*11630*RES_hh_tes_in!F13/RES_hh_num_in!F13)</f>
        <v>5615.8849711707571</v>
      </c>
      <c r="G13" s="74">
        <f>IF(RES_hh_tes_in!G13=0,0,1000*11630*RES_hh_tes_in!G13/RES_hh_num_in!G13)</f>
        <v>5282.6521204467062</v>
      </c>
      <c r="H13" s="74">
        <f>IF(RES_hh_tes_in!H13=0,0,1000*11630*RES_hh_tes_in!H13/RES_hh_num_in!H13)</f>
        <v>5847.2325050570562</v>
      </c>
      <c r="I13" s="74">
        <f>IF(RES_hh_tes_in!I13=0,0,1000*11630*RES_hh_tes_in!I13/RES_hh_num_in!I13)</f>
        <v>5415.9676923696461</v>
      </c>
      <c r="J13" s="74">
        <f>IF(RES_hh_tes_in!J13=0,0,1000*11630*RES_hh_tes_in!J13/RES_hh_num_in!J13)</f>
        <v>5212.124975510952</v>
      </c>
      <c r="K13" s="74">
        <f>IF(RES_hh_tes_in!K13=0,0,1000*11630*RES_hh_tes_in!K13/RES_hh_num_in!K13)</f>
        <v>5091.3098652264989</v>
      </c>
      <c r="L13" s="74">
        <f>IF(RES_hh_tes_in!L13=0,0,1000*11630*RES_hh_tes_in!L13/RES_hh_num_in!L13)</f>
        <v>4947.8753531920129</v>
      </c>
      <c r="M13" s="74">
        <f>IF(RES_hh_tes_in!M13=0,0,1000*11630*RES_hh_tes_in!M13/RES_hh_num_in!M13)</f>
        <v>4118.8906970759854</v>
      </c>
      <c r="N13" s="74">
        <f>IF(RES_hh_tes_in!N13=0,0,1000*11630*RES_hh_tes_in!N13/RES_hh_num_in!N13)</f>
        <v>5694.821518632004</v>
      </c>
      <c r="O13" s="74">
        <f>IF(RES_hh_tes_in!O13=0,0,1000*11630*RES_hh_tes_in!O13/RES_hh_num_in!O13)</f>
        <v>3703.3511188709635</v>
      </c>
      <c r="P13" s="74">
        <f>IF(RES_hh_tes_in!P13=0,0,1000*11630*RES_hh_tes_in!P13/RES_hh_num_in!P13)</f>
        <v>3200.7603309945644</v>
      </c>
      <c r="Q13" s="74">
        <f>IF(RES_hh_tes_in!Q13=0,0,1000*11630*RES_hh_tes_in!Q13/RES_hh_num_in!Q13)</f>
        <v>3178.1322478285188</v>
      </c>
      <c r="R13" s="74">
        <f>IF(RES_hh_tes_in!R13=0,0,1000*11630*RES_hh_tes_in!R13/RES_hh_num_in!R13)</f>
        <v>5955.7429498543679</v>
      </c>
      <c r="S13" s="74">
        <f>IF(RES_hh_tes_in!S13=0,0,1000*11630*RES_hh_tes_in!S13/RES_hh_num_in!S13)</f>
        <v>5212.9370020861243</v>
      </c>
      <c r="T13" s="74">
        <f>IF(RES_hh_tes_in!T13=0,0,1000*11630*RES_hh_tes_in!T13/RES_hh_num_in!T13)</f>
        <v>2563.7063395238647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0</v>
      </c>
      <c r="W13" s="74">
        <f>IF(RES_hh_tes_in!W13=0,0,1000*11630*RES_hh_tes_in!W13/RES_hh_num_in!W13)</f>
        <v>0</v>
      </c>
      <c r="X13" s="74">
        <f>IF(RES_hh_tes_in!X13=0,0,1000*11630*RES_hh_tes_in!X13/RES_hh_num_in!X13)</f>
        <v>0</v>
      </c>
      <c r="Y13" s="74">
        <f>IF(RES_hh_tes_in!Y13=0,0,1000*11630*RES_hh_tes_in!Y13/RES_hh_num_in!Y13)</f>
        <v>0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95.131799018393238</v>
      </c>
      <c r="D14" s="76">
        <f>IF(RES_hh_tes_in!D14=0,0,1000*11630*RES_hh_tes_in!D14/RES_hh_num_in!D14)</f>
        <v>106.01466867753501</v>
      </c>
      <c r="E14" s="76">
        <f>IF(RES_hh_tes_in!E14=0,0,1000*11630*RES_hh_tes_in!E14/RES_hh_num_in!E14)</f>
        <v>115.05772556260085</v>
      </c>
      <c r="F14" s="76">
        <f>IF(RES_hh_tes_in!F14=0,0,1000*11630*RES_hh_tes_in!F14/RES_hh_num_in!F14)</f>
        <v>109.49802195967854</v>
      </c>
      <c r="G14" s="76">
        <f>IF(RES_hh_tes_in!G14=0,0,1000*11630*RES_hh_tes_in!G14/RES_hh_num_in!G14)</f>
        <v>102.61814820521272</v>
      </c>
      <c r="H14" s="76">
        <f>IF(RES_hh_tes_in!H14=0,0,1000*11630*RES_hh_tes_in!H14/RES_hh_num_in!H14)</f>
        <v>99.65448711672974</v>
      </c>
      <c r="I14" s="76">
        <f>IF(RES_hh_tes_in!I14=0,0,1000*11630*RES_hh_tes_in!I14/RES_hh_num_in!I14)</f>
        <v>88.28172970711698</v>
      </c>
      <c r="J14" s="76">
        <f>IF(RES_hh_tes_in!J14=0,0,1000*11630*RES_hh_tes_in!J14/RES_hh_num_in!J14)</f>
        <v>95.588061974535222</v>
      </c>
      <c r="K14" s="76">
        <f>IF(RES_hh_tes_in!K14=0,0,1000*11630*RES_hh_tes_in!K14/RES_hh_num_in!K14)</f>
        <v>87.217860919466872</v>
      </c>
      <c r="L14" s="76">
        <f>IF(RES_hh_tes_in!L14=0,0,1000*11630*RES_hh_tes_in!L14/RES_hh_num_in!L14)</f>
        <v>68.790323055074225</v>
      </c>
      <c r="M14" s="76">
        <f>IF(RES_hh_tes_in!M14=0,0,1000*11630*RES_hh_tes_in!M14/RES_hh_num_in!M14)</f>
        <v>76.308934061989589</v>
      </c>
      <c r="N14" s="76">
        <f>IF(RES_hh_tes_in!N14=0,0,1000*11630*RES_hh_tes_in!N14/RES_hh_num_in!N14)</f>
        <v>64.232287189012936</v>
      </c>
      <c r="O14" s="76">
        <f>IF(RES_hh_tes_in!O14=0,0,1000*11630*RES_hh_tes_in!O14/RES_hh_num_in!O14)</f>
        <v>49.926751810310549</v>
      </c>
      <c r="P14" s="76">
        <f>IF(RES_hh_tes_in!P14=0,0,1000*11630*RES_hh_tes_in!P14/RES_hh_num_in!P14)</f>
        <v>57.475687896367262</v>
      </c>
      <c r="Q14" s="76">
        <f>IF(RES_hh_tes_in!Q14=0,0,1000*11630*RES_hh_tes_in!Q14/RES_hh_num_in!Q14)</f>
        <v>66.621388186737533</v>
      </c>
      <c r="R14" s="76">
        <f>IF(RES_hh_tes_in!R14=0,0,1000*11630*RES_hh_tes_in!R14/RES_hh_num_in!R14)</f>
        <v>57.783417593229039</v>
      </c>
      <c r="S14" s="76">
        <f>IF(RES_hh_tes_in!S14=0,0,1000*11630*RES_hh_tes_in!S14/RES_hh_num_in!S14)</f>
        <v>62.682531541990009</v>
      </c>
      <c r="T14" s="76">
        <f>IF(RES_hh_tes_in!T14=0,0,1000*11630*RES_hh_tes_in!T14/RES_hh_num_in!T14)</f>
        <v>52.169809424464745</v>
      </c>
      <c r="U14" s="76">
        <f>IF(RES_hh_tes_in!U14=0,0,1000*11630*RES_hh_tes_in!U14/RES_hh_num_in!U14)</f>
        <v>62.150749860898586</v>
      </c>
      <c r="V14" s="76">
        <f>IF(RES_hh_tes_in!V14=0,0,1000*11630*RES_hh_tes_in!V14/RES_hh_num_in!V14)</f>
        <v>61.766415045660096</v>
      </c>
      <c r="W14" s="76">
        <f>IF(RES_hh_tes_in!W14=0,0,1000*11630*RES_hh_tes_in!W14/RES_hh_num_in!W14)</f>
        <v>49.532980635254482</v>
      </c>
      <c r="X14" s="76">
        <f>IF(RES_hh_tes_in!X14=0,0,1000*11630*RES_hh_tes_in!X14/RES_hh_num_in!X14)</f>
        <v>45.43896086815846</v>
      </c>
      <c r="Y14" s="76">
        <f>IF(RES_hh_tes_in!Y14=0,0,1000*11630*RES_hh_tes_in!Y14/RES_hh_num_in!Y14)</f>
        <v>34.172859737000181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483.99258424126407</v>
      </c>
      <c r="D15" s="69">
        <f t="shared" si="0"/>
        <v>377.40143328339008</v>
      </c>
      <c r="E15" s="69">
        <f t="shared" si="0"/>
        <v>768.72138161820203</v>
      </c>
      <c r="F15" s="69">
        <f t="shared" si="0"/>
        <v>364.96321187443488</v>
      </c>
      <c r="G15" s="69">
        <f t="shared" si="0"/>
        <v>719.692986908899</v>
      </c>
      <c r="H15" s="69">
        <f t="shared" si="0"/>
        <v>1010.2316747712846</v>
      </c>
      <c r="I15" s="69">
        <f t="shared" si="0"/>
        <v>727.66190989310167</v>
      </c>
      <c r="J15" s="69">
        <f t="shared" si="0"/>
        <v>161.91154163225028</v>
      </c>
      <c r="K15" s="69">
        <f t="shared" si="0"/>
        <v>682.97479785364112</v>
      </c>
      <c r="L15" s="69">
        <f t="shared" si="0"/>
        <v>946.95146474460171</v>
      </c>
      <c r="M15" s="69">
        <f t="shared" si="0"/>
        <v>931.35220008999704</v>
      </c>
      <c r="N15" s="69">
        <f t="shared" si="0"/>
        <v>2261.4727165945274</v>
      </c>
      <c r="O15" s="69">
        <f t="shared" si="0"/>
        <v>843.05794667044529</v>
      </c>
      <c r="P15" s="69">
        <f t="shared" si="0"/>
        <v>978.44576646967914</v>
      </c>
      <c r="Q15" s="69">
        <f t="shared" si="0"/>
        <v>1705.7333491557083</v>
      </c>
      <c r="R15" s="69">
        <f t="shared" si="0"/>
        <v>1890.1915732984928</v>
      </c>
      <c r="S15" s="69">
        <f t="shared" si="0"/>
        <v>1772.8333923353789</v>
      </c>
      <c r="T15" s="69">
        <f t="shared" si="0"/>
        <v>1039.9395652304681</v>
      </c>
      <c r="U15" s="69">
        <f t="shared" si="0"/>
        <v>1047.6488126791032</v>
      </c>
      <c r="V15" s="69">
        <f t="shared" si="0"/>
        <v>1114.1638807066713</v>
      </c>
      <c r="W15" s="69">
        <f t="shared" si="0"/>
        <v>1104.0421280173953</v>
      </c>
      <c r="X15" s="69">
        <f t="shared" si="0"/>
        <v>1213.2722147288416</v>
      </c>
      <c r="Y15" s="69">
        <f t="shared" si="0"/>
        <v>3050.9528623978999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483.99258424126407</v>
      </c>
      <c r="D16" s="72">
        <f>IF(RES_hh_tes_in!D16=0,0,1000*11630*RES_hh_tes_in!D16/RES_hh_num_in!D$3)</f>
        <v>377.40143328339008</v>
      </c>
      <c r="E16" s="72">
        <f>IF(RES_hh_tes_in!E16=0,0,1000*11630*RES_hh_tes_in!E16/RES_hh_num_in!E$3)</f>
        <v>768.72138161820203</v>
      </c>
      <c r="F16" s="72">
        <f>IF(RES_hh_tes_in!F16=0,0,1000*11630*RES_hh_tes_in!F16/RES_hh_num_in!F$3)</f>
        <v>364.96321187443488</v>
      </c>
      <c r="G16" s="72">
        <f>IF(RES_hh_tes_in!G16=0,0,1000*11630*RES_hh_tes_in!G16/RES_hh_num_in!G$3)</f>
        <v>719.692986908899</v>
      </c>
      <c r="H16" s="72">
        <f>IF(RES_hh_tes_in!H16=0,0,1000*11630*RES_hh_tes_in!H16/RES_hh_num_in!H$3)</f>
        <v>1010.2316747712846</v>
      </c>
      <c r="I16" s="72">
        <f>IF(RES_hh_tes_in!I16=0,0,1000*11630*RES_hh_tes_in!I16/RES_hh_num_in!I$3)</f>
        <v>727.66190989310167</v>
      </c>
      <c r="J16" s="72">
        <f>IF(RES_hh_tes_in!J16=0,0,1000*11630*RES_hh_tes_in!J16/RES_hh_num_in!J$3)</f>
        <v>161.91154163225028</v>
      </c>
      <c r="K16" s="72">
        <f>IF(RES_hh_tes_in!K16=0,0,1000*11630*RES_hh_tes_in!K16/RES_hh_num_in!K$3)</f>
        <v>682.97479785364112</v>
      </c>
      <c r="L16" s="72">
        <f>IF(RES_hh_tes_in!L16=0,0,1000*11630*RES_hh_tes_in!L16/RES_hh_num_in!L$3)</f>
        <v>946.95146474460171</v>
      </c>
      <c r="M16" s="72">
        <f>IF(RES_hh_tes_in!M16=0,0,1000*11630*RES_hh_tes_in!M16/RES_hh_num_in!M$3)</f>
        <v>931.35220008999704</v>
      </c>
      <c r="N16" s="72">
        <f>IF(RES_hh_tes_in!N16=0,0,1000*11630*RES_hh_tes_in!N16/RES_hh_num_in!N$3)</f>
        <v>2261.4727165945274</v>
      </c>
      <c r="O16" s="72">
        <f>IF(RES_hh_tes_in!O16=0,0,1000*11630*RES_hh_tes_in!O16/RES_hh_num_in!O$3)</f>
        <v>843.05794667044529</v>
      </c>
      <c r="P16" s="72">
        <f>IF(RES_hh_tes_in!P16=0,0,1000*11630*RES_hh_tes_in!P16/RES_hh_num_in!P$3)</f>
        <v>978.44576646967914</v>
      </c>
      <c r="Q16" s="72">
        <f>IF(RES_hh_tes_in!Q16=0,0,1000*11630*RES_hh_tes_in!Q16/RES_hh_num_in!Q$3)</f>
        <v>1705.7333491557083</v>
      </c>
      <c r="R16" s="72">
        <f>IF(RES_hh_tes_in!R16=0,0,1000*11630*RES_hh_tes_in!R16/RES_hh_num_in!R$3)</f>
        <v>1890.1915732984928</v>
      </c>
      <c r="S16" s="72">
        <f>IF(RES_hh_tes_in!S16=0,0,1000*11630*RES_hh_tes_in!S16/RES_hh_num_in!S$3)</f>
        <v>1772.8333923353789</v>
      </c>
      <c r="T16" s="72">
        <f>IF(RES_hh_tes_in!T16=0,0,1000*11630*RES_hh_tes_in!T16/RES_hh_num_in!T$3)</f>
        <v>1039.9395652304681</v>
      </c>
      <c r="U16" s="72">
        <f>IF(RES_hh_tes_in!U16=0,0,1000*11630*RES_hh_tes_in!U16/RES_hh_num_in!U$3)</f>
        <v>1047.6488126791032</v>
      </c>
      <c r="V16" s="72">
        <f>IF(RES_hh_tes_in!V16=0,0,1000*11630*RES_hh_tes_in!V16/RES_hh_num_in!V$3)</f>
        <v>1114.1638807066713</v>
      </c>
      <c r="W16" s="72">
        <f>IF(RES_hh_tes_in!W16=0,0,1000*11630*RES_hh_tes_in!W16/RES_hh_num_in!W$3)</f>
        <v>1104.0421280173953</v>
      </c>
      <c r="X16" s="72">
        <f>IF(RES_hh_tes_in!X16=0,0,1000*11630*RES_hh_tes_in!X16/RES_hh_num_in!X$3)</f>
        <v>1213.2722147288416</v>
      </c>
      <c r="Y16" s="72">
        <f>IF(RES_hh_tes_in!Y16=0,0,1000*11630*RES_hh_tes_in!Y16/RES_hh_num_in!Y$3)</f>
        <v>3050.9528623978999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1030.5743810456574</v>
      </c>
      <c r="D17" s="69">
        <f>IF(RES_hh_tes_in!D17=0,0,1000*11630*RES_hh_tes_in!D17/RES_hh_num_in!D17)</f>
        <v>1056.7511694514319</v>
      </c>
      <c r="E17" s="69">
        <f>IF(RES_hh_tes_in!E17=0,0,1000*11630*RES_hh_tes_in!E17/RES_hh_num_in!E17)</f>
        <v>1052.2164144530375</v>
      </c>
      <c r="F17" s="69">
        <f>IF(RES_hh_tes_in!F17=0,0,1000*11630*RES_hh_tes_in!F17/RES_hh_num_in!F17)</f>
        <v>1085.5763329635461</v>
      </c>
      <c r="G17" s="69">
        <f>IF(RES_hh_tes_in!G17=0,0,1000*11630*RES_hh_tes_in!G17/RES_hh_num_in!G17)</f>
        <v>1045.9810302871801</v>
      </c>
      <c r="H17" s="69">
        <f>IF(RES_hh_tes_in!H17=0,0,1000*11630*RES_hh_tes_in!H17/RES_hh_num_in!H17)</f>
        <v>1082.1390481379956</v>
      </c>
      <c r="I17" s="69">
        <f>IF(RES_hh_tes_in!I17=0,0,1000*11630*RES_hh_tes_in!I17/RES_hh_num_in!I17)</f>
        <v>1080.5729243326134</v>
      </c>
      <c r="J17" s="69">
        <f>IF(RES_hh_tes_in!J17=0,0,1000*11630*RES_hh_tes_in!J17/RES_hh_num_in!J17)</f>
        <v>1153.0652003004586</v>
      </c>
      <c r="K17" s="69">
        <f>IF(RES_hh_tes_in!K17=0,0,1000*11630*RES_hh_tes_in!K17/RES_hh_num_in!K17)</f>
        <v>1236.8480753885651</v>
      </c>
      <c r="L17" s="69">
        <f>IF(RES_hh_tes_in!L17=0,0,1000*11630*RES_hh_tes_in!L17/RES_hh_num_in!L17)</f>
        <v>1204.6721715889546</v>
      </c>
      <c r="M17" s="69">
        <f>IF(RES_hh_tes_in!M17=0,0,1000*11630*RES_hh_tes_in!M17/RES_hh_num_in!M17)</f>
        <v>1195.695196195089</v>
      </c>
      <c r="N17" s="69">
        <f>IF(RES_hh_tes_in!N17=0,0,1000*11630*RES_hh_tes_in!N17/RES_hh_num_in!N17)</f>
        <v>1151.4052002440212</v>
      </c>
      <c r="O17" s="69">
        <f>IF(RES_hh_tes_in!O17=0,0,1000*11630*RES_hh_tes_in!O17/RES_hh_num_in!O17)</f>
        <v>1180.63829938854</v>
      </c>
      <c r="P17" s="69">
        <f>IF(RES_hh_tes_in!P17=0,0,1000*11630*RES_hh_tes_in!P17/RES_hh_num_in!P17)</f>
        <v>1202.1053444241554</v>
      </c>
      <c r="Q17" s="69">
        <f>IF(RES_hh_tes_in!Q17=0,0,1000*11630*RES_hh_tes_in!Q17/RES_hh_num_in!Q17)</f>
        <v>1215.0944365544292</v>
      </c>
      <c r="R17" s="69">
        <f>IF(RES_hh_tes_in!R17=0,0,1000*11630*RES_hh_tes_in!R17/RES_hh_num_in!R17)</f>
        <v>1259.8457918350423</v>
      </c>
      <c r="S17" s="69">
        <f>IF(RES_hh_tes_in!S17=0,0,1000*11630*RES_hh_tes_in!S17/RES_hh_num_in!S17)</f>
        <v>1259.0957739833409</v>
      </c>
      <c r="T17" s="69">
        <f>IF(RES_hh_tes_in!T17=0,0,1000*11630*RES_hh_tes_in!T17/RES_hh_num_in!T17)</f>
        <v>1215.6124393301645</v>
      </c>
      <c r="U17" s="69">
        <f>IF(RES_hh_tes_in!U17=0,0,1000*11630*RES_hh_tes_in!U17/RES_hh_num_in!U17)</f>
        <v>1225.9836021939548</v>
      </c>
      <c r="V17" s="69">
        <f>IF(RES_hh_tes_in!V17=0,0,1000*11630*RES_hh_tes_in!V17/RES_hh_num_in!V17)</f>
        <v>1228.8434294783738</v>
      </c>
      <c r="W17" s="69">
        <f>IF(RES_hh_tes_in!W17=0,0,1000*11630*RES_hh_tes_in!W17/RES_hh_num_in!W17)</f>
        <v>1313.0914048522534</v>
      </c>
      <c r="X17" s="69">
        <f>IF(RES_hh_tes_in!X17=0,0,1000*11630*RES_hh_tes_in!X17/RES_hh_num_in!X17)</f>
        <v>1370.3653357253249</v>
      </c>
      <c r="Y17" s="69">
        <f>IF(RES_hh_tes_in!Y17=0,0,1000*11630*RES_hh_tes_in!Y17/RES_hh_num_in!Y17)</f>
        <v>1343.0137660170726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1012.1936935836708</v>
      </c>
      <c r="D19" s="72">
        <f>IF(RES_hh_tes_in!D19=0,0,1000*11630*RES_hh_tes_in!D19/RES_hh_num_in!D19)</f>
        <v>1060.8828414253708</v>
      </c>
      <c r="E19" s="72">
        <f>IF(RES_hh_tes_in!E19=0,0,1000*11630*RES_hh_tes_in!E19/RES_hh_num_in!E19)</f>
        <v>1060.7746405493542</v>
      </c>
      <c r="F19" s="72">
        <f>IF(RES_hh_tes_in!F19=0,0,1000*11630*RES_hh_tes_in!F19/RES_hh_num_in!F19)</f>
        <v>1091.5868018857691</v>
      </c>
      <c r="G19" s="72">
        <f>IF(RES_hh_tes_in!G19=0,0,1000*11630*RES_hh_tes_in!G19/RES_hh_num_in!G19)</f>
        <v>1076.0307888462319</v>
      </c>
      <c r="H19" s="72">
        <f>IF(RES_hh_tes_in!H19=0,0,1000*11630*RES_hh_tes_in!H19/RES_hh_num_in!H19)</f>
        <v>1095.0237166833654</v>
      </c>
      <c r="I19" s="72">
        <f>IF(RES_hh_tes_in!I19=0,0,1000*11630*RES_hh_tes_in!I19/RES_hh_num_in!I19)</f>
        <v>1035.204695760998</v>
      </c>
      <c r="J19" s="72">
        <f>IF(RES_hh_tes_in!J19=0,0,1000*11630*RES_hh_tes_in!J19/RES_hh_num_in!J19)</f>
        <v>1111.9207868844778</v>
      </c>
      <c r="K19" s="72">
        <f>IF(RES_hh_tes_in!K19=0,0,1000*11630*RES_hh_tes_in!K19/RES_hh_num_in!K19)</f>
        <v>1208.8533552689605</v>
      </c>
      <c r="L19" s="72">
        <f>IF(RES_hh_tes_in!L19=0,0,1000*11630*RES_hh_tes_in!L19/RES_hh_num_in!L19)</f>
        <v>1152.6551232427519</v>
      </c>
      <c r="M19" s="72">
        <f>IF(RES_hh_tes_in!M19=0,0,1000*11630*RES_hh_tes_in!M19/RES_hh_num_in!M19)</f>
        <v>970.28501234347823</v>
      </c>
      <c r="N19" s="72">
        <f>IF(RES_hh_tes_in!N19=0,0,1000*11630*RES_hh_tes_in!N19/RES_hh_num_in!N19)</f>
        <v>858.7277834552367</v>
      </c>
      <c r="O19" s="72">
        <f>IF(RES_hh_tes_in!O19=0,0,1000*11630*RES_hh_tes_in!O19/RES_hh_num_in!O19)</f>
        <v>1282.5437158598934</v>
      </c>
      <c r="P19" s="72">
        <f>IF(RES_hh_tes_in!P19=0,0,1000*11630*RES_hh_tes_in!P19/RES_hh_num_in!P19)</f>
        <v>1275.9854982379566</v>
      </c>
      <c r="Q19" s="72">
        <f>IF(RES_hh_tes_in!Q19=0,0,1000*11630*RES_hh_tes_in!Q19/RES_hh_num_in!Q19)</f>
        <v>1203.1792272885059</v>
      </c>
      <c r="R19" s="72">
        <f>IF(RES_hh_tes_in!R19=0,0,1000*11630*RES_hh_tes_in!R19/RES_hh_num_in!R19)</f>
        <v>1185.7886051844221</v>
      </c>
      <c r="S19" s="72">
        <f>IF(RES_hh_tes_in!S19=0,0,1000*11630*RES_hh_tes_in!S19/RES_hh_num_in!S19)</f>
        <v>1228.4741938050438</v>
      </c>
      <c r="T19" s="72">
        <f>IF(RES_hh_tes_in!T19=0,0,1000*11630*RES_hh_tes_in!T19/RES_hh_num_in!T19)</f>
        <v>1204.0203191989306</v>
      </c>
      <c r="U19" s="72">
        <f>IF(RES_hh_tes_in!U19=0,0,1000*11630*RES_hh_tes_in!U19/RES_hh_num_in!U19)</f>
        <v>1213.432615890378</v>
      </c>
      <c r="V19" s="72">
        <f>IF(RES_hh_tes_in!V19=0,0,1000*11630*RES_hh_tes_in!V19/RES_hh_num_in!V19)</f>
        <v>1233.6962137772477</v>
      </c>
      <c r="W19" s="72">
        <f>IF(RES_hh_tes_in!W19=0,0,1000*11630*RES_hh_tes_in!W19/RES_hh_num_in!W19)</f>
        <v>1287.8350946134242</v>
      </c>
      <c r="X19" s="72">
        <f>IF(RES_hh_tes_in!X19=0,0,1000*11630*RES_hh_tes_in!X19/RES_hh_num_in!X19)</f>
        <v>1316.8955823843667</v>
      </c>
      <c r="Y19" s="72">
        <f>IF(RES_hh_tes_in!Y19=0,0,1000*11630*RES_hh_tes_in!Y19/RES_hh_num_in!Y19)</f>
        <v>1286.5628620065684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1029.4806524160231</v>
      </c>
      <c r="D20" s="72">
        <f>IF(RES_hh_tes_in!D20=0,0,1000*11630*RES_hh_tes_in!D20/RES_hh_num_in!D20)</f>
        <v>1039.545908401821</v>
      </c>
      <c r="E20" s="72">
        <f>IF(RES_hh_tes_in!E20=0,0,1000*11630*RES_hh_tes_in!E20/RES_hh_num_in!E20)</f>
        <v>1063.4491214892842</v>
      </c>
      <c r="F20" s="72">
        <f>IF(RES_hh_tes_in!F20=0,0,1000*11630*RES_hh_tes_in!F20/RES_hh_num_in!F20)</f>
        <v>1087.6047262167497</v>
      </c>
      <c r="G20" s="72">
        <f>IF(RES_hh_tes_in!G20=0,0,1000*11630*RES_hh_tes_in!G20/RES_hh_num_in!G20)</f>
        <v>1059.9571615197772</v>
      </c>
      <c r="H20" s="72">
        <f>IF(RES_hh_tes_in!H20=0,0,1000*11630*RES_hh_tes_in!H20/RES_hh_num_in!H20)</f>
        <v>1074.3268589676291</v>
      </c>
      <c r="I20" s="72">
        <f>IF(RES_hh_tes_in!I20=0,0,1000*11630*RES_hh_tes_in!I20/RES_hh_num_in!I20)</f>
        <v>1000.5591816642341</v>
      </c>
      <c r="J20" s="72">
        <f>IF(RES_hh_tes_in!J20=0,0,1000*11630*RES_hh_tes_in!J20/RES_hh_num_in!J20)</f>
        <v>1136.2052983257838</v>
      </c>
      <c r="K20" s="72">
        <f>IF(RES_hh_tes_in!K20=0,0,1000*11630*RES_hh_tes_in!K20/RES_hh_num_in!K20)</f>
        <v>1207.7385289576807</v>
      </c>
      <c r="L20" s="72">
        <f>IF(RES_hh_tes_in!L20=0,0,1000*11630*RES_hh_tes_in!L20/RES_hh_num_in!L20)</f>
        <v>1145.7226908056189</v>
      </c>
      <c r="M20" s="72">
        <f>IF(RES_hh_tes_in!M20=0,0,1000*11630*RES_hh_tes_in!M20/RES_hh_num_in!M20)</f>
        <v>1204.0172938906251</v>
      </c>
      <c r="N20" s="72">
        <f>IF(RES_hh_tes_in!N20=0,0,1000*11630*RES_hh_tes_in!N20/RES_hh_num_in!N20)</f>
        <v>1182.1773993943079</v>
      </c>
      <c r="O20" s="72">
        <f>IF(RES_hh_tes_in!O20=0,0,1000*11630*RES_hh_tes_in!O20/RES_hh_num_in!O20)</f>
        <v>1072.8985300604957</v>
      </c>
      <c r="P20" s="72">
        <f>IF(RES_hh_tes_in!P20=0,0,1000*11630*RES_hh_tes_in!P20/RES_hh_num_in!P20)</f>
        <v>1152.3731510958023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1342.2092828257503</v>
      </c>
      <c r="S20" s="72">
        <f>IF(RES_hh_tes_in!S20=0,0,1000*11630*RES_hh_tes_in!S20/RES_hh_num_in!S20)</f>
        <v>1115.0898443839462</v>
      </c>
      <c r="T20" s="72">
        <f>IF(RES_hh_tes_in!T20=0,0,1000*11630*RES_hh_tes_in!T20/RES_hh_num_in!T20)</f>
        <v>1110.4737473128971</v>
      </c>
      <c r="U20" s="72">
        <f>IF(RES_hh_tes_in!U20=0,0,1000*11630*RES_hh_tes_in!U20/RES_hh_num_in!U20)</f>
        <v>1209.0121009199017</v>
      </c>
      <c r="V20" s="72">
        <f>IF(RES_hh_tes_in!V20=0,0,1000*11630*RES_hh_tes_in!V20/RES_hh_num_in!V20)</f>
        <v>1141.980971843831</v>
      </c>
      <c r="W20" s="72">
        <f>IF(RES_hh_tes_in!W20=0,0,1000*11630*RES_hh_tes_in!W20/RES_hh_num_in!W20)</f>
        <v>1216.2578957043374</v>
      </c>
      <c r="X20" s="72">
        <f>IF(RES_hh_tes_in!X20=0,0,1000*11630*RES_hh_tes_in!X20/RES_hh_num_in!X20)</f>
        <v>1431.6582505742811</v>
      </c>
      <c r="Y20" s="72">
        <f>IF(RES_hh_tes_in!Y20=0,0,1000*11630*RES_hh_tes_in!Y20/RES_hh_num_in!Y20)</f>
        <v>1333.8038236002546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899.6420354974897</v>
      </c>
      <c r="D21" s="72">
        <f>IF(RES_hh_tes_in!D21=0,0,1000*11630*RES_hh_tes_in!D21/RES_hh_num_in!D21)</f>
        <v>770.10215143909022</v>
      </c>
      <c r="E21" s="72">
        <f>IF(RES_hh_tes_in!E21=0,0,1000*11630*RES_hh_tes_in!E21/RES_hh_num_in!E21)</f>
        <v>798.20475766389598</v>
      </c>
      <c r="F21" s="72">
        <f>IF(RES_hh_tes_in!F21=0,0,1000*11630*RES_hh_tes_in!F21/RES_hh_num_in!F21)</f>
        <v>806.68983508272152</v>
      </c>
      <c r="G21" s="72">
        <f>IF(RES_hh_tes_in!G21=0,0,1000*11630*RES_hh_tes_in!G21/RES_hh_num_in!G21)</f>
        <v>897.45581428713206</v>
      </c>
      <c r="H21" s="72">
        <f>IF(RES_hh_tes_in!H21=0,0,1000*11630*RES_hh_tes_in!H21/RES_hh_num_in!H21)</f>
        <v>1110.5821001106933</v>
      </c>
      <c r="I21" s="72">
        <f>IF(RES_hh_tes_in!I21=0,0,1000*11630*RES_hh_tes_in!I21/RES_hh_num_in!I21)</f>
        <v>1067.4718502189837</v>
      </c>
      <c r="J21" s="72">
        <f>IF(RES_hh_tes_in!J21=0,0,1000*11630*RES_hh_tes_in!J21/RES_hh_num_in!J21)</f>
        <v>1098.2161080853916</v>
      </c>
      <c r="K21" s="72">
        <f>IF(RES_hh_tes_in!K21=0,0,1000*11630*RES_hh_tes_in!K21/RES_hh_num_in!K21)</f>
        <v>1297.7599930368995</v>
      </c>
      <c r="L21" s="72">
        <f>IF(RES_hh_tes_in!L21=0,0,1000*11630*RES_hh_tes_in!L21/RES_hh_num_in!L21)</f>
        <v>1205.3708700345096</v>
      </c>
      <c r="M21" s="72">
        <f>IF(RES_hh_tes_in!M21=0,0,1000*11630*RES_hh_tes_in!M21/RES_hh_num_in!M21)</f>
        <v>1142.7291107430758</v>
      </c>
      <c r="N21" s="72">
        <f>IF(RES_hh_tes_in!N21=0,0,1000*11630*RES_hh_tes_in!N21/RES_hh_num_in!N21)</f>
        <v>1099.8492193263178</v>
      </c>
      <c r="O21" s="72">
        <f>IF(RES_hh_tes_in!O21=0,0,1000*11630*RES_hh_tes_in!O21/RES_hh_num_in!O21)</f>
        <v>1217.1943801074522</v>
      </c>
      <c r="P21" s="72">
        <f>IF(RES_hh_tes_in!P21=0,0,1000*11630*RES_hh_tes_in!P21/RES_hh_num_in!P21)</f>
        <v>1152.8387509796132</v>
      </c>
      <c r="Q21" s="72">
        <f>IF(RES_hh_tes_in!Q21=0,0,1000*11630*RES_hh_tes_in!Q21/RES_hh_num_in!Q21)</f>
        <v>1218.6713667570104</v>
      </c>
      <c r="R21" s="72">
        <f>IF(RES_hh_tes_in!R21=0,0,1000*11630*RES_hh_tes_in!R21/RES_hh_num_in!R21)</f>
        <v>1143.472506658703</v>
      </c>
      <c r="S21" s="72">
        <f>IF(RES_hh_tes_in!S21=0,0,1000*11630*RES_hh_tes_in!S21/RES_hh_num_in!S21)</f>
        <v>1275.1129828455662</v>
      </c>
      <c r="T21" s="72">
        <f>IF(RES_hh_tes_in!T21=0,0,1000*11630*RES_hh_tes_in!T21/RES_hh_num_in!T21)</f>
        <v>1226.3801228583973</v>
      </c>
      <c r="U21" s="72">
        <f>IF(RES_hh_tes_in!U21=0,0,1000*11630*RES_hh_tes_in!U21/RES_hh_num_in!U21)</f>
        <v>1208.9426961626875</v>
      </c>
      <c r="V21" s="72">
        <f>IF(RES_hh_tes_in!V21=0,0,1000*11630*RES_hh_tes_in!V21/RES_hh_num_in!V21)</f>
        <v>1219.3294887385221</v>
      </c>
      <c r="W21" s="72">
        <f>IF(RES_hh_tes_in!W21=0,0,1000*11630*RES_hh_tes_in!W21/RES_hh_num_in!W21)</f>
        <v>1282.310268218605</v>
      </c>
      <c r="X21" s="72">
        <f>IF(RES_hh_tes_in!X21=0,0,1000*11630*RES_hh_tes_in!X21/RES_hh_num_in!X21)</f>
        <v>1298.866842701897</v>
      </c>
      <c r="Y21" s="72">
        <f>IF(RES_hh_tes_in!Y21=0,0,1000*11630*RES_hh_tes_in!Y21/RES_hh_num_in!Y21)</f>
        <v>1308.3751098232876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1041.9845971646816</v>
      </c>
      <c r="D22" s="72">
        <f>IF(RES_hh_tes_in!D22=0,0,1000*11630*RES_hh_tes_in!D22/RES_hh_num_in!D22)</f>
        <v>1065.3998760652969</v>
      </c>
      <c r="E22" s="72">
        <f>IF(RES_hh_tes_in!E22=0,0,1000*11630*RES_hh_tes_in!E22/RES_hh_num_in!E22)</f>
        <v>1001.6139062015537</v>
      </c>
      <c r="F22" s="72">
        <f>IF(RES_hh_tes_in!F22=0,0,1000*11630*RES_hh_tes_in!F22/RES_hh_num_in!F22)</f>
        <v>1078.7818099648571</v>
      </c>
      <c r="G22" s="72">
        <f>IF(RES_hh_tes_in!G22=0,0,1000*11630*RES_hh_tes_in!G22/RES_hh_num_in!G22)</f>
        <v>1008.0333540819313</v>
      </c>
      <c r="H22" s="72">
        <f>IF(RES_hh_tes_in!H22=0,0,1000*11630*RES_hh_tes_in!H22/RES_hh_num_in!H22)</f>
        <v>1019.2252360558681</v>
      </c>
      <c r="I22" s="72">
        <f>IF(RES_hh_tes_in!I22=0,0,1000*11630*RES_hh_tes_in!I22/RES_hh_num_in!I22)</f>
        <v>1154.6750765609281</v>
      </c>
      <c r="J22" s="72">
        <f>IF(RES_hh_tes_in!J22=0,0,1000*11630*RES_hh_tes_in!J22/RES_hh_num_in!J22)</f>
        <v>1103.1237805310936</v>
      </c>
      <c r="K22" s="72">
        <f>IF(RES_hh_tes_in!K22=0,0,1000*11630*RES_hh_tes_in!K22/RES_hh_num_in!K22)</f>
        <v>1141.2544523695153</v>
      </c>
      <c r="L22" s="72">
        <f>IF(RES_hh_tes_in!L22=0,0,1000*11630*RES_hh_tes_in!L22/RES_hh_num_in!L22)</f>
        <v>1134.2843397496338</v>
      </c>
      <c r="M22" s="72">
        <f>IF(RES_hh_tes_in!M22=0,0,1000*11630*RES_hh_tes_in!M22/RES_hh_num_in!M22)</f>
        <v>993.40907447927225</v>
      </c>
      <c r="N22" s="72">
        <f>IF(RES_hh_tes_in!N22=0,0,1000*11630*RES_hh_tes_in!N22/RES_hh_num_in!N22)</f>
        <v>1120.910269526513</v>
      </c>
      <c r="O22" s="72">
        <f>IF(RES_hh_tes_in!O22=0,0,1000*11630*RES_hh_tes_in!O22/RES_hh_num_in!O22)</f>
        <v>1253.0821457503509</v>
      </c>
      <c r="P22" s="72">
        <f>IF(RES_hh_tes_in!P22=0,0,1000*11630*RES_hh_tes_in!P22/RES_hh_num_in!P22)</f>
        <v>955.23464627789281</v>
      </c>
      <c r="Q22" s="72">
        <f>IF(RES_hh_tes_in!Q22=0,0,1000*11630*RES_hh_tes_in!Q22/RES_hh_num_in!Q22)</f>
        <v>1050.9701398368804</v>
      </c>
      <c r="R22" s="72">
        <f>IF(RES_hh_tes_in!R22=0,0,1000*11630*RES_hh_tes_in!R22/RES_hh_num_in!R22)</f>
        <v>1218.2355643988765</v>
      </c>
      <c r="S22" s="72">
        <f>IF(RES_hh_tes_in!S22=0,0,1000*11630*RES_hh_tes_in!S22/RES_hh_num_in!S22)</f>
        <v>1298.9992505734597</v>
      </c>
      <c r="T22" s="72">
        <f>IF(RES_hh_tes_in!T22=0,0,1000*11630*RES_hh_tes_in!T22/RES_hh_num_in!T22)</f>
        <v>1093.076196599035</v>
      </c>
      <c r="U22" s="72">
        <f>IF(RES_hh_tes_in!U22=0,0,1000*11630*RES_hh_tes_in!U22/RES_hh_num_in!U22)</f>
        <v>1234.4825653532464</v>
      </c>
      <c r="V22" s="72">
        <f>IF(RES_hh_tes_in!V22=0,0,1000*11630*RES_hh_tes_in!V22/RES_hh_num_in!V22)</f>
        <v>1270.5356462882953</v>
      </c>
      <c r="W22" s="72">
        <f>IF(RES_hh_tes_in!W22=0,0,1000*11630*RES_hh_tes_in!W22/RES_hh_num_in!W22)</f>
        <v>1299.4267667332135</v>
      </c>
      <c r="X22" s="72">
        <f>IF(RES_hh_tes_in!X22=0,0,1000*11630*RES_hh_tes_in!X22/RES_hh_num_in!X22)</f>
        <v>1299.6186816335805</v>
      </c>
      <c r="Y22" s="72">
        <f>IF(RES_hh_tes_in!Y22=0,0,1000*11630*RES_hh_tes_in!Y22/RES_hh_num_in!Y22)</f>
        <v>1283.886245399711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1043.4008236993814</v>
      </c>
      <c r="D24" s="72">
        <f>IF(RES_hh_tes_in!D24=0,0,1000*11630*RES_hh_tes_in!D24/RES_hh_num_in!D24)</f>
        <v>902.24647737767975</v>
      </c>
      <c r="E24" s="72">
        <f>IF(RES_hh_tes_in!E24=0,0,1000*11630*RES_hh_tes_in!E24/RES_hh_num_in!E24)</f>
        <v>1146.7006732559096</v>
      </c>
      <c r="F24" s="72">
        <f>IF(RES_hh_tes_in!F24=0,0,1000*11630*RES_hh_tes_in!F24/RES_hh_num_in!F24)</f>
        <v>1061.9562990648781</v>
      </c>
      <c r="G24" s="72">
        <f>IF(RES_hh_tes_in!G24=0,0,1000*11630*RES_hh_tes_in!G24/RES_hh_num_in!G24)</f>
        <v>1047.972851132522</v>
      </c>
      <c r="H24" s="72">
        <f>IF(RES_hh_tes_in!H24=0,0,1000*11630*RES_hh_tes_in!H24/RES_hh_num_in!H24)</f>
        <v>1168.4435094673813</v>
      </c>
      <c r="I24" s="72">
        <f>IF(RES_hh_tes_in!I24=0,0,1000*11630*RES_hh_tes_in!I24/RES_hh_num_in!I24)</f>
        <v>958.85293653162228</v>
      </c>
      <c r="J24" s="72">
        <f>IF(RES_hh_tes_in!J24=0,0,1000*11630*RES_hh_tes_in!J24/RES_hh_num_in!J24)</f>
        <v>1062.6841740472848</v>
      </c>
      <c r="K24" s="72">
        <f>IF(RES_hh_tes_in!K24=0,0,1000*11630*RES_hh_tes_in!K24/RES_hh_num_in!K24)</f>
        <v>1288.8491105686073</v>
      </c>
      <c r="L24" s="72">
        <f>IF(RES_hh_tes_in!L24=0,0,1000*11630*RES_hh_tes_in!L24/RES_hh_num_in!L24)</f>
        <v>1245.2736851183095</v>
      </c>
      <c r="M24" s="72">
        <f>IF(RES_hh_tes_in!M24=0,0,1000*11630*RES_hh_tes_in!M24/RES_hh_num_in!M24)</f>
        <v>1108.4420160529578</v>
      </c>
      <c r="N24" s="72">
        <f>IF(RES_hh_tes_in!N24=0,0,1000*11630*RES_hh_tes_in!N24/RES_hh_num_in!N24)</f>
        <v>987.13436931589683</v>
      </c>
      <c r="O24" s="72">
        <f>IF(RES_hh_tes_in!O24=0,0,1000*11630*RES_hh_tes_in!O24/RES_hh_num_in!O24)</f>
        <v>1211.9031448946189</v>
      </c>
      <c r="P24" s="72">
        <f>IF(RES_hh_tes_in!P24=0,0,1000*11630*RES_hh_tes_in!P24/RES_hh_num_in!P24)</f>
        <v>1287.2831401143048</v>
      </c>
      <c r="Q24" s="72">
        <f>IF(RES_hh_tes_in!Q24=0,0,1000*11630*RES_hh_tes_in!Q24/RES_hh_num_in!Q24)</f>
        <v>1216.4054041573968</v>
      </c>
      <c r="R24" s="72">
        <f>IF(RES_hh_tes_in!R24=0,0,1000*11630*RES_hh_tes_in!R24/RES_hh_num_in!R24)</f>
        <v>1178.682825560865</v>
      </c>
      <c r="S24" s="72">
        <f>IF(RES_hh_tes_in!S24=0,0,1000*11630*RES_hh_tes_in!S24/RES_hh_num_in!S24)</f>
        <v>1230.0706605430678</v>
      </c>
      <c r="T24" s="72">
        <f>IF(RES_hh_tes_in!T24=0,0,1000*11630*RES_hh_tes_in!T24/RES_hh_num_in!T24)</f>
        <v>1205.5196357038701</v>
      </c>
      <c r="U24" s="72">
        <f>IF(RES_hh_tes_in!U24=0,0,1000*11630*RES_hh_tes_in!U24/RES_hh_num_in!U24)</f>
        <v>1196.5277621362545</v>
      </c>
      <c r="V24" s="72">
        <f>IF(RES_hh_tes_in!V24=0,0,1000*11630*RES_hh_tes_in!V24/RES_hh_num_in!V24)</f>
        <v>1233.5603080634789</v>
      </c>
      <c r="W24" s="72">
        <f>IF(RES_hh_tes_in!W24=0,0,1000*11630*RES_hh_tes_in!W24/RES_hh_num_in!W24)</f>
        <v>0</v>
      </c>
      <c r="X24" s="72">
        <f>IF(RES_hh_tes_in!X24=0,0,1000*11630*RES_hh_tes_in!X24/RES_hh_num_in!X24)</f>
        <v>0</v>
      </c>
      <c r="Y24" s="72">
        <f>IF(RES_hh_tes_in!Y24=0,0,1000*11630*RES_hh_tes_in!Y24/RES_hh_num_in!Y24)</f>
        <v>0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463.69622002656138</v>
      </c>
      <c r="D25" s="74">
        <f>IF(RES_hh_tes_in!D25=0,0,1000*11630*RES_hh_tes_in!D25/RES_hh_num_in!D25)</f>
        <v>577.21661995262343</v>
      </c>
      <c r="E25" s="74">
        <f>IF(RES_hh_tes_in!E25=0,0,1000*11630*RES_hh_tes_in!E25/RES_hh_num_in!E25)</f>
        <v>476.32090477585359</v>
      </c>
      <c r="F25" s="74">
        <f>IF(RES_hh_tes_in!F25=0,0,1000*11630*RES_hh_tes_in!F25/RES_hh_num_in!F25)</f>
        <v>620.82836094749325</v>
      </c>
      <c r="G25" s="74">
        <f>IF(RES_hh_tes_in!G25=0,0,1000*11630*RES_hh_tes_in!G25/RES_hh_num_in!G25)</f>
        <v>538.0396281398331</v>
      </c>
      <c r="H25" s="74">
        <f>IF(RES_hh_tes_in!H25=0,0,1000*11630*RES_hh_tes_in!H25/RES_hh_num_in!H25)</f>
        <v>509.0528737832301</v>
      </c>
      <c r="I25" s="74">
        <f>IF(RES_hh_tes_in!I25=0,0,1000*11630*RES_hh_tes_in!I25/RES_hh_num_in!I25)</f>
        <v>252.10973068650904</v>
      </c>
      <c r="J25" s="74">
        <f>IF(RES_hh_tes_in!J25=0,0,1000*11630*RES_hh_tes_in!J25/RES_hh_num_in!J25)</f>
        <v>310.61109669700051</v>
      </c>
      <c r="K25" s="74">
        <f>IF(RES_hh_tes_in!K25=0,0,1000*11630*RES_hh_tes_in!K25/RES_hh_num_in!K25)</f>
        <v>580.93705266134077</v>
      </c>
      <c r="L25" s="74">
        <f>IF(RES_hh_tes_in!L25=0,0,1000*11630*RES_hh_tes_in!L25/RES_hh_num_in!L25)</f>
        <v>527.47995522984741</v>
      </c>
      <c r="M25" s="74">
        <f>IF(RES_hh_tes_in!M25=0,0,1000*11630*RES_hh_tes_in!M25/RES_hh_num_in!M25)</f>
        <v>593.54611251425422</v>
      </c>
      <c r="N25" s="74">
        <f>IF(RES_hh_tes_in!N25=0,0,1000*11630*RES_hh_tes_in!N25/RES_hh_num_in!N25)</f>
        <v>527.76853579343265</v>
      </c>
      <c r="O25" s="74">
        <f>IF(RES_hh_tes_in!O25=0,0,1000*11630*RES_hh_tes_in!O25/RES_hh_num_in!O25)</f>
        <v>553.37168158887596</v>
      </c>
      <c r="P25" s="74">
        <f>IF(RES_hh_tes_in!P25=0,0,1000*11630*RES_hh_tes_in!P25/RES_hh_num_in!P25)</f>
        <v>477.11290197799724</v>
      </c>
      <c r="Q25" s="74">
        <f>IF(RES_hh_tes_in!Q25=0,0,1000*11630*RES_hh_tes_in!Q25/RES_hh_num_in!Q25)</f>
        <v>300.85192304035888</v>
      </c>
      <c r="R25" s="74">
        <f>IF(RES_hh_tes_in!R25=0,0,1000*11630*RES_hh_tes_in!R25/RES_hh_num_in!R25)</f>
        <v>491.63029489113819</v>
      </c>
      <c r="S25" s="74">
        <f>IF(RES_hh_tes_in!S25=0,0,1000*11630*RES_hh_tes_in!S25/RES_hh_num_in!S25)</f>
        <v>502.8317438057029</v>
      </c>
      <c r="T25" s="74">
        <f>IF(RES_hh_tes_in!T25=0,0,1000*11630*RES_hh_tes_in!T25/RES_hh_num_in!T25)</f>
        <v>400.34897274905848</v>
      </c>
      <c r="U25" s="74">
        <f>IF(RES_hh_tes_in!U25=0,0,1000*11630*RES_hh_tes_in!U25/RES_hh_num_in!U25)</f>
        <v>529.95322135301262</v>
      </c>
      <c r="V25" s="74">
        <f>IF(RES_hh_tes_in!V25=0,0,1000*11630*RES_hh_tes_in!V25/RES_hh_num_in!V25)</f>
        <v>480.51532033507709</v>
      </c>
      <c r="W25" s="74">
        <f>IF(RES_hh_tes_in!W25=0,0,1000*11630*RES_hh_tes_in!W25/RES_hh_num_in!W25)</f>
        <v>470.84022923182238</v>
      </c>
      <c r="X25" s="74">
        <f>IF(RES_hh_tes_in!X25=0,0,1000*11630*RES_hh_tes_in!X25/RES_hh_num_in!X25)</f>
        <v>260.4029301814694</v>
      </c>
      <c r="Y25" s="74">
        <f>IF(RES_hh_tes_in!Y25=0,0,1000*11630*RES_hh_tes_in!Y25/RES_hh_num_in!Y25)</f>
        <v>209.24548997576656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825.56186166811426</v>
      </c>
      <c r="D26" s="77">
        <f>IF(RES_hh_tes_in!D26=0,0,1000*11630*RES_hh_tes_in!D26/RES_hh_num_in!D26)</f>
        <v>841.95637129477109</v>
      </c>
      <c r="E26" s="77">
        <f>IF(RES_hh_tes_in!E26=0,0,1000*11630*RES_hh_tes_in!E26/RES_hh_num_in!E26)</f>
        <v>845.22679357065533</v>
      </c>
      <c r="F26" s="77">
        <f>IF(RES_hh_tes_in!F26=0,0,1000*11630*RES_hh_tes_in!F26/RES_hh_num_in!F26)</f>
        <v>868.53311184003223</v>
      </c>
      <c r="G26" s="77">
        <f>IF(RES_hh_tes_in!G26=0,0,1000*11630*RES_hh_tes_in!G26/RES_hh_num_in!G26)</f>
        <v>809.33827465384888</v>
      </c>
      <c r="H26" s="77">
        <f>IF(RES_hh_tes_in!H26=0,0,1000*11630*RES_hh_tes_in!H26/RES_hh_num_in!H26)</f>
        <v>860.09824632369236</v>
      </c>
      <c r="I26" s="77">
        <f>IF(RES_hh_tes_in!I26=0,0,1000*11630*RES_hh_tes_in!I26/RES_hh_num_in!I26)</f>
        <v>857.04257521743011</v>
      </c>
      <c r="J26" s="77">
        <f>IF(RES_hh_tes_in!J26=0,0,1000*11630*RES_hh_tes_in!J26/RES_hh_num_in!J26)</f>
        <v>918.70324041841695</v>
      </c>
      <c r="K26" s="77">
        <f>IF(RES_hh_tes_in!K26=0,0,1000*11630*RES_hh_tes_in!K26/RES_hh_num_in!K26)</f>
        <v>983.55360487289545</v>
      </c>
      <c r="L26" s="77">
        <f>IF(RES_hh_tes_in!L26=0,0,1000*11630*RES_hh_tes_in!L26/RES_hh_num_in!L26)</f>
        <v>957.24624045724522</v>
      </c>
      <c r="M26" s="77">
        <f>IF(RES_hh_tes_in!M26=0,0,1000*11630*RES_hh_tes_in!M26/RES_hh_num_in!M26)</f>
        <v>954.43814123396169</v>
      </c>
      <c r="N26" s="77">
        <f>IF(RES_hh_tes_in!N26=0,0,1000*11630*RES_hh_tes_in!N26/RES_hh_num_in!N26)</f>
        <v>956.21411240105613</v>
      </c>
      <c r="O26" s="77">
        <f>IF(RES_hh_tes_in!O26=0,0,1000*11630*RES_hh_tes_in!O26/RES_hh_num_in!O26)</f>
        <v>965.94572722690646</v>
      </c>
      <c r="P26" s="77">
        <f>IF(RES_hh_tes_in!P26=0,0,1000*11630*RES_hh_tes_in!P26/RES_hh_num_in!P26)</f>
        <v>984.71779713180024</v>
      </c>
      <c r="Q26" s="77">
        <f>IF(RES_hh_tes_in!Q26=0,0,1000*11630*RES_hh_tes_in!Q26/RES_hh_num_in!Q26)</f>
        <v>1005.2332186478446</v>
      </c>
      <c r="R26" s="77">
        <f>IF(RES_hh_tes_in!R26=0,0,1000*11630*RES_hh_tes_in!R26/RES_hh_num_in!R26)</f>
        <v>1017.3176350738669</v>
      </c>
      <c r="S26" s="77">
        <f>IF(RES_hh_tes_in!S26=0,0,1000*11630*RES_hh_tes_in!S26/RES_hh_num_in!S26)</f>
        <v>1016.1469167597332</v>
      </c>
      <c r="T26" s="77">
        <f>IF(RES_hh_tes_in!T26=0,0,1000*11630*RES_hh_tes_in!T26/RES_hh_num_in!T26)</f>
        <v>999.15078505215558</v>
      </c>
      <c r="U26" s="77">
        <f>IF(RES_hh_tes_in!U26=0,0,1000*11630*RES_hh_tes_in!U26/RES_hh_num_in!U26)</f>
        <v>1025.3825034547606</v>
      </c>
      <c r="V26" s="77">
        <f>IF(RES_hh_tes_in!V26=0,0,1000*11630*RES_hh_tes_in!V26/RES_hh_num_in!V26)</f>
        <v>1042.596552640224</v>
      </c>
      <c r="W26" s="77">
        <f>IF(RES_hh_tes_in!W26=0,0,1000*11630*RES_hh_tes_in!W26/RES_hh_num_in!W26)</f>
        <v>1069.8104978361489</v>
      </c>
      <c r="X26" s="77">
        <f>IF(RES_hh_tes_in!X26=0,0,1000*11630*RES_hh_tes_in!X26/RES_hh_num_in!X26)</f>
        <v>1104.9728406939512</v>
      </c>
      <c r="Y26" s="77">
        <f>IF(RES_hh_tes_in!Y26=0,0,1000*11630*RES_hh_tes_in!Y26/RES_hh_num_in!Y26)</f>
        <v>1130.2488276121414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470.11269790327896</v>
      </c>
      <c r="D27" s="69">
        <f>IF(RES_hh_tes_in!D27=0,0,1000*11630*RES_hh_tes_in!D27/RES_hh_num_in!D27)</f>
        <v>532.07447524215524</v>
      </c>
      <c r="E27" s="69">
        <f>IF(RES_hh_tes_in!E27=0,0,1000*11630*RES_hh_tes_in!E27/RES_hh_num_in!E27)</f>
        <v>515.23822397452716</v>
      </c>
      <c r="F27" s="69">
        <f>IF(RES_hh_tes_in!F27=0,0,1000*11630*RES_hh_tes_in!F27/RES_hh_num_in!F27)</f>
        <v>553.78578204221287</v>
      </c>
      <c r="G27" s="69">
        <f>IF(RES_hh_tes_in!G27=0,0,1000*11630*RES_hh_tes_in!G27/RES_hh_num_in!G27)</f>
        <v>541.39989289085338</v>
      </c>
      <c r="H27" s="69">
        <f>IF(RES_hh_tes_in!H27=0,0,1000*11630*RES_hh_tes_in!H27/RES_hh_num_in!H27)</f>
        <v>558.66073953518287</v>
      </c>
      <c r="I27" s="69">
        <f>IF(RES_hh_tes_in!I27=0,0,1000*11630*RES_hh_tes_in!I27/RES_hh_num_in!I27)</f>
        <v>536.08700905866533</v>
      </c>
      <c r="J27" s="69">
        <f>IF(RES_hh_tes_in!J27=0,0,1000*11630*RES_hh_tes_in!J27/RES_hh_num_in!J27)</f>
        <v>534.64714399802745</v>
      </c>
      <c r="K27" s="69">
        <f>IF(RES_hh_tes_in!K27=0,0,1000*11630*RES_hh_tes_in!K27/RES_hh_num_in!K27)</f>
        <v>562.83425115635305</v>
      </c>
      <c r="L27" s="69">
        <f>IF(RES_hh_tes_in!L27=0,0,1000*11630*RES_hh_tes_in!L27/RES_hh_num_in!L27)</f>
        <v>537.7072523964581</v>
      </c>
      <c r="M27" s="69">
        <f>IF(RES_hh_tes_in!M27=0,0,1000*11630*RES_hh_tes_in!M27/RES_hh_num_in!M27)</f>
        <v>507.16879041672473</v>
      </c>
      <c r="N27" s="69">
        <f>IF(RES_hh_tes_in!N27=0,0,1000*11630*RES_hh_tes_in!N27/RES_hh_num_in!N27)</f>
        <v>500.75667664082454</v>
      </c>
      <c r="O27" s="69">
        <f>IF(RES_hh_tes_in!O27=0,0,1000*11630*RES_hh_tes_in!O27/RES_hh_num_in!O27)</f>
        <v>559.98259878391627</v>
      </c>
      <c r="P27" s="69">
        <f>IF(RES_hh_tes_in!P27=0,0,1000*11630*RES_hh_tes_in!P27/RES_hh_num_in!P27)</f>
        <v>565.6369402469652</v>
      </c>
      <c r="Q27" s="69">
        <f>IF(RES_hh_tes_in!Q27=0,0,1000*11630*RES_hh_tes_in!Q27/RES_hh_num_in!Q27)</f>
        <v>559.03644884512357</v>
      </c>
      <c r="R27" s="69">
        <f>IF(RES_hh_tes_in!R27=0,0,1000*11630*RES_hh_tes_in!R27/RES_hh_num_in!R27)</f>
        <v>587.02963832404942</v>
      </c>
      <c r="S27" s="69">
        <f>IF(RES_hh_tes_in!S27=0,0,1000*11630*RES_hh_tes_in!S27/RES_hh_num_in!S27)</f>
        <v>582.37386278224267</v>
      </c>
      <c r="T27" s="69">
        <f>IF(RES_hh_tes_in!T27=0,0,1000*11630*RES_hh_tes_in!T27/RES_hh_num_in!T27)</f>
        <v>598.17892042361802</v>
      </c>
      <c r="U27" s="69">
        <f>IF(RES_hh_tes_in!U27=0,0,1000*11630*RES_hh_tes_in!U27/RES_hh_num_in!U27)</f>
        <v>619.32877544778751</v>
      </c>
      <c r="V27" s="69">
        <f>IF(RES_hh_tes_in!V27=0,0,1000*11630*RES_hh_tes_in!V27/RES_hh_num_in!V27)</f>
        <v>707.35454293133137</v>
      </c>
      <c r="W27" s="69">
        <f>IF(RES_hh_tes_in!W27=0,0,1000*11630*RES_hh_tes_in!W27/RES_hh_num_in!W27)</f>
        <v>684.37947898028403</v>
      </c>
      <c r="X27" s="69">
        <f>IF(RES_hh_tes_in!X27=0,0,1000*11630*RES_hh_tes_in!X27/RES_hh_num_in!X27)</f>
        <v>694.84058501843663</v>
      </c>
      <c r="Y27" s="69">
        <f>IF(RES_hh_tes_in!Y27=0,0,1000*11630*RES_hh_tes_in!Y27/RES_hh_num_in!Y27)</f>
        <v>580.47022063117936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485.63440636636233</v>
      </c>
      <c r="D29" s="72">
        <f>IF(RES_hh_tes_in!D29=0,0,1000*11630*RES_hh_tes_in!D29/RES_hh_num_in!D29)</f>
        <v>515.56210707406581</v>
      </c>
      <c r="E29" s="72">
        <f>IF(RES_hh_tes_in!E29=0,0,1000*11630*RES_hh_tes_in!E29/RES_hh_num_in!E29)</f>
        <v>497.7856118268823</v>
      </c>
      <c r="F29" s="72">
        <f>IF(RES_hh_tes_in!F29=0,0,1000*11630*RES_hh_tes_in!F29/RES_hh_num_in!F29)</f>
        <v>569.09810643711114</v>
      </c>
      <c r="G29" s="72">
        <f>IF(RES_hh_tes_in!G29=0,0,1000*11630*RES_hh_tes_in!G29/RES_hh_num_in!G29)</f>
        <v>528.33083769042901</v>
      </c>
      <c r="H29" s="72">
        <f>IF(RES_hh_tes_in!H29=0,0,1000*11630*RES_hh_tes_in!H29/RES_hh_num_in!H29)</f>
        <v>530.02604832863335</v>
      </c>
      <c r="I29" s="72">
        <f>IF(RES_hh_tes_in!I29=0,0,1000*11630*RES_hh_tes_in!I29/RES_hh_num_in!I29)</f>
        <v>550.85850180229602</v>
      </c>
      <c r="J29" s="72">
        <f>IF(RES_hh_tes_in!J29=0,0,1000*11630*RES_hh_tes_in!J29/RES_hh_num_in!J29)</f>
        <v>556.55598043082864</v>
      </c>
      <c r="K29" s="72">
        <f>IF(RES_hh_tes_in!K29=0,0,1000*11630*RES_hh_tes_in!K29/RES_hh_num_in!K29)</f>
        <v>491.37866651481744</v>
      </c>
      <c r="L29" s="72">
        <f>IF(RES_hh_tes_in!L29=0,0,1000*11630*RES_hh_tes_in!L29/RES_hh_num_in!L29)</f>
        <v>610.71974143223645</v>
      </c>
      <c r="M29" s="72">
        <f>IF(RES_hh_tes_in!M29=0,0,1000*11630*RES_hh_tes_in!M29/RES_hh_num_in!M29)</f>
        <v>571.78413035876008</v>
      </c>
      <c r="N29" s="72">
        <f>IF(RES_hh_tes_in!N29=0,0,1000*11630*RES_hh_tes_in!N29/RES_hh_num_in!N29)</f>
        <v>179.50159320032489</v>
      </c>
      <c r="O29" s="72">
        <f>IF(RES_hh_tes_in!O29=0,0,1000*11630*RES_hh_tes_in!O29/RES_hh_num_in!O29)</f>
        <v>651.93570247508092</v>
      </c>
      <c r="P29" s="72">
        <f>IF(RES_hh_tes_in!P29=0,0,1000*11630*RES_hh_tes_in!P29/RES_hh_num_in!P29)</f>
        <v>633.23505946457635</v>
      </c>
      <c r="Q29" s="72">
        <f>IF(RES_hh_tes_in!Q29=0,0,1000*11630*RES_hh_tes_in!Q29/RES_hh_num_in!Q29)</f>
        <v>554.38161699827026</v>
      </c>
      <c r="R29" s="72">
        <f>IF(RES_hh_tes_in!R29=0,0,1000*11630*RES_hh_tes_in!R29/RES_hh_num_in!R29)</f>
        <v>520.43071796802997</v>
      </c>
      <c r="S29" s="72">
        <f>IF(RES_hh_tes_in!S29=0,0,1000*11630*RES_hh_tes_in!S29/RES_hh_num_in!S29)</f>
        <v>517.1250839061604</v>
      </c>
      <c r="T29" s="72">
        <f>IF(RES_hh_tes_in!T29=0,0,1000*11630*RES_hh_tes_in!T29/RES_hh_num_in!T29)</f>
        <v>622.80843077857082</v>
      </c>
      <c r="U29" s="72">
        <f>IF(RES_hh_tes_in!U29=0,0,1000*11630*RES_hh_tes_in!U29/RES_hh_num_in!U29)</f>
        <v>644.14188169179261</v>
      </c>
      <c r="V29" s="72">
        <f>IF(RES_hh_tes_in!V29=0,0,1000*11630*RES_hh_tes_in!V29/RES_hh_num_in!V29)</f>
        <v>738.28112800158874</v>
      </c>
      <c r="W29" s="72">
        <f>IF(RES_hh_tes_in!W29=0,0,1000*11630*RES_hh_tes_in!W29/RES_hh_num_in!W29)</f>
        <v>710.58937224397675</v>
      </c>
      <c r="X29" s="72">
        <f>IF(RES_hh_tes_in!X29=0,0,1000*11630*RES_hh_tes_in!X29/RES_hh_num_in!X29)</f>
        <v>665.07158780778934</v>
      </c>
      <c r="Y29" s="72">
        <f>IF(RES_hh_tes_in!Y29=0,0,1000*11630*RES_hh_tes_in!Y29/RES_hh_num_in!Y29)</f>
        <v>594.16487597259822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416.61216424139496</v>
      </c>
      <c r="D30" s="72">
        <f>IF(RES_hh_tes_in!D30=0,0,1000*11630*RES_hh_tes_in!D30/RES_hh_num_in!D30)</f>
        <v>389.54850620309583</v>
      </c>
      <c r="E30" s="72">
        <f>IF(RES_hh_tes_in!E30=0,0,1000*11630*RES_hh_tes_in!E30/RES_hh_num_in!E30)</f>
        <v>405.85564141603402</v>
      </c>
      <c r="F30" s="72">
        <f>IF(RES_hh_tes_in!F30=0,0,1000*11630*RES_hh_tes_in!F30/RES_hh_num_in!F30)</f>
        <v>412.91611141347437</v>
      </c>
      <c r="G30" s="72">
        <f>IF(RES_hh_tes_in!G30=0,0,1000*11630*RES_hh_tes_in!G30/RES_hh_num_in!G30)</f>
        <v>462.60600738943833</v>
      </c>
      <c r="H30" s="72">
        <f>IF(RES_hh_tes_in!H30=0,0,1000*11630*RES_hh_tes_in!H30/RES_hh_num_in!H30)</f>
        <v>574.65678200156094</v>
      </c>
      <c r="I30" s="72">
        <f>IF(RES_hh_tes_in!I30=0,0,1000*11630*RES_hh_tes_in!I30/RES_hh_num_in!I30)</f>
        <v>546.9243551595689</v>
      </c>
      <c r="J30" s="72">
        <f>IF(RES_hh_tes_in!J30=0,0,1000*11630*RES_hh_tes_in!J30/RES_hh_num_in!J30)</f>
        <v>522.39804456368506</v>
      </c>
      <c r="K30" s="72">
        <f>IF(RES_hh_tes_in!K30=0,0,1000*11630*RES_hh_tes_in!K30/RES_hh_num_in!K30)</f>
        <v>591.27354304219739</v>
      </c>
      <c r="L30" s="72">
        <f>IF(RES_hh_tes_in!L30=0,0,1000*11630*RES_hh_tes_in!L30/RES_hh_num_in!L30)</f>
        <v>551.60077947981415</v>
      </c>
      <c r="M30" s="72">
        <f>IF(RES_hh_tes_in!M30=0,0,1000*11630*RES_hh_tes_in!M30/RES_hh_num_in!M30)</f>
        <v>495.36228848039275</v>
      </c>
      <c r="N30" s="72">
        <f>IF(RES_hh_tes_in!N30=0,0,1000*11630*RES_hh_tes_in!N30/RES_hh_num_in!N30)</f>
        <v>503.18001514521455</v>
      </c>
      <c r="O30" s="72">
        <f>IF(RES_hh_tes_in!O30=0,0,1000*11630*RES_hh_tes_in!O30/RES_hh_num_in!O30)</f>
        <v>566.77892007449054</v>
      </c>
      <c r="P30" s="72">
        <f>IF(RES_hh_tes_in!P30=0,0,1000*11630*RES_hh_tes_in!P30/RES_hh_num_in!P30)</f>
        <v>501.55192898552514</v>
      </c>
      <c r="Q30" s="72">
        <f>IF(RES_hh_tes_in!Q30=0,0,1000*11630*RES_hh_tes_in!Q30/RES_hh_num_in!Q30)</f>
        <v>504.75989014038362</v>
      </c>
      <c r="R30" s="72">
        <f>IF(RES_hh_tes_in!R30=0,0,1000*11630*RES_hh_tes_in!R30/RES_hh_num_in!R30)</f>
        <v>639.058082827916</v>
      </c>
      <c r="S30" s="72">
        <f>IF(RES_hh_tes_in!S30=0,0,1000*11630*RES_hh_tes_in!S30/RES_hh_num_in!S30)</f>
        <v>581.08639918675499</v>
      </c>
      <c r="T30" s="72">
        <f>IF(RES_hh_tes_in!T30=0,0,1000*11630*RES_hh_tes_in!T30/RES_hh_num_in!T30)</f>
        <v>590.50880034074521</v>
      </c>
      <c r="U30" s="72">
        <f>IF(RES_hh_tes_in!U30=0,0,1000*11630*RES_hh_tes_in!U30/RES_hh_num_in!U30)</f>
        <v>671.92487298959793</v>
      </c>
      <c r="V30" s="72">
        <f>IF(RES_hh_tes_in!V30=0,0,1000*11630*RES_hh_tes_in!V30/RES_hh_num_in!V30)</f>
        <v>667.62579492145005</v>
      </c>
      <c r="W30" s="72">
        <f>IF(RES_hh_tes_in!W30=0,0,1000*11630*RES_hh_tes_in!W30/RES_hh_num_in!W30)</f>
        <v>650.28526110201813</v>
      </c>
      <c r="X30" s="72">
        <f>IF(RES_hh_tes_in!X30=0,0,1000*11630*RES_hh_tes_in!X30/RES_hh_num_in!X30)</f>
        <v>644.38172671840346</v>
      </c>
      <c r="Y30" s="72">
        <f>IF(RES_hh_tes_in!Y30=0,0,1000*11630*RES_hh_tes_in!Y30/RES_hh_num_in!Y30)</f>
        <v>638.16595707666715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477.82674240528627</v>
      </c>
      <c r="D31" s="72">
        <f>IF(RES_hh_tes_in!D31=0,0,1000*11630*RES_hh_tes_in!D31/RES_hh_num_in!D31)</f>
        <v>530.48609681171376</v>
      </c>
      <c r="E31" s="72">
        <f>IF(RES_hh_tes_in!E31=0,0,1000*11630*RES_hh_tes_in!E31/RES_hh_num_in!E31)</f>
        <v>495.54435662583745</v>
      </c>
      <c r="F31" s="72">
        <f>IF(RES_hh_tes_in!F31=0,0,1000*11630*RES_hh_tes_in!F31/RES_hh_num_in!F31)</f>
        <v>544.56382159620671</v>
      </c>
      <c r="G31" s="72">
        <f>IF(RES_hh_tes_in!G31=0,0,1000*11630*RES_hh_tes_in!G31/RES_hh_num_in!G31)</f>
        <v>517.93506207156031</v>
      </c>
      <c r="H31" s="72">
        <f>IF(RES_hh_tes_in!H31=0,0,1000*11630*RES_hh_tes_in!H31/RES_hh_num_in!H31)</f>
        <v>526.48665772297829</v>
      </c>
      <c r="I31" s="72">
        <f>IF(RES_hh_tes_in!I31=0,0,1000*11630*RES_hh_tes_in!I31/RES_hh_num_in!I31)</f>
        <v>603.64608959933832</v>
      </c>
      <c r="J31" s="72">
        <f>IF(RES_hh_tes_in!J31=0,0,1000*11630*RES_hh_tes_in!J31/RES_hh_num_in!J31)</f>
        <v>522.73715905342499</v>
      </c>
      <c r="K31" s="72">
        <f>IF(RES_hh_tes_in!K31=0,0,1000*11630*RES_hh_tes_in!K31/RES_hh_num_in!K31)</f>
        <v>518.70825962555307</v>
      </c>
      <c r="L31" s="72">
        <f>IF(RES_hh_tes_in!L31=0,0,1000*11630*RES_hh_tes_in!L31/RES_hh_num_in!L31)</f>
        <v>527.31828495476486</v>
      </c>
      <c r="M31" s="72">
        <f>IF(RES_hh_tes_in!M31=0,0,1000*11630*RES_hh_tes_in!M31/RES_hh_num_in!M31)</f>
        <v>441.43476029615351</v>
      </c>
      <c r="N31" s="72">
        <f>IF(RES_hh_tes_in!N31=0,0,1000*11630*RES_hh_tes_in!N31/RES_hh_num_in!N31)</f>
        <v>528.31589146847227</v>
      </c>
      <c r="O31" s="72">
        <f>IF(RES_hh_tes_in!O31=0,0,1000*11630*RES_hh_tes_in!O31/RES_hh_num_in!O31)</f>
        <v>582.21804688769248</v>
      </c>
      <c r="P31" s="72">
        <f>IF(RES_hh_tes_in!P31=0,0,1000*11630*RES_hh_tes_in!P31/RES_hh_num_in!P31)</f>
        <v>573.7824745761402</v>
      </c>
      <c r="Q31" s="72">
        <f>IF(RES_hh_tes_in!Q31=0,0,1000*11630*RES_hh_tes_in!Q31/RES_hh_num_in!Q31)</f>
        <v>566.28005624014247</v>
      </c>
      <c r="R31" s="72">
        <f>IF(RES_hh_tes_in!R31=0,0,1000*11630*RES_hh_tes_in!R31/RES_hh_num_in!R31)</f>
        <v>579.68208165861279</v>
      </c>
      <c r="S31" s="72">
        <f>IF(RES_hh_tes_in!S31=0,0,1000*11630*RES_hh_tes_in!S31/RES_hh_num_in!S31)</f>
        <v>582.41824105490423</v>
      </c>
      <c r="T31" s="72">
        <f>IF(RES_hh_tes_in!T31=0,0,1000*11630*RES_hh_tes_in!T31/RES_hh_num_in!T31)</f>
        <v>569.06147214165594</v>
      </c>
      <c r="U31" s="72">
        <f>IF(RES_hh_tes_in!U31=0,0,1000*11630*RES_hh_tes_in!U31/RES_hh_num_in!U31)</f>
        <v>634.50950433519847</v>
      </c>
      <c r="V31" s="72">
        <f>IF(RES_hh_tes_in!V31=0,0,1000*11630*RES_hh_tes_in!V31/RES_hh_num_in!V31)</f>
        <v>771.56941838284217</v>
      </c>
      <c r="W31" s="72">
        <f>IF(RES_hh_tes_in!W31=0,0,1000*11630*RES_hh_tes_in!W31/RES_hh_num_in!W31)</f>
        <v>863.07114884522707</v>
      </c>
      <c r="X31" s="72">
        <f>IF(RES_hh_tes_in!X31=0,0,1000*11630*RES_hh_tes_in!X31/RES_hh_num_in!X31)</f>
        <v>538.46042286012471</v>
      </c>
      <c r="Y31" s="72">
        <f>IF(RES_hh_tes_in!Y31=0,0,1000*11630*RES_hh_tes_in!Y31/RES_hh_num_in!Y31)</f>
        <v>511.46258216900503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469.58709506293428</v>
      </c>
      <c r="D32" s="77">
        <f>IF(RES_hh_tes_in!D32=0,0,1000*11630*RES_hh_tes_in!D32/RES_hh_num_in!D32)</f>
        <v>532.50557644053913</v>
      </c>
      <c r="E32" s="77">
        <f>IF(RES_hh_tes_in!E32=0,0,1000*11630*RES_hh_tes_in!E32/RES_hh_num_in!E32)</f>
        <v>515.8687680905465</v>
      </c>
      <c r="F32" s="77">
        <f>IF(RES_hh_tes_in!F32=0,0,1000*11630*RES_hh_tes_in!F32/RES_hh_num_in!F32)</f>
        <v>553.52179043008266</v>
      </c>
      <c r="G32" s="77">
        <f>IF(RES_hh_tes_in!G32=0,0,1000*11630*RES_hh_tes_in!G32/RES_hh_num_in!G32)</f>
        <v>542.41195398513833</v>
      </c>
      <c r="H32" s="77">
        <f>IF(RES_hh_tes_in!H32=0,0,1000*11630*RES_hh_tes_in!H32/RES_hh_num_in!H32)</f>
        <v>560.53008622007394</v>
      </c>
      <c r="I32" s="77">
        <f>IF(RES_hh_tes_in!I32=0,0,1000*11630*RES_hh_tes_in!I32/RES_hh_num_in!I32)</f>
        <v>533.80730609317436</v>
      </c>
      <c r="J32" s="77">
        <f>IF(RES_hh_tes_in!J32=0,0,1000*11630*RES_hh_tes_in!J32/RES_hh_num_in!J32)</f>
        <v>534.12186435791045</v>
      </c>
      <c r="K32" s="77">
        <f>IF(RES_hh_tes_in!K32=0,0,1000*11630*RES_hh_tes_in!K32/RES_hh_num_in!K32)</f>
        <v>566.2581376728748</v>
      </c>
      <c r="L32" s="77">
        <f>IF(RES_hh_tes_in!L32=0,0,1000*11630*RES_hh_tes_in!L32/RES_hh_num_in!L32)</f>
        <v>535.5308671231279</v>
      </c>
      <c r="M32" s="77">
        <f>IF(RES_hh_tes_in!M32=0,0,1000*11630*RES_hh_tes_in!M32/RES_hh_num_in!M32)</f>
        <v>508.39510936688254</v>
      </c>
      <c r="N32" s="77">
        <f>IF(RES_hh_tes_in!N32=0,0,1000*11630*RES_hh_tes_in!N32/RES_hh_num_in!N32)</f>
        <v>520.0904792652891</v>
      </c>
      <c r="O32" s="77">
        <f>IF(RES_hh_tes_in!O32=0,0,1000*11630*RES_hh_tes_in!O32/RES_hh_num_in!O32)</f>
        <v>545.13378635324318</v>
      </c>
      <c r="P32" s="77">
        <f>IF(RES_hh_tes_in!P32=0,0,1000*11630*RES_hh_tes_in!P32/RES_hh_num_in!P32)</f>
        <v>556.30073822048814</v>
      </c>
      <c r="Q32" s="77">
        <f>IF(RES_hh_tes_in!Q32=0,0,1000*11630*RES_hh_tes_in!Q32/RES_hh_num_in!Q32)</f>
        <v>559.72717088611728</v>
      </c>
      <c r="R32" s="77">
        <f>IF(RES_hh_tes_in!R32=0,0,1000*11630*RES_hh_tes_in!R32/RES_hh_num_in!R32)</f>
        <v>593.38047989951281</v>
      </c>
      <c r="S32" s="77">
        <f>IF(RES_hh_tes_in!S32=0,0,1000*11630*RES_hh_tes_in!S32/RES_hh_num_in!S32)</f>
        <v>593.06104721991301</v>
      </c>
      <c r="T32" s="77">
        <f>IF(RES_hh_tes_in!T32=0,0,1000*11630*RES_hh_tes_in!T32/RES_hh_num_in!T32)</f>
        <v>593.04138537943641</v>
      </c>
      <c r="U32" s="77">
        <f>IF(RES_hh_tes_in!U32=0,0,1000*11630*RES_hh_tes_in!U32/RES_hh_num_in!U32)</f>
        <v>612.24778763215727</v>
      </c>
      <c r="V32" s="77">
        <f>IF(RES_hh_tes_in!V32=0,0,1000*11630*RES_hh_tes_in!V32/RES_hh_num_in!V32)</f>
        <v>697.93588693833351</v>
      </c>
      <c r="W32" s="77">
        <f>IF(RES_hh_tes_in!W32=0,0,1000*11630*RES_hh_tes_in!W32/RES_hh_num_in!W32)</f>
        <v>675.39826480989518</v>
      </c>
      <c r="X32" s="77">
        <f>IF(RES_hh_tes_in!X32=0,0,1000*11630*RES_hh_tes_in!X32/RES_hh_num_in!X32)</f>
        <v>700.24896032748302</v>
      </c>
      <c r="Y32" s="77">
        <f>IF(RES_hh_tes_in!Y32=0,0,1000*11630*RES_hh_tes_in!Y32/RES_hh_num_in!Y32)</f>
        <v>577.76736538424518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1993.6757560037238</v>
      </c>
      <c r="D3" s="65">
        <f>IF(RES_hh_emi_in!D3=0,0,1000000*RES_hh_emi_in!D3/RES_hh_num_in!D3)</f>
        <v>2032.2533558797654</v>
      </c>
      <c r="E3" s="65">
        <f>IF(RES_hh_emi_in!E3=0,0,1000000*RES_hh_emi_in!E3/RES_hh_num_in!E3)</f>
        <v>2454.8325422950875</v>
      </c>
      <c r="F3" s="65">
        <f>IF(RES_hh_emi_in!F3=0,0,1000000*RES_hh_emi_in!F3/RES_hh_num_in!F3)</f>
        <v>2057.0975043568651</v>
      </c>
      <c r="G3" s="65">
        <f>IF(RES_hh_emi_in!G3=0,0,1000000*RES_hh_emi_in!G3/RES_hh_num_in!G3)</f>
        <v>1744.5083072606549</v>
      </c>
      <c r="H3" s="65">
        <f>IF(RES_hh_emi_in!H3=0,0,1000000*RES_hh_emi_in!H3/RES_hh_num_in!H3)</f>
        <v>1451.1341353544399</v>
      </c>
      <c r="I3" s="65">
        <f>IF(RES_hh_emi_in!I3=0,0,1000000*RES_hh_emi_in!I3/RES_hh_num_in!I3)</f>
        <v>1311.0614167347592</v>
      </c>
      <c r="J3" s="65">
        <f>IF(RES_hh_emi_in!J3=0,0,1000000*RES_hh_emi_in!J3/RES_hh_num_in!J3)</f>
        <v>1704.2554997565551</v>
      </c>
      <c r="K3" s="65">
        <f>IF(RES_hh_emi_in!K3=0,0,1000000*RES_hh_emi_in!K3/RES_hh_num_in!K3)</f>
        <v>1484.3570293333078</v>
      </c>
      <c r="L3" s="65">
        <f>IF(RES_hh_emi_in!L3=0,0,1000000*RES_hh_emi_in!L3/RES_hh_num_in!L3)</f>
        <v>1124.407187365518</v>
      </c>
      <c r="M3" s="65">
        <f>IF(RES_hh_emi_in!M3=0,0,1000000*RES_hh_emi_in!M3/RES_hh_num_in!M3)</f>
        <v>1047.4915053233824</v>
      </c>
      <c r="N3" s="65">
        <f>IF(RES_hh_emi_in!N3=0,0,1000000*RES_hh_emi_in!N3/RES_hh_num_in!N3)</f>
        <v>968.98369962634433</v>
      </c>
      <c r="O3" s="65">
        <f>IF(RES_hh_emi_in!O3=0,0,1000000*RES_hh_emi_in!O3/RES_hh_num_in!O3)</f>
        <v>746.72314091274939</v>
      </c>
      <c r="P3" s="65">
        <f>IF(RES_hh_emi_in!P3=0,0,1000000*RES_hh_emi_in!P3/RES_hh_num_in!P3)</f>
        <v>703.61248615469924</v>
      </c>
      <c r="Q3" s="65">
        <f>IF(RES_hh_emi_in!Q3=0,0,1000000*RES_hh_emi_in!Q3/RES_hh_num_in!Q3)</f>
        <v>485.76557472571795</v>
      </c>
      <c r="R3" s="65">
        <f>IF(RES_hh_emi_in!R3=0,0,1000000*RES_hh_emi_in!R3/RES_hh_num_in!R3)</f>
        <v>626.77232600903733</v>
      </c>
      <c r="S3" s="65">
        <f>IF(RES_hh_emi_in!S3=0,0,1000000*RES_hh_emi_in!S3/RES_hh_num_in!S3)</f>
        <v>876.53112071506143</v>
      </c>
      <c r="T3" s="65">
        <f>IF(RES_hh_emi_in!T3=0,0,1000000*RES_hh_emi_in!T3/RES_hh_num_in!T3)</f>
        <v>754.31216618264216</v>
      </c>
      <c r="U3" s="65">
        <f>IF(RES_hh_emi_in!U3=0,0,1000000*RES_hh_emi_in!U3/RES_hh_num_in!U3)</f>
        <v>1058.6668061656269</v>
      </c>
      <c r="V3" s="65">
        <f>IF(RES_hh_emi_in!V3=0,0,1000000*RES_hh_emi_in!V3/RES_hh_num_in!V3)</f>
        <v>995.14558823154334</v>
      </c>
      <c r="W3" s="65">
        <f>IF(RES_hh_emi_in!W3=0,0,1000000*RES_hh_emi_in!W3/RES_hh_num_in!W3)</f>
        <v>659.3870748363272</v>
      </c>
      <c r="X3" s="65">
        <f>IF(RES_hh_emi_in!X3=0,0,1000000*RES_hh_emi_in!X3/RES_hh_num_in!X3)</f>
        <v>512.31481147210025</v>
      </c>
      <c r="Y3" s="65">
        <f>IF(RES_hh_emi_in!Y3=0,0,1000000*RES_hh_emi_in!Y3/RES_hh_num_in!Y3)</f>
        <v>340.07480085799983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1980.5259223694045</v>
      </c>
      <c r="D4" s="69">
        <f>IF(RES_hh_emi_in!D4=0,0,1000000*RES_hh_emi_in!D4/RES_hh_num_in!D4)</f>
        <v>2019.5600828018194</v>
      </c>
      <c r="E4" s="69">
        <f>IF(RES_hh_emi_in!E4=0,0,1000000*RES_hh_emi_in!E4/RES_hh_num_in!E4)</f>
        <v>2439.90337504843</v>
      </c>
      <c r="F4" s="69">
        <f>IF(RES_hh_emi_in!F4=0,0,1000000*RES_hh_emi_in!F4/RES_hh_num_in!F4)</f>
        <v>2044.487554348457</v>
      </c>
      <c r="G4" s="69">
        <f>IF(RES_hh_emi_in!G4=0,0,1000000*RES_hh_emi_in!G4/RES_hh_num_in!G4)</f>
        <v>1730.1237347216368</v>
      </c>
      <c r="H4" s="69">
        <f>IF(RES_hh_emi_in!H4=0,0,1000000*RES_hh_emi_in!H4/RES_hh_num_in!H4)</f>
        <v>1435.357987573545</v>
      </c>
      <c r="I4" s="69">
        <f>IF(RES_hh_emi_in!I4=0,0,1000000*RES_hh_emi_in!I4/RES_hh_num_in!I4)</f>
        <v>1296.02934109222</v>
      </c>
      <c r="J4" s="69">
        <f>IF(RES_hh_emi_in!J4=0,0,1000000*RES_hh_emi_in!J4/RES_hh_num_in!J4)</f>
        <v>1669.3416239452292</v>
      </c>
      <c r="K4" s="69">
        <f>IF(RES_hh_emi_in!K4=0,0,1000000*RES_hh_emi_in!K4/RES_hh_num_in!K4)</f>
        <v>1461.6427008051194</v>
      </c>
      <c r="L4" s="69">
        <f>IF(RES_hh_emi_in!L4=0,0,1000000*RES_hh_emi_in!L4/RES_hh_num_in!L4)</f>
        <v>1097.5430554832728</v>
      </c>
      <c r="M4" s="69">
        <f>IF(RES_hh_emi_in!M4=0,0,1000000*RES_hh_emi_in!M4/RES_hh_num_in!M4)</f>
        <v>1018.1561219177916</v>
      </c>
      <c r="N4" s="69">
        <f>IF(RES_hh_emi_in!N4=0,0,1000000*RES_hh_emi_in!N4/RES_hh_num_in!N4)</f>
        <v>938.72781210073504</v>
      </c>
      <c r="O4" s="69">
        <f>IF(RES_hh_emi_in!O4=0,0,1000000*RES_hh_emi_in!O4/RES_hh_num_in!O4)</f>
        <v>693.19485607453373</v>
      </c>
      <c r="P4" s="69">
        <f>IF(RES_hh_emi_in!P4=0,0,1000000*RES_hh_emi_in!P4/RES_hh_num_in!P4)</f>
        <v>667.68520637345955</v>
      </c>
      <c r="Q4" s="69">
        <f>IF(RES_hh_emi_in!Q4=0,0,1000000*RES_hh_emi_in!Q4/RES_hh_num_in!Q4)</f>
        <v>459.12910635489504</v>
      </c>
      <c r="R4" s="69">
        <f>IF(RES_hh_emi_in!R4=0,0,1000000*RES_hh_emi_in!R4/RES_hh_num_in!R4)</f>
        <v>601.23202267657859</v>
      </c>
      <c r="S4" s="69">
        <f>IF(RES_hh_emi_in!S4=0,0,1000000*RES_hh_emi_in!S4/RES_hh_num_in!S4)</f>
        <v>833.65121613365829</v>
      </c>
      <c r="T4" s="69">
        <f>IF(RES_hh_emi_in!T4=0,0,1000000*RES_hh_emi_in!T4/RES_hh_num_in!T4)</f>
        <v>693.13782518963126</v>
      </c>
      <c r="U4" s="69">
        <f>IF(RES_hh_emi_in!U4=0,0,1000000*RES_hh_emi_in!U4/RES_hh_num_in!U4)</f>
        <v>986.90775703864676</v>
      </c>
      <c r="V4" s="69">
        <f>IF(RES_hh_emi_in!V4=0,0,1000000*RES_hh_emi_in!V4/RES_hh_num_in!V4)</f>
        <v>920.09718264099206</v>
      </c>
      <c r="W4" s="69">
        <f>IF(RES_hh_emi_in!W4=0,0,1000000*RES_hh_emi_in!W4/RES_hh_num_in!W4)</f>
        <v>589.64556290974349</v>
      </c>
      <c r="X4" s="69">
        <f>IF(RES_hh_emi_in!X4=0,0,1000000*RES_hh_emi_in!X4/RES_hh_num_in!X4)</f>
        <v>452.31250025840495</v>
      </c>
      <c r="Y4" s="69">
        <f>IF(RES_hh_emi_in!Y4=0,0,1000000*RES_hh_emi_in!Y4/RES_hh_num_in!Y4)</f>
        <v>271.5394146577205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1914.3493617506235</v>
      </c>
      <c r="J5" s="72">
        <f>IF(RES_hh_emi_in!J5=0,0,1000000*RES_hh_emi_in!J5/RES_hh_num_in!J5)</f>
        <v>6291.671661118321</v>
      </c>
      <c r="K5" s="72">
        <f>IF(RES_hh_emi_in!K5=0,0,1000000*RES_hh_emi_in!K5/RES_hh_num_in!K5)</f>
        <v>3690.0129931015972</v>
      </c>
      <c r="L5" s="72">
        <f>IF(RES_hh_emi_in!L5=0,0,1000000*RES_hh_emi_in!L5/RES_hh_num_in!L5)</f>
        <v>3623.7747850591973</v>
      </c>
      <c r="M5" s="72">
        <f>IF(RES_hh_emi_in!M5=0,0,1000000*RES_hh_emi_in!M5/RES_hh_num_in!M5)</f>
        <v>0</v>
      </c>
      <c r="N5" s="72">
        <f>IF(RES_hh_emi_in!N5=0,0,1000000*RES_hh_emi_in!N5/RES_hh_num_in!N5)</f>
        <v>572.0534988640012</v>
      </c>
      <c r="O5" s="72">
        <f>IF(RES_hh_emi_in!O5=0,0,1000000*RES_hh_emi_in!O5/RES_hh_num_in!O5)</f>
        <v>1268.9411838464057</v>
      </c>
      <c r="P5" s="72">
        <f>IF(RES_hh_emi_in!P5=0,0,1000000*RES_hh_emi_in!P5/RES_hh_num_in!P5)</f>
        <v>2958.4281250329664</v>
      </c>
      <c r="Q5" s="72">
        <f>IF(RES_hh_emi_in!Q5=0,0,1000000*RES_hh_emi_in!Q5/RES_hh_num_in!Q5)</f>
        <v>3991.0102969794293</v>
      </c>
      <c r="R5" s="72">
        <f>IF(RES_hh_emi_in!R5=0,0,1000000*RES_hh_emi_in!R5/RES_hh_num_in!R5)</f>
        <v>1503.8197224803891</v>
      </c>
      <c r="S5" s="72">
        <f>IF(RES_hh_emi_in!S5=0,0,1000000*RES_hh_emi_in!S5/RES_hh_num_in!S5)</f>
        <v>2873.5000932355651</v>
      </c>
      <c r="T5" s="72">
        <f>IF(RES_hh_emi_in!T5=0,0,1000000*RES_hh_emi_in!T5/RES_hh_num_in!T5)</f>
        <v>2180.6845390701869</v>
      </c>
      <c r="U5" s="72">
        <f>IF(RES_hh_emi_in!U5=0,0,1000000*RES_hh_emi_in!U5/RES_hh_num_in!U5)</f>
        <v>1967.2087445831146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2253.8297582651212</v>
      </c>
      <c r="H6" s="72">
        <f>IF(RES_hh_emi_in!H6=0,0,1000000*RES_hh_emi_in!H6/RES_hh_num_in!H6)</f>
        <v>2252.1615630036008</v>
      </c>
      <c r="I6" s="72">
        <f>IF(RES_hh_emi_in!I6=0,0,1000000*RES_hh_emi_in!I6/RES_hh_num_in!I6)</f>
        <v>2131.9522866397915</v>
      </c>
      <c r="J6" s="72">
        <f>IF(RES_hh_emi_in!J6=0,0,1000000*RES_hh_emi_in!J6/RES_hh_num_in!J6)</f>
        <v>2108.9025792311118</v>
      </c>
      <c r="K6" s="72">
        <f>IF(RES_hh_emi_in!K6=0,0,1000000*RES_hh_emi_in!K6/RES_hh_num_in!K6)</f>
        <v>1624.0237738820686</v>
      </c>
      <c r="L6" s="72">
        <f>IF(RES_hh_emi_in!L6=0,0,1000000*RES_hh_emi_in!L6/RES_hh_num_in!L6)</f>
        <v>1855.9140070942558</v>
      </c>
      <c r="M6" s="72">
        <f>IF(RES_hh_emi_in!M6=0,0,1000000*RES_hh_emi_in!M6/RES_hh_num_in!M6)</f>
        <v>1488.0099128760939</v>
      </c>
      <c r="N6" s="72">
        <f>IF(RES_hh_emi_in!N6=0,0,1000000*RES_hh_emi_in!N6/RES_hh_num_in!N6)</f>
        <v>589.92866452693397</v>
      </c>
      <c r="O6" s="72">
        <f>IF(RES_hh_emi_in!O6=0,0,1000000*RES_hh_emi_in!O6/RES_hh_num_in!O6)</f>
        <v>1578.2744636814389</v>
      </c>
      <c r="P6" s="72">
        <f>IF(RES_hh_emi_in!P6=0,0,1000000*RES_hh_emi_in!P6/RES_hh_num_in!P6)</f>
        <v>2213.9602294545707</v>
      </c>
      <c r="Q6" s="72">
        <f>IF(RES_hh_emi_in!Q6=0,0,1000000*RES_hh_emi_in!Q6/RES_hh_num_in!Q6)</f>
        <v>1801.0810041377226</v>
      </c>
      <c r="R6" s="72">
        <f>IF(RES_hh_emi_in!R6=0,0,1000000*RES_hh_emi_in!R6/RES_hh_num_in!R6)</f>
        <v>1651.5519844200999</v>
      </c>
      <c r="S6" s="72">
        <f>IF(RES_hh_emi_in!S6=0,0,1000000*RES_hh_emi_in!S6/RES_hh_num_in!S6)</f>
        <v>1600.6413695973711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295.34874277638562</v>
      </c>
      <c r="W6" s="72">
        <f>IF(RES_hh_emi_in!W6=0,0,1000000*RES_hh_emi_in!W6/RES_hh_num_in!W6)</f>
        <v>1036.6763505445576</v>
      </c>
      <c r="X6" s="72">
        <f>IF(RES_hh_emi_in!X6=0,0,1000000*RES_hh_emi_in!X6/RES_hh_num_in!X6)</f>
        <v>1084.7506969297872</v>
      </c>
      <c r="Y6" s="72">
        <f>IF(RES_hh_emi_in!Y6=0,0,1000000*RES_hh_emi_in!Y6/RES_hh_num_in!Y6)</f>
        <v>891.37107297508624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2602.1223376884773</v>
      </c>
      <c r="D7" s="72">
        <f>IF(RES_hh_emi_in!D7=0,0,1000000*RES_hh_emi_in!D7/RES_hh_num_in!D7)</f>
        <v>2703.2325460912307</v>
      </c>
      <c r="E7" s="72">
        <f>IF(RES_hh_emi_in!E7=0,0,1000000*RES_hh_emi_in!E7/RES_hh_num_in!E7)</f>
        <v>3171.6088559534192</v>
      </c>
      <c r="F7" s="72">
        <f>IF(RES_hh_emi_in!F7=0,0,1000000*RES_hh_emi_in!F7/RES_hh_num_in!F7)</f>
        <v>2965.4086734444486</v>
      </c>
      <c r="G7" s="72">
        <f>IF(RES_hh_emi_in!G7=0,0,1000000*RES_hh_emi_in!G7/RES_hh_num_in!G7)</f>
        <v>3105.2166775077817</v>
      </c>
      <c r="H7" s="72">
        <f>IF(RES_hh_emi_in!H7=0,0,1000000*RES_hh_emi_in!H7/RES_hh_num_in!H7)</f>
        <v>3118.4932386212527</v>
      </c>
      <c r="I7" s="72">
        <f>IF(RES_hh_emi_in!I7=0,0,1000000*RES_hh_emi_in!I7/RES_hh_num_in!I7)</f>
        <v>2899.3562428049181</v>
      </c>
      <c r="J7" s="72">
        <f>IF(RES_hh_emi_in!J7=0,0,1000000*RES_hh_emi_in!J7/RES_hh_num_in!J7)</f>
        <v>2862.1828583158422</v>
      </c>
      <c r="K7" s="72">
        <f>IF(RES_hh_emi_in!K7=0,0,1000000*RES_hh_emi_in!K7/RES_hh_num_in!K7)</f>
        <v>2459.920340087619</v>
      </c>
      <c r="L7" s="72">
        <f>IF(RES_hh_emi_in!L7=0,0,1000000*RES_hh_emi_in!L7/RES_hh_num_in!L7)</f>
        <v>2265.9464948430864</v>
      </c>
      <c r="M7" s="72">
        <f>IF(RES_hh_emi_in!M7=0,0,1000000*RES_hh_emi_in!M7/RES_hh_num_in!M7)</f>
        <v>3188.1877940699342</v>
      </c>
      <c r="N7" s="72">
        <f>IF(RES_hh_emi_in!N7=0,0,1000000*RES_hh_emi_in!N7/RES_hh_num_in!N7)</f>
        <v>2444.9699002803909</v>
      </c>
      <c r="O7" s="72">
        <f>IF(RES_hh_emi_in!O7=0,0,1000000*RES_hh_emi_in!O7/RES_hh_num_in!O7)</f>
        <v>1146.5441799122239</v>
      </c>
      <c r="P7" s="72">
        <f>IF(RES_hh_emi_in!P7=0,0,1000000*RES_hh_emi_in!P7/RES_hh_num_in!P7)</f>
        <v>1130.2491436972794</v>
      </c>
      <c r="Q7" s="72">
        <f>IF(RES_hh_emi_in!Q7=0,0,1000000*RES_hh_emi_in!Q7/RES_hh_num_in!Q7)</f>
        <v>1681.5270691813801</v>
      </c>
      <c r="R7" s="72">
        <f>IF(RES_hh_emi_in!R7=0,0,1000000*RES_hh_emi_in!R7/RES_hh_num_in!R7)</f>
        <v>1466.6014810288648</v>
      </c>
      <c r="S7" s="72">
        <f>IF(RES_hh_emi_in!S7=0,0,1000000*RES_hh_emi_in!S7/RES_hh_num_in!S7)</f>
        <v>1496.7116861032707</v>
      </c>
      <c r="T7" s="72">
        <f>IF(RES_hh_emi_in!T7=0,0,1000000*RES_hh_emi_in!T7/RES_hh_num_in!T7)</f>
        <v>1252.456514727309</v>
      </c>
      <c r="U7" s="72">
        <f>IF(RES_hh_emi_in!U7=0,0,1000000*RES_hh_emi_in!U7/RES_hh_num_in!U7)</f>
        <v>1379.3490666044456</v>
      </c>
      <c r="V7" s="72">
        <f>IF(RES_hh_emi_in!V7=0,0,1000000*RES_hh_emi_in!V7/RES_hh_num_in!V7)</f>
        <v>1529.9691298070275</v>
      </c>
      <c r="W7" s="72">
        <f>IF(RES_hh_emi_in!W7=0,0,1000000*RES_hh_emi_in!W7/RES_hh_num_in!W7)</f>
        <v>1292.791818586177</v>
      </c>
      <c r="X7" s="72">
        <f>IF(RES_hh_emi_in!X7=0,0,1000000*RES_hh_emi_in!X7/RES_hh_num_in!X7)</f>
        <v>1486.4901996772408</v>
      </c>
      <c r="Y7" s="72">
        <f>IF(RES_hh_emi_in!Y7=0,0,1000000*RES_hh_emi_in!Y7/RES_hh_num_in!Y7)</f>
        <v>986.56101959554542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1560.4437970674985</v>
      </c>
      <c r="D8" s="72">
        <f>IF(RES_hh_emi_in!D8=0,0,1000000*RES_hh_emi_in!D8/RES_hh_num_in!D8)</f>
        <v>1387.891022800357</v>
      </c>
      <c r="E8" s="72">
        <f>IF(RES_hh_emi_in!E8=0,0,1000000*RES_hh_emi_in!E8/RES_hh_num_in!E8)</f>
        <v>1607.4958450453714</v>
      </c>
      <c r="F8" s="72">
        <f>IF(RES_hh_emi_in!F8=0,0,1000000*RES_hh_emi_in!F8/RES_hh_num_in!F8)</f>
        <v>1527.4925593744294</v>
      </c>
      <c r="G8" s="72">
        <f>IF(RES_hh_emi_in!G8=0,0,1000000*RES_hh_emi_in!G8/RES_hh_num_in!G8)</f>
        <v>1823.7409896398622</v>
      </c>
      <c r="H8" s="72">
        <f>IF(RES_hh_emi_in!H8=0,0,1000000*RES_hh_emi_in!H8/RES_hh_num_in!H8)</f>
        <v>2230.3193767911916</v>
      </c>
      <c r="I8" s="72">
        <f>IF(RES_hh_emi_in!I8=0,0,1000000*RES_hh_emi_in!I8/RES_hh_num_in!I8)</f>
        <v>2028.4275167946259</v>
      </c>
      <c r="J8" s="72">
        <f>IF(RES_hh_emi_in!J8=0,0,1000000*RES_hh_emi_in!J8/RES_hh_num_in!J8)</f>
        <v>1858.1916402981185</v>
      </c>
      <c r="K8" s="72">
        <f>IF(RES_hh_emi_in!K8=0,0,1000000*RES_hh_emi_in!K8/RES_hh_num_in!K8)</f>
        <v>1838.7347965324734</v>
      </c>
      <c r="L8" s="72">
        <f>IF(RES_hh_emi_in!L8=0,0,1000000*RES_hh_emi_in!L8/RES_hh_num_in!L8)</f>
        <v>1628.003303862303</v>
      </c>
      <c r="M8" s="72">
        <f>IF(RES_hh_emi_in!M8=0,0,1000000*RES_hh_emi_in!M8/RES_hh_num_in!M8)</f>
        <v>2032.5260603765701</v>
      </c>
      <c r="N8" s="72">
        <f>IF(RES_hh_emi_in!N8=0,0,1000000*RES_hh_emi_in!N8/RES_hh_num_in!N8)</f>
        <v>1663.5924305425374</v>
      </c>
      <c r="O8" s="72">
        <f>IF(RES_hh_emi_in!O8=0,0,1000000*RES_hh_emi_in!O8/RES_hh_num_in!O8)</f>
        <v>1068.1250446908498</v>
      </c>
      <c r="P8" s="72">
        <f>IF(RES_hh_emi_in!P8=0,0,1000000*RES_hh_emi_in!P8/RES_hh_num_in!P8)</f>
        <v>932.89234878972638</v>
      </c>
      <c r="Q8" s="72">
        <f>IF(RES_hh_emi_in!Q8=0,0,1000000*RES_hh_emi_in!Q8/RES_hh_num_in!Q8)</f>
        <v>1252.8775020930743</v>
      </c>
      <c r="R8" s="72">
        <f>IF(RES_hh_emi_in!R8=0,0,1000000*RES_hh_emi_in!R8/RES_hh_num_in!R8)</f>
        <v>1052.5834035654607</v>
      </c>
      <c r="S8" s="72">
        <f>IF(RES_hh_emi_in!S8=0,0,1000000*RES_hh_emi_in!S8/RES_hh_num_in!S8)</f>
        <v>1033.579466158744</v>
      </c>
      <c r="T8" s="72">
        <f>IF(RES_hh_emi_in!T8=0,0,1000000*RES_hh_emi_in!T8/RES_hh_num_in!T8)</f>
        <v>848.62573100331269</v>
      </c>
      <c r="U8" s="72">
        <f>IF(RES_hh_emi_in!U8=0,0,1000000*RES_hh_emi_in!U8/RES_hh_num_in!U8)</f>
        <v>884.93326906756579</v>
      </c>
      <c r="V8" s="72">
        <f>IF(RES_hh_emi_in!V8=0,0,1000000*RES_hh_emi_in!V8/RES_hh_num_in!V8)</f>
        <v>916.42025915394674</v>
      </c>
      <c r="W8" s="72">
        <f>IF(RES_hh_emi_in!W8=0,0,1000000*RES_hh_emi_in!W8/RES_hh_num_in!W8)</f>
        <v>997.08727729821214</v>
      </c>
      <c r="X8" s="72">
        <f>IF(RES_hh_emi_in!X8=0,0,1000000*RES_hh_emi_in!X8/RES_hh_num_in!X8)</f>
        <v>916.36803071203371</v>
      </c>
      <c r="Y8" s="72">
        <f>IF(RES_hh_emi_in!Y8=0,0,1000000*RES_hh_emi_in!Y8/RES_hh_num_in!Y8)</f>
        <v>698.51327030315133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7.1800819755465684</v>
      </c>
      <c r="D17" s="69">
        <f>IF(RES_hh_emi_in!D17=0,0,1000000*RES_hh_emi_in!D17/RES_hh_num_in!D17)</f>
        <v>8.1341427110873799</v>
      </c>
      <c r="E17" s="69">
        <f>IF(RES_hh_emi_in!E17=0,0,1000000*RES_hh_emi_in!E17/RES_hh_num_in!E17)</f>
        <v>9.2909126637509463</v>
      </c>
      <c r="F17" s="69">
        <f>IF(RES_hh_emi_in!F17=0,0,1000000*RES_hh_emi_in!F17/RES_hh_num_in!F17)</f>
        <v>5.8178764805635286</v>
      </c>
      <c r="G17" s="69">
        <f>IF(RES_hh_emi_in!G17=0,0,1000000*RES_hh_emi_in!G17/RES_hh_num_in!G17)</f>
        <v>7.0775012740473811</v>
      </c>
      <c r="H17" s="69">
        <f>IF(RES_hh_emi_in!H17=0,0,1000000*RES_hh_emi_in!H17/RES_hh_num_in!H17)</f>
        <v>7.7081704992913096</v>
      </c>
      <c r="I17" s="69">
        <f>IF(RES_hh_emi_in!I17=0,0,1000000*RES_hh_emi_in!I17/RES_hh_num_in!I17)</f>
        <v>6.261667716953534</v>
      </c>
      <c r="J17" s="69">
        <f>IF(RES_hh_emi_in!J17=0,0,1000000*RES_hh_emi_in!J17/RES_hh_num_in!J17)</f>
        <v>26.701943315050585</v>
      </c>
      <c r="K17" s="69">
        <f>IF(RES_hh_emi_in!K17=0,0,1000000*RES_hh_emi_in!K17/RES_hh_num_in!K17)</f>
        <v>16.43188554041237</v>
      </c>
      <c r="L17" s="69">
        <f>IF(RES_hh_emi_in!L17=0,0,1000000*RES_hh_emi_in!L17/RES_hh_num_in!L17)</f>
        <v>18.896401398518048</v>
      </c>
      <c r="M17" s="69">
        <f>IF(RES_hh_emi_in!M17=0,0,1000000*RES_hh_emi_in!M17/RES_hh_num_in!M17)</f>
        <v>19.829812973812651</v>
      </c>
      <c r="N17" s="69">
        <f>IF(RES_hh_emi_in!N17=0,0,1000000*RES_hh_emi_in!N17/RES_hh_num_in!N17)</f>
        <v>26.141044693735218</v>
      </c>
      <c r="O17" s="69">
        <f>IF(RES_hh_emi_in!O17=0,0,1000000*RES_hh_emi_in!O17/RES_hh_num_in!O17)</f>
        <v>23.032979645878775</v>
      </c>
      <c r="P17" s="69">
        <f>IF(RES_hh_emi_in!P17=0,0,1000000*RES_hh_emi_in!P17/RES_hh_num_in!P17)</f>
        <v>6.4295761579624298</v>
      </c>
      <c r="Q17" s="69">
        <f>IF(RES_hh_emi_in!Q17=0,0,1000000*RES_hh_emi_in!Q17/RES_hh_num_in!Q17)</f>
        <v>6.3132252276888963</v>
      </c>
      <c r="R17" s="69">
        <f>IF(RES_hh_emi_in!R17=0,0,1000000*RES_hh_emi_in!R17/RES_hh_num_in!R17)</f>
        <v>7.0812664582326619</v>
      </c>
      <c r="S17" s="69">
        <f>IF(RES_hh_emi_in!S17=0,0,1000000*RES_hh_emi_in!S17/RES_hh_num_in!S17)</f>
        <v>15.271802189487754</v>
      </c>
      <c r="T17" s="69">
        <f>IF(RES_hh_emi_in!T17=0,0,1000000*RES_hh_emi_in!T17/RES_hh_num_in!T17)</f>
        <v>14.269501443413533</v>
      </c>
      <c r="U17" s="69">
        <f>IF(RES_hh_emi_in!U17=0,0,1000000*RES_hh_emi_in!U17/RES_hh_num_in!U17)</f>
        <v>23.524615064297286</v>
      </c>
      <c r="V17" s="69">
        <f>IF(RES_hh_emi_in!V17=0,0,1000000*RES_hh_emi_in!V17/RES_hh_num_in!V17)</f>
        <v>27.586715748996568</v>
      </c>
      <c r="W17" s="69">
        <f>IF(RES_hh_emi_in!W17=0,0,1000000*RES_hh_emi_in!W17/RES_hh_num_in!W17)</f>
        <v>27.11074153387657</v>
      </c>
      <c r="X17" s="69">
        <f>IF(RES_hh_emi_in!X17=0,0,1000000*RES_hh_emi_in!X17/RES_hh_num_in!X17)</f>
        <v>24.876629340731121</v>
      </c>
      <c r="Y17" s="69">
        <f>IF(RES_hh_emi_in!Y17=0,0,1000000*RES_hh_emi_in!Y17/RES_hh_num_in!Y17)</f>
        <v>33.43759076614996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424.36002095186518</v>
      </c>
      <c r="D19" s="72">
        <f>IF(RES_hh_emi_in!D19=0,0,1000000*RES_hh_emi_in!D19/RES_hh_num_in!D19)</f>
        <v>443.1508385587602</v>
      </c>
      <c r="E19" s="72">
        <f>IF(RES_hh_emi_in!E19=0,0,1000000*RES_hh_emi_in!E19/RES_hh_num_in!E19)</f>
        <v>441.27271156545828</v>
      </c>
      <c r="F19" s="72">
        <f>IF(RES_hh_emi_in!F19=0,0,1000000*RES_hh_emi_in!F19/RES_hh_num_in!F19)</f>
        <v>452.188663150445</v>
      </c>
      <c r="G19" s="72">
        <f>IF(RES_hh_emi_in!G19=0,0,1000000*RES_hh_emi_in!G19/RES_hh_num_in!G19)</f>
        <v>443.68115195775709</v>
      </c>
      <c r="H19" s="72">
        <f>IF(RES_hh_emi_in!H19=0,0,1000000*RES_hh_emi_in!H19/RES_hh_num_in!H19)</f>
        <v>449.24742648235258</v>
      </c>
      <c r="I19" s="72">
        <f>IF(RES_hh_emi_in!I19=0,0,1000000*RES_hh_emi_in!I19/RES_hh_num_in!I19)</f>
        <v>422.37286848581806</v>
      </c>
      <c r="J19" s="72">
        <f>IF(RES_hh_emi_in!J19=0,0,1000000*RES_hh_emi_in!J19/RES_hh_num_in!J19)</f>
        <v>450.79333038373159</v>
      </c>
      <c r="K19" s="72">
        <f>IF(RES_hh_emi_in!K19=0,0,1000000*RES_hh_emi_in!K19/RES_hh_num_in!K19)</f>
        <v>486.40901056884809</v>
      </c>
      <c r="L19" s="72">
        <f>IF(RES_hh_emi_in!L19=0,0,1000000*RES_hh_emi_in!L19/RES_hh_num_in!L19)</f>
        <v>459.74386692434462</v>
      </c>
      <c r="M19" s="72">
        <f>IF(RES_hh_emi_in!M19=0,0,1000000*RES_hh_emi_in!M19/RES_hh_num_in!M19)</f>
        <v>380.2315255574137</v>
      </c>
      <c r="N19" s="72">
        <f>IF(RES_hh_emi_in!N19=0,0,1000000*RES_hh_emi_in!N19/RES_hh_num_in!N19)</f>
        <v>327.07933488371282</v>
      </c>
      <c r="O19" s="72">
        <f>IF(RES_hh_emi_in!O19=0,0,1000000*RES_hh_emi_in!O19/RES_hh_num_in!O19)</f>
        <v>469.26977088607276</v>
      </c>
      <c r="P19" s="72">
        <f>IF(RES_hh_emi_in!P19=0,0,1000000*RES_hh_emi_in!P19/RES_hh_num_in!P19)</f>
        <v>445.59340462015564</v>
      </c>
      <c r="Q19" s="72">
        <f>IF(RES_hh_emi_in!Q19=0,0,1000000*RES_hh_emi_in!Q19/RES_hh_num_in!Q19)</f>
        <v>403.60738287015386</v>
      </c>
      <c r="R19" s="72">
        <f>IF(RES_hh_emi_in!R19=0,0,1000000*RES_hh_emi_in!R19/RES_hh_num_in!R19)</f>
        <v>387.85558257655208</v>
      </c>
      <c r="S19" s="72">
        <f>IF(RES_hh_emi_in!S19=0,0,1000000*RES_hh_emi_in!S19/RES_hh_num_in!S19)</f>
        <v>392.70054605943693</v>
      </c>
      <c r="T19" s="72">
        <f>IF(RES_hh_emi_in!T19=0,0,1000000*RES_hh_emi_in!T19/RES_hh_num_in!T19)</f>
        <v>377.21060829582404</v>
      </c>
      <c r="U19" s="72">
        <f>IF(RES_hh_emi_in!U19=0,0,1000000*RES_hh_emi_in!U19/RES_hh_num_in!U19)</f>
        <v>373.81258187057938</v>
      </c>
      <c r="V19" s="72">
        <f>IF(RES_hh_emi_in!V19=0,0,1000000*RES_hh_emi_in!V19/RES_hh_num_in!V19)</f>
        <v>375.12481541482441</v>
      </c>
      <c r="W19" s="72">
        <f>IF(RES_hh_emi_in!W19=0,0,1000000*RES_hh_emi_in!W19/RES_hh_num_in!W19)</f>
        <v>388.4889789204733</v>
      </c>
      <c r="X19" s="72">
        <f>IF(RES_hh_emi_in!X19=0,0,1000000*RES_hh_emi_in!X19/RES_hh_num_in!X19)</f>
        <v>395.53472373234092</v>
      </c>
      <c r="Y19" s="72">
        <f>IF(RES_hh_emi_in!Y19=0,0,1000000*RES_hh_emi_in!Y19/RES_hh_num_in!Y19)</f>
        <v>385.57848543302509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561.62026401956484</v>
      </c>
      <c r="D20" s="72">
        <f>IF(RES_hh_emi_in!D20=0,0,1000000*RES_hh_emi_in!D20/RES_hh_num_in!D20)</f>
        <v>564.38701705092171</v>
      </c>
      <c r="E20" s="72">
        <f>IF(RES_hh_emi_in!E20=0,0,1000000*RES_hh_emi_in!E20/RES_hh_num_in!E20)</f>
        <v>574.17364616542727</v>
      </c>
      <c r="F20" s="72">
        <f>IF(RES_hh_emi_in!F20=0,0,1000000*RES_hh_emi_in!F20/RES_hh_num_in!F20)</f>
        <v>583.94922157561871</v>
      </c>
      <c r="G20" s="72">
        <f>IF(RES_hh_emi_in!G20=0,0,1000000*RES_hh_emi_in!G20/RES_hh_num_in!G20)</f>
        <v>565.59776735457319</v>
      </c>
      <c r="H20" s="72">
        <f>IF(RES_hh_emi_in!H20=0,0,1000000*RES_hh_emi_in!H20/RES_hh_num_in!H20)</f>
        <v>569.43257563454927</v>
      </c>
      <c r="I20" s="72">
        <f>IF(RES_hh_emi_in!I20=0,0,1000000*RES_hh_emi_in!I20/RES_hh_num_in!I20)</f>
        <v>526.50735328452402</v>
      </c>
      <c r="J20" s="72">
        <f>IF(RES_hh_emi_in!J20=0,0,1000000*RES_hh_emi_in!J20/RES_hh_num_in!J20)</f>
        <v>592.86510641968812</v>
      </c>
      <c r="K20" s="72">
        <f>IF(RES_hh_emi_in!K20=0,0,1000000*RES_hh_emi_in!K20/RES_hh_num_in!K20)</f>
        <v>623.93650809958433</v>
      </c>
      <c r="L20" s="72">
        <f>IF(RES_hh_emi_in!L20=0,0,1000000*RES_hh_emi_in!L20/RES_hh_num_in!L20)</f>
        <v>585.09723671931135</v>
      </c>
      <c r="M20" s="72">
        <f>IF(RES_hh_emi_in!M20=0,0,1000000*RES_hh_emi_in!M20/RES_hh_num_in!M20)</f>
        <v>600.80447507525105</v>
      </c>
      <c r="N20" s="72">
        <f>IF(RES_hh_emi_in!N20=0,0,1000000*RES_hh_emi_in!N20/RES_hh_num_in!N20)</f>
        <v>568.48592431192412</v>
      </c>
      <c r="O20" s="72">
        <f>IF(RES_hh_emi_in!O20=0,0,1000000*RES_hh_emi_in!O20/RES_hh_num_in!O20)</f>
        <v>489.83464298550433</v>
      </c>
      <c r="P20" s="72">
        <f>IF(RES_hh_emi_in!P20=0,0,1000000*RES_hh_emi_in!P20/RES_hh_num_in!P20)</f>
        <v>495.78946126152579</v>
      </c>
      <c r="Q20" s="72">
        <f>IF(RES_hh_emi_in!Q20=0,0,1000000*RES_hh_emi_in!Q20/RES_hh_num_in!Q20)</f>
        <v>0</v>
      </c>
      <c r="R20" s="72">
        <f>IF(RES_hh_emi_in!R20=0,0,1000000*RES_hh_emi_in!R20/RES_hh_num_in!R20)</f>
        <v>531.92544982713923</v>
      </c>
      <c r="S20" s="72">
        <f>IF(RES_hh_emi_in!S20=0,0,1000000*RES_hh_emi_in!S20/RES_hh_num_in!S20)</f>
        <v>429.49667729615408</v>
      </c>
      <c r="T20" s="72">
        <f>IF(RES_hh_emi_in!T20=0,0,1000000*RES_hh_emi_in!T20/RES_hh_num_in!T20)</f>
        <v>417.21944072444302</v>
      </c>
      <c r="U20" s="72">
        <f>IF(RES_hh_emi_in!U20=0,0,1000000*RES_hh_emi_in!U20/RES_hh_num_in!U20)</f>
        <v>444.9369964540233</v>
      </c>
      <c r="V20" s="72">
        <f>IF(RES_hh_emi_in!V20=0,0,1000000*RES_hh_emi_in!V20/RES_hh_num_in!V20)</f>
        <v>413.58590778283593</v>
      </c>
      <c r="W20" s="72">
        <f>IF(RES_hh_emi_in!W20=0,0,1000000*RES_hh_emi_in!W20/RES_hh_num_in!W20)</f>
        <v>436.24938200190735</v>
      </c>
      <c r="X20" s="72">
        <f>IF(RES_hh_emi_in!X20=0,0,1000000*RES_hh_emi_in!X20/RES_hh_num_in!X20)</f>
        <v>511.28326060417749</v>
      </c>
      <c r="Y20" s="72">
        <f>IF(RES_hh_emi_in!Y20=0,0,1000000*RES_hh_emi_in!Y20/RES_hh_num_in!Y20)</f>
        <v>475.26467266209073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338.01348152094567</v>
      </c>
      <c r="D21" s="72">
        <f>IF(RES_hh_emi_in!D21=0,0,1000000*RES_hh_emi_in!D21/RES_hh_num_in!D21)</f>
        <v>285.91485443481076</v>
      </c>
      <c r="E21" s="72">
        <f>IF(RES_hh_emi_in!E21=0,0,1000000*RES_hh_emi_in!E21/RES_hh_num_in!E21)</f>
        <v>292.72343863218339</v>
      </c>
      <c r="F21" s="72">
        <f>IF(RES_hh_emi_in!F21=0,0,1000000*RES_hh_emi_in!F21/RES_hh_num_in!F21)</f>
        <v>292.23291557605245</v>
      </c>
      <c r="G21" s="72">
        <f>IF(RES_hh_emi_in!G21=0,0,1000000*RES_hh_emi_in!G21/RES_hh_num_in!G21)</f>
        <v>321.05108149233922</v>
      </c>
      <c r="H21" s="72">
        <f>IF(RES_hh_emi_in!H21=0,0,1000000*RES_hh_emi_in!H21/RES_hh_num_in!H21)</f>
        <v>392.22667270947284</v>
      </c>
      <c r="I21" s="72">
        <f>IF(RES_hh_emi_in!I21=0,0,1000000*RES_hh_emi_in!I21/RES_hh_num_in!I21)</f>
        <v>372.06803616458512</v>
      </c>
      <c r="J21" s="72">
        <f>IF(RES_hh_emi_in!J21=0,0,1000000*RES_hh_emi_in!J21/RES_hh_num_in!J21)</f>
        <v>377.51715058208651</v>
      </c>
      <c r="K21" s="72">
        <f>IF(RES_hh_emi_in!K21=0,0,1000000*RES_hh_emi_in!K21/RES_hh_num_in!K21)</f>
        <v>439.55510627824486</v>
      </c>
      <c r="L21" s="72">
        <f>IF(RES_hh_emi_in!L21=0,0,1000000*RES_hh_emi_in!L21/RES_hh_num_in!L21)</f>
        <v>401.87024119563426</v>
      </c>
      <c r="M21" s="72">
        <f>IF(RES_hh_emi_in!M21=0,0,1000000*RES_hh_emi_in!M21/RES_hh_num_in!M21)</f>
        <v>371.99917182821514</v>
      </c>
      <c r="N21" s="72">
        <f>IF(RES_hh_emi_in!N21=0,0,1000000*RES_hh_emi_in!N21/RES_hh_num_in!N21)</f>
        <v>346.23731496708734</v>
      </c>
      <c r="O21" s="72">
        <f>IF(RES_hh_emi_in!O21=0,0,1000000*RES_hh_emi_in!O21/RES_hh_num_in!O21)</f>
        <v>366.803293886186</v>
      </c>
      <c r="P21" s="72">
        <f>IF(RES_hh_emi_in!P21=0,0,1000000*RES_hh_emi_in!P21/RES_hh_num_in!P21)</f>
        <v>330.96451571063261</v>
      </c>
      <c r="Q21" s="72">
        <f>IF(RES_hh_emi_in!Q21=0,0,1000000*RES_hh_emi_in!Q21/RES_hh_num_in!Q21)</f>
        <v>335.94136445195863</v>
      </c>
      <c r="R21" s="72">
        <f>IF(RES_hh_emi_in!R21=0,0,1000000*RES_hh_emi_in!R21/RES_hh_num_in!R21)</f>
        <v>307.72628437991938</v>
      </c>
      <c r="S21" s="72">
        <f>IF(RES_hh_emi_in!S21=0,0,1000000*RES_hh_emi_in!S21/RES_hh_num_in!S21)</f>
        <v>336.35043765422881</v>
      </c>
      <c r="T21" s="72">
        <f>IF(RES_hh_emi_in!T21=0,0,1000000*RES_hh_emi_in!T21/RES_hh_num_in!T21)</f>
        <v>318.18818864140297</v>
      </c>
      <c r="U21" s="72">
        <f>IF(RES_hh_emi_in!U21=0,0,1000000*RES_hh_emi_in!U21/RES_hh_num_in!U21)</f>
        <v>309.45335561617929</v>
      </c>
      <c r="V21" s="72">
        <f>IF(RES_hh_emi_in!V21=0,0,1000000*RES_hh_emi_in!V21/RES_hh_num_in!V21)</f>
        <v>308.7424696773117</v>
      </c>
      <c r="W21" s="72">
        <f>IF(RES_hh_emi_in!W21=0,0,1000000*RES_hh_emi_in!W21/RES_hh_num_in!W21)</f>
        <v>322.38620279845264</v>
      </c>
      <c r="X21" s="72">
        <f>IF(RES_hh_emi_in!X21=0,0,1000000*RES_hh_emi_in!X21/RES_hh_num_in!X21)</f>
        <v>325.48928337968317</v>
      </c>
      <c r="Y21" s="72">
        <f>IF(RES_hh_emi_in!Y21=0,0,1000000*RES_hh_emi_in!Y21/RES_hh_num_in!Y21)</f>
        <v>327.2495076405562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5.969751658772803</v>
      </c>
      <c r="D27" s="69">
        <f>IF(RES_hh_emi_in!D27=0,0,1000000*RES_hh_emi_in!D27/RES_hh_num_in!D27)</f>
        <v>4.5591303668586418</v>
      </c>
      <c r="E27" s="69">
        <f>IF(RES_hh_emi_in!E27=0,0,1000000*RES_hh_emi_in!E27/RES_hh_num_in!E27)</f>
        <v>5.6382545829065327</v>
      </c>
      <c r="F27" s="69">
        <f>IF(RES_hh_emi_in!F27=0,0,1000000*RES_hh_emi_in!F27/RES_hh_num_in!F27)</f>
        <v>6.7920735278444875</v>
      </c>
      <c r="G27" s="69">
        <f>IF(RES_hh_emi_in!G27=0,0,1000000*RES_hh_emi_in!G27/RES_hh_num_in!G27)</f>
        <v>7.3070712649707028</v>
      </c>
      <c r="H27" s="69">
        <f>IF(RES_hh_emi_in!H27=0,0,1000000*RES_hh_emi_in!H27/RES_hh_num_in!H27)</f>
        <v>8.0679772816035502</v>
      </c>
      <c r="I27" s="69">
        <f>IF(RES_hh_emi_in!I27=0,0,1000000*RES_hh_emi_in!I27/RES_hh_num_in!I27)</f>
        <v>8.7704079255858112</v>
      </c>
      <c r="J27" s="69">
        <f>IF(RES_hh_emi_in!J27=0,0,1000000*RES_hh_emi_in!J27/RES_hh_num_in!J27)</f>
        <v>8.2119324962754678</v>
      </c>
      <c r="K27" s="69">
        <f>IF(RES_hh_emi_in!K27=0,0,1000000*RES_hh_emi_in!K27/RES_hh_num_in!K27)</f>
        <v>6.2824429877760384</v>
      </c>
      <c r="L27" s="69">
        <f>IF(RES_hh_emi_in!L27=0,0,1000000*RES_hh_emi_in!L27/RES_hh_num_in!L27)</f>
        <v>7.9677304837268332</v>
      </c>
      <c r="M27" s="69">
        <f>IF(RES_hh_emi_in!M27=0,0,1000000*RES_hh_emi_in!M27/RES_hh_num_in!M27)</f>
        <v>9.5055704317780378</v>
      </c>
      <c r="N27" s="69">
        <f>IF(RES_hh_emi_in!N27=0,0,1000000*RES_hh_emi_in!N27/RES_hh_num_in!N27)</f>
        <v>4.1148428318742081</v>
      </c>
      <c r="O27" s="69">
        <f>IF(RES_hh_emi_in!O27=0,0,1000000*RES_hh_emi_in!O27/RES_hh_num_in!O27)</f>
        <v>30.495305192336883</v>
      </c>
      <c r="P27" s="69">
        <f>IF(RES_hh_emi_in!P27=0,0,1000000*RES_hh_emi_in!P27/RES_hh_num_in!P27)</f>
        <v>29.497703623277264</v>
      </c>
      <c r="Q27" s="69">
        <f>IF(RES_hh_emi_in!Q27=0,0,1000000*RES_hh_emi_in!Q27/RES_hh_num_in!Q27)</f>
        <v>20.323243143134043</v>
      </c>
      <c r="R27" s="69">
        <f>IF(RES_hh_emi_in!R27=0,0,1000000*RES_hh_emi_in!R27/RES_hh_num_in!R27)</f>
        <v>18.459036874226076</v>
      </c>
      <c r="S27" s="69">
        <f>IF(RES_hh_emi_in!S27=0,0,1000000*RES_hh_emi_in!S27/RES_hh_num_in!S27)</f>
        <v>27.608102391915484</v>
      </c>
      <c r="T27" s="69">
        <f>IF(RES_hh_emi_in!T27=0,0,1000000*RES_hh_emi_in!T27/RES_hh_num_in!T27)</f>
        <v>46.904839549597526</v>
      </c>
      <c r="U27" s="69">
        <f>IF(RES_hh_emi_in!U27=0,0,1000000*RES_hh_emi_in!U27/RES_hh_num_in!U27)</f>
        <v>48.234434062682801</v>
      </c>
      <c r="V27" s="69">
        <f>IF(RES_hh_emi_in!V27=0,0,1000000*RES_hh_emi_in!V27/RES_hh_num_in!V27)</f>
        <v>47.461689841554914</v>
      </c>
      <c r="W27" s="69">
        <f>IF(RES_hh_emi_in!W27=0,0,1000000*RES_hh_emi_in!W27/RES_hh_num_in!W27)</f>
        <v>42.630770392707241</v>
      </c>
      <c r="X27" s="69">
        <f>IF(RES_hh_emi_in!X27=0,0,1000000*RES_hh_emi_in!X27/RES_hh_num_in!X27)</f>
        <v>35.125681872964144</v>
      </c>
      <c r="Y27" s="69">
        <f>IF(RES_hh_emi_in!Y27=0,0,1000000*RES_hh_emi_in!Y27/RES_hh_num_in!Y27)</f>
        <v>35.097795434129409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188.58227117592696</v>
      </c>
      <c r="D29" s="72">
        <f>IF(RES_hh_emi_in!D29=0,0,1000000*RES_hh_emi_in!D29/RES_hh_num_in!D29)</f>
        <v>200.03006482854579</v>
      </c>
      <c r="E29" s="72">
        <f>IF(RES_hh_emi_in!E29=0,0,1000000*RES_hh_emi_in!E29/RES_hh_num_in!E29)</f>
        <v>192.96555396336183</v>
      </c>
      <c r="F29" s="72">
        <f>IF(RES_hh_emi_in!F29=0,0,1000000*RES_hh_emi_in!F29/RES_hh_num_in!F29)</f>
        <v>220.41851855245957</v>
      </c>
      <c r="G29" s="72">
        <f>IF(RES_hh_emi_in!G29=0,0,1000000*RES_hh_emi_in!G29/RES_hh_num_in!G29)</f>
        <v>204.45167896138867</v>
      </c>
      <c r="H29" s="72">
        <f>IF(RES_hh_emi_in!H29=0,0,1000000*RES_hh_emi_in!H29/RES_hh_num_in!H29)</f>
        <v>204.93022398973608</v>
      </c>
      <c r="I29" s="72">
        <f>IF(RES_hh_emi_in!I29=0,0,1000000*RES_hh_emi_in!I29/RES_hh_num_in!I29)</f>
        <v>212.80078634526251</v>
      </c>
      <c r="J29" s="72">
        <f>IF(RES_hh_emi_in!J29=0,0,1000000*RES_hh_emi_in!J29/RES_hh_num_in!J29)</f>
        <v>214.81601699691487</v>
      </c>
      <c r="K29" s="72">
        <f>IF(RES_hh_emi_in!K29=0,0,1000000*RES_hh_emi_in!K29/RES_hh_num_in!K29)</f>
        <v>189.49553357036811</v>
      </c>
      <c r="L29" s="72">
        <f>IF(RES_hh_emi_in!L29=0,0,1000000*RES_hh_emi_in!L29/RES_hh_num_in!L29)</f>
        <v>235.31507368258548</v>
      </c>
      <c r="M29" s="72">
        <f>IF(RES_hh_emi_in!M29=0,0,1000000*RES_hh_emi_in!M29/RES_hh_num_in!M29)</f>
        <v>220.1686066583141</v>
      </c>
      <c r="N29" s="72">
        <f>IF(RES_hh_emi_in!N29=0,0,1000000*RES_hh_emi_in!N29/RES_hh_num_in!N29)</f>
        <v>69.092780000601508</v>
      </c>
      <c r="O29" s="72">
        <f>IF(RES_hh_emi_in!O29=0,0,1000000*RES_hh_emi_in!O29/RES_hh_num_in!O29)</f>
        <v>250.88469033560938</v>
      </c>
      <c r="P29" s="72">
        <f>IF(RES_hh_emi_in!P29=0,0,1000000*RES_hh_emi_in!P29/RES_hh_num_in!P29)</f>
        <v>243.53953557902412</v>
      </c>
      <c r="Q29" s="72">
        <f>IF(RES_hh_emi_in!Q29=0,0,1000000*RES_hh_emi_in!Q29/RES_hh_num_in!Q29)</f>
        <v>212.6850237485406</v>
      </c>
      <c r="R29" s="72">
        <f>IF(RES_hh_emi_in!R29=0,0,1000000*RES_hh_emi_in!R29/RES_hh_num_in!R29)</f>
        <v>198.37006465831561</v>
      </c>
      <c r="S29" s="72">
        <f>IF(RES_hh_emi_in!S29=0,0,1000000*RES_hh_emi_in!S29/RES_hh_num_in!S29)</f>
        <v>195.32996734989757</v>
      </c>
      <c r="T29" s="72">
        <f>IF(RES_hh_emi_in!T29=0,0,1000000*RES_hh_emi_in!T29/RES_hh_num_in!T29)</f>
        <v>232.94082016189913</v>
      </c>
      <c r="U29" s="72">
        <f>IF(RES_hh_emi_in!U29=0,0,1000000*RES_hh_emi_in!U29/RES_hh_num_in!U29)</f>
        <v>238.78352313943716</v>
      </c>
      <c r="V29" s="72">
        <f>IF(RES_hh_emi_in!V29=0,0,1000000*RES_hh_emi_in!V29/RES_hh_num_in!V29)</f>
        <v>271.9697247219774</v>
      </c>
      <c r="W29" s="72">
        <f>IF(RES_hh_emi_in!W29=0,0,1000000*RES_hh_emi_in!W29/RES_hh_num_in!W29)</f>
        <v>260.98429274737089</v>
      </c>
      <c r="X29" s="72">
        <f>IF(RES_hh_emi_in!X29=0,0,1000000*RES_hh_emi_in!X29/RES_hh_num_in!X29)</f>
        <v>244.11154795119862</v>
      </c>
      <c r="Y29" s="72">
        <f>IF(RES_hh_emi_in!Y29=0,0,1000000*RES_hh_emi_in!Y29/RES_hh_num_in!Y29)</f>
        <v>218.0717159707782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144.02994427985536</v>
      </c>
      <c r="D30" s="72">
        <f>IF(RES_hh_emi_in!D30=0,0,1000000*RES_hh_emi_in!D30/RES_hh_num_in!D30)</f>
        <v>134.53177232784137</v>
      </c>
      <c r="E30" s="72">
        <f>IF(RES_hh_emi_in!E30=0,0,1000000*RES_hh_emi_in!E30/RES_hh_num_in!E30)</f>
        <v>140.01605005179971</v>
      </c>
      <c r="F30" s="72">
        <f>IF(RES_hh_emi_in!F30=0,0,1000000*RES_hh_emi_in!F30/RES_hh_num_in!F30)</f>
        <v>142.30214705096293</v>
      </c>
      <c r="G30" s="72">
        <f>IF(RES_hh_emi_in!G30=0,0,1000000*RES_hh_emi_in!G30/RES_hh_num_in!G30)</f>
        <v>159.25927093028668</v>
      </c>
      <c r="H30" s="72">
        <f>IF(RES_hh_emi_in!H30=0,0,1000000*RES_hh_emi_in!H30/RES_hh_num_in!H30)</f>
        <v>197.62699516871186</v>
      </c>
      <c r="I30" s="72">
        <f>IF(RES_hh_emi_in!I30=0,0,1000000*RES_hh_emi_in!I30/RES_hh_num_in!I30)</f>
        <v>187.89261301377786</v>
      </c>
      <c r="J30" s="72">
        <f>IF(RES_hh_emi_in!J30=0,0,1000000*RES_hh_emi_in!J30/RES_hh_num_in!J30)</f>
        <v>179.27886742056012</v>
      </c>
      <c r="K30" s="72">
        <f>IF(RES_hh_emi_in!K30=0,0,1000000*RES_hh_emi_in!K30/RES_hh_num_in!K30)</f>
        <v>202.70361449720491</v>
      </c>
      <c r="L30" s="72">
        <f>IF(RES_hh_emi_in!L30=0,0,1000000*RES_hh_emi_in!L30/RES_hh_num_in!L30)</f>
        <v>188.90513903618293</v>
      </c>
      <c r="M30" s="72">
        <f>IF(RES_hh_emi_in!M30=0,0,1000000*RES_hh_emi_in!M30/RES_hh_num_in!M30)</f>
        <v>169.51075671337324</v>
      </c>
      <c r="N30" s="72">
        <f>IF(RES_hh_emi_in!N30=0,0,1000000*RES_hh_emi_in!N30/RES_hh_num_in!N30)</f>
        <v>172.10964963333578</v>
      </c>
      <c r="O30" s="72">
        <f>IF(RES_hh_emi_in!O30=0,0,1000000*RES_hh_emi_in!O30/RES_hh_num_in!O30)</f>
        <v>193.81193768470268</v>
      </c>
      <c r="P30" s="72">
        <f>IF(RES_hh_emi_in!P30=0,0,1000000*RES_hh_emi_in!P30/RES_hh_num_in!P30)</f>
        <v>171.38073646898818</v>
      </c>
      <c r="Q30" s="72">
        <f>IF(RES_hh_emi_in!Q30=0,0,1000000*RES_hh_emi_in!Q30/RES_hh_num_in!Q30)</f>
        <v>171.96018805156848</v>
      </c>
      <c r="R30" s="72">
        <f>IF(RES_hh_emi_in!R30=0,0,1000000*RES_hh_emi_in!R30/RES_hh_num_in!R30)</f>
        <v>216.01265225581952</v>
      </c>
      <c r="S30" s="72">
        <f>IF(RES_hh_emi_in!S30=0,0,1000000*RES_hh_emi_in!S30/RES_hh_num_in!S30)</f>
        <v>194.27747531923276</v>
      </c>
      <c r="T30" s="72">
        <f>IF(RES_hh_emi_in!T30=0,0,1000000*RES_hh_emi_in!T30/RES_hh_num_in!T30)</f>
        <v>195.09578458706272</v>
      </c>
      <c r="U30" s="72">
        <f>IF(RES_hh_emi_in!U30=0,0,1000000*RES_hh_emi_in!U30/RES_hh_num_in!U30)</f>
        <v>219.62897310515228</v>
      </c>
      <c r="V30" s="72">
        <f>IF(RES_hh_emi_in!V30=0,0,1000000*RES_hh_emi_in!V30/RES_hh_num_in!V30)</f>
        <v>216.58616792067181</v>
      </c>
      <c r="W30" s="72">
        <f>IF(RES_hh_emi_in!W30=0,0,1000000*RES_hh_emi_in!W30/RES_hh_num_in!W30)</f>
        <v>210.2025744408235</v>
      </c>
      <c r="X30" s="72">
        <f>IF(RES_hh_emi_in!X30=0,0,1000000*RES_hh_emi_in!X30/RES_hh_num_in!X30)</f>
        <v>208.15665069024482</v>
      </c>
      <c r="Y30" s="72">
        <f>IF(RES_hh_emi_in!Y30=0,0,1000000*RES_hh_emi_in!Y30/RES_hh_num_in!Y30)</f>
        <v>206.13513121831608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125.83142628927357</v>
      </c>
      <c r="D3" s="65">
        <f>IF(RES_hh_fech_in!D3=0,0,RES_hh_fech_in!D3/RES_summary!D$21)</f>
        <v>127.16631398179619</v>
      </c>
      <c r="E3" s="65">
        <f>IF(RES_hh_fech_in!E3=0,0,RES_hh_fech_in!E3/RES_summary!E$21)</f>
        <v>143.00202955269705</v>
      </c>
      <c r="F3" s="65">
        <f>IF(RES_hh_fech_in!F3=0,0,RES_hh_fech_in!F3/RES_summary!F$21)</f>
        <v>132.57968684632164</v>
      </c>
      <c r="G3" s="65">
        <f>IF(RES_hh_fech_in!G3=0,0,RES_hh_fech_in!G3/RES_summary!G$21)</f>
        <v>129.9617007948068</v>
      </c>
      <c r="H3" s="65">
        <f>IF(RES_hh_fech_in!H3=0,0,RES_hh_fech_in!H3/RES_summary!H$21)</f>
        <v>126.9673542554854</v>
      </c>
      <c r="I3" s="65">
        <f>IF(RES_hh_fech_in!I3=0,0,RES_hh_fech_in!I3/RES_summary!I$21)</f>
        <v>119.7499960183787</v>
      </c>
      <c r="J3" s="65">
        <f>IF(RES_hh_fech_in!J3=0,0,RES_hh_fech_in!J3/RES_summary!J$21)</f>
        <v>112.68842691111658</v>
      </c>
      <c r="K3" s="65">
        <f>IF(RES_hh_fech_in!K3=0,0,RES_hh_fech_in!K3/RES_summary!K$21)</f>
        <v>106.75624419587587</v>
      </c>
      <c r="L3" s="65">
        <f>IF(RES_hh_fech_in!L3=0,0,RES_hh_fech_in!L3/RES_summary!L$21)</f>
        <v>97.537454616380103</v>
      </c>
      <c r="M3" s="65">
        <f>IF(RES_hh_fech_in!M3=0,0,RES_hh_fech_in!M3/RES_summary!M$21)</f>
        <v>108.46844331965099</v>
      </c>
      <c r="N3" s="65">
        <f>IF(RES_hh_fech_in!N3=0,0,RES_hh_fech_in!N3/RES_summary!N$21)</f>
        <v>105.74542930514059</v>
      </c>
      <c r="O3" s="65">
        <f>IF(RES_hh_fech_in!O3=0,0,RES_hh_fech_in!O3/RES_summary!O$21)</f>
        <v>71.529419392044602</v>
      </c>
      <c r="P3" s="65">
        <f>IF(RES_hh_fech_in!P3=0,0,RES_hh_fech_in!P3/RES_summary!P$21)</f>
        <v>63.829554515417904</v>
      </c>
      <c r="Q3" s="65">
        <f>IF(RES_hh_fech_in!Q3=0,0,RES_hh_fech_in!Q3/RES_summary!Q$21)</f>
        <v>69.937075124370622</v>
      </c>
      <c r="R3" s="65">
        <f>IF(RES_hh_fech_in!R3=0,0,RES_hh_fech_in!R3/RES_summary!R$21)</f>
        <v>72.649367906905653</v>
      </c>
      <c r="S3" s="65">
        <f>IF(RES_hh_fech_in!S3=0,0,RES_hh_fech_in!S3/RES_summary!S$21)</f>
        <v>71.155619090773811</v>
      </c>
      <c r="T3" s="65">
        <f>IF(RES_hh_fech_in!T3=0,0,RES_hh_fech_in!T3/RES_summary!T$21)</f>
        <v>60.841470785219947</v>
      </c>
      <c r="U3" s="65">
        <f>IF(RES_hh_fech_in!U3=0,0,RES_hh_fech_in!U3/RES_summary!U$21)</f>
        <v>64.620877435738223</v>
      </c>
      <c r="V3" s="65">
        <f>IF(RES_hh_fech_in!V3=0,0,RES_hh_fech_in!V3/RES_summary!V$21)</f>
        <v>66.480102374394207</v>
      </c>
      <c r="W3" s="65">
        <f>IF(RES_hh_fech_in!W3=0,0,RES_hh_fech_in!W3/RES_summary!W$21)</f>
        <v>61.918786914892451</v>
      </c>
      <c r="X3" s="65">
        <f>IF(RES_hh_fech_in!X3=0,0,RES_hh_fech_in!X3/RES_summary!X$21)</f>
        <v>60.97663321577491</v>
      </c>
      <c r="Y3" s="65">
        <f>IF(RES_hh_fech_in!Y3=0,0,RES_hh_fech_in!Y3/RES_summary!Y$21)</f>
        <v>58.208352248576404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101.6032843977586</v>
      </c>
      <c r="D4" s="69">
        <f>IF(RES_hh_fech_in!D4=0,0,RES_hh_fech_in!D4/RES_summary!D$21)</f>
        <v>102.16557265170418</v>
      </c>
      <c r="E4" s="69">
        <f>IF(RES_hh_fech_in!E4=0,0,RES_hh_fech_in!E4/RES_summary!E$21)</f>
        <v>117.4560620758739</v>
      </c>
      <c r="F4" s="69">
        <f>IF(RES_hh_fech_in!F4=0,0,RES_hh_fech_in!F4/RES_summary!F$21)</f>
        <v>107.52085924220759</v>
      </c>
      <c r="G4" s="69">
        <f>IF(RES_hh_fech_in!G4=0,0,RES_hh_fech_in!G4/RES_summary!G$21)</f>
        <v>105.05294932278872</v>
      </c>
      <c r="H4" s="69">
        <f>IF(RES_hh_fech_in!H4=0,0,RES_hh_fech_in!H4/RES_summary!H$21)</f>
        <v>101.50606771285342</v>
      </c>
      <c r="I4" s="69">
        <f>IF(RES_hh_fech_in!I4=0,0,RES_hh_fech_in!I4/RES_summary!I$21)</f>
        <v>97.736795844527009</v>
      </c>
      <c r="J4" s="69">
        <f>IF(RES_hh_fech_in!J4=0,0,RES_hh_fech_in!J4/RES_summary!J$21)</f>
        <v>91.824507621204376</v>
      </c>
      <c r="K4" s="69">
        <f>IF(RES_hh_fech_in!K4=0,0,RES_hh_fech_in!K4/RES_summary!K$21)</f>
        <v>81.829507401619992</v>
      </c>
      <c r="L4" s="69">
        <f>IF(RES_hh_fech_in!L4=0,0,RES_hh_fech_in!L4/RES_summary!L$21)</f>
        <v>73.102900481585294</v>
      </c>
      <c r="M4" s="69">
        <f>IF(RES_hh_fech_in!M4=0,0,RES_hh_fech_in!M4/RES_summary!M$21)</f>
        <v>84.626617585785496</v>
      </c>
      <c r="N4" s="69">
        <f>IF(RES_hh_fech_in!N4=0,0,RES_hh_fech_in!N4/RES_summary!N$21)</f>
        <v>79.351030225908829</v>
      </c>
      <c r="O4" s="69">
        <f>IF(RES_hh_fech_in!O4=0,0,RES_hh_fech_in!O4/RES_summary!O$21)</f>
        <v>48.270236635850665</v>
      </c>
      <c r="P4" s="69">
        <f>IF(RES_hh_fech_in!P4=0,0,RES_hh_fech_in!P4/RES_summary!P$21)</f>
        <v>40.987744465334536</v>
      </c>
      <c r="Q4" s="69">
        <f>IF(RES_hh_fech_in!Q4=0,0,RES_hh_fech_in!Q4/RES_summary!Q$21)</f>
        <v>46.438180653890157</v>
      </c>
      <c r="R4" s="69">
        <f>IF(RES_hh_fech_in!R4=0,0,RES_hh_fech_in!R4/RES_summary!R$21)</f>
        <v>47.523089770014174</v>
      </c>
      <c r="S4" s="69">
        <f>IF(RES_hh_fech_in!S4=0,0,RES_hh_fech_in!S4/RES_summary!S$21)</f>
        <v>46.531443359433808</v>
      </c>
      <c r="T4" s="69">
        <f>IF(RES_hh_fech_in!T4=0,0,RES_hh_fech_in!T4/RES_summary!T$21)</f>
        <v>38.65678987983776</v>
      </c>
      <c r="U4" s="69">
        <f>IF(RES_hh_fech_in!U4=0,0,RES_hh_fech_in!U4/RES_summary!U$21)</f>
        <v>41.946840015492334</v>
      </c>
      <c r="V4" s="69">
        <f>IF(RES_hh_fech_in!V4=0,0,RES_hh_fech_in!V4/RES_summary!V$21)</f>
        <v>43.010369717532306</v>
      </c>
      <c r="W4" s="69">
        <f>IF(RES_hh_fech_in!W4=0,0,RES_hh_fech_in!W4/RES_summary!W$21)</f>
        <v>38.445331321298063</v>
      </c>
      <c r="X4" s="69">
        <f>IF(RES_hh_fech_in!X4=0,0,RES_hh_fech_in!X4/RES_summary!X$21)</f>
        <v>37.729131115425574</v>
      </c>
      <c r="Y4" s="69">
        <f>IF(RES_hh_fech_in!Y4=0,0,RES_hh_fech_in!Y4/RES_summary!Y$21)</f>
        <v>32.434777396486801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50.672093943042853</v>
      </c>
      <c r="J5" s="72">
        <f>IF(RES_hh_fech_in!J5=0,0,RES_hh_fech_in!J5/RES_summary!J$21)</f>
        <v>150.40383334209724</v>
      </c>
      <c r="K5" s="72">
        <f>IF(RES_hh_fech_in!K5=0,0,RES_hh_fech_in!K5/RES_summary!K$21)</f>
        <v>87.920482922042538</v>
      </c>
      <c r="L5" s="72">
        <f>IF(RES_hh_fech_in!L5=0,0,RES_hh_fech_in!L5/RES_summary!L$21)</f>
        <v>78.117132690510672</v>
      </c>
      <c r="M5" s="72">
        <f>IF(RES_hh_fech_in!M5=0,0,RES_hh_fech_in!M5/RES_summary!M$21)</f>
        <v>0</v>
      </c>
      <c r="N5" s="72">
        <f>IF(RES_hh_fech_in!N5=0,0,RES_hh_fech_in!N5/RES_summary!N$21)</f>
        <v>11.903926818506607</v>
      </c>
      <c r="O5" s="72">
        <f>IF(RES_hh_fech_in!O5=0,0,RES_hh_fech_in!O5/RES_summary!O$21)</f>
        <v>27.102901189414624</v>
      </c>
      <c r="P5" s="72">
        <f>IF(RES_hh_fech_in!P5=0,0,RES_hh_fech_in!P5/RES_summary!P$21)</f>
        <v>61.847712569002596</v>
      </c>
      <c r="Q5" s="72">
        <f>IF(RES_hh_fech_in!Q5=0,0,RES_hh_fech_in!Q5/RES_summary!Q$21)</f>
        <v>84.578652990728145</v>
      </c>
      <c r="R5" s="72">
        <f>IF(RES_hh_fech_in!R5=0,0,RES_hh_fech_in!R5/RES_summary!R$21)</f>
        <v>31.992190881062452</v>
      </c>
      <c r="S5" s="72">
        <f>IF(RES_hh_fech_in!S5=0,0,RES_hh_fech_in!S5/RES_summary!S$21)</f>
        <v>60.714096717286516</v>
      </c>
      <c r="T5" s="72">
        <f>IF(RES_hh_fech_in!T5=0,0,RES_hh_fech_in!T5/RES_summary!T$21)</f>
        <v>46.534464207127094</v>
      </c>
      <c r="U5" s="72">
        <f>IF(RES_hh_fech_in!U5=0,0,RES_hh_fech_in!U5/RES_summary!U$21)</f>
        <v>42.561591695862504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103.01823546945232</v>
      </c>
      <c r="H6" s="72">
        <f>IF(RES_hh_fech_in!H6=0,0,RES_hh_fech_in!H6/RES_summary!H$21)</f>
        <v>99.412092965058605</v>
      </c>
      <c r="I6" s="72">
        <f>IF(RES_hh_fech_in!I6=0,0,RES_hh_fech_in!I6/RES_summary!I$21)</f>
        <v>92.606675020404111</v>
      </c>
      <c r="J6" s="72">
        <f>IF(RES_hh_fech_in!J6=0,0,RES_hh_fech_in!J6/RES_summary!J$21)</f>
        <v>89.784637243533098</v>
      </c>
      <c r="K6" s="72">
        <f>IF(RES_hh_fech_in!K6=0,0,RES_hh_fech_in!K6/RES_summary!K$21)</f>
        <v>68.837871815227288</v>
      </c>
      <c r="L6" s="72">
        <f>IF(RES_hh_fech_in!L6=0,0,RES_hh_fech_in!L6/RES_summary!L$21)</f>
        <v>77.58761927532764</v>
      </c>
      <c r="M6" s="72">
        <f>IF(RES_hh_fech_in!M6=0,0,RES_hh_fech_in!M6/RES_summary!M$21)</f>
        <v>61.526582272217112</v>
      </c>
      <c r="N6" s="72">
        <f>IF(RES_hh_fech_in!N6=0,0,RES_hh_fech_in!N6/RES_summary!N$21)</f>
        <v>24.229345471341244</v>
      </c>
      <c r="O6" s="72">
        <f>IF(RES_hh_fech_in!O6=0,0,RES_hh_fech_in!O6/RES_summary!O$21)</f>
        <v>64.61952121804147</v>
      </c>
      <c r="P6" s="72">
        <f>IF(RES_hh_fech_in!P6=0,0,RES_hh_fech_in!P6/RES_summary!P$21)</f>
        <v>90.385634460787102</v>
      </c>
      <c r="Q6" s="72">
        <f>IF(RES_hh_fech_in!Q6=0,0,RES_hh_fech_in!Q6/RES_summary!Q$21)</f>
        <v>73.329366941249489</v>
      </c>
      <c r="R6" s="72">
        <f>IF(RES_hh_fech_in!R6=0,0,RES_hh_fech_in!R6/RES_summary!R$21)</f>
        <v>67.098256901031348</v>
      </c>
      <c r="S6" s="72">
        <f>IF(RES_hh_fech_in!S6=0,0,RES_hh_fech_in!S6/RES_summary!S$21)</f>
        <v>64.73729566131604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11.82445748779535</v>
      </c>
      <c r="W6" s="72">
        <f>IF(RES_hh_fech_in!W6=0,0,RES_hh_fech_in!W6/RES_summary!W$21)</f>
        <v>41.171148992368416</v>
      </c>
      <c r="X6" s="72">
        <f>IF(RES_hh_fech_in!X6=0,0,RES_hh_fech_in!X6/RES_summary!X$21)</f>
        <v>42.572786710045854</v>
      </c>
      <c r="Y6" s="72">
        <f>IF(RES_hh_fech_in!Y6=0,0,RES_hh_fech_in!Y6/RES_summary!Y$21)</f>
        <v>34.851974101912646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107.78996162764869</v>
      </c>
      <c r="D7" s="72">
        <f>IF(RES_hh_fech_in!D7=0,0,RES_hh_fech_in!D7/RES_summary!D$21)</f>
        <v>109.45406438487501</v>
      </c>
      <c r="E7" s="72">
        <f>IF(RES_hh_fech_in!E7=0,0,RES_hh_fech_in!E7/RES_summary!E$21)</f>
        <v>127.57816229193014</v>
      </c>
      <c r="F7" s="72">
        <f>IF(RES_hh_fech_in!F7=0,0,RES_hh_fech_in!F7/RES_summary!F$21)</f>
        <v>117.32931075896614</v>
      </c>
      <c r="G7" s="72">
        <f>IF(RES_hh_fech_in!G7=0,0,RES_hh_fech_in!G7/RES_summary!G$21)</f>
        <v>120.87836005310606</v>
      </c>
      <c r="H7" s="72">
        <f>IF(RES_hh_fech_in!H7=0,0,RES_hh_fech_in!H7/RES_summary!H$21)</f>
        <v>117.2357358875354</v>
      </c>
      <c r="I7" s="72">
        <f>IF(RES_hh_fech_in!I7=0,0,RES_hh_fech_in!I7/RES_summary!I$21)</f>
        <v>107.2540171539959</v>
      </c>
      <c r="J7" s="72">
        <f>IF(RES_hh_fech_in!J7=0,0,RES_hh_fech_in!J7/RES_summary!J$21)</f>
        <v>103.7746683383108</v>
      </c>
      <c r="K7" s="72">
        <f>IF(RES_hh_fech_in!K7=0,0,RES_hh_fech_in!K7/RES_summary!K$21)</f>
        <v>88.799434970972982</v>
      </c>
      <c r="L7" s="72">
        <f>IF(RES_hh_fech_in!L7=0,0,RES_hh_fech_in!L7/RES_summary!L$21)</f>
        <v>80.674597419167256</v>
      </c>
      <c r="M7" s="72">
        <f>IF(RES_hh_fech_in!M7=0,0,RES_hh_fech_in!M7/RES_summary!M$21)</f>
        <v>112.26472056341703</v>
      </c>
      <c r="N7" s="72">
        <f>IF(RES_hh_fech_in!N7=0,0,RES_hh_fech_in!N7/RES_summary!N$21)</f>
        <v>85.513332936933239</v>
      </c>
      <c r="O7" s="72">
        <f>IF(RES_hh_fech_in!O7=0,0,RES_hh_fech_in!O7/RES_summary!O$21)</f>
        <v>39.979764997190678</v>
      </c>
      <c r="P7" s="72">
        <f>IF(RES_hh_fech_in!P7=0,0,RES_hh_fech_in!P7/RES_summary!P$21)</f>
        <v>39.296703592214342</v>
      </c>
      <c r="Q7" s="72">
        <f>IF(RES_hh_fech_in!Q7=0,0,RES_hh_fech_in!Q7/RES_summary!Q$21)</f>
        <v>58.303947052776614</v>
      </c>
      <c r="R7" s="72">
        <f>IF(RES_hh_fech_in!R7=0,0,RES_hh_fech_in!R7/RES_summary!R$21)</f>
        <v>50.742944085441891</v>
      </c>
      <c r="S7" s="72">
        <f>IF(RES_hh_fech_in!S7=0,0,RES_hh_fech_in!S7/RES_summary!S$21)</f>
        <v>51.552709243928653</v>
      </c>
      <c r="T7" s="72">
        <f>IF(RES_hh_fech_in!T7=0,0,RES_hh_fech_in!T7/RES_summary!T$21)</f>
        <v>42.959884313671793</v>
      </c>
      <c r="U7" s="72">
        <f>IF(RES_hh_fech_in!U7=0,0,RES_hh_fech_in!U7/RES_summary!U$21)</f>
        <v>47.122897377906838</v>
      </c>
      <c r="V7" s="72">
        <f>IF(RES_hh_fech_in!V7=0,0,RES_hh_fech_in!V7/RES_summary!V$21)</f>
        <v>52.165637665028562</v>
      </c>
      <c r="W7" s="72">
        <f>IF(RES_hh_fech_in!W7=0,0,RES_hh_fech_in!W7/RES_summary!W$21)</f>
        <v>43.723510473265065</v>
      </c>
      <c r="X7" s="72">
        <f>IF(RES_hh_fech_in!X7=0,0,RES_hh_fech_in!X7/RES_summary!X$21)</f>
        <v>49.682402634635274</v>
      </c>
      <c r="Y7" s="72">
        <f>IF(RES_hh_fech_in!Y7=0,0,RES_hh_fech_in!Y7/RES_summary!Y$21)</f>
        <v>32.851737383302208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85.364009762808934</v>
      </c>
      <c r="D8" s="72">
        <f>IF(RES_hh_fech_in!D8=0,0,RES_hh_fech_in!D8/RES_summary!D$21)</f>
        <v>74.217903833444069</v>
      </c>
      <c r="E8" s="72">
        <f>IF(RES_hh_fech_in!E8=0,0,RES_hh_fech_in!E8/RES_summary!E$21)</f>
        <v>85.397815203868902</v>
      </c>
      <c r="F8" s="72">
        <f>IF(RES_hh_fech_in!F8=0,0,RES_hh_fech_in!F8/RES_summary!F$21)</f>
        <v>79.819185731294809</v>
      </c>
      <c r="G8" s="72">
        <f>IF(RES_hh_fech_in!G8=0,0,RES_hh_fech_in!G8/RES_summary!G$21)</f>
        <v>93.761091688893345</v>
      </c>
      <c r="H8" s="72">
        <f>IF(RES_hh_fech_in!H8=0,0,RES_hh_fech_in!H8/RES_summary!H$21)</f>
        <v>110.73202205631287</v>
      </c>
      <c r="I8" s="72">
        <f>IF(RES_hh_fech_in!I8=0,0,RES_hh_fech_in!I8/RES_summary!I$21)</f>
        <v>99.103912879434759</v>
      </c>
      <c r="J8" s="72">
        <f>IF(RES_hh_fech_in!J8=0,0,RES_hh_fech_in!J8/RES_summary!J$21)</f>
        <v>88.982071984657509</v>
      </c>
      <c r="K8" s="72">
        <f>IF(RES_hh_fech_in!K8=0,0,RES_hh_fech_in!K8/RES_summary!K$21)</f>
        <v>87.663871304904276</v>
      </c>
      <c r="L8" s="72">
        <f>IF(RES_hh_fech_in!L8=0,0,RES_hh_fech_in!L8/RES_summary!L$21)</f>
        <v>76.551967362263554</v>
      </c>
      <c r="M8" s="72">
        <f>IF(RES_hh_fech_in!M8=0,0,RES_hh_fech_in!M8/RES_summary!M$21)</f>
        <v>94.527808063793245</v>
      </c>
      <c r="N8" s="72">
        <f>IF(RES_hh_fech_in!N8=0,0,RES_hh_fech_in!N8/RES_summary!N$21)</f>
        <v>76.852078370994846</v>
      </c>
      <c r="O8" s="72">
        <f>IF(RES_hh_fech_in!O8=0,0,RES_hh_fech_in!O8/RES_summary!O$21)</f>
        <v>49.18920487272166</v>
      </c>
      <c r="P8" s="72">
        <f>IF(RES_hh_fech_in!P8=0,0,RES_hh_fech_in!P8/RES_summary!P$21)</f>
        <v>42.837845968119098</v>
      </c>
      <c r="Q8" s="72">
        <f>IF(RES_hh_fech_in!Q8=0,0,RES_hh_fech_in!Q8/RES_summary!Q$21)</f>
        <v>57.374616887914229</v>
      </c>
      <c r="R8" s="72">
        <f>IF(RES_hh_fech_in!R8=0,0,RES_hh_fech_in!R8/RES_summary!R$21)</f>
        <v>48.099659943705042</v>
      </c>
      <c r="S8" s="72">
        <f>IF(RES_hh_fech_in!S8=0,0,RES_hh_fech_in!S8/RES_summary!S$21)</f>
        <v>47.018729152436251</v>
      </c>
      <c r="T8" s="72">
        <f>IF(RES_hh_fech_in!T8=0,0,RES_hh_fech_in!T8/RES_summary!T$21)</f>
        <v>38.44471053377022</v>
      </c>
      <c r="U8" s="72">
        <f>IF(RES_hh_fech_in!U8=0,0,RES_hh_fech_in!U8/RES_summary!U$21)</f>
        <v>39.929221362517666</v>
      </c>
      <c r="V8" s="72">
        <f>IF(RES_hh_fech_in!V8=0,0,RES_hh_fech_in!V8/RES_summary!V$21)</f>
        <v>41.267416117115758</v>
      </c>
      <c r="W8" s="72">
        <f>IF(RES_hh_fech_in!W8=0,0,RES_hh_fech_in!W8/RES_summary!W$21)</f>
        <v>44.539923716105747</v>
      </c>
      <c r="X8" s="72">
        <f>IF(RES_hh_fech_in!X8=0,0,RES_hh_fech_in!X8/RES_summary!X$21)</f>
        <v>40.451866815336615</v>
      </c>
      <c r="Y8" s="72">
        <f>IF(RES_hh_fech_in!Y8=0,0,RES_hh_fech_in!Y8/RES_summary!Y$21)</f>
        <v>30.719207374805794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95.721477183115326</v>
      </c>
      <c r="D9" s="72">
        <f>IF(RES_hh_fech_in!D9=0,0,RES_hh_fech_in!D9/RES_summary!D$21)</f>
        <v>99.039805486763569</v>
      </c>
      <c r="E9" s="72">
        <f>IF(RES_hh_fech_in!E9=0,0,RES_hh_fech_in!E9/RES_summary!E$21)</f>
        <v>102.9365635752855</v>
      </c>
      <c r="F9" s="72">
        <f>IF(RES_hh_fech_in!F9=0,0,RES_hh_fech_in!F9/RES_summary!F$21)</f>
        <v>102.5552387456159</v>
      </c>
      <c r="G9" s="72">
        <f>IF(RES_hh_fech_in!G9=0,0,RES_hh_fech_in!G9/RES_summary!G$21)</f>
        <v>99.851762687188284</v>
      </c>
      <c r="H9" s="72">
        <f>IF(RES_hh_fech_in!H9=0,0,RES_hh_fech_in!H9/RES_summary!H$21)</f>
        <v>95.041820719196465</v>
      </c>
      <c r="I9" s="72">
        <f>IF(RES_hh_fech_in!I9=0,0,RES_hh_fech_in!I9/RES_summary!I$21)</f>
        <v>102.19779837683565</v>
      </c>
      <c r="J9" s="72">
        <f>IF(RES_hh_fech_in!J9=0,0,RES_hh_fech_in!J9/RES_summary!J$21)</f>
        <v>82.807428822713177</v>
      </c>
      <c r="K9" s="72">
        <f>IF(RES_hh_fech_in!K9=0,0,RES_hh_fech_in!K9/RES_summary!K$21)</f>
        <v>71.063028372116932</v>
      </c>
      <c r="L9" s="72">
        <f>IF(RES_hh_fech_in!L9=0,0,RES_hh_fech_in!L9/RES_summary!L$21)</f>
        <v>67.002530015779357</v>
      </c>
      <c r="M9" s="72">
        <f>IF(RES_hh_fech_in!M9=0,0,RES_hh_fech_in!M9/RES_summary!M$21)</f>
        <v>76.146921196254027</v>
      </c>
      <c r="N9" s="72">
        <f>IF(RES_hh_fech_in!N9=0,0,RES_hh_fech_in!N9/RES_summary!N$21)</f>
        <v>82.050292706303708</v>
      </c>
      <c r="O9" s="72">
        <f>IF(RES_hh_fech_in!O9=0,0,RES_hh_fech_in!O9/RES_summary!O$21)</f>
        <v>67.103381947803925</v>
      </c>
      <c r="P9" s="72">
        <f>IF(RES_hh_fech_in!P9=0,0,RES_hh_fech_in!P9/RES_summary!P$21)</f>
        <v>62.812610838453601</v>
      </c>
      <c r="Q9" s="72">
        <f>IF(RES_hh_fech_in!Q9=0,0,RES_hh_fech_in!Q9/RES_summary!Q$21)</f>
        <v>63.320392219879004</v>
      </c>
      <c r="R9" s="72">
        <f>IF(RES_hh_fech_in!R9=0,0,RES_hh_fech_in!R9/RES_summary!R$21)</f>
        <v>52.340338784332559</v>
      </c>
      <c r="S9" s="72">
        <f>IF(RES_hh_fech_in!S9=0,0,RES_hh_fech_in!S9/RES_summary!S$21)</f>
        <v>50.713587120712326</v>
      </c>
      <c r="T9" s="72">
        <f>IF(RES_hh_fech_in!T9=0,0,RES_hh_fech_in!T9/RES_summary!T$21)</f>
        <v>46.43677809728338</v>
      </c>
      <c r="U9" s="72">
        <f>IF(RES_hh_fech_in!U9=0,0,RES_hh_fech_in!U9/RES_summary!U$21)</f>
        <v>43.338900392859976</v>
      </c>
      <c r="V9" s="72">
        <f>IF(RES_hh_fech_in!V9=0,0,RES_hh_fech_in!V9/RES_summary!V$21)</f>
        <v>39.406219154718414</v>
      </c>
      <c r="W9" s="72">
        <f>IF(RES_hh_fech_in!W9=0,0,RES_hh_fech_in!W9/RES_summary!W$21)</f>
        <v>39.910920613546665</v>
      </c>
      <c r="X9" s="72">
        <f>IF(RES_hh_fech_in!X9=0,0,RES_hh_fech_in!X9/RES_summary!X$21)</f>
        <v>39.658305316293131</v>
      </c>
      <c r="Y9" s="72">
        <f>IF(RES_hh_fech_in!Y9=0,0,RES_hh_fech_in!Y9/RES_summary!Y$21)</f>
        <v>37.904260121933234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103.26173240359338</v>
      </c>
      <c r="G10" s="72">
        <f>IF(RES_hh_fech_in!G10=0,0,RES_hh_fech_in!G10/RES_summary!G$21)</f>
        <v>77.828709697756238</v>
      </c>
      <c r="H10" s="72">
        <f>IF(RES_hh_fech_in!H10=0,0,RES_hh_fech_in!H10/RES_summary!H$21)</f>
        <v>74.294666028302487</v>
      </c>
      <c r="I10" s="72">
        <f>IF(RES_hh_fech_in!I10=0,0,RES_hh_fech_in!I10/RES_summary!I$21)</f>
        <v>68.885913434261084</v>
      </c>
      <c r="J10" s="72">
        <f>IF(RES_hh_fech_in!J10=0,0,RES_hh_fech_in!J10/RES_summary!J$21)</f>
        <v>63.203107234884207</v>
      </c>
      <c r="K10" s="72">
        <f>IF(RES_hh_fech_in!K10=0,0,RES_hh_fech_in!K10/RES_summary!K$21)</f>
        <v>59.605616701174291</v>
      </c>
      <c r="L10" s="72">
        <f>IF(RES_hh_fech_in!L10=0,0,RES_hh_fech_in!L10/RES_summary!L$21)</f>
        <v>58.099242840021958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68.738121936393924</v>
      </c>
      <c r="D11" s="72">
        <f>IF(RES_hh_fech_in!D11=0,0,RES_hh_fech_in!D11/RES_summary!D$21)</f>
        <v>61.80213997843753</v>
      </c>
      <c r="E11" s="72">
        <f>IF(RES_hh_fech_in!E11=0,0,RES_hh_fech_in!E11/RES_summary!E$21)</f>
        <v>89.787738083167199</v>
      </c>
      <c r="F11" s="72">
        <f>IF(RES_hh_fech_in!F11=0,0,RES_hh_fech_in!F11/RES_summary!F$21)</f>
        <v>76.310071662210447</v>
      </c>
      <c r="G11" s="72">
        <f>IF(RES_hh_fech_in!G11=0,0,RES_hh_fech_in!G11/RES_summary!G$21)</f>
        <v>79.963917632759063</v>
      </c>
      <c r="H11" s="72">
        <f>IF(RES_hh_fech_in!H11=0,0,RES_hh_fech_in!H11/RES_summary!H$21)</f>
        <v>87.663165636779084</v>
      </c>
      <c r="I11" s="72">
        <f>IF(RES_hh_fech_in!I11=0,0,RES_hh_fech_in!I11/RES_summary!I$21)</f>
        <v>61.411254735772694</v>
      </c>
      <c r="J11" s="72">
        <f>IF(RES_hh_fech_in!J11=0,0,RES_hh_fech_in!J11/RES_summary!J$21)</f>
        <v>62.769231670665185</v>
      </c>
      <c r="K11" s="72">
        <f>IF(RES_hh_fech_in!K11=0,0,RES_hh_fech_in!K11/RES_summary!K$21)</f>
        <v>66.728979803390189</v>
      </c>
      <c r="L11" s="72">
        <f>IF(RES_hh_fech_in!L11=0,0,RES_hh_fech_in!L11/RES_summary!L$21)</f>
        <v>60.721678894285539</v>
      </c>
      <c r="M11" s="72">
        <f>IF(RES_hh_fech_in!M11=0,0,RES_hh_fech_in!M11/RES_summary!M$21)</f>
        <v>70.545930272143323</v>
      </c>
      <c r="N11" s="72">
        <f>IF(RES_hh_fech_in!N11=0,0,RES_hh_fech_in!N11/RES_summary!N$21)</f>
        <v>57.129472899192045</v>
      </c>
      <c r="O11" s="72">
        <f>IF(RES_hh_fech_in!O11=0,0,RES_hh_fech_in!O11/RES_summary!O$21)</f>
        <v>49.138882226266588</v>
      </c>
      <c r="P11" s="72">
        <f>IF(RES_hh_fech_in!P11=0,0,RES_hh_fech_in!P11/RES_summary!P$21)</f>
        <v>57.163620579905036</v>
      </c>
      <c r="Q11" s="72">
        <f>IF(RES_hh_fech_in!Q11=0,0,RES_hh_fech_in!Q11/RES_summary!Q$21)</f>
        <v>56.447155979209725</v>
      </c>
      <c r="R11" s="72">
        <f>IF(RES_hh_fech_in!R11=0,0,RES_hh_fech_in!R11/RES_summary!R$21)</f>
        <v>43.129325513196704</v>
      </c>
      <c r="S11" s="72">
        <f>IF(RES_hh_fech_in!S11=0,0,RES_hh_fech_in!S11/RES_summary!S$21)</f>
        <v>41.655879520705803</v>
      </c>
      <c r="T11" s="72">
        <f>IF(RES_hh_fech_in!T11=0,0,RES_hh_fech_in!T11/RES_summary!T$21)</f>
        <v>42.697259144899135</v>
      </c>
      <c r="U11" s="72">
        <f>IF(RES_hh_fech_in!U11=0,0,RES_hh_fech_in!U11/RES_summary!U$21)</f>
        <v>39.874363030741641</v>
      </c>
      <c r="V11" s="72">
        <f>IF(RES_hh_fech_in!V11=0,0,RES_hh_fech_in!V11/RES_summary!V$21)</f>
        <v>42.664464382036613</v>
      </c>
      <c r="W11" s="72">
        <f>IF(RES_hh_fech_in!W11=0,0,RES_hh_fech_in!W11/RES_summary!W$21)</f>
        <v>0</v>
      </c>
      <c r="X11" s="72">
        <f>IF(RES_hh_fech_in!X11=0,0,RES_hh_fech_in!X11/RES_summary!X$21)</f>
        <v>0</v>
      </c>
      <c r="Y11" s="72">
        <f>IF(RES_hh_fech_in!Y11=0,0,RES_hh_fech_in!Y11/RES_summary!Y$21)</f>
        <v>0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30.111530897977044</v>
      </c>
      <c r="D12" s="72">
        <f>IF(RES_hh_fech_in!D12=0,0,RES_hh_fech_in!D12/RES_summary!D$21)</f>
        <v>28.508198931080727</v>
      </c>
      <c r="E12" s="72">
        <f>IF(RES_hh_fech_in!E12=0,0,RES_hh_fech_in!E12/RES_summary!E$21)</f>
        <v>36.028933921015103</v>
      </c>
      <c r="F12" s="72">
        <f>IF(RES_hh_fech_in!F12=0,0,RES_hh_fech_in!F12/RES_summary!F$21)</f>
        <v>30.429691152568623</v>
      </c>
      <c r="G12" s="72">
        <f>IF(RES_hh_fech_in!G12=0,0,RES_hh_fech_in!G12/RES_summary!G$21)</f>
        <v>27.920795341386857</v>
      </c>
      <c r="H12" s="72">
        <f>IF(RES_hh_fech_in!H12=0,0,RES_hh_fech_in!H12/RES_summary!H$21)</f>
        <v>28.550929681431512</v>
      </c>
      <c r="I12" s="72">
        <f>IF(RES_hh_fech_in!I12=0,0,RES_hh_fech_in!I12/RES_summary!I$21)</f>
        <v>26.859125374614877</v>
      </c>
      <c r="J12" s="72">
        <f>IF(RES_hh_fech_in!J12=0,0,RES_hh_fech_in!J12/RES_summary!J$21)</f>
        <v>22.84946455252657</v>
      </c>
      <c r="K12" s="72">
        <f>IF(RES_hh_fech_in!K12=0,0,RES_hh_fech_in!K12/RES_summary!K$21)</f>
        <v>18.698833829778344</v>
      </c>
      <c r="L12" s="72">
        <f>IF(RES_hh_fech_in!L12=0,0,RES_hh_fech_in!L12/RES_summary!L$21)</f>
        <v>16.35708638415452</v>
      </c>
      <c r="M12" s="72">
        <f>IF(RES_hh_fech_in!M12=0,0,RES_hh_fech_in!M12/RES_summary!M$21)</f>
        <v>19.766704533915075</v>
      </c>
      <c r="N12" s="72">
        <f>IF(RES_hh_fech_in!N12=0,0,RES_hh_fech_in!N12/RES_summary!N$21)</f>
        <v>18.321113809980879</v>
      </c>
      <c r="O12" s="72">
        <f>IF(RES_hh_fech_in!O12=0,0,RES_hh_fech_in!O12/RES_summary!O$21)</f>
        <v>9.3202378216300676</v>
      </c>
      <c r="P12" s="72">
        <f>IF(RES_hh_fech_in!P12=0,0,RES_hh_fech_in!P12/RES_summary!P$21)</f>
        <v>8.2345944406531277</v>
      </c>
      <c r="Q12" s="72">
        <f>IF(RES_hh_fech_in!Q12=0,0,RES_hh_fech_in!Q12/RES_summary!Q$21)</f>
        <v>12.153268531092021</v>
      </c>
      <c r="R12" s="72">
        <f>IF(RES_hh_fech_in!R12=0,0,RES_hh_fech_in!R12/RES_summary!R$21)</f>
        <v>10.461869799675362</v>
      </c>
      <c r="S12" s="72">
        <f>IF(RES_hh_fech_in!S12=0,0,RES_hh_fech_in!S12/RES_summary!S$21)</f>
        <v>9.9895561446241246</v>
      </c>
      <c r="T12" s="72">
        <f>IF(RES_hh_fech_in!T12=0,0,RES_hh_fech_in!T12/RES_summary!T$21)</f>
        <v>9.3803744641547535</v>
      </c>
      <c r="U12" s="72">
        <f>IF(RES_hh_fech_in!U12=0,0,RES_hh_fech_in!U12/RES_summary!U$21)</f>
        <v>8.6836662249200209</v>
      </c>
      <c r="V12" s="72">
        <f>IF(RES_hh_fech_in!V12=0,0,RES_hh_fech_in!V12/RES_summary!V$21)</f>
        <v>8.8710717146016034</v>
      </c>
      <c r="W12" s="72">
        <f>IF(RES_hh_fech_in!W12=0,0,RES_hh_fech_in!W12/RES_summary!W$21)</f>
        <v>8.9661523080083914</v>
      </c>
      <c r="X12" s="72">
        <f>IF(RES_hh_fech_in!X12=0,0,RES_hh_fech_in!X12/RES_summary!X$21)</f>
        <v>8.181269096640138</v>
      </c>
      <c r="Y12" s="72">
        <f>IF(RES_hh_fech_in!Y12=0,0,RES_hh_fech_in!Y12/RES_summary!Y$21)</f>
        <v>7.2334203521875677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67.456624128553869</v>
      </c>
      <c r="D13" s="74">
        <f>IF(RES_hh_fech_in!D13=0,0,RES_hh_fech_in!D13/RES_summary!D$21)</f>
        <v>87.096528247118457</v>
      </c>
      <c r="E13" s="74">
        <f>IF(RES_hh_fech_in!E13=0,0,RES_hh_fech_in!E13/RES_summary!E$21)</f>
        <v>86.96998407502484</v>
      </c>
      <c r="F13" s="74">
        <f>IF(RES_hh_fech_in!F13=0,0,RES_hh_fech_in!F13/RES_summary!F$21)</f>
        <v>87.801661708554008</v>
      </c>
      <c r="G13" s="74">
        <f>IF(RES_hh_fech_in!G13=0,0,RES_hh_fech_in!G13/RES_summary!G$21)</f>
        <v>80.8182797293844</v>
      </c>
      <c r="H13" s="74">
        <f>IF(RES_hh_fech_in!H13=0,0,RES_hh_fech_in!H13/RES_summary!H$21)</f>
        <v>85.924008643147829</v>
      </c>
      <c r="I13" s="74">
        <f>IF(RES_hh_fech_in!I13=0,0,RES_hh_fech_in!I13/RES_summary!I$21)</f>
        <v>77.901240794718973</v>
      </c>
      <c r="J13" s="74">
        <f>IF(RES_hh_fech_in!J13=0,0,RES_hh_fech_in!J13/RES_summary!J$21)</f>
        <v>73.091449676542723</v>
      </c>
      <c r="K13" s="74">
        <f>IF(RES_hh_fech_in!K13=0,0,RES_hh_fech_in!K13/RES_summary!K$21)</f>
        <v>70.713294335092002</v>
      </c>
      <c r="L13" s="74">
        <f>IF(RES_hh_fech_in!L13=0,0,RES_hh_fech_in!L13/RES_summary!L$21)</f>
        <v>67.429234431649974</v>
      </c>
      <c r="M13" s="74">
        <f>IF(RES_hh_fech_in!M13=0,0,RES_hh_fech_in!M13/RES_summary!M$21)</f>
        <v>55.287606126806679</v>
      </c>
      <c r="N13" s="74">
        <f>IF(RES_hh_fech_in!N13=0,0,RES_hh_fech_in!N13/RES_summary!N$21)</f>
        <v>75.716043513106214</v>
      </c>
      <c r="O13" s="74">
        <f>IF(RES_hh_fech_in!O13=0,0,RES_hh_fech_in!O13/RES_summary!O$21)</f>
        <v>48.988761765694441</v>
      </c>
      <c r="P13" s="74">
        <f>IF(RES_hh_fech_in!P13=0,0,RES_hh_fech_in!P13/RES_summary!P$21)</f>
        <v>42.090363937951636</v>
      </c>
      <c r="Q13" s="74">
        <f>IF(RES_hh_fech_in!Q13=0,0,RES_hh_fech_in!Q13/RES_summary!Q$21)</f>
        <v>41.288302362567734</v>
      </c>
      <c r="R13" s="74">
        <f>IF(RES_hh_fech_in!R13=0,0,RES_hh_fech_in!R13/RES_summary!R$21)</f>
        <v>75.55012607953654</v>
      </c>
      <c r="S13" s="74">
        <f>IF(RES_hh_fech_in!S13=0,0,RES_hh_fech_in!S13/RES_summary!S$21)</f>
        <v>63.978551066049555</v>
      </c>
      <c r="T13" s="74">
        <f>IF(RES_hh_fech_in!T13=0,0,RES_hh_fech_in!T13/RES_summary!T$21)</f>
        <v>30.376765630839177</v>
      </c>
      <c r="U13" s="74">
        <f>IF(RES_hh_fech_in!U13=0,0,RES_hh_fech_in!U13/RES_summary!U$21)</f>
        <v>0</v>
      </c>
      <c r="V13" s="74">
        <f>IF(RES_hh_fech_in!V13=0,0,RES_hh_fech_in!V13/RES_summary!V$21)</f>
        <v>0</v>
      </c>
      <c r="W13" s="74">
        <f>IF(RES_hh_fech_in!W13=0,0,RES_hh_fech_in!W13/RES_summary!W$21)</f>
        <v>0</v>
      </c>
      <c r="X13" s="74">
        <f>IF(RES_hh_fech_in!X13=0,0,RES_hh_fech_in!X13/RES_summary!X$21)</f>
        <v>0</v>
      </c>
      <c r="Y13" s="74">
        <f>IF(RES_hh_fech_in!Y13=0,0,RES_hh_fech_in!Y13/RES_summary!Y$21)</f>
        <v>0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1.0510363766267123</v>
      </c>
      <c r="D14" s="76">
        <f>IF(RES_hh_fech_in!D14=0,0,RES_hh_fech_in!D14/RES_summary!D$21)</f>
        <v>1.1449450399014647</v>
      </c>
      <c r="E14" s="76">
        <f>IF(RES_hh_fech_in!E14=0,0,RES_hh_fech_in!E14/RES_summary!E$21)</f>
        <v>1.2344629149904964</v>
      </c>
      <c r="F14" s="76">
        <f>IF(RES_hh_fech_in!F14=0,0,RES_hh_fech_in!F14/RES_summary!F$21)</f>
        <v>1.1555794912091946</v>
      </c>
      <c r="G14" s="76">
        <f>IF(RES_hh_fech_in!G14=0,0,RES_hh_fech_in!G14/RES_summary!G$21)</f>
        <v>1.0654891496231143</v>
      </c>
      <c r="H14" s="76">
        <f>IF(RES_hh_fech_in!H14=0,0,RES_hh_fech_in!H14/RES_summary!H$21)</f>
        <v>0.99923673904794585</v>
      </c>
      <c r="I14" s="76">
        <f>IF(RES_hh_fech_in!I14=0,0,RES_hh_fech_in!I14/RES_summary!I$21)</f>
        <v>0.87109897811171189</v>
      </c>
      <c r="J14" s="76">
        <f>IF(RES_hh_fech_in!J14=0,0,RES_hh_fech_in!J14/RES_summary!J$21)</f>
        <v>0.92444489993148926</v>
      </c>
      <c r="K14" s="76">
        <f>IF(RES_hh_fech_in!K14=0,0,RES_hh_fech_in!K14/RES_summary!K$21)</f>
        <v>0.8397931808303748</v>
      </c>
      <c r="L14" s="76">
        <f>IF(RES_hh_fech_in!L14=0,0,RES_hh_fech_in!L14/RES_summary!L$21)</f>
        <v>0.65327161087159835</v>
      </c>
      <c r="M14" s="76">
        <f>IF(RES_hh_fech_in!M14=0,0,RES_hh_fech_in!M14/RES_summary!M$21)</f>
        <v>0.71674424392728497</v>
      </c>
      <c r="N14" s="76">
        <f>IF(RES_hh_fech_in!N14=0,0,RES_hh_fech_in!N14/RES_summary!N$21)</f>
        <v>0.59927675171121142</v>
      </c>
      <c r="O14" s="76">
        <f>IF(RES_hh_fech_in!O14=0,0,RES_hh_fech_in!O14/RES_summary!O$21)</f>
        <v>0.46435099271251479</v>
      </c>
      <c r="P14" s="76">
        <f>IF(RES_hh_fech_in!P14=0,0,RES_hh_fech_in!P14/RES_summary!P$21)</f>
        <v>0.53302261251449723</v>
      </c>
      <c r="Q14" s="76">
        <f>IF(RES_hh_fech_in!Q14=0,0,RES_hh_fech_in!Q14/RES_summary!Q$21)</f>
        <v>0.61615535568634394</v>
      </c>
      <c r="R14" s="76">
        <f>IF(RES_hh_fech_in!R14=0,0,RES_hh_fech_in!R14/RES_summary!R$21)</f>
        <v>0.53327849972389318</v>
      </c>
      <c r="S14" s="76">
        <f>IF(RES_hh_fech_in!S14=0,0,RES_hh_fech_in!S14/RES_summary!S$21)</f>
        <v>0.57588915990360101</v>
      </c>
      <c r="T14" s="76">
        <f>IF(RES_hh_fech_in!T14=0,0,RES_hh_fech_in!T14/RES_summary!T$21)</f>
        <v>0.47731492211670146</v>
      </c>
      <c r="U14" s="76">
        <f>IF(RES_hh_fech_in!U14=0,0,RES_hh_fech_in!U14/RES_summary!U$21)</f>
        <v>0.56635932242967024</v>
      </c>
      <c r="V14" s="76">
        <f>IF(RES_hh_fech_in!V14=0,0,RES_hh_fech_in!V14/RES_summary!V$21)</f>
        <v>0.56173353687645111</v>
      </c>
      <c r="W14" s="76">
        <f>IF(RES_hh_fech_in!W14=0,0,RES_hh_fech_in!W14/RES_summary!W$21)</f>
        <v>0.44686477150038817</v>
      </c>
      <c r="X14" s="76">
        <f>IF(RES_hh_fech_in!X14=0,0,RES_hh_fech_in!X14/RES_summary!X$21)</f>
        <v>0.40510013899062391</v>
      </c>
      <c r="Y14" s="76">
        <f>IF(RES_hh_fech_in!Y14=0,0,RES_hh_fech_in!Y14/RES_summary!Y$21)</f>
        <v>0.30351630783092881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2.4223519866802139</v>
      </c>
      <c r="D15" s="69">
        <f>IF(RES_hh_fech_in!D15=0,0,RES_hh_fech_in!D15/RES_summary!D$21)</f>
        <v>1.7740309278950288</v>
      </c>
      <c r="E15" s="69">
        <f>IF(RES_hh_fech_in!E15=0,0,RES_hh_fech_in!E15/RES_summary!E$21)</f>
        <v>3.4524310478972833</v>
      </c>
      <c r="F15" s="69">
        <f>IF(RES_hh_fech_in!F15=0,0,RES_hh_fech_in!F15/RES_summary!F$21)</f>
        <v>1.5523839012178915</v>
      </c>
      <c r="G15" s="69">
        <f>IF(RES_hh_fech_in!G15=0,0,RES_hh_fech_in!G15/RES_summary!G$21)</f>
        <v>2.9025309235714243</v>
      </c>
      <c r="H15" s="69">
        <f>IF(RES_hh_fech_in!H15=0,0,RES_hh_fech_in!H15/RES_summary!H$21)</f>
        <v>3.7951151433554884</v>
      </c>
      <c r="I15" s="69">
        <f>IF(RES_hh_fech_in!I15=0,0,RES_hh_fech_in!I15/RES_summary!I$21)</f>
        <v>2.5967417869770513</v>
      </c>
      <c r="J15" s="69">
        <f>IF(RES_hh_fech_in!J15=0,0,RES_hh_fech_in!J15/RES_summary!J$21)</f>
        <v>0.54698772218670189</v>
      </c>
      <c r="K15" s="69">
        <f>IF(RES_hh_fech_in!K15=0,0,RES_hh_fech_in!K15/RES_summary!K$21)</f>
        <v>2.2197197971178744</v>
      </c>
      <c r="L15" s="69">
        <f>IF(RES_hh_fech_in!L15=0,0,RES_hh_fech_in!L15/RES_summary!L$21)</f>
        <v>2.9342714481852767</v>
      </c>
      <c r="M15" s="69">
        <f>IF(RES_hh_fech_in!M15=0,0,RES_hh_fech_in!M15/RES_summary!M$21)</f>
        <v>2.7493619541383345</v>
      </c>
      <c r="N15" s="69">
        <f>IF(RES_hh_fech_in!N15=0,0,RES_hh_fech_in!N15/RES_summary!N$21)</f>
        <v>6.3599788922835438</v>
      </c>
      <c r="O15" s="69">
        <f>IF(RES_hh_fech_in!O15=0,0,RES_hh_fech_in!O15/RES_summary!O$21)</f>
        <v>2.2585971246688668</v>
      </c>
      <c r="P15" s="69">
        <f>IF(RES_hh_fech_in!P15=0,0,RES_hh_fech_in!P15/RES_summary!P$21)</f>
        <v>2.5002982447891626</v>
      </c>
      <c r="Q15" s="69">
        <f>IF(RES_hh_fech_in!Q15=0,0,RES_hh_fech_in!Q15/RES_summary!Q$21)</f>
        <v>4.2067582921682458</v>
      </c>
      <c r="R15" s="69">
        <f>IF(RES_hh_fech_in!R15=0,0,RES_hh_fech_in!R15/RES_summary!R$21)</f>
        <v>4.6194784521535786</v>
      </c>
      <c r="S15" s="69">
        <f>IF(RES_hh_fech_in!S15=0,0,RES_hh_fech_in!S15/RES_summary!S$21)</f>
        <v>4.3098475945321129</v>
      </c>
      <c r="T15" s="69">
        <f>IF(RES_hh_fech_in!T15=0,0,RES_hh_fech_in!T15/RES_summary!T$21)</f>
        <v>2.5154977613464156</v>
      </c>
      <c r="U15" s="69">
        <f>IF(RES_hh_fech_in!U15=0,0,RES_hh_fech_in!U15/RES_summary!U$21)</f>
        <v>2.5216164350302273</v>
      </c>
      <c r="V15" s="69">
        <f>IF(RES_hh_fech_in!V15=0,0,RES_hh_fech_in!V15/RES_summary!V$21)</f>
        <v>2.6691206959422513</v>
      </c>
      <c r="W15" s="69">
        <f>IF(RES_hh_fech_in!W15=0,0,RES_hh_fech_in!W15/RES_summary!W$21)</f>
        <v>2.6005752079403086</v>
      </c>
      <c r="X15" s="69">
        <f>IF(RES_hh_fech_in!X15=0,0,RES_hh_fech_in!X15/RES_summary!X$21)</f>
        <v>2.7938285317814309</v>
      </c>
      <c r="Y15" s="69">
        <f>IF(RES_hh_fech_in!Y15=0,0,RES_hh_fech_in!Y15/RES_summary!Y$21)</f>
        <v>6.9153180933362792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2.4223519866802139</v>
      </c>
      <c r="D16" s="72">
        <f>IF(RES_hh_fech_in!D16=0,0,RES_hh_fech_in!D16/RES_summary!D$21)</f>
        <v>1.7740309278950288</v>
      </c>
      <c r="E16" s="72">
        <f>IF(RES_hh_fech_in!E16=0,0,RES_hh_fech_in!E16/RES_summary!E$21)</f>
        <v>3.4524310478972833</v>
      </c>
      <c r="F16" s="72">
        <f>IF(RES_hh_fech_in!F16=0,0,RES_hh_fech_in!F16/RES_summary!F$21)</f>
        <v>1.5523839012178915</v>
      </c>
      <c r="G16" s="72">
        <f>IF(RES_hh_fech_in!G16=0,0,RES_hh_fech_in!G16/RES_summary!G$21)</f>
        <v>2.9025309235714243</v>
      </c>
      <c r="H16" s="72">
        <f>IF(RES_hh_fech_in!H16=0,0,RES_hh_fech_in!H16/RES_summary!H$21)</f>
        <v>3.7951151433554884</v>
      </c>
      <c r="I16" s="72">
        <f>IF(RES_hh_fech_in!I16=0,0,RES_hh_fech_in!I16/RES_summary!I$21)</f>
        <v>2.5967417869770513</v>
      </c>
      <c r="J16" s="72">
        <f>IF(RES_hh_fech_in!J16=0,0,RES_hh_fech_in!J16/RES_summary!J$21)</f>
        <v>0.54698772218670189</v>
      </c>
      <c r="K16" s="72">
        <f>IF(RES_hh_fech_in!K16=0,0,RES_hh_fech_in!K16/RES_summary!K$21)</f>
        <v>2.2197197971178744</v>
      </c>
      <c r="L16" s="72">
        <f>IF(RES_hh_fech_in!L16=0,0,RES_hh_fech_in!L16/RES_summary!L$21)</f>
        <v>2.9342714481852767</v>
      </c>
      <c r="M16" s="72">
        <f>IF(RES_hh_fech_in!M16=0,0,RES_hh_fech_in!M16/RES_summary!M$21)</f>
        <v>2.7493619541383345</v>
      </c>
      <c r="N16" s="72">
        <f>IF(RES_hh_fech_in!N16=0,0,RES_hh_fech_in!N16/RES_summary!N$21)</f>
        <v>6.3599788922835438</v>
      </c>
      <c r="O16" s="72">
        <f>IF(RES_hh_fech_in!O16=0,0,RES_hh_fech_in!O16/RES_summary!O$21)</f>
        <v>2.2585971246688668</v>
      </c>
      <c r="P16" s="72">
        <f>IF(RES_hh_fech_in!P16=0,0,RES_hh_fech_in!P16/RES_summary!P$21)</f>
        <v>2.5002982447891626</v>
      </c>
      <c r="Q16" s="72">
        <f>IF(RES_hh_fech_in!Q16=0,0,RES_hh_fech_in!Q16/RES_summary!Q$21)</f>
        <v>4.2067582921682458</v>
      </c>
      <c r="R16" s="72">
        <f>IF(RES_hh_fech_in!R16=0,0,RES_hh_fech_in!R16/RES_summary!R$21)</f>
        <v>4.6194784521535786</v>
      </c>
      <c r="S16" s="72">
        <f>IF(RES_hh_fech_in!S16=0,0,RES_hh_fech_in!S16/RES_summary!S$21)</f>
        <v>4.3098475945321129</v>
      </c>
      <c r="T16" s="72">
        <f>IF(RES_hh_fech_in!T16=0,0,RES_hh_fech_in!T16/RES_summary!T$21)</f>
        <v>2.5154977613464156</v>
      </c>
      <c r="U16" s="72">
        <f>IF(RES_hh_fech_in!U16=0,0,RES_hh_fech_in!U16/RES_summary!U$21)</f>
        <v>2.5216164350302273</v>
      </c>
      <c r="V16" s="72">
        <f>IF(RES_hh_fech_in!V16=0,0,RES_hh_fech_in!V16/RES_summary!V$21)</f>
        <v>2.6691206959422513</v>
      </c>
      <c r="W16" s="72">
        <f>IF(RES_hh_fech_in!W16=0,0,RES_hh_fech_in!W16/RES_summary!W$21)</f>
        <v>2.6005752079403086</v>
      </c>
      <c r="X16" s="72">
        <f>IF(RES_hh_fech_in!X16=0,0,RES_hh_fech_in!X16/RES_summary!X$21)</f>
        <v>2.7938285317814309</v>
      </c>
      <c r="Y16" s="72">
        <f>IF(RES_hh_fech_in!Y16=0,0,RES_hh_fech_in!Y16/RES_summary!Y$21)</f>
        <v>6.9153180933362792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14.813453528077986</v>
      </c>
      <c r="D17" s="69">
        <f>IF(RES_hh_fech_in!D17=0,0,RES_hh_fech_in!D17/RES_summary!D$21)</f>
        <v>15.530842828031595</v>
      </c>
      <c r="E17" s="69">
        <f>IF(RES_hh_fech_in!E17=0,0,RES_hh_fech_in!E17/RES_summary!E$21)</f>
        <v>14.689599764843743</v>
      </c>
      <c r="F17" s="69">
        <f>IF(RES_hh_fech_in!F17=0,0,RES_hh_fech_in!F17/RES_summary!F$21)</f>
        <v>15.678357317579952</v>
      </c>
      <c r="G17" s="69">
        <f>IF(RES_hh_fech_in!G17=0,0,RES_hh_fech_in!G17/RES_summary!G$21)</f>
        <v>14.462818786919666</v>
      </c>
      <c r="H17" s="69">
        <f>IF(RES_hh_fech_in!H17=0,0,RES_hh_fech_in!H17/RES_summary!H$21)</f>
        <v>14.138960439940933</v>
      </c>
      <c r="I17" s="69">
        <f>IF(RES_hh_fech_in!I17=0,0,RES_hh_fech_in!I17/RES_summary!I$21)</f>
        <v>12.304544534704188</v>
      </c>
      <c r="J17" s="69">
        <f>IF(RES_hh_fech_in!J17=0,0,RES_hh_fech_in!J17/RES_summary!J$21)</f>
        <v>13.387619184655545</v>
      </c>
      <c r="K17" s="69">
        <f>IF(RES_hh_fech_in!K17=0,0,RES_hh_fech_in!K17/RES_summary!K$21)</f>
        <v>15.49257340698817</v>
      </c>
      <c r="L17" s="69">
        <f>IF(RES_hh_fech_in!L17=0,0,RES_hh_fech_in!L17/RES_summary!L$21)</f>
        <v>14.657885921292671</v>
      </c>
      <c r="M17" s="69">
        <f>IF(RES_hh_fech_in!M17=0,0,RES_hh_fech_in!M17/RES_summary!M$21)</f>
        <v>14.690379433945967</v>
      </c>
      <c r="N17" s="69">
        <f>IF(RES_hh_fech_in!N17=0,0,RES_hh_fech_in!N17/RES_summary!N$21)</f>
        <v>13.76654552969303</v>
      </c>
      <c r="O17" s="69">
        <f>IF(RES_hh_fech_in!O17=0,0,RES_hh_fech_in!O17/RES_summary!O$21)</f>
        <v>13.874003558459144</v>
      </c>
      <c r="P17" s="69">
        <f>IF(RES_hh_fech_in!P17=0,0,RES_hh_fech_in!P17/RES_summary!P$21)</f>
        <v>13.318058957137307</v>
      </c>
      <c r="Q17" s="69">
        <f>IF(RES_hh_fech_in!Q17=0,0,RES_hh_fech_in!Q17/RES_summary!Q$21)</f>
        <v>12.520506882366993</v>
      </c>
      <c r="R17" s="69">
        <f>IF(RES_hh_fech_in!R17=0,0,RES_hh_fech_in!R17/RES_summary!R$21)</f>
        <v>13.546990302436463</v>
      </c>
      <c r="S17" s="69">
        <f>IF(RES_hh_fech_in!S17=0,0,RES_hh_fech_in!S17/RES_summary!S$21)</f>
        <v>13.45547346103146</v>
      </c>
      <c r="T17" s="69">
        <f>IF(RES_hh_fech_in!T17=0,0,RES_hh_fech_in!T17/RES_summary!T$21)</f>
        <v>12.554869909016938</v>
      </c>
      <c r="U17" s="69">
        <f>IF(RES_hh_fech_in!U17=0,0,RES_hh_fech_in!U17/RES_summary!U$21)</f>
        <v>12.949568804758817</v>
      </c>
      <c r="V17" s="69">
        <f>IF(RES_hh_fech_in!V17=0,0,RES_hh_fech_in!V17/RES_summary!V$21)</f>
        <v>12.731926161750522</v>
      </c>
      <c r="W17" s="69">
        <f>IF(RES_hh_fech_in!W17=0,0,RES_hh_fech_in!W17/RES_summary!W$21)</f>
        <v>13.289806107621512</v>
      </c>
      <c r="X17" s="69">
        <f>IF(RES_hh_fech_in!X17=0,0,RES_hh_fech_in!X17/RES_summary!X$21)</f>
        <v>13.069477586179703</v>
      </c>
      <c r="Y17" s="69">
        <f>IF(RES_hh_fech_in!Y17=0,0,RES_hh_fech_in!Y17/RES_summary!Y$21)</f>
        <v>12.682049308883023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20.639284606584013</v>
      </c>
      <c r="D19" s="72">
        <f>IF(RES_hh_fech_in!D19=0,0,RES_hh_fech_in!D19/RES_summary!D$21)</f>
        <v>21.068731815645272</v>
      </c>
      <c r="E19" s="72">
        <f>IF(RES_hh_fech_in!E19=0,0,RES_hh_fech_in!E19/RES_summary!E$21)</f>
        <v>20.841907989040937</v>
      </c>
      <c r="F19" s="72">
        <f>IF(RES_hh_fech_in!F19=0,0,RES_hh_fech_in!F19/RES_summary!F$21)</f>
        <v>21.007838088909079</v>
      </c>
      <c r="G19" s="72">
        <f>IF(RES_hh_fech_in!G19=0,0,RES_hh_fech_in!G19/RES_summary!G$21)</f>
        <v>20.279814488262463</v>
      </c>
      <c r="H19" s="72">
        <f>IF(RES_hh_fech_in!H19=0,0,RES_hh_fech_in!H19/RES_summary!H$21)</f>
        <v>19.830116835052994</v>
      </c>
      <c r="I19" s="72">
        <f>IF(RES_hh_fech_in!I19=0,0,RES_hh_fech_in!I19/RES_summary!I$21)</f>
        <v>18.346820993330571</v>
      </c>
      <c r="J19" s="72">
        <f>IF(RES_hh_fech_in!J19=0,0,RES_hh_fech_in!J19/RES_summary!J$21)</f>
        <v>19.192122025411013</v>
      </c>
      <c r="K19" s="72">
        <f>IF(RES_hh_fech_in!K19=0,0,RES_hh_fech_in!K19/RES_summary!K$21)</f>
        <v>20.617531379649218</v>
      </c>
      <c r="L19" s="72">
        <f>IF(RES_hh_fech_in!L19=0,0,RES_hh_fech_in!L19/RES_summary!L$21)</f>
        <v>19.219873321038715</v>
      </c>
      <c r="M19" s="72">
        <f>IF(RES_hh_fech_in!M19=0,0,RES_hh_fech_in!M19/RES_summary!M$21)</f>
        <v>15.721902144106805</v>
      </c>
      <c r="N19" s="72">
        <f>IF(RES_hh_fech_in!N19=0,0,RES_hh_fech_in!N19/RES_summary!N$21)</f>
        <v>13.433688983038341</v>
      </c>
      <c r="O19" s="72">
        <f>IF(RES_hh_fech_in!O19=0,0,RES_hh_fech_in!O19/RES_summary!O$21)</f>
        <v>19.213380571352051</v>
      </c>
      <c r="P19" s="72">
        <f>IF(RES_hh_fech_in!P19=0,0,RES_hh_fech_in!P19/RES_summary!P$21)</f>
        <v>18.19149325824031</v>
      </c>
      <c r="Q19" s="72">
        <f>IF(RES_hh_fech_in!Q19=0,0,RES_hh_fech_in!Q19/RES_summary!Q$21)</f>
        <v>16.432505706678228</v>
      </c>
      <c r="R19" s="72">
        <f>IF(RES_hh_fech_in!R19=0,0,RES_hh_fech_in!R19/RES_summary!R$21)</f>
        <v>15.757562441704479</v>
      </c>
      <c r="S19" s="72">
        <f>IF(RES_hh_fech_in!S19=0,0,RES_hh_fech_in!S19/RES_summary!S$21)</f>
        <v>15.88261545620605</v>
      </c>
      <c r="T19" s="72">
        <f>IF(RES_hh_fech_in!T19=0,0,RES_hh_fech_in!T19/RES_summary!T$21)</f>
        <v>15.192799252526019</v>
      </c>
      <c r="U19" s="72">
        <f>IF(RES_hh_fech_in!U19=0,0,RES_hh_fech_in!U19/RES_summary!U$21)</f>
        <v>14.995734254774533</v>
      </c>
      <c r="V19" s="72">
        <f>IF(RES_hh_fech_in!V19=0,0,RES_hh_fech_in!V19/RES_summary!V$21)</f>
        <v>15.018338628405759</v>
      </c>
      <c r="W19" s="72">
        <f>IF(RES_hh_fech_in!W19=0,0,RES_hh_fech_in!W19/RES_summary!W$21)</f>
        <v>15.428670312220477</v>
      </c>
      <c r="X19" s="72">
        <f>IF(RES_hh_fech_in!X19=0,0,RES_hh_fech_in!X19/RES_summary!X$21)</f>
        <v>15.523396737641184</v>
      </c>
      <c r="Y19" s="72">
        <f>IF(RES_hh_fech_in!Y19=0,0,RES_hh_fech_in!Y19/RES_summary!Y$21)</f>
        <v>15.075844164108396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23.264481393198142</v>
      </c>
      <c r="D20" s="72">
        <f>IF(RES_hh_fech_in!D20=0,0,RES_hh_fech_in!D20/RES_summary!D$21)</f>
        <v>22.852067607576927</v>
      </c>
      <c r="E20" s="72">
        <f>IF(RES_hh_fech_in!E20=0,0,RES_hh_fech_in!E20/RES_summary!E$21)</f>
        <v>23.096170411033182</v>
      </c>
      <c r="F20" s="72">
        <f>IF(RES_hh_fech_in!F20=0,0,RES_hh_fech_in!F20/RES_summary!F$21)</f>
        <v>23.104525288286744</v>
      </c>
      <c r="G20" s="72">
        <f>IF(RES_hh_fech_in!G20=0,0,RES_hh_fech_in!G20/RES_summary!G$21)</f>
        <v>22.017313980933203</v>
      </c>
      <c r="H20" s="72">
        <f>IF(RES_hh_fech_in!H20=0,0,RES_hh_fech_in!H20/RES_summary!H$21)</f>
        <v>21.407084105901735</v>
      </c>
      <c r="I20" s="72">
        <f>IF(RES_hh_fech_in!I20=0,0,RES_hh_fech_in!I20/RES_summary!I$21)</f>
        <v>19.476747240364169</v>
      </c>
      <c r="J20" s="72">
        <f>IF(RES_hh_fech_in!J20=0,0,RES_hh_fech_in!J20/RES_summary!J$21)</f>
        <v>21.495614652748802</v>
      </c>
      <c r="K20" s="72">
        <f>IF(RES_hh_fech_in!K20=0,0,RES_hh_fech_in!K20/RES_summary!K$21)</f>
        <v>22.523172183303927</v>
      </c>
      <c r="L20" s="72">
        <f>IF(RES_hh_fech_in!L20=0,0,RES_hh_fech_in!L20/RES_summary!L$21)</f>
        <v>20.831243866888546</v>
      </c>
      <c r="M20" s="72">
        <f>IF(RES_hh_fech_in!M20=0,0,RES_hh_fech_in!M20/RES_summary!M$21)</f>
        <v>21.155951551232231</v>
      </c>
      <c r="N20" s="72">
        <f>IF(RES_hh_fech_in!N20=0,0,RES_hh_fech_in!N20/RES_summary!N$21)</f>
        <v>19.88291394101449</v>
      </c>
      <c r="O20" s="72">
        <f>IF(RES_hh_fech_in!O20=0,0,RES_hh_fech_in!O20/RES_summary!O$21)</f>
        <v>17.080435501004864</v>
      </c>
      <c r="P20" s="72">
        <f>IF(RES_hh_fech_in!P20=0,0,RES_hh_fech_in!P20/RES_summary!P$21)</f>
        <v>17.237696318534901</v>
      </c>
      <c r="Q20" s="72">
        <f>IF(RES_hh_fech_in!Q20=0,0,RES_hh_fech_in!Q20/RES_summary!Q$21)</f>
        <v>0</v>
      </c>
      <c r="R20" s="72">
        <f>IF(RES_hh_fech_in!R20=0,0,RES_hh_fech_in!R20/RES_summary!R$21)</f>
        <v>18.404088436667013</v>
      </c>
      <c r="S20" s="72">
        <f>IF(RES_hh_fech_in!S20=0,0,RES_hh_fech_in!S20/RES_summary!S$21)</f>
        <v>14.793575497181189</v>
      </c>
      <c r="T20" s="72">
        <f>IF(RES_hh_fech_in!T20=0,0,RES_hh_fech_in!T20/RES_summary!T$21)</f>
        <v>14.310835303403211</v>
      </c>
      <c r="U20" s="72">
        <f>IF(RES_hh_fech_in!U20=0,0,RES_hh_fech_in!U20/RES_summary!U$21)</f>
        <v>15.200445580574451</v>
      </c>
      <c r="V20" s="72">
        <f>IF(RES_hh_fech_in!V20=0,0,RES_hh_fech_in!V20/RES_summary!V$21)</f>
        <v>14.101573808539889</v>
      </c>
      <c r="W20" s="72">
        <f>IF(RES_hh_fech_in!W20=0,0,RES_hh_fech_in!W20/RES_summary!W$21)</f>
        <v>14.75438980096262</v>
      </c>
      <c r="X20" s="72">
        <f>IF(RES_hh_fech_in!X20=0,0,RES_hh_fech_in!X20/RES_summary!X$21)</f>
        <v>17.088428042917034</v>
      </c>
      <c r="Y20" s="72">
        <f>IF(RES_hh_fech_in!Y20=0,0,RES_hh_fech_in!Y20/RES_summary!Y$21)</f>
        <v>15.82595491179752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18.49101274313113</v>
      </c>
      <c r="D21" s="72">
        <f>IF(RES_hh_fech_in!D21=0,0,RES_hh_fech_in!D21/RES_summary!D$21)</f>
        <v>15.289385709967489</v>
      </c>
      <c r="E21" s="72">
        <f>IF(RES_hh_fech_in!E21=0,0,RES_hh_fech_in!E21/RES_summary!E$21)</f>
        <v>15.550859552888419</v>
      </c>
      <c r="F21" s="72">
        <f>IF(RES_hh_fech_in!F21=0,0,RES_hh_fech_in!F21/RES_summary!F$21)</f>
        <v>15.270642872863215</v>
      </c>
      <c r="G21" s="72">
        <f>IF(RES_hh_fech_in!G21=0,0,RES_hh_fech_in!G21/RES_summary!G$21)</f>
        <v>16.505688066245586</v>
      </c>
      <c r="H21" s="72">
        <f>IF(RES_hh_fech_in!H21=0,0,RES_hh_fech_in!H21/RES_summary!H$21)</f>
        <v>19.473467802636492</v>
      </c>
      <c r="I21" s="72">
        <f>IF(RES_hh_fech_in!I21=0,0,RES_hh_fech_in!I21/RES_summary!I$21)</f>
        <v>18.178316915925951</v>
      </c>
      <c r="J21" s="72">
        <f>IF(RES_hh_fech_in!J21=0,0,RES_hh_fech_in!J21/RES_summary!J$21)</f>
        <v>18.07792992930947</v>
      </c>
      <c r="K21" s="72">
        <f>IF(RES_hh_fech_in!K21=0,0,RES_hh_fech_in!K21/RES_summary!K$21)</f>
        <v>20.956313189295241</v>
      </c>
      <c r="L21" s="72">
        <f>IF(RES_hh_fech_in!L21=0,0,RES_hh_fech_in!L21/RES_summary!L$21)</f>
        <v>18.896741496094162</v>
      </c>
      <c r="M21" s="72">
        <f>IF(RES_hh_fech_in!M21=0,0,RES_hh_fech_in!M21/RES_summary!M$21)</f>
        <v>17.300770209043524</v>
      </c>
      <c r="N21" s="72">
        <f>IF(RES_hh_fech_in!N21=0,0,RES_hh_fech_in!N21/RES_summary!N$21)</f>
        <v>15.994937688034309</v>
      </c>
      <c r="O21" s="72">
        <f>IF(RES_hh_fech_in!O21=0,0,RES_hh_fech_in!O21/RES_summary!O$21)</f>
        <v>16.891994491318098</v>
      </c>
      <c r="P21" s="72">
        <f>IF(RES_hh_fech_in!P21=0,0,RES_hh_fech_in!P21/RES_summary!P$21)</f>
        <v>15.197688096936982</v>
      </c>
      <c r="Q21" s="72">
        <f>IF(RES_hh_fech_in!Q21=0,0,RES_hh_fech_in!Q21/RES_summary!Q$21)</f>
        <v>15.384191231811602</v>
      </c>
      <c r="R21" s="72">
        <f>IF(RES_hh_fech_in!R21=0,0,RES_hh_fech_in!R21/RES_summary!R$21)</f>
        <v>14.062096727229539</v>
      </c>
      <c r="S21" s="72">
        <f>IF(RES_hh_fech_in!S21=0,0,RES_hh_fech_in!S21/RES_summary!S$21)</f>
        <v>15.300971668044575</v>
      </c>
      <c r="T21" s="72">
        <f>IF(RES_hh_fech_in!T21=0,0,RES_hh_fech_in!T21/RES_summary!T$21)</f>
        <v>14.414661682625391</v>
      </c>
      <c r="U21" s="72">
        <f>IF(RES_hh_fech_in!U21=0,0,RES_hh_fech_in!U21/RES_summary!U$21)</f>
        <v>13.962896378380941</v>
      </c>
      <c r="V21" s="72">
        <f>IF(RES_hh_fech_in!V21=0,0,RES_hh_fech_in!V21/RES_summary!V$21)</f>
        <v>13.903014301497775</v>
      </c>
      <c r="W21" s="72">
        <f>IF(RES_hh_fech_in!W21=0,0,RES_hh_fech_in!W21/RES_summary!W$21)</f>
        <v>14.401003008158453</v>
      </c>
      <c r="X21" s="72">
        <f>IF(RES_hh_fech_in!X21=0,0,RES_hh_fech_in!X21/RES_summary!X$21)</f>
        <v>14.368298216234789</v>
      </c>
      <c r="Y21" s="72">
        <f>IF(RES_hh_fech_in!Y21=0,0,RES_hh_fech_in!Y21/RES_summary!Y$21)</f>
        <v>14.391774524413048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21.266664892789663</v>
      </c>
      <c r="D22" s="72">
        <f>IF(RES_hh_fech_in!D22=0,0,RES_hh_fech_in!D22/RES_summary!D$21)</f>
        <v>20.740128985692277</v>
      </c>
      <c r="E22" s="72">
        <f>IF(RES_hh_fech_in!E22=0,0,RES_hh_fech_in!E22/RES_summary!E$21)</f>
        <v>18.907520727876836</v>
      </c>
      <c r="F22" s="72">
        <f>IF(RES_hh_fech_in!F22=0,0,RES_hh_fech_in!F22/RES_summary!F$21)</f>
        <v>19.559311147645801</v>
      </c>
      <c r="G22" s="72">
        <f>IF(RES_hh_fech_in!G22=0,0,RES_hh_fech_in!G22/RES_summary!G$21)</f>
        <v>17.564970890653676</v>
      </c>
      <c r="H22" s="72">
        <f>IF(RES_hh_fech_in!H22=0,0,RES_hh_fech_in!H22/RES_summary!H$21)</f>
        <v>16.760344554590944</v>
      </c>
      <c r="I22" s="72">
        <f>IF(RES_hh_fech_in!I22=0,0,RES_hh_fech_in!I22/RES_summary!I$21)</f>
        <v>18.267192089878012</v>
      </c>
      <c r="J22" s="72">
        <f>IF(RES_hh_fech_in!J22=0,0,RES_hh_fech_in!J22/RES_summary!J$21)</f>
        <v>16.729982540444318</v>
      </c>
      <c r="K22" s="72">
        <f>IF(RES_hh_fech_in!K22=0,0,RES_hh_fech_in!K22/RES_summary!K$21)</f>
        <v>16.863885146692891</v>
      </c>
      <c r="L22" s="72">
        <f>IF(RES_hh_fech_in!L22=0,0,RES_hh_fech_in!L22/RES_summary!L$21)</f>
        <v>16.18717283106373</v>
      </c>
      <c r="M22" s="72">
        <f>IF(RES_hh_fech_in!M22=0,0,RES_hh_fech_in!M22/RES_summary!M$21)</f>
        <v>13.758866026007821</v>
      </c>
      <c r="N22" s="72">
        <f>IF(RES_hh_fech_in!N22=0,0,RES_hh_fech_in!N22/RES_summary!N$21)</f>
        <v>15.174375180328038</v>
      </c>
      <c r="O22" s="72">
        <f>IF(RES_hh_fech_in!O22=0,0,RES_hh_fech_in!O22/RES_summary!O$21)</f>
        <v>16.692565461243646</v>
      </c>
      <c r="P22" s="72">
        <f>IF(RES_hh_fech_in!P22=0,0,RES_hh_fech_in!P22/RES_summary!P$21)</f>
        <v>12.548726747143812</v>
      </c>
      <c r="Q22" s="72">
        <f>IF(RES_hh_fech_in!Q22=0,0,RES_hh_fech_in!Q22/RES_summary!Q$21)</f>
        <v>13.590442783306997</v>
      </c>
      <c r="R22" s="72">
        <f>IF(RES_hh_fech_in!R22=0,0,RES_hh_fech_in!R22/RES_summary!R$21)</f>
        <v>15.42071036633938</v>
      </c>
      <c r="S22" s="72">
        <f>IF(RES_hh_fech_in!S22=0,0,RES_hh_fech_in!S22/RES_summary!S$21)</f>
        <v>16.0258048062272</v>
      </c>
      <c r="T22" s="72">
        <f>IF(RES_hh_fech_in!T22=0,0,RES_hh_fech_in!T22/RES_summary!T$21)</f>
        <v>13.151178478214337</v>
      </c>
      <c r="U22" s="72">
        <f>IF(RES_hh_fech_in!U22=0,0,RES_hh_fech_in!U22/RES_summary!U$21)</f>
        <v>14.515363323577413</v>
      </c>
      <c r="V22" s="72">
        <f>IF(RES_hh_fech_in!V22=0,0,RES_hh_fech_in!V22/RES_summary!V$21)</f>
        <v>14.678304062547223</v>
      </c>
      <c r="W22" s="72">
        <f>IF(RES_hh_fech_in!W22=0,0,RES_hh_fech_in!W22/RES_summary!W$21)</f>
        <v>14.708513370928239</v>
      </c>
      <c r="X22" s="72">
        <f>IF(RES_hh_fech_in!X22=0,0,RES_hh_fech_in!X22/RES_summary!X$21)</f>
        <v>14.398885112980894</v>
      </c>
      <c r="Y22" s="72">
        <f>IF(RES_hh_fech_in!Y22=0,0,RES_hh_fech_in!Y22/RES_summary!Y$21)</f>
        <v>14.045113312007759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14.867963656763465</v>
      </c>
      <c r="D24" s="72">
        <f>IF(RES_hh_fech_in!D24=0,0,RES_hh_fech_in!D24/RES_summary!D$21)</f>
        <v>12.532223506883241</v>
      </c>
      <c r="E24" s="72">
        <f>IF(RES_hh_fech_in!E24=0,0,RES_hh_fech_in!E24/RES_summary!E$21)</f>
        <v>15.777678476172632</v>
      </c>
      <c r="F24" s="72">
        <f>IF(RES_hh_fech_in!F24=0,0,RES_hh_fech_in!F24/RES_summary!F$21)</f>
        <v>14.331003954480927</v>
      </c>
      <c r="G24" s="72">
        <f>IF(RES_hh_fech_in!G24=0,0,RES_hh_fech_in!G24/RES_summary!G$21)</f>
        <v>13.873001779189456</v>
      </c>
      <c r="H24" s="72">
        <f>IF(RES_hh_fech_in!H24=0,0,RES_hh_fech_in!H24/RES_summary!H$21)</f>
        <v>14.892609508594173</v>
      </c>
      <c r="I24" s="72">
        <f>IF(RES_hh_fech_in!I24=0,0,RES_hh_fech_in!I24/RES_summary!I$21)</f>
        <v>11.989663925459787</v>
      </c>
      <c r="J24" s="72">
        <f>IF(RES_hh_fech_in!J24=0,0,RES_hh_fech_in!J24/RES_summary!J$21)</f>
        <v>12.982314346181266</v>
      </c>
      <c r="K24" s="72">
        <f>IF(RES_hh_fech_in!K24=0,0,RES_hh_fech_in!K24/RES_summary!K$21)</f>
        <v>15.623412849059704</v>
      </c>
      <c r="L24" s="72">
        <f>IF(RES_hh_fech_in!L24=0,0,RES_hh_fech_in!L24/RES_summary!L$21)</f>
        <v>14.835210907501342</v>
      </c>
      <c r="M24" s="72">
        <f>IF(RES_hh_fech_in!M24=0,0,RES_hh_fech_in!M24/RES_summary!M$21)</f>
        <v>12.996752164770395</v>
      </c>
      <c r="N24" s="72">
        <f>IF(RES_hh_fech_in!N24=0,0,RES_hh_fech_in!N24/RES_summary!N$21)</f>
        <v>11.421388720065512</v>
      </c>
      <c r="O24" s="72">
        <f>IF(RES_hh_fech_in!O24=0,0,RES_hh_fech_in!O24/RES_summary!O$21)</f>
        <v>13.858838878186768</v>
      </c>
      <c r="P24" s="72">
        <f>IF(RES_hh_fech_in!P24=0,0,RES_hh_fech_in!P24/RES_summary!P$21)</f>
        <v>14.533891893715106</v>
      </c>
      <c r="Q24" s="72">
        <f>IF(RES_hh_fech_in!Q24=0,0,RES_hh_fech_in!Q24/RES_summary!Q$21)</f>
        <v>13.57011336214544</v>
      </c>
      <c r="R24" s="72">
        <f>IF(RES_hh_fech_in!R24=0,0,RES_hh_fech_in!R24/RES_summary!R$21)</f>
        <v>13.029346691023818</v>
      </c>
      <c r="S24" s="72">
        <f>IF(RES_hh_fech_in!S24=0,0,RES_hh_fech_in!S24/RES_summary!S$21)</f>
        <v>13.444570916127583</v>
      </c>
      <c r="T24" s="72">
        <f>IF(RES_hh_fech_in!T24=0,0,RES_hh_fech_in!T24/RES_summary!T$21)</f>
        <v>13.03632648147957</v>
      </c>
      <c r="U24" s="72">
        <f>IF(RES_hh_fech_in!U24=0,0,RES_hh_fech_in!U24/RES_summary!U$21)</f>
        <v>12.807739113074986</v>
      </c>
      <c r="V24" s="72">
        <f>IF(RES_hh_fech_in!V24=0,0,RES_hh_fech_in!V24/RES_summary!V$21)</f>
        <v>13.101052857516247</v>
      </c>
      <c r="W24" s="72">
        <f>IF(RES_hh_fech_in!W24=0,0,RES_hh_fech_in!W24/RES_summary!W$21)</f>
        <v>0</v>
      </c>
      <c r="X24" s="72">
        <f>IF(RES_hh_fech_in!X24=0,0,RES_hh_fech_in!X24/RES_summary!X$21)</f>
        <v>0</v>
      </c>
      <c r="Y24" s="72">
        <f>IF(RES_hh_fech_in!Y24=0,0,RES_hh_fech_in!Y24/RES_summary!Y$21)</f>
        <v>0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8.4413927190775571</v>
      </c>
      <c r="D25" s="74">
        <f>IF(RES_hh_fech_in!D25=0,0,RES_hh_fech_in!D25/RES_summary!D$21)</f>
        <v>10.245810332769057</v>
      </c>
      <c r="E25" s="74">
        <f>IF(RES_hh_fech_in!E25=0,0,RES_hh_fech_in!E25/RES_summary!E$21)</f>
        <v>8.3762568829129531</v>
      </c>
      <c r="F25" s="74">
        <f>IF(RES_hh_fech_in!F25=0,0,RES_hh_fech_in!F25/RES_summary!F$21)</f>
        <v>10.708813212975533</v>
      </c>
      <c r="G25" s="74">
        <f>IF(RES_hh_fech_in!G25=0,0,RES_hh_fech_in!G25/RES_summary!G$21)</f>
        <v>9.1035558088246376</v>
      </c>
      <c r="H25" s="74">
        <f>IF(RES_hh_fech_in!H25=0,0,RES_hh_fech_in!H25/RES_summary!H$21)</f>
        <v>8.2912421036035813</v>
      </c>
      <c r="I25" s="74">
        <f>IF(RES_hh_fech_in!I25=0,0,RES_hh_fech_in!I25/RES_summary!I$21)</f>
        <v>4.0270037337184048</v>
      </c>
      <c r="J25" s="74">
        <f>IF(RES_hh_fech_in!J25=0,0,RES_hh_fech_in!J25/RES_summary!J$21)</f>
        <v>4.8441243296360659</v>
      </c>
      <c r="K25" s="74">
        <f>IF(RES_hh_fech_in!K25=0,0,RES_hh_fech_in!K25/RES_summary!K$21)</f>
        <v>8.9801823576479922</v>
      </c>
      <c r="L25" s="74">
        <f>IF(RES_hh_fech_in!L25=0,0,RES_hh_fech_in!L25/RES_summary!L$21)</f>
        <v>8.0011250172236394</v>
      </c>
      <c r="M25" s="74">
        <f>IF(RES_hh_fech_in!M25=0,0,RES_hh_fech_in!M25/RES_summary!M$21)</f>
        <v>8.8196284082474445</v>
      </c>
      <c r="N25" s="74">
        <f>IF(RES_hh_fech_in!N25=0,0,RES_hh_fech_in!N25/RES_summary!N$21)</f>
        <v>7.668883909765019</v>
      </c>
      <c r="O25" s="74">
        <f>IF(RES_hh_fech_in!O25=0,0,RES_hh_fech_in!O25/RES_summary!O$21)</f>
        <v>7.8304626595479849</v>
      </c>
      <c r="P25" s="74">
        <f>IF(RES_hh_fech_in!P25=0,0,RES_hh_fech_in!P25/RES_summary!P$21)</f>
        <v>6.5360051474215171</v>
      </c>
      <c r="Q25" s="74">
        <f>IF(RES_hh_fech_in!Q25=0,0,RES_hh_fech_in!Q25/RES_summary!Q$21)</f>
        <v>3.9979026577703234</v>
      </c>
      <c r="R25" s="74">
        <f>IF(RES_hh_fech_in!R25=0,0,RES_hh_fech_in!R25/RES_summary!R$21)</f>
        <v>6.4008586732641408</v>
      </c>
      <c r="S25" s="74">
        <f>IF(RES_hh_fech_in!S25=0,0,RES_hh_fech_in!S25/RES_summary!S$21)</f>
        <v>6.4046313329043834</v>
      </c>
      <c r="T25" s="74">
        <f>IF(RES_hh_fech_in!T25=0,0,RES_hh_fech_in!T25/RES_summary!T$21)</f>
        <v>4.9925314074283822</v>
      </c>
      <c r="U25" s="74">
        <f>IF(RES_hh_fech_in!U25=0,0,RES_hh_fech_in!U25/RES_summary!U$21)</f>
        <v>6.4729781138916387</v>
      </c>
      <c r="V25" s="74">
        <f>IF(RES_hh_fech_in!V25=0,0,RES_hh_fech_in!V25/RES_summary!V$21)</f>
        <v>5.7633583608352765</v>
      </c>
      <c r="W25" s="74">
        <f>IF(RES_hh_fech_in!W25=0,0,RES_hh_fech_in!W25/RES_summary!W$21)</f>
        <v>5.5210594626201264</v>
      </c>
      <c r="X25" s="74">
        <f>IF(RES_hh_fech_in!X25=0,0,RES_hh_fech_in!X25/RES_summary!X$21)</f>
        <v>2.9721734386355734</v>
      </c>
      <c r="Y25" s="74">
        <f>IF(RES_hh_fech_in!Y25=0,0,RES_hh_fech_in!Y25/RES_summary!Y$21)</f>
        <v>2.3464287595547613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9.1209832750150497</v>
      </c>
      <c r="D26" s="77">
        <f>IF(RES_hh_fech_in!D26=0,0,RES_hh_fech_in!D26/RES_summary!D$21)</f>
        <v>9.0930225331323307</v>
      </c>
      <c r="E26" s="77">
        <f>IF(RES_hh_fech_in!E26=0,0,RES_hh_fech_in!E26/RES_summary!E$21)</f>
        <v>9.0685012789654511</v>
      </c>
      <c r="F26" s="77">
        <f>IF(RES_hh_fech_in!F26=0,0,RES_hh_fech_in!F26/RES_summary!F$21)</f>
        <v>9.1660016639207367</v>
      </c>
      <c r="G26" s="77">
        <f>IF(RES_hh_fech_in!G26=0,0,RES_hh_fech_in!G26/RES_summary!G$21)</f>
        <v>8.4033980840687548</v>
      </c>
      <c r="H26" s="77">
        <f>IF(RES_hh_fech_in!H26=0,0,RES_hh_fech_in!H26/RES_summary!H$21)</f>
        <v>8.6242154446155634</v>
      </c>
      <c r="I26" s="77">
        <f>IF(RES_hh_fech_in!I26=0,0,RES_hh_fech_in!I26/RES_summary!I$21)</f>
        <v>8.4566638413967024</v>
      </c>
      <c r="J26" s="77">
        <f>IF(RES_hh_fech_in!J26=0,0,RES_hh_fech_in!J26/RES_summary!J$21)</f>
        <v>8.8849016039428701</v>
      </c>
      <c r="K26" s="77">
        <f>IF(RES_hh_fech_in!K26=0,0,RES_hh_fech_in!K26/RES_summary!K$21)</f>
        <v>9.4703263946826848</v>
      </c>
      <c r="L26" s="77">
        <f>IF(RES_hh_fech_in!L26=0,0,RES_hh_fech_in!L26/RES_summary!L$21)</f>
        <v>9.090548869840763</v>
      </c>
      <c r="M26" s="77">
        <f>IF(RES_hh_fech_in!M26=0,0,RES_hh_fech_in!M26/RES_summary!M$21)</f>
        <v>8.9647175959551468</v>
      </c>
      <c r="N26" s="77">
        <f>IF(RES_hh_fech_in!N26=0,0,RES_hh_fech_in!N26/RES_summary!N$21)</f>
        <v>8.921321539335489</v>
      </c>
      <c r="O26" s="77">
        <f>IF(RES_hh_fech_in!O26=0,0,RES_hh_fech_in!O26/RES_summary!O$21)</f>
        <v>8.9839182618645133</v>
      </c>
      <c r="P26" s="77">
        <f>IF(RES_hh_fech_in!P26=0,0,RES_hh_fech_in!P26/RES_summary!P$21)</f>
        <v>9.132154342599657</v>
      </c>
      <c r="Q26" s="77">
        <f>IF(RES_hh_fech_in!Q26=0,0,RES_hh_fech_in!Q26/RES_summary!Q$21)</f>
        <v>9.2970117891808268</v>
      </c>
      <c r="R26" s="77">
        <f>IF(RES_hh_fech_in!R26=0,0,RES_hh_fech_in!R26/RES_summary!R$21)</f>
        <v>9.3887423896232391</v>
      </c>
      <c r="S26" s="77">
        <f>IF(RES_hh_fech_in!S26=0,0,RES_hh_fech_in!S26/RES_summary!S$21)</f>
        <v>9.3357428271605336</v>
      </c>
      <c r="T26" s="77">
        <f>IF(RES_hh_fech_in!T26=0,0,RES_hh_fech_in!T26/RES_summary!T$21)</f>
        <v>9.1414859362389507</v>
      </c>
      <c r="U26" s="77">
        <f>IF(RES_hh_fech_in!U26=0,0,RES_hh_fech_in!U26/RES_summary!U$21)</f>
        <v>9.343973181138395</v>
      </c>
      <c r="V26" s="77">
        <f>IF(RES_hh_fech_in!V26=0,0,RES_hh_fech_in!V26/RES_summary!V$21)</f>
        <v>9.4818753624740033</v>
      </c>
      <c r="W26" s="77">
        <f>IF(RES_hh_fech_in!W26=0,0,RES_hh_fech_in!W26/RES_summary!W$21)</f>
        <v>9.6513599127934064</v>
      </c>
      <c r="X26" s="77">
        <f>IF(RES_hh_fech_in!X26=0,0,RES_hh_fech_in!X26/RES_summary!X$21)</f>
        <v>9.8511198934493898</v>
      </c>
      <c r="Y26" s="77">
        <f>IF(RES_hh_fech_in!Y26=0,0,RES_hh_fech_in!Y26/RES_summary!Y$21)</f>
        <v>10.03863749558079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6.9923363767567706</v>
      </c>
      <c r="D27" s="69">
        <f>IF(RES_hh_fech_in!D27=0,0,RES_hh_fech_in!D27/RES_summary!D$21)</f>
        <v>7.6958675741653799</v>
      </c>
      <c r="E27" s="69">
        <f>IF(RES_hh_fech_in!E27=0,0,RES_hh_fech_in!E27/RES_summary!E$21)</f>
        <v>7.4039366640821314</v>
      </c>
      <c r="F27" s="69">
        <f>IF(RES_hh_fech_in!F27=0,0,RES_hh_fech_in!F27/RES_summary!F$21)</f>
        <v>7.8280863853161931</v>
      </c>
      <c r="G27" s="69">
        <f>IF(RES_hh_fech_in!G27=0,0,RES_hh_fech_in!G27/RES_summary!G$21)</f>
        <v>7.5434017615269831</v>
      </c>
      <c r="H27" s="69">
        <f>IF(RES_hh_fech_in!H27=0,0,RES_hh_fech_in!H27/RES_summary!H$21)</f>
        <v>7.5272109593355578</v>
      </c>
      <c r="I27" s="69">
        <f>IF(RES_hh_fech_in!I27=0,0,RES_hh_fech_in!I27/RES_summary!I$21)</f>
        <v>7.1119138521704572</v>
      </c>
      <c r="J27" s="69">
        <f>IF(RES_hh_fech_in!J27=0,0,RES_hh_fech_in!J27/RES_summary!J$21)</f>
        <v>6.929312383069937</v>
      </c>
      <c r="K27" s="69">
        <f>IF(RES_hh_fech_in!K27=0,0,RES_hh_fech_in!K27/RES_summary!K$21)</f>
        <v>7.2144435901498509</v>
      </c>
      <c r="L27" s="69">
        <f>IF(RES_hh_fech_in!L27=0,0,RES_hh_fech_in!L27/RES_summary!L$21)</f>
        <v>6.8423967653168507</v>
      </c>
      <c r="M27" s="69">
        <f>IF(RES_hh_fech_in!M27=0,0,RES_hh_fech_in!M27/RES_summary!M$21)</f>
        <v>6.4020843457811942</v>
      </c>
      <c r="N27" s="69">
        <f>IF(RES_hh_fech_in!N27=0,0,RES_hh_fech_in!N27/RES_summary!N$21)</f>
        <v>6.2678746572551916</v>
      </c>
      <c r="O27" s="69">
        <f>IF(RES_hh_fech_in!O27=0,0,RES_hh_fech_in!O27/RES_summary!O$21)</f>
        <v>7.1265820730659186</v>
      </c>
      <c r="P27" s="69">
        <f>IF(RES_hh_fech_in!P27=0,0,RES_hh_fech_in!P27/RES_summary!P$21)</f>
        <v>7.0234528481568983</v>
      </c>
      <c r="Q27" s="69">
        <f>IF(RES_hh_fech_in!Q27=0,0,RES_hh_fech_in!Q27/RES_summary!Q$21)</f>
        <v>6.7716292959452167</v>
      </c>
      <c r="R27" s="69">
        <f>IF(RES_hh_fech_in!R27=0,0,RES_hh_fech_in!R27/RES_summary!R$21)</f>
        <v>6.9598093823014437</v>
      </c>
      <c r="S27" s="69">
        <f>IF(RES_hh_fech_in!S27=0,0,RES_hh_fech_in!S27/RES_summary!S$21)</f>
        <v>6.8588546757764357</v>
      </c>
      <c r="T27" s="69">
        <f>IF(RES_hh_fech_in!T27=0,0,RES_hh_fech_in!T27/RES_summary!T$21)</f>
        <v>7.1143132350188401</v>
      </c>
      <c r="U27" s="69">
        <f>IF(RES_hh_fech_in!U27=0,0,RES_hh_fech_in!U27/RES_summary!U$21)</f>
        <v>7.2028521804568326</v>
      </c>
      <c r="V27" s="69">
        <f>IF(RES_hh_fech_in!V27=0,0,RES_hh_fech_in!V27/RES_summary!V$21)</f>
        <v>8.0686857991691294</v>
      </c>
      <c r="W27" s="69">
        <f>IF(RES_hh_fech_in!W27=0,0,RES_hh_fech_in!W27/RES_summary!W$21)</f>
        <v>7.583074278032564</v>
      </c>
      <c r="X27" s="69">
        <f>IF(RES_hh_fech_in!X27=0,0,RES_hh_fech_in!X27/RES_summary!X$21)</f>
        <v>7.3841959823882091</v>
      </c>
      <c r="Y27" s="69">
        <f>IF(RES_hh_fech_in!Y27=0,0,RES_hh_fech_in!Y27/RES_summary!Y$21)</f>
        <v>6.1762074498703017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9.1719365029380349</v>
      </c>
      <c r="D29" s="72">
        <f>IF(RES_hh_fech_in!D29=0,0,RES_hh_fech_in!D29/RES_summary!D$21)</f>
        <v>9.5100345621482045</v>
      </c>
      <c r="E29" s="72">
        <f>IF(RES_hh_fech_in!E29=0,0,RES_hh_fech_in!E29/RES_summary!E$21)</f>
        <v>9.1140245370965172</v>
      </c>
      <c r="F29" s="72">
        <f>IF(RES_hh_fech_in!F29=0,0,RES_hh_fech_in!F29/RES_summary!F$21)</f>
        <v>10.240231405374004</v>
      </c>
      <c r="G29" s="72">
        <f>IF(RES_hh_fech_in!G29=0,0,RES_hh_fech_in!G29/RES_summary!G$21)</f>
        <v>9.3450941128676099</v>
      </c>
      <c r="H29" s="72">
        <f>IF(RES_hh_fech_in!H29=0,0,RES_hh_fech_in!H29/RES_summary!H$21)</f>
        <v>9.045773097844739</v>
      </c>
      <c r="I29" s="72">
        <f>IF(RES_hh_fech_in!I29=0,0,RES_hh_fech_in!I29/RES_summary!I$21)</f>
        <v>9.2435339142708397</v>
      </c>
      <c r="J29" s="72">
        <f>IF(RES_hh_fech_in!J29=0,0,RES_hh_fech_in!J29/RES_summary!J$21)</f>
        <v>9.1455993985272599</v>
      </c>
      <c r="K29" s="72">
        <f>IF(RES_hh_fech_in!K29=0,0,RES_hh_fech_in!K29/RES_summary!K$21)</f>
        <v>8.0321910671871404</v>
      </c>
      <c r="L29" s="72">
        <f>IF(RES_hh_fech_in!L29=0,0,RES_hh_fech_in!L29/RES_summary!L$21)</f>
        <v>9.8374904639118164</v>
      </c>
      <c r="M29" s="72">
        <f>IF(RES_hh_fech_in!M29=0,0,RES_hh_fech_in!M29/RES_summary!M$21)</f>
        <v>9.1035830971981966</v>
      </c>
      <c r="N29" s="72">
        <f>IF(RES_hh_fech_in!N29=0,0,RES_hh_fech_in!N29/RES_summary!N$21)</f>
        <v>2.8377546928532396</v>
      </c>
      <c r="O29" s="72">
        <f>IF(RES_hh_fech_in!O29=0,0,RES_hh_fech_in!O29/RES_summary!O$21)</f>
        <v>10.272008413928146</v>
      </c>
      <c r="P29" s="72">
        <f>IF(RES_hh_fech_in!P29=0,0,RES_hh_fech_in!P29/RES_summary!P$21)</f>
        <v>9.9425794315277738</v>
      </c>
      <c r="Q29" s="72">
        <f>IF(RES_hh_fech_in!Q29=0,0,RES_hh_fech_in!Q29/RES_summary!Q$21)</f>
        <v>8.6592763532208767</v>
      </c>
      <c r="R29" s="72">
        <f>IF(RES_hh_fech_in!R29=0,0,RES_hh_fech_in!R29/RES_summary!R$21)</f>
        <v>8.0592592213144467</v>
      </c>
      <c r="S29" s="72">
        <f>IF(RES_hh_fech_in!S29=0,0,RES_hh_fech_in!S29/RES_summary!S$21)</f>
        <v>7.9000418757302979</v>
      </c>
      <c r="T29" s="72">
        <f>IF(RES_hh_fech_in!T29=0,0,RES_hh_fech_in!T29/RES_summary!T$21)</f>
        <v>9.3820879917116535</v>
      </c>
      <c r="U29" s="72">
        <f>IF(RES_hh_fech_in!U29=0,0,RES_hh_fech_in!U29/RES_summary!U$21)</f>
        <v>9.5789559556813408</v>
      </c>
      <c r="V29" s="72">
        <f>IF(RES_hh_fech_in!V29=0,0,RES_hh_fech_in!V29/RES_summary!V$21)</f>
        <v>10.888464998062453</v>
      </c>
      <c r="W29" s="72">
        <f>IF(RES_hh_fech_in!W29=0,0,RES_hh_fech_in!W29/RES_summary!W$21)</f>
        <v>10.364877327167376</v>
      </c>
      <c r="X29" s="72">
        <f>IF(RES_hh_fech_in!X29=0,0,RES_hh_fech_in!X29/RES_summary!X$21)</f>
        <v>9.580550529997204</v>
      </c>
      <c r="Y29" s="72">
        <f>IF(RES_hh_fech_in!Y29=0,0,RES_hh_fech_in!Y29/RES_summary!Y$21)</f>
        <v>8.5264487796381943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7.8791518110091632</v>
      </c>
      <c r="D30" s="72">
        <f>IF(RES_hh_fech_in!D30=0,0,RES_hh_fech_in!D30/RES_summary!D$21)</f>
        <v>7.1941283408724663</v>
      </c>
      <c r="E30" s="72">
        <f>IF(RES_hh_fech_in!E30=0,0,RES_hh_fech_in!E30/RES_summary!E$21)</f>
        <v>7.4383176819730839</v>
      </c>
      <c r="F30" s="72">
        <f>IF(RES_hh_fech_in!F30=0,0,RES_hh_fech_in!F30/RES_summary!F$21)</f>
        <v>7.4360044739429574</v>
      </c>
      <c r="G30" s="72">
        <f>IF(RES_hh_fech_in!G30=0,0,RES_hh_fech_in!G30/RES_summary!G$21)</f>
        <v>8.1877433192690532</v>
      </c>
      <c r="H30" s="72">
        <f>IF(RES_hh_fech_in!H30=0,0,RES_hh_fech_in!H30/RES_summary!H$21)</f>
        <v>9.8118847980548409</v>
      </c>
      <c r="I30" s="72">
        <f>IF(RES_hh_fech_in!I30=0,0,RES_hh_fech_in!I30/RES_summary!I$21)</f>
        <v>9.1799647740097754</v>
      </c>
      <c r="J30" s="72">
        <f>IF(RES_hh_fech_in!J30=0,0,RES_hh_fech_in!J30/RES_summary!J$21)</f>
        <v>8.5850160662571913</v>
      </c>
      <c r="K30" s="72">
        <f>IF(RES_hh_fech_in!K30=0,0,RES_hh_fech_in!K30/RES_summary!K$21)</f>
        <v>9.6641362353247171</v>
      </c>
      <c r="L30" s="72">
        <f>IF(RES_hh_fech_in!L30=0,0,RES_hh_fech_in!L30/RES_summary!L$21)</f>
        <v>8.8826969845540678</v>
      </c>
      <c r="M30" s="72">
        <f>IF(RES_hh_fech_in!M30=0,0,RES_hh_fech_in!M30/RES_summary!M$21)</f>
        <v>7.8835300504739401</v>
      </c>
      <c r="N30" s="72">
        <f>IF(RES_hh_fech_in!N30=0,0,RES_hh_fech_in!N30/RES_summary!N$21)</f>
        <v>7.950856254925343</v>
      </c>
      <c r="O30" s="72">
        <f>IF(RES_hh_fech_in!O30=0,0,RES_hh_fech_in!O30/RES_summary!O$21)</f>
        <v>8.9254110807890452</v>
      </c>
      <c r="P30" s="72">
        <f>IF(RES_hh_fech_in!P30=0,0,RES_hh_fech_in!P30/RES_summary!P$21)</f>
        <v>7.8696985780683208</v>
      </c>
      <c r="Q30" s="72">
        <f>IF(RES_hh_fech_in!Q30=0,0,RES_hh_fech_in!Q30/RES_summary!Q$21)</f>
        <v>7.8747921428470882</v>
      </c>
      <c r="R30" s="72">
        <f>IF(RES_hh_fech_in!R30=0,0,RES_hh_fech_in!R30/RES_summary!R$21)</f>
        <v>9.8710801270928084</v>
      </c>
      <c r="S30" s="72">
        <f>IF(RES_hh_fech_in!S30=0,0,RES_hh_fech_in!S30/RES_summary!S$21)</f>
        <v>8.83790776765602</v>
      </c>
      <c r="T30" s="72">
        <f>IF(RES_hh_fech_in!T30=0,0,RES_hh_fech_in!T30/RES_summary!T$21)</f>
        <v>8.8382907691719979</v>
      </c>
      <c r="U30" s="72">
        <f>IF(RES_hh_fech_in!U30=0,0,RES_hh_fech_in!U30/RES_summary!U$21)</f>
        <v>9.9099154606068858</v>
      </c>
      <c r="V30" s="72">
        <f>IF(RES_hh_fech_in!V30=0,0,RES_hh_fech_in!V30/RES_summary!V$21)</f>
        <v>9.7531142808273668</v>
      </c>
      <c r="W30" s="72">
        <f>IF(RES_hh_fech_in!W30=0,0,RES_hh_fech_in!W30/RES_summary!W$21)</f>
        <v>9.3897563871163303</v>
      </c>
      <c r="X30" s="72">
        <f>IF(RES_hh_fech_in!X30=0,0,RES_hh_fech_in!X30/RES_summary!X$21)</f>
        <v>9.1888027825518908</v>
      </c>
      <c r="Y30" s="72">
        <f>IF(RES_hh_fech_in!Y30=0,0,RES_hh_fech_in!Y30/RES_summary!Y$21)</f>
        <v>9.0654080779024628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9.2159880054540828</v>
      </c>
      <c r="D31" s="72">
        <f>IF(RES_hh_fech_in!D31=0,0,RES_hh_fech_in!D31/RES_summary!D$21)</f>
        <v>9.9966662898280703</v>
      </c>
      <c r="E31" s="72">
        <f>IF(RES_hh_fech_in!E31=0,0,RES_hh_fech_in!E31/RES_summary!E$21)</f>
        <v>9.2723644441810649</v>
      </c>
      <c r="F31" s="72">
        <f>IF(RES_hh_fech_in!F31=0,0,RES_hh_fech_in!F31/RES_summary!F$21)</f>
        <v>10.017776183182665</v>
      </c>
      <c r="G31" s="72">
        <f>IF(RES_hh_fech_in!G31=0,0,RES_hh_fech_in!G31/RES_summary!G$21)</f>
        <v>9.3694163827200931</v>
      </c>
      <c r="H31" s="72">
        <f>IF(RES_hh_fech_in!H31=0,0,RES_hh_fech_in!H31/RES_summary!H$21)</f>
        <v>9.1929468352631361</v>
      </c>
      <c r="I31" s="72">
        <f>IF(RES_hh_fech_in!I31=0,0,RES_hh_fech_in!I31/RES_summary!I$21)</f>
        <v>10.367128175606844</v>
      </c>
      <c r="J31" s="72">
        <f>IF(RES_hh_fech_in!J31=0,0,RES_hh_fech_in!J31/RES_summary!J$21)</f>
        <v>8.7947558621863795</v>
      </c>
      <c r="K31" s="72">
        <f>IF(RES_hh_fech_in!K31=0,0,RES_hh_fech_in!K31/RES_summary!K$21)</f>
        <v>8.684339855377095</v>
      </c>
      <c r="L31" s="72">
        <f>IF(RES_hh_fech_in!L31=0,0,RES_hh_fech_in!L31/RES_summary!L$21)</f>
        <v>8.703015401125608</v>
      </c>
      <c r="M31" s="72">
        <f>IF(RES_hh_fech_in!M31=0,0,RES_hh_fech_in!M31/RES_summary!M$21)</f>
        <v>7.2031371174641521</v>
      </c>
      <c r="N31" s="72">
        <f>IF(RES_hh_fech_in!N31=0,0,RES_hh_fech_in!N31/RES_summary!N$21)</f>
        <v>8.5613512458446319</v>
      </c>
      <c r="O31" s="72">
        <f>IF(RES_hh_fech_in!O31=0,0,RES_hh_fech_in!O31/RES_summary!O$21)</f>
        <v>9.4041275695476081</v>
      </c>
      <c r="P31" s="72">
        <f>IF(RES_hh_fech_in!P31=0,0,RES_hh_fech_in!P31/RES_summary!P$21)</f>
        <v>9.2379498851180237</v>
      </c>
      <c r="Q31" s="72">
        <f>IF(RES_hh_fech_in!Q31=0,0,RES_hh_fech_in!Q31/RES_summary!Q$21)</f>
        <v>9.0793098226112825</v>
      </c>
      <c r="R31" s="72">
        <f>IF(RES_hh_fech_in!R31=0,0,RES_hh_fech_in!R31/RES_summary!R$21)</f>
        <v>9.2396716233013318</v>
      </c>
      <c r="S31" s="72">
        <f>IF(RES_hh_fech_in!S31=0,0,RES_hh_fech_in!S31/RES_summary!S$21)</f>
        <v>9.1929587428505144</v>
      </c>
      <c r="T31" s="72">
        <f>IF(RES_hh_fech_in!T31=0,0,RES_hh_fech_in!T31/RES_summary!T$21)</f>
        <v>8.8935773604582202</v>
      </c>
      <c r="U31" s="72">
        <f>IF(RES_hh_fech_in!U31=0,0,RES_hh_fech_in!U31/RES_summary!U$21)</f>
        <v>9.8254258908167174</v>
      </c>
      <c r="V31" s="72">
        <f>IF(RES_hh_fech_in!V31=0,0,RES_hh_fech_in!V31/RES_summary!V$21)</f>
        <v>11.880131590794344</v>
      </c>
      <c r="W31" s="72">
        <f>IF(RES_hh_fech_in!W31=0,0,RES_hh_fech_in!W31/RES_summary!W$21)</f>
        <v>13.159215680630325</v>
      </c>
      <c r="X31" s="72">
        <f>IF(RES_hh_fech_in!X31=0,0,RES_hh_fech_in!X31/RES_summary!X$21)</f>
        <v>8.1078794451747118</v>
      </c>
      <c r="Y31" s="72">
        <f>IF(RES_hh_fech_in!Y31=0,0,RES_hh_fech_in!Y31/RES_summary!Y$21)</f>
        <v>7.6719515480803882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6.9154252311611382</v>
      </c>
      <c r="D32" s="77">
        <f>IF(RES_hh_fech_in!D32=0,0,RES_hh_fech_in!D32/RES_summary!D$21)</f>
        <v>7.6518506934305268</v>
      </c>
      <c r="E32" s="77">
        <f>IF(RES_hh_fech_in!E32=0,0,RES_hh_fech_in!E32/RES_summary!E$21)</f>
        <v>7.3502567686128497</v>
      </c>
      <c r="F32" s="77">
        <f>IF(RES_hh_fech_in!F32=0,0,RES_hh_fech_in!F32/RES_summary!F$21)</f>
        <v>7.7428914297179974</v>
      </c>
      <c r="G32" s="77">
        <f>IF(RES_hh_fech_in!G32=0,0,RES_hh_fech_in!G32/RES_summary!G$21)</f>
        <v>7.4502442003195819</v>
      </c>
      <c r="H32" s="77">
        <f>IF(RES_hh_fech_in!H32=0,0,RES_hh_fech_in!H32/RES_summary!H$21)</f>
        <v>7.4199283080383909</v>
      </c>
      <c r="I32" s="77">
        <f>IF(RES_hh_fech_in!I32=0,0,RES_hh_fech_in!I32/RES_summary!I$21)</f>
        <v>6.9388533068523319</v>
      </c>
      <c r="J32" s="77">
        <f>IF(RES_hh_fech_in!J32=0,0,RES_hh_fech_in!J32/RES_summary!J$21)</f>
        <v>6.7894904178062445</v>
      </c>
      <c r="K32" s="77">
        <f>IF(RES_hh_fech_in!K32=0,0,RES_hh_fech_in!K32/RES_summary!K$21)</f>
        <v>7.1486697702730417</v>
      </c>
      <c r="L32" s="77">
        <f>IF(RES_hh_fech_in!L32=0,0,RES_hh_fech_in!L32/RES_summary!L$21)</f>
        <v>6.6500485476095026</v>
      </c>
      <c r="M32" s="77">
        <f>IF(RES_hh_fech_in!M32=0,0,RES_hh_fech_in!M32/RES_summary!M$21)</f>
        <v>6.2200902201823611</v>
      </c>
      <c r="N32" s="77">
        <f>IF(RES_hh_fech_in!N32=0,0,RES_hh_fech_in!N32/RES_summary!N$21)</f>
        <v>6.287617200037027</v>
      </c>
      <c r="O32" s="77">
        <f>IF(RES_hh_fech_in!O32=0,0,RES_hh_fech_in!O32/RES_summary!O$21)</f>
        <v>6.5224438313116178</v>
      </c>
      <c r="P32" s="77">
        <f>IF(RES_hh_fech_in!P32=0,0,RES_hh_fech_in!P32/RES_summary!P$21)</f>
        <v>6.5742870427592797</v>
      </c>
      <c r="Q32" s="77">
        <f>IF(RES_hh_fech_in!Q32=0,0,RES_hh_fech_in!Q32/RES_summary!Q$21)</f>
        <v>6.5171968784405996</v>
      </c>
      <c r="R32" s="77">
        <f>IF(RES_hh_fech_in!R32=0,0,RES_hh_fech_in!R32/RES_summary!R$21)</f>
        <v>6.7830095845620777</v>
      </c>
      <c r="S32" s="77">
        <f>IF(RES_hh_fech_in!S32=0,0,RES_hh_fech_in!S32/RES_summary!S$21)</f>
        <v>6.6151978088663945</v>
      </c>
      <c r="T32" s="77">
        <f>IF(RES_hh_fech_in!T32=0,0,RES_hh_fech_in!T32/RES_summary!T$21)</f>
        <v>6.4500004858235842</v>
      </c>
      <c r="U32" s="77">
        <f>IF(RES_hh_fech_in!U32=0,0,RES_hh_fech_in!U32/RES_summary!U$21)</f>
        <v>6.5025409472070113</v>
      </c>
      <c r="V32" s="77">
        <f>IF(RES_hh_fech_in!V32=0,0,RES_hh_fech_in!V32/RES_summary!V$21)</f>
        <v>7.2792471625688568</v>
      </c>
      <c r="W32" s="77">
        <f>IF(RES_hh_fech_in!W32=0,0,RES_hh_fech_in!W32/RES_summary!W$21)</f>
        <v>6.9048345095463581</v>
      </c>
      <c r="X32" s="77">
        <f>IF(RES_hh_fech_in!X32=0,0,RES_hh_fech_in!X32/RES_summary!X$21)</f>
        <v>7.0130081436954992</v>
      </c>
      <c r="Y32" s="77">
        <f>IF(RES_hh_fech_in!Y32=0,0,RES_hh_fech_in!Y32/RES_summary!Y$21)</f>
        <v>5.7205100655057297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71.90484579160514</v>
      </c>
      <c r="D3" s="65">
        <f>IF(RES_hh_tesh_in!D3=0,0,RES_hh_tesh_in!D3/RES_summary!D$21)</f>
        <v>73.606807701372304</v>
      </c>
      <c r="E3" s="65">
        <f>IF(RES_hh_tesh_in!E3=0,0,RES_hh_tesh_in!E3/RES_summary!E$21)</f>
        <v>85.332585216106537</v>
      </c>
      <c r="F3" s="65">
        <f>IF(RES_hh_tesh_in!F3=0,0,RES_hh_tesh_in!F3/RES_summary!F$21)</f>
        <v>77.332244913123404</v>
      </c>
      <c r="G3" s="65">
        <f>IF(RES_hh_tesh_in!G3=0,0,RES_hh_tesh_in!G3/RES_summary!G$21)</f>
        <v>80.875989614725711</v>
      </c>
      <c r="H3" s="65">
        <f>IF(RES_hh_tesh_in!H3=0,0,RES_hh_tesh_in!H3/RES_summary!H$21)</f>
        <v>84.274497836096288</v>
      </c>
      <c r="I3" s="65">
        <f>IF(RES_hh_tesh_in!I3=0,0,RES_hh_tesh_in!I3/RES_summary!I$21)</f>
        <v>79.10613803687805</v>
      </c>
      <c r="J3" s="65">
        <f>IF(RES_hh_tesh_in!J3=0,0,RES_hh_tesh_in!J3/RES_summary!J$21)</f>
        <v>69.042955923926144</v>
      </c>
      <c r="K3" s="65">
        <f>IF(RES_hh_tesh_in!K3=0,0,RES_hh_tesh_in!K3/RES_summary!K$21)</f>
        <v>69.827766340411657</v>
      </c>
      <c r="L3" s="65">
        <f>IF(RES_hh_tesh_in!L3=0,0,RES_hh_tesh_in!L3/RES_summary!L$21)</f>
        <v>68.05094745042426</v>
      </c>
      <c r="M3" s="65">
        <f>IF(RES_hh_tesh_in!M3=0,0,RES_hh_tesh_in!M3/RES_summary!M$21)</f>
        <v>75.941389571259549</v>
      </c>
      <c r="N3" s="65">
        <f>IF(RES_hh_tesh_in!N3=0,0,RES_hh_tesh_in!N3/RES_summary!N$21)</f>
        <v>86.033631552492437</v>
      </c>
      <c r="O3" s="65">
        <f>IF(RES_hh_tesh_in!O3=0,0,RES_hh_tesh_in!O3/RES_summary!O$21)</f>
        <v>55.020370137419036</v>
      </c>
      <c r="P3" s="65">
        <f>IF(RES_hh_tesh_in!P3=0,0,RES_hh_tesh_in!P3/RES_summary!P$21)</f>
        <v>54.965673151830316</v>
      </c>
      <c r="Q3" s="65">
        <f>IF(RES_hh_tesh_in!Q3=0,0,RES_hh_tesh_in!Q3/RES_summary!Q$21)</f>
        <v>72.030903070348515</v>
      </c>
      <c r="R3" s="65">
        <f>IF(RES_hh_tesh_in!R3=0,0,RES_hh_tesh_in!R3/RES_summary!R$21)</f>
        <v>71.84838491414321</v>
      </c>
      <c r="S3" s="65">
        <f>IF(RES_hh_tesh_in!S3=0,0,RES_hh_tesh_in!S3/RES_summary!S$21)</f>
        <v>68.547927292909904</v>
      </c>
      <c r="T3" s="65">
        <f>IF(RES_hh_tesh_in!T3=0,0,RES_hh_tesh_in!T3/RES_summary!T$21)</f>
        <v>56.208558213819437</v>
      </c>
      <c r="U3" s="65">
        <f>IF(RES_hh_tesh_in!U3=0,0,RES_hh_tesh_in!U3/RES_summary!U$21)</f>
        <v>57.3414934569889</v>
      </c>
      <c r="V3" s="65">
        <f>IF(RES_hh_tesh_in!V3=0,0,RES_hh_tesh_in!V3/RES_summary!V$21)</f>
        <v>60.01091257838192</v>
      </c>
      <c r="W3" s="65">
        <f>IF(RES_hh_tesh_in!W3=0,0,RES_hh_tesh_in!W3/RES_summary!W$21)</f>
        <v>58.482818222761367</v>
      </c>
      <c r="X3" s="65">
        <f>IF(RES_hh_tesh_in!X3=0,0,RES_hh_tesh_in!X3/RES_summary!X$21)</f>
        <v>59.674849857057978</v>
      </c>
      <c r="Y3" s="65">
        <f>IF(RES_hh_tesh_in!Y3=0,0,RES_hh_tesh_in!Y3/RES_summary!Y$21)</f>
        <v>70.607779109860104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49.977682177671589</v>
      </c>
      <c r="D4" s="69">
        <f>IF(RES_hh_tesh_in!D4=0,0,RES_hh_tesh_in!D4/RES_summary!D$21)</f>
        <v>52.371803448354868</v>
      </c>
      <c r="E4" s="69">
        <f>IF(RES_hh_tesh_in!E4=0,0,RES_hh_tesh_in!E4/RES_summary!E$21)</f>
        <v>60.267578537632758</v>
      </c>
      <c r="F4" s="69">
        <f>IF(RES_hh_tesh_in!F4=0,0,RES_hh_tesh_in!F4/RES_summary!F$21)</f>
        <v>56.179741881545191</v>
      </c>
      <c r="G4" s="69">
        <f>IF(RES_hh_tesh_in!G4=0,0,RES_hh_tesh_in!G4/RES_summary!G$21)</f>
        <v>56.921530665998255</v>
      </c>
      <c r="H4" s="69">
        <f>IF(RES_hh_tesh_in!H4=0,0,RES_hh_tesh_in!H4/RES_summary!H$21)</f>
        <v>57.692573526520427</v>
      </c>
      <c r="I4" s="69">
        <f>IF(RES_hh_tesh_in!I4=0,0,RES_hh_tesh_in!I4/RES_summary!I$21)</f>
        <v>55.974099631819932</v>
      </c>
      <c r="J4" s="69">
        <f>IF(RES_hh_tesh_in!J4=0,0,RES_hh_tesh_in!J4/RES_summary!J$21)</f>
        <v>51.154996561431204</v>
      </c>
      <c r="K4" s="69">
        <f>IF(RES_hh_tesh_in!K4=0,0,RES_hh_tesh_in!K4/RES_summary!K$21)</f>
        <v>45.923046579685348</v>
      </c>
      <c r="L4" s="69">
        <f>IF(RES_hh_tesh_in!L4=0,0,RES_hh_tesh_in!L4/RES_summary!L$21)</f>
        <v>42.511548246835098</v>
      </c>
      <c r="M4" s="69">
        <f>IF(RES_hh_tesh_in!M4=0,0,RES_hh_tesh_in!M4/RES_summary!M$21)</f>
        <v>51.19907974493124</v>
      </c>
      <c r="N4" s="69">
        <f>IF(RES_hh_tesh_in!N4=0,0,RES_hh_tesh_in!N4/RES_summary!N$21)</f>
        <v>49.520059808372402</v>
      </c>
      <c r="O4" s="69">
        <f>IF(RES_hh_tesh_in!O4=0,0,RES_hh_tesh_in!O4/RES_summary!O$21)</f>
        <v>30.990490504725539</v>
      </c>
      <c r="P4" s="69">
        <f>IF(RES_hh_tesh_in!P4=0,0,RES_hh_tesh_in!P4/RES_summary!P$21)</f>
        <v>29.497855661512244</v>
      </c>
      <c r="Q4" s="69">
        <f>IF(RES_hh_tesh_in!Q4=0,0,RES_hh_tesh_in!Q4/RES_summary!Q$21)</f>
        <v>39.846989712484515</v>
      </c>
      <c r="R4" s="69">
        <f>IF(RES_hh_tesh_in!R4=0,0,RES_hh_tesh_in!R4/RES_summary!R$21)</f>
        <v>37.35929499909723</v>
      </c>
      <c r="S4" s="69">
        <f>IF(RES_hh_tesh_in!S4=0,0,RES_hh_tesh_in!S4/RES_summary!S$21)</f>
        <v>35.341898693511794</v>
      </c>
      <c r="T4" s="69">
        <f>IF(RES_hh_tesh_in!T4=0,0,RES_hh_tesh_in!T4/RES_summary!T$21)</f>
        <v>30.099044507945759</v>
      </c>
      <c r="U4" s="69">
        <f>IF(RES_hh_tesh_in!U4=0,0,RES_hh_tesh_in!U4/RES_summary!U$21)</f>
        <v>30.97889054016937</v>
      </c>
      <c r="V4" s="69">
        <f>IF(RES_hh_tesh_in!V4=0,0,RES_hh_tesh_in!V4/RES_summary!V$21)</f>
        <v>32.269452251804928</v>
      </c>
      <c r="W4" s="69">
        <f>IF(RES_hh_tesh_in!W4=0,0,RES_hh_tesh_in!W4/RES_summary!W$21)</f>
        <v>30.502331573844412</v>
      </c>
      <c r="X4" s="69">
        <f>IF(RES_hh_tesh_in!X4=0,0,RES_hh_tesh_in!X4/RES_summary!X$21)</f>
        <v>30.446365688786582</v>
      </c>
      <c r="Y4" s="69">
        <f>IF(RES_hh_tesh_in!Y4=0,0,RES_hh_tesh_in!Y4/RES_summary!Y$21)</f>
        <v>26.425854694389876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31.199418632986209</v>
      </c>
      <c r="J5" s="72">
        <f>IF(RES_hh_tesh_in!J5=0,0,RES_hh_tesh_in!J5/RES_summary!J$21)</f>
        <v>93.293605542908466</v>
      </c>
      <c r="K5" s="72">
        <f>IF(RES_hh_tesh_in!K5=0,0,RES_hh_tesh_in!K5/RES_summary!K$21)</f>
        <v>54.94926606518267</v>
      </c>
      <c r="L5" s="72">
        <f>IF(RES_hh_tesh_in!L5=0,0,RES_hh_tesh_in!L5/RES_summary!L$21)</f>
        <v>49.197226104827806</v>
      </c>
      <c r="M5" s="72">
        <f>IF(RES_hh_tesh_in!M5=0,0,RES_hh_tesh_in!M5/RES_summary!M$21)</f>
        <v>0</v>
      </c>
      <c r="N5" s="72">
        <f>IF(RES_hh_tesh_in!N5=0,0,RES_hh_tesh_in!N5/RES_summary!N$21)</f>
        <v>7.6072084065729992</v>
      </c>
      <c r="O5" s="72">
        <f>IF(RES_hh_tesh_in!O5=0,0,RES_hh_tesh_in!O5/RES_summary!O$21)</f>
        <v>17.428439075799183</v>
      </c>
      <c r="P5" s="72">
        <f>IF(RES_hh_tesh_in!P5=0,0,RES_hh_tesh_in!P5/RES_summary!P$21)</f>
        <v>40.017110193909474</v>
      </c>
      <c r="Q5" s="72">
        <f>IF(RES_hh_tesh_in!Q5=0,0,RES_hh_tesh_in!Q5/RES_summary!Q$21)</f>
        <v>55.272991731628395</v>
      </c>
      <c r="R5" s="72">
        <f>IF(RES_hh_tesh_in!R5=0,0,RES_hh_tesh_in!R5/RES_summary!R$21)</f>
        <v>21.311672978716292</v>
      </c>
      <c r="S5" s="72">
        <f>IF(RES_hh_tesh_in!S5=0,0,RES_hh_tesh_in!S5/RES_summary!S$21)</f>
        <v>41.442793856038698</v>
      </c>
      <c r="T5" s="72">
        <f>IF(RES_hh_tesh_in!T5=0,0,RES_hh_tesh_in!T5/RES_summary!T$21)</f>
        <v>32.574645406970909</v>
      </c>
      <c r="U5" s="72">
        <f>IF(RES_hh_tesh_in!U5=0,0,RES_hh_tesh_in!U5/RES_summary!U$21)</f>
        <v>30.473058611845673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57.523890914117075</v>
      </c>
      <c r="H6" s="72">
        <f>IF(RES_hh_tesh_in!H6=0,0,RES_hh_tesh_in!H6/RES_summary!H$21)</f>
        <v>56.055588342003787</v>
      </c>
      <c r="I6" s="72">
        <f>IF(RES_hh_tesh_in!I6=0,0,RES_hh_tesh_in!I6/RES_summary!I$21)</f>
        <v>52.749469654236364</v>
      </c>
      <c r="J6" s="72">
        <f>IF(RES_hh_tesh_in!J6=0,0,RES_hh_tesh_in!J6/RES_summary!J$21)</f>
        <v>51.702130668440034</v>
      </c>
      <c r="K6" s="72">
        <f>IF(RES_hh_tesh_in!K6=0,0,RES_hh_tesh_in!K6/RES_summary!K$21)</f>
        <v>40.118324493495003</v>
      </c>
      <c r="L6" s="72">
        <f>IF(RES_hh_tesh_in!L6=0,0,RES_hh_tesh_in!L6/RES_summary!L$21)</f>
        <v>45.815468090531695</v>
      </c>
      <c r="M6" s="72">
        <f>IF(RES_hh_tesh_in!M6=0,0,RES_hh_tesh_in!M6/RES_summary!M$21)</f>
        <v>37.18922948825351</v>
      </c>
      <c r="N6" s="72">
        <f>IF(RES_hh_tesh_in!N6=0,0,RES_hh_tesh_in!N6/RES_summary!N$21)</f>
        <v>15.17387119129172</v>
      </c>
      <c r="O6" s="72">
        <f>IF(RES_hh_tesh_in!O6=0,0,RES_hh_tesh_in!O6/RES_summary!O$21)</f>
        <v>42.441428807047203</v>
      </c>
      <c r="P6" s="72">
        <f>IF(RES_hh_tesh_in!P6=0,0,RES_hh_tesh_in!P6/RES_summary!P$21)</f>
        <v>62.544461956783039</v>
      </c>
      <c r="Q6" s="72">
        <f>IF(RES_hh_tesh_in!Q6=0,0,RES_hh_tesh_in!Q6/RES_summary!Q$21)</f>
        <v>52.80214764691933</v>
      </c>
      <c r="R6" s="72">
        <f>IF(RES_hh_tesh_in!R6=0,0,RES_hh_tesh_in!R6/RES_summary!R$21)</f>
        <v>49.028541683107598</v>
      </c>
      <c r="S6" s="72">
        <f>IF(RES_hh_tesh_in!S6=0,0,RES_hh_tesh_in!S6/RES_summary!S$21)</f>
        <v>47.619665357906939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8.7427650633343088</v>
      </c>
      <c r="W6" s="72">
        <f>IF(RES_hh_tesh_in!W6=0,0,RES_hh_tesh_in!W6/RES_summary!W$21)</f>
        <v>30.550592388773278</v>
      </c>
      <c r="X6" s="72">
        <f>IF(RES_hh_tesh_in!X6=0,0,RES_hh_tesh_in!X6/RES_summary!X$21)</f>
        <v>31.682374564085567</v>
      </c>
      <c r="Y6" s="72">
        <f>IF(RES_hh_tesh_in!Y6=0,0,RES_hh_tesh_in!Y6/RES_summary!Y$21)</f>
        <v>26.001410788327203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49.554701622369421</v>
      </c>
      <c r="D7" s="72">
        <f>IF(RES_hh_tesh_in!D7=0,0,RES_hh_tesh_in!D7/RES_summary!D$21)</f>
        <v>50.824720854539706</v>
      </c>
      <c r="E7" s="72">
        <f>IF(RES_hh_tesh_in!E7=0,0,RES_hh_tesh_in!E7/RES_summary!E$21)</f>
        <v>59.86052591311072</v>
      </c>
      <c r="F7" s="72">
        <f>IF(RES_hh_tesh_in!F7=0,0,RES_hh_tesh_in!F7/RES_summary!F$21)</f>
        <v>55.618705952529538</v>
      </c>
      <c r="G7" s="72">
        <f>IF(RES_hh_tesh_in!G7=0,0,RES_hh_tesh_in!G7/RES_summary!G$21)</f>
        <v>57.911381954300879</v>
      </c>
      <c r="H7" s="72">
        <f>IF(RES_hh_tesh_in!H7=0,0,RES_hh_tesh_in!H7/RES_summary!H$21)</f>
        <v>56.779621243932809</v>
      </c>
      <c r="I7" s="72">
        <f>IF(RES_hh_tesh_in!I7=0,0,RES_hh_tesh_in!I7/RES_summary!I$21)</f>
        <v>52.532137001933755</v>
      </c>
      <c r="J7" s="72">
        <f>IF(RES_hh_tesh_in!J7=0,0,RES_hh_tesh_in!J7/RES_summary!J$21)</f>
        <v>51.44546484857613</v>
      </c>
      <c r="K7" s="72">
        <f>IF(RES_hh_tesh_in!K7=0,0,RES_hh_tesh_in!K7/RES_summary!K$21)</f>
        <v>44.610114538723124</v>
      </c>
      <c r="L7" s="72">
        <f>IF(RES_hh_tesh_in!L7=0,0,RES_hh_tesh_in!L7/RES_summary!L$21)</f>
        <v>41.121354837883636</v>
      </c>
      <c r="M7" s="72">
        <f>IF(RES_hh_tesh_in!M7=0,0,RES_hh_tesh_in!M7/RES_summary!M$21)</f>
        <v>58.716314680491294</v>
      </c>
      <c r="N7" s="72">
        <f>IF(RES_hh_tesh_in!N7=0,0,RES_hh_tesh_in!N7/RES_summary!N$21)</f>
        <v>46.504467326430259</v>
      </c>
      <c r="O7" s="72">
        <f>IF(RES_hh_tesh_in!O7=0,0,RES_hh_tesh_in!O7/RES_summary!O$21)</f>
        <v>22.906258046986395</v>
      </c>
      <c r="P7" s="72">
        <f>IF(RES_hh_tesh_in!P7=0,0,RES_hh_tesh_in!P7/RES_summary!P$21)</f>
        <v>23.83364049644516</v>
      </c>
      <c r="Q7" s="72">
        <f>IF(RES_hh_tesh_in!Q7=0,0,RES_hh_tesh_in!Q7/RES_summary!Q$21)</f>
        <v>36.923989957765194</v>
      </c>
      <c r="R7" s="72">
        <f>IF(RES_hh_tesh_in!R7=0,0,RES_hh_tesh_in!R7/RES_summary!R$21)</f>
        <v>32.653627560157524</v>
      </c>
      <c r="S7" s="72">
        <f>IF(RES_hh_tesh_in!S7=0,0,RES_hh_tesh_in!S7/RES_summary!S$21)</f>
        <v>33.422445488967362</v>
      </c>
      <c r="T7" s="72">
        <f>IF(RES_hh_tesh_in!T7=0,0,RES_hh_tesh_in!T7/RES_summary!T$21)</f>
        <v>27.920105157788235</v>
      </c>
      <c r="U7" s="72">
        <f>IF(RES_hh_tesh_in!U7=0,0,RES_hh_tesh_in!U7/RES_summary!U$21)</f>
        <v>30.647723865177902</v>
      </c>
      <c r="V7" s="72">
        <f>IF(RES_hh_tesh_in!V7=0,0,RES_hh_tesh_in!V7/RES_summary!V$21)</f>
        <v>33.997450754907128</v>
      </c>
      <c r="W7" s="72">
        <f>IF(RES_hh_tesh_in!W7=0,0,RES_hh_tesh_in!W7/RES_summary!W$21)</f>
        <v>28.576764984894815</v>
      </c>
      <c r="X7" s="72">
        <f>IF(RES_hh_tesh_in!X7=0,0,RES_hh_tesh_in!X7/RES_summary!X$21)</f>
        <v>32.523621265791199</v>
      </c>
      <c r="Y7" s="72">
        <f>IF(RES_hh_tesh_in!Y7=0,0,RES_hh_tesh_in!Y7/RES_summary!Y$21)</f>
        <v>21.527894193984146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42.826688330195012</v>
      </c>
      <c r="D8" s="72">
        <f>IF(RES_hh_tesh_in!D8=0,0,RES_hh_tesh_in!D8/RES_summary!D$21)</f>
        <v>37.593643460691212</v>
      </c>
      <c r="E8" s="72">
        <f>IF(RES_hh_tesh_in!E8=0,0,RES_hh_tesh_in!E8/RES_summary!E$21)</f>
        <v>43.695616987973395</v>
      </c>
      <c r="F8" s="72">
        <f>IF(RES_hh_tesh_in!F8=0,0,RES_hh_tesh_in!F8/RES_summary!F$21)</f>
        <v>41.250026851592068</v>
      </c>
      <c r="G8" s="72">
        <f>IF(RES_hh_tesh_in!G8=0,0,RES_hh_tesh_in!G8/RES_summary!G$21)</f>
        <v>48.960966124847253</v>
      </c>
      <c r="H8" s="72">
        <f>IF(RES_hh_tesh_in!H8=0,0,RES_hh_tesh_in!H8/RES_summary!H$21)</f>
        <v>58.446522040367192</v>
      </c>
      <c r="I8" s="72">
        <f>IF(RES_hh_tesh_in!I8=0,0,RES_hh_tesh_in!I8/RES_summary!I$21)</f>
        <v>52.897368615142788</v>
      </c>
      <c r="J8" s="72">
        <f>IF(RES_hh_tesh_in!J8=0,0,RES_hh_tesh_in!J8/RES_summary!J$21)</f>
        <v>48.076238826383438</v>
      </c>
      <c r="K8" s="72">
        <f>IF(RES_hh_tesh_in!K8=0,0,RES_hh_tesh_in!K8/RES_summary!K$21)</f>
        <v>48.010787099894578</v>
      </c>
      <c r="L8" s="72">
        <f>IF(RES_hh_tesh_in!L8=0,0,RES_hh_tesh_in!L8/RES_summary!L$21)</f>
        <v>42.559154636258612</v>
      </c>
      <c r="M8" s="72">
        <f>IF(RES_hh_tesh_in!M8=0,0,RES_hh_tesh_in!M8/RES_summary!M$21)</f>
        <v>54.001460762902745</v>
      </c>
      <c r="N8" s="72">
        <f>IF(RES_hh_tesh_in!N8=0,0,RES_hh_tesh_in!N8/RES_summary!N$21)</f>
        <v>45.769528411834528</v>
      </c>
      <c r="O8" s="72">
        <f>IF(RES_hh_tesh_in!O8=0,0,RES_hh_tesh_in!O8/RES_summary!O$21)</f>
        <v>30.992092273280296</v>
      </c>
      <c r="P8" s="72">
        <f>IF(RES_hh_tesh_in!P8=0,0,RES_hh_tesh_in!P8/RES_summary!P$21)</f>
        <v>28.731683924234087</v>
      </c>
      <c r="Q8" s="72">
        <f>IF(RES_hh_tesh_in!Q8=0,0,RES_hh_tesh_in!Q8/RES_summary!Q$21)</f>
        <v>40.449122157241227</v>
      </c>
      <c r="R8" s="72">
        <f>IF(RES_hh_tesh_in!R8=0,0,RES_hh_tesh_in!R8/RES_summary!R$21)</f>
        <v>34.748838064004914</v>
      </c>
      <c r="S8" s="72">
        <f>IF(RES_hh_tesh_in!S8=0,0,RES_hh_tesh_in!S8/RES_summary!S$21)</f>
        <v>34.596018577558354</v>
      </c>
      <c r="T8" s="72">
        <f>IF(RES_hh_tesh_in!T8=0,0,RES_hh_tesh_in!T8/RES_summary!T$21)</f>
        <v>28.705345163278952</v>
      </c>
      <c r="U8" s="72">
        <f>IF(RES_hh_tesh_in!U8=0,0,RES_hh_tesh_in!U8/RES_summary!U$21)</f>
        <v>30.192676109323962</v>
      </c>
      <c r="V8" s="72">
        <f>IF(RES_hh_tesh_in!V8=0,0,RES_hh_tesh_in!V8/RES_summary!V$21)</f>
        <v>31.561592553406303</v>
      </c>
      <c r="W8" s="72">
        <f>IF(RES_hh_tesh_in!W8=0,0,RES_hh_tesh_in!W8/RES_summary!W$21)</f>
        <v>34.355062381984453</v>
      </c>
      <c r="X8" s="72">
        <f>IF(RES_hh_tesh_in!X8=0,0,RES_hh_tesh_in!X8/RES_summary!X$21)</f>
        <v>31.357119371783607</v>
      </c>
      <c r="Y8" s="72">
        <f>IF(RES_hh_tesh_in!Y8=0,0,RES_hh_tesh_in!Y8/RES_summary!Y$21)</f>
        <v>23.895921518380003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49.967606443178084</v>
      </c>
      <c r="D9" s="72">
        <f>IF(RES_hh_tesh_in!D9=0,0,RES_hh_tesh_in!D9/RES_summary!D$21)</f>
        <v>52.73234986999627</v>
      </c>
      <c r="E9" s="72">
        <f>IF(RES_hh_tesh_in!E9=0,0,RES_hh_tesh_in!E9/RES_summary!E$21)</f>
        <v>55.890507550262328</v>
      </c>
      <c r="F9" s="72">
        <f>IF(RES_hh_tesh_in!F9=0,0,RES_hh_tesh_in!F9/RES_summary!F$21)</f>
        <v>56.771956408969388</v>
      </c>
      <c r="G9" s="72">
        <f>IF(RES_hh_tesh_in!G9=0,0,RES_hh_tesh_in!G9/RES_summary!G$21)</f>
        <v>56.343017282672143</v>
      </c>
      <c r="H9" s="72">
        <f>IF(RES_hh_tesh_in!H9=0,0,RES_hh_tesh_in!H9/RES_summary!H$21)</f>
        <v>54.651421858897685</v>
      </c>
      <c r="I9" s="72">
        <f>IF(RES_hh_tesh_in!I9=0,0,RES_hh_tesh_in!I9/RES_summary!I$21)</f>
        <v>59.870866736174847</v>
      </c>
      <c r="J9" s="72">
        <f>IF(RES_hh_tesh_in!J9=0,0,RES_hh_tesh_in!J9/RES_summary!J$21)</f>
        <v>49.407567701083686</v>
      </c>
      <c r="K9" s="72">
        <f>IF(RES_hh_tesh_in!K9=0,0,RES_hh_tesh_in!K9/RES_summary!K$21)</f>
        <v>43.167058101672929</v>
      </c>
      <c r="L9" s="72">
        <f>IF(RES_hh_tesh_in!L9=0,0,RES_hh_tesh_in!L9/RES_summary!L$21)</f>
        <v>41.418671865349197</v>
      </c>
      <c r="M9" s="72">
        <f>IF(RES_hh_tesh_in!M9=0,0,RES_hh_tesh_in!M9/RES_summary!M$21)</f>
        <v>47.821136923987119</v>
      </c>
      <c r="N9" s="72">
        <f>IF(RES_hh_tesh_in!N9=0,0,RES_hh_tesh_in!N9/RES_summary!N$21)</f>
        <v>52.228854053127762</v>
      </c>
      <c r="O9" s="72">
        <f>IF(RES_hh_tesh_in!O9=0,0,RES_hh_tesh_in!O9/RES_summary!O$21)</f>
        <v>43.182319651795623</v>
      </c>
      <c r="P9" s="72">
        <f>IF(RES_hh_tesh_in!P9=0,0,RES_hh_tesh_in!P9/RES_summary!P$21)</f>
        <v>40.798849400503194</v>
      </c>
      <c r="Q9" s="72">
        <f>IF(RES_hh_tesh_in!Q9=0,0,RES_hh_tesh_in!Q9/RES_summary!Q$21)</f>
        <v>41.583008444517716</v>
      </c>
      <c r="R9" s="72">
        <f>IF(RES_hh_tesh_in!R9=0,0,RES_hh_tesh_in!R9/RES_summary!R$21)</f>
        <v>34.934850756035793</v>
      </c>
      <c r="S9" s="72">
        <f>IF(RES_hh_tesh_in!S9=0,0,RES_hh_tesh_in!S9/RES_summary!S$21)</f>
        <v>34.462510940798644</v>
      </c>
      <c r="T9" s="72">
        <f>IF(RES_hh_tesh_in!T9=0,0,RES_hh_tesh_in!T9/RES_summary!T$21)</f>
        <v>32.122784709959653</v>
      </c>
      <c r="U9" s="72">
        <f>IF(RES_hh_tesh_in!U9=0,0,RES_hh_tesh_in!U9/RES_summary!U$21)</f>
        <v>30.468286674590932</v>
      </c>
      <c r="V9" s="72">
        <f>IF(RES_hh_tesh_in!V9=0,0,RES_hh_tesh_in!V9/RES_summary!V$21)</f>
        <v>28.076074990532394</v>
      </c>
      <c r="W9" s="72">
        <f>IF(RES_hh_tesh_in!W9=0,0,RES_hh_tesh_in!W9/RES_summary!W$21)</f>
        <v>28.738782193700406</v>
      </c>
      <c r="X9" s="72">
        <f>IF(RES_hh_tesh_in!X9=0,0,RES_hh_tesh_in!X9/RES_summary!X$21)</f>
        <v>28.831494997030511</v>
      </c>
      <c r="Y9" s="72">
        <f>IF(RES_hh_tesh_in!Y9=0,0,RES_hh_tesh_in!Y9/RES_summary!Y$21)</f>
        <v>27.803659385232507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79.37493386613771</v>
      </c>
      <c r="G10" s="72">
        <f>IF(RES_hh_tesh_in!G10=0,0,RES_hh_tesh_in!G10/RES_summary!G$21)</f>
        <v>60.171178132619872</v>
      </c>
      <c r="H10" s="72">
        <f>IF(RES_hh_tesh_in!H10=0,0,RES_hh_tesh_in!H10/RES_summary!H$21)</f>
        <v>57.769283780328564</v>
      </c>
      <c r="I10" s="72">
        <f>IF(RES_hh_tesh_in!I10=0,0,RES_hh_tesh_in!I10/RES_summary!I$21)</f>
        <v>53.869955174376763</v>
      </c>
      <c r="J10" s="72">
        <f>IF(RES_hh_tesh_in!J10=0,0,RES_hh_tesh_in!J10/RES_summary!J$21)</f>
        <v>49.7070623431539</v>
      </c>
      <c r="K10" s="72">
        <f>IF(RES_hh_tesh_in!K10=0,0,RES_hh_tesh_in!K10/RES_summary!K$21)</f>
        <v>47.143015202367607</v>
      </c>
      <c r="L10" s="72">
        <f>IF(RES_hh_tesh_in!L10=0,0,RES_hh_tesh_in!L10/RES_summary!L$21)</f>
        <v>46.210256642729767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49.826289510529541</v>
      </c>
      <c r="D11" s="72">
        <f>IF(RES_hh_tesh_in!D11=0,0,RES_hh_tesh_in!D11/RES_summary!D$21)</f>
        <v>44.875933499551756</v>
      </c>
      <c r="E11" s="72">
        <f>IF(RES_hh_tesh_in!E11=0,0,RES_hh_tesh_in!E11/RES_summary!E$21)</f>
        <v>65.312302134680493</v>
      </c>
      <c r="F11" s="72">
        <f>IF(RES_hh_tesh_in!F11=0,0,RES_hh_tesh_in!F11/RES_summary!F$21)</f>
        <v>55.606964866617773</v>
      </c>
      <c r="G11" s="72">
        <f>IF(RES_hh_tesh_in!G11=0,0,RES_hh_tesh_in!G11/RES_summary!G$21)</f>
        <v>58.375136729374539</v>
      </c>
      <c r="H11" s="72">
        <f>IF(RES_hh_tesh_in!H11=0,0,RES_hh_tesh_in!H11/RES_summary!H$21)</f>
        <v>64.113966012992563</v>
      </c>
      <c r="I11" s="72">
        <f>IF(RES_hh_tesh_in!I11=0,0,RES_hh_tesh_in!I11/RES_summary!I$21)</f>
        <v>44.999120071502745</v>
      </c>
      <c r="J11" s="72">
        <f>IF(RES_hh_tesh_in!J11=0,0,RES_hh_tesh_in!J11/RES_summary!J$21)</f>
        <v>46.08483641684392</v>
      </c>
      <c r="K11" s="72">
        <f>IF(RES_hh_tesh_in!K11=0,0,RES_hh_tesh_in!K11/RES_summary!K$21)</f>
        <v>49.094038712181941</v>
      </c>
      <c r="L11" s="72">
        <f>IF(RES_hh_tesh_in!L11=0,0,RES_hh_tesh_in!L11/RES_summary!L$21)</f>
        <v>44.772590100757803</v>
      </c>
      <c r="M11" s="72">
        <f>IF(RES_hh_tesh_in!M11=0,0,RES_hh_tesh_in!M11/RES_summary!M$21)</f>
        <v>52.174480410894425</v>
      </c>
      <c r="N11" s="72">
        <f>IF(RES_hh_tesh_in!N11=0,0,RES_hh_tesh_in!N11/RES_summary!N$21)</f>
        <v>42.425093073848345</v>
      </c>
      <c r="O11" s="72">
        <f>IF(RES_hh_tesh_in!O11=0,0,RES_hh_tesh_in!O11/RES_summary!O$21)</f>
        <v>36.686240243356501</v>
      </c>
      <c r="P11" s="72">
        <f>IF(RES_hh_tesh_in!P11=0,0,RES_hh_tesh_in!P11/RES_summary!P$21)</f>
        <v>42.941878687590929</v>
      </c>
      <c r="Q11" s="72">
        <f>IF(RES_hh_tesh_in!Q11=0,0,RES_hh_tesh_in!Q11/RES_summary!Q$21)</f>
        <v>42.650092268960329</v>
      </c>
      <c r="R11" s="72">
        <f>IF(RES_hh_tesh_in!R11=0,0,RES_hh_tesh_in!R11/RES_summary!R$21)</f>
        <v>32.731743545906625</v>
      </c>
      <c r="S11" s="72">
        <f>IF(RES_hh_tesh_in!S11=0,0,RES_hh_tesh_in!S11/RES_summary!S$21)</f>
        <v>31.749078572635923</v>
      </c>
      <c r="T11" s="72">
        <f>IF(RES_hh_tesh_in!T11=0,0,RES_hh_tesh_in!T11/RES_summary!T$21)</f>
        <v>32.676936426424611</v>
      </c>
      <c r="U11" s="72">
        <f>IF(RES_hh_tesh_in!U11=0,0,RES_hh_tesh_in!U11/RES_summary!U$21)</f>
        <v>30.636443540694128</v>
      </c>
      <c r="V11" s="72">
        <f>IF(RES_hh_tesh_in!V11=0,0,RES_hh_tesh_in!V11/RES_summary!V$21)</f>
        <v>32.901794056965095</v>
      </c>
      <c r="W11" s="72">
        <f>IF(RES_hh_tesh_in!W11=0,0,RES_hh_tesh_in!W11/RES_summary!W$21)</f>
        <v>0</v>
      </c>
      <c r="X11" s="72">
        <f>IF(RES_hh_tesh_in!X11=0,0,RES_hh_tesh_in!X11/RES_summary!X$21)</f>
        <v>0</v>
      </c>
      <c r="Y11" s="72">
        <f>IF(RES_hh_tesh_in!Y11=0,0,RES_hh_tesh_in!Y11/RES_summary!Y$21)</f>
        <v>0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46.250423933198803</v>
      </c>
      <c r="D12" s="72">
        <f>IF(RES_hh_tesh_in!D12=0,0,RES_hh_tesh_in!D12/RES_summary!D$21)</f>
        <v>46.695823507928132</v>
      </c>
      <c r="E12" s="72">
        <f>IF(RES_hh_tesh_in!E12=0,0,RES_hh_tesh_in!E12/RES_summary!E$21)</f>
        <v>62.751751986897723</v>
      </c>
      <c r="F12" s="72">
        <f>IF(RES_hh_tesh_in!F12=0,0,RES_hh_tesh_in!F12/RES_summary!F$21)</f>
        <v>56.177697571115388</v>
      </c>
      <c r="G12" s="72">
        <f>IF(RES_hh_tesh_in!G12=0,0,RES_hh_tesh_in!G12/RES_summary!G$21)</f>
        <v>54.507511284095152</v>
      </c>
      <c r="H12" s="72">
        <f>IF(RES_hh_tesh_in!H12=0,0,RES_hh_tesh_in!H12/RES_summary!H$21)</f>
        <v>58.809484251269616</v>
      </c>
      <c r="I12" s="72">
        <f>IF(RES_hh_tesh_in!I12=0,0,RES_hh_tesh_in!I12/RES_summary!I$21)</f>
        <v>58.26136100093936</v>
      </c>
      <c r="J12" s="72">
        <f>IF(RES_hh_tesh_in!J12=0,0,RES_hh_tesh_in!J12/RES_summary!J$21)</f>
        <v>52.123075940946009</v>
      </c>
      <c r="K12" s="72">
        <f>IF(RES_hh_tesh_in!K12=0,0,RES_hh_tesh_in!K12/RES_summary!K$21)</f>
        <v>44.813864417825322</v>
      </c>
      <c r="L12" s="72">
        <f>IF(RES_hh_tesh_in!L12=0,0,RES_hh_tesh_in!L12/RES_summary!L$21)</f>
        <v>41.150302126577792</v>
      </c>
      <c r="M12" s="72">
        <f>IF(RES_hh_tesh_in!M12=0,0,RES_hh_tesh_in!M12/RES_summary!M$21)</f>
        <v>52.607601345819312</v>
      </c>
      <c r="N12" s="72">
        <f>IF(RES_hh_tesh_in!N12=0,0,RES_hh_tesh_in!N12/RES_summary!N$21)</f>
        <v>52.060012913580486</v>
      </c>
      <c r="O12" s="72">
        <f>IF(RES_hh_tesh_in!O12=0,0,RES_hh_tesh_in!O12/RES_summary!O$21)</f>
        <v>28.508511345837501</v>
      </c>
      <c r="P12" s="72">
        <f>IF(RES_hh_tesh_in!P12=0,0,RES_hh_tesh_in!P12/RES_summary!P$21)</f>
        <v>27.102127124174778</v>
      </c>
      <c r="Q12" s="72">
        <f>IF(RES_hh_tesh_in!Q12=0,0,RES_hh_tesh_in!Q12/RES_summary!Q$21)</f>
        <v>42.196661465351468</v>
      </c>
      <c r="R12" s="72">
        <f>IF(RES_hh_tesh_in!R12=0,0,RES_hh_tesh_in!R12/RES_summary!R$21)</f>
        <v>36.332708816003766</v>
      </c>
      <c r="S12" s="72">
        <f>IF(RES_hh_tesh_in!S12=0,0,RES_hh_tesh_in!S12/RES_summary!S$21)</f>
        <v>34.693343384434222</v>
      </c>
      <c r="T12" s="72">
        <f>IF(RES_hh_tesh_in!T12=0,0,RES_hh_tesh_in!T12/RES_summary!T$21)</f>
        <v>32.578636970695975</v>
      </c>
      <c r="U12" s="72">
        <f>IF(RES_hh_tesh_in!U12=0,0,RES_hh_tesh_in!U12/RES_summary!U$21)</f>
        <v>30.159910420517864</v>
      </c>
      <c r="V12" s="72">
        <f>IF(RES_hh_tesh_in!V12=0,0,RES_hh_tesh_in!V12/RES_summary!V$21)</f>
        <v>30.901408839394279</v>
      </c>
      <c r="W12" s="72">
        <f>IF(RES_hh_tesh_in!W12=0,0,RES_hh_tesh_in!W12/RES_summary!W$21)</f>
        <v>31.720387556592723</v>
      </c>
      <c r="X12" s="72">
        <f>IF(RES_hh_tesh_in!X12=0,0,RES_hh_tesh_in!X12/RES_summary!X$21)</f>
        <v>29.539721002488747</v>
      </c>
      <c r="Y12" s="72">
        <f>IF(RES_hh_tesh_in!Y12=0,0,RES_hh_tesh_in!Y12/RES_summary!Y$21)</f>
        <v>26.722154841358382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44.787149490559955</v>
      </c>
      <c r="D13" s="74">
        <f>IF(RES_hh_tesh_in!D13=0,0,RES_hh_tesh_in!D13/RES_summary!D$21)</f>
        <v>58.148849351872308</v>
      </c>
      <c r="E13" s="74">
        <f>IF(RES_hh_tesh_in!E13=0,0,RES_hh_tesh_in!E13/RES_summary!E$21)</f>
        <v>58.384982833397636</v>
      </c>
      <c r="F13" s="74">
        <f>IF(RES_hh_tesh_in!F13=0,0,RES_hh_tesh_in!F13/RES_summary!F$21)</f>
        <v>59.266837715704042</v>
      </c>
      <c r="G13" s="74">
        <f>IF(RES_hh_tesh_in!G13=0,0,RES_hh_tesh_in!G13/RES_summary!G$21)</f>
        <v>54.850030077658182</v>
      </c>
      <c r="H13" s="74">
        <f>IF(RES_hh_tesh_in!H13=0,0,RES_hh_tesh_in!H13/RES_summary!H$21)</f>
        <v>58.630270546317377</v>
      </c>
      <c r="I13" s="74">
        <f>IF(RES_hh_tesh_in!I13=0,0,RES_hh_tesh_in!I13/RES_summary!I$21)</f>
        <v>53.440773509548805</v>
      </c>
      <c r="J13" s="74">
        <f>IF(RES_hh_tesh_in!J13=0,0,RES_hh_tesh_in!J13/RES_summary!J$21)</f>
        <v>50.407155997160451</v>
      </c>
      <c r="K13" s="74">
        <f>IF(RES_hh_tesh_in!K13=0,0,RES_hh_tesh_in!K13/RES_summary!K$21)</f>
        <v>49.022611438035298</v>
      </c>
      <c r="L13" s="74">
        <f>IF(RES_hh_tesh_in!L13=0,0,RES_hh_tesh_in!L13/RES_summary!L$21)</f>
        <v>46.987808151210572</v>
      </c>
      <c r="M13" s="74">
        <f>IF(RES_hh_tesh_in!M13=0,0,RES_hh_tesh_in!M13/RES_summary!M$21)</f>
        <v>38.687359937391363</v>
      </c>
      <c r="N13" s="74">
        <f>IF(RES_hh_tesh_in!N13=0,0,RES_hh_tesh_in!N13/RES_summary!N$21)</f>
        <v>53.131754925965915</v>
      </c>
      <c r="O13" s="74">
        <f>IF(RES_hh_tesh_in!O13=0,0,RES_hh_tesh_in!O13/RES_summary!O$21)</f>
        <v>34.443553927648111</v>
      </c>
      <c r="P13" s="74">
        <f>IF(RES_hh_tesh_in!P13=0,0,RES_hh_tesh_in!P13/RES_summary!P$21)</f>
        <v>29.683466107194199</v>
      </c>
      <c r="Q13" s="74">
        <f>IF(RES_hh_tesh_in!Q13=0,0,RES_hh_tesh_in!Q13/RES_summary!Q$21)</f>
        <v>29.393311350555866</v>
      </c>
      <c r="R13" s="74">
        <f>IF(RES_hh_tesh_in!R13=0,0,RES_hh_tesh_in!R13/RES_summary!R$21)</f>
        <v>54.965071249293111</v>
      </c>
      <c r="S13" s="74">
        <f>IF(RES_hh_tesh_in!S13=0,0,RES_hh_tesh_in!S13/RES_summary!S$21)</f>
        <v>47.893309936768169</v>
      </c>
      <c r="T13" s="74">
        <f>IF(RES_hh_tesh_in!T13=0,0,RES_hh_tesh_in!T13/RES_summary!T$21)</f>
        <v>23.456004637158635</v>
      </c>
      <c r="U13" s="74">
        <f>IF(RES_hh_tesh_in!U13=0,0,RES_hh_tesh_in!U13/RES_summary!U$21)</f>
        <v>0</v>
      </c>
      <c r="V13" s="74">
        <f>IF(RES_hh_tesh_in!V13=0,0,RES_hh_tesh_in!V13/RES_summary!V$21)</f>
        <v>0</v>
      </c>
      <c r="W13" s="74">
        <f>IF(RES_hh_tesh_in!W13=0,0,RES_hh_tesh_in!W13/RES_summary!W$21)</f>
        <v>0</v>
      </c>
      <c r="X13" s="74">
        <f>IF(RES_hh_tesh_in!X13=0,0,RES_hh_tesh_in!X13/RES_summary!X$21)</f>
        <v>0</v>
      </c>
      <c r="Y13" s="74">
        <f>IF(RES_hh_tesh_in!Y13=0,0,RES_hh_tesh_in!Y13/RES_summary!Y$21)</f>
        <v>0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1.0510363766267123</v>
      </c>
      <c r="D14" s="76">
        <f>IF(RES_hh_tesh_in!D14=0,0,RES_hh_tesh_in!D14/RES_summary!D$21)</f>
        <v>1.1449450399014647</v>
      </c>
      <c r="E14" s="76">
        <f>IF(RES_hh_tesh_in!E14=0,0,RES_hh_tesh_in!E14/RES_summary!E$21)</f>
        <v>1.2344629149904964</v>
      </c>
      <c r="F14" s="76">
        <f>IF(RES_hh_tesh_in!F14=0,0,RES_hh_tesh_in!F14/RES_summary!F$21)</f>
        <v>1.1555794912091946</v>
      </c>
      <c r="G14" s="76">
        <f>IF(RES_hh_tesh_in!G14=0,0,RES_hh_tesh_in!G14/RES_summary!G$21)</f>
        <v>1.0654891496231143</v>
      </c>
      <c r="H14" s="76">
        <f>IF(RES_hh_tesh_in!H14=0,0,RES_hh_tesh_in!H14/RES_summary!H$21)</f>
        <v>0.99923673904794585</v>
      </c>
      <c r="I14" s="76">
        <f>IF(RES_hh_tesh_in!I14=0,0,RES_hh_tesh_in!I14/RES_summary!I$21)</f>
        <v>0.87109897811171189</v>
      </c>
      <c r="J14" s="76">
        <f>IF(RES_hh_tesh_in!J14=0,0,RES_hh_tesh_in!J14/RES_summary!J$21)</f>
        <v>0.92444489993148926</v>
      </c>
      <c r="K14" s="76">
        <f>IF(RES_hh_tesh_in!K14=0,0,RES_hh_tesh_in!K14/RES_summary!K$21)</f>
        <v>0.8397931808303748</v>
      </c>
      <c r="L14" s="76">
        <f>IF(RES_hh_tesh_in!L14=0,0,RES_hh_tesh_in!L14/RES_summary!L$21)</f>
        <v>0.65327161087159835</v>
      </c>
      <c r="M14" s="76">
        <f>IF(RES_hh_tesh_in!M14=0,0,RES_hh_tesh_in!M14/RES_summary!M$21)</f>
        <v>0.71674424392728497</v>
      </c>
      <c r="N14" s="76">
        <f>IF(RES_hh_tesh_in!N14=0,0,RES_hh_tesh_in!N14/RES_summary!N$21)</f>
        <v>0.59927675171121142</v>
      </c>
      <c r="O14" s="76">
        <f>IF(RES_hh_tesh_in!O14=0,0,RES_hh_tesh_in!O14/RES_summary!O$21)</f>
        <v>0.46435099271251479</v>
      </c>
      <c r="P14" s="76">
        <f>IF(RES_hh_tesh_in!P14=0,0,RES_hh_tesh_in!P14/RES_summary!P$21)</f>
        <v>0.53302261251449723</v>
      </c>
      <c r="Q14" s="76">
        <f>IF(RES_hh_tesh_in!Q14=0,0,RES_hh_tesh_in!Q14/RES_summary!Q$21)</f>
        <v>0.61615535568634394</v>
      </c>
      <c r="R14" s="76">
        <f>IF(RES_hh_tesh_in!R14=0,0,RES_hh_tesh_in!R14/RES_summary!R$21)</f>
        <v>0.53327849972389318</v>
      </c>
      <c r="S14" s="76">
        <f>IF(RES_hh_tesh_in!S14=0,0,RES_hh_tesh_in!S14/RES_summary!S$21)</f>
        <v>0.57588915990360101</v>
      </c>
      <c r="T14" s="76">
        <f>IF(RES_hh_tesh_in!T14=0,0,RES_hh_tesh_in!T14/RES_summary!T$21)</f>
        <v>0.47731492211670146</v>
      </c>
      <c r="U14" s="76">
        <f>IF(RES_hh_tesh_in!U14=0,0,RES_hh_tesh_in!U14/RES_summary!U$21)</f>
        <v>0.56635932242967024</v>
      </c>
      <c r="V14" s="76">
        <f>IF(RES_hh_tesh_in!V14=0,0,RES_hh_tesh_in!V14/RES_summary!V$21)</f>
        <v>0.56173353687645111</v>
      </c>
      <c r="W14" s="76">
        <f>IF(RES_hh_tesh_in!W14=0,0,RES_hh_tesh_in!W14/RES_summary!W$21)</f>
        <v>0.44686477150038817</v>
      </c>
      <c r="X14" s="76">
        <f>IF(RES_hh_tesh_in!X14=0,0,RES_hh_tesh_in!X14/RES_summary!X$21)</f>
        <v>0.40510013899062391</v>
      </c>
      <c r="Y14" s="76">
        <f>IF(RES_hh_tesh_in!Y14=0,0,RES_hh_tesh_in!Y14/RES_summary!Y$21)</f>
        <v>0.30351630783092881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5.3472531509341445</v>
      </c>
      <c r="D15" s="69">
        <f>IF(RES_hh_tesh_in!D15=0,0,RES_hh_tesh_in!D15/RES_summary!D$21)</f>
        <v>4.0758878415575879</v>
      </c>
      <c r="E15" s="69">
        <f>IF(RES_hh_tesh_in!E15=0,0,RES_hh_tesh_in!E15/RES_summary!E$21)</f>
        <v>8.2476690107316291</v>
      </c>
      <c r="F15" s="69">
        <f>IF(RES_hh_tesh_in!F15=0,0,RES_hh_tesh_in!F15/RES_summary!F$21)</f>
        <v>3.8516129802165335</v>
      </c>
      <c r="G15" s="69">
        <f>IF(RES_hh_tesh_in!G15=0,0,RES_hh_tesh_in!G15/RES_summary!G$21)</f>
        <v>7.4726067661814364</v>
      </c>
      <c r="H15" s="69">
        <f>IF(RES_hh_tesh_in!H15=0,0,RES_hh_tesh_in!H15/RES_summary!H$21)</f>
        <v>10.129605134578409</v>
      </c>
      <c r="I15" s="69">
        <f>IF(RES_hh_tesh_in!I15=0,0,RES_hh_tesh_in!I15/RES_summary!I$21)</f>
        <v>7.1800308877228227</v>
      </c>
      <c r="J15" s="69">
        <f>IF(RES_hh_tesh_in!J15=0,0,RES_hh_tesh_in!J15/RES_summary!J$21)</f>
        <v>1.5658681200362996</v>
      </c>
      <c r="K15" s="69">
        <f>IF(RES_hh_tesh_in!K15=0,0,RES_hh_tesh_in!K15/RES_summary!K$21)</f>
        <v>6.5761481865060798</v>
      </c>
      <c r="L15" s="69">
        <f>IF(RES_hh_tesh_in!L15=0,0,RES_hh_tesh_in!L15/RES_summary!L$21)</f>
        <v>8.992783887577545</v>
      </c>
      <c r="M15" s="69">
        <f>IF(RES_hh_tesh_in!M15=0,0,RES_hh_tesh_in!M15/RES_summary!M$21)</f>
        <v>8.7478790876732866</v>
      </c>
      <c r="N15" s="69">
        <f>IF(RES_hh_tesh_in!N15=0,0,RES_hh_tesh_in!N15/RES_summary!N$21)</f>
        <v>21.099171195574606</v>
      </c>
      <c r="O15" s="69">
        <f>IF(RES_hh_tesh_in!O15=0,0,RES_hh_tesh_in!O15/RES_summary!O$21)</f>
        <v>7.840982644694118</v>
      </c>
      <c r="P15" s="69">
        <f>IF(RES_hh_tesh_in!P15=0,0,RES_hh_tesh_in!P15/RES_summary!P$21)</f>
        <v>9.07398828506029</v>
      </c>
      <c r="Q15" s="69">
        <f>IF(RES_hh_tesh_in!Q15=0,0,RES_hh_tesh_in!Q15/RES_summary!Q$21)</f>
        <v>15.775665549165462</v>
      </c>
      <c r="R15" s="69">
        <f>IF(RES_hh_tesh_in!R15=0,0,RES_hh_tesh_in!R15/RES_summary!R$21)</f>
        <v>17.444425552937197</v>
      </c>
      <c r="S15" s="69">
        <f>IF(RES_hh_tesh_in!S15=0,0,RES_hh_tesh_in!S15/RES_summary!S$21)</f>
        <v>16.287720164542986</v>
      </c>
      <c r="T15" s="69">
        <f>IF(RES_hh_tesh_in!T15=0,0,RES_hh_tesh_in!T15/RES_summary!T$21)</f>
        <v>9.5146729125539657</v>
      </c>
      <c r="U15" s="69">
        <f>IF(RES_hh_tesh_in!U15=0,0,RES_hh_tesh_in!U15/RES_summary!U$21)</f>
        <v>9.5468787266633104</v>
      </c>
      <c r="V15" s="69">
        <f>IF(RES_hh_tesh_in!V15=0,0,RES_hh_tesh_in!V15/RES_summary!V$21)</f>
        <v>10.132743124344982</v>
      </c>
      <c r="W15" s="69">
        <f>IF(RES_hh_tesh_in!W15=0,0,RES_hh_tesh_in!W15/RES_summary!W$21)</f>
        <v>9.9601826285445583</v>
      </c>
      <c r="X15" s="69">
        <f>IF(RES_hh_tesh_in!X15=0,0,RES_hh_tesh_in!X15/RES_summary!X$21)</f>
        <v>10.816636943925674</v>
      </c>
      <c r="Y15" s="69">
        <f>IF(RES_hh_tesh_in!Y15=0,0,RES_hh_tesh_in!Y15/RES_summary!Y$21)</f>
        <v>27.097935475344077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5.3472531509341445</v>
      </c>
      <c r="D16" s="72">
        <f>IF(RES_hh_tesh_in!D16=0,0,RES_hh_tesh_in!D16/RES_summary!D$21)</f>
        <v>4.0758878415575879</v>
      </c>
      <c r="E16" s="72">
        <f>IF(RES_hh_tesh_in!E16=0,0,RES_hh_tesh_in!E16/RES_summary!E$21)</f>
        <v>8.2476690107316291</v>
      </c>
      <c r="F16" s="72">
        <f>IF(RES_hh_tesh_in!F16=0,0,RES_hh_tesh_in!F16/RES_summary!F$21)</f>
        <v>3.8516129802165335</v>
      </c>
      <c r="G16" s="72">
        <f>IF(RES_hh_tesh_in!G16=0,0,RES_hh_tesh_in!G16/RES_summary!G$21)</f>
        <v>7.4726067661814364</v>
      </c>
      <c r="H16" s="72">
        <f>IF(RES_hh_tesh_in!H16=0,0,RES_hh_tesh_in!H16/RES_summary!H$21)</f>
        <v>10.129605134578409</v>
      </c>
      <c r="I16" s="72">
        <f>IF(RES_hh_tesh_in!I16=0,0,RES_hh_tesh_in!I16/RES_summary!I$21)</f>
        <v>7.1800308877228227</v>
      </c>
      <c r="J16" s="72">
        <f>IF(RES_hh_tesh_in!J16=0,0,RES_hh_tesh_in!J16/RES_summary!J$21)</f>
        <v>1.5658681200362996</v>
      </c>
      <c r="K16" s="72">
        <f>IF(RES_hh_tesh_in!K16=0,0,RES_hh_tesh_in!K16/RES_summary!K$21)</f>
        <v>6.5761481865060798</v>
      </c>
      <c r="L16" s="72">
        <f>IF(RES_hh_tesh_in!L16=0,0,RES_hh_tesh_in!L16/RES_summary!L$21)</f>
        <v>8.992783887577545</v>
      </c>
      <c r="M16" s="72">
        <f>IF(RES_hh_tesh_in!M16=0,0,RES_hh_tesh_in!M16/RES_summary!M$21)</f>
        <v>8.7478790876732866</v>
      </c>
      <c r="N16" s="72">
        <f>IF(RES_hh_tesh_in!N16=0,0,RES_hh_tesh_in!N16/RES_summary!N$21)</f>
        <v>21.099171195574606</v>
      </c>
      <c r="O16" s="72">
        <f>IF(RES_hh_tesh_in!O16=0,0,RES_hh_tesh_in!O16/RES_summary!O$21)</f>
        <v>7.840982644694118</v>
      </c>
      <c r="P16" s="72">
        <f>IF(RES_hh_tesh_in!P16=0,0,RES_hh_tesh_in!P16/RES_summary!P$21)</f>
        <v>9.07398828506029</v>
      </c>
      <c r="Q16" s="72">
        <f>IF(RES_hh_tesh_in!Q16=0,0,RES_hh_tesh_in!Q16/RES_summary!Q$21)</f>
        <v>15.775665549165462</v>
      </c>
      <c r="R16" s="72">
        <f>IF(RES_hh_tesh_in!R16=0,0,RES_hh_tesh_in!R16/RES_summary!R$21)</f>
        <v>17.444425552937197</v>
      </c>
      <c r="S16" s="72">
        <f>IF(RES_hh_tesh_in!S16=0,0,RES_hh_tesh_in!S16/RES_summary!S$21)</f>
        <v>16.287720164542986</v>
      </c>
      <c r="T16" s="72">
        <f>IF(RES_hh_tesh_in!T16=0,0,RES_hh_tesh_in!T16/RES_summary!T$21)</f>
        <v>9.5146729125539657</v>
      </c>
      <c r="U16" s="72">
        <f>IF(RES_hh_tesh_in!U16=0,0,RES_hh_tesh_in!U16/RES_summary!U$21)</f>
        <v>9.5468787266633104</v>
      </c>
      <c r="V16" s="72">
        <f>IF(RES_hh_tesh_in!V16=0,0,RES_hh_tesh_in!V16/RES_summary!V$21)</f>
        <v>10.132743124344982</v>
      </c>
      <c r="W16" s="72">
        <f>IF(RES_hh_tesh_in!W16=0,0,RES_hh_tesh_in!W16/RES_summary!W$21)</f>
        <v>9.9601826285445583</v>
      </c>
      <c r="X16" s="72">
        <f>IF(RES_hh_tesh_in!X16=0,0,RES_hh_tesh_in!X16/RES_summary!X$21)</f>
        <v>10.816636943925674</v>
      </c>
      <c r="Y16" s="72">
        <f>IF(RES_hh_tesh_in!Y16=0,0,RES_hh_tesh_in!Y16/RES_summary!Y$21)</f>
        <v>27.097935475344077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11.386005252451065</v>
      </c>
      <c r="D17" s="69">
        <f>IF(RES_hh_tesh_in!D17=0,0,RES_hh_tesh_in!D17/RES_summary!D$21)</f>
        <v>11.412779240519168</v>
      </c>
      <c r="E17" s="69">
        <f>IF(RES_hh_tesh_in!E17=0,0,RES_hh_tesh_in!E17/RES_summary!E$21)</f>
        <v>11.289308352265529</v>
      </c>
      <c r="F17" s="69">
        <f>IF(RES_hh_tesh_in!F17=0,0,RES_hh_tesh_in!F17/RES_summary!F$21)</f>
        <v>11.456551671560812</v>
      </c>
      <c r="G17" s="69">
        <f>IF(RES_hh_tesh_in!G17=0,0,RES_hh_tesh_in!G17/RES_summary!G$21)</f>
        <v>10.860471154224005</v>
      </c>
      <c r="H17" s="69">
        <f>IF(RES_hh_tesh_in!H17=0,0,RES_hh_tesh_in!H17/RES_summary!H$21)</f>
        <v>10.850621230846018</v>
      </c>
      <c r="I17" s="69">
        <f>IF(RES_hh_tesh_in!I17=0,0,RES_hh_tesh_in!I17/RES_summary!I$21)</f>
        <v>10.662296414944851</v>
      </c>
      <c r="J17" s="69">
        <f>IF(RES_hh_tesh_in!J17=0,0,RES_hh_tesh_in!J17/RES_summary!J$21)</f>
        <v>11.151447384613878</v>
      </c>
      <c r="K17" s="69">
        <f>IF(RES_hh_tesh_in!K17=0,0,RES_hh_tesh_in!K17/RES_summary!K$21)</f>
        <v>11.909218690808951</v>
      </c>
      <c r="L17" s="69">
        <f>IF(RES_hh_tesh_in!L17=0,0,RES_hh_tesh_in!L17/RES_summary!L$21)</f>
        <v>11.440244719828403</v>
      </c>
      <c r="M17" s="69">
        <f>IF(RES_hh_tesh_in!M17=0,0,RES_hh_tesh_in!M17/RES_summary!M$21)</f>
        <v>11.230764259767348</v>
      </c>
      <c r="N17" s="69">
        <f>IF(RES_hh_tesh_in!N17=0,0,RES_hh_tesh_in!N17/RES_summary!N$21)</f>
        <v>10.742422518369573</v>
      </c>
      <c r="O17" s="69">
        <f>IF(RES_hh_tesh_in!O17=0,0,RES_hh_tesh_in!O17/RES_summary!O$21)</f>
        <v>10.980697651599813</v>
      </c>
      <c r="P17" s="69">
        <f>IF(RES_hh_tesh_in!P17=0,0,RES_hh_tesh_in!P17/RES_summary!P$21)</f>
        <v>11.148180294212732</v>
      </c>
      <c r="Q17" s="69">
        <f>IF(RES_hh_tesh_in!Q17=0,0,RES_hh_tesh_in!Q17/RES_summary!Q$21)</f>
        <v>11.237936721599787</v>
      </c>
      <c r="R17" s="69">
        <f>IF(RES_hh_tesh_in!R17=0,0,RES_hh_tesh_in!R17/RES_summary!R$21)</f>
        <v>11.627015184231292</v>
      </c>
      <c r="S17" s="69">
        <f>IF(RES_hh_tesh_in!S17=0,0,RES_hh_tesh_in!S17/RES_summary!S$21)</f>
        <v>11.567809877488882</v>
      </c>
      <c r="T17" s="69">
        <f>IF(RES_hh_tesh_in!T17=0,0,RES_hh_tesh_in!T17/RES_summary!T$21)</f>
        <v>11.121948943345677</v>
      </c>
      <c r="U17" s="69">
        <f>IF(RES_hh_tesh_in!U17=0,0,RES_hh_tesh_in!U17/RES_summary!U$21)</f>
        <v>11.171984952755897</v>
      </c>
      <c r="V17" s="69">
        <f>IF(RES_hh_tesh_in!V17=0,0,RES_hh_tesh_in!V17/RES_summary!V$21)</f>
        <v>11.175694192353424</v>
      </c>
      <c r="W17" s="69">
        <f>IF(RES_hh_tesh_in!W17=0,0,RES_hh_tesh_in!W17/RES_summary!W$21)</f>
        <v>11.846133284593753</v>
      </c>
      <c r="X17" s="69">
        <f>IF(RES_hh_tesh_in!X17=0,0,RES_hh_tesh_in!X17/RES_summary!X$21)</f>
        <v>12.217162922827212</v>
      </c>
      <c r="Y17" s="69">
        <f>IF(RES_hh_tesh_in!Y17=0,0,RES_hh_tesh_in!Y17/RES_summary!Y$21)</f>
        <v>11.928371894092928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11.182931502671359</v>
      </c>
      <c r="D19" s="72">
        <f>IF(RES_hh_tesh_in!D19=0,0,RES_hh_tesh_in!D19/RES_summary!D$21)</f>
        <v>11.457400776312955</v>
      </c>
      <c r="E19" s="72">
        <f>IF(RES_hh_tesh_in!E19=0,0,RES_hh_tesh_in!E19/RES_summary!E$21)</f>
        <v>11.381130198059438</v>
      </c>
      <c r="F19" s="72">
        <f>IF(RES_hh_tesh_in!F19=0,0,RES_hh_tesh_in!F19/RES_summary!F$21)</f>
        <v>11.519982722595037</v>
      </c>
      <c r="G19" s="72">
        <f>IF(RES_hh_tesh_in!G19=0,0,RES_hh_tesh_in!G19/RES_summary!G$21)</f>
        <v>11.172479237135772</v>
      </c>
      <c r="H19" s="72">
        <f>IF(RES_hh_tesh_in!H19=0,0,RES_hh_tesh_in!H19/RES_summary!H$21)</f>
        <v>10.97981595707955</v>
      </c>
      <c r="I19" s="72">
        <f>IF(RES_hh_tesh_in!I19=0,0,RES_hh_tesh_in!I19/RES_summary!I$21)</f>
        <v>10.214636206217802</v>
      </c>
      <c r="J19" s="72">
        <f>IF(RES_hh_tesh_in!J19=0,0,RES_hh_tesh_in!J19/RES_summary!J$21)</f>
        <v>10.753534273317522</v>
      </c>
      <c r="K19" s="72">
        <f>IF(RES_hh_tesh_in!K19=0,0,RES_hh_tesh_in!K19/RES_summary!K$21)</f>
        <v>11.639666390307029</v>
      </c>
      <c r="L19" s="72">
        <f>IF(RES_hh_tesh_in!L19=0,0,RES_hh_tesh_in!L19/RES_summary!L$21)</f>
        <v>10.9462615626523</v>
      </c>
      <c r="M19" s="72">
        <f>IF(RES_hh_tesh_in!M19=0,0,RES_hh_tesh_in!M19/RES_summary!M$21)</f>
        <v>9.1135619454618091</v>
      </c>
      <c r="N19" s="72">
        <f>IF(RES_hh_tesh_in!N19=0,0,RES_hh_tesh_in!N19/RES_summary!N$21)</f>
        <v>8.0117900077089086</v>
      </c>
      <c r="O19" s="72">
        <f>IF(RES_hh_tesh_in!O19=0,0,RES_hh_tesh_in!O19/RES_summary!O$21)</f>
        <v>11.928483749943249</v>
      </c>
      <c r="P19" s="72">
        <f>IF(RES_hh_tesh_in!P19=0,0,RES_hh_tesh_in!P19/RES_summary!P$21)</f>
        <v>11.833335949414455</v>
      </c>
      <c r="Q19" s="72">
        <f>IF(RES_hh_tesh_in!Q19=0,0,RES_hh_tesh_in!Q19/RES_summary!Q$21)</f>
        <v>11.127737576803467</v>
      </c>
      <c r="R19" s="72">
        <f>IF(RES_hh_tesh_in!R19=0,0,RES_hh_tesh_in!R19/RES_summary!R$21)</f>
        <v>10.94354738264105</v>
      </c>
      <c r="S19" s="72">
        <f>IF(RES_hh_tesh_in!S19=0,0,RES_hh_tesh_in!S19/RES_summary!S$21)</f>
        <v>11.286477333158137</v>
      </c>
      <c r="T19" s="72">
        <f>IF(RES_hh_tesh_in!T19=0,0,RES_hh_tesh_in!T19/RES_summary!T$21)</f>
        <v>11.015889673077139</v>
      </c>
      <c r="U19" s="72">
        <f>IF(RES_hh_tesh_in!U19=0,0,RES_hh_tesh_in!U19/RES_summary!U$21)</f>
        <v>11.057611946563256</v>
      </c>
      <c r="V19" s="72">
        <f>IF(RES_hh_tesh_in!V19=0,0,RES_hh_tesh_in!V19/RES_summary!V$21)</f>
        <v>11.219827750791126</v>
      </c>
      <c r="W19" s="72">
        <f>IF(RES_hh_tesh_in!W19=0,0,RES_hh_tesh_in!W19/RES_summary!W$21)</f>
        <v>11.618281958889671</v>
      </c>
      <c r="X19" s="72">
        <f>IF(RES_hh_tesh_in!X19=0,0,RES_hh_tesh_in!X19/RES_summary!X$21)</f>
        <v>11.740466182928934</v>
      </c>
      <c r="Y19" s="72">
        <f>IF(RES_hh_tesh_in!Y19=0,0,RES_hh_tesh_in!Y19/RES_summary!Y$21)</f>
        <v>11.42698658157151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11.373921505609681</v>
      </c>
      <c r="D20" s="72">
        <f>IF(RES_hh_tesh_in!D20=0,0,RES_hh_tesh_in!D20/RES_summary!D$21)</f>
        <v>11.226964592936005</v>
      </c>
      <c r="E20" s="72">
        <f>IF(RES_hh_tesh_in!E20=0,0,RES_hh_tesh_in!E20/RES_summary!E$21)</f>
        <v>11.409824903443615</v>
      </c>
      <c r="F20" s="72">
        <f>IF(RES_hh_tesh_in!F20=0,0,RES_hh_tesh_in!F20/RES_summary!F$21)</f>
        <v>11.477958173720022</v>
      </c>
      <c r="G20" s="72">
        <f>IF(RES_hh_tesh_in!G20=0,0,RES_hh_tesh_in!G20/RES_summary!G$21)</f>
        <v>11.005585994459295</v>
      </c>
      <c r="H20" s="72">
        <f>IF(RES_hh_tesh_in!H20=0,0,RES_hh_tesh_in!H20/RES_summary!H$21)</f>
        <v>10.772288316219917</v>
      </c>
      <c r="I20" s="72">
        <f>IF(RES_hh_tesh_in!I20=0,0,RES_hh_tesh_in!I20/RES_summary!I$21)</f>
        <v>9.8727798331497869</v>
      </c>
      <c r="J20" s="72">
        <f>IF(RES_hh_tesh_in!J20=0,0,RES_hh_tesh_in!J20/RES_summary!J$21)</f>
        <v>10.988393023306866</v>
      </c>
      <c r="K20" s="72">
        <f>IF(RES_hh_tesh_in!K20=0,0,RES_hh_tesh_in!K20/RES_summary!K$21)</f>
        <v>11.62893208056642</v>
      </c>
      <c r="L20" s="72">
        <f>IF(RES_hh_tesh_in!L20=0,0,RES_hh_tesh_in!L20/RES_summary!L$21)</f>
        <v>10.880427283870986</v>
      </c>
      <c r="M20" s="72">
        <f>IF(RES_hh_tesh_in!M20=0,0,RES_hh_tesh_in!M20/RES_summary!M$21)</f>
        <v>11.308930934403772</v>
      </c>
      <c r="N20" s="72">
        <f>IF(RES_hh_tesh_in!N20=0,0,RES_hh_tesh_in!N20/RES_summary!N$21)</f>
        <v>11.029522111998066</v>
      </c>
      <c r="O20" s="72">
        <f>IF(RES_hh_tesh_in!O20=0,0,RES_hh_tesh_in!O20/RES_summary!O$21)</f>
        <v>9.9786483087510565</v>
      </c>
      <c r="P20" s="72">
        <f>IF(RES_hh_tesh_in!P20=0,0,RES_hh_tesh_in!P20/RES_summary!P$21)</f>
        <v>10.686969918414338</v>
      </c>
      <c r="Q20" s="72">
        <f>IF(RES_hh_tesh_in!Q20=0,0,RES_hh_tesh_in!Q20/RES_summary!Q$21)</f>
        <v>0</v>
      </c>
      <c r="R20" s="72">
        <f>IF(RES_hh_tesh_in!R20=0,0,RES_hh_tesh_in!R20/RES_summary!R$21)</f>
        <v>12.38714119852737</v>
      </c>
      <c r="S20" s="72">
        <f>IF(RES_hh_tesh_in!S20=0,0,RES_hh_tesh_in!S20/RES_summary!S$21)</f>
        <v>10.244770558909702</v>
      </c>
      <c r="T20" s="72">
        <f>IF(RES_hh_tesh_in!T20=0,0,RES_hh_tesh_in!T20/RES_summary!T$21)</f>
        <v>10.160008174435369</v>
      </c>
      <c r="U20" s="72">
        <f>IF(RES_hh_tesh_in!U20=0,0,RES_hh_tesh_in!U20/RES_summary!U$21)</f>
        <v>11.017329248943797</v>
      </c>
      <c r="V20" s="72">
        <f>IF(RES_hh_tesh_in!V20=0,0,RES_hh_tesh_in!V20/RES_summary!V$21)</f>
        <v>10.385725153147206</v>
      </c>
      <c r="W20" s="72">
        <f>IF(RES_hh_tesh_in!W20=0,0,RES_hh_tesh_in!W20/RES_summary!W$21)</f>
        <v>10.972543943027535</v>
      </c>
      <c r="X20" s="72">
        <f>IF(RES_hh_tesh_in!X20=0,0,RES_hh_tesh_in!X20/RES_summary!X$21)</f>
        <v>12.763605179649421</v>
      </c>
      <c r="Y20" s="72">
        <f>IF(RES_hh_tesh_in!Y20=0,0,RES_hh_tesh_in!Y20/RES_summary!Y$21)</f>
        <v>11.846571080839322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9.939436813000281</v>
      </c>
      <c r="D21" s="72">
        <f>IF(RES_hh_tesh_in!D21=0,0,RES_hh_tesh_in!D21/RES_summary!D$21)</f>
        <v>8.3170060285673895</v>
      </c>
      <c r="E21" s="72">
        <f>IF(RES_hh_tesh_in!E21=0,0,RES_hh_tesh_in!E21/RES_summary!E$21)</f>
        <v>8.5639983502797659</v>
      </c>
      <c r="F21" s="72">
        <f>IF(RES_hh_tesh_in!F21=0,0,RES_hh_tesh_in!F21/RES_summary!F$21)</f>
        <v>8.5133430952003017</v>
      </c>
      <c r="G21" s="72">
        <f>IF(RES_hh_tesh_in!G21=0,0,RES_hh_tesh_in!G21/RES_summary!G$21)</f>
        <v>9.3183267201126725</v>
      </c>
      <c r="H21" s="72">
        <f>IF(RES_hh_tesh_in!H21=0,0,RES_hh_tesh_in!H21/RES_summary!H$21)</f>
        <v>11.135820054542522</v>
      </c>
      <c r="I21" s="72">
        <f>IF(RES_hh_tesh_in!I21=0,0,RES_hh_tesh_in!I21/RES_summary!I$21)</f>
        <v>10.533024681026518</v>
      </c>
      <c r="J21" s="72">
        <f>IF(RES_hh_tesh_in!J21=0,0,RES_hh_tesh_in!J21/RES_summary!J$21)</f>
        <v>10.620994496285642</v>
      </c>
      <c r="K21" s="72">
        <f>IF(RES_hh_tesh_in!K21=0,0,RES_hh_tesh_in!K21/RES_summary!K$21)</f>
        <v>12.49572026896168</v>
      </c>
      <c r="L21" s="72">
        <f>IF(RES_hh_tesh_in!L21=0,0,RES_hh_tesh_in!L21/RES_summary!L$21)</f>
        <v>11.446879953372456</v>
      </c>
      <c r="M21" s="72">
        <f>IF(RES_hh_tesh_in!M21=0,0,RES_hh_tesh_in!M21/RES_summary!M$21)</f>
        <v>10.73327156985175</v>
      </c>
      <c r="N21" s="72">
        <f>IF(RES_hh_tesh_in!N21=0,0,RES_hh_tesh_in!N21/RES_summary!N$21)</f>
        <v>10.261413634399279</v>
      </c>
      <c r="O21" s="72">
        <f>IF(RES_hh_tesh_in!O21=0,0,RES_hh_tesh_in!O21/RES_summary!O$21)</f>
        <v>11.320692779582487</v>
      </c>
      <c r="P21" s="72">
        <f>IF(RES_hh_tesh_in!P21=0,0,RES_hh_tesh_in!P21/RES_summary!P$21)</f>
        <v>10.691287835703172</v>
      </c>
      <c r="Q21" s="72">
        <f>IF(RES_hh_tesh_in!Q21=0,0,RES_hh_tesh_in!Q21/RES_summary!Q$21)</f>
        <v>11.271018360413123</v>
      </c>
      <c r="R21" s="72">
        <f>IF(RES_hh_tesh_in!R21=0,0,RES_hh_tesh_in!R21/RES_summary!R$21)</f>
        <v>10.553015522881198</v>
      </c>
      <c r="S21" s="72">
        <f>IF(RES_hh_tesh_in!S21=0,0,RES_hh_tesh_in!S21/RES_summary!S$21)</f>
        <v>11.714966297766649</v>
      </c>
      <c r="T21" s="72">
        <f>IF(RES_hh_tesh_in!T21=0,0,RES_hh_tesh_in!T21/RES_summary!T$21)</f>
        <v>11.220465232390151</v>
      </c>
      <c r="U21" s="72">
        <f>IF(RES_hh_tesh_in!U21=0,0,RES_hh_tesh_in!U21/RES_summary!U$21)</f>
        <v>11.016696786240496</v>
      </c>
      <c r="V21" s="72">
        <f>IF(RES_hh_tesh_in!V21=0,0,RES_hh_tesh_in!V21/RES_summary!V$21)</f>
        <v>11.089169831542147</v>
      </c>
      <c r="W21" s="72">
        <f>IF(RES_hh_tesh_in!W21=0,0,RES_hh_tesh_in!W21/RES_summary!W$21)</f>
        <v>11.568439404437315</v>
      </c>
      <c r="X21" s="72">
        <f>IF(RES_hh_tesh_in!X21=0,0,RES_hh_tesh_in!X21/RES_summary!X$21)</f>
        <v>11.579735285662483</v>
      </c>
      <c r="Y21" s="72">
        <f>IF(RES_hh_tesh_in!Y21=0,0,RES_hh_tesh_in!Y21/RES_summary!Y$21)</f>
        <v>11.620718477988003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11.512067750269994</v>
      </c>
      <c r="D22" s="72">
        <f>IF(RES_hh_tesh_in!D22=0,0,RES_hh_tesh_in!D22/RES_summary!D$21)</f>
        <v>11.506184180256588</v>
      </c>
      <c r="E22" s="72">
        <f>IF(RES_hh_tesh_in!E22=0,0,RES_hh_tesh_in!E22/RES_summary!E$21)</f>
        <v>10.746390268872945</v>
      </c>
      <c r="F22" s="72">
        <f>IF(RES_hh_tesh_in!F22=0,0,RES_hh_tesh_in!F22/RES_summary!F$21)</f>
        <v>11.384846162280239</v>
      </c>
      <c r="G22" s="72">
        <f>IF(RES_hh_tesh_in!G22=0,0,RES_hh_tesh_in!G22/RES_summary!G$21)</f>
        <v>10.466458613973838</v>
      </c>
      <c r="H22" s="72">
        <f>IF(RES_hh_tesh_in!H22=0,0,RES_hh_tesh_in!H22/RES_summary!H$21)</f>
        <v>10.219783681580598</v>
      </c>
      <c r="I22" s="72">
        <f>IF(RES_hh_tesh_in!I22=0,0,RES_hh_tesh_in!I22/RES_summary!I$21)</f>
        <v>11.393481783606241</v>
      </c>
      <c r="J22" s="72">
        <f>IF(RES_hh_tesh_in!J22=0,0,RES_hh_tesh_in!J22/RES_summary!J$21)</f>
        <v>10.668457251249459</v>
      </c>
      <c r="K22" s="72">
        <f>IF(RES_hh_tesh_in!K22=0,0,RES_hh_tesh_in!K22/RES_summary!K$21)</f>
        <v>10.988777947411293</v>
      </c>
      <c r="L22" s="72">
        <f>IF(RES_hh_tesh_in!L22=0,0,RES_hh_tesh_in!L22/RES_summary!L$21)</f>
        <v>10.771802266743565</v>
      </c>
      <c r="M22" s="72">
        <f>IF(RES_hh_tesh_in!M22=0,0,RES_hh_tesh_in!M22/RES_summary!M$21)</f>
        <v>9.3307585114442837</v>
      </c>
      <c r="N22" s="72">
        <f>IF(RES_hh_tesh_in!N22=0,0,RES_hh_tesh_in!N22/RES_summary!N$21)</f>
        <v>10.457909793946882</v>
      </c>
      <c r="O22" s="72">
        <f>IF(RES_hh_tesh_in!O22=0,0,RES_hh_tesh_in!O22/RES_summary!O$21)</f>
        <v>11.654472146320154</v>
      </c>
      <c r="P22" s="72">
        <f>IF(RES_hh_tesh_in!P22=0,0,RES_hh_tesh_in!P22/RES_summary!P$21)</f>
        <v>8.8587311497943038</v>
      </c>
      <c r="Q22" s="72">
        <f>IF(RES_hh_tesh_in!Q22=0,0,RES_hh_tesh_in!Q22/RES_summary!Q$21)</f>
        <v>9.7200148173410632</v>
      </c>
      <c r="R22" s="72">
        <f>IF(RES_hh_tesh_in!R22=0,0,RES_hh_tesh_in!R22/RES_summary!R$21)</f>
        <v>11.242997751816068</v>
      </c>
      <c r="S22" s="72">
        <f>IF(RES_hh_tesh_in!S22=0,0,RES_hh_tesh_in!S22/RES_summary!S$21)</f>
        <v>11.934418867990846</v>
      </c>
      <c r="T22" s="72">
        <f>IF(RES_hh_tesh_in!T22=0,0,RES_hh_tesh_in!T22/RES_summary!T$21)</f>
        <v>10.000833535777128</v>
      </c>
      <c r="U22" s="72">
        <f>IF(RES_hh_tesh_in!U22=0,0,RES_hh_tesh_in!U22/RES_summary!U$21)</f>
        <v>11.249433206027568</v>
      </c>
      <c r="V22" s="72">
        <f>IF(RES_hh_tesh_in!V22=0,0,RES_hh_tesh_in!V22/RES_summary!V$21)</f>
        <v>11.554863298922815</v>
      </c>
      <c r="W22" s="72">
        <f>IF(RES_hh_tesh_in!W22=0,0,RES_hh_tesh_in!W22/RES_summary!W$21)</f>
        <v>11.722856927863583</v>
      </c>
      <c r="X22" s="72">
        <f>IF(RES_hh_tesh_in!X22=0,0,RES_hh_tesh_in!X22/RES_summary!X$21)</f>
        <v>11.586438125029943</v>
      </c>
      <c r="Y22" s="72">
        <f>IF(RES_hh_tesh_in!Y22=0,0,RES_hh_tesh_in!Y22/RES_summary!Y$21)</f>
        <v>11.403213423684093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11.527714522651809</v>
      </c>
      <c r="D24" s="72">
        <f>IF(RES_hh_tesh_in!D24=0,0,RES_hh_tesh_in!D24/RES_summary!D$21)</f>
        <v>9.7441480686440674</v>
      </c>
      <c r="E24" s="72">
        <f>IF(RES_hh_tesh_in!E24=0,0,RES_hh_tesh_in!E24/RES_summary!E$21)</f>
        <v>12.303037008661137</v>
      </c>
      <c r="F24" s="72">
        <f>IF(RES_hh_tesh_in!F24=0,0,RES_hh_tesh_in!F24/RES_summary!F$21)</f>
        <v>11.207279344385643</v>
      </c>
      <c r="G24" s="72">
        <f>IF(RES_hh_tesh_in!G24=0,0,RES_hh_tesh_in!G24/RES_summary!G$21)</f>
        <v>10.881152325496565</v>
      </c>
      <c r="H24" s="72">
        <f>IF(RES_hh_tesh_in!H24=0,0,RES_hh_tesh_in!H24/RES_summary!H$21)</f>
        <v>11.715997101006787</v>
      </c>
      <c r="I24" s="72">
        <f>IF(RES_hh_tesh_in!I24=0,0,RES_hh_tesh_in!I24/RES_summary!I$21)</f>
        <v>9.4612533753376908</v>
      </c>
      <c r="J24" s="72">
        <f>IF(RES_hh_tesh_in!J24=0,0,RES_hh_tesh_in!J24/RES_summary!J$21)</f>
        <v>10.277360421823703</v>
      </c>
      <c r="K24" s="72">
        <f>IF(RES_hh_tesh_in!K24=0,0,RES_hh_tesh_in!K24/RES_summary!K$21)</f>
        <v>12.409920201714417</v>
      </c>
      <c r="L24" s="72">
        <f>IF(RES_hh_tesh_in!L24=0,0,RES_hh_tesh_in!L24/RES_summary!L$21)</f>
        <v>11.825819535720914</v>
      </c>
      <c r="M24" s="72">
        <f>IF(RES_hh_tesh_in!M24=0,0,RES_hh_tesh_in!M24/RES_summary!M$21)</f>
        <v>10.411224380198068</v>
      </c>
      <c r="N24" s="72">
        <f>IF(RES_hh_tesh_in!N24=0,0,RES_hh_tesh_in!N24/RES_summary!N$21)</f>
        <v>9.2098024877325972</v>
      </c>
      <c r="O24" s="72">
        <f>IF(RES_hh_tesh_in!O24=0,0,RES_hh_tesh_in!O24/RES_summary!O$21)</f>
        <v>11.271480879455487</v>
      </c>
      <c r="P24" s="72">
        <f>IF(RES_hh_tesh_in!P24=0,0,RES_hh_tesh_in!P24/RES_summary!P$21)</f>
        <v>11.938108920536475</v>
      </c>
      <c r="Q24" s="72">
        <f>IF(RES_hh_tesh_in!Q24=0,0,RES_hh_tesh_in!Q24/RES_summary!Q$21)</f>
        <v>11.250061352017809</v>
      </c>
      <c r="R24" s="72">
        <f>IF(RES_hh_tesh_in!R24=0,0,RES_hh_tesh_in!R24/RES_summary!R$21)</f>
        <v>10.877968715700742</v>
      </c>
      <c r="S24" s="72">
        <f>IF(RES_hh_tesh_in!S24=0,0,RES_hh_tesh_in!S24/RES_summary!S$21)</f>
        <v>11.301144703252447</v>
      </c>
      <c r="T24" s="72">
        <f>IF(RES_hh_tesh_in!T24=0,0,RES_hh_tesh_in!T24/RES_summary!T$21)</f>
        <v>11.029607303037427</v>
      </c>
      <c r="U24" s="72">
        <f>IF(RES_hh_tesh_in!U24=0,0,RES_hh_tesh_in!U24/RES_summary!U$21)</f>
        <v>10.903563579658812</v>
      </c>
      <c r="V24" s="72">
        <f>IF(RES_hh_tesh_in!V24=0,0,RES_hh_tesh_in!V24/RES_summary!V$21)</f>
        <v>11.218591758752076</v>
      </c>
      <c r="W24" s="72">
        <f>IF(RES_hh_tesh_in!W24=0,0,RES_hh_tesh_in!W24/RES_summary!W$21)</f>
        <v>0</v>
      </c>
      <c r="X24" s="72">
        <f>IF(RES_hh_tesh_in!X24=0,0,RES_hh_tesh_in!X24/RES_summary!X$21)</f>
        <v>0</v>
      </c>
      <c r="Y24" s="72">
        <f>IF(RES_hh_tesh_in!Y24=0,0,RES_hh_tesh_in!Y24/RES_summary!Y$21)</f>
        <v>0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5.1230145963915916</v>
      </c>
      <c r="D25" s="74">
        <f>IF(RES_hh_tesh_in!D25=0,0,RES_hh_tesh_in!D25/RES_summary!D$21)</f>
        <v>6.2338666356978276</v>
      </c>
      <c r="E25" s="74">
        <f>IF(RES_hh_tesh_in!E25=0,0,RES_hh_tesh_in!E25/RES_summary!E$21)</f>
        <v>5.1104824965498761</v>
      </c>
      <c r="F25" s="74">
        <f>IF(RES_hh_tesh_in!F25=0,0,RES_hh_tesh_in!F25/RES_summary!F$21)</f>
        <v>6.5518674094051059</v>
      </c>
      <c r="G25" s="74">
        <f>IF(RES_hh_tesh_in!G25=0,0,RES_hh_tesh_in!G25/RES_summary!G$21)</f>
        <v>5.5864912384096854</v>
      </c>
      <c r="H25" s="74">
        <f>IF(RES_hh_tesh_in!H25=0,0,RES_hh_tesh_in!H25/RES_summary!H$21)</f>
        <v>5.1042792785268087</v>
      </c>
      <c r="I25" s="74">
        <f>IF(RES_hh_tesh_in!I25=0,0,RES_hh_tesh_in!I25/RES_summary!I$21)</f>
        <v>2.4876328261988334</v>
      </c>
      <c r="J25" s="74">
        <f>IF(RES_hh_tesh_in!J25=0,0,RES_hh_tesh_in!J25/RES_summary!J$21)</f>
        <v>3.003961355343348</v>
      </c>
      <c r="K25" s="74">
        <f>IF(RES_hh_tesh_in!K25=0,0,RES_hh_tesh_in!K25/RES_summary!K$21)</f>
        <v>5.5936590300829003</v>
      </c>
      <c r="L25" s="74">
        <f>IF(RES_hh_tesh_in!L25=0,0,RES_hh_tesh_in!L25/RES_summary!L$21)</f>
        <v>5.0092464281582254</v>
      </c>
      <c r="M25" s="74">
        <f>IF(RES_hh_tesh_in!M25=0,0,RES_hh_tesh_in!M25/RES_summary!M$21)</f>
        <v>5.5749797173738225</v>
      </c>
      <c r="N25" s="74">
        <f>IF(RES_hh_tesh_in!N25=0,0,RES_hh_tesh_in!N25/RES_summary!N$21)</f>
        <v>4.9239942656093181</v>
      </c>
      <c r="O25" s="74">
        <f>IF(RES_hh_tesh_in!O25=0,0,RES_hh_tesh_in!O25/RES_summary!O$21)</f>
        <v>5.1467135426928126</v>
      </c>
      <c r="P25" s="74">
        <f>IF(RES_hh_tesh_in!P25=0,0,RES_hh_tesh_in!P25/RES_summary!P$21)</f>
        <v>4.424687633756168</v>
      </c>
      <c r="Q25" s="74">
        <f>IF(RES_hh_tesh_in!Q25=0,0,RES_hh_tesh_in!Q25/RES_summary!Q$21)</f>
        <v>2.7824626399297281</v>
      </c>
      <c r="R25" s="74">
        <f>IF(RES_hh_tesh_in!R25=0,0,RES_hh_tesh_in!R25/RES_summary!R$21)</f>
        <v>4.5372163329619788</v>
      </c>
      <c r="S25" s="74">
        <f>IF(RES_hh_tesh_in!S25=0,0,RES_hh_tesh_in!S25/RES_summary!S$21)</f>
        <v>4.6197137127294727</v>
      </c>
      <c r="T25" s="74">
        <f>IF(RES_hh_tesh_in!T25=0,0,RES_hh_tesh_in!T25/RES_summary!T$21)</f>
        <v>3.662895089235394</v>
      </c>
      <c r="U25" s="74">
        <f>IF(RES_hh_tesh_in!U25=0,0,RES_hh_tesh_in!U25/RES_summary!U$21)</f>
        <v>4.8292892368422624</v>
      </c>
      <c r="V25" s="74">
        <f>IF(RES_hh_tesh_in!V25=0,0,RES_hh_tesh_in!V25/RES_summary!V$21)</f>
        <v>4.3700378306820529</v>
      </c>
      <c r="W25" s="74">
        <f>IF(RES_hh_tesh_in!W25=0,0,RES_hh_tesh_in!W25/RES_summary!W$21)</f>
        <v>4.2477135183566519</v>
      </c>
      <c r="X25" s="74">
        <f>IF(RES_hh_tesh_in!X25=0,0,RES_hh_tesh_in!X25/RES_summary!X$21)</f>
        <v>2.321559762692571</v>
      </c>
      <c r="Y25" s="74">
        <f>IF(RES_hh_tesh_in!Y25=0,0,RES_hh_tesh_in!Y25/RES_summary!Y$21)</f>
        <v>1.8584753818233821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9.1209832750150497</v>
      </c>
      <c r="D26" s="77">
        <f>IF(RES_hh_tesh_in!D26=0,0,RES_hh_tesh_in!D26/RES_summary!D$21)</f>
        <v>9.0930225331323307</v>
      </c>
      <c r="E26" s="77">
        <f>IF(RES_hh_tesh_in!E26=0,0,RES_hh_tesh_in!E26/RES_summary!E$21)</f>
        <v>9.0685012789654511</v>
      </c>
      <c r="F26" s="77">
        <f>IF(RES_hh_tesh_in!F26=0,0,RES_hh_tesh_in!F26/RES_summary!F$21)</f>
        <v>9.1660016639207367</v>
      </c>
      <c r="G26" s="77">
        <f>IF(RES_hh_tesh_in!G26=0,0,RES_hh_tesh_in!G26/RES_summary!G$21)</f>
        <v>8.4033980840687548</v>
      </c>
      <c r="H26" s="77">
        <f>IF(RES_hh_tesh_in!H26=0,0,RES_hh_tesh_in!H26/RES_summary!H$21)</f>
        <v>8.6242154446155634</v>
      </c>
      <c r="I26" s="77">
        <f>IF(RES_hh_tesh_in!I26=0,0,RES_hh_tesh_in!I26/RES_summary!I$21)</f>
        <v>8.4566638413967024</v>
      </c>
      <c r="J26" s="77">
        <f>IF(RES_hh_tesh_in!J26=0,0,RES_hh_tesh_in!J26/RES_summary!J$21)</f>
        <v>8.8849016039428701</v>
      </c>
      <c r="K26" s="77">
        <f>IF(RES_hh_tesh_in!K26=0,0,RES_hh_tesh_in!K26/RES_summary!K$21)</f>
        <v>9.4703263946826848</v>
      </c>
      <c r="L26" s="77">
        <f>IF(RES_hh_tesh_in!L26=0,0,RES_hh_tesh_in!L26/RES_summary!L$21)</f>
        <v>9.090548869840763</v>
      </c>
      <c r="M26" s="77">
        <f>IF(RES_hh_tesh_in!M26=0,0,RES_hh_tesh_in!M26/RES_summary!M$21)</f>
        <v>8.9647175959551468</v>
      </c>
      <c r="N26" s="77">
        <f>IF(RES_hh_tesh_in!N26=0,0,RES_hh_tesh_in!N26/RES_summary!N$21)</f>
        <v>8.921321539335489</v>
      </c>
      <c r="O26" s="77">
        <f>IF(RES_hh_tesh_in!O26=0,0,RES_hh_tesh_in!O26/RES_summary!O$21)</f>
        <v>8.9839182618645133</v>
      </c>
      <c r="P26" s="77">
        <f>IF(RES_hh_tesh_in!P26=0,0,RES_hh_tesh_in!P26/RES_summary!P$21)</f>
        <v>9.132154342599657</v>
      </c>
      <c r="Q26" s="77">
        <f>IF(RES_hh_tesh_in!Q26=0,0,RES_hh_tesh_in!Q26/RES_summary!Q$21)</f>
        <v>9.2970117891808268</v>
      </c>
      <c r="R26" s="77">
        <f>IF(RES_hh_tesh_in!R26=0,0,RES_hh_tesh_in!R26/RES_summary!R$21)</f>
        <v>9.3887423896232391</v>
      </c>
      <c r="S26" s="77">
        <f>IF(RES_hh_tesh_in!S26=0,0,RES_hh_tesh_in!S26/RES_summary!S$21)</f>
        <v>9.3357428271605336</v>
      </c>
      <c r="T26" s="77">
        <f>IF(RES_hh_tesh_in!T26=0,0,RES_hh_tesh_in!T26/RES_summary!T$21)</f>
        <v>9.1414859362389507</v>
      </c>
      <c r="U26" s="77">
        <f>IF(RES_hh_tesh_in!U26=0,0,RES_hh_tesh_in!U26/RES_summary!U$21)</f>
        <v>9.343973181138395</v>
      </c>
      <c r="V26" s="77">
        <f>IF(RES_hh_tesh_in!V26=0,0,RES_hh_tesh_in!V26/RES_summary!V$21)</f>
        <v>9.4818753624740033</v>
      </c>
      <c r="W26" s="77">
        <f>IF(RES_hh_tesh_in!W26=0,0,RES_hh_tesh_in!W26/RES_summary!W$21)</f>
        <v>9.6513599127934064</v>
      </c>
      <c r="X26" s="77">
        <f>IF(RES_hh_tesh_in!X26=0,0,RES_hh_tesh_in!X26/RES_summary!X$21)</f>
        <v>9.8511198934493898</v>
      </c>
      <c r="Y26" s="77">
        <f>IF(RES_hh_tesh_in!Y26=0,0,RES_hh_tesh_in!Y26/RES_summary!Y$21)</f>
        <v>10.03863749558079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5.193905210548345</v>
      </c>
      <c r="D27" s="69">
        <f>IF(RES_hh_tesh_in!D27=0,0,RES_hh_tesh_in!D27/RES_summary!D$21)</f>
        <v>5.7463371709406825</v>
      </c>
      <c r="E27" s="69">
        <f>IF(RES_hh_tesh_in!E27=0,0,RES_hh_tesh_in!E27/RES_summary!E$21)</f>
        <v>5.5280293154766191</v>
      </c>
      <c r="F27" s="69">
        <f>IF(RES_hh_tesh_in!F27=0,0,RES_hh_tesh_in!F27/RES_summary!F$21)</f>
        <v>5.8443383798008561</v>
      </c>
      <c r="G27" s="69">
        <f>IF(RES_hh_tesh_in!G27=0,0,RES_hh_tesh_in!G27/RES_summary!G$21)</f>
        <v>5.6213810283220242</v>
      </c>
      <c r="H27" s="69">
        <f>IF(RES_hh_tesh_in!H27=0,0,RES_hh_tesh_in!H27/RES_summary!H$21)</f>
        <v>5.6016979441514279</v>
      </c>
      <c r="I27" s="69">
        <f>IF(RES_hh_tesh_in!I27=0,0,RES_hh_tesh_in!I27/RES_summary!I$21)</f>
        <v>5.2897111023904264</v>
      </c>
      <c r="J27" s="69">
        <f>IF(RES_hh_tesh_in!J27=0,0,RES_hh_tesh_in!J27/RES_summary!J$21)</f>
        <v>5.1706438578447411</v>
      </c>
      <c r="K27" s="69">
        <f>IF(RES_hh_tesh_in!K27=0,0,RES_hh_tesh_in!K27/RES_summary!K$21)</f>
        <v>5.4193528834112685</v>
      </c>
      <c r="L27" s="69">
        <f>IF(RES_hh_tesh_in!L27=0,0,RES_hh_tesh_in!L27/RES_summary!L$21)</f>
        <v>5.1063705961832149</v>
      </c>
      <c r="M27" s="69">
        <f>IF(RES_hh_tesh_in!M27=0,0,RES_hh_tesh_in!M27/RES_summary!M$21)</f>
        <v>4.7636664788876928</v>
      </c>
      <c r="N27" s="69">
        <f>IF(RES_hh_tesh_in!N27=0,0,RES_hh_tesh_in!N27/RES_summary!N$21)</f>
        <v>4.6719780301758602</v>
      </c>
      <c r="O27" s="69">
        <f>IF(RES_hh_tesh_in!O27=0,0,RES_hh_tesh_in!O27/RES_summary!O$21)</f>
        <v>5.20819933639957</v>
      </c>
      <c r="P27" s="69">
        <f>IF(RES_hh_tesh_in!P27=0,0,RES_hh_tesh_in!P27/RES_summary!P$21)</f>
        <v>5.2456489110450475</v>
      </c>
      <c r="Q27" s="69">
        <f>IF(RES_hh_tesh_in!Q27=0,0,RES_hh_tesh_in!Q27/RES_summary!Q$21)</f>
        <v>5.1703110870987343</v>
      </c>
      <c r="R27" s="69">
        <f>IF(RES_hh_tesh_in!R27=0,0,RES_hh_tesh_in!R27/RES_summary!R$21)</f>
        <v>5.4176491778774851</v>
      </c>
      <c r="S27" s="69">
        <f>IF(RES_hh_tesh_in!S27=0,0,RES_hh_tesh_in!S27/RES_summary!S$21)</f>
        <v>5.3504985573662296</v>
      </c>
      <c r="T27" s="69">
        <f>IF(RES_hh_tesh_in!T27=0,0,RES_hh_tesh_in!T27/RES_summary!T$21)</f>
        <v>5.4728918499740367</v>
      </c>
      <c r="U27" s="69">
        <f>IF(RES_hh_tesh_in!U27=0,0,RES_hh_tesh_in!U27/RES_summary!U$21)</f>
        <v>5.6437392374003279</v>
      </c>
      <c r="V27" s="69">
        <f>IF(RES_hh_tesh_in!V27=0,0,RES_hh_tesh_in!V27/RES_summary!V$21)</f>
        <v>6.4330230098785854</v>
      </c>
      <c r="W27" s="69">
        <f>IF(RES_hh_tesh_in!W27=0,0,RES_hh_tesh_in!W27/RES_summary!W$21)</f>
        <v>6.1741707357786613</v>
      </c>
      <c r="X27" s="69">
        <f>IF(RES_hh_tesh_in!X27=0,0,RES_hh_tesh_in!X27/RES_summary!X$21)</f>
        <v>6.1946843015185102</v>
      </c>
      <c r="Y27" s="69">
        <f>IF(RES_hh_tesh_in!Y27=0,0,RES_hh_tesh_in!Y27/RES_summary!Y$21)</f>
        <v>5.1556170460332131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5.3653923514457968</v>
      </c>
      <c r="D29" s="72">
        <f>IF(RES_hh_tesh_in!D29=0,0,RES_hh_tesh_in!D29/RES_summary!D$21)</f>
        <v>5.5680056790168013</v>
      </c>
      <c r="E29" s="72">
        <f>IF(RES_hh_tesh_in!E29=0,0,RES_hh_tesh_in!E29/RES_summary!E$21)</f>
        <v>5.3407789386711242</v>
      </c>
      <c r="F29" s="72">
        <f>IF(RES_hh_tesh_in!F29=0,0,RES_hh_tesh_in!F29/RES_summary!F$21)</f>
        <v>6.0059358928591511</v>
      </c>
      <c r="G29" s="72">
        <f>IF(RES_hh_tesh_in!G29=0,0,RES_hh_tesh_in!G29/RES_summary!G$21)</f>
        <v>5.485684401990091</v>
      </c>
      <c r="H29" s="72">
        <f>IF(RES_hh_tesh_in!H29=0,0,RES_hh_tesh_in!H29/RES_summary!H$21)</f>
        <v>5.3145775515557396</v>
      </c>
      <c r="I29" s="72">
        <f>IF(RES_hh_tesh_in!I29=0,0,RES_hh_tesh_in!I29/RES_summary!I$21)</f>
        <v>5.4354652949832785</v>
      </c>
      <c r="J29" s="72">
        <f>IF(RES_hh_tesh_in!J29=0,0,RES_hh_tesh_in!J29/RES_summary!J$21)</f>
        <v>5.3825271378837467</v>
      </c>
      <c r="K29" s="72">
        <f>IF(RES_hh_tesh_in!K29=0,0,RES_hh_tesh_in!K29/RES_summary!K$21)</f>
        <v>4.7313296725506184</v>
      </c>
      <c r="L29" s="72">
        <f>IF(RES_hh_tesh_in!L29=0,0,RES_hh_tesh_in!L29/RES_summary!L$21)</f>
        <v>5.7997382707028002</v>
      </c>
      <c r="M29" s="72">
        <f>IF(RES_hh_tesh_in!M29=0,0,RES_hh_tesh_in!M29/RES_summary!M$21)</f>
        <v>5.3705767121670158</v>
      </c>
      <c r="N29" s="72">
        <f>IF(RES_hh_tesh_in!N29=0,0,RES_hh_tesh_in!N29/RES_summary!N$21)</f>
        <v>1.6747205557780331</v>
      </c>
      <c r="O29" s="72">
        <f>IF(RES_hh_tesh_in!O29=0,0,RES_hh_tesh_in!O29/RES_summary!O$21)</f>
        <v>6.0634225070199204</v>
      </c>
      <c r="P29" s="72">
        <f>IF(RES_hh_tesh_in!P29=0,0,RES_hh_tesh_in!P29/RES_summary!P$21)</f>
        <v>5.8725457334267919</v>
      </c>
      <c r="Q29" s="72">
        <f>IF(RES_hh_tesh_in!Q29=0,0,RES_hh_tesh_in!Q29/RES_summary!Q$21)</f>
        <v>5.1272603544388442</v>
      </c>
      <c r="R29" s="72">
        <f>IF(RES_hh_tesh_in!R29=0,0,RES_hh_tesh_in!R29/RES_summary!R$21)</f>
        <v>4.8030131142803949</v>
      </c>
      <c r="S29" s="72">
        <f>IF(RES_hh_tesh_in!S29=0,0,RES_hh_tesh_in!S29/RES_summary!S$21)</f>
        <v>4.7510322702314918</v>
      </c>
      <c r="T29" s="72">
        <f>IF(RES_hh_tesh_in!T29=0,0,RES_hh_tesh_in!T29/RES_summary!T$21)</f>
        <v>5.6982335360284591</v>
      </c>
      <c r="U29" s="72">
        <f>IF(RES_hh_tesh_in!U29=0,0,RES_hh_tesh_in!U29/RES_summary!U$21)</f>
        <v>5.8698529057178126</v>
      </c>
      <c r="V29" s="72">
        <f>IF(RES_hh_tesh_in!V29=0,0,RES_hh_tesh_in!V29/RES_summary!V$21)</f>
        <v>6.7142842746319911</v>
      </c>
      <c r="W29" s="72">
        <f>IF(RES_hh_tesh_in!W29=0,0,RES_hh_tesh_in!W29/RES_summary!W$21)</f>
        <v>6.4106248682399238</v>
      </c>
      <c r="X29" s="72">
        <f>IF(RES_hh_tesh_in!X29=0,0,RES_hh_tesh_in!X29/RES_summary!X$21)</f>
        <v>5.9292859588355595</v>
      </c>
      <c r="Y29" s="72">
        <f>IF(RES_hh_tesh_in!Y29=0,0,RES_hh_tesh_in!Y29/RES_summary!Y$21)</f>
        <v>5.277250156584512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4.6028199201638955</v>
      </c>
      <c r="D30" s="72">
        <f>IF(RES_hh_tesh_in!D30=0,0,RES_hh_tesh_in!D30/RES_summary!D$21)</f>
        <v>4.2070746958130281</v>
      </c>
      <c r="E30" s="72">
        <f>IF(RES_hh_tesh_in!E30=0,0,RES_hh_tesh_in!E30/RES_summary!E$21)</f>
        <v>4.3544554328529843</v>
      </c>
      <c r="F30" s="72">
        <f>IF(RES_hh_tesh_in!F30=0,0,RES_hh_tesh_in!F30/RES_summary!F$21)</f>
        <v>4.3576804530311044</v>
      </c>
      <c r="G30" s="72">
        <f>IF(RES_hh_tesh_in!G30=0,0,RES_hh_tesh_in!G30/RES_summary!G$21)</f>
        <v>4.8032603398594436</v>
      </c>
      <c r="H30" s="72">
        <f>IF(RES_hh_tesh_in!H30=0,0,RES_hh_tesh_in!H30/RES_summary!H$21)</f>
        <v>5.7620904540547055</v>
      </c>
      <c r="I30" s="72">
        <f>IF(RES_hh_tesh_in!I30=0,0,RES_hh_tesh_in!I30/RES_summary!I$21)</f>
        <v>5.3966460383648283</v>
      </c>
      <c r="J30" s="72">
        <f>IF(RES_hh_tesh_in!J30=0,0,RES_hh_tesh_in!J30/RES_summary!J$21)</f>
        <v>5.0521811830407666</v>
      </c>
      <c r="K30" s="72">
        <f>IF(RES_hh_tesh_in!K30=0,0,RES_hh_tesh_in!K30/RES_summary!K$21)</f>
        <v>5.6931858247560392</v>
      </c>
      <c r="L30" s="72">
        <f>IF(RES_hh_tesh_in!L30=0,0,RES_hh_tesh_in!L30/RES_summary!L$21)</f>
        <v>5.2383113462094304</v>
      </c>
      <c r="M30" s="72">
        <f>IF(RES_hh_tesh_in!M30=0,0,RES_hh_tesh_in!M30/RES_summary!M$21)</f>
        <v>4.6527719629597408</v>
      </c>
      <c r="N30" s="72">
        <f>IF(RES_hh_tesh_in!N30=0,0,RES_hh_tesh_in!N30/RES_summary!N$21)</f>
        <v>4.6945873827423368</v>
      </c>
      <c r="O30" s="72">
        <f>IF(RES_hh_tesh_in!O30=0,0,RES_hh_tesh_in!O30/RES_summary!O$21)</f>
        <v>5.2714095077734591</v>
      </c>
      <c r="P30" s="72">
        <f>IF(RES_hh_tesh_in!P30=0,0,RES_hh_tesh_in!P30/RES_summary!P$21)</f>
        <v>4.6513322290562309</v>
      </c>
      <c r="Q30" s="72">
        <f>IF(RES_hh_tesh_in!Q30=0,0,RES_hh_tesh_in!Q30/RES_summary!Q$21)</f>
        <v>4.6683282668006836</v>
      </c>
      <c r="R30" s="72">
        <f>IF(RES_hh_tesh_in!R30=0,0,RES_hh_tesh_in!R30/RES_summary!R$21)</f>
        <v>5.8978154951989614</v>
      </c>
      <c r="S30" s="72">
        <f>IF(RES_hh_tesh_in!S30=0,0,RES_hh_tesh_in!S30/RES_summary!S$21)</f>
        <v>5.3386701211149719</v>
      </c>
      <c r="T30" s="72">
        <f>IF(RES_hh_tesh_in!T30=0,0,RES_hh_tesh_in!T30/RES_summary!T$21)</f>
        <v>5.4027159606930351</v>
      </c>
      <c r="U30" s="72">
        <f>IF(RES_hh_tesh_in!U30=0,0,RES_hh_tesh_in!U30/RES_summary!U$21)</f>
        <v>6.1230301587953981</v>
      </c>
      <c r="V30" s="72">
        <f>IF(RES_hh_tesh_in!V30=0,0,RES_hh_tesh_in!V30/RES_summary!V$21)</f>
        <v>6.071710634556716</v>
      </c>
      <c r="W30" s="72">
        <f>IF(RES_hh_tesh_in!W30=0,0,RES_hh_tesh_in!W30/RES_summary!W$21)</f>
        <v>5.8665876934044245</v>
      </c>
      <c r="X30" s="72">
        <f>IF(RES_hh_tesh_in!X30=0,0,RES_hh_tesh_in!X30/RES_summary!X$21)</f>
        <v>5.7448304729954272</v>
      </c>
      <c r="Y30" s="72">
        <f>IF(RES_hh_tesh_in!Y30=0,0,RES_hh_tesh_in!Y30/RES_summary!Y$21)</f>
        <v>5.668058704070992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5.2791316171356879</v>
      </c>
      <c r="D31" s="72">
        <f>IF(RES_hh_tesh_in!D31=0,0,RES_hh_tesh_in!D31/RES_summary!D$21)</f>
        <v>5.7291828843866952</v>
      </c>
      <c r="E31" s="72">
        <f>IF(RES_hh_tesh_in!E31=0,0,RES_hh_tesh_in!E31/RES_summary!E$21)</f>
        <v>5.3167323445359562</v>
      </c>
      <c r="F31" s="72">
        <f>IF(RES_hh_tesh_in!F31=0,0,RES_hh_tesh_in!F31/RES_summary!F$21)</f>
        <v>5.7470150841885266</v>
      </c>
      <c r="G31" s="72">
        <f>IF(RES_hh_tesh_in!G31=0,0,RES_hh_tesh_in!G31/RES_summary!G$21)</f>
        <v>5.3777445656399898</v>
      </c>
      <c r="H31" s="72">
        <f>IF(RES_hh_tesh_in!H31=0,0,RES_hh_tesh_in!H31/RES_summary!H$21)</f>
        <v>5.2790880394490847</v>
      </c>
      <c r="I31" s="72">
        <f>IF(RES_hh_tesh_in!I31=0,0,RES_hh_tesh_in!I31/RES_summary!I$21)</f>
        <v>5.9563342668480059</v>
      </c>
      <c r="J31" s="72">
        <f>IF(RES_hh_tesh_in!J31=0,0,RES_hh_tesh_in!J31/RES_summary!J$21)</f>
        <v>5.0554608045129177</v>
      </c>
      <c r="K31" s="72">
        <f>IF(RES_hh_tesh_in!K31=0,0,RES_hh_tesh_in!K31/RES_summary!K$21)</f>
        <v>4.9944776755778504</v>
      </c>
      <c r="L31" s="72">
        <f>IF(RES_hh_tesh_in!L31=0,0,RES_hh_tesh_in!L31/RES_summary!L$21)</f>
        <v>5.0077111162663384</v>
      </c>
      <c r="M31" s="72">
        <f>IF(RES_hh_tesh_in!M31=0,0,RES_hh_tesh_in!M31/RES_summary!M$21)</f>
        <v>4.1462487636724763</v>
      </c>
      <c r="N31" s="72">
        <f>IF(RES_hh_tesh_in!N31=0,0,RES_hh_tesh_in!N31/RES_summary!N$21)</f>
        <v>4.9291010046859318</v>
      </c>
      <c r="O31" s="72">
        <f>IF(RES_hh_tesh_in!O31=0,0,RES_hh_tesh_in!O31/RES_summary!O$21)</f>
        <v>5.415003344792197</v>
      </c>
      <c r="P31" s="72">
        <f>IF(RES_hh_tesh_in!P31=0,0,RES_hh_tesh_in!P31/RES_summary!P$21)</f>
        <v>5.3211896161218073</v>
      </c>
      <c r="Q31" s="72">
        <f>IF(RES_hh_tesh_in!Q31=0,0,RES_hh_tesh_in!Q31/RES_summary!Q$21)</f>
        <v>5.2373043997931497</v>
      </c>
      <c r="R31" s="72">
        <f>IF(RES_hh_tesh_in!R31=0,0,RES_hh_tesh_in!R31/RES_summary!R$21)</f>
        <v>5.3498391701212205</v>
      </c>
      <c r="S31" s="72">
        <f>IF(RES_hh_tesh_in!S31=0,0,RES_hh_tesh_in!S31/RES_summary!S$21)</f>
        <v>5.3509062780745724</v>
      </c>
      <c r="T31" s="72">
        <f>IF(RES_hh_tesh_in!T31=0,0,RES_hh_tesh_in!T31/RES_summary!T$21)</f>
        <v>5.2064888726147922</v>
      </c>
      <c r="U31" s="72">
        <f>IF(RES_hh_tesh_in!U31=0,0,RES_hh_tesh_in!U31/RES_summary!U$21)</f>
        <v>5.7820762220047852</v>
      </c>
      <c r="V31" s="72">
        <f>IF(RES_hh_tesh_in!V31=0,0,RES_hh_tesh_in!V31/RES_summary!V$21)</f>
        <v>7.0170240253299827</v>
      </c>
      <c r="W31" s="72">
        <f>IF(RES_hh_tesh_in!W31=0,0,RES_hh_tesh_in!W31/RES_summary!W$21)</f>
        <v>7.7862484100704359</v>
      </c>
      <c r="X31" s="72">
        <f>IF(RES_hh_tesh_in!X31=0,0,RES_hh_tesh_in!X31/RES_summary!X$21)</f>
        <v>4.8005145358515984</v>
      </c>
      <c r="Y31" s="72">
        <f>IF(RES_hh_tesh_in!Y31=0,0,RES_hh_tesh_in!Y31/RES_summary!Y$21)</f>
        <v>4.5427054021331594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5.1880982384258711</v>
      </c>
      <c r="D32" s="77">
        <f>IF(RES_hh_tesh_in!D32=0,0,RES_hh_tesh_in!D32/RES_summary!D$21)</f>
        <v>5.750993009467015</v>
      </c>
      <c r="E32" s="77">
        <f>IF(RES_hh_tesh_in!E32=0,0,RES_hh_tesh_in!E32/RES_summary!E$21)</f>
        <v>5.5347944703037744</v>
      </c>
      <c r="F32" s="77">
        <f>IF(RES_hh_tesh_in!F32=0,0,RES_hh_tesh_in!F32/RES_summary!F$21)</f>
        <v>5.8415523633288755</v>
      </c>
      <c r="G32" s="77">
        <f>IF(RES_hh_tesh_in!G32=0,0,RES_hh_tesh_in!G32/RES_summary!G$21)</f>
        <v>5.6318893071555101</v>
      </c>
      <c r="H32" s="77">
        <f>IF(RES_hh_tesh_in!H32=0,0,RES_hh_tesh_in!H32/RES_summary!H$21)</f>
        <v>5.6204419058093977</v>
      </c>
      <c r="I32" s="77">
        <f>IF(RES_hh_tesh_in!I32=0,0,RES_hh_tesh_in!I32/RES_summary!I$21)</f>
        <v>5.2672166753982763</v>
      </c>
      <c r="J32" s="77">
        <f>IF(RES_hh_tesh_in!J32=0,0,RES_hh_tesh_in!J32/RES_summary!J$21)</f>
        <v>5.1655638083666657</v>
      </c>
      <c r="K32" s="77">
        <f>IF(RES_hh_tesh_in!K32=0,0,RES_hh_tesh_in!K32/RES_summary!K$21)</f>
        <v>5.4523204031165156</v>
      </c>
      <c r="L32" s="77">
        <f>IF(RES_hh_tesh_in!L32=0,0,RES_hh_tesh_in!L32/RES_summary!L$21)</f>
        <v>5.0857024171393785</v>
      </c>
      <c r="M32" s="77">
        <f>IF(RES_hh_tesh_in!M32=0,0,RES_hh_tesh_in!M32/RES_summary!M$21)</f>
        <v>4.7751848818053713</v>
      </c>
      <c r="N32" s="77">
        <f>IF(RES_hh_tesh_in!N32=0,0,RES_hh_tesh_in!N32/RES_summary!N$21)</f>
        <v>4.8523592518645797</v>
      </c>
      <c r="O32" s="77">
        <f>IF(RES_hh_tesh_in!O32=0,0,RES_hh_tesh_in!O32/RES_summary!O$21)</f>
        <v>5.0700958038689183</v>
      </c>
      <c r="P32" s="77">
        <f>IF(RES_hh_tesh_in!P32=0,0,RES_hh_tesh_in!P32/RES_summary!P$21)</f>
        <v>5.1590660970369964</v>
      </c>
      <c r="Q32" s="77">
        <f>IF(RES_hh_tesh_in!Q32=0,0,RES_hh_tesh_in!Q32/RES_summary!Q$21)</f>
        <v>5.1766993071048377</v>
      </c>
      <c r="R32" s="77">
        <f>IF(RES_hh_tesh_in!R32=0,0,RES_hh_tesh_in!R32/RES_summary!R$21)</f>
        <v>5.4762605824709043</v>
      </c>
      <c r="S32" s="77">
        <f>IF(RES_hh_tesh_in!S32=0,0,RES_hh_tesh_in!S32/RES_summary!S$21)</f>
        <v>5.4486859393391791</v>
      </c>
      <c r="T32" s="77">
        <f>IF(RES_hh_tesh_in!T32=0,0,RES_hh_tesh_in!T32/RES_summary!T$21)</f>
        <v>5.4258872285936217</v>
      </c>
      <c r="U32" s="77">
        <f>IF(RES_hh_tesh_in!U32=0,0,RES_hh_tesh_in!U32/RES_summary!U$21)</f>
        <v>5.5792125266145556</v>
      </c>
      <c r="V32" s="77">
        <f>IF(RES_hh_tesh_in!V32=0,0,RES_hh_tesh_in!V32/RES_summary!V$21)</f>
        <v>6.3473652144624495</v>
      </c>
      <c r="W32" s="77">
        <f>IF(RES_hh_tesh_in!W32=0,0,RES_hh_tesh_in!W32/RES_summary!W$21)</f>
        <v>6.0931461705985397</v>
      </c>
      <c r="X32" s="77">
        <f>IF(RES_hh_tesh_in!X32=0,0,RES_hh_tesh_in!X32/RES_summary!X$21)</f>
        <v>6.2429013722337752</v>
      </c>
      <c r="Y32" s="77">
        <f>IF(RES_hh_tesh_in!Y32=0,0,RES_hh_tesh_in!Y32/RES_summary!Y$21)</f>
        <v>5.1316108419442212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22.026554363315842</v>
      </c>
      <c r="D3" s="65">
        <f>IF(RES_hh_emih_in!D3=0,0,RES_hh_emih_in!D3/RES_summary!D$21)</f>
        <v>21.9480797201294</v>
      </c>
      <c r="E3" s="65">
        <f>IF(RES_hh_emih_in!E3=0,0,RES_hh_emih_in!E3/RES_summary!E$21)</f>
        <v>26.338081351402504</v>
      </c>
      <c r="F3" s="65">
        <f>IF(RES_hh_emih_in!F3=0,0,RES_hh_emih_in!F3/RES_summary!F$21)</f>
        <v>21.709430407133436</v>
      </c>
      <c r="G3" s="65">
        <f>IF(RES_hh_emih_in!G3=0,0,RES_hh_emih_in!G3/RES_summary!G$21)</f>
        <v>18.113313340019854</v>
      </c>
      <c r="H3" s="65">
        <f>IF(RES_hh_emih_in!H3=0,0,RES_hh_emih_in!H3/RES_summary!H$21)</f>
        <v>14.550539401544963</v>
      </c>
      <c r="I3" s="65">
        <f>IF(RES_hh_emih_in!I3=0,0,RES_hh_emih_in!I3/RES_summary!I$21)</f>
        <v>12.936586813016108</v>
      </c>
      <c r="J3" s="65">
        <f>IF(RES_hh_emih_in!J3=0,0,RES_hh_emih_in!J3/RES_summary!J$21)</f>
        <v>16.482082305945813</v>
      </c>
      <c r="K3" s="65">
        <f>IF(RES_hh_emih_in!K3=0,0,RES_hh_emih_in!K3/RES_summary!K$21)</f>
        <v>14.292404078824594</v>
      </c>
      <c r="L3" s="65">
        <f>IF(RES_hh_emih_in!L3=0,0,RES_hh_emih_in!L3/RES_summary!L$21)</f>
        <v>10.67800327057328</v>
      </c>
      <c r="M3" s="65">
        <f>IF(RES_hh_emih_in!M3=0,0,RES_hh_emih_in!M3/RES_summary!M$21)</f>
        <v>9.8387366595025707</v>
      </c>
      <c r="N3" s="65">
        <f>IF(RES_hh_emih_in!N3=0,0,RES_hh_emih_in!N3/RES_summary!N$21)</f>
        <v>9.0404597031462384</v>
      </c>
      <c r="O3" s="65">
        <f>IF(RES_hh_emih_in!O3=0,0,RES_hh_emih_in!O3/RES_summary!O$21)</f>
        <v>6.9450068188220371</v>
      </c>
      <c r="P3" s="65">
        <f>IF(RES_hh_emih_in!P3=0,0,RES_hh_emih_in!P3/RES_summary!P$21)</f>
        <v>6.5252175188268202</v>
      </c>
      <c r="Q3" s="65">
        <f>IF(RES_hh_emih_in!Q3=0,0,RES_hh_emih_in!Q3/RES_summary!Q$21)</f>
        <v>4.4926572174743393</v>
      </c>
      <c r="R3" s="65">
        <f>IF(RES_hh_emih_in!R3=0,0,RES_hh_emih_in!R3/RES_summary!R$21)</f>
        <v>5.7844312365788566</v>
      </c>
      <c r="S3" s="65">
        <f>IF(RES_hh_emih_in!S3=0,0,RES_hh_emih_in!S3/RES_summary!S$21)</f>
        <v>8.0530373984626245</v>
      </c>
      <c r="T3" s="65">
        <f>IF(RES_hh_emih_in!T3=0,0,RES_hh_emih_in!T3/RES_summary!T$21)</f>
        <v>6.9013948263400664</v>
      </c>
      <c r="U3" s="65">
        <f>IF(RES_hh_emih_in!U3=0,0,RES_hh_emih_in!U3/RES_summary!U$21)</f>
        <v>9.6472820740006853</v>
      </c>
      <c r="V3" s="65">
        <f>IF(RES_hh_emih_in!V3=0,0,RES_hh_emih_in!V3/RES_summary!V$21)</f>
        <v>9.0503334307335503</v>
      </c>
      <c r="W3" s="65">
        <f>IF(RES_hh_emih_in!W3=0,0,RES_hh_emih_in!W3/RES_summary!W$21)</f>
        <v>5.9487002548222661</v>
      </c>
      <c r="X3" s="65">
        <f>IF(RES_hh_emih_in!X3=0,0,RES_hh_emih_in!X3/RES_summary!X$21)</f>
        <v>4.5674196189582483</v>
      </c>
      <c r="Y3" s="65">
        <f>IF(RES_hh_emih_in!Y3=0,0,RES_hh_emih_in!Y3/RES_summary!Y$21)</f>
        <v>3.0204743980206139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21.881272200686006</v>
      </c>
      <c r="D4" s="69">
        <f>IF(RES_hh_emih_in!D4=0,0,RES_hh_emih_in!D4/RES_summary!D$21)</f>
        <v>21.810993973109667</v>
      </c>
      <c r="E4" s="69">
        <f>IF(RES_hh_emih_in!E4=0,0,RES_hh_emih_in!E4/RES_summary!E$21)</f>
        <v>26.177905203059797</v>
      </c>
      <c r="F4" s="69">
        <f>IF(RES_hh_emih_in!F4=0,0,RES_hh_emih_in!F4/RES_summary!F$21)</f>
        <v>21.57635220759979</v>
      </c>
      <c r="G4" s="69">
        <f>IF(RES_hh_emih_in!G4=0,0,RES_hh_emih_in!G4/RES_summary!G$21)</f>
        <v>17.963957634130086</v>
      </c>
      <c r="H4" s="69">
        <f>IF(RES_hh_emih_in!H4=0,0,RES_hh_emih_in!H4/RES_summary!H$21)</f>
        <v>14.392351778293691</v>
      </c>
      <c r="I4" s="69">
        <f>IF(RES_hh_emih_in!I4=0,0,RES_hh_emih_in!I4/RES_summary!I$21)</f>
        <v>12.788261380624197</v>
      </c>
      <c r="J4" s="69">
        <f>IF(RES_hh_emih_in!J4=0,0,RES_hh_emih_in!J4/RES_summary!J$21)</f>
        <v>16.144425555051335</v>
      </c>
      <c r="K4" s="69">
        <f>IF(RES_hh_emih_in!K4=0,0,RES_hh_emih_in!K4/RES_summary!K$21)</f>
        <v>14.073694997863221</v>
      </c>
      <c r="L4" s="69">
        <f>IF(RES_hh_emih_in!L4=0,0,RES_hh_emih_in!L4/RES_summary!L$21)</f>
        <v>10.422886359793097</v>
      </c>
      <c r="M4" s="69">
        <f>IF(RES_hh_emih_in!M4=0,0,RES_hh_emih_in!M4/RES_summary!M$21)</f>
        <v>9.5631992344577288</v>
      </c>
      <c r="N4" s="69">
        <f>IF(RES_hh_emih_in!N4=0,0,RES_hh_emih_in!N4/RES_summary!N$21)</f>
        <v>8.75817721267331</v>
      </c>
      <c r="O4" s="69">
        <f>IF(RES_hh_emih_in!O4=0,0,RES_hh_emih_in!O4/RES_summary!O$21)</f>
        <v>6.4471592460966951</v>
      </c>
      <c r="P4" s="69">
        <f>IF(RES_hh_emih_in!P4=0,0,RES_hh_emih_in!P4/RES_summary!P$21)</f>
        <v>6.1920322498820699</v>
      </c>
      <c r="Q4" s="69">
        <f>IF(RES_hh_emih_in!Q4=0,0,RES_hh_emih_in!Q4/RES_summary!Q$21)</f>
        <v>4.2463068622813553</v>
      </c>
      <c r="R4" s="69">
        <f>IF(RES_hh_emih_in!R4=0,0,RES_hh_emih_in!R4/RES_summary!R$21)</f>
        <v>5.5487218373960925</v>
      </c>
      <c r="S4" s="69">
        <f>IF(RES_hh_emih_in!S4=0,0,RES_hh_emih_in!S4/RES_summary!S$21)</f>
        <v>7.6590827891216042</v>
      </c>
      <c r="T4" s="69">
        <f>IF(RES_hh_emih_in!T4=0,0,RES_hh_emih_in!T4/RES_summary!T$21)</f>
        <v>6.3416951431565076</v>
      </c>
      <c r="U4" s="69">
        <f>IF(RES_hh_emih_in!U4=0,0,RES_hh_emih_in!U4/RES_summary!U$21)</f>
        <v>8.9933654835699244</v>
      </c>
      <c r="V4" s="69">
        <f>IF(RES_hh_emih_in!V4=0,0,RES_hh_emih_in!V4/RES_summary!V$21)</f>
        <v>8.3678070727094589</v>
      </c>
      <c r="W4" s="69">
        <f>IF(RES_hh_emih_in!W4=0,0,RES_hh_emih_in!W4/RES_summary!W$21)</f>
        <v>5.3195229997595437</v>
      </c>
      <c r="X4" s="69">
        <f>IF(RES_hh_emih_in!X4=0,0,RES_hh_emih_in!X4/RES_summary!X$21)</f>
        <v>4.0324834287809814</v>
      </c>
      <c r="Y4" s="69">
        <f>IF(RES_hh_emih_in!Y4=0,0,RES_hh_emih_in!Y4/RES_summary!Y$21)</f>
        <v>2.4117572015270197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18.889387173338772</v>
      </c>
      <c r="J5" s="72">
        <f>IF(RES_hh_emih_in!J5=0,0,RES_hh_emih_in!J5/RES_summary!J$21)</f>
        <v>60.847596017939807</v>
      </c>
      <c r="K5" s="72">
        <f>IF(RES_hh_emih_in!K5=0,0,RES_hh_emih_in!K5/RES_summary!K$21)</f>
        <v>35.52996732680181</v>
      </c>
      <c r="L5" s="72">
        <f>IF(RES_hh_emih_in!L5=0,0,RES_hh_emih_in!L5/RES_summary!L$21)</f>
        <v>34.413404184425914</v>
      </c>
      <c r="M5" s="72">
        <f>IF(RES_hh_emih_in!M5=0,0,RES_hh_emih_in!M5/RES_summary!M$21)</f>
        <v>0</v>
      </c>
      <c r="N5" s="72">
        <f>IF(RES_hh_emih_in!N5=0,0,RES_hh_emih_in!N5/RES_summary!N$21)</f>
        <v>5.3371657402679507</v>
      </c>
      <c r="O5" s="72">
        <f>IF(RES_hh_emih_in!O5=0,0,RES_hh_emih_in!O5/RES_summary!O$21)</f>
        <v>11.801971429096405</v>
      </c>
      <c r="P5" s="72">
        <f>IF(RES_hh_emih_in!P5=0,0,RES_hh_emih_in!P5/RES_summary!P$21)</f>
        <v>27.436106393101657</v>
      </c>
      <c r="Q5" s="72">
        <f>IF(RES_hh_emih_in!Q5=0,0,RES_hh_emih_in!Q5/RES_summary!Q$21)</f>
        <v>36.911304852887419</v>
      </c>
      <c r="R5" s="72">
        <f>IF(RES_hh_emih_in!R5=0,0,RES_hh_emih_in!R5/RES_summary!R$21)</f>
        <v>13.878630909389392</v>
      </c>
      <c r="S5" s="72">
        <f>IF(RES_hh_emih_in!S5=0,0,RES_hh_emih_in!S5/RES_summary!S$21)</f>
        <v>26.399979611031078</v>
      </c>
      <c r="T5" s="72">
        <f>IF(RES_hh_emih_in!T5=0,0,RES_hh_emih_in!T5/RES_summary!T$21)</f>
        <v>19.951640276440603</v>
      </c>
      <c r="U5" s="72">
        <f>IF(RES_hh_emih_in!U5=0,0,RES_hh_emih_in!U5/RES_summary!U$21)</f>
        <v>17.926525651796965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23.401622369240798</v>
      </c>
      <c r="H6" s="72">
        <f>IF(RES_hh_emih_in!H6=0,0,RES_hh_emih_in!H6/RES_summary!H$21)</f>
        <v>22.582451037942718</v>
      </c>
      <c r="I6" s="72">
        <f>IF(RES_hh_emih_in!I6=0,0,RES_hh_emih_in!I6/RES_summary!I$21)</f>
        <v>21.036532297635002</v>
      </c>
      <c r="J6" s="72">
        <f>IF(RES_hh_emih_in!J6=0,0,RES_hh_emih_in!J6/RES_summary!J$21)</f>
        <v>20.39547819624098</v>
      </c>
      <c r="K6" s="72">
        <f>IF(RES_hh_emih_in!K6=0,0,RES_hh_emih_in!K6/RES_summary!K$21)</f>
        <v>15.637210961547032</v>
      </c>
      <c r="L6" s="72">
        <f>IF(RES_hh_emih_in!L6=0,0,RES_hh_emih_in!L6/RES_summary!L$21)</f>
        <v>17.62480359458343</v>
      </c>
      <c r="M6" s="72">
        <f>IF(RES_hh_emih_in!M6=0,0,RES_hh_emih_in!M6/RES_summary!M$21)</f>
        <v>13.97637842895684</v>
      </c>
      <c r="N6" s="72">
        <f>IF(RES_hh_emih_in!N6=0,0,RES_hh_emih_in!N6/RES_summary!N$21)</f>
        <v>5.503938117269878</v>
      </c>
      <c r="O6" s="72">
        <f>IF(RES_hh_emih_in!O6=0,0,RES_hh_emih_in!O6/RES_summary!O$21)</f>
        <v>14.6789704398903</v>
      </c>
      <c r="P6" s="72">
        <f>IF(RES_hh_emih_in!P6=0,0,RES_hh_emih_in!P6/RES_summary!P$21)</f>
        <v>20.5320007241124</v>
      </c>
      <c r="Q6" s="72">
        <f>IF(RES_hh_emih_in!Q6=0,0,RES_hh_emih_in!Q6/RES_summary!Q$21)</f>
        <v>16.657498994374237</v>
      </c>
      <c r="R6" s="72">
        <f>IF(RES_hh_emih_in!R6=0,0,RES_hh_emih_in!R6/RES_summary!R$21)</f>
        <v>15.242040037638285</v>
      </c>
      <c r="S6" s="72">
        <f>IF(RES_hh_emih_in!S6=0,0,RES_hh_emih_in!S6/RES_summary!S$21)</f>
        <v>14.705724082424556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2.6860437629275919</v>
      </c>
      <c r="W6" s="72">
        <f>IF(RES_hh_emih_in!W6=0,0,RES_hh_emih_in!W6/RES_summary!W$21)</f>
        <v>9.3524382051064112</v>
      </c>
      <c r="X6" s="72">
        <f>IF(RES_hh_emih_in!X6=0,0,RES_hh_emih_in!X6/RES_summary!X$21)</f>
        <v>9.6708342290540177</v>
      </c>
      <c r="Y6" s="72">
        <f>IF(RES_hh_emih_in!Y6=0,0,RES_hh_emih_in!Y6/RES_summary!Y$21)</f>
        <v>7.9169744369904782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28.748801784088453</v>
      </c>
      <c r="D7" s="72">
        <f>IF(RES_hh_emih_in!D7=0,0,RES_hh_emih_in!D7/RES_summary!D$21)</f>
        <v>29.194570279341146</v>
      </c>
      <c r="E7" s="72">
        <f>IF(RES_hh_emih_in!E7=0,0,RES_hh_emih_in!E7/RES_summary!E$21)</f>
        <v>34.028427855543889</v>
      </c>
      <c r="F7" s="72">
        <f>IF(RES_hh_emih_in!F7=0,0,RES_hh_emih_in!F7/RES_summary!F$21)</f>
        <v>31.295226934310627</v>
      </c>
      <c r="G7" s="72">
        <f>IF(RES_hh_emih_in!G7=0,0,RES_hh_emih_in!G7/RES_summary!G$21)</f>
        <v>32.241613544778545</v>
      </c>
      <c r="H7" s="72">
        <f>IF(RES_hh_emih_in!H7=0,0,RES_hh_emih_in!H7/RES_summary!H$21)</f>
        <v>31.269169152944674</v>
      </c>
      <c r="I7" s="72">
        <f>IF(RES_hh_emih_in!I7=0,0,RES_hh_emih_in!I7/RES_summary!I$21)</f>
        <v>28.60870837791898</v>
      </c>
      <c r="J7" s="72">
        <f>IF(RES_hh_emih_in!J7=0,0,RES_hh_emih_in!J7/RES_summary!J$21)</f>
        <v>27.680552271750123</v>
      </c>
      <c r="K7" s="72">
        <f>IF(RES_hh_emih_in!K7=0,0,RES_hh_emih_in!K7/RES_summary!K$21)</f>
        <v>23.685794460139423</v>
      </c>
      <c r="L7" s="72">
        <f>IF(RES_hh_emih_in!L7=0,0,RES_hh_emih_in!L7/RES_summary!L$21)</f>
        <v>21.518702792685961</v>
      </c>
      <c r="M7" s="72">
        <f>IF(RES_hh_emih_in!M7=0,0,RES_hh_emih_in!M7/RES_summary!M$21)</f>
        <v>29.945579479626062</v>
      </c>
      <c r="N7" s="72">
        <f>IF(RES_hh_emih_in!N7=0,0,RES_hh_emih_in!N7/RES_summary!N$21)</f>
        <v>22.811169958188021</v>
      </c>
      <c r="O7" s="72">
        <f>IF(RES_hh_emih_in!O7=0,0,RES_hh_emih_in!O7/RES_summary!O$21)</f>
        <v>10.663600351045664</v>
      </c>
      <c r="P7" s="72">
        <f>IF(RES_hh_emih_in!P7=0,0,RES_hh_emih_in!P7/RES_summary!P$21)</f>
        <v>10.481794536362127</v>
      </c>
      <c r="Q7" s="72">
        <f>IF(RES_hh_emih_in!Q7=0,0,RES_hh_emih_in!Q7/RES_summary!Q$21)</f>
        <v>15.551791063007657</v>
      </c>
      <c r="R7" s="72">
        <f>IF(RES_hh_emih_in!R7=0,0,RES_hh_emih_in!R7/RES_summary!R$21)</f>
        <v>13.535146761335881</v>
      </c>
      <c r="S7" s="72">
        <f>IF(RES_hh_emih_in!S7=0,0,RES_hh_emih_in!S7/RES_summary!S$21)</f>
        <v>13.750881056080434</v>
      </c>
      <c r="T7" s="72">
        <f>IF(RES_hh_emih_in!T7=0,0,RES_hh_emih_in!T7/RES_summary!T$21)</f>
        <v>11.459044807268901</v>
      </c>
      <c r="U7" s="72">
        <f>IF(RES_hh_emih_in!U7=0,0,RES_hh_emih_in!U7/RES_summary!U$21)</f>
        <v>12.569553939486404</v>
      </c>
      <c r="V7" s="72">
        <f>IF(RES_hh_emih_in!V7=0,0,RES_hh_emih_in!V7/RES_summary!V$21)</f>
        <v>13.914276390542668</v>
      </c>
      <c r="W7" s="72">
        <f>IF(RES_hh_emih_in!W7=0,0,RES_hh_emih_in!W7/RES_summary!W$21)</f>
        <v>11.662999343086378</v>
      </c>
      <c r="X7" s="72">
        <f>IF(RES_hh_emih_in!X7=0,0,RES_hh_emih_in!X7/RES_summary!X$21)</f>
        <v>13.252446248598718</v>
      </c>
      <c r="Y7" s="72">
        <f>IF(RES_hh_emih_in!Y7=0,0,RES_hh_emih_in!Y7/RES_summary!Y$21)</f>
        <v>8.7624319539562858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17.240115411696891</v>
      </c>
      <c r="D8" s="72">
        <f>IF(RES_hh_emih_in!D8=0,0,RES_hh_emih_in!D8/RES_summary!D$21)</f>
        <v>14.989047858202364</v>
      </c>
      <c r="E8" s="72">
        <f>IF(RES_hh_emih_in!E8=0,0,RES_hh_emih_in!E8/RES_summary!E$21)</f>
        <v>17.246942758573365</v>
      </c>
      <c r="F8" s="72">
        <f>IF(RES_hh_emih_in!F8=0,0,RES_hh_emih_in!F8/RES_summary!F$21)</f>
        <v>16.120282750292301</v>
      </c>
      <c r="G8" s="72">
        <f>IF(RES_hh_emih_in!G8=0,0,RES_hh_emih_in!G8/RES_summary!G$21)</f>
        <v>18.935990077488903</v>
      </c>
      <c r="H8" s="72">
        <f>IF(RES_hh_emih_in!H8=0,0,RES_hh_emih_in!H8/RES_summary!H$21)</f>
        <v>22.363439174492953</v>
      </c>
      <c r="I8" s="72">
        <f>IF(RES_hh_emih_in!I8=0,0,RES_hh_emih_in!I8/RES_summary!I$21)</f>
        <v>20.015026245130642</v>
      </c>
      <c r="J8" s="72">
        <f>IF(RES_hh_emih_in!J8=0,0,RES_hh_emih_in!J8/RES_summary!J$21)</f>
        <v>17.970819258021436</v>
      </c>
      <c r="K8" s="72">
        <f>IF(RES_hh_emih_in!K8=0,0,RES_hh_emih_in!K8/RES_summary!K$21)</f>
        <v>17.70459544873847</v>
      </c>
      <c r="L8" s="72">
        <f>IF(RES_hh_emih_in!L8=0,0,RES_hh_emih_in!L8/RES_summary!L$21)</f>
        <v>15.460435328482751</v>
      </c>
      <c r="M8" s="72">
        <f>IF(RES_hh_emih_in!M8=0,0,RES_hh_emih_in!M8/RES_summary!M$21)</f>
        <v>19.09083611656369</v>
      </c>
      <c r="N8" s="72">
        <f>IF(RES_hh_emih_in!N8=0,0,RES_hh_emih_in!N8/RES_summary!N$21)</f>
        <v>15.521045747806122</v>
      </c>
      <c r="O8" s="72">
        <f>IF(RES_hh_emih_in!O8=0,0,RES_hh_emih_in!O8/RES_summary!O$21)</f>
        <v>9.9342518160948696</v>
      </c>
      <c r="P8" s="72">
        <f>IF(RES_hh_emih_in!P8=0,0,RES_hh_emih_in!P8/RES_summary!P$21)</f>
        <v>8.6515313717213331</v>
      </c>
      <c r="Q8" s="72">
        <f>IF(RES_hh_emih_in!Q8=0,0,RES_hh_emih_in!Q8/RES_summary!Q$21)</f>
        <v>11.587377626683161</v>
      </c>
      <c r="R8" s="72">
        <f>IF(RES_hh_emih_in!R8=0,0,RES_hh_emih_in!R8/RES_summary!R$21)</f>
        <v>9.7142073222306706</v>
      </c>
      <c r="S8" s="72">
        <f>IF(RES_hh_emih_in!S8=0,0,RES_hh_emih_in!S8/RES_summary!S$21)</f>
        <v>9.4959025396260266</v>
      </c>
      <c r="T8" s="72">
        <f>IF(RES_hh_emih_in!T8=0,0,RES_hh_emih_in!T8/RES_summary!T$21)</f>
        <v>7.7642937394002365</v>
      </c>
      <c r="U8" s="72">
        <f>IF(RES_hh_emih_in!U8=0,0,RES_hh_emih_in!U8/RES_summary!U$21)</f>
        <v>8.0641055463740692</v>
      </c>
      <c r="V8" s="72">
        <f>IF(RES_hh_emih_in!V8=0,0,RES_hh_emih_in!V8/RES_summary!V$21)</f>
        <v>8.3343673590127008</v>
      </c>
      <c r="W8" s="72">
        <f>IF(RES_hh_emih_in!W8=0,0,RES_hh_emih_in!W8/RES_summary!W$21)</f>
        <v>8.9952829937047181</v>
      </c>
      <c r="X8" s="72">
        <f>IF(RES_hh_emih_in!X8=0,0,RES_hh_emih_in!X8/RES_summary!X$21)</f>
        <v>8.1696590220253853</v>
      </c>
      <c r="Y8" s="72">
        <f>IF(RES_hh_emih_in!Y8=0,0,RES_hh_emih_in!Y8/RES_summary!Y$21)</f>
        <v>6.2040511214157785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7.9327074872221751E-2</v>
      </c>
      <c r="D17" s="69">
        <f>IF(RES_hh_emih_in!D17=0,0,RES_hh_emih_in!D17/RES_summary!D$21)</f>
        <v>8.7847714538805577E-2</v>
      </c>
      <c r="E17" s="69">
        <f>IF(RES_hh_emih_in!E17=0,0,RES_hh_emih_in!E17/RES_summary!E$21)</f>
        <v>9.9682894596902813E-2</v>
      </c>
      <c r="F17" s="69">
        <f>IF(RES_hh_emih_in!F17=0,0,RES_hh_emih_in!F17/RES_summary!F$21)</f>
        <v>6.1398540567273625E-2</v>
      </c>
      <c r="G17" s="69">
        <f>IF(RES_hh_emih_in!G17=0,0,RES_hh_emih_in!G17/RES_summary!G$21)</f>
        <v>7.3486034837239353E-2</v>
      </c>
      <c r="H17" s="69">
        <f>IF(RES_hh_emih_in!H17=0,0,RES_hh_emih_in!H17/RES_summary!H$21)</f>
        <v>7.7289918162093324E-2</v>
      </c>
      <c r="I17" s="69">
        <f>IF(RES_hh_emih_in!I17=0,0,RES_hh_emih_in!I17/RES_summary!I$21)</f>
        <v>6.1785517429362204E-2</v>
      </c>
      <c r="J17" s="69">
        <f>IF(RES_hh_emih_in!J17=0,0,RES_hh_emih_in!J17/RES_summary!J$21)</f>
        <v>0.25823805615427387</v>
      </c>
      <c r="K17" s="69">
        <f>IF(RES_hh_emih_in!K17=0,0,RES_hh_emih_in!K17/RES_summary!K$21)</f>
        <v>0.15821742564593841</v>
      </c>
      <c r="L17" s="69">
        <f>IF(RES_hh_emih_in!L17=0,0,RES_hh_emih_in!L17/RES_summary!L$21)</f>
        <v>0.17945085926407256</v>
      </c>
      <c r="M17" s="69">
        <f>IF(RES_hh_emih_in!M17=0,0,RES_hh_emih_in!M17/RES_summary!M$21)</f>
        <v>0.1862547876188253</v>
      </c>
      <c r="N17" s="69">
        <f>IF(RES_hh_emih_in!N17=0,0,RES_hh_emih_in!N17/RES_summary!N$21)</f>
        <v>0.24389167871759818</v>
      </c>
      <c r="O17" s="69">
        <f>IF(RES_hh_emih_in!O17=0,0,RES_hh_emih_in!O17/RES_summary!O$21)</f>
        <v>0.21422156611202203</v>
      </c>
      <c r="P17" s="69">
        <f>IF(RES_hh_emih_in!P17=0,0,RES_hh_emih_in!P17/RES_summary!P$21)</f>
        <v>5.9627115507645233E-2</v>
      </c>
      <c r="Q17" s="69">
        <f>IF(RES_hh_emih_in!Q17=0,0,RES_hh_emih_in!Q17/RES_summary!Q$21)</f>
        <v>5.8388569220312769E-2</v>
      </c>
      <c r="R17" s="69">
        <f>IF(RES_hh_emih_in!R17=0,0,RES_hh_emih_in!R17/RES_summary!R$21)</f>
        <v>6.5352436914945286E-2</v>
      </c>
      <c r="S17" s="69">
        <f>IF(RES_hh_emih_in!S17=0,0,RES_hh_emih_in!S17/RES_summary!S$21)</f>
        <v>0.14030807494152561</v>
      </c>
      <c r="T17" s="69">
        <f>IF(RES_hh_emih_in!T17=0,0,RES_hh_emih_in!T17/RES_summary!T$21)</f>
        <v>0.13055531628821876</v>
      </c>
      <c r="U17" s="69">
        <f>IF(RES_hh_emih_in!U17=0,0,RES_hh_emih_in!U17/RES_summary!U$21)</f>
        <v>0.21437207238937075</v>
      </c>
      <c r="V17" s="69">
        <f>IF(RES_hh_emih_in!V17=0,0,RES_hh_emih_in!V17/RES_summary!V$21)</f>
        <v>0.25088688402967241</v>
      </c>
      <c r="W17" s="69">
        <f>IF(RES_hh_emih_in!W17=0,0,RES_hh_emih_in!W17/RES_summary!W$21)</f>
        <v>0.24458118944934346</v>
      </c>
      <c r="X17" s="69">
        <f>IF(RES_hh_emih_in!X17=0,0,RES_hh_emih_in!X17/RES_summary!X$21)</f>
        <v>0.22178161232138294</v>
      </c>
      <c r="Y17" s="69">
        <f>IF(RES_hh_emih_in!Y17=0,0,RES_hh_emih_in!Y17/RES_summary!Y$21)</f>
        <v>0.29698580014112386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4.6884198912316259</v>
      </c>
      <c r="D19" s="72">
        <f>IF(RES_hh_emih_in!D19=0,0,RES_hh_emih_in!D19/RES_summary!D$21)</f>
        <v>4.7859731192419801</v>
      </c>
      <c r="E19" s="72">
        <f>IF(RES_hh_emih_in!E19=0,0,RES_hh_emih_in!E19/RES_summary!E$21)</f>
        <v>4.7344478187905397</v>
      </c>
      <c r="F19" s="72">
        <f>IF(RES_hh_emih_in!F19=0,0,RES_hh_emih_in!F19/RES_summary!F$21)</f>
        <v>4.7721405002765866</v>
      </c>
      <c r="G19" s="72">
        <f>IF(RES_hh_emih_in!G19=0,0,RES_hh_emih_in!G19/RES_summary!G$21)</f>
        <v>4.6067626591537012</v>
      </c>
      <c r="H19" s="72">
        <f>IF(RES_hh_emih_in!H19=0,0,RES_hh_emih_in!H19/RES_summary!H$21)</f>
        <v>4.5046093402506395</v>
      </c>
      <c r="I19" s="72">
        <f>IF(RES_hh_emih_in!I19=0,0,RES_hh_emih_in!I19/RES_summary!I$21)</f>
        <v>4.1676638568449729</v>
      </c>
      <c r="J19" s="72">
        <f>IF(RES_hh_emih_in!J19=0,0,RES_hh_emih_in!J19/RES_summary!J$21)</f>
        <v>4.3596824392923654</v>
      </c>
      <c r="K19" s="72">
        <f>IF(RES_hh_emih_in!K19=0,0,RES_hh_emih_in!K19/RES_summary!K$21)</f>
        <v>4.6834784282011173</v>
      </c>
      <c r="L19" s="72">
        <f>IF(RES_hh_emih_in!L19=0,0,RES_hh_emih_in!L19/RES_summary!L$21)</f>
        <v>4.3659864236071551</v>
      </c>
      <c r="M19" s="72">
        <f>IF(RES_hh_emih_in!M19=0,0,RES_hh_emih_in!M19/RES_summary!M$21)</f>
        <v>3.5713872910553017</v>
      </c>
      <c r="N19" s="72">
        <f>IF(RES_hh_emih_in!N19=0,0,RES_hh_emih_in!N19/RES_summary!N$21)</f>
        <v>3.0515967893869895</v>
      </c>
      <c r="O19" s="72">
        <f>IF(RES_hh_emih_in!O19=0,0,RES_hh_emih_in!O19/RES_summary!O$21)</f>
        <v>4.3645115305883317</v>
      </c>
      <c r="P19" s="72">
        <f>IF(RES_hh_emih_in!P19=0,0,RES_hh_emih_in!P19/RES_summary!P$21)</f>
        <v>4.1323796085418687</v>
      </c>
      <c r="Q19" s="72">
        <f>IF(RES_hh_emih_in!Q19=0,0,RES_hh_emih_in!Q19/RES_summary!Q$21)</f>
        <v>3.732807996329027</v>
      </c>
      <c r="R19" s="72">
        <f>IF(RES_hh_emih_in!R19=0,0,RES_hh_emih_in!R19/RES_summary!R$21)</f>
        <v>3.5794878842575906</v>
      </c>
      <c r="S19" s="72">
        <f>IF(RES_hh_emih_in!S19=0,0,RES_hh_emih_in!S19/RES_summary!S$21)</f>
        <v>3.6078949270317673</v>
      </c>
      <c r="T19" s="72">
        <f>IF(RES_hh_emih_in!T19=0,0,RES_hh_emih_in!T19/RES_summary!T$21)</f>
        <v>3.451196278203811</v>
      </c>
      <c r="U19" s="72">
        <f>IF(RES_hh_emih_in!U19=0,0,RES_hh_emih_in!U19/RES_summary!U$21)</f>
        <v>3.4064309933145833</v>
      </c>
      <c r="V19" s="72">
        <f>IF(RES_hh_emih_in!V19=0,0,RES_hh_emih_in!V19/RES_summary!V$21)</f>
        <v>3.4115658028286533</v>
      </c>
      <c r="W19" s="72">
        <f>IF(RES_hh_emih_in!W19=0,0,RES_hh_emih_in!W19/RES_summary!W$21)</f>
        <v>3.5047767481240033</v>
      </c>
      <c r="X19" s="72">
        <f>IF(RES_hh_emih_in!X19=0,0,RES_hh_emih_in!X19/RES_summary!X$21)</f>
        <v>3.5262948029225725</v>
      </c>
      <c r="Y19" s="72">
        <f>IF(RES_hh_emih_in!Y19=0,0,RES_hh_emih_in!Y19/RES_summary!Y$21)</f>
        <v>3.4246287603188641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6.2049002901872248</v>
      </c>
      <c r="D20" s="72">
        <f>IF(RES_hh_emih_in!D20=0,0,RES_hh_emih_in!D20/RES_summary!D$21)</f>
        <v>6.0953085437899146</v>
      </c>
      <c r="E20" s="72">
        <f>IF(RES_hh_emih_in!E20=0,0,RES_hh_emih_in!E20/RES_summary!E$21)</f>
        <v>6.1603518537349489</v>
      </c>
      <c r="F20" s="72">
        <f>IF(RES_hh_emih_in!F20=0,0,RES_hh_emih_in!F20/RES_summary!F$21)</f>
        <v>6.1626660672358655</v>
      </c>
      <c r="G20" s="72">
        <f>IF(RES_hh_emih_in!G20=0,0,RES_hh_emih_in!G20/RES_summary!G$21)</f>
        <v>5.8726287182869266</v>
      </c>
      <c r="H20" s="72">
        <f>IF(RES_hh_emih_in!H20=0,0,RES_hh_emih_in!H20/RES_summary!H$21)</f>
        <v>5.7097072740763508</v>
      </c>
      <c r="I20" s="72">
        <f>IF(RES_hh_emih_in!I20=0,0,RES_hh_emih_in!I20/RES_summary!I$21)</f>
        <v>5.195186126688192</v>
      </c>
      <c r="J20" s="72">
        <f>IF(RES_hh_emih_in!J20=0,0,RES_hh_emih_in!J20/RES_summary!J$21)</f>
        <v>5.7336775393879957</v>
      </c>
      <c r="K20" s="72">
        <f>IF(RES_hh_emih_in!K20=0,0,RES_hh_emih_in!K20/RES_summary!K$21)</f>
        <v>6.0076871783976076</v>
      </c>
      <c r="L20" s="72">
        <f>IF(RES_hh_emih_in!L20=0,0,RES_hh_emih_in!L20/RES_summary!L$21)</f>
        <v>5.5564125500926975</v>
      </c>
      <c r="M20" s="72">
        <f>IF(RES_hh_emih_in!M20=0,0,RES_hh_emih_in!M20/RES_summary!M$21)</f>
        <v>5.6431550843853131</v>
      </c>
      <c r="N20" s="72">
        <f>IF(RES_hh_emih_in!N20=0,0,RES_hh_emih_in!N20/RES_summary!N$21)</f>
        <v>5.3038808522058911</v>
      </c>
      <c r="O20" s="72">
        <f>IF(RES_hh_emih_in!O20=0,0,RES_hh_emih_in!O20/RES_summary!O$21)</f>
        <v>4.5557781046818802</v>
      </c>
      <c r="P20" s="72">
        <f>IF(RES_hh_emih_in!P20=0,0,RES_hh_emih_in!P20/RES_summary!P$21)</f>
        <v>4.5978917968805471</v>
      </c>
      <c r="Q20" s="72">
        <f>IF(RES_hh_emih_in!Q20=0,0,RES_hh_emih_in!Q20/RES_summary!Q$21)</f>
        <v>0</v>
      </c>
      <c r="R20" s="72">
        <f>IF(RES_hh_emih_in!R20=0,0,RES_hh_emih_in!R20/RES_summary!R$21)</f>
        <v>4.9090970673567966</v>
      </c>
      <c r="S20" s="72">
        <f>IF(RES_hh_emih_in!S20=0,0,RES_hh_emih_in!S20/RES_summary!S$21)</f>
        <v>3.9459555092119958</v>
      </c>
      <c r="T20" s="72">
        <f>IF(RES_hh_emih_in!T20=0,0,RES_hh_emih_in!T20/RES_summary!T$21)</f>
        <v>3.8172473131859532</v>
      </c>
      <c r="U20" s="72">
        <f>IF(RES_hh_emih_in!U20=0,0,RES_hh_emih_in!U20/RES_summary!U$21)</f>
        <v>4.0545643680822661</v>
      </c>
      <c r="V20" s="72">
        <f>IF(RES_hh_emih_in!V20=0,0,RES_hh_emih_in!V20/RES_summary!V$21)</f>
        <v>3.7613495069993395</v>
      </c>
      <c r="W20" s="72">
        <f>IF(RES_hh_emih_in!W20=0,0,RES_hh_emih_in!W20/RES_summary!W$21)</f>
        <v>3.9356501043411587</v>
      </c>
      <c r="X20" s="72">
        <f>IF(RES_hh_emih_in!X20=0,0,RES_hh_emih_in!X20/RES_summary!X$21)</f>
        <v>4.5582230750235428</v>
      </c>
      <c r="Y20" s="72">
        <f>IF(RES_hh_emih_in!Y20=0,0,RES_hh_emih_in!Y20/RES_summary!Y$21)</f>
        <v>4.2212030189761229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3.734444933602763</v>
      </c>
      <c r="D21" s="72">
        <f>IF(RES_hh_emih_in!D21=0,0,RES_hh_emih_in!D21/RES_summary!D$21)</f>
        <v>3.0878443379850347</v>
      </c>
      <c r="E21" s="72">
        <f>IF(RES_hh_emih_in!E21=0,0,RES_hh_emih_in!E21/RES_summary!E$21)</f>
        <v>3.1406515953013456</v>
      </c>
      <c r="F21" s="72">
        <f>IF(RES_hh_emih_in!F21=0,0,RES_hh_emih_in!F21/RES_summary!F$21)</f>
        <v>3.0840590346034555</v>
      </c>
      <c r="G21" s="72">
        <f>IF(RES_hh_emih_in!G21=0,0,RES_hh_emih_in!G21/RES_summary!G$21)</f>
        <v>3.333488761858959</v>
      </c>
      <c r="H21" s="72">
        <f>IF(RES_hh_emih_in!H21=0,0,RES_hh_emih_in!H21/RES_summary!H$21)</f>
        <v>3.9328615574204666</v>
      </c>
      <c r="I21" s="72">
        <f>IF(RES_hh_emih_in!I21=0,0,RES_hh_emih_in!I21/RES_summary!I$21)</f>
        <v>3.6712928843404056</v>
      </c>
      <c r="J21" s="72">
        <f>IF(RES_hh_emih_in!J21=0,0,RES_hh_emih_in!J21/RES_summary!J$21)</f>
        <v>3.6510187285233413</v>
      </c>
      <c r="K21" s="72">
        <f>IF(RES_hh_emih_in!K21=0,0,RES_hh_emih_in!K21/RES_summary!K$21)</f>
        <v>4.2323370117100678</v>
      </c>
      <c r="L21" s="72">
        <f>IF(RES_hh_emih_in!L21=0,0,RES_hh_emih_in!L21/RES_summary!L$21)</f>
        <v>3.8163859125511777</v>
      </c>
      <c r="M21" s="72">
        <f>IF(RES_hh_emih_in!M21=0,0,RES_hh_emih_in!M21/RES_summary!M$21)</f>
        <v>3.4940635514184315</v>
      </c>
      <c r="N21" s="72">
        <f>IF(RES_hh_emih_in!N21=0,0,RES_hh_emih_in!N21/RES_summary!N$21)</f>
        <v>3.2303376154754089</v>
      </c>
      <c r="O21" s="72">
        <f>IF(RES_hh_emih_in!O21=0,0,RES_hh_emih_in!O21/RES_summary!O$21)</f>
        <v>3.4115072074666046</v>
      </c>
      <c r="P21" s="72">
        <f>IF(RES_hh_emih_in!P21=0,0,RES_hh_emih_in!P21/RES_summary!P$21)</f>
        <v>3.0693250880573943</v>
      </c>
      <c r="Q21" s="72">
        <f>IF(RES_hh_emih_in!Q21=0,0,RES_hh_emih_in!Q21/RES_summary!Q$21)</f>
        <v>3.1069912611766717</v>
      </c>
      <c r="R21" s="72">
        <f>IF(RES_hh_emih_in!R21=0,0,RES_hh_emih_in!R21/RES_summary!R$21)</f>
        <v>2.8399810550312776</v>
      </c>
      <c r="S21" s="72">
        <f>IF(RES_hh_emih_in!S21=0,0,RES_hh_emih_in!S21/RES_summary!S$21)</f>
        <v>3.0901842380782831</v>
      </c>
      <c r="T21" s="72">
        <f>IF(RES_hh_emih_in!T21=0,0,RES_hh_emih_in!T21/RES_summary!T$21)</f>
        <v>2.9111850734230242</v>
      </c>
      <c r="U21" s="72">
        <f>IF(RES_hh_emih_in!U21=0,0,RES_hh_emih_in!U21/RES_summary!U$21)</f>
        <v>2.8199465525778153</v>
      </c>
      <c r="V21" s="72">
        <f>IF(RES_hh_emih_in!V21=0,0,RES_hh_emih_in!V21/RES_summary!V$21)</f>
        <v>2.8078527683304904</v>
      </c>
      <c r="W21" s="72">
        <f>IF(RES_hh_emih_in!W21=0,0,RES_hh_emih_in!W21/RES_summary!W$21)</f>
        <v>2.9084265675276821</v>
      </c>
      <c r="X21" s="72">
        <f>IF(RES_hh_emih_in!X21=0,0,RES_hh_emih_in!X21/RES_summary!X$21)</f>
        <v>2.9018215077507787</v>
      </c>
      <c r="Y21" s="72">
        <f>IF(RES_hh_emih_in!Y21=0,0,RES_hh_emih_in!Y21/RES_summary!Y$21)</f>
        <v>2.9065627829504592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6.5955087757614522E-2</v>
      </c>
      <c r="D27" s="69">
        <f>IF(RES_hh_emih_in!D27=0,0,RES_hh_emih_in!D27/RES_summary!D$21)</f>
        <v>4.9238032480924773E-2</v>
      </c>
      <c r="E27" s="69">
        <f>IF(RES_hh_emih_in!E27=0,0,RES_hh_emih_in!E27/RES_summary!E$21)</f>
        <v>6.0493253745802535E-2</v>
      </c>
      <c r="F27" s="69">
        <f>IF(RES_hh_emih_in!F27=0,0,RES_hh_emih_in!F27/RES_summary!F$21)</f>
        <v>7.1679658966371101E-2</v>
      </c>
      <c r="G27" s="69">
        <f>IF(RES_hh_emih_in!G27=0,0,RES_hh_emih_in!G27/RES_summary!G$21)</f>
        <v>7.5869671052528717E-2</v>
      </c>
      <c r="H27" s="69">
        <f>IF(RES_hh_emih_in!H27=0,0,RES_hh_emih_in!H27/RES_summary!H$21)</f>
        <v>8.0897705089177513E-2</v>
      </c>
      <c r="I27" s="69">
        <f>IF(RES_hh_emih_in!I27=0,0,RES_hh_emih_in!I27/RES_summary!I$21)</f>
        <v>8.6539914962549216E-2</v>
      </c>
      <c r="J27" s="69">
        <f>IF(RES_hh_emih_in!J27=0,0,RES_hh_emih_in!J27/RES_summary!J$21)</f>
        <v>7.9418694740206144E-2</v>
      </c>
      <c r="K27" s="69">
        <f>IF(RES_hh_emih_in!K27=0,0,RES_hh_emih_in!K27/RES_summary!K$21)</f>
        <v>6.0491655315434822E-2</v>
      </c>
      <c r="L27" s="69">
        <f>IF(RES_hh_emih_in!L27=0,0,RES_hh_emih_in!L27/RES_summary!L$21)</f>
        <v>7.566605151610814E-2</v>
      </c>
      <c r="M27" s="69">
        <f>IF(RES_hh_emih_in!M27=0,0,RES_hh_emih_in!M27/RES_summary!M$21)</f>
        <v>8.9282637426015041E-2</v>
      </c>
      <c r="N27" s="69">
        <f>IF(RES_hh_emih_in!N27=0,0,RES_hh_emih_in!N27/RES_summary!N$21)</f>
        <v>3.8390811755330739E-2</v>
      </c>
      <c r="O27" s="69">
        <f>IF(RES_hh_emih_in!O27=0,0,RES_hh_emih_in!O27/RES_summary!O$21)</f>
        <v>0.28362600661332027</v>
      </c>
      <c r="P27" s="69">
        <f>IF(RES_hh_emih_in!P27=0,0,RES_hh_emih_in!P27/RES_summary!P$21)</f>
        <v>0.27355815343710504</v>
      </c>
      <c r="Q27" s="69">
        <f>IF(RES_hh_emih_in!Q27=0,0,RES_hh_emih_in!Q27/RES_summary!Q$21)</f>
        <v>0.18796178597267121</v>
      </c>
      <c r="R27" s="69">
        <f>IF(RES_hh_emih_in!R27=0,0,RES_hh_emih_in!R27/RES_summary!R$21)</f>
        <v>0.17035696226781824</v>
      </c>
      <c r="S27" s="69">
        <f>IF(RES_hh_emih_in!S27=0,0,RES_hh_emih_in!S27/RES_summary!S$21)</f>
        <v>0.25364653439949508</v>
      </c>
      <c r="T27" s="69">
        <f>IF(RES_hh_emih_in!T27=0,0,RES_hh_emih_in!T27/RES_summary!T$21)</f>
        <v>0.42914436689534108</v>
      </c>
      <c r="U27" s="69">
        <f>IF(RES_hh_emih_in!U27=0,0,RES_hh_emih_in!U27/RES_summary!U$21)</f>
        <v>0.43954451804138972</v>
      </c>
      <c r="V27" s="69">
        <f>IF(RES_hh_emih_in!V27=0,0,RES_hh_emih_in!V27/RES_summary!V$21)</f>
        <v>0.43163947399442032</v>
      </c>
      <c r="W27" s="69">
        <f>IF(RES_hh_emih_in!W27=0,0,RES_hh_emih_in!W27/RES_summary!W$21)</f>
        <v>0.38459606561338044</v>
      </c>
      <c r="X27" s="69">
        <f>IF(RES_hh_emih_in!X27=0,0,RES_hh_emih_in!X27/RES_summary!X$21)</f>
        <v>0.31315457785588441</v>
      </c>
      <c r="Y27" s="69">
        <f>IF(RES_hh_emih_in!Y27=0,0,RES_hh_emih_in!Y27/RES_summary!Y$21)</f>
        <v>0.31173139635247066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2.0834970960074046</v>
      </c>
      <c r="D29" s="72">
        <f>IF(RES_hh_emih_in!D29=0,0,RES_hh_emih_in!D29/RES_summary!D$21)</f>
        <v>2.1602994511375861</v>
      </c>
      <c r="E29" s="72">
        <f>IF(RES_hh_emih_in!E29=0,0,RES_hh_emih_in!E29/RES_summary!E$21)</f>
        <v>2.070341813846845</v>
      </c>
      <c r="F29" s="72">
        <f>IF(RES_hh_emih_in!F29=0,0,RES_hh_emih_in!F29/RES_summary!F$21)</f>
        <v>2.3261709660447587</v>
      </c>
      <c r="G29" s="72">
        <f>IF(RES_hh_emih_in!G29=0,0,RES_hh_emih_in!G29/RES_summary!G$21)</f>
        <v>2.1228315786790066</v>
      </c>
      <c r="H29" s="72">
        <f>IF(RES_hh_emih_in!H29=0,0,RES_hh_emih_in!H29/RES_summary!H$21)</f>
        <v>2.054837816906411</v>
      </c>
      <c r="I29" s="72">
        <f>IF(RES_hh_emih_in!I29=0,0,RES_hh_emih_in!I29/RES_summary!I$21)</f>
        <v>2.0997611639657636</v>
      </c>
      <c r="J29" s="72">
        <f>IF(RES_hh_emih_in!J29=0,0,RES_hh_emih_in!J29/RES_summary!J$21)</f>
        <v>2.0775143593694523</v>
      </c>
      <c r="K29" s="72">
        <f>IF(RES_hh_emih_in!K29=0,0,RES_hh_emih_in!K29/RES_summary!K$21)</f>
        <v>1.8245925228222308</v>
      </c>
      <c r="L29" s="72">
        <f>IF(RES_hh_emih_in!L29=0,0,RES_hh_emih_in!L29/RES_summary!L$21)</f>
        <v>2.2346843337822091</v>
      </c>
      <c r="M29" s="72">
        <f>IF(RES_hh_emih_in!M29=0,0,RES_hh_emih_in!M29/RES_summary!M$21)</f>
        <v>2.0679699363595425</v>
      </c>
      <c r="N29" s="72">
        <f>IF(RES_hh_emih_in!N29=0,0,RES_hh_emih_in!N29/RES_summary!N$21)</f>
        <v>0.64462435602854185</v>
      </c>
      <c r="O29" s="72">
        <f>IF(RES_hh_emih_in!O29=0,0,RES_hh_emih_in!O29/RES_summary!O$21)</f>
        <v>2.3333894313079178</v>
      </c>
      <c r="P29" s="72">
        <f>IF(RES_hh_emih_in!P29=0,0,RES_hh_emih_in!P29/RES_summary!P$21)</f>
        <v>2.2585563436658496</v>
      </c>
      <c r="Q29" s="72">
        <f>IF(RES_hh_emih_in!Q29=0,0,RES_hh_emih_in!Q29/RES_summary!Q$21)</f>
        <v>1.9670412163976547</v>
      </c>
      <c r="R29" s="72">
        <f>IF(RES_hh_emih_in!R29=0,0,RES_hh_emih_in!R29/RES_summary!R$21)</f>
        <v>1.8307413247137896</v>
      </c>
      <c r="S29" s="72">
        <f>IF(RES_hh_emih_in!S29=0,0,RES_hh_emih_in!S29/RES_summary!S$21)</f>
        <v>1.794573512490895</v>
      </c>
      <c r="T29" s="72">
        <f>IF(RES_hh_emih_in!T29=0,0,RES_hh_emih_in!T29/RES_summary!T$21)</f>
        <v>2.1312351081972194</v>
      </c>
      <c r="U29" s="72">
        <f>IF(RES_hh_emih_in!U29=0,0,RES_hh_emih_in!U29/RES_summary!U$21)</f>
        <v>2.1759556348925737</v>
      </c>
      <c r="V29" s="72">
        <f>IF(RES_hh_emih_in!V29=0,0,RES_hh_emih_in!V29/RES_summary!V$21)</f>
        <v>2.4734237089598672</v>
      </c>
      <c r="W29" s="72">
        <f>IF(RES_hh_emih_in!W29=0,0,RES_hh_emih_in!W29/RES_summary!W$21)</f>
        <v>2.3544855336393415</v>
      </c>
      <c r="X29" s="72">
        <f>IF(RES_hh_emih_in!X29=0,0,RES_hh_emih_in!X29/RES_summary!X$21)</f>
        <v>2.1763178583941656</v>
      </c>
      <c r="Y29" s="72">
        <f>IF(RES_hh_emih_in!Y29=0,0,RES_hh_emih_in!Y29/RES_summary!Y$21)</f>
        <v>1.9368681047826126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1.5912734997514109</v>
      </c>
      <c r="D30" s="72">
        <f>IF(RES_hh_emih_in!D30=0,0,RES_hh_emih_in!D30/RES_summary!D$21)</f>
        <v>1.4529261597226033</v>
      </c>
      <c r="E30" s="72">
        <f>IF(RES_hh_emih_in!E30=0,0,RES_hh_emih_in!E30/RES_summary!E$21)</f>
        <v>1.5022426390512842</v>
      </c>
      <c r="F30" s="72">
        <f>IF(RES_hh_emih_in!F30=0,0,RES_hh_emih_in!F30/RES_summary!F$21)</f>
        <v>1.5017754635575198</v>
      </c>
      <c r="G30" s="72">
        <f>IF(RES_hh_emih_in!G30=0,0,RES_hh_emih_in!G30/RES_summary!G$21)</f>
        <v>1.6535966407595786</v>
      </c>
      <c r="H30" s="72">
        <f>IF(RES_hh_emih_in!H30=0,0,RES_hh_emih_in!H30/RES_summary!H$21)</f>
        <v>1.981608253815156</v>
      </c>
      <c r="I30" s="72">
        <f>IF(RES_hh_emih_in!I30=0,0,RES_hh_emih_in!I30/RES_summary!I$21)</f>
        <v>1.8539856857590145</v>
      </c>
      <c r="J30" s="72">
        <f>IF(RES_hh_emih_in!J30=0,0,RES_hh_emih_in!J30/RES_summary!J$21)</f>
        <v>1.7338298447413028</v>
      </c>
      <c r="K30" s="72">
        <f>IF(RES_hh_emih_in!K30=0,0,RES_hh_emih_in!K30/RES_summary!K$21)</f>
        <v>1.9517689540861802</v>
      </c>
      <c r="L30" s="72">
        <f>IF(RES_hh_emih_in!L30=0,0,RES_hh_emih_in!L30/RES_summary!L$21)</f>
        <v>1.7939494830005394</v>
      </c>
      <c r="M30" s="72">
        <f>IF(RES_hh_emih_in!M30=0,0,RES_hh_emih_in!M30/RES_summary!M$21)</f>
        <v>1.5921577289937172</v>
      </c>
      <c r="N30" s="72">
        <f>IF(RES_hh_emih_in!N30=0,0,RES_hh_emih_in!N30/RES_summary!N$21)</f>
        <v>1.6057549292447224</v>
      </c>
      <c r="O30" s="72">
        <f>IF(RES_hh_emih_in!O30=0,0,RES_hh_emih_in!O30/RES_summary!O$21)</f>
        <v>1.802576021876156</v>
      </c>
      <c r="P30" s="72">
        <f>IF(RES_hh_emih_in!P30=0,0,RES_hh_emih_in!P30/RES_summary!P$21)</f>
        <v>1.5893643248266784</v>
      </c>
      <c r="Q30" s="72">
        <f>IF(RES_hh_emih_in!Q30=0,0,RES_hh_emih_in!Q30/RES_summary!Q$21)</f>
        <v>1.5903930211693984</v>
      </c>
      <c r="R30" s="72">
        <f>IF(RES_hh_emih_in!R30=0,0,RES_hh_emih_in!R30/RES_summary!R$21)</f>
        <v>1.9935633424676635</v>
      </c>
      <c r="S30" s="72">
        <f>IF(RES_hh_emih_in!S30=0,0,RES_hh_emih_in!S30/RES_summary!S$21)</f>
        <v>1.7849038527558097</v>
      </c>
      <c r="T30" s="72">
        <f>IF(RES_hh_emih_in!T30=0,0,RES_hh_emih_in!T30/RES_summary!T$21)</f>
        <v>1.784981203741977</v>
      </c>
      <c r="U30" s="72">
        <f>IF(RES_hh_emih_in!U30=0,0,RES_hh_emih_in!U30/RES_summary!U$21)</f>
        <v>2.0014065264241672</v>
      </c>
      <c r="V30" s="72">
        <f>IF(RES_hh_emih_in!V30=0,0,RES_hh_emih_in!V30/RES_summary!V$21)</f>
        <v>1.9697389601558948</v>
      </c>
      <c r="W30" s="72">
        <f>IF(RES_hh_emih_in!W30=0,0,RES_hh_emih_in!W30/RES_summary!W$21)</f>
        <v>1.8963551999420143</v>
      </c>
      <c r="X30" s="72">
        <f>IF(RES_hh_emih_in!X30=0,0,RES_hh_emih_in!X30/RES_summary!X$21)</f>
        <v>1.8557706099641798</v>
      </c>
      <c r="Y30" s="72">
        <f>IF(RES_hh_emih_in!Y30=0,0,RES_hh_emih_in!Y30/RES_summary!Y$21)</f>
        <v>1.8308498154131816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530.61887823030804</v>
      </c>
      <c r="C3" s="19">
        <f t="shared" ref="C3:V3" si="0">SUM(C4,C9,C12)</f>
        <v>543.36316379931793</v>
      </c>
      <c r="D3" s="19">
        <f t="shared" si="0"/>
        <v>554.12941107846177</v>
      </c>
      <c r="E3" s="19">
        <f t="shared" si="0"/>
        <v>564.39429544045629</v>
      </c>
      <c r="F3" s="19">
        <f t="shared" si="0"/>
        <v>582.65881696470331</v>
      </c>
      <c r="G3" s="19">
        <f t="shared" si="0"/>
        <v>594.46481810469618</v>
      </c>
      <c r="H3" s="19">
        <f t="shared" si="0"/>
        <v>609.75399193119495</v>
      </c>
      <c r="I3" s="19">
        <f t="shared" si="0"/>
        <v>625.66234015793646</v>
      </c>
      <c r="J3" s="19">
        <f t="shared" si="0"/>
        <v>635.87211193814051</v>
      </c>
      <c r="K3" s="19">
        <f t="shared" si="0"/>
        <v>645.9842659373619</v>
      </c>
      <c r="L3" s="19">
        <f t="shared" si="0"/>
        <v>646.73692906434644</v>
      </c>
      <c r="M3" s="19">
        <f t="shared" si="0"/>
        <v>648.74775375738182</v>
      </c>
      <c r="N3" s="19">
        <f t="shared" si="0"/>
        <v>646.6220015686124</v>
      </c>
      <c r="O3" s="19">
        <f t="shared" si="0"/>
        <v>656.83430774782278</v>
      </c>
      <c r="P3" s="19">
        <f t="shared" si="0"/>
        <v>661.79760856799248</v>
      </c>
      <c r="Q3" s="19">
        <f t="shared" si="0"/>
        <v>650.98304226847256</v>
      </c>
      <c r="R3" s="19">
        <f t="shared" si="0"/>
        <v>649.48376707710634</v>
      </c>
      <c r="S3" s="19">
        <f t="shared" si="0"/>
        <v>655.83735947124796</v>
      </c>
      <c r="T3" s="19">
        <f t="shared" si="0"/>
        <v>654.77582919285487</v>
      </c>
      <c r="U3" s="19">
        <f t="shared" si="0"/>
        <v>649.44441640483831</v>
      </c>
      <c r="V3" s="19">
        <f t="shared" si="0"/>
        <v>666.42921795252562</v>
      </c>
      <c r="W3" s="19">
        <f t="shared" ref="W3:Y3" si="1">SUM(W4,W9,W12)</f>
        <v>692.61976554044656</v>
      </c>
      <c r="X3" s="19">
        <f t="shared" si="1"/>
        <v>654.36822635011299</v>
      </c>
      <c r="Y3" s="19">
        <f t="shared" si="1"/>
        <v>638.79720099521546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306.1223178709235</v>
      </c>
      <c r="C4" s="22">
        <f t="shared" ref="C4:V4" si="2">SUM(C5:C8)</f>
        <v>305.66682041031328</v>
      </c>
      <c r="D4" s="22">
        <f t="shared" si="2"/>
        <v>304.92639504587873</v>
      </c>
      <c r="E4" s="22">
        <f t="shared" si="2"/>
        <v>303.46596750873016</v>
      </c>
      <c r="F4" s="22">
        <f t="shared" si="2"/>
        <v>306.24309337836206</v>
      </c>
      <c r="G4" s="22">
        <f t="shared" si="2"/>
        <v>303.21108343163104</v>
      </c>
      <c r="H4" s="22">
        <f t="shared" si="2"/>
        <v>301.18296776603609</v>
      </c>
      <c r="I4" s="22">
        <f t="shared" si="2"/>
        <v>299.84873559474573</v>
      </c>
      <c r="J4" s="22">
        <f t="shared" si="2"/>
        <v>297.50114660261323</v>
      </c>
      <c r="K4" s="22">
        <f t="shared" si="2"/>
        <v>294.78344366255391</v>
      </c>
      <c r="L4" s="22">
        <f t="shared" si="2"/>
        <v>290.54659898039688</v>
      </c>
      <c r="M4" s="22">
        <f t="shared" si="2"/>
        <v>285.61874434941501</v>
      </c>
      <c r="N4" s="22">
        <f t="shared" si="2"/>
        <v>280.40626476410864</v>
      </c>
      <c r="O4" s="22">
        <f t="shared" si="2"/>
        <v>276.98603985631189</v>
      </c>
      <c r="P4" s="22">
        <f t="shared" si="2"/>
        <v>270.96900166289345</v>
      </c>
      <c r="Q4" s="22">
        <f t="shared" si="2"/>
        <v>260.18119518711643</v>
      </c>
      <c r="R4" s="22">
        <f t="shared" si="2"/>
        <v>253.14989631914872</v>
      </c>
      <c r="S4" s="22">
        <f t="shared" si="2"/>
        <v>248.75776508940527</v>
      </c>
      <c r="T4" s="22">
        <f t="shared" si="2"/>
        <v>242.70548314507801</v>
      </c>
      <c r="U4" s="22">
        <f t="shared" si="2"/>
        <v>236.20603531029491</v>
      </c>
      <c r="V4" s="22">
        <f t="shared" si="2"/>
        <v>232.79868702839894</v>
      </c>
      <c r="W4" s="22">
        <f t="shared" ref="W4:Y4" si="3">SUM(W5:W8)</f>
        <v>231.4023916814991</v>
      </c>
      <c r="X4" s="22">
        <f t="shared" si="3"/>
        <v>221.86716049113335</v>
      </c>
      <c r="Y4" s="22">
        <f t="shared" si="3"/>
        <v>217.10769007779385</v>
      </c>
      <c r="DA4" s="57"/>
    </row>
    <row r="5" spans="1:105" ht="12" customHeight="1" x14ac:dyDescent="0.25">
      <c r="A5" s="28" t="s">
        <v>32</v>
      </c>
      <c r="B5" s="29">
        <f>B18*B70/11630</f>
        <v>172.5421349360501</v>
      </c>
      <c r="C5" s="29">
        <f t="shared" ref="C5:V5" si="4">C18*C70/11630</f>
        <v>173.19855440795115</v>
      </c>
      <c r="D5" s="29">
        <f t="shared" si="4"/>
        <v>173.33719669432008</v>
      </c>
      <c r="E5" s="29">
        <f t="shared" si="4"/>
        <v>172.65851129631844</v>
      </c>
      <c r="F5" s="29">
        <f t="shared" si="4"/>
        <v>174.01638957303447</v>
      </c>
      <c r="G5" s="29">
        <f t="shared" si="4"/>
        <v>172.56870507249383</v>
      </c>
      <c r="H5" s="29">
        <f t="shared" si="4"/>
        <v>170.83108508780981</v>
      </c>
      <c r="I5" s="29">
        <f t="shared" si="4"/>
        <v>170.50168384832574</v>
      </c>
      <c r="J5" s="29">
        <f t="shared" si="4"/>
        <v>169.86728174281041</v>
      </c>
      <c r="K5" s="29">
        <f t="shared" si="4"/>
        <v>168.91015424477132</v>
      </c>
      <c r="L5" s="29">
        <f t="shared" si="4"/>
        <v>166.58475263910063</v>
      </c>
      <c r="M5" s="29">
        <f t="shared" si="4"/>
        <v>164.48835784550673</v>
      </c>
      <c r="N5" s="29">
        <f t="shared" si="4"/>
        <v>162.24800558385758</v>
      </c>
      <c r="O5" s="29">
        <f t="shared" si="4"/>
        <v>161.19797165611422</v>
      </c>
      <c r="P5" s="29">
        <f t="shared" si="4"/>
        <v>158.66642037517457</v>
      </c>
      <c r="Q5" s="29">
        <f t="shared" si="4"/>
        <v>152.89640652035578</v>
      </c>
      <c r="R5" s="29">
        <f t="shared" si="4"/>
        <v>148.5952046942395</v>
      </c>
      <c r="S5" s="29">
        <f t="shared" si="4"/>
        <v>144.72754494345952</v>
      </c>
      <c r="T5" s="29">
        <f t="shared" si="4"/>
        <v>140.59451494531064</v>
      </c>
      <c r="U5" s="29">
        <f t="shared" si="4"/>
        <v>137.48608878372426</v>
      </c>
      <c r="V5" s="29">
        <f t="shared" si="4"/>
        <v>134.80886079172328</v>
      </c>
      <c r="W5" s="29">
        <f t="shared" ref="W5:Y5" si="5">W18*W70/11630</f>
        <v>132.11558127903942</v>
      </c>
      <c r="X5" s="29">
        <f t="shared" si="5"/>
        <v>126.94991965429696</v>
      </c>
      <c r="Y5" s="29">
        <f t="shared" si="5"/>
        <v>124.36094691603446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99.767337428559529</v>
      </c>
      <c r="C6" s="29">
        <f t="shared" ref="C6:V6" si="6">C19*C71/11630</f>
        <v>98.022672762810799</v>
      </c>
      <c r="D6" s="29">
        <f t="shared" si="6"/>
        <v>96.605605825674033</v>
      </c>
      <c r="E6" s="29">
        <f t="shared" si="6"/>
        <v>95.412461398596847</v>
      </c>
      <c r="F6" s="29">
        <f t="shared" si="6"/>
        <v>95.843391127709992</v>
      </c>
      <c r="G6" s="29">
        <f t="shared" si="6"/>
        <v>93.522542199622279</v>
      </c>
      <c r="H6" s="29">
        <f t="shared" si="6"/>
        <v>92.670550125192008</v>
      </c>
      <c r="I6" s="29">
        <f t="shared" si="6"/>
        <v>90.962577802423681</v>
      </c>
      <c r="J6" s="29">
        <f t="shared" si="6"/>
        <v>88.715207431106137</v>
      </c>
      <c r="K6" s="29">
        <f t="shared" si="6"/>
        <v>86.567193260886327</v>
      </c>
      <c r="L6" s="29">
        <f t="shared" si="6"/>
        <v>84.321462206754205</v>
      </c>
      <c r="M6" s="29">
        <f t="shared" si="6"/>
        <v>81.601261923006689</v>
      </c>
      <c r="N6" s="29">
        <f t="shared" si="6"/>
        <v>78.64628469078167</v>
      </c>
      <c r="O6" s="29">
        <f t="shared" si="6"/>
        <v>76.115990475825271</v>
      </c>
      <c r="P6" s="29">
        <f t="shared" si="6"/>
        <v>72.744091195911295</v>
      </c>
      <c r="Q6" s="29">
        <f t="shared" si="6"/>
        <v>68.743466679034753</v>
      </c>
      <c r="R6" s="29">
        <f t="shared" si="6"/>
        <v>66.560134926462382</v>
      </c>
      <c r="S6" s="29">
        <f t="shared" si="6"/>
        <v>65.653328000668097</v>
      </c>
      <c r="T6" s="29">
        <f t="shared" si="6"/>
        <v>63.846712700183417</v>
      </c>
      <c r="U6" s="29">
        <f t="shared" si="6"/>
        <v>61.194027336550413</v>
      </c>
      <c r="V6" s="29">
        <f t="shared" si="6"/>
        <v>59.986740106158422</v>
      </c>
      <c r="W6" s="29">
        <f t="shared" ref="W6:Y6" si="7">W19*W71/11630</f>
        <v>59.532209124368492</v>
      </c>
      <c r="X6" s="29">
        <f t="shared" si="7"/>
        <v>57.608259147758844</v>
      </c>
      <c r="Y6" s="29">
        <f t="shared" si="7"/>
        <v>56.557025058199017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7.6567024661584213</v>
      </c>
      <c r="C7" s="29">
        <f t="shared" ref="C7:V7" si="8">C20*C72/11630</f>
        <v>7.8723074976776504</v>
      </c>
      <c r="D7" s="29">
        <f t="shared" si="8"/>
        <v>8.0457436756665057</v>
      </c>
      <c r="E7" s="29">
        <f t="shared" si="8"/>
        <v>8.2527179466217984</v>
      </c>
      <c r="F7" s="29">
        <f t="shared" si="8"/>
        <v>8.5214971285356444</v>
      </c>
      <c r="G7" s="29">
        <f t="shared" si="8"/>
        <v>8.8924870181419795</v>
      </c>
      <c r="H7" s="29">
        <f t="shared" si="8"/>
        <v>9.1013072144509604</v>
      </c>
      <c r="I7" s="29">
        <f t="shared" si="8"/>
        <v>9.3628114874470789</v>
      </c>
      <c r="J7" s="29">
        <f t="shared" si="8"/>
        <v>9.6169975459008707</v>
      </c>
      <c r="K7" s="29">
        <f t="shared" si="8"/>
        <v>9.8111186885730284</v>
      </c>
      <c r="L7" s="29">
        <f t="shared" si="8"/>
        <v>9.9655085170613216</v>
      </c>
      <c r="M7" s="29">
        <f t="shared" si="8"/>
        <v>10.134509300108105</v>
      </c>
      <c r="N7" s="29">
        <f t="shared" si="8"/>
        <v>10.277161018364458</v>
      </c>
      <c r="O7" s="29">
        <f t="shared" si="8"/>
        <v>10.551989321651414</v>
      </c>
      <c r="P7" s="29">
        <f t="shared" si="8"/>
        <v>10.598946474084565</v>
      </c>
      <c r="Q7" s="29">
        <f t="shared" si="8"/>
        <v>10.445058089056637</v>
      </c>
      <c r="R7" s="29">
        <f t="shared" si="8"/>
        <v>10.33169720744044</v>
      </c>
      <c r="S7" s="29">
        <f t="shared" si="8"/>
        <v>10.320382917481904</v>
      </c>
      <c r="T7" s="29">
        <f t="shared" si="8"/>
        <v>10.080147347603177</v>
      </c>
      <c r="U7" s="29">
        <f t="shared" si="8"/>
        <v>9.780138377030374</v>
      </c>
      <c r="V7" s="29">
        <f t="shared" si="8"/>
        <v>9.5032201997889594</v>
      </c>
      <c r="W7" s="29">
        <f t="shared" ref="W7:Y7" si="9">W20*W72/11630</f>
        <v>9.4715628178170714</v>
      </c>
      <c r="X7" s="29">
        <f t="shared" si="9"/>
        <v>9.0414347650071463</v>
      </c>
      <c r="Y7" s="29">
        <f t="shared" si="9"/>
        <v>8.7903538750026851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26.15614304015542</v>
      </c>
      <c r="C8" s="29">
        <f t="shared" ref="C8:V8" si="10">C21*C73/11630</f>
        <v>26.57328574187369</v>
      </c>
      <c r="D8" s="29">
        <f t="shared" si="10"/>
        <v>26.937848850218067</v>
      </c>
      <c r="E8" s="29">
        <f t="shared" si="10"/>
        <v>27.142276867193097</v>
      </c>
      <c r="F8" s="29">
        <f t="shared" si="10"/>
        <v>27.861815549081914</v>
      </c>
      <c r="G8" s="29">
        <f t="shared" si="10"/>
        <v>28.227349141372923</v>
      </c>
      <c r="H8" s="29">
        <f t="shared" si="10"/>
        <v>28.580025338583322</v>
      </c>
      <c r="I8" s="29">
        <f t="shared" si="10"/>
        <v>29.021662456549201</v>
      </c>
      <c r="J8" s="29">
        <f t="shared" si="10"/>
        <v>29.301659882795818</v>
      </c>
      <c r="K8" s="29">
        <f t="shared" si="10"/>
        <v>29.494977468323256</v>
      </c>
      <c r="L8" s="29">
        <f t="shared" si="10"/>
        <v>29.674875617480751</v>
      </c>
      <c r="M8" s="29">
        <f t="shared" si="10"/>
        <v>29.394615280793492</v>
      </c>
      <c r="N8" s="29">
        <f t="shared" si="10"/>
        <v>29.2348134711049</v>
      </c>
      <c r="O8" s="29">
        <f t="shared" si="10"/>
        <v>29.120088402720992</v>
      </c>
      <c r="P8" s="29">
        <f t="shared" si="10"/>
        <v>28.959543617723014</v>
      </c>
      <c r="Q8" s="29">
        <f t="shared" si="10"/>
        <v>28.096263898669285</v>
      </c>
      <c r="R8" s="29">
        <f t="shared" si="10"/>
        <v>27.662859491006405</v>
      </c>
      <c r="S8" s="29">
        <f t="shared" si="10"/>
        <v>28.05650922779574</v>
      </c>
      <c r="T8" s="29">
        <f t="shared" si="10"/>
        <v>28.184108151980791</v>
      </c>
      <c r="U8" s="29">
        <f t="shared" si="10"/>
        <v>27.745780812989878</v>
      </c>
      <c r="V8" s="29">
        <f t="shared" si="10"/>
        <v>28.499865930728294</v>
      </c>
      <c r="W8" s="29">
        <f t="shared" ref="W8:Y8" si="11">W21*W73/11630</f>
        <v>30.283038460274117</v>
      </c>
      <c r="X8" s="29">
        <f t="shared" si="11"/>
        <v>28.267546924070373</v>
      </c>
      <c r="Y8" s="29">
        <f t="shared" si="11"/>
        <v>27.399364228557676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79.044210653088612</v>
      </c>
      <c r="C9" s="22">
        <f t="shared" ref="C9:V9" si="12">SUM(C10:C11)</f>
        <v>84.651268005759619</v>
      </c>
      <c r="D9" s="22">
        <f t="shared" si="12"/>
        <v>90.162321671711638</v>
      </c>
      <c r="E9" s="22">
        <f t="shared" si="12"/>
        <v>96.951466734191882</v>
      </c>
      <c r="F9" s="22">
        <f t="shared" si="12"/>
        <v>106.62793269950362</v>
      </c>
      <c r="G9" s="22">
        <f t="shared" si="12"/>
        <v>118.90419910748304</v>
      </c>
      <c r="H9" s="22">
        <f t="shared" si="12"/>
        <v>133.67579580242293</v>
      </c>
      <c r="I9" s="22">
        <f t="shared" si="12"/>
        <v>148.73958271151861</v>
      </c>
      <c r="J9" s="22">
        <f t="shared" si="12"/>
        <v>160.00853677660149</v>
      </c>
      <c r="K9" s="22">
        <f t="shared" si="12"/>
        <v>172.62609637912217</v>
      </c>
      <c r="L9" s="22">
        <f t="shared" si="12"/>
        <v>178.02637428743128</v>
      </c>
      <c r="M9" s="22">
        <f t="shared" si="12"/>
        <v>186.38682376764106</v>
      </c>
      <c r="N9" s="22">
        <f t="shared" si="12"/>
        <v>189.65685302880388</v>
      </c>
      <c r="O9" s="22">
        <f t="shared" si="12"/>
        <v>201.40354368527753</v>
      </c>
      <c r="P9" s="22">
        <f t="shared" si="12"/>
        <v>212.14162710374262</v>
      </c>
      <c r="Q9" s="22">
        <f t="shared" si="12"/>
        <v>216.66206920776327</v>
      </c>
      <c r="R9" s="22">
        <f t="shared" si="12"/>
        <v>227.89476340780146</v>
      </c>
      <c r="S9" s="22">
        <f t="shared" si="12"/>
        <v>242.91364154942522</v>
      </c>
      <c r="T9" s="22">
        <f t="shared" si="12"/>
        <v>255.33673351261174</v>
      </c>
      <c r="U9" s="22">
        <f t="shared" si="12"/>
        <v>264.81247541868527</v>
      </c>
      <c r="V9" s="22">
        <f t="shared" si="12"/>
        <v>285.92569900471977</v>
      </c>
      <c r="W9" s="22">
        <f t="shared" ref="W9:Y9" si="13">SUM(W10:W11)</f>
        <v>309.55624921441199</v>
      </c>
      <c r="X9" s="22">
        <f t="shared" si="13"/>
        <v>293.55942141462128</v>
      </c>
      <c r="Y9" s="22">
        <f t="shared" si="13"/>
        <v>290.44650860112677</v>
      </c>
      <c r="DA9" s="57"/>
    </row>
    <row r="10" spans="1:105" ht="12" customHeight="1" x14ac:dyDescent="0.25">
      <c r="A10" s="28" t="s">
        <v>28</v>
      </c>
      <c r="B10" s="29">
        <f>B23*B75/11630</f>
        <v>65.827797990654275</v>
      </c>
      <c r="C10" s="29">
        <f t="shared" ref="C10:V10" si="14">C23*C75/11630</f>
        <v>70.672171063412975</v>
      </c>
      <c r="D10" s="29">
        <f t="shared" si="14"/>
        <v>75.156772959029894</v>
      </c>
      <c r="E10" s="29">
        <f t="shared" si="14"/>
        <v>80.961796008078053</v>
      </c>
      <c r="F10" s="29">
        <f t="shared" si="14"/>
        <v>88.097755993511129</v>
      </c>
      <c r="G10" s="29">
        <f t="shared" si="14"/>
        <v>97.05742305178569</v>
      </c>
      <c r="H10" s="29">
        <f t="shared" si="14"/>
        <v>108.93706494145556</v>
      </c>
      <c r="I10" s="29">
        <f t="shared" si="14"/>
        <v>121.58026142488458</v>
      </c>
      <c r="J10" s="29">
        <f t="shared" si="14"/>
        <v>128.97078433277147</v>
      </c>
      <c r="K10" s="29">
        <f t="shared" si="14"/>
        <v>137.99065208413018</v>
      </c>
      <c r="L10" s="29">
        <f t="shared" si="14"/>
        <v>142.00816803632515</v>
      </c>
      <c r="M10" s="29">
        <f t="shared" si="14"/>
        <v>146.7675293553373</v>
      </c>
      <c r="N10" s="29">
        <f t="shared" si="14"/>
        <v>148.84986756952443</v>
      </c>
      <c r="O10" s="29">
        <f t="shared" si="14"/>
        <v>158.71966528552025</v>
      </c>
      <c r="P10" s="29">
        <f t="shared" si="14"/>
        <v>166.45399464102914</v>
      </c>
      <c r="Q10" s="29">
        <f t="shared" si="14"/>
        <v>168.02031475217564</v>
      </c>
      <c r="R10" s="29">
        <f t="shared" si="14"/>
        <v>174.18198428228862</v>
      </c>
      <c r="S10" s="29">
        <f t="shared" si="14"/>
        <v>182.15541096986667</v>
      </c>
      <c r="T10" s="29">
        <f t="shared" si="14"/>
        <v>188.50900304497804</v>
      </c>
      <c r="U10" s="29">
        <f t="shared" si="14"/>
        <v>192.50745153771129</v>
      </c>
      <c r="V10" s="29">
        <f t="shared" si="14"/>
        <v>204.50018059688188</v>
      </c>
      <c r="W10" s="29">
        <f t="shared" ref="W10:Y10" si="15">W23*W75/11630</f>
        <v>217.69116146101564</v>
      </c>
      <c r="X10" s="29">
        <f t="shared" si="15"/>
        <v>202.88337443241204</v>
      </c>
      <c r="Y10" s="29">
        <f t="shared" si="15"/>
        <v>198.92611364689608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13.21641266243433</v>
      </c>
      <c r="C11" s="29">
        <f t="shared" ref="C11:V11" si="16">C24*C76/11630</f>
        <v>13.979096942346651</v>
      </c>
      <c r="D11" s="29">
        <f t="shared" si="16"/>
        <v>15.005548712681748</v>
      </c>
      <c r="E11" s="29">
        <f t="shared" si="16"/>
        <v>15.989670726113831</v>
      </c>
      <c r="F11" s="29">
        <f t="shared" si="16"/>
        <v>18.530176705992496</v>
      </c>
      <c r="G11" s="29">
        <f t="shared" si="16"/>
        <v>21.846776055697354</v>
      </c>
      <c r="H11" s="29">
        <f t="shared" si="16"/>
        <v>24.738730860967355</v>
      </c>
      <c r="I11" s="29">
        <f t="shared" si="16"/>
        <v>27.159321286634036</v>
      </c>
      <c r="J11" s="29">
        <f t="shared" si="16"/>
        <v>31.037752443830023</v>
      </c>
      <c r="K11" s="29">
        <f t="shared" si="16"/>
        <v>34.635444294991999</v>
      </c>
      <c r="L11" s="29">
        <f t="shared" si="16"/>
        <v>36.018206251106129</v>
      </c>
      <c r="M11" s="29">
        <f t="shared" si="16"/>
        <v>39.619294412303752</v>
      </c>
      <c r="N11" s="29">
        <f t="shared" si="16"/>
        <v>40.806985459279446</v>
      </c>
      <c r="O11" s="29">
        <f t="shared" si="16"/>
        <v>42.683878399757283</v>
      </c>
      <c r="P11" s="29">
        <f t="shared" si="16"/>
        <v>45.687632462713466</v>
      </c>
      <c r="Q11" s="29">
        <f t="shared" si="16"/>
        <v>48.641754455587638</v>
      </c>
      <c r="R11" s="29">
        <f t="shared" si="16"/>
        <v>53.712779125512846</v>
      </c>
      <c r="S11" s="29">
        <f t="shared" si="16"/>
        <v>60.75823057955855</v>
      </c>
      <c r="T11" s="29">
        <f t="shared" si="16"/>
        <v>66.8277304676337</v>
      </c>
      <c r="U11" s="29">
        <f t="shared" si="16"/>
        <v>72.305023880974005</v>
      </c>
      <c r="V11" s="29">
        <f t="shared" si="16"/>
        <v>81.425518407837885</v>
      </c>
      <c r="W11" s="29">
        <f t="shared" ref="W11:Y11" si="17">W24*W76/11630</f>
        <v>91.865087753396324</v>
      </c>
      <c r="X11" s="29">
        <f t="shared" si="17"/>
        <v>90.676046982209257</v>
      </c>
      <c r="Y11" s="29">
        <f t="shared" si="17"/>
        <v>91.520394954230696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145.45234970629593</v>
      </c>
      <c r="C12" s="22">
        <f t="shared" ref="C12:V12" si="18">SUM(C13:C14)</f>
        <v>153.04507538324503</v>
      </c>
      <c r="D12" s="22">
        <f t="shared" si="18"/>
        <v>159.04069436087138</v>
      </c>
      <c r="E12" s="22">
        <f t="shared" si="18"/>
        <v>163.9768611975343</v>
      </c>
      <c r="F12" s="22">
        <f t="shared" si="18"/>
        <v>169.78779088683763</v>
      </c>
      <c r="G12" s="22">
        <f t="shared" si="18"/>
        <v>172.34953556558207</v>
      </c>
      <c r="H12" s="22">
        <f t="shared" si="18"/>
        <v>174.89522836273593</v>
      </c>
      <c r="I12" s="22">
        <f t="shared" si="18"/>
        <v>177.07402185167211</v>
      </c>
      <c r="J12" s="22">
        <f t="shared" si="18"/>
        <v>178.36242855892573</v>
      </c>
      <c r="K12" s="22">
        <f t="shared" si="18"/>
        <v>178.57472589568579</v>
      </c>
      <c r="L12" s="22">
        <f t="shared" si="18"/>
        <v>178.16395579651822</v>
      </c>
      <c r="M12" s="22">
        <f t="shared" si="18"/>
        <v>176.74218564032566</v>
      </c>
      <c r="N12" s="22">
        <f t="shared" si="18"/>
        <v>176.55888377569994</v>
      </c>
      <c r="O12" s="22">
        <f t="shared" si="18"/>
        <v>178.44472420623327</v>
      </c>
      <c r="P12" s="22">
        <f t="shared" si="18"/>
        <v>178.68697980135647</v>
      </c>
      <c r="Q12" s="22">
        <f t="shared" si="18"/>
        <v>174.13977787359281</v>
      </c>
      <c r="R12" s="22">
        <f t="shared" si="18"/>
        <v>168.43910735015621</v>
      </c>
      <c r="S12" s="22">
        <f t="shared" si="18"/>
        <v>164.16595283241753</v>
      </c>
      <c r="T12" s="22">
        <f t="shared" si="18"/>
        <v>156.73361253516504</v>
      </c>
      <c r="U12" s="22">
        <f t="shared" si="18"/>
        <v>148.42590567585816</v>
      </c>
      <c r="V12" s="22">
        <f t="shared" si="18"/>
        <v>147.70483191940696</v>
      </c>
      <c r="W12" s="22">
        <f t="shared" ref="W12:Y12" si="19">SUM(W13:W14)</f>
        <v>151.66112464453545</v>
      </c>
      <c r="X12" s="22">
        <f t="shared" si="19"/>
        <v>138.94164444435847</v>
      </c>
      <c r="Y12" s="22">
        <f t="shared" si="19"/>
        <v>131.24300231629479</v>
      </c>
      <c r="DA12" s="57"/>
    </row>
    <row r="13" spans="1:105" ht="12" customHeight="1" x14ac:dyDescent="0.25">
      <c r="A13" s="30" t="s">
        <v>44</v>
      </c>
      <c r="B13" s="31">
        <f>B26*B78/11630</f>
        <v>112.6894194563038</v>
      </c>
      <c r="C13" s="31">
        <f t="shared" ref="C13:V13" si="20">C26*C78/11630</f>
        <v>115.94347943448606</v>
      </c>
      <c r="D13" s="31">
        <f t="shared" si="20"/>
        <v>119.35524297101426</v>
      </c>
      <c r="E13" s="31">
        <f t="shared" si="20"/>
        <v>122.0036475691545</v>
      </c>
      <c r="F13" s="31">
        <f t="shared" si="20"/>
        <v>126.01112404634452</v>
      </c>
      <c r="G13" s="31">
        <f t="shared" si="20"/>
        <v>127.56586098108933</v>
      </c>
      <c r="H13" s="31">
        <f t="shared" si="20"/>
        <v>129.1963648885575</v>
      </c>
      <c r="I13" s="31">
        <f t="shared" si="20"/>
        <v>130.09142586694279</v>
      </c>
      <c r="J13" s="31">
        <f t="shared" si="20"/>
        <v>130.28428463563952</v>
      </c>
      <c r="K13" s="31">
        <f t="shared" si="20"/>
        <v>129.0274607034919</v>
      </c>
      <c r="L13" s="31">
        <f t="shared" si="20"/>
        <v>126.42559677458617</v>
      </c>
      <c r="M13" s="31">
        <f t="shared" si="20"/>
        <v>122.80360262190506</v>
      </c>
      <c r="N13" s="31">
        <f t="shared" si="20"/>
        <v>121.36663195313388</v>
      </c>
      <c r="O13" s="31">
        <f t="shared" si="20"/>
        <v>121.42637842245895</v>
      </c>
      <c r="P13" s="31">
        <f t="shared" si="20"/>
        <v>119.68307298058018</v>
      </c>
      <c r="Q13" s="31">
        <f t="shared" si="20"/>
        <v>114.79731277686039</v>
      </c>
      <c r="R13" s="31">
        <f t="shared" si="20"/>
        <v>108.2180614480769</v>
      </c>
      <c r="S13" s="31">
        <f t="shared" si="20"/>
        <v>101.91376337175222</v>
      </c>
      <c r="T13" s="31">
        <f t="shared" si="20"/>
        <v>93.90869624604602</v>
      </c>
      <c r="U13" s="31">
        <f t="shared" si="20"/>
        <v>85.65180769966652</v>
      </c>
      <c r="V13" s="31">
        <f t="shared" si="20"/>
        <v>82.126419057267952</v>
      </c>
      <c r="W13" s="31">
        <f t="shared" ref="W13:Y13" si="21">W26*W78/11630</f>
        <v>81.996347591378623</v>
      </c>
      <c r="X13" s="31">
        <f t="shared" si="21"/>
        <v>73.276910708722767</v>
      </c>
      <c r="Y13" s="31">
        <f t="shared" si="21"/>
        <v>67.066386576496043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32.762930249992124</v>
      </c>
      <c r="C14" s="33">
        <f t="shared" ref="C14:V14" si="22">C27*C79/11630</f>
        <v>37.101595948758977</v>
      </c>
      <c r="D14" s="33">
        <f t="shared" si="22"/>
        <v>39.685451389857128</v>
      </c>
      <c r="E14" s="33">
        <f t="shared" si="22"/>
        <v>41.973213628379817</v>
      </c>
      <c r="F14" s="33">
        <f t="shared" si="22"/>
        <v>43.776666840493121</v>
      </c>
      <c r="G14" s="33">
        <f t="shared" si="22"/>
        <v>44.783674584492758</v>
      </c>
      <c r="H14" s="33">
        <f t="shared" si="22"/>
        <v>45.698863474178431</v>
      </c>
      <c r="I14" s="33">
        <f t="shared" si="22"/>
        <v>46.982595984729315</v>
      </c>
      <c r="J14" s="33">
        <f t="shared" si="22"/>
        <v>48.07814392328622</v>
      </c>
      <c r="K14" s="33">
        <f t="shared" si="22"/>
        <v>49.547265192193898</v>
      </c>
      <c r="L14" s="33">
        <f t="shared" si="22"/>
        <v>51.738359021932055</v>
      </c>
      <c r="M14" s="33">
        <f t="shared" si="22"/>
        <v>53.938583018420594</v>
      </c>
      <c r="N14" s="33">
        <f t="shared" si="22"/>
        <v>55.19225182256605</v>
      </c>
      <c r="O14" s="33">
        <f t="shared" si="22"/>
        <v>57.018345783774315</v>
      </c>
      <c r="P14" s="33">
        <f t="shared" si="22"/>
        <v>59.003906820776287</v>
      </c>
      <c r="Q14" s="33">
        <f t="shared" si="22"/>
        <v>59.342465096732411</v>
      </c>
      <c r="R14" s="33">
        <f t="shared" si="22"/>
        <v>60.221045902079304</v>
      </c>
      <c r="S14" s="33">
        <f t="shared" si="22"/>
        <v>62.252189460665299</v>
      </c>
      <c r="T14" s="33">
        <f t="shared" si="22"/>
        <v>62.824916289119017</v>
      </c>
      <c r="U14" s="33">
        <f t="shared" si="22"/>
        <v>62.774097976191634</v>
      </c>
      <c r="V14" s="33">
        <f t="shared" si="22"/>
        <v>65.57841286213899</v>
      </c>
      <c r="W14" s="33">
        <f t="shared" ref="W14:Y14" si="23">W27*W79/11630</f>
        <v>69.66477705315684</v>
      </c>
      <c r="X14" s="33">
        <f t="shared" si="23"/>
        <v>65.664733735635721</v>
      </c>
      <c r="Y14" s="33">
        <f t="shared" si="23"/>
        <v>64.176615739798734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19445.44848838414</v>
      </c>
      <c r="C16" s="19">
        <f t="shared" ref="C16:Q16" si="24">SUM(C17,C22,C25)</f>
        <v>21031.798272639389</v>
      </c>
      <c r="D16" s="19">
        <f t="shared" si="24"/>
        <v>22004.183030758319</v>
      </c>
      <c r="E16" s="19">
        <f t="shared" si="24"/>
        <v>22860.133092453514</v>
      </c>
      <c r="F16" s="19">
        <f t="shared" si="24"/>
        <v>23707.438352818466</v>
      </c>
      <c r="G16" s="19">
        <f t="shared" si="24"/>
        <v>24142.449962786744</v>
      </c>
      <c r="H16" s="19">
        <f t="shared" si="24"/>
        <v>24566.064062148151</v>
      </c>
      <c r="I16" s="19">
        <f t="shared" si="24"/>
        <v>25130.9088579487</v>
      </c>
      <c r="J16" s="19">
        <f t="shared" si="24"/>
        <v>25667.412961809125</v>
      </c>
      <c r="K16" s="19">
        <f t="shared" si="24"/>
        <v>26359.047041764639</v>
      </c>
      <c r="L16" s="19">
        <f t="shared" si="24"/>
        <v>27128.007263333871</v>
      </c>
      <c r="M16" s="19">
        <f t="shared" si="24"/>
        <v>27816.64232188899</v>
      </c>
      <c r="N16" s="19">
        <f t="shared" si="24"/>
        <v>28179.219539200829</v>
      </c>
      <c r="O16" s="19">
        <f t="shared" si="24"/>
        <v>28913.676870011455</v>
      </c>
      <c r="P16" s="19">
        <f t="shared" si="24"/>
        <v>29618.859509536829</v>
      </c>
      <c r="Q16" s="19">
        <f t="shared" si="24"/>
        <v>29462.051250669436</v>
      </c>
      <c r="R16" s="19">
        <f t="shared" ref="R16" si="25">SUM(R17,R22,R25)</f>
        <v>29711.499017059679</v>
      </c>
      <c r="S16" s="19">
        <f t="shared" ref="S16" si="26">SUM(S17,S22,S25)</f>
        <v>29901.681548641369</v>
      </c>
      <c r="T16" s="19">
        <f t="shared" ref="T16" si="27">SUM(T17,T22,T25)</f>
        <v>30096.279606660413</v>
      </c>
      <c r="U16" s="19">
        <f t="shared" ref="U16" si="28">SUM(U17,U22,U25)</f>
        <v>30263.702093497988</v>
      </c>
      <c r="V16" s="19">
        <f t="shared" ref="V16:W16" si="29">SUM(V17,V22,V25)</f>
        <v>30468.165926412668</v>
      </c>
      <c r="W16" s="19">
        <f t="shared" si="29"/>
        <v>30308.765366250904</v>
      </c>
      <c r="X16" s="19">
        <f t="shared" ref="X16:Y16" si="30">SUM(X17,X22,X25)</f>
        <v>29718.335907866298</v>
      </c>
      <c r="Y16" s="19">
        <f t="shared" si="30"/>
        <v>29584.127206623634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4109.2015733522649</v>
      </c>
      <c r="C17" s="22">
        <f t="shared" ref="C17:Q17" si="31">SUM(C18:C21)</f>
        <v>4127.9557262431035</v>
      </c>
      <c r="D17" s="22">
        <f t="shared" si="31"/>
        <v>4133.7819784090025</v>
      </c>
      <c r="E17" s="22">
        <f t="shared" si="31"/>
        <v>4121.8691246250874</v>
      </c>
      <c r="F17" s="22">
        <f t="shared" si="31"/>
        <v>4162.7601550280742</v>
      </c>
      <c r="G17" s="22">
        <f t="shared" si="31"/>
        <v>4133.9809197649147</v>
      </c>
      <c r="H17" s="22">
        <f t="shared" si="31"/>
        <v>4101.5951091460702</v>
      </c>
      <c r="I17" s="22">
        <f t="shared" si="31"/>
        <v>4075.6186585323694</v>
      </c>
      <c r="J17" s="22">
        <f t="shared" si="31"/>
        <v>4049.3404695539148</v>
      </c>
      <c r="K17" s="22">
        <f t="shared" si="31"/>
        <v>4018.3176317097918</v>
      </c>
      <c r="L17" s="22">
        <f t="shared" si="31"/>
        <v>3964.2074855418391</v>
      </c>
      <c r="M17" s="22">
        <f t="shared" si="31"/>
        <v>3902.8965733581781</v>
      </c>
      <c r="N17" s="22">
        <f t="shared" si="31"/>
        <v>3816.5022263378301</v>
      </c>
      <c r="O17" s="22">
        <f t="shared" si="31"/>
        <v>3752.3534703473415</v>
      </c>
      <c r="P17" s="22">
        <f t="shared" si="31"/>
        <v>3665.9766895361035</v>
      </c>
      <c r="Q17" s="22">
        <f t="shared" si="31"/>
        <v>3504.0460520905031</v>
      </c>
      <c r="R17" s="22">
        <f t="shared" ref="R17" si="32">SUM(R18:R21)</f>
        <v>3422.3094071577843</v>
      </c>
      <c r="S17" s="22">
        <f t="shared" ref="S17" si="33">SUM(S18:S21)</f>
        <v>3364.7576090483708</v>
      </c>
      <c r="T17" s="22">
        <f t="shared" ref="T17" si="34">SUM(T18:T21)</f>
        <v>3309.3494863896431</v>
      </c>
      <c r="U17" s="22">
        <f t="shared" ref="U17" si="35">SUM(U18:U21)</f>
        <v>3240.0982987314369</v>
      </c>
      <c r="V17" s="22">
        <f t="shared" ref="V17:W17" si="36">SUM(V18:V21)</f>
        <v>3194.3802336335889</v>
      </c>
      <c r="W17" s="22">
        <f t="shared" si="36"/>
        <v>3147.803896812095</v>
      </c>
      <c r="X17" s="22">
        <f t="shared" ref="X17:Y17" si="37">SUM(X18:X21)</f>
        <v>3059.0713322505671</v>
      </c>
      <c r="Y17" s="22">
        <f t="shared" si="37"/>
        <v>3013.0181933296349</v>
      </c>
      <c r="DA17" s="57"/>
    </row>
    <row r="18" spans="1:105" ht="12" customHeight="1" x14ac:dyDescent="0.25">
      <c r="A18" s="28" t="s">
        <v>32</v>
      </c>
      <c r="B18" s="29">
        <f>B31*B83/1000000</f>
        <v>229.07135037742734</v>
      </c>
      <c r="C18" s="29">
        <f t="shared" ref="C18:Q18" si="38">C31*C83/1000000</f>
        <v>229.94282965347873</v>
      </c>
      <c r="D18" s="29">
        <f t="shared" si="38"/>
        <v>230.12689469805295</v>
      </c>
      <c r="E18" s="29">
        <f t="shared" si="38"/>
        <v>229.22585460915349</v>
      </c>
      <c r="F18" s="29">
        <f t="shared" si="38"/>
        <v>231.0286085313233</v>
      </c>
      <c r="G18" s="29">
        <f t="shared" si="38"/>
        <v>229.10662556998912</v>
      </c>
      <c r="H18" s="29">
        <f t="shared" si="38"/>
        <v>226.79971684603069</v>
      </c>
      <c r="I18" s="29">
        <f t="shared" si="38"/>
        <v>226.3623953374462</v>
      </c>
      <c r="J18" s="29">
        <f t="shared" si="38"/>
        <v>225.52014688000975</v>
      </c>
      <c r="K18" s="29">
        <f t="shared" si="38"/>
        <v>224.24943993912012</v>
      </c>
      <c r="L18" s="29">
        <f t="shared" si="38"/>
        <v>221.16217730510738</v>
      </c>
      <c r="M18" s="29">
        <f t="shared" si="38"/>
        <v>218.37894997069003</v>
      </c>
      <c r="N18" s="29">
        <f t="shared" si="38"/>
        <v>215.40460102057807</v>
      </c>
      <c r="O18" s="29">
        <f t="shared" si="38"/>
        <v>214.01054912792344</v>
      </c>
      <c r="P18" s="29">
        <f t="shared" si="38"/>
        <v>210.64959691361651</v>
      </c>
      <c r="Q18" s="29">
        <f t="shared" si="38"/>
        <v>202.98917897622587</v>
      </c>
      <c r="R18" s="29">
        <f t="shared" ref="R18:V18" si="39">R31*R83/1000000</f>
        <v>197.27879344680443</v>
      </c>
      <c r="S18" s="29">
        <f t="shared" si="39"/>
        <v>192.14398946260675</v>
      </c>
      <c r="T18" s="29">
        <f t="shared" si="39"/>
        <v>186.65687315227902</v>
      </c>
      <c r="U18" s="29">
        <f t="shared" si="39"/>
        <v>182.53004709528705</v>
      </c>
      <c r="V18" s="29">
        <f t="shared" si="39"/>
        <v>178.97569075430849</v>
      </c>
      <c r="W18" s="29">
        <f t="shared" ref="W18:Y18" si="40">W31*W83/1000000</f>
        <v>175.40002400402159</v>
      </c>
      <c r="X18" s="29">
        <f t="shared" si="40"/>
        <v>168.54195954103588</v>
      </c>
      <c r="Y18" s="29">
        <f t="shared" si="40"/>
        <v>165.10477313167596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2864.2079188003372</v>
      </c>
      <c r="C19" s="29">
        <f t="shared" ref="C19:Q19" si="41">C32*C84/1000000</f>
        <v>2858.6977316737261</v>
      </c>
      <c r="D19" s="29">
        <f t="shared" si="41"/>
        <v>2841.9196632586004</v>
      </c>
      <c r="E19" s="29">
        <f t="shared" si="41"/>
        <v>2814.3434868984841</v>
      </c>
      <c r="F19" s="29">
        <f t="shared" si="41"/>
        <v>2814.7726035225228</v>
      </c>
      <c r="G19" s="29">
        <f t="shared" si="41"/>
        <v>2763.5695247854601</v>
      </c>
      <c r="H19" s="29">
        <f t="shared" si="41"/>
        <v>2706.155621803136</v>
      </c>
      <c r="I19" s="29">
        <f t="shared" si="41"/>
        <v>2650.416346970323</v>
      </c>
      <c r="J19" s="29">
        <f t="shared" si="41"/>
        <v>2595.2429842600577</v>
      </c>
      <c r="K19" s="29">
        <f t="shared" si="41"/>
        <v>2537.3664664657226</v>
      </c>
      <c r="L19" s="29">
        <f t="shared" si="41"/>
        <v>2462.5620549793721</v>
      </c>
      <c r="M19" s="29">
        <f t="shared" si="41"/>
        <v>2383.5692820730123</v>
      </c>
      <c r="N19" s="29">
        <f t="shared" si="41"/>
        <v>2299.0112828728916</v>
      </c>
      <c r="O19" s="29">
        <f t="shared" si="41"/>
        <v>2229.7944805387974</v>
      </c>
      <c r="P19" s="29">
        <f t="shared" si="41"/>
        <v>2148.8644515198685</v>
      </c>
      <c r="Q19" s="29">
        <f t="shared" si="41"/>
        <v>2027.4408630803132</v>
      </c>
      <c r="R19" s="29">
        <f t="shared" ref="R19:V19" si="42">R32*R84/1000000</f>
        <v>1965.1474609719919</v>
      </c>
      <c r="S19" s="29">
        <f t="shared" si="42"/>
        <v>1920.5619487822735</v>
      </c>
      <c r="T19" s="29">
        <f t="shared" si="42"/>
        <v>1880.0205205985819</v>
      </c>
      <c r="U19" s="29">
        <f t="shared" si="42"/>
        <v>1831.3556738213538</v>
      </c>
      <c r="V19" s="29">
        <f t="shared" si="42"/>
        <v>1801.9414950447524</v>
      </c>
      <c r="W19" s="29">
        <f t="shared" ref="W19:Y19" si="43">W32*W84/1000000</f>
        <v>1771.3003994376666</v>
      </c>
      <c r="X19" s="29">
        <f t="shared" si="43"/>
        <v>1716.9640940157692</v>
      </c>
      <c r="Y19" s="29">
        <f t="shared" si="43"/>
        <v>1687.0641899142202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323.96189534530703</v>
      </c>
      <c r="C20" s="29">
        <f t="shared" ref="C20:Q20" si="45">C33*C85/1000000</f>
        <v>335.3018230412618</v>
      </c>
      <c r="D20" s="29">
        <f t="shared" si="45"/>
        <v>346.24855492795479</v>
      </c>
      <c r="E20" s="29">
        <f t="shared" si="45"/>
        <v>356.50890125788271</v>
      </c>
      <c r="F20" s="29">
        <f t="shared" si="45"/>
        <v>374.65928278332086</v>
      </c>
      <c r="G20" s="29">
        <f t="shared" si="45"/>
        <v>389.40824242930432</v>
      </c>
      <c r="H20" s="29">
        <f t="shared" si="45"/>
        <v>407.32178357701542</v>
      </c>
      <c r="I20" s="29">
        <f t="shared" si="45"/>
        <v>424.75415920111442</v>
      </c>
      <c r="J20" s="29">
        <f t="shared" si="45"/>
        <v>443.51175875579781</v>
      </c>
      <c r="K20" s="29">
        <f t="shared" si="45"/>
        <v>461.5106105903065</v>
      </c>
      <c r="L20" s="29">
        <f t="shared" si="45"/>
        <v>478.23015653739805</v>
      </c>
      <c r="M20" s="29">
        <f t="shared" si="45"/>
        <v>498.46360061145276</v>
      </c>
      <c r="N20" s="29">
        <f t="shared" si="45"/>
        <v>504.92765331080949</v>
      </c>
      <c r="O20" s="29">
        <f t="shared" si="45"/>
        <v>515.80985301203725</v>
      </c>
      <c r="P20" s="29">
        <f t="shared" si="45"/>
        <v>522.78213971423565</v>
      </c>
      <c r="Q20" s="29">
        <f t="shared" si="45"/>
        <v>515.80540941659513</v>
      </c>
      <c r="R20" s="29">
        <f t="shared" ref="R20:V20" si="46">R33*R85/1000000</f>
        <v>506.27853945105738</v>
      </c>
      <c r="S20" s="29">
        <f t="shared" si="46"/>
        <v>498.5318418955502</v>
      </c>
      <c r="T20" s="29">
        <f t="shared" si="46"/>
        <v>488.72743999853293</v>
      </c>
      <c r="U20" s="29">
        <f t="shared" si="46"/>
        <v>479.34939056386526</v>
      </c>
      <c r="V20" s="29">
        <f t="shared" si="46"/>
        <v>470.39584283307886</v>
      </c>
      <c r="W20" s="29">
        <f t="shared" ref="W20:Y20" si="47">W33*W85/1000000</f>
        <v>463.08715885013032</v>
      </c>
      <c r="X20" s="29">
        <f t="shared" si="47"/>
        <v>451.61229166088231</v>
      </c>
      <c r="Y20" s="29">
        <f t="shared" si="47"/>
        <v>443.8681344792206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691.96040882919385</v>
      </c>
      <c r="C21" s="29">
        <f t="shared" ref="C21:Q21" si="49">C34*C86/1000000</f>
        <v>704.01334187463692</v>
      </c>
      <c r="D21" s="29">
        <f t="shared" si="49"/>
        <v>715.48686552439358</v>
      </c>
      <c r="E21" s="29">
        <f t="shared" si="49"/>
        <v>721.79088185956653</v>
      </c>
      <c r="F21" s="29">
        <f t="shared" si="49"/>
        <v>742.29966019090705</v>
      </c>
      <c r="G21" s="29">
        <f t="shared" si="49"/>
        <v>751.89652698016073</v>
      </c>
      <c r="H21" s="29">
        <f t="shared" si="49"/>
        <v>761.31798691988786</v>
      </c>
      <c r="I21" s="29">
        <f t="shared" si="49"/>
        <v>774.08575702348548</v>
      </c>
      <c r="J21" s="29">
        <f t="shared" si="49"/>
        <v>785.06557965804939</v>
      </c>
      <c r="K21" s="29">
        <f t="shared" si="49"/>
        <v>795.19111471464248</v>
      </c>
      <c r="L21" s="29">
        <f t="shared" si="49"/>
        <v>802.25309671996138</v>
      </c>
      <c r="M21" s="29">
        <f t="shared" si="49"/>
        <v>802.48474070302268</v>
      </c>
      <c r="N21" s="29">
        <f t="shared" si="49"/>
        <v>797.15868913355109</v>
      </c>
      <c r="O21" s="29">
        <f t="shared" si="49"/>
        <v>792.73858766858359</v>
      </c>
      <c r="P21" s="29">
        <f t="shared" si="49"/>
        <v>783.68050138838282</v>
      </c>
      <c r="Q21" s="29">
        <f t="shared" si="49"/>
        <v>757.81060061736889</v>
      </c>
      <c r="R21" s="29">
        <f t="shared" ref="R21:V21" si="50">R34*R86/1000000</f>
        <v>753.60461328793031</v>
      </c>
      <c r="S21" s="29">
        <f t="shared" si="50"/>
        <v>753.51982890794034</v>
      </c>
      <c r="T21" s="29">
        <f t="shared" si="50"/>
        <v>753.94465264024882</v>
      </c>
      <c r="U21" s="29">
        <f t="shared" si="50"/>
        <v>746.86318725093099</v>
      </c>
      <c r="V21" s="29">
        <f t="shared" si="50"/>
        <v>743.06720500144911</v>
      </c>
      <c r="W21" s="29">
        <f t="shared" ref="W21:Y21" si="51">W34*W86/1000000</f>
        <v>738.0163145202763</v>
      </c>
      <c r="X21" s="29">
        <f t="shared" si="51"/>
        <v>721.95298703287961</v>
      </c>
      <c r="Y21" s="29">
        <f t="shared" si="51"/>
        <v>716.98109580451808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778.44676797531633</v>
      </c>
      <c r="C22" s="22">
        <f t="shared" ref="C22:Q22" si="52">SUM(C23:C24)</f>
        <v>822.33770552197143</v>
      </c>
      <c r="D22" s="22">
        <f t="shared" si="52"/>
        <v>869.25481198591342</v>
      </c>
      <c r="E22" s="22">
        <f t="shared" si="52"/>
        <v>926.18642986720056</v>
      </c>
      <c r="F22" s="22">
        <f t="shared" si="52"/>
        <v>1023.1409476093103</v>
      </c>
      <c r="G22" s="22">
        <f t="shared" si="52"/>
        <v>1146.2738899713952</v>
      </c>
      <c r="H22" s="22">
        <f t="shared" si="52"/>
        <v>1283.7197882138835</v>
      </c>
      <c r="I22" s="22">
        <f t="shared" si="52"/>
        <v>1419.6884791468799</v>
      </c>
      <c r="J22" s="22">
        <f t="shared" si="52"/>
        <v>1543.7945835238143</v>
      </c>
      <c r="K22" s="22">
        <f t="shared" si="52"/>
        <v>1679.4411373802004</v>
      </c>
      <c r="L22" s="22">
        <f t="shared" si="52"/>
        <v>1734.4193972444409</v>
      </c>
      <c r="M22" s="22">
        <f t="shared" si="52"/>
        <v>1824.224457448981</v>
      </c>
      <c r="N22" s="22">
        <f t="shared" si="52"/>
        <v>1854.715643670691</v>
      </c>
      <c r="O22" s="22">
        <f t="shared" si="52"/>
        <v>1959.6092510285309</v>
      </c>
      <c r="P22" s="22">
        <f t="shared" si="52"/>
        <v>2066.9920203327574</v>
      </c>
      <c r="Q22" s="22">
        <f t="shared" si="52"/>
        <v>2121.9195681392539</v>
      </c>
      <c r="R22" s="22">
        <f t="shared" ref="R22" si="53">SUM(R23:R24)</f>
        <v>2228.1457206212972</v>
      </c>
      <c r="S22" s="22">
        <f t="shared" ref="S22" si="54">SUM(S23:S24)</f>
        <v>2345.2563150738033</v>
      </c>
      <c r="T22" s="22">
        <f t="shared" ref="T22" si="55">SUM(T23:T24)</f>
        <v>2477.8778247604382</v>
      </c>
      <c r="U22" s="22">
        <f t="shared" ref="U22" si="56">SUM(U23:U24)</f>
        <v>2602.1919259646329</v>
      </c>
      <c r="V22" s="22">
        <f t="shared" ref="V22:W22" si="57">SUM(V23:V24)</f>
        <v>2717.8583339180996</v>
      </c>
      <c r="W22" s="22">
        <f t="shared" si="57"/>
        <v>2782.4302768197563</v>
      </c>
      <c r="X22" s="22">
        <f t="shared" ref="X22:Y22" si="58">SUM(X23:X24)</f>
        <v>2789.5446062360243</v>
      </c>
      <c r="Y22" s="22">
        <f t="shared" si="58"/>
        <v>2840.1393835442323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522.14331301827929</v>
      </c>
      <c r="C23" s="29">
        <f t="shared" ref="C23:Q23" si="60">C36*C88/1000000</f>
        <v>556.60862143389863</v>
      </c>
      <c r="D23" s="29">
        <f t="shared" si="60"/>
        <v>589.10380533528541</v>
      </c>
      <c r="E23" s="29">
        <f t="shared" si="60"/>
        <v>632.61934648671752</v>
      </c>
      <c r="F23" s="29">
        <f t="shared" si="60"/>
        <v>687.813298506254</v>
      </c>
      <c r="G23" s="29">
        <f t="shared" si="60"/>
        <v>756.90710450140261</v>
      </c>
      <c r="H23" s="29">
        <f t="shared" si="60"/>
        <v>849.21523898141822</v>
      </c>
      <c r="I23" s="29">
        <f t="shared" si="60"/>
        <v>948.99066410730529</v>
      </c>
      <c r="J23" s="29">
        <f t="shared" si="60"/>
        <v>1011.2849424491388</v>
      </c>
      <c r="K23" s="29">
        <f t="shared" si="60"/>
        <v>1089.8146169387048</v>
      </c>
      <c r="L23" s="29">
        <f t="shared" si="60"/>
        <v>1127.3379656960517</v>
      </c>
      <c r="M23" s="29">
        <f t="shared" si="60"/>
        <v>1162.7992318562026</v>
      </c>
      <c r="N23" s="29">
        <f t="shared" si="60"/>
        <v>1178.8266278969045</v>
      </c>
      <c r="O23" s="29">
        <f t="shared" si="60"/>
        <v>1257.5303462632392</v>
      </c>
      <c r="P23" s="29">
        <f t="shared" si="60"/>
        <v>1321.4118145714467</v>
      </c>
      <c r="Q23" s="29">
        <f t="shared" si="60"/>
        <v>1336.5121299245895</v>
      </c>
      <c r="R23" s="29">
        <f t="shared" ref="R23:V23" si="61">R36*R88/1000000</f>
        <v>1371.6869130630598</v>
      </c>
      <c r="S23" s="29">
        <f t="shared" si="61"/>
        <v>1402.5152062486538</v>
      </c>
      <c r="T23" s="29">
        <f t="shared" si="61"/>
        <v>1447.4072372807641</v>
      </c>
      <c r="U23" s="29">
        <f t="shared" si="61"/>
        <v>1483.5074955668308</v>
      </c>
      <c r="V23" s="29">
        <f t="shared" si="61"/>
        <v>1509.9026080313754</v>
      </c>
      <c r="W23" s="29">
        <f t="shared" ref="W23:Y23" si="62">W36*W88/1000000</f>
        <v>1500.2372022937282</v>
      </c>
      <c r="X23" s="29">
        <f t="shared" si="62"/>
        <v>1470.4154510575672</v>
      </c>
      <c r="Y23" s="29">
        <f t="shared" si="62"/>
        <v>1479.9606333641696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256.30345495703705</v>
      </c>
      <c r="C24" s="29">
        <f t="shared" ref="C24:Q24" si="64">C37*C89/1000000</f>
        <v>265.7290840880728</v>
      </c>
      <c r="D24" s="29">
        <f t="shared" si="64"/>
        <v>280.15100665062795</v>
      </c>
      <c r="E24" s="29">
        <f t="shared" si="64"/>
        <v>293.5670833804831</v>
      </c>
      <c r="F24" s="29">
        <f t="shared" si="64"/>
        <v>335.32764910305627</v>
      </c>
      <c r="G24" s="29">
        <f t="shared" si="64"/>
        <v>389.36678546999264</v>
      </c>
      <c r="H24" s="29">
        <f t="shared" si="64"/>
        <v>434.50454923246525</v>
      </c>
      <c r="I24" s="29">
        <f t="shared" si="64"/>
        <v>470.69781503957461</v>
      </c>
      <c r="J24" s="29">
        <f t="shared" si="64"/>
        <v>532.50964107467553</v>
      </c>
      <c r="K24" s="29">
        <f t="shared" si="64"/>
        <v>589.62652044149547</v>
      </c>
      <c r="L24" s="29">
        <f t="shared" si="64"/>
        <v>607.08143154838911</v>
      </c>
      <c r="M24" s="29">
        <f t="shared" si="64"/>
        <v>661.42522559277847</v>
      </c>
      <c r="N24" s="29">
        <f t="shared" si="64"/>
        <v>675.88901577378647</v>
      </c>
      <c r="O24" s="29">
        <f t="shared" si="64"/>
        <v>702.07890476529178</v>
      </c>
      <c r="P24" s="29">
        <f t="shared" si="64"/>
        <v>745.58020576131094</v>
      </c>
      <c r="Q24" s="29">
        <f t="shared" si="64"/>
        <v>785.40743821466424</v>
      </c>
      <c r="R24" s="29">
        <f t="shared" ref="R24:V24" si="65">R37*R89/1000000</f>
        <v>856.4588075582376</v>
      </c>
      <c r="S24" s="29">
        <f t="shared" si="65"/>
        <v>942.74110882514969</v>
      </c>
      <c r="T24" s="29">
        <f t="shared" si="65"/>
        <v>1030.4705874796741</v>
      </c>
      <c r="U24" s="29">
        <f t="shared" si="65"/>
        <v>1118.6844303978019</v>
      </c>
      <c r="V24" s="29">
        <f t="shared" si="65"/>
        <v>1207.9557258867242</v>
      </c>
      <c r="W24" s="29">
        <f t="shared" ref="W24:Y24" si="66">W37*W89/1000000</f>
        <v>1282.1930745260281</v>
      </c>
      <c r="X24" s="29">
        <f t="shared" si="66"/>
        <v>1319.1291551784573</v>
      </c>
      <c r="Y24" s="29">
        <f t="shared" si="66"/>
        <v>1360.1787501800629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14557.800147056558</v>
      </c>
      <c r="C25" s="22">
        <f t="shared" ref="C25:Q25" si="67">SUM(C26:C27)</f>
        <v>16081.504840874313</v>
      </c>
      <c r="D25" s="22">
        <f t="shared" si="67"/>
        <v>17001.146240363403</v>
      </c>
      <c r="E25" s="22">
        <f t="shared" si="67"/>
        <v>17812.077537961228</v>
      </c>
      <c r="F25" s="22">
        <f t="shared" si="67"/>
        <v>18521.537250181082</v>
      </c>
      <c r="G25" s="22">
        <f t="shared" si="67"/>
        <v>18862.195153050434</v>
      </c>
      <c r="H25" s="22">
        <f t="shared" si="67"/>
        <v>19180.749164788198</v>
      </c>
      <c r="I25" s="22">
        <f t="shared" si="67"/>
        <v>19635.601720269449</v>
      </c>
      <c r="J25" s="22">
        <f t="shared" si="67"/>
        <v>20074.277908731397</v>
      </c>
      <c r="K25" s="22">
        <f t="shared" si="67"/>
        <v>20661.288272674647</v>
      </c>
      <c r="L25" s="22">
        <f t="shared" si="67"/>
        <v>21429.380380547591</v>
      </c>
      <c r="M25" s="22">
        <f t="shared" si="67"/>
        <v>22089.521291081834</v>
      </c>
      <c r="N25" s="22">
        <f t="shared" si="67"/>
        <v>22508.001669192308</v>
      </c>
      <c r="O25" s="22">
        <f t="shared" si="67"/>
        <v>23201.714148635583</v>
      </c>
      <c r="P25" s="22">
        <f t="shared" si="67"/>
        <v>23885.890799667966</v>
      </c>
      <c r="Q25" s="22">
        <f t="shared" si="67"/>
        <v>23836.08563043968</v>
      </c>
      <c r="R25" s="22">
        <f t="shared" ref="R25" si="68">SUM(R26:R27)</f>
        <v>24061.043889280598</v>
      </c>
      <c r="S25" s="22">
        <f t="shared" ref="S25" si="69">SUM(S26:S27)</f>
        <v>24191.667624519196</v>
      </c>
      <c r="T25" s="22">
        <f t="shared" ref="T25" si="70">SUM(T26:T27)</f>
        <v>24309.05229551033</v>
      </c>
      <c r="U25" s="22">
        <f t="shared" ref="U25" si="71">SUM(U26:U27)</f>
        <v>24421.411868801919</v>
      </c>
      <c r="V25" s="22">
        <f t="shared" ref="V25:W25" si="72">SUM(V26:V27)</f>
        <v>24555.927358860979</v>
      </c>
      <c r="W25" s="22">
        <f t="shared" si="72"/>
        <v>24378.531192619052</v>
      </c>
      <c r="X25" s="22">
        <f t="shared" ref="X25:Y25" si="73">SUM(X26:X27)</f>
        <v>23869.719969379705</v>
      </c>
      <c r="Y25" s="22">
        <f t="shared" si="73"/>
        <v>23730.969629749765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2811.1683010494708</v>
      </c>
      <c r="C26" s="31">
        <f t="shared" ref="C26:Q26" si="75">C39*C91/1000000</f>
        <v>2886.552237770281</v>
      </c>
      <c r="D26" s="31">
        <f t="shared" si="75"/>
        <v>2967.7268191137996</v>
      </c>
      <c r="E26" s="31">
        <f t="shared" si="75"/>
        <v>3030.3826993192033</v>
      </c>
      <c r="F26" s="31">
        <f t="shared" si="75"/>
        <v>3130.4080271719636</v>
      </c>
      <c r="G26" s="31">
        <f t="shared" si="75"/>
        <v>3162.275038460351</v>
      </c>
      <c r="H26" s="31">
        <f t="shared" si="75"/>
        <v>3194.9946329504451</v>
      </c>
      <c r="I26" s="31">
        <f t="shared" si="75"/>
        <v>3211.524495261423</v>
      </c>
      <c r="J26" s="31">
        <f t="shared" si="75"/>
        <v>3219.3691703933623</v>
      </c>
      <c r="K26" s="31">
        <f t="shared" si="75"/>
        <v>3197.2144194067732</v>
      </c>
      <c r="L26" s="31">
        <f t="shared" si="75"/>
        <v>3132.751113197522</v>
      </c>
      <c r="M26" s="31">
        <f t="shared" si="75"/>
        <v>3034.5480811107259</v>
      </c>
      <c r="N26" s="31">
        <f t="shared" si="75"/>
        <v>2994.8464118997163</v>
      </c>
      <c r="O26" s="31">
        <f t="shared" si="75"/>
        <v>2995.5885701155016</v>
      </c>
      <c r="P26" s="31">
        <f t="shared" si="75"/>
        <v>2947.8047074883361</v>
      </c>
      <c r="Q26" s="31">
        <f t="shared" si="75"/>
        <v>2813.3181102417125</v>
      </c>
      <c r="R26" s="31">
        <f t="shared" ref="R26:V26" si="76">R39*R91/1000000</f>
        <v>2634.5067860990116</v>
      </c>
      <c r="S26" s="31">
        <f t="shared" si="76"/>
        <v>2464.9369047304303</v>
      </c>
      <c r="T26" s="31">
        <f t="shared" si="76"/>
        <v>2274.0098568887051</v>
      </c>
      <c r="U26" s="31">
        <f t="shared" si="76"/>
        <v>2090.5061479109654</v>
      </c>
      <c r="V26" s="31">
        <f t="shared" si="76"/>
        <v>1930.5414700378533</v>
      </c>
      <c r="W26" s="31">
        <f t="shared" ref="W26:Y26" si="77">W39*W91/1000000</f>
        <v>1814.4126358156909</v>
      </c>
      <c r="X26" s="31">
        <f t="shared" si="77"/>
        <v>1698.280482733695</v>
      </c>
      <c r="Y26" s="31">
        <f t="shared" si="77"/>
        <v>1592.0530157880983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11746.631846007087</v>
      </c>
      <c r="C27" s="33">
        <f t="shared" ref="C27:Q27" si="79">C40*C92/1000000</f>
        <v>13194.952603104033</v>
      </c>
      <c r="D27" s="33">
        <f t="shared" si="79"/>
        <v>14033.419421249602</v>
      </c>
      <c r="E27" s="33">
        <f t="shared" si="79"/>
        <v>14781.694838642024</v>
      </c>
      <c r="F27" s="33">
        <f t="shared" si="79"/>
        <v>15391.129223009117</v>
      </c>
      <c r="G27" s="33">
        <f t="shared" si="79"/>
        <v>15699.920114590082</v>
      </c>
      <c r="H27" s="33">
        <f t="shared" si="79"/>
        <v>15985.754531837752</v>
      </c>
      <c r="I27" s="33">
        <f t="shared" si="79"/>
        <v>16424.077225008026</v>
      </c>
      <c r="J27" s="33">
        <f t="shared" si="79"/>
        <v>16854.908738338036</v>
      </c>
      <c r="K27" s="33">
        <f t="shared" si="79"/>
        <v>17464.073853267873</v>
      </c>
      <c r="L27" s="33">
        <f t="shared" si="79"/>
        <v>18296.629267350068</v>
      </c>
      <c r="M27" s="33">
        <f t="shared" si="79"/>
        <v>19054.973209971107</v>
      </c>
      <c r="N27" s="33">
        <f t="shared" si="79"/>
        <v>19513.15525729259</v>
      </c>
      <c r="O27" s="33">
        <f t="shared" si="79"/>
        <v>20206.125578520081</v>
      </c>
      <c r="P27" s="33">
        <f t="shared" si="79"/>
        <v>20938.08609217963</v>
      </c>
      <c r="Q27" s="33">
        <f t="shared" si="79"/>
        <v>21022.767520197969</v>
      </c>
      <c r="R27" s="33">
        <f t="shared" ref="R27:V27" si="80">R40*R92/1000000</f>
        <v>21426.537103181585</v>
      </c>
      <c r="S27" s="33">
        <f t="shared" si="80"/>
        <v>21726.730719788764</v>
      </c>
      <c r="T27" s="33">
        <f t="shared" si="80"/>
        <v>22035.042438621625</v>
      </c>
      <c r="U27" s="33">
        <f t="shared" si="80"/>
        <v>22330.905720890954</v>
      </c>
      <c r="V27" s="33">
        <f t="shared" si="80"/>
        <v>22625.385888823126</v>
      </c>
      <c r="W27" s="33">
        <f t="shared" ref="W27:Y27" si="81">W40*W92/1000000</f>
        <v>22564.118556803362</v>
      </c>
      <c r="X27" s="33">
        <f t="shared" si="81"/>
        <v>22171.43948664601</v>
      </c>
      <c r="Y27" s="33">
        <f t="shared" si="81"/>
        <v>22138.916613961668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4567886.7</v>
      </c>
      <c r="C31" s="34">
        <v>4634455.8</v>
      </c>
      <c r="D31" s="34">
        <v>4697309.5</v>
      </c>
      <c r="E31" s="34">
        <v>4741383.4000000004</v>
      </c>
      <c r="F31" s="34">
        <v>4867713.5</v>
      </c>
      <c r="G31" s="34">
        <v>4906115.5</v>
      </c>
      <c r="H31" s="34">
        <v>4942977</v>
      </c>
      <c r="I31" s="34">
        <v>5045534</v>
      </c>
      <c r="J31" s="34">
        <v>5151018.6000000006</v>
      </c>
      <c r="K31" s="34">
        <v>5255992.3</v>
      </c>
      <c r="L31" s="34">
        <v>5315945.7</v>
      </c>
      <c r="M31" s="34">
        <v>5394184.9000000004</v>
      </c>
      <c r="N31" s="34">
        <v>5480744.1000000006</v>
      </c>
      <c r="O31" s="34">
        <v>5642083.2000000002</v>
      </c>
      <c r="P31" s="34">
        <v>5746666.9000000004</v>
      </c>
      <c r="Q31" s="34">
        <v>5701751.9000000004</v>
      </c>
      <c r="R31" s="34">
        <v>5743795.2000000002</v>
      </c>
      <c r="S31" s="34">
        <v>5817403.7999999998</v>
      </c>
      <c r="T31" s="34">
        <v>5885122.1000000006</v>
      </c>
      <c r="U31" s="34">
        <v>5958332.9000000004</v>
      </c>
      <c r="V31" s="34">
        <v>6032435.5</v>
      </c>
      <c r="W31" s="34">
        <v>6091742.7999999998</v>
      </c>
      <c r="X31" s="34">
        <v>6057357.7999999998</v>
      </c>
      <c r="Y31" s="34">
        <v>6112009.7999999998</v>
      </c>
      <c r="DA31" s="58" t="s">
        <v>985</v>
      </c>
    </row>
    <row r="32" spans="1:105" ht="12" customHeight="1" x14ac:dyDescent="0.25">
      <c r="A32" s="28" t="s">
        <v>47</v>
      </c>
      <c r="B32" s="34">
        <v>3663255</v>
      </c>
      <c r="C32" s="34">
        <v>3699350</v>
      </c>
      <c r="D32" s="34">
        <v>3737767</v>
      </c>
      <c r="E32" s="34">
        <v>3771427</v>
      </c>
      <c r="F32" s="34">
        <v>3866244</v>
      </c>
      <c r="G32" s="34">
        <v>3876267</v>
      </c>
      <c r="H32" s="34">
        <v>3885249</v>
      </c>
      <c r="I32" s="34">
        <v>3909508</v>
      </c>
      <c r="J32" s="34">
        <v>3945200</v>
      </c>
      <c r="K32" s="34">
        <v>3984608</v>
      </c>
      <c r="L32" s="34">
        <v>4001716</v>
      </c>
      <c r="M32" s="34">
        <v>4023489</v>
      </c>
      <c r="N32" s="34">
        <v>4042930</v>
      </c>
      <c r="O32" s="34">
        <v>4115353</v>
      </c>
      <c r="P32" s="34">
        <v>4170044</v>
      </c>
      <c r="Q32" s="34">
        <v>4130758</v>
      </c>
      <c r="R32" s="34">
        <v>4153169</v>
      </c>
      <c r="S32" s="34">
        <v>4198229</v>
      </c>
      <c r="T32" s="34">
        <v>4238866</v>
      </c>
      <c r="U32" s="34">
        <v>4283585</v>
      </c>
      <c r="V32" s="34">
        <v>4332094</v>
      </c>
      <c r="W32" s="34">
        <v>4366979</v>
      </c>
      <c r="X32" s="34">
        <v>4329314</v>
      </c>
      <c r="Y32" s="34">
        <v>4360073</v>
      </c>
      <c r="DA32" s="58" t="s">
        <v>986</v>
      </c>
    </row>
    <row r="33" spans="1:105" ht="12" customHeight="1" x14ac:dyDescent="0.25">
      <c r="A33" s="28" t="s">
        <v>46</v>
      </c>
      <c r="B33" s="34">
        <v>196403</v>
      </c>
      <c r="C33" s="34">
        <v>204231</v>
      </c>
      <c r="D33" s="34">
        <v>212286</v>
      </c>
      <c r="E33" s="34">
        <v>220168</v>
      </c>
      <c r="F33" s="34">
        <v>233550</v>
      </c>
      <c r="G33" s="34">
        <v>244894</v>
      </c>
      <c r="H33" s="34">
        <v>258654</v>
      </c>
      <c r="I33" s="34">
        <v>272435</v>
      </c>
      <c r="J33" s="34">
        <v>287491</v>
      </c>
      <c r="K33" s="34">
        <v>302417</v>
      </c>
      <c r="L33" s="34">
        <v>316576</v>
      </c>
      <c r="M33" s="34">
        <v>334215</v>
      </c>
      <c r="N33" s="34">
        <v>343810</v>
      </c>
      <c r="O33" s="34">
        <v>357807</v>
      </c>
      <c r="P33" s="34">
        <v>372280</v>
      </c>
      <c r="Q33" s="34">
        <v>379444</v>
      </c>
      <c r="R33" s="34">
        <v>389644</v>
      </c>
      <c r="S33" s="34">
        <v>401668</v>
      </c>
      <c r="T33" s="34">
        <v>414019</v>
      </c>
      <c r="U33" s="34">
        <v>428083</v>
      </c>
      <c r="V33" s="34">
        <v>444467</v>
      </c>
      <c r="W33" s="34">
        <v>463494</v>
      </c>
      <c r="X33" s="34">
        <v>477695</v>
      </c>
      <c r="Y33" s="34">
        <v>499402</v>
      </c>
      <c r="DA33" s="58" t="s">
        <v>987</v>
      </c>
    </row>
    <row r="34" spans="1:105" ht="12" customHeight="1" x14ac:dyDescent="0.25">
      <c r="A34" s="28" t="s">
        <v>45</v>
      </c>
      <c r="B34" s="34">
        <v>992244</v>
      </c>
      <c r="C34" s="34">
        <v>1015016</v>
      </c>
      <c r="D34" s="34">
        <v>1040643</v>
      </c>
      <c r="E34" s="34">
        <v>1059909</v>
      </c>
      <c r="F34" s="34">
        <v>1105794</v>
      </c>
      <c r="G34" s="34">
        <v>1135353</v>
      </c>
      <c r="H34" s="34">
        <v>1167448</v>
      </c>
      <c r="I34" s="34">
        <v>1209196</v>
      </c>
      <c r="J34" s="34">
        <v>1251233</v>
      </c>
      <c r="K34" s="34">
        <v>1295706</v>
      </c>
      <c r="L34" s="34">
        <v>1338586</v>
      </c>
      <c r="M34" s="34">
        <v>1373695</v>
      </c>
      <c r="N34" s="34">
        <v>1401099</v>
      </c>
      <c r="O34" s="34">
        <v>1433892</v>
      </c>
      <c r="P34" s="34">
        <v>1459017</v>
      </c>
      <c r="Q34" s="34">
        <v>1450920</v>
      </c>
      <c r="R34" s="34">
        <v>1470134</v>
      </c>
      <c r="S34" s="34">
        <v>1496915</v>
      </c>
      <c r="T34" s="34">
        <v>1522644</v>
      </c>
      <c r="U34" s="34">
        <v>1540638</v>
      </c>
      <c r="V34" s="34">
        <v>1560771</v>
      </c>
      <c r="W34" s="34">
        <v>1577496</v>
      </c>
      <c r="X34" s="34">
        <v>1568903</v>
      </c>
      <c r="Y34" s="34">
        <v>1585150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1304584.5234454155</v>
      </c>
      <c r="C36" s="34">
        <v>1416639.6744190836</v>
      </c>
      <c r="D36" s="34">
        <v>1528749.1367547954</v>
      </c>
      <c r="E36" s="34">
        <v>1679159.7330809338</v>
      </c>
      <c r="F36" s="34">
        <v>1873320.8124658787</v>
      </c>
      <c r="G36" s="34">
        <v>2122500.1097067511</v>
      </c>
      <c r="H36" s="34">
        <v>2462981.9159441488</v>
      </c>
      <c r="I36" s="34">
        <v>2857236.837760909</v>
      </c>
      <c r="J36" s="34">
        <v>3155346.226355454</v>
      </c>
      <c r="K36" s="34">
        <v>3515355.2093858458</v>
      </c>
      <c r="L36" s="34">
        <v>3750338.1906592804</v>
      </c>
      <c r="M36" s="34">
        <v>4026270.5055073542</v>
      </c>
      <c r="N36" s="34">
        <v>4271933.0002236022</v>
      </c>
      <c r="O36" s="34">
        <v>4872814.8186188843</v>
      </c>
      <c r="P36" s="34">
        <v>5544712.0869731652</v>
      </c>
      <c r="Q36" s="34">
        <v>6075975.6968519799</v>
      </c>
      <c r="R36" s="34">
        <v>6743372.9899662789</v>
      </c>
      <c r="S36" s="34">
        <v>7431885.3601307496</v>
      </c>
      <c r="T36" s="34">
        <v>8101357.0871251579</v>
      </c>
      <c r="U36" s="34">
        <v>8745021.7873847038</v>
      </c>
      <c r="V36" s="34">
        <v>9335535.747915145</v>
      </c>
      <c r="W36" s="34">
        <v>9871325.4482673742</v>
      </c>
      <c r="X36" s="34">
        <v>10213141.084392739</v>
      </c>
      <c r="Y36" s="34">
        <v>10689071.355240246</v>
      </c>
      <c r="DA36" s="58" t="s">
        <v>989</v>
      </c>
    </row>
    <row r="37" spans="1:105" ht="12" customHeight="1" x14ac:dyDescent="0.25">
      <c r="A37" s="28" t="s">
        <v>27</v>
      </c>
      <c r="B37" s="34">
        <v>650109.11517341749</v>
      </c>
      <c r="C37" s="34">
        <v>685368.75623787835</v>
      </c>
      <c r="D37" s="34">
        <v>743777.29777512013</v>
      </c>
      <c r="E37" s="34">
        <v>808678.11033336364</v>
      </c>
      <c r="F37" s="34">
        <v>974404.48395293474</v>
      </c>
      <c r="G37" s="34">
        <v>1202049.739939091</v>
      </c>
      <c r="H37" s="34">
        <v>1406573.4398447352</v>
      </c>
      <c r="I37" s="34">
        <v>1596708.2235686779</v>
      </c>
      <c r="J37" s="34">
        <v>1905341.2627919174</v>
      </c>
      <c r="K37" s="34">
        <v>2260392.5099941413</v>
      </c>
      <c r="L37" s="34">
        <v>2481028.992866416</v>
      </c>
      <c r="M37" s="34">
        <v>2881867.8068535361</v>
      </c>
      <c r="N37" s="34">
        <v>3090551.5093649607</v>
      </c>
      <c r="O37" s="34">
        <v>3408442.0914251609</v>
      </c>
      <c r="P37" s="34">
        <v>3848603.1776429876</v>
      </c>
      <c r="Q37" s="34">
        <v>4218720.5521100974</v>
      </c>
      <c r="R37" s="34">
        <v>4774329.8127442226</v>
      </c>
      <c r="S37" s="34">
        <v>5361604.5101301288</v>
      </c>
      <c r="T37" s="34">
        <v>5958797.8283946207</v>
      </c>
      <c r="U37" s="34">
        <v>6564623.6950657004</v>
      </c>
      <c r="V37" s="34">
        <v>7163025.8854198875</v>
      </c>
      <c r="W37" s="34">
        <v>7703784.5143085895</v>
      </c>
      <c r="X37" s="34">
        <v>8011744.830818601</v>
      </c>
      <c r="Y37" s="34">
        <v>8360391.6254311725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41413214.809132583</v>
      </c>
      <c r="C39" s="35">
        <v>42719234.129118063</v>
      </c>
      <c r="D39" s="35">
        <v>44276599.411634281</v>
      </c>
      <c r="E39" s="35">
        <v>45717870.877906166</v>
      </c>
      <c r="F39" s="35">
        <v>47871451.424446538</v>
      </c>
      <c r="G39" s="35">
        <v>49098477.755766317</v>
      </c>
      <c r="H39" s="35">
        <v>50467176.566159777</v>
      </c>
      <c r="I39" s="35">
        <v>51955629.725840181</v>
      </c>
      <c r="J39" s="35">
        <v>53794871.969042167</v>
      </c>
      <c r="K39" s="35">
        <v>55637845.34725932</v>
      </c>
      <c r="L39" s="35">
        <v>57069686.645247445</v>
      </c>
      <c r="M39" s="35">
        <v>57918138.268999211</v>
      </c>
      <c r="N39" s="35">
        <v>60015285.995788731</v>
      </c>
      <c r="O39" s="35">
        <v>62385332.739135377</v>
      </c>
      <c r="P39" s="35">
        <v>64095144.28259977</v>
      </c>
      <c r="Q39" s="35">
        <v>65102326.711294897</v>
      </c>
      <c r="R39" s="35">
        <v>65088295.35730312</v>
      </c>
      <c r="S39" s="35">
        <v>65322534.031966664</v>
      </c>
      <c r="T39" s="35">
        <v>65576845.39613086</v>
      </c>
      <c r="U39" s="35">
        <v>65885068.122827418</v>
      </c>
      <c r="V39" s="35">
        <v>66058103.46027898</v>
      </c>
      <c r="W39" s="35">
        <v>67597303.904574066</v>
      </c>
      <c r="X39" s="35">
        <v>67970893.305494353</v>
      </c>
      <c r="Y39" s="35">
        <v>69318762.580573633</v>
      </c>
      <c r="DA39" s="59" t="s">
        <v>991</v>
      </c>
    </row>
    <row r="40" spans="1:105" ht="12" customHeight="1" x14ac:dyDescent="0.25">
      <c r="A40" s="32" t="s">
        <v>25</v>
      </c>
      <c r="B40" s="36">
        <v>1340547.9757247898</v>
      </c>
      <c r="C40" s="36">
        <v>1535151.3319483581</v>
      </c>
      <c r="D40" s="36">
        <v>1657822.6538236167</v>
      </c>
      <c r="E40" s="36">
        <v>1769613.5409332765</v>
      </c>
      <c r="F40" s="36">
        <v>1864452.4123043853</v>
      </c>
      <c r="G40" s="36">
        <v>1921677.0180003899</v>
      </c>
      <c r="H40" s="36">
        <v>1976411.9355344803</v>
      </c>
      <c r="I40" s="36">
        <v>2051507.0330046508</v>
      </c>
      <c r="J40" s="36">
        <v>2128957.3135428238</v>
      </c>
      <c r="K40" s="36">
        <v>2222291.261469997</v>
      </c>
      <c r="L40" s="36">
        <v>2342670.5559372017</v>
      </c>
      <c r="M40" s="36">
        <v>2457247.4998383191</v>
      </c>
      <c r="N40" s="36">
        <v>2537147.0297758561</v>
      </c>
      <c r="O40" s="36">
        <v>2650558.2038460323</v>
      </c>
      <c r="P40" s="36">
        <v>2779344.931696387</v>
      </c>
      <c r="Q40" s="36">
        <v>2819340.6057925927</v>
      </c>
      <c r="R40" s="36">
        <v>2905326.395730495</v>
      </c>
      <c r="S40" s="36">
        <v>3003487.4656780539</v>
      </c>
      <c r="T40" s="36">
        <v>3103145.262310917</v>
      </c>
      <c r="U40" s="36">
        <v>3205425.0502067422</v>
      </c>
      <c r="V40" s="36">
        <v>3303148.3091368712</v>
      </c>
      <c r="W40" s="36">
        <v>3344193.4841226642</v>
      </c>
      <c r="X40" s="36">
        <v>3327282.2710771123</v>
      </c>
      <c r="Y40" s="36">
        <v>3361887.9979179767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306747.47161371261</v>
      </c>
      <c r="D44" s="37">
        <v>304576.96146697365</v>
      </c>
      <c r="E44" s="37">
        <v>287351.98845421802</v>
      </c>
      <c r="F44" s="37">
        <v>371173.01649367902</v>
      </c>
      <c r="G44" s="37">
        <v>284819.80991473328</v>
      </c>
      <c r="H44" s="37">
        <v>284864.33346053399</v>
      </c>
      <c r="I44" s="37">
        <v>352155.05229068454</v>
      </c>
      <c r="J44" s="37">
        <v>356688.13198390882</v>
      </c>
      <c r="K44" s="37">
        <v>357793.03854074981</v>
      </c>
      <c r="L44" s="37">
        <v>314398.93838628754</v>
      </c>
      <c r="M44" s="37">
        <v>334321.39837286063</v>
      </c>
      <c r="N44" s="37">
        <v>344288.58578282036</v>
      </c>
      <c r="O44" s="37">
        <v>420726.26833129767</v>
      </c>
      <c r="P44" s="37">
        <v>365639.31416898314</v>
      </c>
      <c r="Q44" s="37">
        <v>217819.7918849308</v>
      </c>
      <c r="R44" s="37">
        <v>306468.07050937694</v>
      </c>
      <c r="S44" s="37">
        <v>339734.21951657906</v>
      </c>
      <c r="T44" s="37">
        <v>335555.70882767159</v>
      </c>
      <c r="U44" s="37">
        <v>379958.27161371242</v>
      </c>
      <c r="V44" s="37">
        <v>378679.56146697327</v>
      </c>
      <c r="W44" s="37">
        <v>346659.28845421784</v>
      </c>
      <c r="X44" s="37">
        <v>336788.01649367902</v>
      </c>
      <c r="Y44" s="37">
        <v>339471.80991473328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258995.66299474798</v>
      </c>
      <c r="D45" s="37">
        <v>264195.43778734654</v>
      </c>
      <c r="E45" s="37">
        <v>262353.36629517283</v>
      </c>
      <c r="F45" s="37">
        <v>326462.92819389747</v>
      </c>
      <c r="G45" s="37">
        <v>244659.60935207922</v>
      </c>
      <c r="H45" s="37">
        <v>246647.90191111527</v>
      </c>
      <c r="I45" s="37">
        <v>264993.30436623143</v>
      </c>
      <c r="J45" s="37">
        <v>279534.32164850924</v>
      </c>
      <c r="K45" s="37">
        <v>286398.46520798095</v>
      </c>
      <c r="L45" s="37">
        <v>267287.2530977889</v>
      </c>
      <c r="M45" s="37">
        <v>275182.21005943744</v>
      </c>
      <c r="N45" s="37">
        <v>276121.86760914419</v>
      </c>
      <c r="O45" s="37">
        <v>332417.76412530383</v>
      </c>
      <c r="P45" s="37">
        <v>318042.44493708387</v>
      </c>
      <c r="Q45" s="37">
        <v>227465.46241416177</v>
      </c>
      <c r="R45" s="37">
        <v>281406.66299474798</v>
      </c>
      <c r="S45" s="37">
        <v>309255.43778734654</v>
      </c>
      <c r="T45" s="37">
        <v>302990.36629517283</v>
      </c>
      <c r="U45" s="37">
        <v>371181.92819389747</v>
      </c>
      <c r="V45" s="37">
        <v>293168.60935207922</v>
      </c>
      <c r="W45" s="37">
        <v>281532.90191111527</v>
      </c>
      <c r="X45" s="37">
        <v>227328.30436623143</v>
      </c>
      <c r="Y45" s="37">
        <v>310293.32164850924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20481.896653850679</v>
      </c>
      <c r="D46" s="37">
        <v>21286.414835668635</v>
      </c>
      <c r="E46" s="37">
        <v>21717.290688918089</v>
      </c>
      <c r="F46" s="37">
        <v>27848.727165930526</v>
      </c>
      <c r="G46" s="37">
        <v>26470.982121243607</v>
      </c>
      <c r="H46" s="37">
        <v>29577.370817313349</v>
      </c>
      <c r="I46" s="37">
        <v>30320.268544585793</v>
      </c>
      <c r="J46" s="37">
        <v>32350.113361147611</v>
      </c>
      <c r="K46" s="37">
        <v>33009.408957413165</v>
      </c>
      <c r="L46" s="37">
        <v>33067.727651554509</v>
      </c>
      <c r="M46" s="37">
        <v>37410.713521641679</v>
      </c>
      <c r="N46" s="37">
        <v>30269.085680732271</v>
      </c>
      <c r="O46" s="37">
        <v>34478.896653850679</v>
      </c>
      <c r="P46" s="37">
        <v>35759.414835668635</v>
      </c>
      <c r="Q46" s="37">
        <v>28881.290688918089</v>
      </c>
      <c r="R46" s="37">
        <v>38048.727165930555</v>
      </c>
      <c r="S46" s="37">
        <v>38494.982121243607</v>
      </c>
      <c r="T46" s="37">
        <v>41928.37081731332</v>
      </c>
      <c r="U46" s="37">
        <v>44384.268544585793</v>
      </c>
      <c r="V46" s="37">
        <v>48734.113361147582</v>
      </c>
      <c r="W46" s="37">
        <v>52036.408957413165</v>
      </c>
      <c r="X46" s="37">
        <v>47268.727651554509</v>
      </c>
      <c r="Y46" s="37">
        <v>59117.713521641679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68122.431008939049</v>
      </c>
      <c r="D47" s="37">
        <v>73328.305562293972</v>
      </c>
      <c r="E47" s="37">
        <v>69440.044694279437</v>
      </c>
      <c r="F47" s="37">
        <v>98659.965617995127</v>
      </c>
      <c r="G47" s="37">
        <v>85069.713018082082</v>
      </c>
      <c r="H47" s="37">
        <v>90483.276026183972</v>
      </c>
      <c r="I47" s="37">
        <v>103163.00607638294</v>
      </c>
      <c r="J47" s="37">
        <v>106635.63568622386</v>
      </c>
      <c r="K47" s="37">
        <v>112420.29821131122</v>
      </c>
      <c r="L47" s="37">
        <v>114349.54862394137</v>
      </c>
      <c r="M47" s="37">
        <v>110283.38536885963</v>
      </c>
      <c r="N47" s="37">
        <v>106475.27335197316</v>
      </c>
      <c r="O47" s="37">
        <v>115963.16812075465</v>
      </c>
      <c r="P47" s="37">
        <v>112606.54129810771</v>
      </c>
      <c r="Q47" s="37">
        <v>83919.407334672054</v>
      </c>
      <c r="R47" s="37">
        <v>87336.431008939166</v>
      </c>
      <c r="S47" s="37">
        <v>100109.30556229409</v>
      </c>
      <c r="T47" s="37">
        <v>95169.044694279321</v>
      </c>
      <c r="U47" s="37">
        <v>116653.96561799524</v>
      </c>
      <c r="V47" s="37">
        <v>105202.71301808208</v>
      </c>
      <c r="W47" s="37">
        <v>107208.27602618397</v>
      </c>
      <c r="X47" s="37">
        <v>94570.006076382939</v>
      </c>
      <c r="Y47" s="37">
        <v>122882.63568622386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235943.96712893853</v>
      </c>
      <c r="D49" s="37">
        <v>245564.64395166049</v>
      </c>
      <c r="E49" s="37">
        <v>294170.83274509083</v>
      </c>
      <c r="F49" s="37">
        <v>349022.09957903298</v>
      </c>
      <c r="G49" s="37">
        <v>415998.27426080802</v>
      </c>
      <c r="H49" s="37">
        <v>520182.10176108824</v>
      </c>
      <c r="I49" s="37">
        <v>587831.19705937011</v>
      </c>
      <c r="J49" s="37">
        <v>506633.10986946477</v>
      </c>
      <c r="K49" s="37">
        <v>595952.95015933039</v>
      </c>
      <c r="L49" s="37">
        <v>480547.62522509508</v>
      </c>
      <c r="M49" s="37">
        <v>570103.14759316435</v>
      </c>
      <c r="N49" s="37">
        <v>594684.59429528099</v>
      </c>
      <c r="O49" s="37">
        <v>1016880.0926560899</v>
      </c>
      <c r="P49" s="37">
        <v>1192079.3701153686</v>
      </c>
      <c r="Q49" s="37">
        <v>1119094.8069381844</v>
      </c>
      <c r="R49" s="37">
        <v>1174030.4029837642</v>
      </c>
      <c r="S49" s="37">
        <v>1284465.3203238007</v>
      </c>
      <c r="T49" s="37">
        <v>1150019.3522195034</v>
      </c>
      <c r="U49" s="37">
        <v>1213767.8478527106</v>
      </c>
      <c r="V49" s="37">
        <v>1185198.5548257222</v>
      </c>
      <c r="W49" s="37">
        <v>1552669.7930083191</v>
      </c>
      <c r="X49" s="37">
        <v>1533895.0062407348</v>
      </c>
      <c r="Y49" s="37">
        <v>1595025.0777856912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156544.52712937922</v>
      </c>
      <c r="D50" s="37">
        <v>183912.55503832956</v>
      </c>
      <c r="E50" s="37">
        <v>194770.72393739305</v>
      </c>
      <c r="F50" s="37">
        <v>300114.05901006248</v>
      </c>
      <c r="G50" s="37">
        <v>366707.87482392672</v>
      </c>
      <c r="H50" s="37">
        <v>361068.22703502339</v>
      </c>
      <c r="I50" s="37">
        <v>374047.33876227215</v>
      </c>
      <c r="J50" s="37">
        <v>503403.76316063269</v>
      </c>
      <c r="K50" s="37">
        <v>655165.30621228646</v>
      </c>
      <c r="L50" s="37">
        <v>587344.35769620142</v>
      </c>
      <c r="M50" s="37">
        <v>761907.04102214333</v>
      </c>
      <c r="N50" s="37">
        <v>582731.04127369681</v>
      </c>
      <c r="O50" s="37">
        <v>821294.34522083309</v>
      </c>
      <c r="P50" s="37">
        <v>1095326.3924301132</v>
      </c>
      <c r="Q50" s="37">
        <v>957461.73216331098</v>
      </c>
      <c r="R50" s="37">
        <v>1317516.3016562685</v>
      </c>
      <c r="S50" s="37">
        <v>1170005.7386596031</v>
      </c>
      <c r="T50" s="37">
        <v>1418487.6634853249</v>
      </c>
      <c r="U50" s="37">
        <v>1701152.2591011925</v>
      </c>
      <c r="V50" s="37">
        <v>1555863.922517498</v>
      </c>
      <c r="W50" s="37">
        <v>1858274.9305449706</v>
      </c>
      <c r="X50" s="37">
        <v>1477966.055169614</v>
      </c>
      <c r="Y50" s="37">
        <v>1767134.4580978965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11274741.683434803</v>
      </c>
      <c r="D52" s="38">
        <v>11621256.458677016</v>
      </c>
      <c r="E52" s="38">
        <v>11724489.064883821</v>
      </c>
      <c r="F52" s="38">
        <v>12494914.786696658</v>
      </c>
      <c r="G52" s="38">
        <v>11937972.123168528</v>
      </c>
      <c r="H52" s="38">
        <v>12374425.420624293</v>
      </c>
      <c r="I52" s="38">
        <v>13298947.898607105</v>
      </c>
      <c r="J52" s="38">
        <v>13942354.555769712</v>
      </c>
      <c r="K52" s="38">
        <v>14070631.731339812</v>
      </c>
      <c r="L52" s="38">
        <v>13877639.423346244</v>
      </c>
      <c r="M52" s="38">
        <v>13637177.697723739</v>
      </c>
      <c r="N52" s="38">
        <v>13861590.84086588</v>
      </c>
      <c r="O52" s="38">
        <v>11298949.630322918</v>
      </c>
      <c r="P52" s="38">
        <v>10560100.115017697</v>
      </c>
      <c r="Q52" s="38">
        <v>11358433.262602724</v>
      </c>
      <c r="R52" s="38">
        <v>8535479.5338227376</v>
      </c>
      <c r="S52" s="38">
        <v>7189778.8278231323</v>
      </c>
      <c r="T52" s="38">
        <v>6993032.0088441446</v>
      </c>
      <c r="U52" s="38">
        <v>6279531.3516068906</v>
      </c>
      <c r="V52" s="38">
        <v>5268185.2147866413</v>
      </c>
      <c r="W52" s="38">
        <v>5837763.0989547968</v>
      </c>
      <c r="X52" s="38">
        <v>4315429.7608098611</v>
      </c>
      <c r="Y52" s="38">
        <v>5357917.2132476196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352317.2785790877</v>
      </c>
      <c r="D53" s="39">
        <v>283104.98426230811</v>
      </c>
      <c r="E53" s="39">
        <v>274991.19081462338</v>
      </c>
      <c r="F53" s="39">
        <v>260853.52648218186</v>
      </c>
      <c r="G53" s="39">
        <v>226102.14505079365</v>
      </c>
      <c r="H53" s="39">
        <v>226524.71090773609</v>
      </c>
      <c r="I53" s="39">
        <v>249847.36600814201</v>
      </c>
      <c r="J53" s="39">
        <v>255216.11143795075</v>
      </c>
      <c r="K53" s="39">
        <v>445651.22650626092</v>
      </c>
      <c r="L53" s="39">
        <v>403484.27872951282</v>
      </c>
      <c r="M53" s="39">
        <v>389568.1347157408</v>
      </c>
      <c r="N53" s="39">
        <v>340753.05641971901</v>
      </c>
      <c r="O53" s="39">
        <v>339513.31912097009</v>
      </c>
      <c r="P53" s="39">
        <v>355311.43875809107</v>
      </c>
      <c r="Q53" s="39">
        <v>289843.04010434775</v>
      </c>
      <c r="R53" s="39">
        <v>341201.90137585299</v>
      </c>
      <c r="S53" s="39">
        <v>543812.29645381961</v>
      </c>
      <c r="T53" s="39">
        <v>503142.07536237594</v>
      </c>
      <c r="U53" s="39">
        <v>491847.92261156626</v>
      </c>
      <c r="V53" s="39">
        <v>438476.31534984801</v>
      </c>
      <c r="W53" s="39">
        <v>380558.49410676304</v>
      </c>
      <c r="X53" s="39">
        <v>338400.22571253916</v>
      </c>
      <c r="Y53" s="39">
        <v>324448.76694521215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240178.37161371298</v>
      </c>
      <c r="D57" s="37">
        <v>241723.26146697346</v>
      </c>
      <c r="E57" s="37">
        <v>243278.08845421765</v>
      </c>
      <c r="F57" s="37">
        <v>244842.9164936794</v>
      </c>
      <c r="G57" s="37">
        <v>246417.80991473328</v>
      </c>
      <c r="H57" s="37">
        <v>248002.83346053399</v>
      </c>
      <c r="I57" s="37">
        <v>249598.05229068454</v>
      </c>
      <c r="J57" s="37">
        <v>251203.53198390827</v>
      </c>
      <c r="K57" s="37">
        <v>252819.33854075056</v>
      </c>
      <c r="L57" s="37">
        <v>254445.53838628717</v>
      </c>
      <c r="M57" s="37">
        <v>256082.19837286044</v>
      </c>
      <c r="N57" s="37">
        <v>257729.38578282017</v>
      </c>
      <c r="O57" s="37">
        <v>259387.16833129805</v>
      </c>
      <c r="P57" s="37">
        <v>261055.61416898295</v>
      </c>
      <c r="Q57" s="37">
        <v>262734.7918849308</v>
      </c>
      <c r="R57" s="37">
        <v>264424.77050937712</v>
      </c>
      <c r="S57" s="37">
        <v>266125.61951657943</v>
      </c>
      <c r="T57" s="37">
        <v>267837.40882767085</v>
      </c>
      <c r="U57" s="37">
        <v>306747.47161371261</v>
      </c>
      <c r="V57" s="37">
        <v>304576.96146697365</v>
      </c>
      <c r="W57" s="37">
        <v>287351.98845421802</v>
      </c>
      <c r="X57" s="37">
        <v>371173.01649367902</v>
      </c>
      <c r="Y57" s="37">
        <v>284819.80991473328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222900.66299474798</v>
      </c>
      <c r="D58" s="37">
        <v>225778.43778734654</v>
      </c>
      <c r="E58" s="37">
        <v>228693.36629517283</v>
      </c>
      <c r="F58" s="37">
        <v>231645.92819389747</v>
      </c>
      <c r="G58" s="37">
        <v>234636.60935207922</v>
      </c>
      <c r="H58" s="37">
        <v>237665.90191111527</v>
      </c>
      <c r="I58" s="37">
        <v>240734.30436623143</v>
      </c>
      <c r="J58" s="37">
        <v>243842.32164850924</v>
      </c>
      <c r="K58" s="37">
        <v>246990.46520798095</v>
      </c>
      <c r="L58" s="37">
        <v>250179.25309778936</v>
      </c>
      <c r="M58" s="37">
        <v>253409.2100594379</v>
      </c>
      <c r="N58" s="37">
        <v>256680.86760914419</v>
      </c>
      <c r="O58" s="37">
        <v>259994.7641253043</v>
      </c>
      <c r="P58" s="37">
        <v>263351.44493708387</v>
      </c>
      <c r="Q58" s="37">
        <v>266751.46241416223</v>
      </c>
      <c r="R58" s="37">
        <v>258995.66299474798</v>
      </c>
      <c r="S58" s="37">
        <v>264195.43778734654</v>
      </c>
      <c r="T58" s="37">
        <v>262353.36629517283</v>
      </c>
      <c r="U58" s="37">
        <v>326462.92819389701</v>
      </c>
      <c r="V58" s="37">
        <v>244659.60935207922</v>
      </c>
      <c r="W58" s="37">
        <v>246647.90191111527</v>
      </c>
      <c r="X58" s="37">
        <v>264993.30436623096</v>
      </c>
      <c r="Y58" s="37">
        <v>279534.32164850924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12653.896653850679</v>
      </c>
      <c r="D59" s="37">
        <v>13231.414835668635</v>
      </c>
      <c r="E59" s="37">
        <v>13835.290688918089</v>
      </c>
      <c r="F59" s="37">
        <v>14466.727165930526</v>
      </c>
      <c r="G59" s="37">
        <v>15126.982121243607</v>
      </c>
      <c r="H59" s="37">
        <v>15817.37081731332</v>
      </c>
      <c r="I59" s="37">
        <v>16539.268544585793</v>
      </c>
      <c r="J59" s="37">
        <v>17294.113361147582</v>
      </c>
      <c r="K59" s="37">
        <v>18083.408957413165</v>
      </c>
      <c r="L59" s="37">
        <v>18908.727651554509</v>
      </c>
      <c r="M59" s="37">
        <v>19771.713521641679</v>
      </c>
      <c r="N59" s="37">
        <v>20674.085680732271</v>
      </c>
      <c r="O59" s="37">
        <v>20481.896653850679</v>
      </c>
      <c r="P59" s="37">
        <v>21286.414835668635</v>
      </c>
      <c r="Q59" s="37">
        <v>21717.290688918089</v>
      </c>
      <c r="R59" s="37">
        <v>27848.727165930555</v>
      </c>
      <c r="S59" s="37">
        <v>26470.982121243607</v>
      </c>
      <c r="T59" s="37">
        <v>29577.37081731332</v>
      </c>
      <c r="U59" s="37">
        <v>30320.268544585793</v>
      </c>
      <c r="V59" s="37">
        <v>32350.113361147582</v>
      </c>
      <c r="W59" s="37">
        <v>33009.408957413165</v>
      </c>
      <c r="X59" s="37">
        <v>33067.727651554509</v>
      </c>
      <c r="Y59" s="37">
        <v>37410.713521641679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45350.431008939166</v>
      </c>
      <c r="D60" s="37">
        <v>47701.305562294088</v>
      </c>
      <c r="E60" s="37">
        <v>50174.044694279321</v>
      </c>
      <c r="F60" s="37">
        <v>52774.965617995244</v>
      </c>
      <c r="G60" s="37">
        <v>55510.713018082082</v>
      </c>
      <c r="H60" s="37">
        <v>58388.276026183972</v>
      </c>
      <c r="I60" s="37">
        <v>61415.006076382939</v>
      </c>
      <c r="J60" s="37">
        <v>64598.635686223861</v>
      </c>
      <c r="K60" s="37">
        <v>67947.298211311223</v>
      </c>
      <c r="L60" s="37">
        <v>71469.548623941373</v>
      </c>
      <c r="M60" s="37">
        <v>75174.385368859628</v>
      </c>
      <c r="N60" s="37">
        <v>79071.273351973156</v>
      </c>
      <c r="O60" s="37">
        <v>83170.16812075465</v>
      </c>
      <c r="P60" s="37">
        <v>87481.54129810771</v>
      </c>
      <c r="Q60" s="37">
        <v>92016.407334672054</v>
      </c>
      <c r="R60" s="37">
        <v>68122.431008939166</v>
      </c>
      <c r="S60" s="37">
        <v>73328.305562294088</v>
      </c>
      <c r="T60" s="37">
        <v>69440.044694279321</v>
      </c>
      <c r="U60" s="37">
        <v>98659.965617995244</v>
      </c>
      <c r="V60" s="37">
        <v>85069.713018082082</v>
      </c>
      <c r="W60" s="37">
        <v>90483.276026183972</v>
      </c>
      <c r="X60" s="37">
        <v>103163.00607638294</v>
      </c>
      <c r="Y60" s="37">
        <v>106635.63568622386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123888.81615527044</v>
      </c>
      <c r="D62" s="37">
        <v>133455.18161594868</v>
      </c>
      <c r="E62" s="37">
        <v>143760.23641895247</v>
      </c>
      <c r="F62" s="37">
        <v>154861.02019408811</v>
      </c>
      <c r="G62" s="37">
        <v>166818.97701993585</v>
      </c>
      <c r="H62" s="37">
        <v>179700.29552369053</v>
      </c>
      <c r="I62" s="37">
        <v>193576.2752426099</v>
      </c>
      <c r="J62" s="37">
        <v>208523.72127491981</v>
      </c>
      <c r="K62" s="37">
        <v>235943.96712893853</v>
      </c>
      <c r="L62" s="37">
        <v>245564.64395166049</v>
      </c>
      <c r="M62" s="37">
        <v>294170.83274509059</v>
      </c>
      <c r="N62" s="37">
        <v>349022.09957903344</v>
      </c>
      <c r="O62" s="37">
        <v>415998.27426080778</v>
      </c>
      <c r="P62" s="37">
        <v>520182.10176108778</v>
      </c>
      <c r="Q62" s="37">
        <v>587831.19705936965</v>
      </c>
      <c r="R62" s="37">
        <v>506633.10986946523</v>
      </c>
      <c r="S62" s="37">
        <v>595952.95015932992</v>
      </c>
      <c r="T62" s="37">
        <v>480547.62522509508</v>
      </c>
      <c r="U62" s="37">
        <v>570103.14759316482</v>
      </c>
      <c r="V62" s="37">
        <v>594684.59429528192</v>
      </c>
      <c r="W62" s="37">
        <v>1016880.0926560909</v>
      </c>
      <c r="X62" s="37">
        <v>1192079.3701153696</v>
      </c>
      <c r="Y62" s="37">
        <v>1119094.8069381844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121284.88606491836</v>
      </c>
      <c r="D63" s="37">
        <v>125504.01350108779</v>
      </c>
      <c r="E63" s="37">
        <v>129869.91137914953</v>
      </c>
      <c r="F63" s="37">
        <v>134387.68539049139</v>
      </c>
      <c r="G63" s="37">
        <v>139062.61883777031</v>
      </c>
      <c r="H63" s="37">
        <v>156544.52712937933</v>
      </c>
      <c r="I63" s="37">
        <v>183912.55503832945</v>
      </c>
      <c r="J63" s="37">
        <v>194770.7239373934</v>
      </c>
      <c r="K63" s="37">
        <v>300114.05901006283</v>
      </c>
      <c r="L63" s="37">
        <v>366707.87482392648</v>
      </c>
      <c r="M63" s="37">
        <v>361068.22703502327</v>
      </c>
      <c r="N63" s="37">
        <v>374047.33876227215</v>
      </c>
      <c r="O63" s="37">
        <v>503403.76316063292</v>
      </c>
      <c r="P63" s="37">
        <v>655165.306212286</v>
      </c>
      <c r="Q63" s="37">
        <v>587344.35769620072</v>
      </c>
      <c r="R63" s="37">
        <v>761907.04102214333</v>
      </c>
      <c r="S63" s="37">
        <v>582731.04127369728</v>
      </c>
      <c r="T63" s="37">
        <v>821294.34522083309</v>
      </c>
      <c r="U63" s="37">
        <v>1095326.3924301127</v>
      </c>
      <c r="V63" s="37">
        <v>957461.73216331098</v>
      </c>
      <c r="W63" s="37">
        <v>1317516.3016562695</v>
      </c>
      <c r="X63" s="37">
        <v>1170005.7386596017</v>
      </c>
      <c r="Y63" s="37">
        <v>1418487.6634853259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9968722.3634493276</v>
      </c>
      <c r="D65" s="38">
        <v>10063891.176160797</v>
      </c>
      <c r="E65" s="38">
        <v>10283217.598611936</v>
      </c>
      <c r="F65" s="38">
        <v>10341334.240156285</v>
      </c>
      <c r="G65" s="38">
        <v>10710945.791848749</v>
      </c>
      <c r="H65" s="38">
        <v>11005726.610230833</v>
      </c>
      <c r="I65" s="38">
        <v>11810494.738926701</v>
      </c>
      <c r="J65" s="38">
        <v>12103112.312567726</v>
      </c>
      <c r="K65" s="38">
        <v>12227658.353122659</v>
      </c>
      <c r="L65" s="38">
        <v>12445798.12535812</v>
      </c>
      <c r="M65" s="38">
        <v>12788726.073971964</v>
      </c>
      <c r="N65" s="38">
        <v>11764443.114076369</v>
      </c>
      <c r="O65" s="38">
        <v>8928902.8869762793</v>
      </c>
      <c r="P65" s="38">
        <v>8850288.5715532973</v>
      </c>
      <c r="Q65" s="38">
        <v>10351250.833907597</v>
      </c>
      <c r="R65" s="38">
        <v>8549510.8878145143</v>
      </c>
      <c r="S65" s="38">
        <v>6955540.1531595811</v>
      </c>
      <c r="T65" s="38">
        <v>6738720.6446799487</v>
      </c>
      <c r="U65" s="38">
        <v>5971308.6249103323</v>
      </c>
      <c r="V65" s="38">
        <v>5095149.877335079</v>
      </c>
      <c r="W65" s="38">
        <v>4298562.6546597183</v>
      </c>
      <c r="X65" s="38">
        <v>3941840.3598895818</v>
      </c>
      <c r="Y65" s="38">
        <v>4010047.938168332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157713.92235551937</v>
      </c>
      <c r="D66" s="39">
        <v>160433.66238704952</v>
      </c>
      <c r="E66" s="39">
        <v>163200.30370496353</v>
      </c>
      <c r="F66" s="39">
        <v>166014.65511107305</v>
      </c>
      <c r="G66" s="39">
        <v>168877.53935478907</v>
      </c>
      <c r="H66" s="39">
        <v>171789.79337364598</v>
      </c>
      <c r="I66" s="39">
        <v>174752.26853797119</v>
      </c>
      <c r="J66" s="39">
        <v>177765.83089977782</v>
      </c>
      <c r="K66" s="39">
        <v>352317.27857908746</v>
      </c>
      <c r="L66" s="39">
        <v>283104.98426230811</v>
      </c>
      <c r="M66" s="39">
        <v>274991.19081462314</v>
      </c>
      <c r="N66" s="39">
        <v>260853.52648218209</v>
      </c>
      <c r="O66" s="39">
        <v>226102.14505079389</v>
      </c>
      <c r="P66" s="39">
        <v>226524.71090773633</v>
      </c>
      <c r="Q66" s="39">
        <v>249847.36600814201</v>
      </c>
      <c r="R66" s="39">
        <v>255216.11143795075</v>
      </c>
      <c r="S66" s="39">
        <v>445651.22650626069</v>
      </c>
      <c r="T66" s="39">
        <v>403484.27872951282</v>
      </c>
      <c r="U66" s="39">
        <v>389568.13471574103</v>
      </c>
      <c r="V66" s="39">
        <v>340753.05641971901</v>
      </c>
      <c r="W66" s="39">
        <v>339513.31912097009</v>
      </c>
      <c r="X66" s="39">
        <v>355311.43875809107</v>
      </c>
      <c r="Y66" s="39">
        <v>289843.04010434775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8759.9999999999927</v>
      </c>
      <c r="D70" s="40">
        <v>8759.9999999999945</v>
      </c>
      <c r="E70" s="40">
        <v>8759.9999999999945</v>
      </c>
      <c r="F70" s="40">
        <v>8759.9999999999945</v>
      </c>
      <c r="G70" s="40">
        <v>8759.9999999999945</v>
      </c>
      <c r="H70" s="40">
        <v>8759.9999999999964</v>
      </c>
      <c r="I70" s="40">
        <v>8759.9999999999982</v>
      </c>
      <c r="J70" s="40">
        <v>8759.9999999999982</v>
      </c>
      <c r="K70" s="40">
        <v>8759.9999999999927</v>
      </c>
      <c r="L70" s="40">
        <v>8759.9999999999982</v>
      </c>
      <c r="M70" s="40">
        <v>8759.9999999999927</v>
      </c>
      <c r="N70" s="40">
        <v>8759.9999999999982</v>
      </c>
      <c r="O70" s="40">
        <v>8759.9999999999964</v>
      </c>
      <c r="P70" s="40">
        <v>8759.9999999999982</v>
      </c>
      <c r="Q70" s="40">
        <v>8759.9999999999964</v>
      </c>
      <c r="R70" s="40">
        <v>8759.9999999999927</v>
      </c>
      <c r="S70" s="40">
        <v>8759.9999999999945</v>
      </c>
      <c r="T70" s="40">
        <v>8759.9999999999927</v>
      </c>
      <c r="U70" s="40">
        <v>8759.9999999999927</v>
      </c>
      <c r="V70" s="40">
        <v>8759.9999999999964</v>
      </c>
      <c r="W70" s="40">
        <v>8759.9999999999964</v>
      </c>
      <c r="X70" s="40">
        <v>8759.9999999999964</v>
      </c>
      <c r="Y70" s="40">
        <v>8759.9999999999964</v>
      </c>
      <c r="DA70" s="58" t="s">
        <v>1009</v>
      </c>
    </row>
    <row r="71" spans="1:105" ht="12" customHeight="1" x14ac:dyDescent="0.25">
      <c r="A71" s="28" t="s">
        <v>47</v>
      </c>
      <c r="B71" s="40">
        <v>405.10122420865741</v>
      </c>
      <c r="C71" s="40">
        <v>398.78426865509635</v>
      </c>
      <c r="D71" s="40">
        <v>395.33953414585108</v>
      </c>
      <c r="E71" s="40">
        <v>394.28269194267943</v>
      </c>
      <c r="F71" s="40">
        <v>396.00308650877776</v>
      </c>
      <c r="G71" s="40">
        <v>393.57329570568493</v>
      </c>
      <c r="H71" s="40">
        <v>398.26183286453528</v>
      </c>
      <c r="I71" s="40">
        <v>399.1428671391426</v>
      </c>
      <c r="J71" s="40">
        <v>397.55732649362454</v>
      </c>
      <c r="K71" s="40">
        <v>396.7800752984802</v>
      </c>
      <c r="L71" s="40">
        <v>398.22696182686286</v>
      </c>
      <c r="M71" s="40">
        <v>398.15191582734025</v>
      </c>
      <c r="N71" s="40">
        <v>397.84767380994219</v>
      </c>
      <c r="O71" s="40">
        <v>397.00025135049452</v>
      </c>
      <c r="P71" s="40">
        <v>393.7027205276126</v>
      </c>
      <c r="Q71" s="40">
        <v>394.33284197621703</v>
      </c>
      <c r="R71" s="40">
        <v>393.91159420264501</v>
      </c>
      <c r="S71" s="40">
        <v>397.56499660523593</v>
      </c>
      <c r="T71" s="40">
        <v>394.96232119142815</v>
      </c>
      <c r="U71" s="40">
        <v>388.61186174669058</v>
      </c>
      <c r="V71" s="40">
        <v>387.16339534502805</v>
      </c>
      <c r="W71" s="40">
        <v>390.87643876567097</v>
      </c>
      <c r="X71" s="40">
        <v>390.21436512479681</v>
      </c>
      <c r="Y71" s="40">
        <v>389.88332830435974</v>
      </c>
      <c r="DA71" s="58" t="s">
        <v>1010</v>
      </c>
    </row>
    <row r="72" spans="1:105" ht="12" customHeight="1" x14ac:dyDescent="0.25">
      <c r="A72" s="28" t="s">
        <v>46</v>
      </c>
      <c r="B72" s="40">
        <v>274.87013429930659</v>
      </c>
      <c r="C72" s="40">
        <v>273.05230662800318</v>
      </c>
      <c r="D72" s="40">
        <v>270.24516814942763</v>
      </c>
      <c r="E72" s="40">
        <v>269.21939222433184</v>
      </c>
      <c r="F72" s="40">
        <v>264.52036866302763</v>
      </c>
      <c r="G72" s="40">
        <v>265.58149713476257</v>
      </c>
      <c r="H72" s="40">
        <v>259.86384026537377</v>
      </c>
      <c r="I72" s="40">
        <v>256.35887310394071</v>
      </c>
      <c r="J72" s="40">
        <v>252.18199799841275</v>
      </c>
      <c r="K72" s="40">
        <v>247.23875839421694</v>
      </c>
      <c r="L72" s="40">
        <v>242.34955171498007</v>
      </c>
      <c r="M72" s="40">
        <v>236.45526577201633</v>
      </c>
      <c r="N72" s="40">
        <v>236.71387744336064</v>
      </c>
      <c r="O72" s="40">
        <v>237.91642422918602</v>
      </c>
      <c r="P72" s="40">
        <v>235.78798533741661</v>
      </c>
      <c r="Q72" s="40">
        <v>235.50746726973045</v>
      </c>
      <c r="R72" s="40">
        <v>237.33504219399788</v>
      </c>
      <c r="S72" s="40">
        <v>240.75905136559319</v>
      </c>
      <c r="T72" s="40">
        <v>239.87217425929032</v>
      </c>
      <c r="U72" s="40">
        <v>237.28622913458966</v>
      </c>
      <c r="V72" s="40">
        <v>234.95626631795037</v>
      </c>
      <c r="W72" s="40">
        <v>237.8694236409651</v>
      </c>
      <c r="X72" s="40">
        <v>232.83663500459403</v>
      </c>
      <c r="Y72" s="40">
        <v>230.32024068640851</v>
      </c>
      <c r="DA72" s="58" t="s">
        <v>1011</v>
      </c>
    </row>
    <row r="73" spans="1:105" ht="12" customHeight="1" x14ac:dyDescent="0.25">
      <c r="A73" s="28" t="s">
        <v>45</v>
      </c>
      <c r="B73" s="40">
        <v>439.61466534149127</v>
      </c>
      <c r="C73" s="40">
        <v>438.97934143558155</v>
      </c>
      <c r="D73" s="40">
        <v>437.8657348215919</v>
      </c>
      <c r="E73" s="40">
        <v>437.33536665384514</v>
      </c>
      <c r="F73" s="40">
        <v>436.52574858041402</v>
      </c>
      <c r="G73" s="40">
        <v>436.60804211006689</v>
      </c>
      <c r="H73" s="40">
        <v>436.59246254311921</v>
      </c>
      <c r="I73" s="40">
        <v>436.02654009228451</v>
      </c>
      <c r="J73" s="40">
        <v>434.07622658141247</v>
      </c>
      <c r="K73" s="40">
        <v>431.37628377512237</v>
      </c>
      <c r="L73" s="40">
        <v>430.1869383145181</v>
      </c>
      <c r="M73" s="40">
        <v>426.00109182903577</v>
      </c>
      <c r="N73" s="40">
        <v>426.51593127399042</v>
      </c>
      <c r="O73" s="40">
        <v>427.21097899327924</v>
      </c>
      <c r="P73" s="40">
        <v>429.76632910661738</v>
      </c>
      <c r="Q73" s="40">
        <v>431.18893939372339</v>
      </c>
      <c r="R73" s="40">
        <v>426.90696183077245</v>
      </c>
      <c r="S73" s="40">
        <v>433.03067789491331</v>
      </c>
      <c r="T73" s="40">
        <v>434.7549606720803</v>
      </c>
      <c r="U73" s="40">
        <v>432.05159440621503</v>
      </c>
      <c r="V73" s="40">
        <v>446.06118873692407</v>
      </c>
      <c r="W73" s="40">
        <v>477.2140267954901</v>
      </c>
      <c r="X73" s="40">
        <v>455.36423649697599</v>
      </c>
      <c r="Y73" s="40">
        <v>444.43934134771894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1466.2206171057633</v>
      </c>
      <c r="C75" s="40">
        <v>1476.6522073447647</v>
      </c>
      <c r="D75" s="40">
        <v>1483.7338710043527</v>
      </c>
      <c r="E75" s="40">
        <v>1488.3921789668464</v>
      </c>
      <c r="F75" s="40">
        <v>1489.6148481421349</v>
      </c>
      <c r="G75" s="40">
        <v>1491.3029926384788</v>
      </c>
      <c r="H75" s="40">
        <v>1491.8927582938136</v>
      </c>
      <c r="I75" s="40">
        <v>1489.9814021895634</v>
      </c>
      <c r="J75" s="40">
        <v>1483.192480012199</v>
      </c>
      <c r="K75" s="40">
        <v>1472.5727282374078</v>
      </c>
      <c r="L75" s="40">
        <v>1465.0043239187307</v>
      </c>
      <c r="M75" s="40">
        <v>1467.9287013956825</v>
      </c>
      <c r="N75" s="40">
        <v>1468.5144692752617</v>
      </c>
      <c r="O75" s="40">
        <v>1467.8848210349236</v>
      </c>
      <c r="P75" s="40">
        <v>1464.9936804924032</v>
      </c>
      <c r="Q75" s="40">
        <v>1462.0714745612208</v>
      </c>
      <c r="R75" s="40">
        <v>1476.82131972771</v>
      </c>
      <c r="S75" s="40">
        <v>1510.4773339647936</v>
      </c>
      <c r="T75" s="40">
        <v>1514.6806295731039</v>
      </c>
      <c r="U75" s="40">
        <v>1509.1677447360248</v>
      </c>
      <c r="V75" s="40">
        <v>1575.1592769566996</v>
      </c>
      <c r="W75" s="40">
        <v>1687.5652756249453</v>
      </c>
      <c r="X75" s="40">
        <v>1604.6714164707016</v>
      </c>
      <c r="Y75" s="40">
        <v>1563.2244868935798</v>
      </c>
      <c r="DA75" s="58" t="s">
        <v>1013</v>
      </c>
    </row>
    <row r="76" spans="1:105" ht="12" customHeight="1" x14ac:dyDescent="0.25">
      <c r="A76" s="28" t="s">
        <v>27</v>
      </c>
      <c r="B76" s="40">
        <v>599.7066223312379</v>
      </c>
      <c r="C76" s="40">
        <v>611.81446508733438</v>
      </c>
      <c r="D76" s="40">
        <v>622.93023185928848</v>
      </c>
      <c r="E76" s="40">
        <v>633.44932409771263</v>
      </c>
      <c r="F76" s="40">
        <v>642.67278784536268</v>
      </c>
      <c r="G76" s="40">
        <v>652.54154953425348</v>
      </c>
      <c r="H76" s="40">
        <v>662.15978732853534</v>
      </c>
      <c r="I76" s="40">
        <v>671.05241722228345</v>
      </c>
      <c r="J76" s="40">
        <v>677.8638978127409</v>
      </c>
      <c r="K76" s="40">
        <v>683.1616339935731</v>
      </c>
      <c r="L76" s="40">
        <v>690.00914363656568</v>
      </c>
      <c r="M76" s="40">
        <v>696.6356531112674</v>
      </c>
      <c r="N76" s="40">
        <v>702.16445276610193</v>
      </c>
      <c r="O76" s="40">
        <v>707.06227237397275</v>
      </c>
      <c r="P76" s="40">
        <v>712.66265042377267</v>
      </c>
      <c r="Q76" s="40">
        <v>720.26769393017696</v>
      </c>
      <c r="R76" s="40">
        <v>729.37497485801418</v>
      </c>
      <c r="S76" s="40">
        <v>749.5358110784606</v>
      </c>
      <c r="T76" s="40">
        <v>754.22483162714263</v>
      </c>
      <c r="U76" s="40">
        <v>751.69315392787121</v>
      </c>
      <c r="V76" s="40">
        <v>783.95156278431136</v>
      </c>
      <c r="W76" s="40">
        <v>833.25280084431722</v>
      </c>
      <c r="X76" s="40">
        <v>799.43834329128151</v>
      </c>
      <c r="Y76" s="40">
        <v>782.53111451476366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466.20401481745</v>
      </c>
      <c r="C78" s="41">
        <v>467.13953351651895</v>
      </c>
      <c r="D78" s="41">
        <v>467.73222751257151</v>
      </c>
      <c r="E78" s="41">
        <v>468.22548899451982</v>
      </c>
      <c r="F78" s="41">
        <v>468.15282862117505</v>
      </c>
      <c r="G78" s="41">
        <v>469.15304493324527</v>
      </c>
      <c r="H78" s="41">
        <v>470.2836455992346</v>
      </c>
      <c r="I78" s="41">
        <v>471.10438829437828</v>
      </c>
      <c r="J78" s="41">
        <v>470.65314666206808</v>
      </c>
      <c r="K78" s="41">
        <v>469.34273750086413</v>
      </c>
      <c r="L78" s="41">
        <v>469.34136717541782</v>
      </c>
      <c r="M78" s="41">
        <v>470.64863047745621</v>
      </c>
      <c r="N78" s="41">
        <v>471.30761831609129</v>
      </c>
      <c r="O78" s="41">
        <v>471.42280990835383</v>
      </c>
      <c r="P78" s="41">
        <v>472.18668700414742</v>
      </c>
      <c r="Q78" s="41">
        <v>474.5616013825678</v>
      </c>
      <c r="R78" s="41">
        <v>477.72739143509415</v>
      </c>
      <c r="S78" s="41">
        <v>480.84681832580219</v>
      </c>
      <c r="T78" s="41">
        <v>480.27854146410931</v>
      </c>
      <c r="U78" s="41">
        <v>476.50207799797715</v>
      </c>
      <c r="V78" s="41">
        <v>494.74733822594266</v>
      </c>
      <c r="W78" s="41">
        <v>525.57918946536836</v>
      </c>
      <c r="X78" s="41">
        <v>501.80784635212677</v>
      </c>
      <c r="Y78" s="41">
        <v>489.92217479550595</v>
      </c>
      <c r="DA78" s="59" t="s">
        <v>1015</v>
      </c>
    </row>
    <row r="79" spans="1:105" ht="12" customHeight="1" x14ac:dyDescent="0.25">
      <c r="A79" s="32" t="s">
        <v>25</v>
      </c>
      <c r="B79" s="42">
        <v>32.437628402981659</v>
      </c>
      <c r="C79" s="42">
        <v>32.701258872469246</v>
      </c>
      <c r="D79" s="42">
        <v>32.888762589477324</v>
      </c>
      <c r="E79" s="42">
        <v>33.023850094777281</v>
      </c>
      <c r="F79" s="42">
        <v>33.078965680686849</v>
      </c>
      <c r="G79" s="42">
        <v>33.17431755169472</v>
      </c>
      <c r="H79" s="42">
        <v>33.246962546946818</v>
      </c>
      <c r="I79" s="42">
        <v>33.268693505070566</v>
      </c>
      <c r="J79" s="42">
        <v>33.174241552313092</v>
      </c>
      <c r="K79" s="42">
        <v>32.9954338848258</v>
      </c>
      <c r="L79" s="42">
        <v>32.886774204843334</v>
      </c>
      <c r="M79" s="42">
        <v>32.920839803436422</v>
      </c>
      <c r="N79" s="42">
        <v>32.895033131894607</v>
      </c>
      <c r="O79" s="42">
        <v>32.817937258106618</v>
      </c>
      <c r="P79" s="42">
        <v>32.773551188230591</v>
      </c>
      <c r="Q79" s="42">
        <v>32.82883038172411</v>
      </c>
      <c r="R79" s="42">
        <v>32.687072132490584</v>
      </c>
      <c r="S79" s="42">
        <v>33.322683139259546</v>
      </c>
      <c r="T79" s="42">
        <v>33.158718821517247</v>
      </c>
      <c r="U79" s="42">
        <v>32.69293098040901</v>
      </c>
      <c r="V79" s="42">
        <v>33.708903146860209</v>
      </c>
      <c r="W79" s="42">
        <v>35.9066256050994</v>
      </c>
      <c r="X79" s="42">
        <v>34.444351428125039</v>
      </c>
      <c r="Y79" s="42">
        <v>33.713214339637858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50.148211946112262</v>
      </c>
      <c r="C83" s="29">
        <v>49.615928941102148</v>
      </c>
      <c r="D83" s="29">
        <v>48.991213948762145</v>
      </c>
      <c r="E83" s="29">
        <v>48.345774908047609</v>
      </c>
      <c r="F83" s="29">
        <v>47.461422807920663</v>
      </c>
      <c r="G83" s="29">
        <v>46.698172020203991</v>
      </c>
      <c r="H83" s="29">
        <v>45.883223176241906</v>
      </c>
      <c r="I83" s="29">
        <v>44.863912390134765</v>
      </c>
      <c r="J83" s="29">
        <v>43.781660365196451</v>
      </c>
      <c r="K83" s="29">
        <v>42.665481062276314</v>
      </c>
      <c r="L83" s="29">
        <v>41.603543336627268</v>
      </c>
      <c r="M83" s="29">
        <v>40.484142464358243</v>
      </c>
      <c r="N83" s="29">
        <v>39.302072326379559</v>
      </c>
      <c r="O83" s="29">
        <v>37.931122520122251</v>
      </c>
      <c r="P83" s="29">
        <v>36.655960851605386</v>
      </c>
      <c r="Q83" s="29">
        <v>35.601194604105075</v>
      </c>
      <c r="R83" s="29">
        <v>34.346418452873188</v>
      </c>
      <c r="S83" s="29">
        <v>33.029164910747085</v>
      </c>
      <c r="T83" s="29">
        <v>31.716737559664054</v>
      </c>
      <c r="U83" s="29">
        <v>30.634415726467221</v>
      </c>
      <c r="V83" s="29">
        <v>29.668894222625088</v>
      </c>
      <c r="W83" s="29">
        <v>28.793077738610631</v>
      </c>
      <c r="X83" s="29">
        <v>27.824336138940957</v>
      </c>
      <c r="Y83" s="29">
        <v>27.013172186287392</v>
      </c>
      <c r="DA83" s="58" t="s">
        <v>1017</v>
      </c>
    </row>
    <row r="84" spans="1:105" ht="12" customHeight="1" x14ac:dyDescent="0.25">
      <c r="A84" s="28" t="s">
        <v>47</v>
      </c>
      <c r="B84" s="29">
        <v>781.87511347158124</v>
      </c>
      <c r="C84" s="29">
        <v>772.7567631269618</v>
      </c>
      <c r="D84" s="29">
        <v>760.32552678072238</v>
      </c>
      <c r="E84" s="29">
        <v>746.22775063616086</v>
      </c>
      <c r="F84" s="29">
        <v>728.0380140318415</v>
      </c>
      <c r="G84" s="29">
        <v>712.94612181912646</v>
      </c>
      <c r="H84" s="29">
        <v>696.52051176208681</v>
      </c>
      <c r="I84" s="29">
        <v>677.94114936465746</v>
      </c>
      <c r="J84" s="29">
        <v>657.82292006997307</v>
      </c>
      <c r="K84" s="29">
        <v>636.7919922024256</v>
      </c>
      <c r="L84" s="29">
        <v>615.37651721895611</v>
      </c>
      <c r="M84" s="29">
        <v>592.41352022411706</v>
      </c>
      <c r="N84" s="29">
        <v>568.64978688052759</v>
      </c>
      <c r="O84" s="29">
        <v>541.82338198905347</v>
      </c>
      <c r="P84" s="29">
        <v>515.30977887040717</v>
      </c>
      <c r="Q84" s="29">
        <v>490.8156960732905</v>
      </c>
      <c r="R84" s="29">
        <v>473.16819059662441</v>
      </c>
      <c r="S84" s="29">
        <v>457.46955413396302</v>
      </c>
      <c r="T84" s="29">
        <v>443.51968677438305</v>
      </c>
      <c r="U84" s="29">
        <v>427.52873441786579</v>
      </c>
      <c r="V84" s="29">
        <v>415.95161486448643</v>
      </c>
      <c r="W84" s="29">
        <v>405.61230073184839</v>
      </c>
      <c r="X84" s="29">
        <v>396.59033602454554</v>
      </c>
      <c r="Y84" s="29">
        <v>386.93484946564428</v>
      </c>
      <c r="DA84" s="58" t="s">
        <v>1018</v>
      </c>
    </row>
    <row r="85" spans="1:105" ht="12" customHeight="1" x14ac:dyDescent="0.25">
      <c r="A85" s="28" t="s">
        <v>46</v>
      </c>
      <c r="B85" s="29">
        <v>1649.4752898138372</v>
      </c>
      <c r="C85" s="29">
        <v>1641.7773160845404</v>
      </c>
      <c r="D85" s="29">
        <v>1631.047525168663</v>
      </c>
      <c r="E85" s="29">
        <v>1619.2584810593851</v>
      </c>
      <c r="F85" s="29">
        <v>1604.1930326838828</v>
      </c>
      <c r="G85" s="29">
        <v>1590.1093633543669</v>
      </c>
      <c r="H85" s="29">
        <v>1574.774732178955</v>
      </c>
      <c r="I85" s="29">
        <v>1559.1027555237558</v>
      </c>
      <c r="J85" s="29">
        <v>1542.6978888236424</v>
      </c>
      <c r="K85" s="29">
        <v>1526.0736353786544</v>
      </c>
      <c r="L85" s="29">
        <v>1510.6330124121791</v>
      </c>
      <c r="M85" s="29">
        <v>1491.4459273565003</v>
      </c>
      <c r="N85" s="29">
        <v>1468.624104333235</v>
      </c>
      <c r="O85" s="29">
        <v>1441.5868135951428</v>
      </c>
      <c r="P85" s="29">
        <v>1404.2713541265598</v>
      </c>
      <c r="Q85" s="29">
        <v>1359.3716316942555</v>
      </c>
      <c r="R85" s="29">
        <v>1299.3361618581509</v>
      </c>
      <c r="S85" s="29">
        <v>1241.1539925897762</v>
      </c>
      <c r="T85" s="29">
        <v>1180.446887699678</v>
      </c>
      <c r="U85" s="29">
        <v>1119.7580622539676</v>
      </c>
      <c r="V85" s="29">
        <v>1058.3369357749368</v>
      </c>
      <c r="W85" s="29">
        <v>999.1222299536355</v>
      </c>
      <c r="X85" s="29">
        <v>945.39882490057948</v>
      </c>
      <c r="Y85" s="29">
        <v>888.79927288881629</v>
      </c>
      <c r="DA85" s="58" t="s">
        <v>1019</v>
      </c>
    </row>
    <row r="86" spans="1:105" ht="12" customHeight="1" x14ac:dyDescent="0.25">
      <c r="A86" s="28" t="s">
        <v>45</v>
      </c>
      <c r="B86" s="29">
        <v>697.36920437835238</v>
      </c>
      <c r="C86" s="29">
        <v>693.59827024858419</v>
      </c>
      <c r="D86" s="29">
        <v>687.543053212671</v>
      </c>
      <c r="E86" s="29">
        <v>680.99325683579116</v>
      </c>
      <c r="F86" s="29">
        <v>671.28204728087417</v>
      </c>
      <c r="G86" s="29">
        <v>662.25792945468129</v>
      </c>
      <c r="H86" s="29">
        <v>652.12153939180837</v>
      </c>
      <c r="I86" s="29">
        <v>640.16566133487504</v>
      </c>
      <c r="J86" s="29">
        <v>627.43356325964021</v>
      </c>
      <c r="K86" s="29">
        <v>613.71261282624494</v>
      </c>
      <c r="L86" s="29">
        <v>599.32876686291456</v>
      </c>
      <c r="M86" s="29">
        <v>584.17970561370805</v>
      </c>
      <c r="N86" s="29">
        <v>568.95243600455865</v>
      </c>
      <c r="O86" s="29">
        <v>552.85794722934759</v>
      </c>
      <c r="P86" s="29">
        <v>537.12910911139682</v>
      </c>
      <c r="Q86" s="29">
        <v>522.29661223042547</v>
      </c>
      <c r="R86" s="29">
        <v>512.60947184945746</v>
      </c>
      <c r="S86" s="29">
        <v>503.38184125881588</v>
      </c>
      <c r="T86" s="29">
        <v>495.15490990687829</v>
      </c>
      <c r="U86" s="29">
        <v>484.77526015256734</v>
      </c>
      <c r="V86" s="29">
        <v>476.0898331667164</v>
      </c>
      <c r="W86" s="29">
        <v>467.84037139889818</v>
      </c>
      <c r="X86" s="29">
        <v>460.16419564044406</v>
      </c>
      <c r="Y86" s="29">
        <v>452.31119818598751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400.23724307206686</v>
      </c>
      <c r="C88" s="29">
        <v>392.90768957331738</v>
      </c>
      <c r="D88" s="29">
        <v>385.35021291055358</v>
      </c>
      <c r="E88" s="29">
        <v>376.74756845555316</v>
      </c>
      <c r="F88" s="29">
        <v>367.16257777592062</v>
      </c>
      <c r="G88" s="29">
        <v>356.61110265194685</v>
      </c>
      <c r="H88" s="29">
        <v>344.79150394244118</v>
      </c>
      <c r="I88" s="29">
        <v>332.13580742259632</v>
      </c>
      <c r="J88" s="29">
        <v>320.49888345128193</v>
      </c>
      <c r="K88" s="29">
        <v>310.0155039891693</v>
      </c>
      <c r="L88" s="29">
        <v>300.59634848500804</v>
      </c>
      <c r="M88" s="29">
        <v>288.80305738664651</v>
      </c>
      <c r="N88" s="29">
        <v>275.9468905142478</v>
      </c>
      <c r="O88" s="29">
        <v>258.0706210008745</v>
      </c>
      <c r="P88" s="29">
        <v>238.31928400322042</v>
      </c>
      <c r="Q88" s="29">
        <v>219.96666817101476</v>
      </c>
      <c r="R88" s="29">
        <v>203.41258226469824</v>
      </c>
      <c r="S88" s="29">
        <v>188.71593657413189</v>
      </c>
      <c r="T88" s="29">
        <v>178.66231814185963</v>
      </c>
      <c r="U88" s="29">
        <v>169.640228650647</v>
      </c>
      <c r="V88" s="29">
        <v>161.73711384143903</v>
      </c>
      <c r="W88" s="29">
        <v>151.97930715140706</v>
      </c>
      <c r="X88" s="29">
        <v>143.97289128851745</v>
      </c>
      <c r="Y88" s="29">
        <v>138.4554919860862</v>
      </c>
      <c r="DA88" s="58" t="s">
        <v>1021</v>
      </c>
    </row>
    <row r="89" spans="1:105" ht="12" customHeight="1" x14ac:dyDescent="0.25">
      <c r="A89" s="28" t="s">
        <v>27</v>
      </c>
      <c r="B89" s="29">
        <v>394.24682560967904</v>
      </c>
      <c r="C89" s="29">
        <v>387.71695042930043</v>
      </c>
      <c r="D89" s="29">
        <v>376.65979788392411</v>
      </c>
      <c r="E89" s="29">
        <v>363.0209345711919</v>
      </c>
      <c r="F89" s="29">
        <v>344.13598728806045</v>
      </c>
      <c r="G89" s="29">
        <v>323.91902974807198</v>
      </c>
      <c r="H89" s="29">
        <v>308.90996298097889</v>
      </c>
      <c r="I89" s="29">
        <v>294.79262904249009</v>
      </c>
      <c r="J89" s="29">
        <v>279.48255332190899</v>
      </c>
      <c r="K89" s="29">
        <v>260.8513865775567</v>
      </c>
      <c r="L89" s="29">
        <v>244.68937416447017</v>
      </c>
      <c r="M89" s="29">
        <v>229.51268757706546</v>
      </c>
      <c r="N89" s="29">
        <v>218.6952761426929</v>
      </c>
      <c r="O89" s="29">
        <v>205.98234792709471</v>
      </c>
      <c r="P89" s="29">
        <v>193.72748276374105</v>
      </c>
      <c r="Q89" s="29">
        <v>186.17195154626282</v>
      </c>
      <c r="R89" s="29">
        <v>179.38827880555579</v>
      </c>
      <c r="S89" s="29">
        <v>175.83190014182318</v>
      </c>
      <c r="T89" s="29">
        <v>172.93263123801879</v>
      </c>
      <c r="U89" s="29">
        <v>170.41105208188262</v>
      </c>
      <c r="V89" s="29">
        <v>168.6376323650428</v>
      </c>
      <c r="W89" s="29">
        <v>166.43677820226574</v>
      </c>
      <c r="X89" s="29">
        <v>164.64942194666415</v>
      </c>
      <c r="Y89" s="29">
        <v>162.69318605154626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67.880948484818973</v>
      </c>
      <c r="C91" s="31">
        <v>67.570318069039629</v>
      </c>
      <c r="D91" s="31">
        <v>67.026981713821243</v>
      </c>
      <c r="E91" s="31">
        <v>66.28442316161491</v>
      </c>
      <c r="F91" s="31">
        <v>65.391959801188662</v>
      </c>
      <c r="G91" s="31">
        <v>64.406783733513223</v>
      </c>
      <c r="H91" s="31">
        <v>63.308368930882779</v>
      </c>
      <c r="I91" s="31">
        <v>61.812829758931173</v>
      </c>
      <c r="J91" s="31">
        <v>59.845279904115074</v>
      </c>
      <c r="K91" s="31">
        <v>57.464741839868275</v>
      </c>
      <c r="L91" s="31">
        <v>54.89343462968543</v>
      </c>
      <c r="M91" s="31">
        <v>52.393743511175209</v>
      </c>
      <c r="N91" s="31">
        <v>49.901393656773784</v>
      </c>
      <c r="O91" s="31">
        <v>48.017513710178832</v>
      </c>
      <c r="P91" s="31">
        <v>45.99107686677899</v>
      </c>
      <c r="Q91" s="31">
        <v>43.213787469037065</v>
      </c>
      <c r="R91" s="31">
        <v>40.475891581379557</v>
      </c>
      <c r="S91" s="31">
        <v>37.734863493265166</v>
      </c>
      <c r="T91" s="31">
        <v>34.677024232441589</v>
      </c>
      <c r="U91" s="31">
        <v>31.729589229743254</v>
      </c>
      <c r="V91" s="31">
        <v>29.224900033630181</v>
      </c>
      <c r="W91" s="31">
        <v>26.841494127888083</v>
      </c>
      <c r="X91" s="31">
        <v>24.985407725933424</v>
      </c>
      <c r="Y91" s="31">
        <v>22.967129771503831</v>
      </c>
      <c r="DA91" s="59" t="s">
        <v>1023</v>
      </c>
    </row>
    <row r="92" spans="1:105" ht="12" customHeight="1" x14ac:dyDescent="0.25">
      <c r="A92" s="32" t="s">
        <v>25</v>
      </c>
      <c r="B92" s="33">
        <v>8762.5598327848529</v>
      </c>
      <c r="C92" s="33">
        <v>8595.2129464379777</v>
      </c>
      <c r="D92" s="33">
        <v>8464.9702360399042</v>
      </c>
      <c r="E92" s="33">
        <v>8353.0638168864298</v>
      </c>
      <c r="F92" s="33">
        <v>8255.0399899916592</v>
      </c>
      <c r="G92" s="33">
        <v>8169.9057477029664</v>
      </c>
      <c r="H92" s="33">
        <v>8088.2705899641978</v>
      </c>
      <c r="I92" s="33">
        <v>8005.8595758032634</v>
      </c>
      <c r="J92" s="33">
        <v>7916.9782461676405</v>
      </c>
      <c r="K92" s="33">
        <v>7858.5890859849624</v>
      </c>
      <c r="L92" s="33">
        <v>7810.1588893835624</v>
      </c>
      <c r="M92" s="33">
        <v>7754.6007112530906</v>
      </c>
      <c r="N92" s="33">
        <v>7690.9832297013072</v>
      </c>
      <c r="O92" s="33">
        <v>7623.3472440636997</v>
      </c>
      <c r="P92" s="33">
        <v>7533.4607998439278</v>
      </c>
      <c r="Q92" s="33">
        <v>7456.6256652370312</v>
      </c>
      <c r="R92" s="33">
        <v>7374.9156496388232</v>
      </c>
      <c r="S92" s="33">
        <v>7233.8343236214687</v>
      </c>
      <c r="T92" s="33">
        <v>7100.8736543039222</v>
      </c>
      <c r="U92" s="33">
        <v>6966.5973688733302</v>
      </c>
      <c r="V92" s="33">
        <v>6849.6427563481857</v>
      </c>
      <c r="W92" s="33">
        <v>6747.2527124796325</v>
      </c>
      <c r="X92" s="33">
        <v>6663.528273322192</v>
      </c>
      <c r="Y92" s="33">
        <v>6585.2629914120698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42.106280754851966</v>
      </c>
      <c r="D96" s="29">
        <v>40.403759803940154</v>
      </c>
      <c r="E96" s="29">
        <v>39.320838228853397</v>
      </c>
      <c r="F96" s="29">
        <v>37.936993709883325</v>
      </c>
      <c r="G96" s="29">
        <v>36.638707120444714</v>
      </c>
      <c r="H96" s="29">
        <v>35.560752055540355</v>
      </c>
      <c r="I96" s="29">
        <v>34.301863456028258</v>
      </c>
      <c r="J96" s="29">
        <v>32.956407718759941</v>
      </c>
      <c r="K96" s="29">
        <v>31.883601980781972</v>
      </c>
      <c r="L96" s="29">
        <v>30.765772312631153</v>
      </c>
      <c r="M96" s="29">
        <v>30.087326369677509</v>
      </c>
      <c r="N96" s="29">
        <v>28.90110019256629</v>
      </c>
      <c r="O96" s="29">
        <v>27.604054405702176</v>
      </c>
      <c r="P96" s="29">
        <v>26.612346314227825</v>
      </c>
      <c r="Q96" s="29">
        <v>25.320298233441275</v>
      </c>
      <c r="R96" s="29">
        <v>24.635662349216613</v>
      </c>
      <c r="S96" s="29">
        <v>24.168657485530229</v>
      </c>
      <c r="T96" s="29">
        <v>23.675504918141097</v>
      </c>
      <c r="U96" s="29">
        <v>23.13193253113749</v>
      </c>
      <c r="V96" s="29">
        <v>23.111091652381816</v>
      </c>
      <c r="W96" s="29">
        <v>22.279092352896072</v>
      </c>
      <c r="X96" s="29">
        <v>21.447093053410324</v>
      </c>
      <c r="Y96" s="29">
        <v>20.61509375392458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651.63366866386468</v>
      </c>
      <c r="D97" s="29">
        <v>604.67536679372222</v>
      </c>
      <c r="E97" s="29">
        <v>576.44953254370716</v>
      </c>
      <c r="F97" s="29">
        <v>556.10388603769684</v>
      </c>
      <c r="G97" s="29">
        <v>540.56101526084137</v>
      </c>
      <c r="H97" s="29">
        <v>520.6253531766547</v>
      </c>
      <c r="I97" s="29">
        <v>499.95560086656701</v>
      </c>
      <c r="J97" s="29">
        <v>484.6663529503636</v>
      </c>
      <c r="K97" s="29">
        <v>472.20637205001555</v>
      </c>
      <c r="L97" s="29">
        <v>451.96513869489036</v>
      </c>
      <c r="M97" s="29">
        <v>432.95524786240082</v>
      </c>
      <c r="N97" s="29">
        <v>420.59103936003083</v>
      </c>
      <c r="O97" s="29">
        <v>403.30766835270254</v>
      </c>
      <c r="P97" s="29">
        <v>392.95985131444218</v>
      </c>
      <c r="Q97" s="29">
        <v>383.10317785985825</v>
      </c>
      <c r="R97" s="29">
        <v>378.37374141693209</v>
      </c>
      <c r="S97" s="29">
        <v>372.40076321233721</v>
      </c>
      <c r="T97" s="29">
        <v>365.33190322821264</v>
      </c>
      <c r="U97" s="29">
        <v>357.99818403127824</v>
      </c>
      <c r="V97" s="29">
        <v>350.78540050846721</v>
      </c>
      <c r="W97" s="29">
        <v>347.27754650338255</v>
      </c>
      <c r="X97" s="29">
        <v>343.76969249829784</v>
      </c>
      <c r="Y97" s="29">
        <v>340.26183849321319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1572.7165355208172</v>
      </c>
      <c r="D98" s="29">
        <v>1539.5558134332127</v>
      </c>
      <c r="E98" s="29">
        <v>1523.2708776868981</v>
      </c>
      <c r="F98" s="29">
        <v>1508.6107978937234</v>
      </c>
      <c r="G98" s="29">
        <v>1499.7759691194021</v>
      </c>
      <c r="H98" s="29">
        <v>1487.7557485580824</v>
      </c>
      <c r="I98" s="29">
        <v>1474.7062788786852</v>
      </c>
      <c r="J98" s="29">
        <v>1461.6274037519579</v>
      </c>
      <c r="K98" s="29">
        <v>1448.8895613691109</v>
      </c>
      <c r="L98" s="29">
        <v>1448.8151552166939</v>
      </c>
      <c r="M98" s="29">
        <v>1412.6006159895821</v>
      </c>
      <c r="N98" s="29">
        <v>1340.1609350572649</v>
      </c>
      <c r="O98" s="29">
        <v>1249.878082822999</v>
      </c>
      <c r="P98" s="29">
        <v>1111.4250776262716</v>
      </c>
      <c r="Q98" s="29">
        <v>903.85801771198783</v>
      </c>
      <c r="R98" s="29">
        <v>853.80045442544701</v>
      </c>
      <c r="S98" s="29">
        <v>830.07819586152027</v>
      </c>
      <c r="T98" s="29">
        <v>815.66492799555374</v>
      </c>
      <c r="U98" s="29">
        <v>796.12534179367708</v>
      </c>
      <c r="V98" s="29">
        <v>786.51814568370742</v>
      </c>
      <c r="W98" s="29">
        <v>778.65296422687038</v>
      </c>
      <c r="X98" s="29">
        <v>770.78778277003323</v>
      </c>
      <c r="Y98" s="29">
        <v>762.9226013131962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641.18274097749963</v>
      </c>
      <c r="D99" s="29">
        <v>610.11835490369663</v>
      </c>
      <c r="E99" s="29">
        <v>594.66911557832555</v>
      </c>
      <c r="F99" s="29">
        <v>580.90851498333643</v>
      </c>
      <c r="G99" s="29">
        <v>567.86753883700658</v>
      </c>
      <c r="H99" s="29">
        <v>554.13163337080641</v>
      </c>
      <c r="I99" s="29">
        <v>538.9209382558322</v>
      </c>
      <c r="J99" s="29">
        <v>525.42399589437673</v>
      </c>
      <c r="K99" s="29">
        <v>511.561428540024</v>
      </c>
      <c r="L99" s="29">
        <v>497.62019134514605</v>
      </c>
      <c r="M99" s="29">
        <v>477.46036378243963</v>
      </c>
      <c r="N99" s="29">
        <v>467.86279902284855</v>
      </c>
      <c r="O99" s="29">
        <v>462.04509046892235</v>
      </c>
      <c r="P99" s="29">
        <v>461.33062940923088</v>
      </c>
      <c r="Q99" s="29">
        <v>456.38439567359688</v>
      </c>
      <c r="R99" s="29">
        <v>451.96419467705567</v>
      </c>
      <c r="S99" s="29">
        <v>446.05404589252623</v>
      </c>
      <c r="T99" s="29">
        <v>438.36390110242002</v>
      </c>
      <c r="U99" s="29">
        <v>430.59786660514663</v>
      </c>
      <c r="V99" s="29">
        <v>423.11025100670338</v>
      </c>
      <c r="W99" s="29">
        <v>420.57158950066315</v>
      </c>
      <c r="X99" s="29">
        <v>418.03292799462292</v>
      </c>
      <c r="Y99" s="29">
        <v>415.4942664885827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356.22960681649994</v>
      </c>
      <c r="D101" s="29">
        <v>349.84237340757892</v>
      </c>
      <c r="E101" s="29">
        <v>343.52060296443005</v>
      </c>
      <c r="F101" s="29">
        <v>335.72401272777472</v>
      </c>
      <c r="G101" s="29">
        <v>326.59023331556637</v>
      </c>
      <c r="H101" s="29">
        <v>315.71806254703125</v>
      </c>
      <c r="I101" s="29">
        <v>301.53530595152591</v>
      </c>
      <c r="J101" s="29">
        <v>287.68991765577499</v>
      </c>
      <c r="K101" s="29">
        <v>272.80660509720843</v>
      </c>
      <c r="L101" s="29">
        <v>256.85751035511947</v>
      </c>
      <c r="M101" s="29">
        <v>239.456681787543</v>
      </c>
      <c r="N101" s="29">
        <v>223.98847577327382</v>
      </c>
      <c r="O101" s="29">
        <v>211.00294259434474</v>
      </c>
      <c r="P101" s="29">
        <v>191.35668258883175</v>
      </c>
      <c r="Q101" s="29">
        <v>171.88192994350726</v>
      </c>
      <c r="R101" s="29">
        <v>154.10846289728318</v>
      </c>
      <c r="S101" s="29">
        <v>150.57486664371024</v>
      </c>
      <c r="T101" s="29">
        <v>146.36649142436801</v>
      </c>
      <c r="U101" s="29">
        <v>142.2144000524774</v>
      </c>
      <c r="V101" s="29">
        <v>134.65896297018369</v>
      </c>
      <c r="W101" s="29">
        <v>131.96578371078002</v>
      </c>
      <c r="X101" s="29">
        <v>129.27260445137634</v>
      </c>
      <c r="Y101" s="29">
        <v>126.57942519197266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365.65833061192069</v>
      </c>
      <c r="D102" s="29">
        <v>347.45578665532412</v>
      </c>
      <c r="E102" s="29">
        <v>331.75867361906796</v>
      </c>
      <c r="F102" s="29">
        <v>315.68825666254452</v>
      </c>
      <c r="G102" s="29">
        <v>296.86881542144874</v>
      </c>
      <c r="H102" s="29">
        <v>283.5463398697313</v>
      </c>
      <c r="I102" s="29">
        <v>267.59914299873816</v>
      </c>
      <c r="J102" s="29">
        <v>251.14771148036388</v>
      </c>
      <c r="K102" s="29">
        <v>231.78785875212566</v>
      </c>
      <c r="L102" s="29">
        <v>215.06811439725632</v>
      </c>
      <c r="M102" s="29">
        <v>205.69880553035671</v>
      </c>
      <c r="N102" s="29">
        <v>196.58904256130887</v>
      </c>
      <c r="O102" s="29">
        <v>185.82691205412431</v>
      </c>
      <c r="P102" s="29">
        <v>178.35840147904645</v>
      </c>
      <c r="Q102" s="29">
        <v>173.52785013093754</v>
      </c>
      <c r="R102" s="29">
        <v>172.88191221668976</v>
      </c>
      <c r="S102" s="29">
        <v>171.65799457680663</v>
      </c>
      <c r="T102" s="29">
        <v>169.43966232591228</v>
      </c>
      <c r="U102" s="29">
        <v>166.69554759290082</v>
      </c>
      <c r="V102" s="29">
        <v>164.16446692881823</v>
      </c>
      <c r="W102" s="29">
        <v>162.52282225953005</v>
      </c>
      <c r="X102" s="29">
        <v>160.88117759024186</v>
      </c>
      <c r="Y102" s="29">
        <v>159.23953292095368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66.703990836308137</v>
      </c>
      <c r="D104" s="31">
        <v>65.768112939615079</v>
      </c>
      <c r="E104" s="31">
        <v>64.844715560927483</v>
      </c>
      <c r="F104" s="31">
        <v>63.933505419212906</v>
      </c>
      <c r="G104" s="31">
        <v>62.641382957494272</v>
      </c>
      <c r="H104" s="31">
        <v>61.195173018428143</v>
      </c>
      <c r="I104" s="31">
        <v>58.945743180198775</v>
      </c>
      <c r="J104" s="31">
        <v>56.103791630318028</v>
      </c>
      <c r="K104" s="31">
        <v>52.97717606696029</v>
      </c>
      <c r="L104" s="31">
        <v>50.207792844921961</v>
      </c>
      <c r="M104" s="31">
        <v>48.297245030856402</v>
      </c>
      <c r="N104" s="31">
        <v>45.57682337304</v>
      </c>
      <c r="O104" s="31">
        <v>43.25766296536942</v>
      </c>
      <c r="P104" s="31">
        <v>39.147635643613448</v>
      </c>
      <c r="Q104" s="31">
        <v>34.60977644014342</v>
      </c>
      <c r="R104" s="31">
        <v>28.693597931791082</v>
      </c>
      <c r="S104" s="31">
        <v>22.767204514863753</v>
      </c>
      <c r="T104" s="31">
        <v>17.813542105632674</v>
      </c>
      <c r="U104" s="31">
        <v>14.222692853931383</v>
      </c>
      <c r="V104" s="31">
        <v>12.669913340783587</v>
      </c>
      <c r="W104" s="31">
        <v>11.909718540336572</v>
      </c>
      <c r="X104" s="31">
        <v>11.149523739889556</v>
      </c>
      <c r="Y104" s="31">
        <v>10.389328939442539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8033.379599249567</v>
      </c>
      <c r="D105" s="33">
        <v>7927.3644363868934</v>
      </c>
      <c r="E105" s="33">
        <v>7921.4459084410464</v>
      </c>
      <c r="F105" s="33">
        <v>7913.0528183141378</v>
      </c>
      <c r="G105" s="33">
        <v>7910.5416456309022</v>
      </c>
      <c r="H105" s="33">
        <v>7907.0965510492579</v>
      </c>
      <c r="I105" s="33">
        <v>7883.2125934237401</v>
      </c>
      <c r="J105" s="33">
        <v>7791.495731246112</v>
      </c>
      <c r="K105" s="33">
        <v>7717.8370630645741</v>
      </c>
      <c r="L105" s="33">
        <v>7625.6547287923731</v>
      </c>
      <c r="M105" s="33">
        <v>7538.2751417789659</v>
      </c>
      <c r="N105" s="33">
        <v>7402.2220276481967</v>
      </c>
      <c r="O105" s="33">
        <v>7309.1705569703472</v>
      </c>
      <c r="P105" s="33">
        <v>7101.1315673497502</v>
      </c>
      <c r="Q105" s="33">
        <v>7087.564805516472</v>
      </c>
      <c r="R105" s="33">
        <v>7011.3467016187769</v>
      </c>
      <c r="S105" s="33">
        <v>6876.7425711473561</v>
      </c>
      <c r="T105" s="33">
        <v>6728.0072223772604</v>
      </c>
      <c r="U105" s="33">
        <v>6572.2247052755574</v>
      </c>
      <c r="V105" s="33">
        <v>6424.0868880300031</v>
      </c>
      <c r="W105" s="33">
        <v>6359.8460191497034</v>
      </c>
      <c r="X105" s="33">
        <v>6295.6051502694027</v>
      </c>
      <c r="Y105" s="33">
        <v>6231.3642813891029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1.1640781001611096</v>
      </c>
      <c r="C109" s="43">
        <f>C31/RES_summary!C$6</f>
        <v>1.1694660098382943</v>
      </c>
      <c r="D109" s="43">
        <f>D31/RES_summary!D$6</f>
        <v>1.1745934204097228</v>
      </c>
      <c r="E109" s="43">
        <f>E31/RES_summary!E$6</f>
        <v>1.1775522206277751</v>
      </c>
      <c r="F109" s="43">
        <f>F31/RES_summary!F$6</f>
        <v>1.1817377033658929</v>
      </c>
      <c r="G109" s="43">
        <f>G31/RES_summary!G$6</f>
        <v>1.19143081255077</v>
      </c>
      <c r="H109" s="43">
        <f>H31/RES_summary!H$6</f>
        <v>1.2024253443153574</v>
      </c>
      <c r="I109" s="43">
        <f>I31/RES_summary!I$6</f>
        <v>1.2238932033936458</v>
      </c>
      <c r="J109" s="43">
        <f>J31/RES_summary!J$6</f>
        <v>1.240610519790087</v>
      </c>
      <c r="K109" s="43">
        <f>K31/RES_summary!K$6</f>
        <v>1.2554033777470348</v>
      </c>
      <c r="L109" s="43">
        <f>L31/RES_summary!L$6</f>
        <v>1.2664425275554123</v>
      </c>
      <c r="M109" s="43">
        <f>M31/RES_summary!M$6</f>
        <v>1.2807281475830707</v>
      </c>
      <c r="N109" s="43">
        <f>N31/RES_summary!N$6</f>
        <v>1.2987000545237797</v>
      </c>
      <c r="O109" s="43">
        <f>O31/RES_summary!O$6</f>
        <v>1.3167371817805655</v>
      </c>
      <c r="P109" s="43">
        <f>P31/RES_summary!P$6</f>
        <v>1.3269054388266217</v>
      </c>
      <c r="Q109" s="43">
        <f>Q31/RES_summary!Q$6</f>
        <v>1.3332771892115365</v>
      </c>
      <c r="R109" s="43">
        <f>R31/RES_summary!R$6</f>
        <v>1.3407072996692695</v>
      </c>
      <c r="S109" s="43">
        <f>S31/RES_summary!S$6</f>
        <v>1.3480326276793968</v>
      </c>
      <c r="T109" s="43">
        <f>T31/RES_summary!T$6</f>
        <v>1.3551708423944833</v>
      </c>
      <c r="U109" s="43">
        <f>U31/RES_summary!U$6</f>
        <v>1.3619952549986754</v>
      </c>
      <c r="V109" s="43">
        <f>V31/RES_summary!V$6</f>
        <v>1.3673990669625826</v>
      </c>
      <c r="W109" s="43">
        <f>W31/RES_summary!W$6</f>
        <v>1.3735274992176063</v>
      </c>
      <c r="X109" s="43">
        <f>X31/RES_summary!X$6</f>
        <v>1.3814388191254461</v>
      </c>
      <c r="Y109" s="43">
        <f>Y31/RES_summary!Y$6</f>
        <v>1.3874414503824763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0.93354218282289825</v>
      </c>
      <c r="C110" s="43">
        <f>C32/RES_summary!C$6</f>
        <v>0.93349991243746344</v>
      </c>
      <c r="D110" s="43">
        <f>D32/RES_summary!D$6</f>
        <v>0.93465344900619995</v>
      </c>
      <c r="E110" s="43">
        <f>E32/RES_summary!E$6</f>
        <v>0.93665748245238889</v>
      </c>
      <c r="F110" s="43">
        <f>F32/RES_summary!F$6</f>
        <v>0.93861035683635929</v>
      </c>
      <c r="G110" s="43">
        <f>G32/RES_summary!G$6</f>
        <v>0.94133616329940373</v>
      </c>
      <c r="H110" s="43">
        <f>H32/RES_summary!H$6</f>
        <v>0.94512312450086222</v>
      </c>
      <c r="I110" s="43">
        <f>I32/RES_summary!I$6</f>
        <v>0.94832782215184475</v>
      </c>
      <c r="J110" s="43">
        <f>J32/RES_summary!J$6</f>
        <v>0.95019199167245305</v>
      </c>
      <c r="K110" s="43">
        <f>K32/RES_summary!K$6</f>
        <v>0.95173091143947397</v>
      </c>
      <c r="L110" s="43">
        <f>L32/RES_summary!L$6</f>
        <v>0.95334745906056451</v>
      </c>
      <c r="M110" s="43">
        <f>M32/RES_summary!M$6</f>
        <v>0.95528716744412323</v>
      </c>
      <c r="N110" s="43">
        <f>N32/RES_summary!N$6</f>
        <v>0.95800010283928849</v>
      </c>
      <c r="O110" s="43">
        <f>O32/RES_summary!O$6</f>
        <v>0.9604321877515376</v>
      </c>
      <c r="P110" s="43">
        <f>P32/RES_summary!P$6</f>
        <v>0.96286319705537837</v>
      </c>
      <c r="Q110" s="43">
        <f>Q32/RES_summary!Q$6</f>
        <v>0.96592161710036306</v>
      </c>
      <c r="R110" s="43">
        <f>R32/RES_summary!R$6</f>
        <v>0.96942592853243104</v>
      </c>
      <c r="S110" s="43">
        <f>S32/RES_summary!S$6</f>
        <v>0.97283081337242672</v>
      </c>
      <c r="T110" s="43">
        <f>T32/RES_summary!T$6</f>
        <v>0.97608639386043206</v>
      </c>
      <c r="U110" s="43">
        <f>U32/RES_summary!U$6</f>
        <v>0.97917027166835557</v>
      </c>
      <c r="V110" s="43">
        <f>V32/RES_summary!V$6</f>
        <v>0.98197507351619462</v>
      </c>
      <c r="W110" s="43">
        <f>W32/RES_summary!W$6</f>
        <v>0.98463870552870414</v>
      </c>
      <c r="X110" s="43">
        <f>X32/RES_summary!X$6</f>
        <v>0.98734177792556044</v>
      </c>
      <c r="Y110" s="43">
        <f>Y32/RES_summary!Y$6</f>
        <v>0.98974743248832409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5.0051248229502368E-2</v>
      </c>
      <c r="C111" s="43">
        <f>C33/RES_summary!C$6</f>
        <v>5.153597810886118E-2</v>
      </c>
      <c r="D111" s="43">
        <f>D33/RES_summary!D$6</f>
        <v>5.3083523418054189E-2</v>
      </c>
      <c r="E111" s="43">
        <f>E33/RES_summary!E$6</f>
        <v>5.4680099759740163E-2</v>
      </c>
      <c r="F111" s="43">
        <f>F33/RES_summary!F$6</f>
        <v>5.6699072494941265E-2</v>
      </c>
      <c r="G111" s="43">
        <f>G33/RES_summary!G$6</f>
        <v>5.9471542691730002E-2</v>
      </c>
      <c r="H111" s="43">
        <f>H33/RES_summary!H$6</f>
        <v>6.2920002461784572E-2</v>
      </c>
      <c r="I111" s="43">
        <f>I33/RES_summary!I$6</f>
        <v>6.6084451094085964E-2</v>
      </c>
      <c r="J111" s="43">
        <f>J33/RES_summary!J$6</f>
        <v>6.9241520297552775E-2</v>
      </c>
      <c r="K111" s="43">
        <f>K33/RES_summary!K$6</f>
        <v>7.2232853782553119E-2</v>
      </c>
      <c r="L111" s="43">
        <f>L33/RES_summary!L$6</f>
        <v>7.5419376387419107E-2</v>
      </c>
      <c r="M111" s="43">
        <f>M33/RES_summary!M$6</f>
        <v>7.9351851258282952E-2</v>
      </c>
      <c r="N111" s="43">
        <f>N33/RES_summary!N$6</f>
        <v>8.1468146952130213E-2</v>
      </c>
      <c r="O111" s="43">
        <f>O33/RES_summary!O$6</f>
        <v>8.3504224255565543E-2</v>
      </c>
      <c r="P111" s="43">
        <f>P33/RES_summary!P$6</f>
        <v>8.5959455343822808E-2</v>
      </c>
      <c r="Q111" s="43">
        <f>Q33/RES_summary!Q$6</f>
        <v>8.8727822370380974E-2</v>
      </c>
      <c r="R111" s="43">
        <f>R33/RES_summary!R$6</f>
        <v>9.0950066442538349E-2</v>
      </c>
      <c r="S111" s="43">
        <f>S33/RES_summary!S$6</f>
        <v>9.3076153574680159E-2</v>
      </c>
      <c r="T111" s="43">
        <f>T33/RES_summary!T$6</f>
        <v>9.5336420802097116E-2</v>
      </c>
      <c r="U111" s="43">
        <f>U33/RES_summary!U$6</f>
        <v>9.7854051549485926E-2</v>
      </c>
      <c r="V111" s="43">
        <f>V33/RES_summary!V$6</f>
        <v>0.10074931776654027</v>
      </c>
      <c r="W111" s="43">
        <f>W33/RES_summary!W$6</f>
        <v>0.10450568509267417</v>
      </c>
      <c r="X111" s="43">
        <f>X33/RES_summary!X$6</f>
        <v>0.10894294814516817</v>
      </c>
      <c r="Y111" s="43">
        <f>Y33/RES_summary!Y$6</f>
        <v>0.11336549807297586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0.25286299470086682</v>
      </c>
      <c r="C112" s="43">
        <f>C34/RES_summary!C$6</f>
        <v>0.25613076543788083</v>
      </c>
      <c r="D112" s="43">
        <f>D34/RES_summary!D$6</f>
        <v>0.26021968975973059</v>
      </c>
      <c r="E112" s="43">
        <f>E34/RES_summary!E$6</f>
        <v>0.26323502896082279</v>
      </c>
      <c r="F112" s="43">
        <f>F34/RES_summary!F$6</f>
        <v>0.26845426748221402</v>
      </c>
      <c r="G112" s="43">
        <f>G34/RES_summary!G$6</f>
        <v>0.27571600124822876</v>
      </c>
      <c r="H112" s="43">
        <f>H34/RES_summary!H$6</f>
        <v>0.28399263508008948</v>
      </c>
      <c r="I112" s="43">
        <f>I34/RES_summary!I$6</f>
        <v>0.29331419944267206</v>
      </c>
      <c r="J112" s="43">
        <f>J34/RES_summary!J$6</f>
        <v>0.30135647782528097</v>
      </c>
      <c r="K112" s="43">
        <f>K34/RES_summary!K$6</f>
        <v>0.30948174885398894</v>
      </c>
      <c r="L112" s="43">
        <f>L34/RES_summary!L$6</f>
        <v>0.31889758339523466</v>
      </c>
      <c r="M112" s="43">
        <f>M34/RES_summary!M$6</f>
        <v>0.32615304912779797</v>
      </c>
      <c r="N112" s="43">
        <f>N34/RES_summary!N$6</f>
        <v>0.33200005592182508</v>
      </c>
      <c r="O112" s="43">
        <f>O34/RES_summary!O$6</f>
        <v>0.33463861558399188</v>
      </c>
      <c r="P112" s="43">
        <f>P34/RES_summary!P$6</f>
        <v>0.3368870384049058</v>
      </c>
      <c r="Q112" s="43">
        <f>Q34/RES_summary!Q$6</f>
        <v>0.33927792252251493</v>
      </c>
      <c r="R112" s="43">
        <f>R34/RES_summary!R$6</f>
        <v>0.34315627849892383</v>
      </c>
      <c r="S112" s="43">
        <f>S34/RES_summary!S$6</f>
        <v>0.34687127286276814</v>
      </c>
      <c r="T112" s="43">
        <f>T34/RES_summary!T$6</f>
        <v>0.35062021094632945</v>
      </c>
      <c r="U112" s="43">
        <f>U34/RES_summary!U$6</f>
        <v>0.35216925285773293</v>
      </c>
      <c r="V112" s="43">
        <f>V34/RES_summary!V$6</f>
        <v>0.35378692555308</v>
      </c>
      <c r="W112" s="43">
        <f>W34/RES_summary!W$6</f>
        <v>0.35568378492699615</v>
      </c>
      <c r="X112" s="43">
        <f>X34/RES_summary!X$6</f>
        <v>0.35780344817048276</v>
      </c>
      <c r="Y112" s="43">
        <f>Y34/RES_summary!Y$6</f>
        <v>0.35983299880732889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0.33245970692572691</v>
      </c>
      <c r="C114" s="43">
        <f>C36/RES_summary!C$6</f>
        <v>0.35747712761043193</v>
      </c>
      <c r="D114" s="43">
        <f>D36/RES_summary!D$6</f>
        <v>0.38227386922007722</v>
      </c>
      <c r="E114" s="43">
        <f>E36/RES_summary!E$6</f>
        <v>0.41702982139731531</v>
      </c>
      <c r="F114" s="43">
        <f>F36/RES_summary!F$6</f>
        <v>0.45478720853044374</v>
      </c>
      <c r="G114" s="43">
        <f>G36/RES_summary!G$6</f>
        <v>0.51544078616718525</v>
      </c>
      <c r="H114" s="43">
        <f>H36/RES_summary!H$6</f>
        <v>0.59914336609732188</v>
      </c>
      <c r="I114" s="43">
        <f>I36/RES_summary!I$6</f>
        <v>0.6930788190549364</v>
      </c>
      <c r="J114" s="43">
        <f>J36/RES_summary!J$6</f>
        <v>0.75995759790044803</v>
      </c>
      <c r="K114" s="43">
        <f>K36/RES_summary!K$6</f>
        <v>0.83964902380919126</v>
      </c>
      <c r="L114" s="43">
        <f>L36/RES_summary!L$6</f>
        <v>0.89346055159407112</v>
      </c>
      <c r="M114" s="43">
        <f>M36/RES_summary!M$6</f>
        <v>0.95594757350397586</v>
      </c>
      <c r="N114" s="43">
        <f>N36/RES_summary!N$6</f>
        <v>1.0122639406412579</v>
      </c>
      <c r="O114" s="43">
        <f>O36/RES_summary!O$6</f>
        <v>1.1372069897173454</v>
      </c>
      <c r="P114" s="43">
        <f>P36/RES_summary!P$6</f>
        <v>1.2802740706847653</v>
      </c>
      <c r="Q114" s="43">
        <f>Q36/RES_summary!Q$6</f>
        <v>1.4207843380236194</v>
      </c>
      <c r="R114" s="43">
        <f>R36/RES_summary!R$6</f>
        <v>1.5740271157370613</v>
      </c>
      <c r="S114" s="43">
        <f>S36/RES_summary!S$6</f>
        <v>1.722146905227568</v>
      </c>
      <c r="T114" s="43">
        <f>T36/RES_summary!T$6</f>
        <v>1.8655046950169336</v>
      </c>
      <c r="U114" s="43">
        <f>U36/RES_summary!U$6</f>
        <v>1.9989950845609854</v>
      </c>
      <c r="V114" s="43">
        <f>V36/RES_summary!V$6</f>
        <v>2.1161275360996408</v>
      </c>
      <c r="W114" s="43">
        <f>W36/RES_summary!W$6</f>
        <v>2.2257238038549172</v>
      </c>
      <c r="X114" s="43">
        <f>X36/RES_summary!X$6</f>
        <v>2.3292052450963161</v>
      </c>
      <c r="Y114" s="43">
        <f>Y36/RES_summary!Y$6</f>
        <v>2.4264458254560246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0.16567350142211096</v>
      </c>
      <c r="C115" s="43">
        <f>C37/RES_summary!C$6</f>
        <v>0.17294705122127743</v>
      </c>
      <c r="D115" s="43">
        <f>D37/RES_summary!D$6</f>
        <v>0.18598645037478992</v>
      </c>
      <c r="E115" s="43">
        <f>E37/RES_summary!E$6</f>
        <v>0.20084026628096038</v>
      </c>
      <c r="F115" s="43">
        <f>F37/RES_summary!F$6</f>
        <v>0.23655675647631463</v>
      </c>
      <c r="G115" s="43">
        <f>G37/RES_summary!G$6</f>
        <v>0.29191304166852022</v>
      </c>
      <c r="H115" s="43">
        <f>H37/RES_summary!H$6</f>
        <v>0.34216213280177971</v>
      </c>
      <c r="I115" s="43">
        <f>I37/RES_summary!I$6</f>
        <v>0.38731288752160759</v>
      </c>
      <c r="J115" s="43">
        <f>J37/RES_summary!J$6</f>
        <v>0.45889688971610026</v>
      </c>
      <c r="K115" s="43">
        <f>K37/RES_summary!K$6</f>
        <v>0.53989888685353349</v>
      </c>
      <c r="L115" s="43">
        <f>L37/RES_summary!L$6</f>
        <v>0.59106710376368266</v>
      </c>
      <c r="M115" s="43">
        <f>M37/RES_summary!M$6</f>
        <v>0.68423483552646025</v>
      </c>
      <c r="N115" s="43">
        <f>N37/RES_summary!N$6</f>
        <v>0.73232746147020866</v>
      </c>
      <c r="O115" s="43">
        <f>O37/RES_summary!O$6</f>
        <v>0.79545484790536647</v>
      </c>
      <c r="P115" s="43">
        <f>P37/RES_summary!P$6</f>
        <v>0.88864250828595936</v>
      </c>
      <c r="Q115" s="43">
        <f>Q37/RES_summary!Q$6</f>
        <v>0.98649046441082278</v>
      </c>
      <c r="R115" s="43">
        <f>R37/RES_summary!R$6</f>
        <v>1.1144162714880217</v>
      </c>
      <c r="S115" s="43">
        <f>S37/RES_summary!S$6</f>
        <v>1.2424129499775178</v>
      </c>
      <c r="T115" s="43">
        <f>T37/RES_summary!T$6</f>
        <v>1.3721361996489341</v>
      </c>
      <c r="U115" s="43">
        <f>U37/RES_summary!U$6</f>
        <v>1.5005852263695025</v>
      </c>
      <c r="V115" s="43">
        <f>V37/RES_summary!V$6</f>
        <v>1.6236750334673253</v>
      </c>
      <c r="W115" s="43">
        <f>W37/RES_summary!W$6</f>
        <v>1.7370004325280444</v>
      </c>
      <c r="X115" s="43">
        <f>X37/RES_summary!X$6</f>
        <v>1.8271556153114226</v>
      </c>
      <c r="Y115" s="43">
        <f>Y37/RES_summary!Y$6</f>
        <v>1.8978297257562866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10.553724201736218</v>
      </c>
      <c r="C117" s="44">
        <f>C39/RES_summary!C$6</f>
        <v>10.779840058098642</v>
      </c>
      <c r="D117" s="44">
        <f>D39/RES_summary!D$6</f>
        <v>11.071657583351199</v>
      </c>
      <c r="E117" s="44">
        <f>E39/RES_summary!E$6</f>
        <v>11.354319158128469</v>
      </c>
      <c r="F117" s="44">
        <f>F39/RES_summary!F$6</f>
        <v>11.621780752527313</v>
      </c>
      <c r="G117" s="44">
        <f>G39/RES_summary!G$6</f>
        <v>11.923371809644223</v>
      </c>
      <c r="H117" s="44">
        <f>H39/RES_summary!H$6</f>
        <v>12.276612284295195</v>
      </c>
      <c r="I117" s="44">
        <f>I39/RES_summary!I$6</f>
        <v>12.602856724281844</v>
      </c>
      <c r="J117" s="44">
        <f>J39/RES_summary!J$6</f>
        <v>12.956366353550845</v>
      </c>
      <c r="K117" s="44">
        <f>K39/RES_summary!K$6</f>
        <v>13.289201161789469</v>
      </c>
      <c r="L117" s="44">
        <f>L39/RES_summary!L$6</f>
        <v>13.595977513803899</v>
      </c>
      <c r="M117" s="44">
        <f>M39/RES_summary!M$6</f>
        <v>13.751362126410518</v>
      </c>
      <c r="N117" s="44">
        <f>N39/RES_summary!N$6</f>
        <v>14.22103527785416</v>
      </c>
      <c r="O117" s="44">
        <f>O39/RES_summary!O$6</f>
        <v>14.559354107959976</v>
      </c>
      <c r="P117" s="44">
        <f>P39/RES_summary!P$6</f>
        <v>14.799569390555536</v>
      </c>
      <c r="Q117" s="44">
        <f>Q39/RES_summary!Q$6</f>
        <v>15.223294294647648</v>
      </c>
      <c r="R117" s="44">
        <f>R39/RES_summary!R$6</f>
        <v>15.192803655075606</v>
      </c>
      <c r="S117" s="44">
        <f>S39/RES_summary!S$6</f>
        <v>15.136805046572293</v>
      </c>
      <c r="T117" s="44">
        <f>T39/RES_summary!T$6</f>
        <v>15.100422269411784</v>
      </c>
      <c r="U117" s="44">
        <f>U39/RES_summary!U$6</f>
        <v>15.06044587716061</v>
      </c>
      <c r="V117" s="44">
        <f>V39/RES_summary!V$6</f>
        <v>14.973685012778542</v>
      </c>
      <c r="W117" s="44">
        <f>W39/RES_summary!W$6</f>
        <v>15.241411010639215</v>
      </c>
      <c r="X117" s="44">
        <f>X39/RES_summary!X$6</f>
        <v>15.501417232253278</v>
      </c>
      <c r="Y117" s="44">
        <f>Y39/RES_summary!Y$6</f>
        <v>15.735531787516051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0.34162461620524309</v>
      </c>
      <c r="C118" s="45">
        <f>C40/RES_summary!C$6</f>
        <v>0.38738254935381827</v>
      </c>
      <c r="D118" s="45">
        <f>D40/RES_summary!D$6</f>
        <v>0.41454955893100204</v>
      </c>
      <c r="E118" s="45">
        <f>E40/RES_summary!E$6</f>
        <v>0.43949459028750132</v>
      </c>
      <c r="F118" s="45">
        <f>F40/RES_summary!F$6</f>
        <v>0.45263422174529855</v>
      </c>
      <c r="G118" s="45">
        <f>G40/RES_summary!G$6</f>
        <v>0.46667168985653623</v>
      </c>
      <c r="H118" s="45">
        <f>H40/RES_summary!H$6</f>
        <v>0.48078067166689825</v>
      </c>
      <c r="I118" s="45">
        <f>I40/RES_summary!I$6</f>
        <v>0.49763325634286798</v>
      </c>
      <c r="J118" s="45">
        <f>J40/RES_summary!J$6</f>
        <v>0.51275428113679677</v>
      </c>
      <c r="K118" s="45">
        <f>K40/RES_summary!K$6</f>
        <v>0.53079833392966602</v>
      </c>
      <c r="L118" s="45">
        <f>L40/RES_summary!L$6</f>
        <v>0.55810532829384474</v>
      </c>
      <c r="M118" s="45">
        <f>M40/RES_summary!M$6</f>
        <v>0.58341827300377891</v>
      </c>
      <c r="N118" s="45">
        <f>N40/RES_summary!N$6</f>
        <v>0.60119445932619797</v>
      </c>
      <c r="O118" s="45">
        <f>O40/RES_summary!O$6</f>
        <v>0.61858154439792423</v>
      </c>
      <c r="P118" s="45">
        <f>P40/RES_summary!P$6</f>
        <v>0.64175076969280065</v>
      </c>
      <c r="Q118" s="45">
        <f>Q40/RES_summary!Q$6</f>
        <v>0.65926448296024565</v>
      </c>
      <c r="R118" s="45">
        <f>R40/RES_summary!R$6</f>
        <v>0.67815654476637388</v>
      </c>
      <c r="S118" s="45">
        <f>S40/RES_summary!S$6</f>
        <v>0.69598041321458881</v>
      </c>
      <c r="T118" s="45">
        <f>T40/RES_summary!T$6</f>
        <v>0.71456325081145466</v>
      </c>
      <c r="U118" s="45">
        <f>U40/RES_summary!U$6</f>
        <v>0.7327173190735069</v>
      </c>
      <c r="V118" s="45">
        <f>V40/RES_summary!V$6</f>
        <v>0.74873936338859992</v>
      </c>
      <c r="W118" s="45">
        <f>W40/RES_summary!W$6</f>
        <v>0.75402751953789271</v>
      </c>
      <c r="X118" s="45">
        <f>X40/RES_summary!X$6</f>
        <v>0.75881878588281482</v>
      </c>
      <c r="Y118" s="45">
        <f>Y40/RES_summary!Y$6</f>
        <v>0.76315695041175458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58.376435288707022</v>
      </c>
      <c r="C122" s="29">
        <f t="shared" si="82"/>
        <v>58.024142443171073</v>
      </c>
      <c r="D122" s="29">
        <f t="shared" si="82"/>
        <v>57.544757562101047</v>
      </c>
      <c r="E122" s="29">
        <f t="shared" si="82"/>
        <v>56.929674600942029</v>
      </c>
      <c r="F122" s="29">
        <f t="shared" si="82"/>
        <v>56.086952787509773</v>
      </c>
      <c r="G122" s="29">
        <f t="shared" si="82"/>
        <v>55.637641034667276</v>
      </c>
      <c r="H122" s="29">
        <f t="shared" si="82"/>
        <v>55.171150425991058</v>
      </c>
      <c r="I122" s="29">
        <f t="shared" si="82"/>
        <v>54.908637451933913</v>
      </c>
      <c r="J122" s="29">
        <f t="shared" si="82"/>
        <v>54.315988422939419</v>
      </c>
      <c r="K122" s="29">
        <f t="shared" si="82"/>
        <v>53.562389038783834</v>
      </c>
      <c r="L122" s="29">
        <f t="shared" si="82"/>
        <v>52.688496578499368</v>
      </c>
      <c r="M122" s="29">
        <f t="shared" si="82"/>
        <v>51.849180784866668</v>
      </c>
      <c r="N122" s="29">
        <f t="shared" si="82"/>
        <v>51.041603473166667</v>
      </c>
      <c r="O122" s="29">
        <f t="shared" si="82"/>
        <v>49.945319368919115</v>
      </c>
      <c r="P122" s="29">
        <f t="shared" si="82"/>
        <v>48.638993819410913</v>
      </c>
      <c r="Q122" s="29">
        <f t="shared" si="82"/>
        <v>47.466260674334137</v>
      </c>
      <c r="R122" s="29">
        <f t="shared" ref="R122:V122" si="83">R83*R109</f>
        <v>46.048493937262378</v>
      </c>
      <c r="S122" s="29">
        <f t="shared" si="83"/>
        <v>44.524391964690523</v>
      </c>
      <c r="T122" s="29">
        <f t="shared" si="83"/>
        <v>42.981597956734682</v>
      </c>
      <c r="U122" s="29">
        <f t="shared" si="83"/>
        <v>41.72392885910515</v>
      </c>
      <c r="V122" s="29">
        <f t="shared" si="83"/>
        <v>40.569218277829101</v>
      </c>
      <c r="W122" s="29">
        <f t="shared" ref="W122:Y122" si="84">W83*W109</f>
        <v>39.548084061091991</v>
      </c>
      <c r="X122" s="29">
        <f t="shared" si="84"/>
        <v>38.43761805872807</v>
      </c>
      <c r="Y122" s="29">
        <f t="shared" si="84"/>
        <v>37.479194797574145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729.91340012516116</v>
      </c>
      <c r="C123" s="29">
        <f t="shared" si="85"/>
        <v>721.36837071447655</v>
      </c>
      <c r="D123" s="29">
        <f t="shared" si="85"/>
        <v>710.64087597305797</v>
      </c>
      <c r="E123" s="29">
        <f t="shared" si="85"/>
        <v>698.95980624697552</v>
      </c>
      <c r="F123" s="29">
        <f t="shared" si="85"/>
        <v>683.34402014086106</v>
      </c>
      <c r="G123" s="29">
        <f t="shared" si="85"/>
        <v>671.12196695240584</v>
      </c>
      <c r="H123" s="29">
        <f t="shared" si="85"/>
        <v>658.29764235552307</v>
      </c>
      <c r="I123" s="29">
        <f t="shared" si="85"/>
        <v>642.91045372410406</v>
      </c>
      <c r="J123" s="29">
        <f t="shared" si="85"/>
        <v>625.05807058907658</v>
      </c>
      <c r="K123" s="29">
        <f t="shared" si="85"/>
        <v>606.05462313617295</v>
      </c>
      <c r="L123" s="29">
        <f t="shared" si="85"/>
        <v>586.66763905623156</v>
      </c>
      <c r="M123" s="29">
        <f t="shared" si="85"/>
        <v>565.92503369049859</v>
      </c>
      <c r="N123" s="29">
        <f t="shared" si="85"/>
        <v>544.76655431108486</v>
      </c>
      <c r="O123" s="29">
        <f t="shared" si="85"/>
        <v>520.38461613868367</v>
      </c>
      <c r="P123" s="29">
        <f t="shared" si="85"/>
        <v>496.1728211570603</v>
      </c>
      <c r="Q123" s="29">
        <f t="shared" si="85"/>
        <v>474.08949084935307</v>
      </c>
      <c r="R123" s="29">
        <f t="shared" ref="R123:V123" si="86">R84*R110</f>
        <v>458.70151252114294</v>
      </c>
      <c r="S123" s="29">
        <f t="shared" si="86"/>
        <v>445.04047844126461</v>
      </c>
      <c r="T123" s="29">
        <f t="shared" si="86"/>
        <v>432.91353166971589</v>
      </c>
      <c r="U123" s="29">
        <f t="shared" si="86"/>
        <v>418.62342702596987</v>
      </c>
      <c r="V123" s="29">
        <f t="shared" si="86"/>
        <v>408.45411758573391</v>
      </c>
      <c r="W123" s="29">
        <f t="shared" ref="W123:Y123" si="87">W84*W110</f>
        <v>399.38157073912663</v>
      </c>
      <c r="X123" s="29">
        <f t="shared" si="87"/>
        <v>391.57020747857024</v>
      </c>
      <c r="Y123" s="29">
        <f t="shared" si="87"/>
        <v>382.9677737988776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82.55829717890272</v>
      </c>
      <c r="C124" s="29">
        <f t="shared" si="88"/>
        <v>84.610599821357738</v>
      </c>
      <c r="D124" s="29">
        <f t="shared" si="88"/>
        <v>86.581749498250048</v>
      </c>
      <c r="E124" s="29">
        <f t="shared" si="88"/>
        <v>88.541215281132509</v>
      </c>
      <c r="F124" s="29">
        <f t="shared" si="88"/>
        <v>90.956257056023162</v>
      </c>
      <c r="G124" s="29">
        <f t="shared" si="88"/>
        <v>94.566256887248841</v>
      </c>
      <c r="H124" s="29">
        <f t="shared" si="88"/>
        <v>99.084830025455986</v>
      </c>
      <c r="I124" s="29">
        <f t="shared" si="88"/>
        <v>103.03244979806431</v>
      </c>
      <c r="J124" s="29">
        <f t="shared" si="88"/>
        <v>106.81874718197405</v>
      </c>
      <c r="K124" s="29">
        <f t="shared" si="88"/>
        <v>110.23265376571563</v>
      </c>
      <c r="L124" s="29">
        <f t="shared" si="88"/>
        <v>113.93099974637489</v>
      </c>
      <c r="M124" s="29">
        <f t="shared" si="88"/>
        <v>118.34899538736489</v>
      </c>
      <c r="N124" s="29">
        <f t="shared" si="88"/>
        <v>119.6460843492606</v>
      </c>
      <c r="O124" s="29">
        <f t="shared" si="88"/>
        <v>120.37858856631496</v>
      </c>
      <c r="P124" s="29">
        <f t="shared" si="88"/>
        <v>120.71040075565161</v>
      </c>
      <c r="Q124" s="29">
        <f t="shared" si="88"/>
        <v>120.61408467230285</v>
      </c>
      <c r="R124" s="29">
        <f t="shared" ref="R124:V124" si="89">R85*R111</f>
        <v>118.17471025219159</v>
      </c>
      <c r="S124" s="29">
        <f t="shared" si="89"/>
        <v>115.52183962411345</v>
      </c>
      <c r="T124" s="29">
        <f t="shared" si="89"/>
        <v>112.53958122026238</v>
      </c>
      <c r="U124" s="29">
        <f t="shared" si="89"/>
        <v>109.57286314675223</v>
      </c>
      <c r="V124" s="29">
        <f t="shared" si="89"/>
        <v>106.62672424645562</v>
      </c>
      <c r="W124" s="29">
        <f t="shared" ref="W124:Y124" si="90">W85*W111</f>
        <v>104.41395313262502</v>
      </c>
      <c r="X124" s="29">
        <f t="shared" si="90"/>
        <v>102.99453515764675</v>
      </c>
      <c r="Y124" s="29">
        <f t="shared" si="90"/>
        <v>100.75917225793944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176.33886543127102</v>
      </c>
      <c r="C125" s="29">
        <f t="shared" si="91"/>
        <v>177.65185586516</v>
      </c>
      <c r="D125" s="29">
        <f t="shared" si="91"/>
        <v>178.91224000345917</v>
      </c>
      <c r="E125" s="29">
        <f t="shared" si="91"/>
        <v>179.26127968529451</v>
      </c>
      <c r="F125" s="29">
        <f t="shared" si="91"/>
        <v>180.20853027674804</v>
      </c>
      <c r="G125" s="29">
        <f t="shared" si="91"/>
        <v>182.59510810417629</v>
      </c>
      <c r="H125" s="29">
        <f t="shared" si="91"/>
        <v>185.19771436436403</v>
      </c>
      <c r="I125" s="29">
        <f t="shared" si="91"/>
        <v>187.76967846512758</v>
      </c>
      <c r="J125" s="29">
        <f t="shared" si="91"/>
        <v>189.08116869329078</v>
      </c>
      <c r="K125" s="29">
        <f t="shared" si="91"/>
        <v>189.93285271121729</v>
      </c>
      <c r="L125" s="29">
        <f t="shared" si="91"/>
        <v>191.12449541182946</v>
      </c>
      <c r="M125" s="29">
        <f t="shared" si="91"/>
        <v>190.53199222449027</v>
      </c>
      <c r="N125" s="29">
        <f t="shared" si="91"/>
        <v>188.89224057037208</v>
      </c>
      <c r="O125" s="29">
        <f t="shared" si="91"/>
        <v>185.00761807543651</v>
      </c>
      <c r="P125" s="29">
        <f t="shared" si="91"/>
        <v>180.95183480960398</v>
      </c>
      <c r="Q125" s="29">
        <f t="shared" si="91"/>
        <v>177.20370953808631</v>
      </c>
      <c r="R125" s="29">
        <f t="shared" ref="R125:V125" si="92">R86*R112</f>
        <v>175.90515868315867</v>
      </c>
      <c r="S125" s="29">
        <f t="shared" si="92"/>
        <v>174.60870001344935</v>
      </c>
      <c r="T125" s="29">
        <f t="shared" si="92"/>
        <v>173.61131896266042</v>
      </c>
      <c r="U125" s="29">
        <f t="shared" si="92"/>
        <v>170.72294117184276</v>
      </c>
      <c r="V125" s="29">
        <f t="shared" si="92"/>
        <v>168.43435836313137</v>
      </c>
      <c r="W125" s="29">
        <f t="shared" ref="W125:Y125" si="93">W86*W112</f>
        <v>166.4032340408117</v>
      </c>
      <c r="X125" s="29">
        <f t="shared" si="93"/>
        <v>164.64833592474753</v>
      </c>
      <c r="Y125" s="29">
        <f t="shared" si="93"/>
        <v>162.75649483739994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133.06275653250026</v>
      </c>
      <c r="C127" s="29">
        <f t="shared" si="94"/>
        <v>140.45551228472075</v>
      </c>
      <c r="D127" s="29">
        <f t="shared" si="94"/>
        <v>147.30931689409786</v>
      </c>
      <c r="E127" s="29">
        <f t="shared" si="94"/>
        <v>157.11497118489217</v>
      </c>
      <c r="F127" s="29">
        <f t="shared" si="94"/>
        <v>166.98084382355287</v>
      </c>
      <c r="G127" s="29">
        <f t="shared" si="94"/>
        <v>183.81190710686627</v>
      </c>
      <c r="H127" s="29">
        <f t="shared" si="94"/>
        <v>206.57954227383223</v>
      </c>
      <c r="I127" s="29">
        <f t="shared" si="94"/>
        <v>230.19629317431082</v>
      </c>
      <c r="J127" s="29">
        <f t="shared" si="94"/>
        <v>243.56556159741186</v>
      </c>
      <c r="K127" s="29">
        <f t="shared" si="94"/>
        <v>260.30421529022044</v>
      </c>
      <c r="L127" s="29">
        <f t="shared" si="94"/>
        <v>268.5709793245789</v>
      </c>
      <c r="M127" s="29">
        <f t="shared" si="94"/>
        <v>276.08058192929423</v>
      </c>
      <c r="N127" s="29">
        <f t="shared" si="94"/>
        <v>279.3310867996542</v>
      </c>
      <c r="O127" s="29">
        <f t="shared" si="94"/>
        <v>293.47971404289041</v>
      </c>
      <c r="P127" s="29">
        <f t="shared" si="94"/>
        <v>305.11399985348169</v>
      </c>
      <c r="Q127" s="29">
        <f t="shared" si="94"/>
        <v>312.52519702461638</v>
      </c>
      <c r="R127" s="29">
        <f t="shared" ref="R127:V127" si="95">R88*R114</f>
        <v>320.17692016673067</v>
      </c>
      <c r="S127" s="29">
        <f t="shared" si="95"/>
        <v>324.99656613826323</v>
      </c>
      <c r="T127" s="29">
        <f t="shared" si="95"/>
        <v>333.29539331624824</v>
      </c>
      <c r="U127" s="29">
        <f t="shared" si="95"/>
        <v>339.10998321644502</v>
      </c>
      <c r="V127" s="29">
        <f t="shared" si="95"/>
        <v>342.25636020915147</v>
      </c>
      <c r="W127" s="29">
        <f t="shared" ref="W127:Y127" si="96">W88*W114</f>
        <v>338.26396162026452</v>
      </c>
      <c r="X127" s="29">
        <f t="shared" si="96"/>
        <v>335.34241354089653</v>
      </c>
      <c r="Y127" s="29">
        <f t="shared" si="96"/>
        <v>335.95475054109892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65.316252023307896</v>
      </c>
      <c r="C128" s="29">
        <f t="shared" si="97"/>
        <v>67.054503285253702</v>
      </c>
      <c r="D128" s="29">
        <f t="shared" si="97"/>
        <v>70.053618807316852</v>
      </c>
      <c r="E128" s="29">
        <f t="shared" si="97"/>
        <v>72.909221164841284</v>
      </c>
      <c r="F128" s="29">
        <f t="shared" si="97"/>
        <v>81.407692939637826</v>
      </c>
      <c r="G128" s="29">
        <f t="shared" si="97"/>
        <v>94.556189228075581</v>
      </c>
      <c r="H128" s="29">
        <f t="shared" si="97"/>
        <v>105.69729177729054</v>
      </c>
      <c r="I128" s="29">
        <f t="shared" si="97"/>
        <v>114.17698437453295</v>
      </c>
      <c r="J128" s="29">
        <f t="shared" si="97"/>
        <v>128.25367444933818</v>
      </c>
      <c r="K128" s="29">
        <f t="shared" si="97"/>
        <v>140.83337324742359</v>
      </c>
      <c r="L128" s="29">
        <f t="shared" si="97"/>
        <v>144.62783970914145</v>
      </c>
      <c r="M128" s="29">
        <f t="shared" si="97"/>
        <v>157.04057603552926</v>
      </c>
      <c r="N128" s="29">
        <f t="shared" si="97"/>
        <v>160.15655641310457</v>
      </c>
      <c r="O128" s="29">
        <f t="shared" si="97"/>
        <v>163.84965724153739</v>
      </c>
      <c r="P128" s="29">
        <f t="shared" si="97"/>
        <v>172.1544762070958</v>
      </c>
      <c r="Q128" s="29">
        <f t="shared" si="97"/>
        <v>183.656854941142</v>
      </c>
      <c r="R128" s="29">
        <f t="shared" ref="R128:V128" si="98">R89*R115</f>
        <v>199.9132168151412</v>
      </c>
      <c r="S128" s="29">
        <f t="shared" si="98"/>
        <v>218.45582975535487</v>
      </c>
      <c r="T128" s="29">
        <f t="shared" si="98"/>
        <v>237.28712342222565</v>
      </c>
      <c r="U128" s="29">
        <f t="shared" si="98"/>
        <v>255.71630716415692</v>
      </c>
      <c r="V128" s="29">
        <f t="shared" si="98"/>
        <v>273.81271337416138</v>
      </c>
      <c r="W128" s="29">
        <f t="shared" ref="W128:Y128" si="99">W89*W115</f>
        <v>289.10075572590978</v>
      </c>
      <c r="X128" s="29">
        <f t="shared" si="99"/>
        <v>300.84011586762716</v>
      </c>
      <c r="Y128" s="29">
        <f t="shared" si="99"/>
        <v>308.76396466662254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716.39680886104338</v>
      </c>
      <c r="C130" s="31">
        <f t="shared" si="100"/>
        <v>728.39722145909991</v>
      </c>
      <c r="D130" s="31">
        <f t="shared" si="100"/>
        <v>742.09979038097106</v>
      </c>
      <c r="E130" s="31">
        <f t="shared" si="100"/>
        <v>752.61449578941858</v>
      </c>
      <c r="F130" s="31">
        <f t="shared" si="100"/>
        <v>759.97101978749413</v>
      </c>
      <c r="G130" s="31">
        <f t="shared" si="100"/>
        <v>767.94602951802369</v>
      </c>
      <c r="H130" s="31">
        <f t="shared" si="100"/>
        <v>777.21229971556784</v>
      </c>
      <c r="I130" s="31">
        <f t="shared" si="100"/>
        <v>779.01823717423463</v>
      </c>
      <c r="J130" s="31">
        <f t="shared" si="100"/>
        <v>775.37737096850901</v>
      </c>
      <c r="K130" s="31">
        <f t="shared" si="100"/>
        <v>763.66051402030939</v>
      </c>
      <c r="L130" s="31">
        <f t="shared" si="100"/>
        <v>746.3299028806673</v>
      </c>
      <c r="M130" s="31">
        <f t="shared" si="100"/>
        <v>720.48534018044165</v>
      </c>
      <c r="N130" s="31">
        <f t="shared" si="100"/>
        <v>709.64947960706775</v>
      </c>
      <c r="O130" s="31">
        <f t="shared" si="100"/>
        <v>699.10398549031663</v>
      </c>
      <c r="P130" s="31">
        <f t="shared" si="100"/>
        <v>680.64813343626918</v>
      </c>
      <c r="Q130" s="31">
        <f t="shared" si="100"/>
        <v>657.85620422750799</v>
      </c>
      <c r="R130" s="31">
        <f t="shared" ref="R130:V130" si="101">R91*R117</f>
        <v>614.94227356002727</v>
      </c>
      <c r="S130" s="31">
        <f t="shared" si="101"/>
        <v>571.18527215657275</v>
      </c>
      <c r="T130" s="31">
        <f t="shared" si="101"/>
        <v>523.63770895649304</v>
      </c>
      <c r="U130" s="31">
        <f t="shared" si="101"/>
        <v>477.86176129908648</v>
      </c>
      <c r="V130" s="31">
        <f t="shared" si="101"/>
        <v>437.60444763351938</v>
      </c>
      <c r="W130" s="31">
        <f t="shared" ref="W130:Y130" si="102">W91*W117</f>
        <v>409.10224414280128</v>
      </c>
      <c r="X130" s="31">
        <f t="shared" si="102"/>
        <v>387.30922987765854</v>
      </c>
      <c r="Y130" s="31">
        <f t="shared" si="102"/>
        <v>361.40000058750479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2993.5061398506045</v>
      </c>
      <c r="C131" s="33">
        <f t="shared" si="103"/>
        <v>3329.6355034300877</v>
      </c>
      <c r="D131" s="33">
        <f t="shared" si="103"/>
        <v>3509.1496777144025</v>
      </c>
      <c r="E131" s="33">
        <f t="shared" si="103"/>
        <v>3671.1263598478536</v>
      </c>
      <c r="F131" s="33">
        <f t="shared" si="103"/>
        <v>3736.513601346192</v>
      </c>
      <c r="G131" s="33">
        <f t="shared" si="103"/>
        <v>3812.6637212491714</v>
      </c>
      <c r="H131" s="33">
        <f t="shared" si="103"/>
        <v>3888.6841668666066</v>
      </c>
      <c r="I131" s="33">
        <f t="shared" si="103"/>
        <v>3983.9819705307095</v>
      </c>
      <c r="J131" s="33">
        <f t="shared" si="103"/>
        <v>4059.4644893893465</v>
      </c>
      <c r="K131" s="33">
        <f t="shared" si="103"/>
        <v>4171.325993878675</v>
      </c>
      <c r="L131" s="33">
        <f t="shared" si="103"/>
        <v>4358.891290986503</v>
      </c>
      <c r="M131" s="33">
        <f t="shared" si="103"/>
        <v>4524.1757547931538</v>
      </c>
      <c r="N131" s="33">
        <f t="shared" si="103"/>
        <v>4623.7765044671332</v>
      </c>
      <c r="O131" s="33">
        <f t="shared" si="103"/>
        <v>4715.6619117145829</v>
      </c>
      <c r="P131" s="33">
        <f t="shared" si="103"/>
        <v>4834.6042667503825</v>
      </c>
      <c r="Q131" s="33">
        <f t="shared" si="103"/>
        <v>4915.8884638205891</v>
      </c>
      <c r="R131" s="33">
        <f t="shared" ref="R131:V131" si="104">R92*R118</f>
        <v>5001.3473149025222</v>
      </c>
      <c r="S131" s="33">
        <f t="shared" si="104"/>
        <v>5034.6070016799449</v>
      </c>
      <c r="T131" s="33">
        <f t="shared" si="104"/>
        <v>5074.0233620208246</v>
      </c>
      <c r="U131" s="33">
        <f t="shared" si="104"/>
        <v>5104.5465471854131</v>
      </c>
      <c r="V131" s="33">
        <f t="shared" si="104"/>
        <v>5128.5971568274754</v>
      </c>
      <c r="W131" s="33">
        <f t="shared" ref="W131:Y131" si="105">W92*W118</f>
        <v>5087.6142264863356</v>
      </c>
      <c r="X131" s="33">
        <f t="shared" si="105"/>
        <v>5056.4104340581553</v>
      </c>
      <c r="Y131" s="33">
        <f t="shared" si="105"/>
        <v>5025.5892221854238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1572.6396007934891</v>
      </c>
      <c r="C133" s="19">
        <f t="shared" ref="C133:Q133" si="107">SUM(C134,C139,C142)</f>
        <v>1594.6257281912681</v>
      </c>
      <c r="D133" s="19">
        <f t="shared" si="107"/>
        <v>1611.4962666150159</v>
      </c>
      <c r="E133" s="19">
        <f t="shared" si="107"/>
        <v>1630.1870211933585</v>
      </c>
      <c r="F133" s="19">
        <f t="shared" si="107"/>
        <v>1645.0917348264129</v>
      </c>
      <c r="G133" s="19">
        <f t="shared" si="107"/>
        <v>1678.9467850357323</v>
      </c>
      <c r="H133" s="19">
        <f t="shared" si="107"/>
        <v>1725.0587839027014</v>
      </c>
      <c r="I133" s="19">
        <f t="shared" si="107"/>
        <v>1765.046354090694</v>
      </c>
      <c r="J133" s="19">
        <f t="shared" si="107"/>
        <v>1781.1144794068246</v>
      </c>
      <c r="K133" s="19">
        <f t="shared" si="107"/>
        <v>1794.4453126884589</v>
      </c>
      <c r="L133" s="19">
        <f t="shared" si="107"/>
        <v>1791.8940382295991</v>
      </c>
      <c r="M133" s="19">
        <f t="shared" si="107"/>
        <v>1791.3758181927799</v>
      </c>
      <c r="N133" s="19">
        <f t="shared" si="107"/>
        <v>1781.9664621277643</v>
      </c>
      <c r="O133" s="19">
        <f t="shared" si="107"/>
        <v>1782.7693405715886</v>
      </c>
      <c r="P133" s="19">
        <f t="shared" si="107"/>
        <v>1777.1695278592993</v>
      </c>
      <c r="Q133" s="19">
        <f t="shared" si="107"/>
        <v>1770.3597343015881</v>
      </c>
      <c r="R133" s="19">
        <f t="shared" ref="R133:V133" si="108">SUM(R134,R139,R142)</f>
        <v>1763.1247556067085</v>
      </c>
      <c r="S133" s="19">
        <f t="shared" si="108"/>
        <v>1767.4496911119243</v>
      </c>
      <c r="T133" s="19">
        <f t="shared" si="108"/>
        <v>1753.5208135905964</v>
      </c>
      <c r="U133" s="19">
        <f t="shared" si="108"/>
        <v>1726.5236528391422</v>
      </c>
      <c r="V133" s="19">
        <f t="shared" si="108"/>
        <v>1756.8566881972361</v>
      </c>
      <c r="W133" s="19">
        <f t="shared" ref="W133:Y133" si="109">SUM(W134,W139,W142)</f>
        <v>1816.2281218936253</v>
      </c>
      <c r="X133" s="19">
        <f t="shared" si="109"/>
        <v>1735.6028169132255</v>
      </c>
      <c r="Y133" s="19">
        <f t="shared" si="109"/>
        <v>1686.4495056962542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907.28034663243329</v>
      </c>
      <c r="C134" s="22">
        <f t="shared" ref="C134:Q134" si="111">SUM(C135:C138)</f>
        <v>897.05046008736679</v>
      </c>
      <c r="D134" s="22">
        <f t="shared" si="111"/>
        <v>886.77434798571107</v>
      </c>
      <c r="E134" s="22">
        <f t="shared" si="111"/>
        <v>876.52601311383899</v>
      </c>
      <c r="F134" s="22">
        <f t="shared" si="111"/>
        <v>864.65349376998472</v>
      </c>
      <c r="G134" s="22">
        <f t="shared" si="111"/>
        <v>856.35896054841146</v>
      </c>
      <c r="H134" s="22">
        <f t="shared" si="111"/>
        <v>852.07859396074616</v>
      </c>
      <c r="I134" s="22">
        <f t="shared" si="111"/>
        <v>845.89863185086745</v>
      </c>
      <c r="J134" s="22">
        <f t="shared" si="111"/>
        <v>833.31787934363058</v>
      </c>
      <c r="K134" s="22">
        <f t="shared" si="111"/>
        <v>818.86323960361642</v>
      </c>
      <c r="L134" s="22">
        <f t="shared" si="111"/>
        <v>805.00848976425152</v>
      </c>
      <c r="M134" s="22">
        <f t="shared" si="111"/>
        <v>788.67403992812046</v>
      </c>
      <c r="N134" s="22">
        <f t="shared" si="111"/>
        <v>772.74599127159422</v>
      </c>
      <c r="O134" s="22">
        <f t="shared" si="111"/>
        <v>751.79115006239533</v>
      </c>
      <c r="P134" s="22">
        <f t="shared" si="111"/>
        <v>727.65124339411261</v>
      </c>
      <c r="Q134" s="22">
        <f t="shared" si="111"/>
        <v>707.56729695544163</v>
      </c>
      <c r="R134" s="22">
        <f t="shared" ref="R134:V134" si="112">SUM(R135:R138)</f>
        <v>687.21478765854056</v>
      </c>
      <c r="S134" s="22">
        <f t="shared" si="112"/>
        <v>670.39004216446597</v>
      </c>
      <c r="T134" s="22">
        <f t="shared" si="112"/>
        <v>649.97682762981901</v>
      </c>
      <c r="U134" s="22">
        <f t="shared" si="112"/>
        <v>627.94489659968929</v>
      </c>
      <c r="V134" s="22">
        <f t="shared" si="112"/>
        <v>613.70948225519328</v>
      </c>
      <c r="W134" s="22">
        <f t="shared" ref="W134:Y134" si="113">SUM(W135:W138)</f>
        <v>606.79690669445574</v>
      </c>
      <c r="X134" s="22">
        <f t="shared" si="113"/>
        <v>588.46571887633218</v>
      </c>
      <c r="Y134" s="22">
        <f t="shared" si="113"/>
        <v>573.17276288017638</v>
      </c>
      <c r="DA134" s="57"/>
    </row>
    <row r="135" spans="1:105" ht="12" customHeight="1" x14ac:dyDescent="0.25">
      <c r="A135" s="28" t="s">
        <v>32</v>
      </c>
      <c r="B135" s="29">
        <f>B5*1000*11630/RES_summary!B$6</f>
        <v>511.37757312907337</v>
      </c>
      <c r="C135" s="29">
        <f>C5*1000*11630/RES_summary!C$6</f>
        <v>508.29148780217832</v>
      </c>
      <c r="D135" s="29">
        <f>D5*1000*11630/RES_summary!D$6</f>
        <v>504.09207624400494</v>
      </c>
      <c r="E135" s="29">
        <f>E5*1000*11630/RES_summary!E$6</f>
        <v>498.70394950425197</v>
      </c>
      <c r="F135" s="29">
        <f>F5*1000*11630/RES_summary!F$6</f>
        <v>491.32170641858528</v>
      </c>
      <c r="G135" s="29">
        <f>G5*1000*11630/RES_summary!G$6</f>
        <v>487.38573546368491</v>
      </c>
      <c r="H135" s="29">
        <f>H5*1000*11630/RES_summary!H$6</f>
        <v>483.29927773168157</v>
      </c>
      <c r="I135" s="29">
        <f>I5*1000*11630/RES_summary!I$6</f>
        <v>480.99966407894101</v>
      </c>
      <c r="J135" s="29">
        <f>J5*1000*11630/RES_summary!J$6</f>
        <v>475.80805858494932</v>
      </c>
      <c r="K135" s="29">
        <f>K5*1000*11630/RES_summary!K$6</f>
        <v>469.20652797974594</v>
      </c>
      <c r="L135" s="29">
        <f>L5*1000*11630/RES_summary!L$6</f>
        <v>461.55123002765436</v>
      </c>
      <c r="M135" s="29">
        <f>M5*1000*11630/RES_summary!M$6</f>
        <v>454.19882367543158</v>
      </c>
      <c r="N135" s="29">
        <f>N5*1000*11630/RES_summary!N$6</f>
        <v>447.12444642493989</v>
      </c>
      <c r="O135" s="29">
        <f>O5*1000*11630/RES_summary!O$6</f>
        <v>437.52099767173127</v>
      </c>
      <c r="P135" s="29">
        <f>P5*1000*11630/RES_summary!P$6</f>
        <v>426.07758585803953</v>
      </c>
      <c r="Q135" s="29">
        <f>Q5*1000*11630/RES_summary!Q$6</f>
        <v>415.80444350716681</v>
      </c>
      <c r="R135" s="29">
        <f>R5*1000*11630/RES_summary!R$6</f>
        <v>403.38480689041813</v>
      </c>
      <c r="S135" s="29">
        <f>S5*1000*11630/RES_summary!S$6</f>
        <v>390.03367361068871</v>
      </c>
      <c r="T135" s="29">
        <f>T5*1000*11630/RES_summary!T$6</f>
        <v>376.51879810099547</v>
      </c>
      <c r="U135" s="29">
        <f>U5*1000*11630/RES_summary!U$6</f>
        <v>365.50161680576088</v>
      </c>
      <c r="V135" s="29">
        <f>V5*1000*11630/RES_summary!V$6</f>
        <v>355.38635211378278</v>
      </c>
      <c r="W135" s="29">
        <f>W5*1000*11630/RES_summary!W$6</f>
        <v>346.44121637516565</v>
      </c>
      <c r="X135" s="29">
        <f>X5*1000*11630/RES_summary!X$6</f>
        <v>336.71353419445774</v>
      </c>
      <c r="Y135" s="29">
        <f>Y5*1000*11630/RES_summary!Y$6</f>
        <v>328.31774642674941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295.68881195700641</v>
      </c>
      <c r="C136" s="29">
        <f>C6*1000*11630/RES_summary!C$6</f>
        <v>287.67035814629094</v>
      </c>
      <c r="D136" s="29">
        <f>D6*1000*11630/RES_summary!D$6</f>
        <v>280.94443285218824</v>
      </c>
      <c r="E136" s="29">
        <f>E6*1000*11630/RES_summary!E$6</f>
        <v>275.58775396679107</v>
      </c>
      <c r="F136" s="29">
        <f>F6*1000*11630/RES_summary!F$6</f>
        <v>270.60634112309742</v>
      </c>
      <c r="G136" s="29">
        <f>G6*1000*11630/RES_summary!G$6</f>
        <v>264.13568435394012</v>
      </c>
      <c r="H136" s="29">
        <f>H6*1000*11630/RES_summary!H$6</f>
        <v>262.17482561491289</v>
      </c>
      <c r="I136" s="29">
        <f>I6*1000*11630/RES_summary!I$6</f>
        <v>256.61312181316595</v>
      </c>
      <c r="J136" s="29">
        <f>J6*1000*11630/RES_summary!J$6</f>
        <v>248.49641544665653</v>
      </c>
      <c r="K136" s="29">
        <f>K6*1000*11630/RES_summary!K$6</f>
        <v>240.47039900296269</v>
      </c>
      <c r="L136" s="29">
        <f>L6*1000*11630/RES_summary!L$6</f>
        <v>233.62687150350169</v>
      </c>
      <c r="M136" s="29">
        <f>M6*1000*11630/RES_summary!M$6</f>
        <v>225.32413637852406</v>
      </c>
      <c r="N136" s="29">
        <f>N6*1000*11630/RES_summary!N$6</f>
        <v>216.73410640212265</v>
      </c>
      <c r="O136" s="29">
        <f>O6*1000*11630/RES_summary!O$6</f>
        <v>206.59282340598801</v>
      </c>
      <c r="P136" s="29">
        <f>P6*1000*11630/RES_summary!P$6</f>
        <v>195.34458954139527</v>
      </c>
      <c r="Q136" s="29">
        <f>Q6*1000*11630/RES_summary!Q$6</f>
        <v>186.9490562776831</v>
      </c>
      <c r="R136" s="29">
        <f>R6*1000*11630/RES_summary!R$6</f>
        <v>180.68784406036795</v>
      </c>
      <c r="S136" s="29">
        <f>S6*1000*11630/RES_summary!S$6</f>
        <v>176.932516300694</v>
      </c>
      <c r="T136" s="29">
        <f>T6*1000*11630/RES_summary!T$6</f>
        <v>170.98453334344984</v>
      </c>
      <c r="U136" s="29">
        <f>U6*1000*11630/RES_summary!U$6</f>
        <v>162.68202934734202</v>
      </c>
      <c r="V136" s="29">
        <f>V6*1000*11630/RES_summary!V$6</f>
        <v>158.13848300715011</v>
      </c>
      <c r="W136" s="29">
        <f>W6*1000*11630/RES_summary!W$6</f>
        <v>156.10884607914974</v>
      </c>
      <c r="X136" s="29">
        <f>X6*1000*11630/RES_summary!X$6</f>
        <v>152.79631991303523</v>
      </c>
      <c r="Y136" s="29">
        <f>Y6*1000*11630/RES_summary!Y$6</f>
        <v>149.31275028201759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22.692810233087052</v>
      </c>
      <c r="C137" s="29">
        <f>C7*1000*11630/RES_summary!C$6</f>
        <v>23.103119446400644</v>
      </c>
      <c r="D137" s="29">
        <f>D7*1000*11630/RES_summary!D$6</f>
        <v>23.398299451826205</v>
      </c>
      <c r="E137" s="29">
        <f>E7*1000*11630/RES_summary!E$6</f>
        <v>23.837012164790217</v>
      </c>
      <c r="F137" s="29">
        <f>F7*1000*11630/RES_summary!F$6</f>
        <v>24.059782648668353</v>
      </c>
      <c r="G137" s="29">
        <f>G7*1000*11630/RES_summary!G$6</f>
        <v>25.1150480825461</v>
      </c>
      <c r="H137" s="29">
        <f>H7*1000*11630/RES_summary!H$6</f>
        <v>25.7485644424568</v>
      </c>
      <c r="I137" s="29">
        <f>I7*1000*11630/RES_summary!I$6</f>
        <v>26.413282723370109</v>
      </c>
      <c r="J137" s="29">
        <f>J7*1000*11630/RES_summary!J$6</f>
        <v>26.937765088037537</v>
      </c>
      <c r="K137" s="29">
        <f>K7*1000*11630/RES_summary!K$6</f>
        <v>27.253784451535129</v>
      </c>
      <c r="L137" s="29">
        <f>L7*1000*11630/RES_summary!L$6</f>
        <v>27.611126714973473</v>
      </c>
      <c r="M137" s="29">
        <f>M7*1000*11630/RES_summary!M$6</f>
        <v>27.984243158170504</v>
      </c>
      <c r="N137" s="29">
        <f>N7*1000*11630/RES_summary!N$6</f>
        <v>28.321888547228856</v>
      </c>
      <c r="O137" s="29">
        <f>O7*1000*11630/RES_summary!O$6</f>
        <v>28.640043345454032</v>
      </c>
      <c r="P137" s="29">
        <f>P7*1000*11630/RES_summary!P$6</f>
        <v>28.462062203447267</v>
      </c>
      <c r="Q137" s="29">
        <f>Q7*1000*11630/RES_summary!Q$6</f>
        <v>28.405517598230865</v>
      </c>
      <c r="R137" s="29">
        <f>R7*1000*11630/RES_summary!R$6</f>
        <v>28.046999843967363</v>
      </c>
      <c r="S137" s="29">
        <f>S7*1000*11630/RES_summary!S$6</f>
        <v>27.812928519909747</v>
      </c>
      <c r="T137" s="29">
        <f>T7*1000*11630/RES_summary!T$6</f>
        <v>26.995114037534332</v>
      </c>
      <c r="U137" s="29">
        <f>U7*1000*11630/RES_summary!U$6</f>
        <v>26.000131511573287</v>
      </c>
      <c r="V137" s="29">
        <f>V7*1000*11630/RES_summary!V$6</f>
        <v>25.052617018660882</v>
      </c>
      <c r="W137" s="29">
        <f>W7*1000*11630/RES_summary!W$6</f>
        <v>24.836886851732256</v>
      </c>
      <c r="X137" s="29">
        <f>X7*1000*11630/RES_summary!X$6</f>
        <v>23.980900989968823</v>
      </c>
      <c r="Y137" s="29">
        <f>Y7*1000*11630/RES_summary!Y$6</f>
        <v>23.206876805811905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77.521151313266472</v>
      </c>
      <c r="C138" s="29">
        <f>C8*1000*11630/RES_summary!C$6</f>
        <v>77.985494692496786</v>
      </c>
      <c r="D138" s="29">
        <f>D8*1000*11630/RES_summary!D$6</f>
        <v>78.339539437691656</v>
      </c>
      <c r="E138" s="29">
        <f>E8*1000*11630/RES_summary!E$6</f>
        <v>78.39729747800574</v>
      </c>
      <c r="F138" s="29">
        <f>F8*1000*11630/RES_summary!F$6</f>
        <v>78.665663579633659</v>
      </c>
      <c r="G138" s="29">
        <f>G8*1000*11630/RES_summary!G$6</f>
        <v>79.722492648240419</v>
      </c>
      <c r="H138" s="29">
        <f>H8*1000*11630/RES_summary!H$6</f>
        <v>80.85592617169489</v>
      </c>
      <c r="I138" s="29">
        <f>I8*1000*11630/RES_summary!I$6</f>
        <v>81.872563235390331</v>
      </c>
      <c r="J138" s="29">
        <f>J8*1000*11630/RES_summary!J$6</f>
        <v>82.075640223987165</v>
      </c>
      <c r="K138" s="29">
        <f>K8*1000*11630/RES_summary!K$6</f>
        <v>81.932528169372574</v>
      </c>
      <c r="L138" s="29">
        <f>L8*1000*11630/RES_summary!L$6</f>
        <v>82.219261518122067</v>
      </c>
      <c r="M138" s="29">
        <f>M8*1000*11630/RES_summary!M$6</f>
        <v>81.166836715994222</v>
      </c>
      <c r="N138" s="29">
        <f>N8*1000*11630/RES_summary!N$6</f>
        <v>80.565549897302873</v>
      </c>
      <c r="O138" s="29">
        <f>O8*1000*11630/RES_summary!O$6</f>
        <v>79.037285639221935</v>
      </c>
      <c r="P138" s="29">
        <f>P8*1000*11630/RES_summary!P$6</f>
        <v>77.767005791230531</v>
      </c>
      <c r="Q138" s="29">
        <f>Q8*1000*11630/RES_summary!Q$6</f>
        <v>76.408279572360854</v>
      </c>
      <c r="R138" s="29">
        <f>R8*1000*11630/RES_summary!R$6</f>
        <v>75.095136863787189</v>
      </c>
      <c r="S138" s="29">
        <f>S8*1000*11630/RES_summary!S$6</f>
        <v>75.610923733173522</v>
      </c>
      <c r="T138" s="29">
        <f>T8*1000*11630/RES_summary!T$6</f>
        <v>75.478382147839412</v>
      </c>
      <c r="U138" s="29">
        <f>U8*1000*11630/RES_summary!U$6</f>
        <v>73.761118935013101</v>
      </c>
      <c r="V138" s="29">
        <f>V8*1000*11630/RES_summary!V$6</f>
        <v>75.132030115599463</v>
      </c>
      <c r="W138" s="29">
        <f>W8*1000*11630/RES_summary!W$6</f>
        <v>79.409957388408131</v>
      </c>
      <c r="X138" s="29">
        <f>X8*1000*11630/RES_summary!X$6</f>
        <v>74.97496377887029</v>
      </c>
      <c r="Y138" s="29">
        <f>Y8*1000*11630/RES_summary!Y$6</f>
        <v>72.33538936559745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234.26994588111037</v>
      </c>
      <c r="C139" s="22">
        <f t="shared" ref="C139:Q139" si="115">SUM(C140:C141)</f>
        <v>248.42885730813697</v>
      </c>
      <c r="D139" s="22">
        <f t="shared" si="115"/>
        <v>262.20633999651085</v>
      </c>
      <c r="E139" s="22">
        <f t="shared" si="115"/>
        <v>280.03299117755427</v>
      </c>
      <c r="F139" s="22">
        <f t="shared" si="115"/>
        <v>301.05565328844358</v>
      </c>
      <c r="G139" s="22">
        <f t="shared" si="115"/>
        <v>335.82108938799826</v>
      </c>
      <c r="H139" s="22">
        <f t="shared" si="115"/>
        <v>378.18301937443391</v>
      </c>
      <c r="I139" s="22">
        <f t="shared" si="115"/>
        <v>419.60693703838069</v>
      </c>
      <c r="J139" s="22">
        <f t="shared" si="115"/>
        <v>448.19314502226405</v>
      </c>
      <c r="K139" s="22">
        <f t="shared" si="115"/>
        <v>479.52884587015421</v>
      </c>
      <c r="L139" s="22">
        <f t="shared" si="115"/>
        <v>493.2521778133073</v>
      </c>
      <c r="M139" s="22">
        <f t="shared" si="115"/>
        <v>514.66667436351383</v>
      </c>
      <c r="N139" s="22">
        <f t="shared" si="115"/>
        <v>522.65798347438727</v>
      </c>
      <c r="O139" s="22">
        <f t="shared" si="115"/>
        <v>546.64632850212683</v>
      </c>
      <c r="P139" s="22">
        <f t="shared" si="115"/>
        <v>569.67814691117587</v>
      </c>
      <c r="Q139" s="22">
        <f t="shared" si="115"/>
        <v>589.21627503424224</v>
      </c>
      <c r="R139" s="22">
        <f t="shared" ref="R139:V139" si="116">SUM(R140:R141)</f>
        <v>618.65579927531326</v>
      </c>
      <c r="S139" s="22">
        <f t="shared" si="116"/>
        <v>654.64041430873465</v>
      </c>
      <c r="T139" s="22">
        <f t="shared" si="116"/>
        <v>683.80391689248722</v>
      </c>
      <c r="U139" s="22">
        <f t="shared" si="116"/>
        <v>703.99404603124685</v>
      </c>
      <c r="V139" s="22">
        <f t="shared" si="116"/>
        <v>753.76418544076523</v>
      </c>
      <c r="W139" s="22">
        <f t="shared" ref="W139:Y139" si="117">SUM(W140:W141)</f>
        <v>811.73653006051052</v>
      </c>
      <c r="X139" s="22">
        <f t="shared" si="117"/>
        <v>778.61750956414744</v>
      </c>
      <c r="Y139" s="22">
        <f t="shared" si="117"/>
        <v>766.79010192663918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195.09935699687651</v>
      </c>
      <c r="C140" s="29">
        <f>C10*1000*11630/RES_summary!C$6</f>
        <v>207.40394224897256</v>
      </c>
      <c r="D140" s="29">
        <f>D10*1000*11630/RES_summary!D$6</f>
        <v>218.56782299028674</v>
      </c>
      <c r="E140" s="29">
        <f>E10*1000*11630/RES_summary!E$6</f>
        <v>233.8486943101949</v>
      </c>
      <c r="F140" s="29">
        <f>F10*1000*11630/RES_summary!F$6</f>
        <v>248.73714431486727</v>
      </c>
      <c r="G140" s="29">
        <f>G10*1000*11630/RES_summary!G$6</f>
        <v>274.11924715105573</v>
      </c>
      <c r="H140" s="29">
        <f>H10*1000*11630/RES_summary!H$6</f>
        <v>308.19452312998106</v>
      </c>
      <c r="I140" s="29">
        <f>I10*1000*11630/RES_summary!I$6</f>
        <v>342.98819568269948</v>
      </c>
      <c r="J140" s="29">
        <f>J10*1000*11630/RES_summary!J$6</f>
        <v>361.25460935122931</v>
      </c>
      <c r="K140" s="29">
        <f>K10*1000*11630/RES_summary!K$6</f>
        <v>383.31688848161753</v>
      </c>
      <c r="L140" s="29">
        <f>L10*1000*11630/RES_summary!L$6</f>
        <v>393.45764598959613</v>
      </c>
      <c r="M140" s="29">
        <f>M10*1000*11630/RES_summary!M$6</f>
        <v>405.26661011203322</v>
      </c>
      <c r="N140" s="29">
        <f>N10*1000*11630/RES_summary!N$6</f>
        <v>410.20174268367634</v>
      </c>
      <c r="O140" s="29">
        <f>O10*1000*11630/RES_summary!O$6</f>
        <v>430.79441752522888</v>
      </c>
      <c r="P140" s="29">
        <f>P10*1000*11630/RES_summary!P$6</f>
        <v>446.99008161511063</v>
      </c>
      <c r="Q140" s="29">
        <f>Q10*1000*11630/RES_summary!Q$6</f>
        <v>456.93417565131688</v>
      </c>
      <c r="R140" s="29">
        <f>R10*1000*11630/RES_summary!R$6</f>
        <v>472.84410178698488</v>
      </c>
      <c r="S140" s="29">
        <f>S10*1000*11630/RES_summary!S$6</f>
        <v>490.89994676823659</v>
      </c>
      <c r="T140" s="29">
        <f>T10*1000*11630/RES_summary!T$6</f>
        <v>504.83607618207003</v>
      </c>
      <c r="U140" s="29">
        <f>U10*1000*11630/RES_summary!U$6</f>
        <v>511.77384858823342</v>
      </c>
      <c r="V140" s="29">
        <f>V10*1000*11630/RES_summary!V$6</f>
        <v>539.10828088087874</v>
      </c>
      <c r="W140" s="29">
        <f>W10*1000*11630/RES_summary!W$6</f>
        <v>570.8425156256875</v>
      </c>
      <c r="X140" s="29">
        <f>X10*1000*11630/RES_summary!X$6</f>
        <v>538.11438573937437</v>
      </c>
      <c r="Y140" s="29">
        <f>Y10*1000*11630/RES_summary!Y$6</f>
        <v>525.17269253406994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39.170588884233858</v>
      </c>
      <c r="C141" s="29">
        <f>C11*1000*11630/RES_summary!C$6</f>
        <v>41.0249150591644</v>
      </c>
      <c r="D141" s="29">
        <f>D11*1000*11630/RES_summary!D$6</f>
        <v>43.638517006224092</v>
      </c>
      <c r="E141" s="29">
        <f>E11*1000*11630/RES_summary!E$6</f>
        <v>46.184296867359343</v>
      </c>
      <c r="F141" s="29">
        <f>F11*1000*11630/RES_summary!F$6</f>
        <v>52.3185089735763</v>
      </c>
      <c r="G141" s="29">
        <f>G11*1000*11630/RES_summary!G$6</f>
        <v>61.701842236942525</v>
      </c>
      <c r="H141" s="29">
        <f>H11*1000*11630/RES_summary!H$6</f>
        <v>69.988496244452861</v>
      </c>
      <c r="I141" s="29">
        <f>I11*1000*11630/RES_summary!I$6</f>
        <v>76.618741355681237</v>
      </c>
      <c r="J141" s="29">
        <f>J11*1000*11630/RES_summary!J$6</f>
        <v>86.938535671034714</v>
      </c>
      <c r="K141" s="29">
        <f>K11*1000*11630/RES_summary!K$6</f>
        <v>96.211957388536675</v>
      </c>
      <c r="L141" s="29">
        <f>L11*1000*11630/RES_summary!L$6</f>
        <v>99.794531823711182</v>
      </c>
      <c r="M141" s="29">
        <f>M11*1000*11630/RES_summary!M$6</f>
        <v>109.40006425148057</v>
      </c>
      <c r="N141" s="29">
        <f>N11*1000*11630/RES_summary!N$6</f>
        <v>112.45624079071089</v>
      </c>
      <c r="O141" s="29">
        <f>O11*1000*11630/RES_summary!O$6</f>
        <v>115.85191097689797</v>
      </c>
      <c r="P141" s="29">
        <f>P11*1000*11630/RES_summary!P$6</f>
        <v>122.68806529606522</v>
      </c>
      <c r="Q141" s="29">
        <f>Q11*1000*11630/RES_summary!Q$6</f>
        <v>132.2820993829254</v>
      </c>
      <c r="R141" s="29">
        <f>R11*1000*11630/RES_summary!R$6</f>
        <v>145.81169748832835</v>
      </c>
      <c r="S141" s="29">
        <f>S11*1000*11630/RES_summary!S$6</f>
        <v>163.74046754049806</v>
      </c>
      <c r="T141" s="29">
        <f>T11*1000*11630/RES_summary!T$6</f>
        <v>178.96784071041714</v>
      </c>
      <c r="U141" s="29">
        <f>U11*1000*11630/RES_summary!U$6</f>
        <v>192.2201974430134</v>
      </c>
      <c r="V141" s="29">
        <f>V11*1000*11630/RES_summary!V$6</f>
        <v>214.65590455988649</v>
      </c>
      <c r="W141" s="29">
        <f>W11*1000*11630/RES_summary!W$6</f>
        <v>240.89401443482305</v>
      </c>
      <c r="X141" s="29">
        <f>X11*1000*11630/RES_summary!X$6</f>
        <v>240.50312382477304</v>
      </c>
      <c r="Y141" s="29">
        <f>Y11*1000*11630/RES_summary!Y$6</f>
        <v>241.61740939256924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431.08930827994561</v>
      </c>
      <c r="C142" s="22">
        <f t="shared" ref="C142:Q142" si="119">SUM(C143:C144)</f>
        <v>449.14641079576427</v>
      </c>
      <c r="D142" s="22">
        <f t="shared" si="119"/>
        <v>462.5155786327939</v>
      </c>
      <c r="E142" s="22">
        <f t="shared" si="119"/>
        <v>473.62801690196534</v>
      </c>
      <c r="F142" s="22">
        <f t="shared" si="119"/>
        <v>479.38258776798455</v>
      </c>
      <c r="G142" s="22">
        <f t="shared" si="119"/>
        <v>486.76673509932277</v>
      </c>
      <c r="H142" s="22">
        <f t="shared" si="119"/>
        <v>494.79717056752133</v>
      </c>
      <c r="I142" s="22">
        <f t="shared" si="119"/>
        <v>499.54078520144594</v>
      </c>
      <c r="J142" s="22">
        <f t="shared" si="119"/>
        <v>499.60345504092999</v>
      </c>
      <c r="K142" s="22">
        <f t="shared" si="119"/>
        <v>496.05322721468815</v>
      </c>
      <c r="L142" s="22">
        <f t="shared" si="119"/>
        <v>493.63337065204041</v>
      </c>
      <c r="M142" s="22">
        <f t="shared" si="119"/>
        <v>488.03510390114542</v>
      </c>
      <c r="N142" s="22">
        <f t="shared" si="119"/>
        <v>486.56248738178283</v>
      </c>
      <c r="O142" s="22">
        <f t="shared" si="119"/>
        <v>484.33186200706643</v>
      </c>
      <c r="P142" s="22">
        <f t="shared" si="119"/>
        <v>479.8401375540106</v>
      </c>
      <c r="Q142" s="22">
        <f t="shared" si="119"/>
        <v>473.57616231190411</v>
      </c>
      <c r="R142" s="22">
        <f t="shared" ref="R142:V142" si="120">SUM(R143:R144)</f>
        <v>457.25416867285475</v>
      </c>
      <c r="S142" s="22">
        <f t="shared" si="120"/>
        <v>442.41923463872376</v>
      </c>
      <c r="T142" s="22">
        <f t="shared" si="120"/>
        <v>419.74006906829027</v>
      </c>
      <c r="U142" s="22">
        <f t="shared" si="120"/>
        <v>394.58471020820593</v>
      </c>
      <c r="V142" s="22">
        <f t="shared" si="120"/>
        <v>389.38302050127754</v>
      </c>
      <c r="W142" s="22">
        <f t="shared" ref="W142:Y142" si="121">SUM(W143:W144)</f>
        <v>397.69468513865894</v>
      </c>
      <c r="X142" s="22">
        <f t="shared" si="121"/>
        <v>368.51958847274597</v>
      </c>
      <c r="Y142" s="22">
        <f t="shared" si="121"/>
        <v>346.48664088943849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333.98706849342767</v>
      </c>
      <c r="C143" s="31">
        <f>C13*1000*11630/RES_summary!C$6</f>
        <v>340.26313824713247</v>
      </c>
      <c r="D143" s="31">
        <f>D13*1000*11630/RES_summary!D$6</f>
        <v>347.10398799150403</v>
      </c>
      <c r="E143" s="31">
        <f>E13*1000*11630/RES_summary!E$6</f>
        <v>352.39329031536442</v>
      </c>
      <c r="F143" s="31">
        <f>F13*1000*11630/RES_summary!F$6</f>
        <v>355.78258258363428</v>
      </c>
      <c r="G143" s="31">
        <f>G13*1000*11630/RES_summary!G$6</f>
        <v>360.28421809277665</v>
      </c>
      <c r="H143" s="31">
        <f>H13*1000*11630/RES_summary!H$6</f>
        <v>365.51023371480221</v>
      </c>
      <c r="I143" s="31">
        <f>I13*1000*11630/RES_summary!I$6</f>
        <v>366.99891009413267</v>
      </c>
      <c r="J143" s="31">
        <f>J13*1000*11630/RES_summary!J$6</f>
        <v>364.93379949689046</v>
      </c>
      <c r="K143" s="31">
        <f>K13*1000*11630/RES_summary!K$6</f>
        <v>358.41851617160904</v>
      </c>
      <c r="L143" s="31">
        <f>L13*1000*11630/RES_summary!L$6</f>
        <v>350.2834969819092</v>
      </c>
      <c r="M143" s="31">
        <f>M13*1000*11630/RES_summary!M$6</f>
        <v>339.09543863500897</v>
      </c>
      <c r="N143" s="31">
        <f>N13*1000*11630/RES_summary!N$6</f>
        <v>334.46320607286071</v>
      </c>
      <c r="O143" s="31">
        <f>O13*1000*11630/RES_summary!O$6</f>
        <v>329.57356525797417</v>
      </c>
      <c r="P143" s="31">
        <f>P13*1000*11630/RES_summary!P$6</f>
        <v>321.39298714282887</v>
      </c>
      <c r="Q143" s="31">
        <f>Q13*1000*11630/RES_summary!Q$6</f>
        <v>312.1932937576637</v>
      </c>
      <c r="R143" s="31">
        <f>R13*1000*11630/RES_summary!R$6</f>
        <v>293.77476823099789</v>
      </c>
      <c r="S143" s="31">
        <f>S13*1000*11630/RES_summary!S$6</f>
        <v>274.65262079104542</v>
      </c>
      <c r="T143" s="31">
        <f>T13*1000*11630/RES_summary!T$6</f>
        <v>251.49195511323219</v>
      </c>
      <c r="U143" s="31">
        <f>U13*1000*11630/RES_summary!U$6</f>
        <v>227.70212225478807</v>
      </c>
      <c r="V143" s="31">
        <f>V13*1000*11630/RES_summary!V$6</f>
        <v>216.50363566251761</v>
      </c>
      <c r="W143" s="31">
        <f>W13*1000*11630/RES_summary!W$6</f>
        <v>215.01562588503671</v>
      </c>
      <c r="X143" s="31">
        <f>X13*1000*11630/RES_summary!X$6</f>
        <v>194.35481051720862</v>
      </c>
      <c r="Y143" s="31">
        <f>Y13*1000*11630/RES_summary!Y$6</f>
        <v>177.05787425892746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97.10223978651797</v>
      </c>
      <c r="C144" s="33">
        <f>C14*1000*11630/RES_summary!C$6</f>
        <v>108.88327254863177</v>
      </c>
      <c r="D144" s="33">
        <f>D14*1000*11630/RES_summary!D$6</f>
        <v>115.41159064128986</v>
      </c>
      <c r="E144" s="33">
        <f>E14*1000*11630/RES_summary!E$6</f>
        <v>121.2347265866009</v>
      </c>
      <c r="F144" s="33">
        <f>F14*1000*11630/RES_summary!F$6</f>
        <v>123.60000518435028</v>
      </c>
      <c r="G144" s="33">
        <f>G14*1000*11630/RES_summary!G$6</f>
        <v>126.4825170065461</v>
      </c>
      <c r="H144" s="33">
        <f>H14*1000*11630/RES_summary!H$6</f>
        <v>129.28693685271915</v>
      </c>
      <c r="I144" s="33">
        <f>I14*1000*11630/RES_summary!I$6</f>
        <v>132.54187510731325</v>
      </c>
      <c r="J144" s="33">
        <f>J14*1000*11630/RES_summary!J$6</f>
        <v>134.66965554403953</v>
      </c>
      <c r="K144" s="33">
        <f>K14*1000*11630/RES_summary!K$6</f>
        <v>137.63471104307908</v>
      </c>
      <c r="L144" s="33">
        <f>L14*1000*11630/RES_summary!L$6</f>
        <v>143.34987367013119</v>
      </c>
      <c r="M144" s="33">
        <f>M14*1000*11630/RES_summary!M$6</f>
        <v>148.93966526613644</v>
      </c>
      <c r="N144" s="33">
        <f>N14*1000*11630/RES_summary!N$6</f>
        <v>152.09928130892214</v>
      </c>
      <c r="O144" s="33">
        <f>O14*1000*11630/RES_summary!O$6</f>
        <v>154.75829674909227</v>
      </c>
      <c r="P144" s="33">
        <f>P14*1000*11630/RES_summary!P$6</f>
        <v>158.44715041118172</v>
      </c>
      <c r="Q144" s="33">
        <f>Q14*1000*11630/RES_summary!Q$6</f>
        <v>161.38286855424045</v>
      </c>
      <c r="R144" s="33">
        <f>R14*1000*11630/RES_summary!R$6</f>
        <v>163.47940044185685</v>
      </c>
      <c r="S144" s="33">
        <f>S14*1000*11630/RES_summary!S$6</f>
        <v>167.76661384767834</v>
      </c>
      <c r="T144" s="33">
        <f>T14*1000*11630/RES_summary!T$6</f>
        <v>168.2481139550581</v>
      </c>
      <c r="U144" s="33">
        <f>U14*1000*11630/RES_summary!U$6</f>
        <v>166.88258795341784</v>
      </c>
      <c r="V144" s="33">
        <f>V14*1000*11630/RES_summary!V$6</f>
        <v>172.87938483875996</v>
      </c>
      <c r="W144" s="33">
        <f>W14*1000*11630/RES_summary!W$6</f>
        <v>182.67905925362223</v>
      </c>
      <c r="X144" s="33">
        <f>X14*1000*11630/RES_summary!X$6</f>
        <v>174.16477795553735</v>
      </c>
      <c r="Y144" s="33">
        <f>Y14*1000*11630/RES_summary!Y$6</f>
        <v>169.42876663051106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172.5421349360501</v>
      </c>
      <c r="C3" s="49">
        <f t="shared" ref="C3:W3" si="0">C5*C11/11630</f>
        <v>173.19855440795115</v>
      </c>
      <c r="D3" s="49">
        <f t="shared" si="0"/>
        <v>173.33719669432008</v>
      </c>
      <c r="E3" s="49">
        <f t="shared" si="0"/>
        <v>172.65851129631844</v>
      </c>
      <c r="F3" s="49">
        <f t="shared" si="0"/>
        <v>174.01638957303447</v>
      </c>
      <c r="G3" s="49">
        <f t="shared" si="0"/>
        <v>172.56870507249383</v>
      </c>
      <c r="H3" s="49">
        <f t="shared" si="0"/>
        <v>170.83108508780981</v>
      </c>
      <c r="I3" s="49">
        <f t="shared" si="0"/>
        <v>170.50168384832574</v>
      </c>
      <c r="J3" s="49">
        <f t="shared" si="0"/>
        <v>169.86728174281041</v>
      </c>
      <c r="K3" s="49">
        <f t="shared" si="0"/>
        <v>168.91015424477132</v>
      </c>
      <c r="L3" s="49">
        <f t="shared" si="0"/>
        <v>166.58475263910063</v>
      </c>
      <c r="M3" s="49">
        <f t="shared" si="0"/>
        <v>164.48835784550673</v>
      </c>
      <c r="N3" s="49">
        <f t="shared" si="0"/>
        <v>162.24800558385758</v>
      </c>
      <c r="O3" s="49">
        <f t="shared" si="0"/>
        <v>161.19797165611422</v>
      </c>
      <c r="P3" s="49">
        <f t="shared" si="0"/>
        <v>158.66642037517457</v>
      </c>
      <c r="Q3" s="49">
        <f t="shared" si="0"/>
        <v>152.89640652035578</v>
      </c>
      <c r="R3" s="49">
        <f t="shared" si="0"/>
        <v>148.5952046942395</v>
      </c>
      <c r="S3" s="49">
        <f t="shared" si="0"/>
        <v>144.72754494345952</v>
      </c>
      <c r="T3" s="49">
        <f t="shared" si="0"/>
        <v>140.59451494531064</v>
      </c>
      <c r="U3" s="49">
        <f t="shared" si="0"/>
        <v>137.48608878372426</v>
      </c>
      <c r="V3" s="49">
        <f t="shared" si="0"/>
        <v>134.80886079172328</v>
      </c>
      <c r="W3" s="49">
        <f t="shared" si="0"/>
        <v>132.11558127903942</v>
      </c>
      <c r="X3" s="49">
        <f t="shared" ref="X3:Y3" si="1">X5*X11/11630</f>
        <v>126.94991965429696</v>
      </c>
      <c r="Y3" s="49">
        <f t="shared" si="1"/>
        <v>124.36094691603446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229.07135037742734</v>
      </c>
      <c r="C5" s="49">
        <f t="shared" ref="C5:W5" si="2">C7*C13/1000000</f>
        <v>229.94282965347873</v>
      </c>
      <c r="D5" s="49">
        <f t="shared" si="2"/>
        <v>230.12689469805295</v>
      </c>
      <c r="E5" s="49">
        <f t="shared" si="2"/>
        <v>229.22585460915349</v>
      </c>
      <c r="F5" s="49">
        <f t="shared" si="2"/>
        <v>231.0286085313233</v>
      </c>
      <c r="G5" s="49">
        <f t="shared" si="2"/>
        <v>229.10662556998912</v>
      </c>
      <c r="H5" s="49">
        <f t="shared" si="2"/>
        <v>226.79971684603069</v>
      </c>
      <c r="I5" s="49">
        <f t="shared" si="2"/>
        <v>226.3623953374462</v>
      </c>
      <c r="J5" s="49">
        <f t="shared" si="2"/>
        <v>225.52014688000975</v>
      </c>
      <c r="K5" s="49">
        <f t="shared" si="2"/>
        <v>224.24943993912012</v>
      </c>
      <c r="L5" s="49">
        <f t="shared" si="2"/>
        <v>221.16217730510738</v>
      </c>
      <c r="M5" s="49">
        <f t="shared" si="2"/>
        <v>218.37894997069003</v>
      </c>
      <c r="N5" s="49">
        <f t="shared" si="2"/>
        <v>215.40460102057807</v>
      </c>
      <c r="O5" s="49">
        <f t="shared" si="2"/>
        <v>214.01054912792344</v>
      </c>
      <c r="P5" s="49">
        <f t="shared" si="2"/>
        <v>210.64959691361651</v>
      </c>
      <c r="Q5" s="49">
        <f t="shared" si="2"/>
        <v>202.98917897622587</v>
      </c>
      <c r="R5" s="49">
        <f t="shared" si="2"/>
        <v>197.27879344680443</v>
      </c>
      <c r="S5" s="49">
        <f t="shared" si="2"/>
        <v>192.14398946260675</v>
      </c>
      <c r="T5" s="49">
        <f t="shared" si="2"/>
        <v>186.65687315227902</v>
      </c>
      <c r="U5" s="49">
        <f t="shared" si="2"/>
        <v>182.53004709528705</v>
      </c>
      <c r="V5" s="49">
        <f t="shared" si="2"/>
        <v>178.97569075430849</v>
      </c>
      <c r="W5" s="49">
        <f t="shared" si="2"/>
        <v>175.40002400402159</v>
      </c>
      <c r="X5" s="49">
        <f t="shared" ref="X5:Y5" si="3">X7*X13/1000000</f>
        <v>168.54195954103588</v>
      </c>
      <c r="Y5" s="49">
        <f t="shared" si="3"/>
        <v>165.10477313167596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4567886.7</v>
      </c>
      <c r="C7" s="35">
        <v>4634455.8</v>
      </c>
      <c r="D7" s="35">
        <v>4697309.5</v>
      </c>
      <c r="E7" s="35">
        <v>4741383.4000000004</v>
      </c>
      <c r="F7" s="35">
        <v>4867713.5</v>
      </c>
      <c r="G7" s="35">
        <v>4906115.5</v>
      </c>
      <c r="H7" s="35">
        <v>4942977</v>
      </c>
      <c r="I7" s="35">
        <v>5045534</v>
      </c>
      <c r="J7" s="35">
        <v>5151018.6000000006</v>
      </c>
      <c r="K7" s="35">
        <v>5255992.3</v>
      </c>
      <c r="L7" s="35">
        <v>5315945.7</v>
      </c>
      <c r="M7" s="35">
        <v>5394184.9000000004</v>
      </c>
      <c r="N7" s="35">
        <v>5480744.1000000006</v>
      </c>
      <c r="O7" s="35">
        <v>5642083.2000000002</v>
      </c>
      <c r="P7" s="35">
        <v>5746666.9000000004</v>
      </c>
      <c r="Q7" s="35">
        <v>5701751.9000000004</v>
      </c>
      <c r="R7" s="35">
        <v>5743795.2000000002</v>
      </c>
      <c r="S7" s="35">
        <v>5817403.7999999998</v>
      </c>
      <c r="T7" s="35">
        <v>5885122.1000000006</v>
      </c>
      <c r="U7" s="35">
        <v>5958332.9000000004</v>
      </c>
      <c r="V7" s="35">
        <v>6032435.5</v>
      </c>
      <c r="W7" s="35">
        <v>6091742.7999999998</v>
      </c>
      <c r="X7" s="35">
        <v>6057357.7999999998</v>
      </c>
      <c r="Y7" s="35">
        <v>6112009.7999999998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306747.47161371261</v>
      </c>
      <c r="D8" s="52">
        <v>304576.96146697365</v>
      </c>
      <c r="E8" s="52">
        <v>287351.98845421802</v>
      </c>
      <c r="F8" s="52">
        <v>371173.01649367902</v>
      </c>
      <c r="G8" s="52">
        <v>284819.80991473328</v>
      </c>
      <c r="H8" s="52">
        <v>284864.33346053399</v>
      </c>
      <c r="I8" s="52">
        <v>352155.05229068454</v>
      </c>
      <c r="J8" s="52">
        <v>356688.13198390882</v>
      </c>
      <c r="K8" s="52">
        <v>357793.03854074981</v>
      </c>
      <c r="L8" s="52">
        <v>314398.93838628754</v>
      </c>
      <c r="M8" s="52">
        <v>334321.39837286063</v>
      </c>
      <c r="N8" s="52">
        <v>344288.58578282036</v>
      </c>
      <c r="O8" s="52">
        <v>420726.26833129767</v>
      </c>
      <c r="P8" s="52">
        <v>365639.31416898314</v>
      </c>
      <c r="Q8" s="52">
        <v>217819.7918849308</v>
      </c>
      <c r="R8" s="52">
        <v>306468.07050937694</v>
      </c>
      <c r="S8" s="52">
        <v>339734.21951657906</v>
      </c>
      <c r="T8" s="52">
        <v>335555.70882767159</v>
      </c>
      <c r="U8" s="52">
        <v>379958.27161371242</v>
      </c>
      <c r="V8" s="52">
        <v>378679.56146697327</v>
      </c>
      <c r="W8" s="52">
        <v>346659.28845421784</v>
      </c>
      <c r="X8" s="52">
        <v>336788.01649367902</v>
      </c>
      <c r="Y8" s="52">
        <v>339471.80991473328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240178.37161371298</v>
      </c>
      <c r="D9" s="36">
        <v>241723.26146697346</v>
      </c>
      <c r="E9" s="36">
        <v>243278.08845421765</v>
      </c>
      <c r="F9" s="36">
        <v>244842.9164936794</v>
      </c>
      <c r="G9" s="36">
        <v>246417.80991473328</v>
      </c>
      <c r="H9" s="36">
        <v>248002.83346053399</v>
      </c>
      <c r="I9" s="36">
        <v>249598.05229068454</v>
      </c>
      <c r="J9" s="36">
        <v>251203.53198390827</v>
      </c>
      <c r="K9" s="36">
        <v>252819.33854075056</v>
      </c>
      <c r="L9" s="36">
        <v>254445.53838628717</v>
      </c>
      <c r="M9" s="36">
        <v>256082.19837286044</v>
      </c>
      <c r="N9" s="36">
        <v>257729.38578282017</v>
      </c>
      <c r="O9" s="36">
        <v>259387.16833129805</v>
      </c>
      <c r="P9" s="36">
        <v>261055.61416898295</v>
      </c>
      <c r="Q9" s="36">
        <v>262734.7918849308</v>
      </c>
      <c r="R9" s="36">
        <v>264424.77050937712</v>
      </c>
      <c r="S9" s="36">
        <v>266125.61951657943</v>
      </c>
      <c r="T9" s="36">
        <v>267837.40882767085</v>
      </c>
      <c r="U9" s="36">
        <v>306747.47161371261</v>
      </c>
      <c r="V9" s="36">
        <v>304576.96146697365</v>
      </c>
      <c r="W9" s="36">
        <v>287351.98845421802</v>
      </c>
      <c r="X9" s="36">
        <v>371173.01649367902</v>
      </c>
      <c r="Y9" s="36">
        <v>284819.80991473328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8759.9999999999927</v>
      </c>
      <c r="D11" s="54">
        <v>8759.9999999999945</v>
      </c>
      <c r="E11" s="54">
        <v>8759.9999999999945</v>
      </c>
      <c r="F11" s="54">
        <v>8759.9999999999945</v>
      </c>
      <c r="G11" s="54">
        <v>8759.9999999999945</v>
      </c>
      <c r="H11" s="54">
        <v>8759.9999999999964</v>
      </c>
      <c r="I11" s="54">
        <v>8759.9999999999982</v>
      </c>
      <c r="J11" s="54">
        <v>8759.9999999999982</v>
      </c>
      <c r="K11" s="54">
        <v>8759.9999999999927</v>
      </c>
      <c r="L11" s="54">
        <v>8759.9999999999982</v>
      </c>
      <c r="M11" s="54">
        <v>8759.9999999999927</v>
      </c>
      <c r="N11" s="54">
        <v>8759.9999999999982</v>
      </c>
      <c r="O11" s="54">
        <v>8759.9999999999964</v>
      </c>
      <c r="P11" s="54">
        <v>8759.9999999999982</v>
      </c>
      <c r="Q11" s="54">
        <v>8759.9999999999964</v>
      </c>
      <c r="R11" s="54">
        <v>8759.9999999999927</v>
      </c>
      <c r="S11" s="54">
        <v>8759.9999999999945</v>
      </c>
      <c r="T11" s="54">
        <v>8759.9999999999927</v>
      </c>
      <c r="U11" s="54">
        <v>8759.9999999999927</v>
      </c>
      <c r="V11" s="54">
        <v>8759.9999999999964</v>
      </c>
      <c r="W11" s="54">
        <v>8759.9999999999964</v>
      </c>
      <c r="X11" s="54">
        <v>8759.9999999999964</v>
      </c>
      <c r="Y11" s="54">
        <v>8759.9999999999964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50.148211946112262</v>
      </c>
      <c r="C13" s="35">
        <v>49.615928941102148</v>
      </c>
      <c r="D13" s="35">
        <v>48.991213948762145</v>
      </c>
      <c r="E13" s="35">
        <v>48.345774908047609</v>
      </c>
      <c r="F13" s="35">
        <v>47.461422807920663</v>
      </c>
      <c r="G13" s="35">
        <v>46.698172020203991</v>
      </c>
      <c r="H13" s="35">
        <v>45.883223176241906</v>
      </c>
      <c r="I13" s="35">
        <v>44.863912390134765</v>
      </c>
      <c r="J13" s="35">
        <v>43.781660365196451</v>
      </c>
      <c r="K13" s="35">
        <v>42.665481062276314</v>
      </c>
      <c r="L13" s="35">
        <v>41.603543336627268</v>
      </c>
      <c r="M13" s="35">
        <v>40.484142464358243</v>
      </c>
      <c r="N13" s="35">
        <v>39.302072326379559</v>
      </c>
      <c r="O13" s="35">
        <v>37.931122520122251</v>
      </c>
      <c r="P13" s="35">
        <v>36.655960851605386</v>
      </c>
      <c r="Q13" s="35">
        <v>35.601194604105075</v>
      </c>
      <c r="R13" s="35">
        <v>34.346418452873188</v>
      </c>
      <c r="S13" s="35">
        <v>33.029164910747085</v>
      </c>
      <c r="T13" s="35">
        <v>31.716737559664054</v>
      </c>
      <c r="U13" s="35">
        <v>30.634415726467221</v>
      </c>
      <c r="V13" s="35">
        <v>29.668894222625088</v>
      </c>
      <c r="W13" s="35">
        <v>28.793077738610631</v>
      </c>
      <c r="X13" s="35">
        <v>27.824336138940957</v>
      </c>
      <c r="Y13" s="35">
        <v>27.013172186287392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42.106280754851966</v>
      </c>
      <c r="D14" s="36">
        <v>40.403759803940154</v>
      </c>
      <c r="E14" s="36">
        <v>39.320838228853397</v>
      </c>
      <c r="F14" s="36">
        <v>37.936993709883325</v>
      </c>
      <c r="G14" s="36">
        <v>36.638707120444714</v>
      </c>
      <c r="H14" s="36">
        <v>35.560752055540355</v>
      </c>
      <c r="I14" s="36">
        <v>34.301863456028258</v>
      </c>
      <c r="J14" s="36">
        <v>32.956407718759941</v>
      </c>
      <c r="K14" s="36">
        <v>31.883601980781972</v>
      </c>
      <c r="L14" s="36">
        <v>30.765772312631153</v>
      </c>
      <c r="M14" s="36">
        <v>30.087326369677509</v>
      </c>
      <c r="N14" s="36">
        <v>28.90110019256629</v>
      </c>
      <c r="O14" s="36">
        <v>27.604054405702176</v>
      </c>
      <c r="P14" s="36">
        <v>26.612346314227825</v>
      </c>
      <c r="Q14" s="36">
        <v>25.320298233441275</v>
      </c>
      <c r="R14" s="36">
        <v>24.635662349216613</v>
      </c>
      <c r="S14" s="36">
        <v>24.168657485530229</v>
      </c>
      <c r="T14" s="36">
        <v>23.675504918141097</v>
      </c>
      <c r="U14" s="36">
        <v>23.13193253113749</v>
      </c>
      <c r="V14" s="36">
        <v>23.111091652381816</v>
      </c>
      <c r="W14" s="36">
        <v>22.279092352896072</v>
      </c>
      <c r="X14" s="36">
        <v>21.447093053410324</v>
      </c>
      <c r="Y14" s="36">
        <v>20.61509375392458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1.1640781001611096</v>
      </c>
      <c r="C16" s="44">
        <f>C7/RES_summary!C$6</f>
        <v>1.1694660098382943</v>
      </c>
      <c r="D16" s="44">
        <f>D7/RES_summary!D$6</f>
        <v>1.1745934204097228</v>
      </c>
      <c r="E16" s="44">
        <f>E7/RES_summary!E$6</f>
        <v>1.1775522206277751</v>
      </c>
      <c r="F16" s="44">
        <f>F7/RES_summary!F$6</f>
        <v>1.1817377033658929</v>
      </c>
      <c r="G16" s="44">
        <f>G7/RES_summary!G$6</f>
        <v>1.19143081255077</v>
      </c>
      <c r="H16" s="44">
        <f>H7/RES_summary!H$6</f>
        <v>1.2024253443153574</v>
      </c>
      <c r="I16" s="44">
        <f>I7/RES_summary!I$6</f>
        <v>1.2238932033936458</v>
      </c>
      <c r="J16" s="44">
        <f>J7/RES_summary!J$6</f>
        <v>1.240610519790087</v>
      </c>
      <c r="K16" s="44">
        <f>K7/RES_summary!K$6</f>
        <v>1.2554033777470348</v>
      </c>
      <c r="L16" s="44">
        <f>L7/RES_summary!L$6</f>
        <v>1.2664425275554123</v>
      </c>
      <c r="M16" s="44">
        <f>M7/RES_summary!M$6</f>
        <v>1.2807281475830707</v>
      </c>
      <c r="N16" s="44">
        <f>N7/RES_summary!N$6</f>
        <v>1.2987000545237797</v>
      </c>
      <c r="O16" s="44">
        <f>O7/RES_summary!O$6</f>
        <v>1.3167371817805655</v>
      </c>
      <c r="P16" s="44">
        <f>P7/RES_summary!P$6</f>
        <v>1.3269054388266217</v>
      </c>
      <c r="Q16" s="44">
        <f>Q7/RES_summary!Q$6</f>
        <v>1.3332771892115365</v>
      </c>
      <c r="R16" s="44">
        <f>R7/RES_summary!R$6</f>
        <v>1.3407072996692695</v>
      </c>
      <c r="S16" s="44">
        <f>S7/RES_summary!S$6</f>
        <v>1.3480326276793968</v>
      </c>
      <c r="T16" s="44">
        <f>T7/RES_summary!T$6</f>
        <v>1.3551708423944833</v>
      </c>
      <c r="U16" s="44">
        <f>U7/RES_summary!U$6</f>
        <v>1.3619952549986754</v>
      </c>
      <c r="V16" s="44">
        <f>V7/RES_summary!V$6</f>
        <v>1.3673990669625826</v>
      </c>
      <c r="W16" s="44">
        <f>W7/RES_summary!W$6</f>
        <v>1.3735274992176063</v>
      </c>
      <c r="X16" s="44">
        <f>X7/RES_summary!X$6</f>
        <v>1.3814388191254461</v>
      </c>
      <c r="Y16" s="44">
        <f>Y7/RES_summary!Y$6</f>
        <v>1.3874414503824763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58.376435288707022</v>
      </c>
      <c r="C17" s="52">
        <f t="shared" si="4"/>
        <v>58.024142443171073</v>
      </c>
      <c r="D17" s="52">
        <f t="shared" si="4"/>
        <v>57.544757562101047</v>
      </c>
      <c r="E17" s="52">
        <f t="shared" si="4"/>
        <v>56.929674600942029</v>
      </c>
      <c r="F17" s="52">
        <f t="shared" si="4"/>
        <v>56.086952787509773</v>
      </c>
      <c r="G17" s="52">
        <f t="shared" si="4"/>
        <v>55.637641034667276</v>
      </c>
      <c r="H17" s="52">
        <f t="shared" si="4"/>
        <v>55.171150425991058</v>
      </c>
      <c r="I17" s="52">
        <f t="shared" si="4"/>
        <v>54.908637451933913</v>
      </c>
      <c r="J17" s="52">
        <f t="shared" si="4"/>
        <v>54.315988422939419</v>
      </c>
      <c r="K17" s="52">
        <f t="shared" si="4"/>
        <v>53.562389038783834</v>
      </c>
      <c r="L17" s="52">
        <f t="shared" si="4"/>
        <v>52.688496578499368</v>
      </c>
      <c r="M17" s="52">
        <f t="shared" si="4"/>
        <v>51.849180784866668</v>
      </c>
      <c r="N17" s="52">
        <f t="shared" si="4"/>
        <v>51.041603473166667</v>
      </c>
      <c r="O17" s="52">
        <f t="shared" si="4"/>
        <v>49.945319368919115</v>
      </c>
      <c r="P17" s="52">
        <f t="shared" si="4"/>
        <v>48.638993819410913</v>
      </c>
      <c r="Q17" s="52">
        <f t="shared" si="4"/>
        <v>47.466260674334137</v>
      </c>
      <c r="R17" s="52">
        <f t="shared" ref="R17:V17" si="5">R13*R16</f>
        <v>46.048493937262378</v>
      </c>
      <c r="S17" s="52">
        <f t="shared" si="5"/>
        <v>44.524391964690523</v>
      </c>
      <c r="T17" s="52">
        <f t="shared" si="5"/>
        <v>42.981597956734682</v>
      </c>
      <c r="U17" s="52">
        <f t="shared" si="5"/>
        <v>41.72392885910515</v>
      </c>
      <c r="V17" s="52">
        <f t="shared" si="5"/>
        <v>40.569218277829101</v>
      </c>
      <c r="W17" s="52">
        <f t="shared" ref="W17:Y17" si="6">W13*W16</f>
        <v>39.548084061091991</v>
      </c>
      <c r="X17" s="52">
        <f t="shared" si="6"/>
        <v>38.43761805872807</v>
      </c>
      <c r="Y17" s="52">
        <f t="shared" si="6"/>
        <v>37.479194797574145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511.37757312907337</v>
      </c>
      <c r="C18" s="36">
        <f>C3*11630*1000/RES_summary!C$6</f>
        <v>508.29148780217827</v>
      </c>
      <c r="D18" s="36">
        <f>D3*11630*1000/RES_summary!D$6</f>
        <v>504.09207624400494</v>
      </c>
      <c r="E18" s="36">
        <f>E3*11630*1000/RES_summary!E$6</f>
        <v>498.70394950425191</v>
      </c>
      <c r="F18" s="36">
        <f>F3*11630*1000/RES_summary!F$6</f>
        <v>491.32170641858528</v>
      </c>
      <c r="G18" s="36">
        <f>G3*11630*1000/RES_summary!G$6</f>
        <v>487.38573546368491</v>
      </c>
      <c r="H18" s="36">
        <f>H3*11630*1000/RES_summary!H$6</f>
        <v>483.29927773168163</v>
      </c>
      <c r="I18" s="36">
        <f>I3*11630*1000/RES_summary!I$6</f>
        <v>480.99966407894095</v>
      </c>
      <c r="J18" s="36">
        <f>J3*11630*1000/RES_summary!J$6</f>
        <v>475.80805858494926</v>
      </c>
      <c r="K18" s="36">
        <f>K3*11630*1000/RES_summary!K$6</f>
        <v>469.206527979746</v>
      </c>
      <c r="L18" s="36">
        <f>L3*11630*1000/RES_summary!L$6</f>
        <v>461.55123002765441</v>
      </c>
      <c r="M18" s="36">
        <f>M3*11630*1000/RES_summary!M$6</f>
        <v>454.19882367543158</v>
      </c>
      <c r="N18" s="36">
        <f>N3*11630*1000/RES_summary!N$6</f>
        <v>447.12444642493989</v>
      </c>
      <c r="O18" s="36">
        <f>O3*11630*1000/RES_summary!O$6</f>
        <v>437.52099767173132</v>
      </c>
      <c r="P18" s="36">
        <f>P3*11630*1000/RES_summary!P$6</f>
        <v>426.07758585803947</v>
      </c>
      <c r="Q18" s="36">
        <f>Q3*11630*1000/RES_summary!Q$6</f>
        <v>415.80444350716681</v>
      </c>
      <c r="R18" s="36">
        <f>R3*11630*1000/RES_summary!R$6</f>
        <v>403.38480689041808</v>
      </c>
      <c r="S18" s="36">
        <f>S3*11630*1000/RES_summary!S$6</f>
        <v>390.03367361068877</v>
      </c>
      <c r="T18" s="36">
        <f>T3*11630*1000/RES_summary!T$6</f>
        <v>376.51879810099547</v>
      </c>
      <c r="U18" s="36">
        <f>U3*11630*1000/RES_summary!U$6</f>
        <v>365.50161680576082</v>
      </c>
      <c r="V18" s="36">
        <f>V3*11630*1000/RES_summary!V$6</f>
        <v>355.38635211378278</v>
      </c>
      <c r="W18" s="36">
        <f>W3*11630*1000/RES_summary!W$6</f>
        <v>346.44121637516565</v>
      </c>
      <c r="X18" s="36">
        <f>X3*11630*1000/RES_summary!X$6</f>
        <v>336.71353419445774</v>
      </c>
      <c r="Y18" s="36">
        <f>Y3*11630*1000/RES_summary!Y$6</f>
        <v>328.31774642674941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99.767337428559529</v>
      </c>
      <c r="C3" s="49">
        <f t="shared" ref="C3:W3" si="0">C5*C11/11630</f>
        <v>98.022672762810799</v>
      </c>
      <c r="D3" s="49">
        <f t="shared" si="0"/>
        <v>96.605605825674033</v>
      </c>
      <c r="E3" s="49">
        <f t="shared" si="0"/>
        <v>95.412461398596847</v>
      </c>
      <c r="F3" s="49">
        <f t="shared" si="0"/>
        <v>95.843391127709992</v>
      </c>
      <c r="G3" s="49">
        <f t="shared" si="0"/>
        <v>93.522542199622279</v>
      </c>
      <c r="H3" s="49">
        <f t="shared" si="0"/>
        <v>92.670550125192008</v>
      </c>
      <c r="I3" s="49">
        <f t="shared" si="0"/>
        <v>90.962577802423681</v>
      </c>
      <c r="J3" s="49">
        <f t="shared" si="0"/>
        <v>88.715207431106137</v>
      </c>
      <c r="K3" s="49">
        <f t="shared" si="0"/>
        <v>86.567193260886327</v>
      </c>
      <c r="L3" s="49">
        <f t="shared" si="0"/>
        <v>84.321462206754205</v>
      </c>
      <c r="M3" s="49">
        <f t="shared" si="0"/>
        <v>81.601261923006689</v>
      </c>
      <c r="N3" s="49">
        <f t="shared" si="0"/>
        <v>78.64628469078167</v>
      </c>
      <c r="O3" s="49">
        <f t="shared" si="0"/>
        <v>76.115990475825271</v>
      </c>
      <c r="P3" s="49">
        <f t="shared" si="0"/>
        <v>72.744091195911295</v>
      </c>
      <c r="Q3" s="49">
        <f t="shared" si="0"/>
        <v>68.743466679034753</v>
      </c>
      <c r="R3" s="49">
        <f t="shared" si="0"/>
        <v>66.560134926462382</v>
      </c>
      <c r="S3" s="49">
        <f t="shared" si="0"/>
        <v>65.653328000668097</v>
      </c>
      <c r="T3" s="49">
        <f t="shared" si="0"/>
        <v>63.846712700183417</v>
      </c>
      <c r="U3" s="49">
        <f t="shared" si="0"/>
        <v>61.194027336550413</v>
      </c>
      <c r="V3" s="49">
        <f t="shared" si="0"/>
        <v>59.986740106158422</v>
      </c>
      <c r="W3" s="49">
        <f t="shared" si="0"/>
        <v>59.532209124368492</v>
      </c>
      <c r="X3" s="49">
        <f t="shared" ref="X3:Y3" si="1">X5*X11/11630</f>
        <v>57.608259147758844</v>
      </c>
      <c r="Y3" s="49">
        <f t="shared" si="1"/>
        <v>56.557025058199017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2864.2079188003372</v>
      </c>
      <c r="C5" s="49">
        <f t="shared" ref="C5:W5" si="2">C7*C13/1000000</f>
        <v>2858.6977316737261</v>
      </c>
      <c r="D5" s="49">
        <f t="shared" si="2"/>
        <v>2841.9196632586004</v>
      </c>
      <c r="E5" s="49">
        <f t="shared" si="2"/>
        <v>2814.3434868984841</v>
      </c>
      <c r="F5" s="49">
        <f t="shared" si="2"/>
        <v>2814.7726035225228</v>
      </c>
      <c r="G5" s="49">
        <f t="shared" si="2"/>
        <v>2763.5695247854601</v>
      </c>
      <c r="H5" s="49">
        <f t="shared" si="2"/>
        <v>2706.155621803136</v>
      </c>
      <c r="I5" s="49">
        <f t="shared" si="2"/>
        <v>2650.416346970323</v>
      </c>
      <c r="J5" s="49">
        <f t="shared" si="2"/>
        <v>2595.2429842600577</v>
      </c>
      <c r="K5" s="49">
        <f t="shared" si="2"/>
        <v>2537.3664664657226</v>
      </c>
      <c r="L5" s="49">
        <f t="shared" si="2"/>
        <v>2462.5620549793721</v>
      </c>
      <c r="M5" s="49">
        <f t="shared" si="2"/>
        <v>2383.5692820730123</v>
      </c>
      <c r="N5" s="49">
        <f t="shared" si="2"/>
        <v>2299.0112828728916</v>
      </c>
      <c r="O5" s="49">
        <f t="shared" si="2"/>
        <v>2229.7944805387974</v>
      </c>
      <c r="P5" s="49">
        <f t="shared" si="2"/>
        <v>2148.8644515198685</v>
      </c>
      <c r="Q5" s="49">
        <f t="shared" si="2"/>
        <v>2027.4408630803132</v>
      </c>
      <c r="R5" s="49">
        <f t="shared" si="2"/>
        <v>1965.1474609719919</v>
      </c>
      <c r="S5" s="49">
        <f t="shared" si="2"/>
        <v>1920.5619487822735</v>
      </c>
      <c r="T5" s="49">
        <f t="shared" si="2"/>
        <v>1880.0205205985819</v>
      </c>
      <c r="U5" s="49">
        <f t="shared" si="2"/>
        <v>1831.3556738213538</v>
      </c>
      <c r="V5" s="49">
        <f t="shared" si="2"/>
        <v>1801.9414950447524</v>
      </c>
      <c r="W5" s="49">
        <f t="shared" si="2"/>
        <v>1771.3003994376666</v>
      </c>
      <c r="X5" s="49">
        <f t="shared" ref="X5:Y5" si="3">X7*X13/1000000</f>
        <v>1716.9640940157692</v>
      </c>
      <c r="Y5" s="49">
        <f t="shared" si="3"/>
        <v>1687.0641899142202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3663255</v>
      </c>
      <c r="C7" s="35">
        <v>3699350</v>
      </c>
      <c r="D7" s="35">
        <v>3737767</v>
      </c>
      <c r="E7" s="35">
        <v>3771427</v>
      </c>
      <c r="F7" s="35">
        <v>3866244</v>
      </c>
      <c r="G7" s="35">
        <v>3876267</v>
      </c>
      <c r="H7" s="35">
        <v>3885249</v>
      </c>
      <c r="I7" s="35">
        <v>3909508</v>
      </c>
      <c r="J7" s="35">
        <v>3945200</v>
      </c>
      <c r="K7" s="35">
        <v>3984608</v>
      </c>
      <c r="L7" s="35">
        <v>4001716</v>
      </c>
      <c r="M7" s="35">
        <v>4023489</v>
      </c>
      <c r="N7" s="35">
        <v>4042930</v>
      </c>
      <c r="O7" s="35">
        <v>4115353</v>
      </c>
      <c r="P7" s="35">
        <v>4170044</v>
      </c>
      <c r="Q7" s="35">
        <v>4130758</v>
      </c>
      <c r="R7" s="35">
        <v>4153169</v>
      </c>
      <c r="S7" s="35">
        <v>4198229</v>
      </c>
      <c r="T7" s="35">
        <v>4238866</v>
      </c>
      <c r="U7" s="35">
        <v>4283585</v>
      </c>
      <c r="V7" s="35">
        <v>4332094</v>
      </c>
      <c r="W7" s="35">
        <v>4366979</v>
      </c>
      <c r="X7" s="35">
        <v>4329314</v>
      </c>
      <c r="Y7" s="35">
        <v>4360073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258995.66299474798</v>
      </c>
      <c r="D8" s="52">
        <v>264195.43778734654</v>
      </c>
      <c r="E8" s="52">
        <v>262353.36629517283</v>
      </c>
      <c r="F8" s="52">
        <v>326462.92819389747</v>
      </c>
      <c r="G8" s="52">
        <v>244659.60935207922</v>
      </c>
      <c r="H8" s="52">
        <v>246647.90191111527</v>
      </c>
      <c r="I8" s="52">
        <v>264993.30436623143</v>
      </c>
      <c r="J8" s="52">
        <v>279534.32164850924</v>
      </c>
      <c r="K8" s="52">
        <v>286398.46520798095</v>
      </c>
      <c r="L8" s="52">
        <v>267287.2530977889</v>
      </c>
      <c r="M8" s="52">
        <v>275182.21005943744</v>
      </c>
      <c r="N8" s="52">
        <v>276121.86760914419</v>
      </c>
      <c r="O8" s="52">
        <v>332417.76412530383</v>
      </c>
      <c r="P8" s="52">
        <v>318042.44493708387</v>
      </c>
      <c r="Q8" s="52">
        <v>227465.46241416177</v>
      </c>
      <c r="R8" s="52">
        <v>281406.66299474798</v>
      </c>
      <c r="S8" s="52">
        <v>309255.43778734654</v>
      </c>
      <c r="T8" s="52">
        <v>302990.36629517283</v>
      </c>
      <c r="U8" s="52">
        <v>371181.92819389747</v>
      </c>
      <c r="V8" s="52">
        <v>293168.60935207922</v>
      </c>
      <c r="W8" s="52">
        <v>281532.90191111527</v>
      </c>
      <c r="X8" s="52">
        <v>227328.30436623143</v>
      </c>
      <c r="Y8" s="52">
        <v>310293.32164850924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222900.66299474798</v>
      </c>
      <c r="D9" s="36">
        <v>225778.43778734654</v>
      </c>
      <c r="E9" s="36">
        <v>228693.36629517283</v>
      </c>
      <c r="F9" s="36">
        <v>231645.92819389747</v>
      </c>
      <c r="G9" s="36">
        <v>234636.60935207922</v>
      </c>
      <c r="H9" s="36">
        <v>237665.90191111527</v>
      </c>
      <c r="I9" s="36">
        <v>240734.30436623143</v>
      </c>
      <c r="J9" s="36">
        <v>243842.32164850924</v>
      </c>
      <c r="K9" s="36">
        <v>246990.46520798095</v>
      </c>
      <c r="L9" s="36">
        <v>250179.25309778936</v>
      </c>
      <c r="M9" s="36">
        <v>253409.2100594379</v>
      </c>
      <c r="N9" s="36">
        <v>256680.86760914419</v>
      </c>
      <c r="O9" s="36">
        <v>259994.7641253043</v>
      </c>
      <c r="P9" s="36">
        <v>263351.44493708387</v>
      </c>
      <c r="Q9" s="36">
        <v>266751.46241416223</v>
      </c>
      <c r="R9" s="36">
        <v>258995.66299474798</v>
      </c>
      <c r="S9" s="36">
        <v>264195.43778734654</v>
      </c>
      <c r="T9" s="36">
        <v>262353.36629517283</v>
      </c>
      <c r="U9" s="36">
        <v>326462.92819389701</v>
      </c>
      <c r="V9" s="36">
        <v>244659.60935207922</v>
      </c>
      <c r="W9" s="36">
        <v>246647.90191111527</v>
      </c>
      <c r="X9" s="36">
        <v>264993.30436623096</v>
      </c>
      <c r="Y9" s="36">
        <v>279534.32164850924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405.10122420865741</v>
      </c>
      <c r="C11" s="54">
        <v>398.78426865509635</v>
      </c>
      <c r="D11" s="54">
        <v>395.33953414585108</v>
      </c>
      <c r="E11" s="54">
        <v>394.28269194267943</v>
      </c>
      <c r="F11" s="54">
        <v>396.00308650877776</v>
      </c>
      <c r="G11" s="54">
        <v>393.57329570568493</v>
      </c>
      <c r="H11" s="54">
        <v>398.26183286453528</v>
      </c>
      <c r="I11" s="54">
        <v>399.1428671391426</v>
      </c>
      <c r="J11" s="54">
        <v>397.55732649362454</v>
      </c>
      <c r="K11" s="54">
        <v>396.7800752984802</v>
      </c>
      <c r="L11" s="54">
        <v>398.22696182686286</v>
      </c>
      <c r="M11" s="54">
        <v>398.15191582734025</v>
      </c>
      <c r="N11" s="54">
        <v>397.84767380994219</v>
      </c>
      <c r="O11" s="54">
        <v>397.00025135049452</v>
      </c>
      <c r="P11" s="54">
        <v>393.7027205276126</v>
      </c>
      <c r="Q11" s="54">
        <v>394.33284197621703</v>
      </c>
      <c r="R11" s="54">
        <v>393.91159420264501</v>
      </c>
      <c r="S11" s="54">
        <v>397.56499660523593</v>
      </c>
      <c r="T11" s="54">
        <v>394.96232119142815</v>
      </c>
      <c r="U11" s="54">
        <v>388.61186174669058</v>
      </c>
      <c r="V11" s="54">
        <v>387.16339534502805</v>
      </c>
      <c r="W11" s="54">
        <v>390.87643876567097</v>
      </c>
      <c r="X11" s="54">
        <v>390.21436512479681</v>
      </c>
      <c r="Y11" s="54">
        <v>389.88332830435974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781.87511347158124</v>
      </c>
      <c r="C13" s="35">
        <v>772.7567631269618</v>
      </c>
      <c r="D13" s="35">
        <v>760.32552678072238</v>
      </c>
      <c r="E13" s="35">
        <v>746.22775063616086</v>
      </c>
      <c r="F13" s="35">
        <v>728.0380140318415</v>
      </c>
      <c r="G13" s="35">
        <v>712.94612181912646</v>
      </c>
      <c r="H13" s="35">
        <v>696.52051176208681</v>
      </c>
      <c r="I13" s="35">
        <v>677.94114936465746</v>
      </c>
      <c r="J13" s="35">
        <v>657.82292006997307</v>
      </c>
      <c r="K13" s="35">
        <v>636.7919922024256</v>
      </c>
      <c r="L13" s="35">
        <v>615.37651721895611</v>
      </c>
      <c r="M13" s="35">
        <v>592.41352022411706</v>
      </c>
      <c r="N13" s="35">
        <v>568.64978688052759</v>
      </c>
      <c r="O13" s="35">
        <v>541.82338198905347</v>
      </c>
      <c r="P13" s="35">
        <v>515.30977887040717</v>
      </c>
      <c r="Q13" s="35">
        <v>490.8156960732905</v>
      </c>
      <c r="R13" s="35">
        <v>473.16819059662441</v>
      </c>
      <c r="S13" s="35">
        <v>457.46955413396302</v>
      </c>
      <c r="T13" s="35">
        <v>443.51968677438305</v>
      </c>
      <c r="U13" s="35">
        <v>427.52873441786579</v>
      </c>
      <c r="V13" s="35">
        <v>415.95161486448643</v>
      </c>
      <c r="W13" s="35">
        <v>405.61230073184839</v>
      </c>
      <c r="X13" s="35">
        <v>396.59033602454554</v>
      </c>
      <c r="Y13" s="35">
        <v>386.93484946564428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651.63366866386468</v>
      </c>
      <c r="D14" s="36">
        <v>604.67536679372222</v>
      </c>
      <c r="E14" s="36">
        <v>576.44953254370716</v>
      </c>
      <c r="F14" s="36">
        <v>556.10388603769684</v>
      </c>
      <c r="G14" s="36">
        <v>540.56101526084137</v>
      </c>
      <c r="H14" s="36">
        <v>520.6253531766547</v>
      </c>
      <c r="I14" s="36">
        <v>499.95560086656701</v>
      </c>
      <c r="J14" s="36">
        <v>484.6663529503636</v>
      </c>
      <c r="K14" s="36">
        <v>472.20637205001555</v>
      </c>
      <c r="L14" s="36">
        <v>451.96513869489036</v>
      </c>
      <c r="M14" s="36">
        <v>432.95524786240082</v>
      </c>
      <c r="N14" s="36">
        <v>420.59103936003083</v>
      </c>
      <c r="O14" s="36">
        <v>403.30766835270254</v>
      </c>
      <c r="P14" s="36">
        <v>392.95985131444218</v>
      </c>
      <c r="Q14" s="36">
        <v>383.10317785985825</v>
      </c>
      <c r="R14" s="36">
        <v>378.37374141693209</v>
      </c>
      <c r="S14" s="36">
        <v>372.40076321233721</v>
      </c>
      <c r="T14" s="36">
        <v>365.33190322821264</v>
      </c>
      <c r="U14" s="36">
        <v>357.99818403127824</v>
      </c>
      <c r="V14" s="36">
        <v>350.78540050846721</v>
      </c>
      <c r="W14" s="36">
        <v>347.27754650338255</v>
      </c>
      <c r="X14" s="36">
        <v>343.76969249829784</v>
      </c>
      <c r="Y14" s="36">
        <v>340.26183849321319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0.93354218282289825</v>
      </c>
      <c r="C16" s="44">
        <f>C7/RES_summary!C$6</f>
        <v>0.93349991243746344</v>
      </c>
      <c r="D16" s="44">
        <f>D7/RES_summary!D$6</f>
        <v>0.93465344900619995</v>
      </c>
      <c r="E16" s="44">
        <f>E7/RES_summary!E$6</f>
        <v>0.93665748245238889</v>
      </c>
      <c r="F16" s="44">
        <f>F7/RES_summary!F$6</f>
        <v>0.93861035683635929</v>
      </c>
      <c r="G16" s="44">
        <f>G7/RES_summary!G$6</f>
        <v>0.94133616329940373</v>
      </c>
      <c r="H16" s="44">
        <f>H7/RES_summary!H$6</f>
        <v>0.94512312450086222</v>
      </c>
      <c r="I16" s="44">
        <f>I7/RES_summary!I$6</f>
        <v>0.94832782215184475</v>
      </c>
      <c r="J16" s="44">
        <f>J7/RES_summary!J$6</f>
        <v>0.95019199167245305</v>
      </c>
      <c r="K16" s="44">
        <f>K7/RES_summary!K$6</f>
        <v>0.95173091143947397</v>
      </c>
      <c r="L16" s="44">
        <f>L7/RES_summary!L$6</f>
        <v>0.95334745906056451</v>
      </c>
      <c r="M16" s="44">
        <f>M7/RES_summary!M$6</f>
        <v>0.95528716744412323</v>
      </c>
      <c r="N16" s="44">
        <f>N7/RES_summary!N$6</f>
        <v>0.95800010283928849</v>
      </c>
      <c r="O16" s="44">
        <f>O7/RES_summary!O$6</f>
        <v>0.9604321877515376</v>
      </c>
      <c r="P16" s="44">
        <f>P7/RES_summary!P$6</f>
        <v>0.96286319705537837</v>
      </c>
      <c r="Q16" s="44">
        <f>Q7/RES_summary!Q$6</f>
        <v>0.96592161710036306</v>
      </c>
      <c r="R16" s="44">
        <f>R7/RES_summary!R$6</f>
        <v>0.96942592853243104</v>
      </c>
      <c r="S16" s="44">
        <f>S7/RES_summary!S$6</f>
        <v>0.97283081337242672</v>
      </c>
      <c r="T16" s="44">
        <f>T7/RES_summary!T$6</f>
        <v>0.97608639386043206</v>
      </c>
      <c r="U16" s="44">
        <f>U7/RES_summary!U$6</f>
        <v>0.97917027166835557</v>
      </c>
      <c r="V16" s="44">
        <f>V7/RES_summary!V$6</f>
        <v>0.98197507351619462</v>
      </c>
      <c r="W16" s="44">
        <f>W7/RES_summary!W$6</f>
        <v>0.98463870552870414</v>
      </c>
      <c r="X16" s="44">
        <f>X7/RES_summary!X$6</f>
        <v>0.98734177792556044</v>
      </c>
      <c r="Y16" s="44">
        <f>Y7/RES_summary!Y$6</f>
        <v>0.98974743248832409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729.91340012516116</v>
      </c>
      <c r="C17" s="52">
        <f t="shared" si="4"/>
        <v>721.36837071447655</v>
      </c>
      <c r="D17" s="52">
        <f t="shared" si="4"/>
        <v>710.64087597305797</v>
      </c>
      <c r="E17" s="52">
        <f t="shared" si="4"/>
        <v>698.95980624697552</v>
      </c>
      <c r="F17" s="52">
        <f t="shared" si="4"/>
        <v>683.34402014086106</v>
      </c>
      <c r="G17" s="52">
        <f t="shared" si="4"/>
        <v>671.12196695240584</v>
      </c>
      <c r="H17" s="52">
        <f t="shared" si="4"/>
        <v>658.29764235552307</v>
      </c>
      <c r="I17" s="52">
        <f t="shared" si="4"/>
        <v>642.91045372410406</v>
      </c>
      <c r="J17" s="52">
        <f t="shared" si="4"/>
        <v>625.05807058907658</v>
      </c>
      <c r="K17" s="52">
        <f t="shared" si="4"/>
        <v>606.05462313617295</v>
      </c>
      <c r="L17" s="52">
        <f t="shared" si="4"/>
        <v>586.66763905623156</v>
      </c>
      <c r="M17" s="52">
        <f t="shared" si="4"/>
        <v>565.92503369049859</v>
      </c>
      <c r="N17" s="52">
        <f t="shared" si="4"/>
        <v>544.76655431108486</v>
      </c>
      <c r="O17" s="52">
        <f t="shared" si="4"/>
        <v>520.38461613868367</v>
      </c>
      <c r="P17" s="52">
        <f t="shared" si="4"/>
        <v>496.1728211570603</v>
      </c>
      <c r="Q17" s="52">
        <f t="shared" si="4"/>
        <v>474.08949084935307</v>
      </c>
      <c r="R17" s="52">
        <f t="shared" ref="R17:V17" si="5">R13*R16</f>
        <v>458.70151252114294</v>
      </c>
      <c r="S17" s="52">
        <f t="shared" si="5"/>
        <v>445.04047844126461</v>
      </c>
      <c r="T17" s="52">
        <f t="shared" si="5"/>
        <v>432.91353166971589</v>
      </c>
      <c r="U17" s="52">
        <f t="shared" si="5"/>
        <v>418.62342702596987</v>
      </c>
      <c r="V17" s="52">
        <f t="shared" si="5"/>
        <v>408.45411758573391</v>
      </c>
      <c r="W17" s="52">
        <f t="shared" ref="W17:Y17" si="6">W13*W16</f>
        <v>399.38157073912663</v>
      </c>
      <c r="X17" s="52">
        <f t="shared" si="6"/>
        <v>391.57020747857024</v>
      </c>
      <c r="Y17" s="52">
        <f t="shared" si="6"/>
        <v>382.9677737988776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295.68881195700635</v>
      </c>
      <c r="C18" s="36">
        <f>C3*11630*1000/RES_summary!C$6</f>
        <v>287.67035814629094</v>
      </c>
      <c r="D18" s="36">
        <f>D3*11630*1000/RES_summary!D$6</f>
        <v>280.94443285218824</v>
      </c>
      <c r="E18" s="36">
        <f>E3*11630*1000/RES_summary!E$6</f>
        <v>275.58775396679107</v>
      </c>
      <c r="F18" s="36">
        <f>F3*11630*1000/RES_summary!F$6</f>
        <v>270.60634112309742</v>
      </c>
      <c r="G18" s="36">
        <f>G3*11630*1000/RES_summary!G$6</f>
        <v>264.13568435394018</v>
      </c>
      <c r="H18" s="36">
        <f>H3*11630*1000/RES_summary!H$6</f>
        <v>262.17482561491289</v>
      </c>
      <c r="I18" s="36">
        <f>I3*11630*1000/RES_summary!I$6</f>
        <v>256.61312181316595</v>
      </c>
      <c r="J18" s="36">
        <f>J3*11630*1000/RES_summary!J$6</f>
        <v>248.49641544665658</v>
      </c>
      <c r="K18" s="36">
        <f>K3*11630*1000/RES_summary!K$6</f>
        <v>240.47039900296269</v>
      </c>
      <c r="L18" s="36">
        <f>L3*11630*1000/RES_summary!L$6</f>
        <v>233.62687150350166</v>
      </c>
      <c r="M18" s="36">
        <f>M3*11630*1000/RES_summary!M$6</f>
        <v>225.32413637852406</v>
      </c>
      <c r="N18" s="36">
        <f>N3*11630*1000/RES_summary!N$6</f>
        <v>216.73410640212265</v>
      </c>
      <c r="O18" s="36">
        <f>O3*11630*1000/RES_summary!O$6</f>
        <v>206.59282340598804</v>
      </c>
      <c r="P18" s="36">
        <f>P3*11630*1000/RES_summary!P$6</f>
        <v>195.34458954139524</v>
      </c>
      <c r="Q18" s="36">
        <f>Q3*11630*1000/RES_summary!Q$6</f>
        <v>186.9490562776831</v>
      </c>
      <c r="R18" s="36">
        <f>R3*11630*1000/RES_summary!R$6</f>
        <v>180.68784406036795</v>
      </c>
      <c r="S18" s="36">
        <f>S3*11630*1000/RES_summary!S$6</f>
        <v>176.93251630069398</v>
      </c>
      <c r="T18" s="36">
        <f>T3*11630*1000/RES_summary!T$6</f>
        <v>170.98453334344984</v>
      </c>
      <c r="U18" s="36">
        <f>U3*11630*1000/RES_summary!U$6</f>
        <v>162.68202934734202</v>
      </c>
      <c r="V18" s="36">
        <f>V3*11630*1000/RES_summary!V$6</f>
        <v>158.13848300715009</v>
      </c>
      <c r="W18" s="36">
        <f>W3*11630*1000/RES_summary!W$6</f>
        <v>156.10884607914974</v>
      </c>
      <c r="X18" s="36">
        <f>X3*11630*1000/RES_summary!X$6</f>
        <v>152.79631991303523</v>
      </c>
      <c r="Y18" s="36">
        <f>Y3*11630*1000/RES_summary!Y$6</f>
        <v>149.31275028201759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7.6567024661584213</v>
      </c>
      <c r="C3" s="49">
        <f t="shared" ref="C3:W3" si="0">C5*C11/11630</f>
        <v>7.8723074976776504</v>
      </c>
      <c r="D3" s="49">
        <f t="shared" si="0"/>
        <v>8.0457436756665057</v>
      </c>
      <c r="E3" s="49">
        <f t="shared" si="0"/>
        <v>8.2527179466217984</v>
      </c>
      <c r="F3" s="49">
        <f t="shared" si="0"/>
        <v>8.5214971285356444</v>
      </c>
      <c r="G3" s="49">
        <f t="shared" si="0"/>
        <v>8.8924870181419795</v>
      </c>
      <c r="H3" s="49">
        <f t="shared" si="0"/>
        <v>9.1013072144509604</v>
      </c>
      <c r="I3" s="49">
        <f t="shared" si="0"/>
        <v>9.3628114874470789</v>
      </c>
      <c r="J3" s="49">
        <f t="shared" si="0"/>
        <v>9.6169975459008707</v>
      </c>
      <c r="K3" s="49">
        <f t="shared" si="0"/>
        <v>9.8111186885730284</v>
      </c>
      <c r="L3" s="49">
        <f t="shared" si="0"/>
        <v>9.9655085170613216</v>
      </c>
      <c r="M3" s="49">
        <f t="shared" si="0"/>
        <v>10.134509300108105</v>
      </c>
      <c r="N3" s="49">
        <f t="shared" si="0"/>
        <v>10.277161018364458</v>
      </c>
      <c r="O3" s="49">
        <f t="shared" si="0"/>
        <v>10.551989321651414</v>
      </c>
      <c r="P3" s="49">
        <f t="shared" si="0"/>
        <v>10.598946474084565</v>
      </c>
      <c r="Q3" s="49">
        <f t="shared" si="0"/>
        <v>10.445058089056637</v>
      </c>
      <c r="R3" s="49">
        <f t="shared" si="0"/>
        <v>10.33169720744044</v>
      </c>
      <c r="S3" s="49">
        <f t="shared" si="0"/>
        <v>10.320382917481904</v>
      </c>
      <c r="T3" s="49">
        <f t="shared" si="0"/>
        <v>10.080147347603177</v>
      </c>
      <c r="U3" s="49">
        <f t="shared" si="0"/>
        <v>9.780138377030374</v>
      </c>
      <c r="V3" s="49">
        <f t="shared" si="0"/>
        <v>9.5032201997889594</v>
      </c>
      <c r="W3" s="49">
        <f t="shared" si="0"/>
        <v>9.4715628178170714</v>
      </c>
      <c r="X3" s="49">
        <f t="shared" ref="X3:Y3" si="1">X5*X11/11630</f>
        <v>9.0414347650071463</v>
      </c>
      <c r="Y3" s="49">
        <f t="shared" si="1"/>
        <v>8.7903538750026851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323.96189534530703</v>
      </c>
      <c r="C5" s="49">
        <f t="shared" ref="C5:W5" si="2">C7*C13/1000000</f>
        <v>335.3018230412618</v>
      </c>
      <c r="D5" s="49">
        <f t="shared" si="2"/>
        <v>346.24855492795479</v>
      </c>
      <c r="E5" s="49">
        <f t="shared" si="2"/>
        <v>356.50890125788271</v>
      </c>
      <c r="F5" s="49">
        <f t="shared" si="2"/>
        <v>374.65928278332086</v>
      </c>
      <c r="G5" s="49">
        <f t="shared" si="2"/>
        <v>389.40824242930432</v>
      </c>
      <c r="H5" s="49">
        <f t="shared" si="2"/>
        <v>407.32178357701542</v>
      </c>
      <c r="I5" s="49">
        <f t="shared" si="2"/>
        <v>424.75415920111442</v>
      </c>
      <c r="J5" s="49">
        <f t="shared" si="2"/>
        <v>443.51175875579781</v>
      </c>
      <c r="K5" s="49">
        <f t="shared" si="2"/>
        <v>461.5106105903065</v>
      </c>
      <c r="L5" s="49">
        <f t="shared" si="2"/>
        <v>478.23015653739805</v>
      </c>
      <c r="M5" s="49">
        <f t="shared" si="2"/>
        <v>498.46360061145276</v>
      </c>
      <c r="N5" s="49">
        <f t="shared" si="2"/>
        <v>504.92765331080949</v>
      </c>
      <c r="O5" s="49">
        <f t="shared" si="2"/>
        <v>515.80985301203725</v>
      </c>
      <c r="P5" s="49">
        <f t="shared" si="2"/>
        <v>522.78213971423565</v>
      </c>
      <c r="Q5" s="49">
        <f t="shared" si="2"/>
        <v>515.80540941659513</v>
      </c>
      <c r="R5" s="49">
        <f t="shared" si="2"/>
        <v>506.27853945105738</v>
      </c>
      <c r="S5" s="49">
        <f t="shared" si="2"/>
        <v>498.5318418955502</v>
      </c>
      <c r="T5" s="49">
        <f t="shared" si="2"/>
        <v>488.72743999853293</v>
      </c>
      <c r="U5" s="49">
        <f t="shared" si="2"/>
        <v>479.34939056386526</v>
      </c>
      <c r="V5" s="49">
        <f t="shared" si="2"/>
        <v>470.39584283307886</v>
      </c>
      <c r="W5" s="49">
        <f t="shared" si="2"/>
        <v>463.08715885013032</v>
      </c>
      <c r="X5" s="49">
        <f t="shared" ref="X5:Y5" si="3">X7*X13/1000000</f>
        <v>451.61229166088231</v>
      </c>
      <c r="Y5" s="49">
        <f t="shared" si="3"/>
        <v>443.8681344792206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196403</v>
      </c>
      <c r="C7" s="35">
        <v>204231</v>
      </c>
      <c r="D7" s="35">
        <v>212286</v>
      </c>
      <c r="E7" s="35">
        <v>220168</v>
      </c>
      <c r="F7" s="35">
        <v>233550</v>
      </c>
      <c r="G7" s="35">
        <v>244894</v>
      </c>
      <c r="H7" s="35">
        <v>258654</v>
      </c>
      <c r="I7" s="35">
        <v>272435</v>
      </c>
      <c r="J7" s="35">
        <v>287491</v>
      </c>
      <c r="K7" s="35">
        <v>302417</v>
      </c>
      <c r="L7" s="35">
        <v>316576</v>
      </c>
      <c r="M7" s="35">
        <v>334215</v>
      </c>
      <c r="N7" s="35">
        <v>343810</v>
      </c>
      <c r="O7" s="35">
        <v>357807</v>
      </c>
      <c r="P7" s="35">
        <v>372280</v>
      </c>
      <c r="Q7" s="35">
        <v>379444</v>
      </c>
      <c r="R7" s="35">
        <v>389644</v>
      </c>
      <c r="S7" s="35">
        <v>401668</v>
      </c>
      <c r="T7" s="35">
        <v>414019</v>
      </c>
      <c r="U7" s="35">
        <v>428083</v>
      </c>
      <c r="V7" s="35">
        <v>444467</v>
      </c>
      <c r="W7" s="35">
        <v>463494</v>
      </c>
      <c r="X7" s="35">
        <v>477695</v>
      </c>
      <c r="Y7" s="35">
        <v>499402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20481.896653850679</v>
      </c>
      <c r="D8" s="52">
        <v>21286.414835668635</v>
      </c>
      <c r="E8" s="52">
        <v>21717.290688918089</v>
      </c>
      <c r="F8" s="52">
        <v>27848.727165930526</v>
      </c>
      <c r="G8" s="52">
        <v>26470.982121243607</v>
      </c>
      <c r="H8" s="52">
        <v>29577.370817313349</v>
      </c>
      <c r="I8" s="52">
        <v>30320.268544585793</v>
      </c>
      <c r="J8" s="52">
        <v>32350.113361147611</v>
      </c>
      <c r="K8" s="52">
        <v>33009.408957413165</v>
      </c>
      <c r="L8" s="52">
        <v>33067.727651554509</v>
      </c>
      <c r="M8" s="52">
        <v>37410.713521641679</v>
      </c>
      <c r="N8" s="52">
        <v>30269.085680732271</v>
      </c>
      <c r="O8" s="52">
        <v>34478.896653850679</v>
      </c>
      <c r="P8" s="52">
        <v>35759.414835668635</v>
      </c>
      <c r="Q8" s="52">
        <v>28881.290688918089</v>
      </c>
      <c r="R8" s="52">
        <v>38048.727165930555</v>
      </c>
      <c r="S8" s="52">
        <v>38494.982121243607</v>
      </c>
      <c r="T8" s="52">
        <v>41928.37081731332</v>
      </c>
      <c r="U8" s="52">
        <v>44384.268544585793</v>
      </c>
      <c r="V8" s="52">
        <v>48734.113361147582</v>
      </c>
      <c r="W8" s="52">
        <v>52036.408957413165</v>
      </c>
      <c r="X8" s="52">
        <v>47268.727651554509</v>
      </c>
      <c r="Y8" s="52">
        <v>59117.713521641679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12653.896653850679</v>
      </c>
      <c r="D9" s="36">
        <v>13231.414835668635</v>
      </c>
      <c r="E9" s="36">
        <v>13835.290688918089</v>
      </c>
      <c r="F9" s="36">
        <v>14466.727165930526</v>
      </c>
      <c r="G9" s="36">
        <v>15126.982121243607</v>
      </c>
      <c r="H9" s="36">
        <v>15817.37081731332</v>
      </c>
      <c r="I9" s="36">
        <v>16539.268544585793</v>
      </c>
      <c r="J9" s="36">
        <v>17294.113361147582</v>
      </c>
      <c r="K9" s="36">
        <v>18083.408957413165</v>
      </c>
      <c r="L9" s="36">
        <v>18908.727651554509</v>
      </c>
      <c r="M9" s="36">
        <v>19771.713521641679</v>
      </c>
      <c r="N9" s="36">
        <v>20674.085680732271</v>
      </c>
      <c r="O9" s="36">
        <v>20481.896653850679</v>
      </c>
      <c r="P9" s="36">
        <v>21286.414835668635</v>
      </c>
      <c r="Q9" s="36">
        <v>21717.290688918089</v>
      </c>
      <c r="R9" s="36">
        <v>27848.727165930555</v>
      </c>
      <c r="S9" s="36">
        <v>26470.982121243607</v>
      </c>
      <c r="T9" s="36">
        <v>29577.37081731332</v>
      </c>
      <c r="U9" s="36">
        <v>30320.268544585793</v>
      </c>
      <c r="V9" s="36">
        <v>32350.113361147582</v>
      </c>
      <c r="W9" s="36">
        <v>33009.408957413165</v>
      </c>
      <c r="X9" s="36">
        <v>33067.727651554509</v>
      </c>
      <c r="Y9" s="36">
        <v>37410.713521641679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274.87013429930659</v>
      </c>
      <c r="C11" s="54">
        <v>273.05230662800318</v>
      </c>
      <c r="D11" s="54">
        <v>270.24516814942763</v>
      </c>
      <c r="E11" s="54">
        <v>269.21939222433184</v>
      </c>
      <c r="F11" s="54">
        <v>264.52036866302763</v>
      </c>
      <c r="G11" s="54">
        <v>265.58149713476257</v>
      </c>
      <c r="H11" s="54">
        <v>259.86384026537377</v>
      </c>
      <c r="I11" s="54">
        <v>256.35887310394071</v>
      </c>
      <c r="J11" s="54">
        <v>252.18199799841275</v>
      </c>
      <c r="K11" s="54">
        <v>247.23875839421694</v>
      </c>
      <c r="L11" s="54">
        <v>242.34955171498007</v>
      </c>
      <c r="M11" s="54">
        <v>236.45526577201633</v>
      </c>
      <c r="N11" s="54">
        <v>236.71387744336064</v>
      </c>
      <c r="O11" s="54">
        <v>237.91642422918602</v>
      </c>
      <c r="P11" s="54">
        <v>235.78798533741661</v>
      </c>
      <c r="Q11" s="54">
        <v>235.50746726973045</v>
      </c>
      <c r="R11" s="54">
        <v>237.33504219399788</v>
      </c>
      <c r="S11" s="54">
        <v>240.75905136559319</v>
      </c>
      <c r="T11" s="54">
        <v>239.87217425929032</v>
      </c>
      <c r="U11" s="54">
        <v>237.28622913458966</v>
      </c>
      <c r="V11" s="54">
        <v>234.95626631795037</v>
      </c>
      <c r="W11" s="54">
        <v>237.8694236409651</v>
      </c>
      <c r="X11" s="54">
        <v>232.83663500459403</v>
      </c>
      <c r="Y11" s="54">
        <v>230.32024068640851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1649.4752898138372</v>
      </c>
      <c r="C13" s="35">
        <v>1641.7773160845404</v>
      </c>
      <c r="D13" s="35">
        <v>1631.047525168663</v>
      </c>
      <c r="E13" s="35">
        <v>1619.2584810593851</v>
      </c>
      <c r="F13" s="35">
        <v>1604.1930326838828</v>
      </c>
      <c r="G13" s="35">
        <v>1590.1093633543669</v>
      </c>
      <c r="H13" s="35">
        <v>1574.774732178955</v>
      </c>
      <c r="I13" s="35">
        <v>1559.1027555237558</v>
      </c>
      <c r="J13" s="35">
        <v>1542.6978888236424</v>
      </c>
      <c r="K13" s="35">
        <v>1526.0736353786544</v>
      </c>
      <c r="L13" s="35">
        <v>1510.6330124121791</v>
      </c>
      <c r="M13" s="35">
        <v>1491.4459273565003</v>
      </c>
      <c r="N13" s="35">
        <v>1468.624104333235</v>
      </c>
      <c r="O13" s="35">
        <v>1441.5868135951428</v>
      </c>
      <c r="P13" s="35">
        <v>1404.2713541265598</v>
      </c>
      <c r="Q13" s="35">
        <v>1359.3716316942555</v>
      </c>
      <c r="R13" s="35">
        <v>1299.3361618581509</v>
      </c>
      <c r="S13" s="35">
        <v>1241.1539925897762</v>
      </c>
      <c r="T13" s="35">
        <v>1180.446887699678</v>
      </c>
      <c r="U13" s="35">
        <v>1119.7580622539676</v>
      </c>
      <c r="V13" s="35">
        <v>1058.3369357749368</v>
      </c>
      <c r="W13" s="35">
        <v>999.1222299536355</v>
      </c>
      <c r="X13" s="35">
        <v>945.39882490057948</v>
      </c>
      <c r="Y13" s="35">
        <v>888.79927288881629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1572.7165355208172</v>
      </c>
      <c r="D14" s="36">
        <v>1539.5558134332127</v>
      </c>
      <c r="E14" s="36">
        <v>1523.2708776868981</v>
      </c>
      <c r="F14" s="36">
        <v>1508.6107978937234</v>
      </c>
      <c r="G14" s="36">
        <v>1499.7759691194021</v>
      </c>
      <c r="H14" s="36">
        <v>1487.7557485580824</v>
      </c>
      <c r="I14" s="36">
        <v>1474.7062788786852</v>
      </c>
      <c r="J14" s="36">
        <v>1461.6274037519579</v>
      </c>
      <c r="K14" s="36">
        <v>1448.8895613691109</v>
      </c>
      <c r="L14" s="36">
        <v>1448.8151552166939</v>
      </c>
      <c r="M14" s="36">
        <v>1412.6006159895821</v>
      </c>
      <c r="N14" s="36">
        <v>1340.1609350572649</v>
      </c>
      <c r="O14" s="36">
        <v>1249.878082822999</v>
      </c>
      <c r="P14" s="36">
        <v>1111.4250776262716</v>
      </c>
      <c r="Q14" s="36">
        <v>903.85801771198783</v>
      </c>
      <c r="R14" s="36">
        <v>853.80045442544701</v>
      </c>
      <c r="S14" s="36">
        <v>830.07819586152027</v>
      </c>
      <c r="T14" s="36">
        <v>815.66492799555374</v>
      </c>
      <c r="U14" s="36">
        <v>796.12534179367708</v>
      </c>
      <c r="V14" s="36">
        <v>786.51814568370742</v>
      </c>
      <c r="W14" s="36">
        <v>778.65296422687038</v>
      </c>
      <c r="X14" s="36">
        <v>770.78778277003323</v>
      </c>
      <c r="Y14" s="36">
        <v>762.9226013131962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5.0051248229502368E-2</v>
      </c>
      <c r="C16" s="44">
        <f>C7/RES_summary!C$6</f>
        <v>5.153597810886118E-2</v>
      </c>
      <c r="D16" s="44">
        <f>D7/RES_summary!D$6</f>
        <v>5.3083523418054189E-2</v>
      </c>
      <c r="E16" s="44">
        <f>E7/RES_summary!E$6</f>
        <v>5.4680099759740163E-2</v>
      </c>
      <c r="F16" s="44">
        <f>F7/RES_summary!F$6</f>
        <v>5.6699072494941265E-2</v>
      </c>
      <c r="G16" s="44">
        <f>G7/RES_summary!G$6</f>
        <v>5.9471542691730002E-2</v>
      </c>
      <c r="H16" s="44">
        <f>H7/RES_summary!H$6</f>
        <v>6.2920002461784572E-2</v>
      </c>
      <c r="I16" s="44">
        <f>I7/RES_summary!I$6</f>
        <v>6.6084451094085964E-2</v>
      </c>
      <c r="J16" s="44">
        <f>J7/RES_summary!J$6</f>
        <v>6.9241520297552775E-2</v>
      </c>
      <c r="K16" s="44">
        <f>K7/RES_summary!K$6</f>
        <v>7.2232853782553119E-2</v>
      </c>
      <c r="L16" s="44">
        <f>L7/RES_summary!L$6</f>
        <v>7.5419376387419107E-2</v>
      </c>
      <c r="M16" s="44">
        <f>M7/RES_summary!M$6</f>
        <v>7.9351851258282952E-2</v>
      </c>
      <c r="N16" s="44">
        <f>N7/RES_summary!N$6</f>
        <v>8.1468146952130213E-2</v>
      </c>
      <c r="O16" s="44">
        <f>O7/RES_summary!O$6</f>
        <v>8.3504224255565543E-2</v>
      </c>
      <c r="P16" s="44">
        <f>P7/RES_summary!P$6</f>
        <v>8.5959455343822808E-2</v>
      </c>
      <c r="Q16" s="44">
        <f>Q7/RES_summary!Q$6</f>
        <v>8.8727822370380974E-2</v>
      </c>
      <c r="R16" s="44">
        <f>R7/RES_summary!R$6</f>
        <v>9.0950066442538349E-2</v>
      </c>
      <c r="S16" s="44">
        <f>S7/RES_summary!S$6</f>
        <v>9.3076153574680159E-2</v>
      </c>
      <c r="T16" s="44">
        <f>T7/RES_summary!T$6</f>
        <v>9.5336420802097116E-2</v>
      </c>
      <c r="U16" s="44">
        <f>U7/RES_summary!U$6</f>
        <v>9.7854051549485926E-2</v>
      </c>
      <c r="V16" s="44">
        <f>V7/RES_summary!V$6</f>
        <v>0.10074931776654027</v>
      </c>
      <c r="W16" s="44">
        <f>W7/RES_summary!W$6</f>
        <v>0.10450568509267417</v>
      </c>
      <c r="X16" s="44">
        <f>X7/RES_summary!X$6</f>
        <v>0.10894294814516817</v>
      </c>
      <c r="Y16" s="44">
        <f>Y7/RES_summary!Y$6</f>
        <v>0.11336549807297586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82.55829717890272</v>
      </c>
      <c r="C17" s="52">
        <f t="shared" si="4"/>
        <v>84.610599821357738</v>
      </c>
      <c r="D17" s="52">
        <f t="shared" si="4"/>
        <v>86.581749498250048</v>
      </c>
      <c r="E17" s="52">
        <f t="shared" si="4"/>
        <v>88.541215281132509</v>
      </c>
      <c r="F17" s="52">
        <f t="shared" si="4"/>
        <v>90.956257056023162</v>
      </c>
      <c r="G17" s="52">
        <f t="shared" si="4"/>
        <v>94.566256887248841</v>
      </c>
      <c r="H17" s="52">
        <f t="shared" si="4"/>
        <v>99.084830025455986</v>
      </c>
      <c r="I17" s="52">
        <f t="shared" si="4"/>
        <v>103.03244979806431</v>
      </c>
      <c r="J17" s="52">
        <f t="shared" si="4"/>
        <v>106.81874718197405</v>
      </c>
      <c r="K17" s="52">
        <f t="shared" si="4"/>
        <v>110.23265376571563</v>
      </c>
      <c r="L17" s="52">
        <f t="shared" si="4"/>
        <v>113.93099974637489</v>
      </c>
      <c r="M17" s="52">
        <f t="shared" si="4"/>
        <v>118.34899538736489</v>
      </c>
      <c r="N17" s="52">
        <f t="shared" si="4"/>
        <v>119.6460843492606</v>
      </c>
      <c r="O17" s="52">
        <f t="shared" si="4"/>
        <v>120.37858856631496</v>
      </c>
      <c r="P17" s="52">
        <f t="shared" si="4"/>
        <v>120.71040075565161</v>
      </c>
      <c r="Q17" s="52">
        <f t="shared" si="4"/>
        <v>120.61408467230285</v>
      </c>
      <c r="R17" s="52">
        <f t="shared" ref="R17:V17" si="5">R13*R16</f>
        <v>118.17471025219159</v>
      </c>
      <c r="S17" s="52">
        <f t="shared" si="5"/>
        <v>115.52183962411345</v>
      </c>
      <c r="T17" s="52">
        <f t="shared" si="5"/>
        <v>112.53958122026238</v>
      </c>
      <c r="U17" s="52">
        <f t="shared" si="5"/>
        <v>109.57286314675223</v>
      </c>
      <c r="V17" s="52">
        <f t="shared" si="5"/>
        <v>106.62672424645562</v>
      </c>
      <c r="W17" s="52">
        <f t="shared" ref="W17:Y17" si="6">W13*W16</f>
        <v>104.41395313262502</v>
      </c>
      <c r="X17" s="52">
        <f t="shared" si="6"/>
        <v>102.99453515764675</v>
      </c>
      <c r="Y17" s="52">
        <f t="shared" si="6"/>
        <v>100.75917225793944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22.692810233087052</v>
      </c>
      <c r="C18" s="36">
        <f>C3*11630*1000/RES_summary!C$6</f>
        <v>23.103119446400644</v>
      </c>
      <c r="D18" s="36">
        <f>D3*11630*1000/RES_summary!D$6</f>
        <v>23.398299451826205</v>
      </c>
      <c r="E18" s="36">
        <f>E3*11630*1000/RES_summary!E$6</f>
        <v>23.837012164790217</v>
      </c>
      <c r="F18" s="36">
        <f>F3*11630*1000/RES_summary!F$6</f>
        <v>24.059782648668353</v>
      </c>
      <c r="G18" s="36">
        <f>G3*11630*1000/RES_summary!G$6</f>
        <v>25.1150480825461</v>
      </c>
      <c r="H18" s="36">
        <f>H3*11630*1000/RES_summary!H$6</f>
        <v>25.7485644424568</v>
      </c>
      <c r="I18" s="36">
        <f>I3*11630*1000/RES_summary!I$6</f>
        <v>26.413282723370109</v>
      </c>
      <c r="J18" s="36">
        <f>J3*11630*1000/RES_summary!J$6</f>
        <v>26.937765088037537</v>
      </c>
      <c r="K18" s="36">
        <f>K3*11630*1000/RES_summary!K$6</f>
        <v>27.253784451535132</v>
      </c>
      <c r="L18" s="36">
        <f>L3*11630*1000/RES_summary!L$6</f>
        <v>27.611126714973469</v>
      </c>
      <c r="M18" s="36">
        <f>M3*11630*1000/RES_summary!M$6</f>
        <v>27.984243158170504</v>
      </c>
      <c r="N18" s="36">
        <f>N3*11630*1000/RES_summary!N$6</f>
        <v>28.321888547228859</v>
      </c>
      <c r="O18" s="36">
        <f>O3*11630*1000/RES_summary!O$6</f>
        <v>28.640043345454028</v>
      </c>
      <c r="P18" s="36">
        <f>P3*11630*1000/RES_summary!P$6</f>
        <v>28.462062203447267</v>
      </c>
      <c r="Q18" s="36">
        <f>Q3*11630*1000/RES_summary!Q$6</f>
        <v>28.405517598230865</v>
      </c>
      <c r="R18" s="36">
        <f>R3*11630*1000/RES_summary!R$6</f>
        <v>28.046999843967363</v>
      </c>
      <c r="S18" s="36">
        <f>S3*11630*1000/RES_summary!S$6</f>
        <v>27.812928519909747</v>
      </c>
      <c r="T18" s="36">
        <f>T3*11630*1000/RES_summary!T$6</f>
        <v>26.995114037534332</v>
      </c>
      <c r="U18" s="36">
        <f>U3*11630*1000/RES_summary!U$6</f>
        <v>26.000131511573283</v>
      </c>
      <c r="V18" s="36">
        <f>V3*11630*1000/RES_summary!V$6</f>
        <v>25.052617018660886</v>
      </c>
      <c r="W18" s="36">
        <f>W3*11630*1000/RES_summary!W$6</f>
        <v>24.836886851732253</v>
      </c>
      <c r="X18" s="36">
        <f>X3*11630*1000/RES_summary!X$6</f>
        <v>23.980900989968823</v>
      </c>
      <c r="Y18" s="36">
        <f>Y3*11630*1000/RES_summary!Y$6</f>
        <v>23.206876805811902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26.15614304015542</v>
      </c>
      <c r="C3" s="49">
        <f t="shared" ref="C3:W3" si="0">C5*C11/11630</f>
        <v>26.57328574187369</v>
      </c>
      <c r="D3" s="49">
        <f t="shared" si="0"/>
        <v>26.937848850218067</v>
      </c>
      <c r="E3" s="49">
        <f t="shared" si="0"/>
        <v>27.142276867193097</v>
      </c>
      <c r="F3" s="49">
        <f t="shared" si="0"/>
        <v>27.861815549081914</v>
      </c>
      <c r="G3" s="49">
        <f t="shared" si="0"/>
        <v>28.227349141372923</v>
      </c>
      <c r="H3" s="49">
        <f t="shared" si="0"/>
        <v>28.580025338583322</v>
      </c>
      <c r="I3" s="49">
        <f t="shared" si="0"/>
        <v>29.021662456549201</v>
      </c>
      <c r="J3" s="49">
        <f t="shared" si="0"/>
        <v>29.301659882795818</v>
      </c>
      <c r="K3" s="49">
        <f t="shared" si="0"/>
        <v>29.494977468323256</v>
      </c>
      <c r="L3" s="49">
        <f t="shared" si="0"/>
        <v>29.674875617480751</v>
      </c>
      <c r="M3" s="49">
        <f t="shared" si="0"/>
        <v>29.394615280793492</v>
      </c>
      <c r="N3" s="49">
        <f t="shared" si="0"/>
        <v>29.2348134711049</v>
      </c>
      <c r="O3" s="49">
        <f t="shared" si="0"/>
        <v>29.120088402720992</v>
      </c>
      <c r="P3" s="49">
        <f t="shared" si="0"/>
        <v>28.959543617723014</v>
      </c>
      <c r="Q3" s="49">
        <f t="shared" si="0"/>
        <v>28.096263898669285</v>
      </c>
      <c r="R3" s="49">
        <f t="shared" si="0"/>
        <v>27.662859491006405</v>
      </c>
      <c r="S3" s="49">
        <f t="shared" si="0"/>
        <v>28.05650922779574</v>
      </c>
      <c r="T3" s="49">
        <f t="shared" si="0"/>
        <v>28.184108151980791</v>
      </c>
      <c r="U3" s="49">
        <f t="shared" si="0"/>
        <v>27.745780812989878</v>
      </c>
      <c r="V3" s="49">
        <f t="shared" si="0"/>
        <v>28.499865930728294</v>
      </c>
      <c r="W3" s="49">
        <f t="shared" si="0"/>
        <v>30.283038460274117</v>
      </c>
      <c r="X3" s="49">
        <f t="shared" ref="X3:Y3" si="1">X5*X11/11630</f>
        <v>28.267546924070373</v>
      </c>
      <c r="Y3" s="49">
        <f t="shared" si="1"/>
        <v>27.399364228557676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691.96040882919385</v>
      </c>
      <c r="C5" s="49">
        <f t="shared" ref="C5:W5" si="2">C7*C13/1000000</f>
        <v>704.01334187463692</v>
      </c>
      <c r="D5" s="49">
        <f t="shared" si="2"/>
        <v>715.48686552439358</v>
      </c>
      <c r="E5" s="49">
        <f t="shared" si="2"/>
        <v>721.79088185956653</v>
      </c>
      <c r="F5" s="49">
        <f t="shared" si="2"/>
        <v>742.29966019090705</v>
      </c>
      <c r="G5" s="49">
        <f t="shared" si="2"/>
        <v>751.89652698016073</v>
      </c>
      <c r="H5" s="49">
        <f t="shared" si="2"/>
        <v>761.31798691988786</v>
      </c>
      <c r="I5" s="49">
        <f t="shared" si="2"/>
        <v>774.08575702348548</v>
      </c>
      <c r="J5" s="49">
        <f t="shared" si="2"/>
        <v>785.06557965804939</v>
      </c>
      <c r="K5" s="49">
        <f t="shared" si="2"/>
        <v>795.19111471464248</v>
      </c>
      <c r="L5" s="49">
        <f t="shared" si="2"/>
        <v>802.25309671996138</v>
      </c>
      <c r="M5" s="49">
        <f t="shared" si="2"/>
        <v>802.48474070302268</v>
      </c>
      <c r="N5" s="49">
        <f t="shared" si="2"/>
        <v>797.15868913355109</v>
      </c>
      <c r="O5" s="49">
        <f t="shared" si="2"/>
        <v>792.73858766858359</v>
      </c>
      <c r="P5" s="49">
        <f t="shared" si="2"/>
        <v>783.68050138838282</v>
      </c>
      <c r="Q5" s="49">
        <f t="shared" si="2"/>
        <v>757.81060061736889</v>
      </c>
      <c r="R5" s="49">
        <f t="shared" si="2"/>
        <v>753.60461328793031</v>
      </c>
      <c r="S5" s="49">
        <f t="shared" si="2"/>
        <v>753.51982890794034</v>
      </c>
      <c r="T5" s="49">
        <f t="shared" si="2"/>
        <v>753.94465264024882</v>
      </c>
      <c r="U5" s="49">
        <f t="shared" si="2"/>
        <v>746.86318725093099</v>
      </c>
      <c r="V5" s="49">
        <f t="shared" si="2"/>
        <v>743.06720500144911</v>
      </c>
      <c r="W5" s="49">
        <f t="shared" si="2"/>
        <v>738.0163145202763</v>
      </c>
      <c r="X5" s="49">
        <f t="shared" ref="X5:Y5" si="3">X7*X13/1000000</f>
        <v>721.95298703287961</v>
      </c>
      <c r="Y5" s="49">
        <f t="shared" si="3"/>
        <v>716.98109580451808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992244</v>
      </c>
      <c r="C7" s="35">
        <v>1015016</v>
      </c>
      <c r="D7" s="35">
        <v>1040643</v>
      </c>
      <c r="E7" s="35">
        <v>1059909</v>
      </c>
      <c r="F7" s="35">
        <v>1105794</v>
      </c>
      <c r="G7" s="35">
        <v>1135353</v>
      </c>
      <c r="H7" s="35">
        <v>1167448</v>
      </c>
      <c r="I7" s="35">
        <v>1209196</v>
      </c>
      <c r="J7" s="35">
        <v>1251233</v>
      </c>
      <c r="K7" s="35">
        <v>1295706</v>
      </c>
      <c r="L7" s="35">
        <v>1338586</v>
      </c>
      <c r="M7" s="35">
        <v>1373695</v>
      </c>
      <c r="N7" s="35">
        <v>1401099</v>
      </c>
      <c r="O7" s="35">
        <v>1433892</v>
      </c>
      <c r="P7" s="35">
        <v>1459017</v>
      </c>
      <c r="Q7" s="35">
        <v>1450920</v>
      </c>
      <c r="R7" s="35">
        <v>1470134</v>
      </c>
      <c r="S7" s="35">
        <v>1496915</v>
      </c>
      <c r="T7" s="35">
        <v>1522644</v>
      </c>
      <c r="U7" s="35">
        <v>1540638</v>
      </c>
      <c r="V7" s="35">
        <v>1560771</v>
      </c>
      <c r="W7" s="35">
        <v>1577496</v>
      </c>
      <c r="X7" s="35">
        <v>1568903</v>
      </c>
      <c r="Y7" s="35">
        <v>1585150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68122.431008939049</v>
      </c>
      <c r="D8" s="52">
        <v>73328.305562293972</v>
      </c>
      <c r="E8" s="52">
        <v>69440.044694279437</v>
      </c>
      <c r="F8" s="52">
        <v>98659.965617995127</v>
      </c>
      <c r="G8" s="52">
        <v>85069.713018082082</v>
      </c>
      <c r="H8" s="52">
        <v>90483.276026183972</v>
      </c>
      <c r="I8" s="52">
        <v>103163.00607638294</v>
      </c>
      <c r="J8" s="52">
        <v>106635.63568622386</v>
      </c>
      <c r="K8" s="52">
        <v>112420.29821131122</v>
      </c>
      <c r="L8" s="52">
        <v>114349.54862394137</v>
      </c>
      <c r="M8" s="52">
        <v>110283.38536885963</v>
      </c>
      <c r="N8" s="52">
        <v>106475.27335197316</v>
      </c>
      <c r="O8" s="52">
        <v>115963.16812075465</v>
      </c>
      <c r="P8" s="52">
        <v>112606.54129810771</v>
      </c>
      <c r="Q8" s="52">
        <v>83919.407334672054</v>
      </c>
      <c r="R8" s="52">
        <v>87336.431008939166</v>
      </c>
      <c r="S8" s="52">
        <v>100109.30556229409</v>
      </c>
      <c r="T8" s="52">
        <v>95169.044694279321</v>
      </c>
      <c r="U8" s="52">
        <v>116653.96561799524</v>
      </c>
      <c r="V8" s="52">
        <v>105202.71301808208</v>
      </c>
      <c r="W8" s="52">
        <v>107208.27602618397</v>
      </c>
      <c r="X8" s="52">
        <v>94570.006076382939</v>
      </c>
      <c r="Y8" s="52">
        <v>122882.63568622386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45350.431008939166</v>
      </c>
      <c r="D9" s="36">
        <v>47701.305562294088</v>
      </c>
      <c r="E9" s="36">
        <v>50174.044694279321</v>
      </c>
      <c r="F9" s="36">
        <v>52774.965617995244</v>
      </c>
      <c r="G9" s="36">
        <v>55510.713018082082</v>
      </c>
      <c r="H9" s="36">
        <v>58388.276026183972</v>
      </c>
      <c r="I9" s="36">
        <v>61415.006076382939</v>
      </c>
      <c r="J9" s="36">
        <v>64598.635686223861</v>
      </c>
      <c r="K9" s="36">
        <v>67947.298211311223</v>
      </c>
      <c r="L9" s="36">
        <v>71469.548623941373</v>
      </c>
      <c r="M9" s="36">
        <v>75174.385368859628</v>
      </c>
      <c r="N9" s="36">
        <v>79071.273351973156</v>
      </c>
      <c r="O9" s="36">
        <v>83170.16812075465</v>
      </c>
      <c r="P9" s="36">
        <v>87481.54129810771</v>
      </c>
      <c r="Q9" s="36">
        <v>92016.407334672054</v>
      </c>
      <c r="R9" s="36">
        <v>68122.431008939166</v>
      </c>
      <c r="S9" s="36">
        <v>73328.305562294088</v>
      </c>
      <c r="T9" s="36">
        <v>69440.044694279321</v>
      </c>
      <c r="U9" s="36">
        <v>98659.965617995244</v>
      </c>
      <c r="V9" s="36">
        <v>85069.713018082082</v>
      </c>
      <c r="W9" s="36">
        <v>90483.276026183972</v>
      </c>
      <c r="X9" s="36">
        <v>103163.00607638294</v>
      </c>
      <c r="Y9" s="36">
        <v>106635.63568622386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439.61466534149127</v>
      </c>
      <c r="C11" s="54">
        <v>438.97934143558155</v>
      </c>
      <c r="D11" s="54">
        <v>437.8657348215919</v>
      </c>
      <c r="E11" s="54">
        <v>437.33536665384514</v>
      </c>
      <c r="F11" s="54">
        <v>436.52574858041402</v>
      </c>
      <c r="G11" s="54">
        <v>436.60804211006689</v>
      </c>
      <c r="H11" s="54">
        <v>436.59246254311921</v>
      </c>
      <c r="I11" s="54">
        <v>436.02654009228451</v>
      </c>
      <c r="J11" s="54">
        <v>434.07622658141247</v>
      </c>
      <c r="K11" s="54">
        <v>431.37628377512237</v>
      </c>
      <c r="L11" s="54">
        <v>430.1869383145181</v>
      </c>
      <c r="M11" s="54">
        <v>426.00109182903577</v>
      </c>
      <c r="N11" s="54">
        <v>426.51593127399042</v>
      </c>
      <c r="O11" s="54">
        <v>427.21097899327924</v>
      </c>
      <c r="P11" s="54">
        <v>429.76632910661738</v>
      </c>
      <c r="Q11" s="54">
        <v>431.18893939372339</v>
      </c>
      <c r="R11" s="54">
        <v>426.90696183077245</v>
      </c>
      <c r="S11" s="54">
        <v>433.03067789491331</v>
      </c>
      <c r="T11" s="54">
        <v>434.7549606720803</v>
      </c>
      <c r="U11" s="54">
        <v>432.05159440621503</v>
      </c>
      <c r="V11" s="54">
        <v>446.06118873692407</v>
      </c>
      <c r="W11" s="54">
        <v>477.2140267954901</v>
      </c>
      <c r="X11" s="54">
        <v>455.36423649697599</v>
      </c>
      <c r="Y11" s="54">
        <v>444.43934134771894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697.36920437835238</v>
      </c>
      <c r="C13" s="35">
        <v>693.59827024858419</v>
      </c>
      <c r="D13" s="35">
        <v>687.543053212671</v>
      </c>
      <c r="E13" s="35">
        <v>680.99325683579116</v>
      </c>
      <c r="F13" s="35">
        <v>671.28204728087417</v>
      </c>
      <c r="G13" s="35">
        <v>662.25792945468129</v>
      </c>
      <c r="H13" s="35">
        <v>652.12153939180837</v>
      </c>
      <c r="I13" s="35">
        <v>640.16566133487504</v>
      </c>
      <c r="J13" s="35">
        <v>627.43356325964021</v>
      </c>
      <c r="K13" s="35">
        <v>613.71261282624494</v>
      </c>
      <c r="L13" s="35">
        <v>599.32876686291456</v>
      </c>
      <c r="M13" s="35">
        <v>584.17970561370805</v>
      </c>
      <c r="N13" s="35">
        <v>568.95243600455865</v>
      </c>
      <c r="O13" s="35">
        <v>552.85794722934759</v>
      </c>
      <c r="P13" s="35">
        <v>537.12910911139682</v>
      </c>
      <c r="Q13" s="35">
        <v>522.29661223042547</v>
      </c>
      <c r="R13" s="35">
        <v>512.60947184945746</v>
      </c>
      <c r="S13" s="35">
        <v>503.38184125881588</v>
      </c>
      <c r="T13" s="35">
        <v>495.15490990687829</v>
      </c>
      <c r="U13" s="35">
        <v>484.77526015256734</v>
      </c>
      <c r="V13" s="35">
        <v>476.0898331667164</v>
      </c>
      <c r="W13" s="35">
        <v>467.84037139889818</v>
      </c>
      <c r="X13" s="35">
        <v>460.16419564044406</v>
      </c>
      <c r="Y13" s="35">
        <v>452.31119818598751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641.18274097749963</v>
      </c>
      <c r="D14" s="36">
        <v>610.11835490369663</v>
      </c>
      <c r="E14" s="36">
        <v>594.66911557832555</v>
      </c>
      <c r="F14" s="36">
        <v>580.90851498333643</v>
      </c>
      <c r="G14" s="36">
        <v>567.86753883700658</v>
      </c>
      <c r="H14" s="36">
        <v>554.13163337080641</v>
      </c>
      <c r="I14" s="36">
        <v>538.9209382558322</v>
      </c>
      <c r="J14" s="36">
        <v>525.42399589437673</v>
      </c>
      <c r="K14" s="36">
        <v>511.561428540024</v>
      </c>
      <c r="L14" s="36">
        <v>497.62019134514605</v>
      </c>
      <c r="M14" s="36">
        <v>477.46036378243963</v>
      </c>
      <c r="N14" s="36">
        <v>467.86279902284855</v>
      </c>
      <c r="O14" s="36">
        <v>462.04509046892235</v>
      </c>
      <c r="P14" s="36">
        <v>461.33062940923088</v>
      </c>
      <c r="Q14" s="36">
        <v>456.38439567359688</v>
      </c>
      <c r="R14" s="36">
        <v>451.96419467705567</v>
      </c>
      <c r="S14" s="36">
        <v>446.05404589252623</v>
      </c>
      <c r="T14" s="36">
        <v>438.36390110242002</v>
      </c>
      <c r="U14" s="36">
        <v>430.59786660514663</v>
      </c>
      <c r="V14" s="36">
        <v>423.11025100670338</v>
      </c>
      <c r="W14" s="36">
        <v>420.57158950066315</v>
      </c>
      <c r="X14" s="36">
        <v>418.03292799462292</v>
      </c>
      <c r="Y14" s="36">
        <v>415.4942664885827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0.25286299470086682</v>
      </c>
      <c r="C16" s="44">
        <f>C7/RES_summary!C$6</f>
        <v>0.25613076543788083</v>
      </c>
      <c r="D16" s="44">
        <f>D7/RES_summary!D$6</f>
        <v>0.26021968975973059</v>
      </c>
      <c r="E16" s="44">
        <f>E7/RES_summary!E$6</f>
        <v>0.26323502896082279</v>
      </c>
      <c r="F16" s="44">
        <f>F7/RES_summary!F$6</f>
        <v>0.26845426748221402</v>
      </c>
      <c r="G16" s="44">
        <f>G7/RES_summary!G$6</f>
        <v>0.27571600124822876</v>
      </c>
      <c r="H16" s="44">
        <f>H7/RES_summary!H$6</f>
        <v>0.28399263508008948</v>
      </c>
      <c r="I16" s="44">
        <f>I7/RES_summary!I$6</f>
        <v>0.29331419944267206</v>
      </c>
      <c r="J16" s="44">
        <f>J7/RES_summary!J$6</f>
        <v>0.30135647782528097</v>
      </c>
      <c r="K16" s="44">
        <f>K7/RES_summary!K$6</f>
        <v>0.30948174885398894</v>
      </c>
      <c r="L16" s="44">
        <f>L7/RES_summary!L$6</f>
        <v>0.31889758339523466</v>
      </c>
      <c r="M16" s="44">
        <f>M7/RES_summary!M$6</f>
        <v>0.32615304912779797</v>
      </c>
      <c r="N16" s="44">
        <f>N7/RES_summary!N$6</f>
        <v>0.33200005592182508</v>
      </c>
      <c r="O16" s="44">
        <f>O7/RES_summary!O$6</f>
        <v>0.33463861558399188</v>
      </c>
      <c r="P16" s="44">
        <f>P7/RES_summary!P$6</f>
        <v>0.3368870384049058</v>
      </c>
      <c r="Q16" s="44">
        <f>Q7/RES_summary!Q$6</f>
        <v>0.33927792252251493</v>
      </c>
      <c r="R16" s="44">
        <f>R7/RES_summary!R$6</f>
        <v>0.34315627849892383</v>
      </c>
      <c r="S16" s="44">
        <f>S7/RES_summary!S$6</f>
        <v>0.34687127286276814</v>
      </c>
      <c r="T16" s="44">
        <f>T7/RES_summary!T$6</f>
        <v>0.35062021094632945</v>
      </c>
      <c r="U16" s="44">
        <f>U7/RES_summary!U$6</f>
        <v>0.35216925285773293</v>
      </c>
      <c r="V16" s="44">
        <f>V7/RES_summary!V$6</f>
        <v>0.35378692555308</v>
      </c>
      <c r="W16" s="44">
        <f>W7/RES_summary!W$6</f>
        <v>0.35568378492699615</v>
      </c>
      <c r="X16" s="44">
        <f>X7/RES_summary!X$6</f>
        <v>0.35780344817048276</v>
      </c>
      <c r="Y16" s="44">
        <f>Y7/RES_summary!Y$6</f>
        <v>0.35983299880732889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176.33886543127102</v>
      </c>
      <c r="C17" s="52">
        <f t="shared" si="4"/>
        <v>177.65185586516</v>
      </c>
      <c r="D17" s="52">
        <f t="shared" si="4"/>
        <v>178.91224000345917</v>
      </c>
      <c r="E17" s="52">
        <f t="shared" si="4"/>
        <v>179.26127968529451</v>
      </c>
      <c r="F17" s="52">
        <f t="shared" si="4"/>
        <v>180.20853027674804</v>
      </c>
      <c r="G17" s="52">
        <f t="shared" si="4"/>
        <v>182.59510810417629</v>
      </c>
      <c r="H17" s="52">
        <f t="shared" si="4"/>
        <v>185.19771436436403</v>
      </c>
      <c r="I17" s="52">
        <f t="shared" si="4"/>
        <v>187.76967846512758</v>
      </c>
      <c r="J17" s="52">
        <f t="shared" si="4"/>
        <v>189.08116869329078</v>
      </c>
      <c r="K17" s="52">
        <f t="shared" si="4"/>
        <v>189.93285271121729</v>
      </c>
      <c r="L17" s="52">
        <f t="shared" si="4"/>
        <v>191.12449541182946</v>
      </c>
      <c r="M17" s="52">
        <f t="shared" si="4"/>
        <v>190.53199222449027</v>
      </c>
      <c r="N17" s="52">
        <f t="shared" si="4"/>
        <v>188.89224057037208</v>
      </c>
      <c r="O17" s="52">
        <f t="shared" si="4"/>
        <v>185.00761807543651</v>
      </c>
      <c r="P17" s="52">
        <f t="shared" si="4"/>
        <v>180.95183480960398</v>
      </c>
      <c r="Q17" s="52">
        <f t="shared" si="4"/>
        <v>177.20370953808631</v>
      </c>
      <c r="R17" s="52">
        <f t="shared" ref="R17:V17" si="5">R13*R16</f>
        <v>175.90515868315867</v>
      </c>
      <c r="S17" s="52">
        <f t="shared" si="5"/>
        <v>174.60870001344935</v>
      </c>
      <c r="T17" s="52">
        <f t="shared" si="5"/>
        <v>173.61131896266042</v>
      </c>
      <c r="U17" s="52">
        <f t="shared" si="5"/>
        <v>170.72294117184276</v>
      </c>
      <c r="V17" s="52">
        <f t="shared" si="5"/>
        <v>168.43435836313137</v>
      </c>
      <c r="W17" s="52">
        <f t="shared" ref="W17:Y17" si="6">W13*W16</f>
        <v>166.4032340408117</v>
      </c>
      <c r="X17" s="52">
        <f t="shared" si="6"/>
        <v>164.64833592474753</v>
      </c>
      <c r="Y17" s="52">
        <f t="shared" si="6"/>
        <v>162.75649483739994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77.521151313266472</v>
      </c>
      <c r="C18" s="36">
        <f>C3*11630*1000/RES_summary!C$6</f>
        <v>77.985494692496786</v>
      </c>
      <c r="D18" s="36">
        <f>D3*11630*1000/RES_summary!D$6</f>
        <v>78.339539437691656</v>
      </c>
      <c r="E18" s="36">
        <f>E3*11630*1000/RES_summary!E$6</f>
        <v>78.39729747800574</v>
      </c>
      <c r="F18" s="36">
        <f>F3*11630*1000/RES_summary!F$6</f>
        <v>78.665663579633645</v>
      </c>
      <c r="G18" s="36">
        <f>G3*11630*1000/RES_summary!G$6</f>
        <v>79.722492648240419</v>
      </c>
      <c r="H18" s="36">
        <f>H3*11630*1000/RES_summary!H$6</f>
        <v>80.85592617169489</v>
      </c>
      <c r="I18" s="36">
        <f>I3*11630*1000/RES_summary!I$6</f>
        <v>81.872563235390317</v>
      </c>
      <c r="J18" s="36">
        <f>J3*11630*1000/RES_summary!J$6</f>
        <v>82.075640223987165</v>
      </c>
      <c r="K18" s="36">
        <f>K3*11630*1000/RES_summary!K$6</f>
        <v>81.932528169372574</v>
      </c>
      <c r="L18" s="36">
        <f>L3*11630*1000/RES_summary!L$6</f>
        <v>82.219261518122067</v>
      </c>
      <c r="M18" s="36">
        <f>M3*11630*1000/RES_summary!M$6</f>
        <v>81.166836715994222</v>
      </c>
      <c r="N18" s="36">
        <f>N3*11630*1000/RES_summary!N$6</f>
        <v>80.565549897302873</v>
      </c>
      <c r="O18" s="36">
        <f>O3*11630*1000/RES_summary!O$6</f>
        <v>79.037285639221935</v>
      </c>
      <c r="P18" s="36">
        <f>P3*11630*1000/RES_summary!P$6</f>
        <v>77.767005791230531</v>
      </c>
      <c r="Q18" s="36">
        <f>Q3*11630*1000/RES_summary!Q$6</f>
        <v>76.408279572360854</v>
      </c>
      <c r="R18" s="36">
        <f>R3*11630*1000/RES_summary!R$6</f>
        <v>75.095136863787189</v>
      </c>
      <c r="S18" s="36">
        <f>S3*11630*1000/RES_summary!S$6</f>
        <v>75.610923733173522</v>
      </c>
      <c r="T18" s="36">
        <f>T3*11630*1000/RES_summary!T$6</f>
        <v>75.478382147839412</v>
      </c>
      <c r="U18" s="36">
        <f>U3*11630*1000/RES_summary!U$6</f>
        <v>73.761118935013101</v>
      </c>
      <c r="V18" s="36">
        <f>V3*11630*1000/RES_summary!V$6</f>
        <v>75.132030115599449</v>
      </c>
      <c r="W18" s="36">
        <f>W3*11630*1000/RES_summary!W$6</f>
        <v>79.409957388408131</v>
      </c>
      <c r="X18" s="36">
        <f>X3*11630*1000/RES_summary!X$6</f>
        <v>74.974963778870276</v>
      </c>
      <c r="Y18" s="36">
        <f>Y3*11630*1000/RES_summary!Y$6</f>
        <v>72.33538936559745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65.827797990654275</v>
      </c>
      <c r="C3" s="49">
        <f t="shared" ref="C3:W3" si="0">C5*C11/11630</f>
        <v>70.672171063412975</v>
      </c>
      <c r="D3" s="49">
        <f t="shared" si="0"/>
        <v>75.156772959029894</v>
      </c>
      <c r="E3" s="49">
        <f t="shared" si="0"/>
        <v>80.961796008078053</v>
      </c>
      <c r="F3" s="49">
        <f t="shared" si="0"/>
        <v>88.097755993511129</v>
      </c>
      <c r="G3" s="49">
        <f t="shared" si="0"/>
        <v>97.05742305178569</v>
      </c>
      <c r="H3" s="49">
        <f t="shared" si="0"/>
        <v>108.93706494145556</v>
      </c>
      <c r="I3" s="49">
        <f t="shared" si="0"/>
        <v>121.58026142488458</v>
      </c>
      <c r="J3" s="49">
        <f t="shared" si="0"/>
        <v>128.97078433277147</v>
      </c>
      <c r="K3" s="49">
        <f t="shared" si="0"/>
        <v>137.99065208413018</v>
      </c>
      <c r="L3" s="49">
        <f t="shared" si="0"/>
        <v>142.00816803632515</v>
      </c>
      <c r="M3" s="49">
        <f t="shared" si="0"/>
        <v>146.7675293553373</v>
      </c>
      <c r="N3" s="49">
        <f t="shared" si="0"/>
        <v>148.84986756952443</v>
      </c>
      <c r="O3" s="49">
        <f t="shared" si="0"/>
        <v>158.71966528552025</v>
      </c>
      <c r="P3" s="49">
        <f t="shared" si="0"/>
        <v>166.45399464102914</v>
      </c>
      <c r="Q3" s="49">
        <f t="shared" si="0"/>
        <v>168.02031475217564</v>
      </c>
      <c r="R3" s="49">
        <f t="shared" si="0"/>
        <v>174.18198428228862</v>
      </c>
      <c r="S3" s="49">
        <f t="shared" si="0"/>
        <v>182.15541096986667</v>
      </c>
      <c r="T3" s="49">
        <f t="shared" si="0"/>
        <v>188.50900304497804</v>
      </c>
      <c r="U3" s="49">
        <f t="shared" si="0"/>
        <v>192.50745153771129</v>
      </c>
      <c r="V3" s="49">
        <f t="shared" si="0"/>
        <v>204.50018059688188</v>
      </c>
      <c r="W3" s="49">
        <f t="shared" si="0"/>
        <v>217.69116146101564</v>
      </c>
      <c r="X3" s="49">
        <f t="shared" ref="X3:Y3" si="1">X5*X11/11630</f>
        <v>202.88337443241204</v>
      </c>
      <c r="Y3" s="49">
        <f t="shared" si="1"/>
        <v>198.92611364689608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522.14331301827929</v>
      </c>
      <c r="C5" s="49">
        <f t="shared" ref="C5:W5" si="2">C7*C13/1000000</f>
        <v>556.60862143389863</v>
      </c>
      <c r="D5" s="49">
        <f t="shared" si="2"/>
        <v>589.10380533528541</v>
      </c>
      <c r="E5" s="49">
        <f t="shared" si="2"/>
        <v>632.61934648671752</v>
      </c>
      <c r="F5" s="49">
        <f t="shared" si="2"/>
        <v>687.813298506254</v>
      </c>
      <c r="G5" s="49">
        <f t="shared" si="2"/>
        <v>756.90710450140261</v>
      </c>
      <c r="H5" s="49">
        <f t="shared" si="2"/>
        <v>849.21523898141822</v>
      </c>
      <c r="I5" s="49">
        <f t="shared" si="2"/>
        <v>948.99066410730529</v>
      </c>
      <c r="J5" s="49">
        <f t="shared" si="2"/>
        <v>1011.2849424491388</v>
      </c>
      <c r="K5" s="49">
        <f t="shared" si="2"/>
        <v>1089.8146169387048</v>
      </c>
      <c r="L5" s="49">
        <f t="shared" si="2"/>
        <v>1127.3379656960517</v>
      </c>
      <c r="M5" s="49">
        <f t="shared" si="2"/>
        <v>1162.7992318562026</v>
      </c>
      <c r="N5" s="49">
        <f t="shared" si="2"/>
        <v>1178.8266278969045</v>
      </c>
      <c r="O5" s="49">
        <f t="shared" si="2"/>
        <v>1257.5303462632392</v>
      </c>
      <c r="P5" s="49">
        <f t="shared" si="2"/>
        <v>1321.4118145714467</v>
      </c>
      <c r="Q5" s="49">
        <f t="shared" si="2"/>
        <v>1336.5121299245895</v>
      </c>
      <c r="R5" s="49">
        <f t="shared" si="2"/>
        <v>1371.6869130630598</v>
      </c>
      <c r="S5" s="49">
        <f t="shared" si="2"/>
        <v>1402.5152062486538</v>
      </c>
      <c r="T5" s="49">
        <f t="shared" si="2"/>
        <v>1447.4072372807641</v>
      </c>
      <c r="U5" s="49">
        <f t="shared" si="2"/>
        <v>1483.5074955668308</v>
      </c>
      <c r="V5" s="49">
        <f t="shared" si="2"/>
        <v>1509.9026080313754</v>
      </c>
      <c r="W5" s="49">
        <f t="shared" si="2"/>
        <v>1500.2372022937282</v>
      </c>
      <c r="X5" s="49">
        <f t="shared" ref="X5:Y5" si="3">X7*X13/1000000</f>
        <v>1470.4154510575672</v>
      </c>
      <c r="Y5" s="49">
        <f t="shared" si="3"/>
        <v>1479.9606333641696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1304584.5234454155</v>
      </c>
      <c r="C7" s="35">
        <v>1416639.6744190836</v>
      </c>
      <c r="D7" s="35">
        <v>1528749.1367547954</v>
      </c>
      <c r="E7" s="35">
        <v>1679159.7330809338</v>
      </c>
      <c r="F7" s="35">
        <v>1873320.8124658787</v>
      </c>
      <c r="G7" s="35">
        <v>2122500.1097067511</v>
      </c>
      <c r="H7" s="35">
        <v>2462981.9159441488</v>
      </c>
      <c r="I7" s="35">
        <v>2857236.837760909</v>
      </c>
      <c r="J7" s="35">
        <v>3155346.226355454</v>
      </c>
      <c r="K7" s="35">
        <v>3515355.2093858458</v>
      </c>
      <c r="L7" s="35">
        <v>3750338.1906592804</v>
      </c>
      <c r="M7" s="35">
        <v>4026270.5055073542</v>
      </c>
      <c r="N7" s="35">
        <v>4271933.0002236022</v>
      </c>
      <c r="O7" s="35">
        <v>4872814.8186188843</v>
      </c>
      <c r="P7" s="35">
        <v>5544712.0869731652</v>
      </c>
      <c r="Q7" s="35">
        <v>6075975.6968519799</v>
      </c>
      <c r="R7" s="35">
        <v>6743372.9899662789</v>
      </c>
      <c r="S7" s="35">
        <v>7431885.3601307496</v>
      </c>
      <c r="T7" s="35">
        <v>8101357.0871251579</v>
      </c>
      <c r="U7" s="35">
        <v>8745021.7873847038</v>
      </c>
      <c r="V7" s="35">
        <v>9335535.747915145</v>
      </c>
      <c r="W7" s="35">
        <v>9871325.4482673742</v>
      </c>
      <c r="X7" s="35">
        <v>10213141.084392739</v>
      </c>
      <c r="Y7" s="35">
        <v>10689071.355240246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235943.96712893853</v>
      </c>
      <c r="D8" s="52">
        <v>245564.64395166049</v>
      </c>
      <c r="E8" s="52">
        <v>294170.83274509083</v>
      </c>
      <c r="F8" s="52">
        <v>349022.09957903298</v>
      </c>
      <c r="G8" s="52">
        <v>415998.27426080802</v>
      </c>
      <c r="H8" s="52">
        <v>520182.10176108824</v>
      </c>
      <c r="I8" s="52">
        <v>587831.19705937011</v>
      </c>
      <c r="J8" s="52">
        <v>506633.10986946477</v>
      </c>
      <c r="K8" s="52">
        <v>595952.95015933039</v>
      </c>
      <c r="L8" s="52">
        <v>480547.62522509508</v>
      </c>
      <c r="M8" s="52">
        <v>570103.14759316435</v>
      </c>
      <c r="N8" s="52">
        <v>594684.59429528099</v>
      </c>
      <c r="O8" s="52">
        <v>1016880.0926560899</v>
      </c>
      <c r="P8" s="52">
        <v>1192079.3701153686</v>
      </c>
      <c r="Q8" s="52">
        <v>1119094.8069381844</v>
      </c>
      <c r="R8" s="52">
        <v>1174030.4029837642</v>
      </c>
      <c r="S8" s="52">
        <v>1284465.3203238007</v>
      </c>
      <c r="T8" s="52">
        <v>1150019.3522195034</v>
      </c>
      <c r="U8" s="52">
        <v>1213767.8478527106</v>
      </c>
      <c r="V8" s="52">
        <v>1185198.5548257222</v>
      </c>
      <c r="W8" s="52">
        <v>1552669.7930083191</v>
      </c>
      <c r="X8" s="52">
        <v>1533895.0062407348</v>
      </c>
      <c r="Y8" s="52">
        <v>1595025.0777856912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123888.81615527044</v>
      </c>
      <c r="D9" s="36">
        <v>133455.18161594868</v>
      </c>
      <c r="E9" s="36">
        <v>143760.23641895247</v>
      </c>
      <c r="F9" s="36">
        <v>154861.02019408811</v>
      </c>
      <c r="G9" s="36">
        <v>166818.97701993585</v>
      </c>
      <c r="H9" s="36">
        <v>179700.29552369053</v>
      </c>
      <c r="I9" s="36">
        <v>193576.2752426099</v>
      </c>
      <c r="J9" s="36">
        <v>208523.72127491981</v>
      </c>
      <c r="K9" s="36">
        <v>235943.96712893853</v>
      </c>
      <c r="L9" s="36">
        <v>245564.64395166049</v>
      </c>
      <c r="M9" s="36">
        <v>294170.83274509059</v>
      </c>
      <c r="N9" s="36">
        <v>349022.09957903344</v>
      </c>
      <c r="O9" s="36">
        <v>415998.27426080778</v>
      </c>
      <c r="P9" s="36">
        <v>520182.10176108778</v>
      </c>
      <c r="Q9" s="36">
        <v>587831.19705936965</v>
      </c>
      <c r="R9" s="36">
        <v>506633.10986946523</v>
      </c>
      <c r="S9" s="36">
        <v>595952.95015932992</v>
      </c>
      <c r="T9" s="36">
        <v>480547.62522509508</v>
      </c>
      <c r="U9" s="36">
        <v>570103.14759316482</v>
      </c>
      <c r="V9" s="36">
        <v>594684.59429528192</v>
      </c>
      <c r="W9" s="36">
        <v>1016880.0926560909</v>
      </c>
      <c r="X9" s="36">
        <v>1192079.3701153696</v>
      </c>
      <c r="Y9" s="36">
        <v>1119094.8069381844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1466.2206171057633</v>
      </c>
      <c r="C11" s="54">
        <v>1476.6522073447647</v>
      </c>
      <c r="D11" s="54">
        <v>1483.7338710043527</v>
      </c>
      <c r="E11" s="54">
        <v>1488.3921789668464</v>
      </c>
      <c r="F11" s="54">
        <v>1489.6148481421349</v>
      </c>
      <c r="G11" s="54">
        <v>1491.3029926384788</v>
      </c>
      <c r="H11" s="54">
        <v>1491.8927582938136</v>
      </c>
      <c r="I11" s="54">
        <v>1489.9814021895634</v>
      </c>
      <c r="J11" s="54">
        <v>1483.192480012199</v>
      </c>
      <c r="K11" s="54">
        <v>1472.5727282374078</v>
      </c>
      <c r="L11" s="54">
        <v>1465.0043239187307</v>
      </c>
      <c r="M11" s="54">
        <v>1467.9287013956825</v>
      </c>
      <c r="N11" s="54">
        <v>1468.5144692752617</v>
      </c>
      <c r="O11" s="54">
        <v>1467.8848210349236</v>
      </c>
      <c r="P11" s="54">
        <v>1464.9936804924032</v>
      </c>
      <c r="Q11" s="54">
        <v>1462.0714745612208</v>
      </c>
      <c r="R11" s="54">
        <v>1476.82131972771</v>
      </c>
      <c r="S11" s="54">
        <v>1510.4773339647936</v>
      </c>
      <c r="T11" s="54">
        <v>1514.6806295731039</v>
      </c>
      <c r="U11" s="54">
        <v>1509.1677447360248</v>
      </c>
      <c r="V11" s="54">
        <v>1575.1592769566996</v>
      </c>
      <c r="W11" s="54">
        <v>1687.5652756249453</v>
      </c>
      <c r="X11" s="54">
        <v>1604.6714164707016</v>
      </c>
      <c r="Y11" s="54">
        <v>1563.2244868935798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400.23724307206686</v>
      </c>
      <c r="C13" s="35">
        <v>392.90768957331738</v>
      </c>
      <c r="D13" s="35">
        <v>385.35021291055358</v>
      </c>
      <c r="E13" s="35">
        <v>376.74756845555316</v>
      </c>
      <c r="F13" s="35">
        <v>367.16257777592062</v>
      </c>
      <c r="G13" s="35">
        <v>356.61110265194685</v>
      </c>
      <c r="H13" s="35">
        <v>344.79150394244118</v>
      </c>
      <c r="I13" s="35">
        <v>332.13580742259632</v>
      </c>
      <c r="J13" s="35">
        <v>320.49888345128193</v>
      </c>
      <c r="K13" s="35">
        <v>310.0155039891693</v>
      </c>
      <c r="L13" s="35">
        <v>300.59634848500804</v>
      </c>
      <c r="M13" s="35">
        <v>288.80305738664651</v>
      </c>
      <c r="N13" s="35">
        <v>275.9468905142478</v>
      </c>
      <c r="O13" s="35">
        <v>258.0706210008745</v>
      </c>
      <c r="P13" s="35">
        <v>238.31928400322042</v>
      </c>
      <c r="Q13" s="35">
        <v>219.96666817101476</v>
      </c>
      <c r="R13" s="35">
        <v>203.41258226469824</v>
      </c>
      <c r="S13" s="35">
        <v>188.71593657413189</v>
      </c>
      <c r="T13" s="35">
        <v>178.66231814185963</v>
      </c>
      <c r="U13" s="35">
        <v>169.640228650647</v>
      </c>
      <c r="V13" s="35">
        <v>161.73711384143903</v>
      </c>
      <c r="W13" s="35">
        <v>151.97930715140706</v>
      </c>
      <c r="X13" s="35">
        <v>143.97289128851745</v>
      </c>
      <c r="Y13" s="35">
        <v>138.4554919860862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356.22960681649994</v>
      </c>
      <c r="D14" s="36">
        <v>349.84237340757892</v>
      </c>
      <c r="E14" s="36">
        <v>343.52060296443005</v>
      </c>
      <c r="F14" s="36">
        <v>335.72401272777472</v>
      </c>
      <c r="G14" s="36">
        <v>326.59023331556637</v>
      </c>
      <c r="H14" s="36">
        <v>315.71806254703125</v>
      </c>
      <c r="I14" s="36">
        <v>301.53530595152591</v>
      </c>
      <c r="J14" s="36">
        <v>287.68991765577499</v>
      </c>
      <c r="K14" s="36">
        <v>272.80660509720843</v>
      </c>
      <c r="L14" s="36">
        <v>256.85751035511947</v>
      </c>
      <c r="M14" s="36">
        <v>239.456681787543</v>
      </c>
      <c r="N14" s="36">
        <v>223.98847577327382</v>
      </c>
      <c r="O14" s="36">
        <v>211.00294259434474</v>
      </c>
      <c r="P14" s="36">
        <v>191.35668258883175</v>
      </c>
      <c r="Q14" s="36">
        <v>171.88192994350726</v>
      </c>
      <c r="R14" s="36">
        <v>154.10846289728318</v>
      </c>
      <c r="S14" s="36">
        <v>150.57486664371024</v>
      </c>
      <c r="T14" s="36">
        <v>146.36649142436801</v>
      </c>
      <c r="U14" s="36">
        <v>142.2144000524774</v>
      </c>
      <c r="V14" s="36">
        <v>134.65896297018369</v>
      </c>
      <c r="W14" s="36">
        <v>131.96578371078002</v>
      </c>
      <c r="X14" s="36">
        <v>129.27260445137634</v>
      </c>
      <c r="Y14" s="36">
        <v>126.57942519197266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0.33245970692572691</v>
      </c>
      <c r="C16" s="44">
        <f>C7/RES_summary!C$6</f>
        <v>0.35747712761043193</v>
      </c>
      <c r="D16" s="44">
        <f>D7/RES_summary!D$6</f>
        <v>0.38227386922007722</v>
      </c>
      <c r="E16" s="44">
        <f>E7/RES_summary!E$6</f>
        <v>0.41702982139731531</v>
      </c>
      <c r="F16" s="44">
        <f>F7/RES_summary!F$6</f>
        <v>0.45478720853044374</v>
      </c>
      <c r="G16" s="44">
        <f>G7/RES_summary!G$6</f>
        <v>0.51544078616718525</v>
      </c>
      <c r="H16" s="44">
        <f>H7/RES_summary!H$6</f>
        <v>0.59914336609732188</v>
      </c>
      <c r="I16" s="44">
        <f>I7/RES_summary!I$6</f>
        <v>0.6930788190549364</v>
      </c>
      <c r="J16" s="44">
        <f>J7/RES_summary!J$6</f>
        <v>0.75995759790044803</v>
      </c>
      <c r="K16" s="44">
        <f>K7/RES_summary!K$6</f>
        <v>0.83964902380919126</v>
      </c>
      <c r="L16" s="44">
        <f>L7/RES_summary!L$6</f>
        <v>0.89346055159407112</v>
      </c>
      <c r="M16" s="44">
        <f>M7/RES_summary!M$6</f>
        <v>0.95594757350397586</v>
      </c>
      <c r="N16" s="44">
        <f>N7/RES_summary!N$6</f>
        <v>1.0122639406412579</v>
      </c>
      <c r="O16" s="44">
        <f>O7/RES_summary!O$6</f>
        <v>1.1372069897173454</v>
      </c>
      <c r="P16" s="44">
        <f>P7/RES_summary!P$6</f>
        <v>1.2802740706847653</v>
      </c>
      <c r="Q16" s="44">
        <f>Q7/RES_summary!Q$6</f>
        <v>1.4207843380236194</v>
      </c>
      <c r="R16" s="44">
        <f>R7/RES_summary!R$6</f>
        <v>1.5740271157370613</v>
      </c>
      <c r="S16" s="44">
        <f>S7/RES_summary!S$6</f>
        <v>1.722146905227568</v>
      </c>
      <c r="T16" s="44">
        <f>T7/RES_summary!T$6</f>
        <v>1.8655046950169336</v>
      </c>
      <c r="U16" s="44">
        <f>U7/RES_summary!U$6</f>
        <v>1.9989950845609854</v>
      </c>
      <c r="V16" s="44">
        <f>V7/RES_summary!V$6</f>
        <v>2.1161275360996408</v>
      </c>
      <c r="W16" s="44">
        <f>W7/RES_summary!W$6</f>
        <v>2.2257238038549172</v>
      </c>
      <c r="X16" s="44">
        <f>X7/RES_summary!X$6</f>
        <v>2.3292052450963161</v>
      </c>
      <c r="Y16" s="44">
        <f>Y7/RES_summary!Y$6</f>
        <v>2.4264458254560246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133.06275653250026</v>
      </c>
      <c r="C17" s="52">
        <f t="shared" si="4"/>
        <v>140.45551228472075</v>
      </c>
      <c r="D17" s="52">
        <f t="shared" si="4"/>
        <v>147.30931689409786</v>
      </c>
      <c r="E17" s="52">
        <f t="shared" si="4"/>
        <v>157.11497118489217</v>
      </c>
      <c r="F17" s="52">
        <f t="shared" si="4"/>
        <v>166.98084382355287</v>
      </c>
      <c r="G17" s="52">
        <f t="shared" si="4"/>
        <v>183.81190710686627</v>
      </c>
      <c r="H17" s="52">
        <f t="shared" si="4"/>
        <v>206.57954227383223</v>
      </c>
      <c r="I17" s="52">
        <f t="shared" si="4"/>
        <v>230.19629317431082</v>
      </c>
      <c r="J17" s="52">
        <f t="shared" si="4"/>
        <v>243.56556159741186</v>
      </c>
      <c r="K17" s="52">
        <f t="shared" si="4"/>
        <v>260.30421529022044</v>
      </c>
      <c r="L17" s="52">
        <f t="shared" si="4"/>
        <v>268.5709793245789</v>
      </c>
      <c r="M17" s="52">
        <f t="shared" si="4"/>
        <v>276.08058192929423</v>
      </c>
      <c r="N17" s="52">
        <f t="shared" si="4"/>
        <v>279.3310867996542</v>
      </c>
      <c r="O17" s="52">
        <f t="shared" si="4"/>
        <v>293.47971404289041</v>
      </c>
      <c r="P17" s="52">
        <f t="shared" si="4"/>
        <v>305.11399985348169</v>
      </c>
      <c r="Q17" s="52">
        <f t="shared" si="4"/>
        <v>312.52519702461638</v>
      </c>
      <c r="R17" s="52">
        <f t="shared" ref="R17:V17" si="5">R13*R16</f>
        <v>320.17692016673067</v>
      </c>
      <c r="S17" s="52">
        <f t="shared" si="5"/>
        <v>324.99656613826323</v>
      </c>
      <c r="T17" s="52">
        <f t="shared" si="5"/>
        <v>333.29539331624824</v>
      </c>
      <c r="U17" s="52">
        <f t="shared" si="5"/>
        <v>339.10998321644502</v>
      </c>
      <c r="V17" s="52">
        <f t="shared" si="5"/>
        <v>342.25636020915147</v>
      </c>
      <c r="W17" s="52">
        <f t="shared" ref="W17:Y17" si="6">W13*W16</f>
        <v>338.26396162026452</v>
      </c>
      <c r="X17" s="52">
        <f t="shared" si="6"/>
        <v>335.34241354089653</v>
      </c>
      <c r="Y17" s="52">
        <f t="shared" si="6"/>
        <v>335.95475054109892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195.09935699687651</v>
      </c>
      <c r="C18" s="36">
        <f>C3*11630*1000/RES_summary!C$6</f>
        <v>207.40394224897258</v>
      </c>
      <c r="D18" s="36">
        <f>D3*11630*1000/RES_summary!D$6</f>
        <v>218.56782299028671</v>
      </c>
      <c r="E18" s="36">
        <f>E3*11630*1000/RES_summary!E$6</f>
        <v>233.8486943101949</v>
      </c>
      <c r="F18" s="36">
        <f>F3*11630*1000/RES_summary!F$6</f>
        <v>248.73714431486724</v>
      </c>
      <c r="G18" s="36">
        <f>G3*11630*1000/RES_summary!G$6</f>
        <v>274.11924715105573</v>
      </c>
      <c r="H18" s="36">
        <f>H3*11630*1000/RES_summary!H$6</f>
        <v>308.19452312998101</v>
      </c>
      <c r="I18" s="36">
        <f>I3*11630*1000/RES_summary!I$6</f>
        <v>342.98819568269948</v>
      </c>
      <c r="J18" s="36">
        <f>J3*11630*1000/RES_summary!J$6</f>
        <v>361.25460935122931</v>
      </c>
      <c r="K18" s="36">
        <f>K3*11630*1000/RES_summary!K$6</f>
        <v>383.31688848161747</v>
      </c>
      <c r="L18" s="36">
        <f>L3*11630*1000/RES_summary!L$6</f>
        <v>393.45764598959619</v>
      </c>
      <c r="M18" s="36">
        <f>M3*11630*1000/RES_summary!M$6</f>
        <v>405.26661011203322</v>
      </c>
      <c r="N18" s="36">
        <f>N3*11630*1000/RES_summary!N$6</f>
        <v>410.20174268367629</v>
      </c>
      <c r="O18" s="36">
        <f>O3*11630*1000/RES_summary!O$6</f>
        <v>430.79441752522888</v>
      </c>
      <c r="P18" s="36">
        <f>P3*11630*1000/RES_summary!P$6</f>
        <v>446.99008161511068</v>
      </c>
      <c r="Q18" s="36">
        <f>Q3*11630*1000/RES_summary!Q$6</f>
        <v>456.93417565131688</v>
      </c>
      <c r="R18" s="36">
        <f>R3*11630*1000/RES_summary!R$6</f>
        <v>472.84410178698488</v>
      </c>
      <c r="S18" s="36">
        <f>S3*11630*1000/RES_summary!S$6</f>
        <v>490.89994676823665</v>
      </c>
      <c r="T18" s="36">
        <f>T3*11630*1000/RES_summary!T$6</f>
        <v>504.83607618207003</v>
      </c>
      <c r="U18" s="36">
        <f>U3*11630*1000/RES_summary!U$6</f>
        <v>511.77384858823342</v>
      </c>
      <c r="V18" s="36">
        <f>V3*11630*1000/RES_summary!V$6</f>
        <v>539.10828088087874</v>
      </c>
      <c r="W18" s="36">
        <f>W3*11630*1000/RES_summary!W$6</f>
        <v>570.84251562568761</v>
      </c>
      <c r="X18" s="36">
        <f>X3*11630*1000/RES_summary!X$6</f>
        <v>538.11438573937437</v>
      </c>
      <c r="Y18" s="36">
        <f>Y3*11630*1000/RES_summary!Y$6</f>
        <v>525.17269253406994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13.21641266243433</v>
      </c>
      <c r="C3" s="49">
        <f t="shared" ref="C3:W3" si="0">C5*C11/11630</f>
        <v>13.979096942346651</v>
      </c>
      <c r="D3" s="49">
        <f t="shared" si="0"/>
        <v>15.005548712681748</v>
      </c>
      <c r="E3" s="49">
        <f t="shared" si="0"/>
        <v>15.989670726113831</v>
      </c>
      <c r="F3" s="49">
        <f t="shared" si="0"/>
        <v>18.530176705992496</v>
      </c>
      <c r="G3" s="49">
        <f t="shared" si="0"/>
        <v>21.846776055697354</v>
      </c>
      <c r="H3" s="49">
        <f t="shared" si="0"/>
        <v>24.738730860967355</v>
      </c>
      <c r="I3" s="49">
        <f t="shared" si="0"/>
        <v>27.159321286634036</v>
      </c>
      <c r="J3" s="49">
        <f t="shared" si="0"/>
        <v>31.037752443830023</v>
      </c>
      <c r="K3" s="49">
        <f t="shared" si="0"/>
        <v>34.635444294991999</v>
      </c>
      <c r="L3" s="49">
        <f t="shared" si="0"/>
        <v>36.018206251106129</v>
      </c>
      <c r="M3" s="49">
        <f t="shared" si="0"/>
        <v>39.619294412303752</v>
      </c>
      <c r="N3" s="49">
        <f t="shared" si="0"/>
        <v>40.806985459279446</v>
      </c>
      <c r="O3" s="49">
        <f t="shared" si="0"/>
        <v>42.683878399757283</v>
      </c>
      <c r="P3" s="49">
        <f t="shared" si="0"/>
        <v>45.687632462713466</v>
      </c>
      <c r="Q3" s="49">
        <f t="shared" si="0"/>
        <v>48.641754455587638</v>
      </c>
      <c r="R3" s="49">
        <f t="shared" si="0"/>
        <v>53.712779125512846</v>
      </c>
      <c r="S3" s="49">
        <f t="shared" si="0"/>
        <v>60.75823057955855</v>
      </c>
      <c r="T3" s="49">
        <f t="shared" si="0"/>
        <v>66.8277304676337</v>
      </c>
      <c r="U3" s="49">
        <f t="shared" si="0"/>
        <v>72.305023880974005</v>
      </c>
      <c r="V3" s="49">
        <f t="shared" si="0"/>
        <v>81.425518407837885</v>
      </c>
      <c r="W3" s="49">
        <f t="shared" si="0"/>
        <v>91.865087753396324</v>
      </c>
      <c r="X3" s="49">
        <f t="shared" ref="X3:Y3" si="1">X5*X11/11630</f>
        <v>90.676046982209257</v>
      </c>
      <c r="Y3" s="49">
        <f t="shared" si="1"/>
        <v>91.520394954230696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256.30345495703705</v>
      </c>
      <c r="C5" s="49">
        <f t="shared" ref="C5:W5" si="2">C7*C13/1000000</f>
        <v>265.7290840880728</v>
      </c>
      <c r="D5" s="49">
        <f t="shared" si="2"/>
        <v>280.15100665062795</v>
      </c>
      <c r="E5" s="49">
        <f t="shared" si="2"/>
        <v>293.5670833804831</v>
      </c>
      <c r="F5" s="49">
        <f t="shared" si="2"/>
        <v>335.32764910305627</v>
      </c>
      <c r="G5" s="49">
        <f t="shared" si="2"/>
        <v>389.36678546999264</v>
      </c>
      <c r="H5" s="49">
        <f t="shared" si="2"/>
        <v>434.50454923246525</v>
      </c>
      <c r="I5" s="49">
        <f t="shared" si="2"/>
        <v>470.69781503957461</v>
      </c>
      <c r="J5" s="49">
        <f t="shared" si="2"/>
        <v>532.50964107467553</v>
      </c>
      <c r="K5" s="49">
        <f t="shared" si="2"/>
        <v>589.62652044149547</v>
      </c>
      <c r="L5" s="49">
        <f t="shared" si="2"/>
        <v>607.08143154838911</v>
      </c>
      <c r="M5" s="49">
        <f t="shared" si="2"/>
        <v>661.42522559277847</v>
      </c>
      <c r="N5" s="49">
        <f t="shared" si="2"/>
        <v>675.88901577378647</v>
      </c>
      <c r="O5" s="49">
        <f t="shared" si="2"/>
        <v>702.07890476529178</v>
      </c>
      <c r="P5" s="49">
        <f t="shared" si="2"/>
        <v>745.58020576131094</v>
      </c>
      <c r="Q5" s="49">
        <f t="shared" si="2"/>
        <v>785.40743821466424</v>
      </c>
      <c r="R5" s="49">
        <f t="shared" si="2"/>
        <v>856.4588075582376</v>
      </c>
      <c r="S5" s="49">
        <f t="shared" si="2"/>
        <v>942.74110882514969</v>
      </c>
      <c r="T5" s="49">
        <f t="shared" si="2"/>
        <v>1030.4705874796741</v>
      </c>
      <c r="U5" s="49">
        <f t="shared" si="2"/>
        <v>1118.6844303978019</v>
      </c>
      <c r="V5" s="49">
        <f t="shared" si="2"/>
        <v>1207.9557258867242</v>
      </c>
      <c r="W5" s="49">
        <f t="shared" si="2"/>
        <v>1282.1930745260281</v>
      </c>
      <c r="X5" s="49">
        <f t="shared" ref="X5:Y5" si="3">X7*X13/1000000</f>
        <v>1319.1291551784573</v>
      </c>
      <c r="Y5" s="49">
        <f t="shared" si="3"/>
        <v>1360.1787501800629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650109.11517341749</v>
      </c>
      <c r="C7" s="35">
        <v>685368.75623787835</v>
      </c>
      <c r="D7" s="35">
        <v>743777.29777512013</v>
      </c>
      <c r="E7" s="35">
        <v>808678.11033336364</v>
      </c>
      <c r="F7" s="35">
        <v>974404.48395293474</v>
      </c>
      <c r="G7" s="35">
        <v>1202049.739939091</v>
      </c>
      <c r="H7" s="35">
        <v>1406573.4398447352</v>
      </c>
      <c r="I7" s="35">
        <v>1596708.2235686779</v>
      </c>
      <c r="J7" s="35">
        <v>1905341.2627919174</v>
      </c>
      <c r="K7" s="35">
        <v>2260392.5099941413</v>
      </c>
      <c r="L7" s="35">
        <v>2481028.992866416</v>
      </c>
      <c r="M7" s="35">
        <v>2881867.8068535361</v>
      </c>
      <c r="N7" s="35">
        <v>3090551.5093649607</v>
      </c>
      <c r="O7" s="35">
        <v>3408442.0914251609</v>
      </c>
      <c r="P7" s="35">
        <v>3848603.1776429876</v>
      </c>
      <c r="Q7" s="35">
        <v>4218720.5521100974</v>
      </c>
      <c r="R7" s="35">
        <v>4774329.8127442226</v>
      </c>
      <c r="S7" s="35">
        <v>5361604.5101301288</v>
      </c>
      <c r="T7" s="35">
        <v>5958797.8283946207</v>
      </c>
      <c r="U7" s="35">
        <v>6564623.6950657004</v>
      </c>
      <c r="V7" s="35">
        <v>7163025.8854198875</v>
      </c>
      <c r="W7" s="35">
        <v>7703784.5143085895</v>
      </c>
      <c r="X7" s="35">
        <v>8011744.830818601</v>
      </c>
      <c r="Y7" s="35">
        <v>8360391.6254311725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156544.52712937922</v>
      </c>
      <c r="D8" s="52">
        <v>183912.55503832956</v>
      </c>
      <c r="E8" s="52">
        <v>194770.72393739305</v>
      </c>
      <c r="F8" s="52">
        <v>300114.05901006248</v>
      </c>
      <c r="G8" s="52">
        <v>366707.87482392672</v>
      </c>
      <c r="H8" s="52">
        <v>361068.22703502339</v>
      </c>
      <c r="I8" s="52">
        <v>374047.33876227215</v>
      </c>
      <c r="J8" s="52">
        <v>503403.76316063269</v>
      </c>
      <c r="K8" s="52">
        <v>655165.30621228646</v>
      </c>
      <c r="L8" s="52">
        <v>587344.35769620142</v>
      </c>
      <c r="M8" s="52">
        <v>761907.04102214333</v>
      </c>
      <c r="N8" s="52">
        <v>582731.04127369681</v>
      </c>
      <c r="O8" s="52">
        <v>821294.34522083309</v>
      </c>
      <c r="P8" s="52">
        <v>1095326.3924301132</v>
      </c>
      <c r="Q8" s="52">
        <v>957461.73216331098</v>
      </c>
      <c r="R8" s="52">
        <v>1317516.3016562685</v>
      </c>
      <c r="S8" s="52">
        <v>1170005.7386596031</v>
      </c>
      <c r="T8" s="52">
        <v>1418487.6634853249</v>
      </c>
      <c r="U8" s="52">
        <v>1701152.2591011925</v>
      </c>
      <c r="V8" s="52">
        <v>1555863.922517498</v>
      </c>
      <c r="W8" s="52">
        <v>1858274.9305449706</v>
      </c>
      <c r="X8" s="52">
        <v>1477966.055169614</v>
      </c>
      <c r="Y8" s="52">
        <v>1767134.4580978965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121284.88606491836</v>
      </c>
      <c r="D9" s="36">
        <v>125504.01350108779</v>
      </c>
      <c r="E9" s="36">
        <v>129869.91137914953</v>
      </c>
      <c r="F9" s="36">
        <v>134387.68539049139</v>
      </c>
      <c r="G9" s="36">
        <v>139062.61883777031</v>
      </c>
      <c r="H9" s="36">
        <v>156544.52712937933</v>
      </c>
      <c r="I9" s="36">
        <v>183912.55503832945</v>
      </c>
      <c r="J9" s="36">
        <v>194770.7239373934</v>
      </c>
      <c r="K9" s="36">
        <v>300114.05901006283</v>
      </c>
      <c r="L9" s="36">
        <v>366707.87482392648</v>
      </c>
      <c r="M9" s="36">
        <v>361068.22703502327</v>
      </c>
      <c r="N9" s="36">
        <v>374047.33876227215</v>
      </c>
      <c r="O9" s="36">
        <v>503403.76316063292</v>
      </c>
      <c r="P9" s="36">
        <v>655165.306212286</v>
      </c>
      <c r="Q9" s="36">
        <v>587344.35769620072</v>
      </c>
      <c r="R9" s="36">
        <v>761907.04102214333</v>
      </c>
      <c r="S9" s="36">
        <v>582731.04127369728</v>
      </c>
      <c r="T9" s="36">
        <v>821294.34522083309</v>
      </c>
      <c r="U9" s="36">
        <v>1095326.3924301127</v>
      </c>
      <c r="V9" s="36">
        <v>957461.73216331098</v>
      </c>
      <c r="W9" s="36">
        <v>1317516.3016562695</v>
      </c>
      <c r="X9" s="36">
        <v>1170005.7386596017</v>
      </c>
      <c r="Y9" s="36">
        <v>1418487.6634853259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599.7066223312379</v>
      </c>
      <c r="C11" s="54">
        <v>611.81446508733438</v>
      </c>
      <c r="D11" s="54">
        <v>622.93023185928848</v>
      </c>
      <c r="E11" s="54">
        <v>633.44932409771263</v>
      </c>
      <c r="F11" s="54">
        <v>642.67278784536268</v>
      </c>
      <c r="G11" s="54">
        <v>652.54154953425348</v>
      </c>
      <c r="H11" s="54">
        <v>662.15978732853534</v>
      </c>
      <c r="I11" s="54">
        <v>671.05241722228345</v>
      </c>
      <c r="J11" s="54">
        <v>677.8638978127409</v>
      </c>
      <c r="K11" s="54">
        <v>683.1616339935731</v>
      </c>
      <c r="L11" s="54">
        <v>690.00914363656568</v>
      </c>
      <c r="M11" s="54">
        <v>696.6356531112674</v>
      </c>
      <c r="N11" s="54">
        <v>702.16445276610193</v>
      </c>
      <c r="O11" s="54">
        <v>707.06227237397275</v>
      </c>
      <c r="P11" s="54">
        <v>712.66265042377267</v>
      </c>
      <c r="Q11" s="54">
        <v>720.26769393017696</v>
      </c>
      <c r="R11" s="54">
        <v>729.37497485801418</v>
      </c>
      <c r="S11" s="54">
        <v>749.5358110784606</v>
      </c>
      <c r="T11" s="54">
        <v>754.22483162714263</v>
      </c>
      <c r="U11" s="54">
        <v>751.69315392787121</v>
      </c>
      <c r="V11" s="54">
        <v>783.95156278431136</v>
      </c>
      <c r="W11" s="54">
        <v>833.25280084431722</v>
      </c>
      <c r="X11" s="54">
        <v>799.43834329128151</v>
      </c>
      <c r="Y11" s="54">
        <v>782.53111451476366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394.24682560967904</v>
      </c>
      <c r="C13" s="35">
        <v>387.71695042930043</v>
      </c>
      <c r="D13" s="35">
        <v>376.65979788392411</v>
      </c>
      <c r="E13" s="35">
        <v>363.0209345711919</v>
      </c>
      <c r="F13" s="35">
        <v>344.13598728806045</v>
      </c>
      <c r="G13" s="35">
        <v>323.91902974807198</v>
      </c>
      <c r="H13" s="35">
        <v>308.90996298097889</v>
      </c>
      <c r="I13" s="35">
        <v>294.79262904249009</v>
      </c>
      <c r="J13" s="35">
        <v>279.48255332190899</v>
      </c>
      <c r="K13" s="35">
        <v>260.8513865775567</v>
      </c>
      <c r="L13" s="35">
        <v>244.68937416447017</v>
      </c>
      <c r="M13" s="35">
        <v>229.51268757706546</v>
      </c>
      <c r="N13" s="35">
        <v>218.6952761426929</v>
      </c>
      <c r="O13" s="35">
        <v>205.98234792709471</v>
      </c>
      <c r="P13" s="35">
        <v>193.72748276374105</v>
      </c>
      <c r="Q13" s="35">
        <v>186.17195154626282</v>
      </c>
      <c r="R13" s="35">
        <v>179.38827880555579</v>
      </c>
      <c r="S13" s="35">
        <v>175.83190014182318</v>
      </c>
      <c r="T13" s="35">
        <v>172.93263123801879</v>
      </c>
      <c r="U13" s="35">
        <v>170.41105208188262</v>
      </c>
      <c r="V13" s="35">
        <v>168.6376323650428</v>
      </c>
      <c r="W13" s="35">
        <v>166.43677820226574</v>
      </c>
      <c r="X13" s="35">
        <v>164.64942194666415</v>
      </c>
      <c r="Y13" s="35">
        <v>162.69318605154626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365.65833061192069</v>
      </c>
      <c r="D14" s="36">
        <v>347.45578665532412</v>
      </c>
      <c r="E14" s="36">
        <v>331.75867361906796</v>
      </c>
      <c r="F14" s="36">
        <v>315.68825666254452</v>
      </c>
      <c r="G14" s="36">
        <v>296.86881542144874</v>
      </c>
      <c r="H14" s="36">
        <v>283.5463398697313</v>
      </c>
      <c r="I14" s="36">
        <v>267.59914299873816</v>
      </c>
      <c r="J14" s="36">
        <v>251.14771148036388</v>
      </c>
      <c r="K14" s="36">
        <v>231.78785875212566</v>
      </c>
      <c r="L14" s="36">
        <v>215.06811439725632</v>
      </c>
      <c r="M14" s="36">
        <v>205.69880553035671</v>
      </c>
      <c r="N14" s="36">
        <v>196.58904256130887</v>
      </c>
      <c r="O14" s="36">
        <v>185.82691205412431</v>
      </c>
      <c r="P14" s="36">
        <v>178.35840147904645</v>
      </c>
      <c r="Q14" s="36">
        <v>173.52785013093754</v>
      </c>
      <c r="R14" s="36">
        <v>172.88191221668976</v>
      </c>
      <c r="S14" s="36">
        <v>171.65799457680663</v>
      </c>
      <c r="T14" s="36">
        <v>169.43966232591228</v>
      </c>
      <c r="U14" s="36">
        <v>166.69554759290082</v>
      </c>
      <c r="V14" s="36">
        <v>164.16446692881823</v>
      </c>
      <c r="W14" s="36">
        <v>162.52282225953005</v>
      </c>
      <c r="X14" s="36">
        <v>160.88117759024186</v>
      </c>
      <c r="Y14" s="36">
        <v>159.23953292095368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0.16567350142211096</v>
      </c>
      <c r="C16" s="44">
        <f>C7/RES_summary!C$6</f>
        <v>0.17294705122127743</v>
      </c>
      <c r="D16" s="44">
        <f>D7/RES_summary!D$6</f>
        <v>0.18598645037478992</v>
      </c>
      <c r="E16" s="44">
        <f>E7/RES_summary!E$6</f>
        <v>0.20084026628096038</v>
      </c>
      <c r="F16" s="44">
        <f>F7/RES_summary!F$6</f>
        <v>0.23655675647631463</v>
      </c>
      <c r="G16" s="44">
        <f>G7/RES_summary!G$6</f>
        <v>0.29191304166852022</v>
      </c>
      <c r="H16" s="44">
        <f>H7/RES_summary!H$6</f>
        <v>0.34216213280177971</v>
      </c>
      <c r="I16" s="44">
        <f>I7/RES_summary!I$6</f>
        <v>0.38731288752160759</v>
      </c>
      <c r="J16" s="44">
        <f>J7/RES_summary!J$6</f>
        <v>0.45889688971610026</v>
      </c>
      <c r="K16" s="44">
        <f>K7/RES_summary!K$6</f>
        <v>0.53989888685353349</v>
      </c>
      <c r="L16" s="44">
        <f>L7/RES_summary!L$6</f>
        <v>0.59106710376368266</v>
      </c>
      <c r="M16" s="44">
        <f>M7/RES_summary!M$6</f>
        <v>0.68423483552646025</v>
      </c>
      <c r="N16" s="44">
        <f>N7/RES_summary!N$6</f>
        <v>0.73232746147020866</v>
      </c>
      <c r="O16" s="44">
        <f>O7/RES_summary!O$6</f>
        <v>0.79545484790536647</v>
      </c>
      <c r="P16" s="44">
        <f>P7/RES_summary!P$6</f>
        <v>0.88864250828595936</v>
      </c>
      <c r="Q16" s="44">
        <f>Q7/RES_summary!Q$6</f>
        <v>0.98649046441082278</v>
      </c>
      <c r="R16" s="44">
        <f>R7/RES_summary!R$6</f>
        <v>1.1144162714880217</v>
      </c>
      <c r="S16" s="44">
        <f>S7/RES_summary!S$6</f>
        <v>1.2424129499775178</v>
      </c>
      <c r="T16" s="44">
        <f>T7/RES_summary!T$6</f>
        <v>1.3721361996489341</v>
      </c>
      <c r="U16" s="44">
        <f>U7/RES_summary!U$6</f>
        <v>1.5005852263695025</v>
      </c>
      <c r="V16" s="44">
        <f>V7/RES_summary!V$6</f>
        <v>1.6236750334673253</v>
      </c>
      <c r="W16" s="44">
        <f>W7/RES_summary!W$6</f>
        <v>1.7370004325280444</v>
      </c>
      <c r="X16" s="44">
        <f>X7/RES_summary!X$6</f>
        <v>1.8271556153114226</v>
      </c>
      <c r="Y16" s="44">
        <f>Y7/RES_summary!Y$6</f>
        <v>1.8978297257562866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65.316252023307896</v>
      </c>
      <c r="C17" s="52">
        <f t="shared" si="4"/>
        <v>67.054503285253702</v>
      </c>
      <c r="D17" s="52">
        <f t="shared" si="4"/>
        <v>70.053618807316852</v>
      </c>
      <c r="E17" s="52">
        <f t="shared" si="4"/>
        <v>72.909221164841284</v>
      </c>
      <c r="F17" s="52">
        <f t="shared" si="4"/>
        <v>81.407692939637826</v>
      </c>
      <c r="G17" s="52">
        <f t="shared" si="4"/>
        <v>94.556189228075581</v>
      </c>
      <c r="H17" s="52">
        <f t="shared" si="4"/>
        <v>105.69729177729054</v>
      </c>
      <c r="I17" s="52">
        <f t="shared" si="4"/>
        <v>114.17698437453295</v>
      </c>
      <c r="J17" s="52">
        <f t="shared" si="4"/>
        <v>128.25367444933818</v>
      </c>
      <c r="K17" s="52">
        <f t="shared" si="4"/>
        <v>140.83337324742359</v>
      </c>
      <c r="L17" s="52">
        <f t="shared" si="4"/>
        <v>144.62783970914145</v>
      </c>
      <c r="M17" s="52">
        <f t="shared" si="4"/>
        <v>157.04057603552926</v>
      </c>
      <c r="N17" s="52">
        <f t="shared" si="4"/>
        <v>160.15655641310457</v>
      </c>
      <c r="O17" s="52">
        <f t="shared" si="4"/>
        <v>163.84965724153739</v>
      </c>
      <c r="P17" s="52">
        <f t="shared" si="4"/>
        <v>172.1544762070958</v>
      </c>
      <c r="Q17" s="52">
        <f t="shared" si="4"/>
        <v>183.656854941142</v>
      </c>
      <c r="R17" s="52">
        <f t="shared" ref="R17:V17" si="5">R13*R16</f>
        <v>199.9132168151412</v>
      </c>
      <c r="S17" s="52">
        <f t="shared" si="5"/>
        <v>218.45582975535487</v>
      </c>
      <c r="T17" s="52">
        <f t="shared" si="5"/>
        <v>237.28712342222565</v>
      </c>
      <c r="U17" s="52">
        <f t="shared" si="5"/>
        <v>255.71630716415692</v>
      </c>
      <c r="V17" s="52">
        <f t="shared" si="5"/>
        <v>273.81271337416138</v>
      </c>
      <c r="W17" s="52">
        <f t="shared" ref="W17:Y17" si="6">W13*W16</f>
        <v>289.10075572590978</v>
      </c>
      <c r="X17" s="52">
        <f t="shared" si="6"/>
        <v>300.84011586762716</v>
      </c>
      <c r="Y17" s="52">
        <f t="shared" si="6"/>
        <v>308.76396466662254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39.170588884233858</v>
      </c>
      <c r="C18" s="36">
        <f>C3*11630*1000/RES_summary!C$6</f>
        <v>41.024915059164407</v>
      </c>
      <c r="D18" s="36">
        <f>D3*11630*1000/RES_summary!D$6</f>
        <v>43.638517006224092</v>
      </c>
      <c r="E18" s="36">
        <f>E3*11630*1000/RES_summary!E$6</f>
        <v>46.184296867359343</v>
      </c>
      <c r="F18" s="36">
        <f>F3*11630*1000/RES_summary!F$6</f>
        <v>52.3185089735763</v>
      </c>
      <c r="G18" s="36">
        <f>G3*11630*1000/RES_summary!G$6</f>
        <v>61.701842236942518</v>
      </c>
      <c r="H18" s="36">
        <f>H3*11630*1000/RES_summary!H$6</f>
        <v>69.988496244452861</v>
      </c>
      <c r="I18" s="36">
        <f>I3*11630*1000/RES_summary!I$6</f>
        <v>76.618741355681237</v>
      </c>
      <c r="J18" s="36">
        <f>J3*11630*1000/RES_summary!J$6</f>
        <v>86.938535671034714</v>
      </c>
      <c r="K18" s="36">
        <f>K3*11630*1000/RES_summary!K$6</f>
        <v>96.211957388536661</v>
      </c>
      <c r="L18" s="36">
        <f>L3*11630*1000/RES_summary!L$6</f>
        <v>99.794531823711168</v>
      </c>
      <c r="M18" s="36">
        <f>M3*11630*1000/RES_summary!M$6</f>
        <v>109.40006425148057</v>
      </c>
      <c r="N18" s="36">
        <f>N3*11630*1000/RES_summary!N$6</f>
        <v>112.45624079071089</v>
      </c>
      <c r="O18" s="36">
        <f>O3*11630*1000/RES_summary!O$6</f>
        <v>115.85191097689797</v>
      </c>
      <c r="P18" s="36">
        <f>P3*11630*1000/RES_summary!P$6</f>
        <v>122.6880652960652</v>
      </c>
      <c r="Q18" s="36">
        <f>Q3*11630*1000/RES_summary!Q$6</f>
        <v>132.2820993829254</v>
      </c>
      <c r="R18" s="36">
        <f>R3*11630*1000/RES_summary!R$6</f>
        <v>145.81169748832835</v>
      </c>
      <c r="S18" s="36">
        <f>S3*11630*1000/RES_summary!S$6</f>
        <v>163.74046754049806</v>
      </c>
      <c r="T18" s="36">
        <f>T3*11630*1000/RES_summary!T$6</f>
        <v>178.96784071041714</v>
      </c>
      <c r="U18" s="36">
        <f>U3*11630*1000/RES_summary!U$6</f>
        <v>192.2201974430134</v>
      </c>
      <c r="V18" s="36">
        <f>V3*11630*1000/RES_summary!V$6</f>
        <v>214.65590455988652</v>
      </c>
      <c r="W18" s="36">
        <f>W3*11630*1000/RES_summary!W$6</f>
        <v>240.89401443482305</v>
      </c>
      <c r="X18" s="36">
        <f>X3*11630*1000/RES_summary!X$6</f>
        <v>240.50312382477301</v>
      </c>
      <c r="Y18" s="36">
        <f>Y3*11630*1000/RES_summary!Y$6</f>
        <v>241.61740939256924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112.6894194563038</v>
      </c>
      <c r="C3" s="49">
        <f t="shared" ref="C3:W3" si="0">C5*C11/11630</f>
        <v>115.94347943448606</v>
      </c>
      <c r="D3" s="49">
        <f t="shared" si="0"/>
        <v>119.35524297101426</v>
      </c>
      <c r="E3" s="49">
        <f t="shared" si="0"/>
        <v>122.0036475691545</v>
      </c>
      <c r="F3" s="49">
        <f t="shared" si="0"/>
        <v>126.01112404634452</v>
      </c>
      <c r="G3" s="49">
        <f t="shared" si="0"/>
        <v>127.56586098108933</v>
      </c>
      <c r="H3" s="49">
        <f t="shared" si="0"/>
        <v>129.1963648885575</v>
      </c>
      <c r="I3" s="49">
        <f t="shared" si="0"/>
        <v>130.09142586694279</v>
      </c>
      <c r="J3" s="49">
        <f t="shared" si="0"/>
        <v>130.28428463563952</v>
      </c>
      <c r="K3" s="49">
        <f t="shared" si="0"/>
        <v>129.0274607034919</v>
      </c>
      <c r="L3" s="49">
        <f t="shared" si="0"/>
        <v>126.42559677458617</v>
      </c>
      <c r="M3" s="49">
        <f t="shared" si="0"/>
        <v>122.80360262190506</v>
      </c>
      <c r="N3" s="49">
        <f t="shared" si="0"/>
        <v>121.36663195313388</v>
      </c>
      <c r="O3" s="49">
        <f t="shared" si="0"/>
        <v>121.42637842245895</v>
      </c>
      <c r="P3" s="49">
        <f t="shared" si="0"/>
        <v>119.68307298058018</v>
      </c>
      <c r="Q3" s="49">
        <f t="shared" si="0"/>
        <v>114.79731277686039</v>
      </c>
      <c r="R3" s="49">
        <f t="shared" si="0"/>
        <v>108.2180614480769</v>
      </c>
      <c r="S3" s="49">
        <f t="shared" si="0"/>
        <v>101.91376337175222</v>
      </c>
      <c r="T3" s="49">
        <f t="shared" si="0"/>
        <v>93.90869624604602</v>
      </c>
      <c r="U3" s="49">
        <f t="shared" si="0"/>
        <v>85.65180769966652</v>
      </c>
      <c r="V3" s="49">
        <f t="shared" si="0"/>
        <v>82.126419057267952</v>
      </c>
      <c r="W3" s="49">
        <f t="shared" si="0"/>
        <v>81.996347591378623</v>
      </c>
      <c r="X3" s="49">
        <f t="shared" ref="X3:Y3" si="1">X5*X11/11630</f>
        <v>73.276910708722767</v>
      </c>
      <c r="Y3" s="49">
        <f t="shared" si="1"/>
        <v>67.066386576496043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2811.1683010494708</v>
      </c>
      <c r="C5" s="49">
        <f t="shared" ref="C5:W5" si="2">C7*C13/1000000</f>
        <v>2886.552237770281</v>
      </c>
      <c r="D5" s="49">
        <f t="shared" si="2"/>
        <v>2967.7268191137996</v>
      </c>
      <c r="E5" s="49">
        <f t="shared" si="2"/>
        <v>3030.3826993192033</v>
      </c>
      <c r="F5" s="49">
        <f t="shared" si="2"/>
        <v>3130.4080271719636</v>
      </c>
      <c r="G5" s="49">
        <f t="shared" si="2"/>
        <v>3162.275038460351</v>
      </c>
      <c r="H5" s="49">
        <f t="shared" si="2"/>
        <v>3194.9946329504451</v>
      </c>
      <c r="I5" s="49">
        <f t="shared" si="2"/>
        <v>3211.524495261423</v>
      </c>
      <c r="J5" s="49">
        <f t="shared" si="2"/>
        <v>3219.3691703933623</v>
      </c>
      <c r="K5" s="49">
        <f t="shared" si="2"/>
        <v>3197.2144194067732</v>
      </c>
      <c r="L5" s="49">
        <f t="shared" si="2"/>
        <v>3132.751113197522</v>
      </c>
      <c r="M5" s="49">
        <f t="shared" si="2"/>
        <v>3034.5480811107259</v>
      </c>
      <c r="N5" s="49">
        <f t="shared" si="2"/>
        <v>2994.8464118997163</v>
      </c>
      <c r="O5" s="49">
        <f t="shared" si="2"/>
        <v>2995.5885701155016</v>
      </c>
      <c r="P5" s="49">
        <f t="shared" si="2"/>
        <v>2947.8047074883361</v>
      </c>
      <c r="Q5" s="49">
        <f t="shared" si="2"/>
        <v>2813.3181102417125</v>
      </c>
      <c r="R5" s="49">
        <f t="shared" si="2"/>
        <v>2634.5067860990116</v>
      </c>
      <c r="S5" s="49">
        <f t="shared" si="2"/>
        <v>2464.9369047304303</v>
      </c>
      <c r="T5" s="49">
        <f t="shared" si="2"/>
        <v>2274.0098568887051</v>
      </c>
      <c r="U5" s="49">
        <f t="shared" si="2"/>
        <v>2090.5061479109654</v>
      </c>
      <c r="V5" s="49">
        <f t="shared" si="2"/>
        <v>1930.5414700378533</v>
      </c>
      <c r="W5" s="49">
        <f t="shared" si="2"/>
        <v>1814.4126358156909</v>
      </c>
      <c r="X5" s="49">
        <f t="shared" ref="X5:Y5" si="3">X7*X13/1000000</f>
        <v>1698.280482733695</v>
      </c>
      <c r="Y5" s="49">
        <f t="shared" si="3"/>
        <v>1592.0530157880983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41413214.809132583</v>
      </c>
      <c r="C7" s="35">
        <v>42719234.129118063</v>
      </c>
      <c r="D7" s="35">
        <v>44276599.411634281</v>
      </c>
      <c r="E7" s="35">
        <v>45717870.877906166</v>
      </c>
      <c r="F7" s="35">
        <v>47871451.424446538</v>
      </c>
      <c r="G7" s="35">
        <v>49098477.755766317</v>
      </c>
      <c r="H7" s="35">
        <v>50467176.566159777</v>
      </c>
      <c r="I7" s="35">
        <v>51955629.725840181</v>
      </c>
      <c r="J7" s="35">
        <v>53794871.969042167</v>
      </c>
      <c r="K7" s="35">
        <v>55637845.34725932</v>
      </c>
      <c r="L7" s="35">
        <v>57069686.645247445</v>
      </c>
      <c r="M7" s="35">
        <v>57918138.268999211</v>
      </c>
      <c r="N7" s="35">
        <v>60015285.995788731</v>
      </c>
      <c r="O7" s="35">
        <v>62385332.739135377</v>
      </c>
      <c r="P7" s="35">
        <v>64095144.28259977</v>
      </c>
      <c r="Q7" s="35">
        <v>65102326.711294897</v>
      </c>
      <c r="R7" s="35">
        <v>65088295.35730312</v>
      </c>
      <c r="S7" s="35">
        <v>65322534.031966664</v>
      </c>
      <c r="T7" s="35">
        <v>65576845.39613086</v>
      </c>
      <c r="U7" s="35">
        <v>65885068.122827418</v>
      </c>
      <c r="V7" s="35">
        <v>66058103.46027898</v>
      </c>
      <c r="W7" s="35">
        <v>67597303.904574066</v>
      </c>
      <c r="X7" s="35">
        <v>67970893.305494353</v>
      </c>
      <c r="Y7" s="35">
        <v>69318762.580573633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11274741.683434803</v>
      </c>
      <c r="D8" s="52">
        <v>11621256.458677016</v>
      </c>
      <c r="E8" s="52">
        <v>11724489.064883821</v>
      </c>
      <c r="F8" s="52">
        <v>12494914.786696658</v>
      </c>
      <c r="G8" s="52">
        <v>11937972.123168528</v>
      </c>
      <c r="H8" s="52">
        <v>12374425.420624293</v>
      </c>
      <c r="I8" s="52">
        <v>13298947.898607105</v>
      </c>
      <c r="J8" s="52">
        <v>13942354.555769712</v>
      </c>
      <c r="K8" s="52">
        <v>14070631.731339812</v>
      </c>
      <c r="L8" s="52">
        <v>13877639.423346244</v>
      </c>
      <c r="M8" s="52">
        <v>13637177.697723739</v>
      </c>
      <c r="N8" s="52">
        <v>13861590.84086588</v>
      </c>
      <c r="O8" s="52">
        <v>11298949.630322918</v>
      </c>
      <c r="P8" s="52">
        <v>10560100.115017697</v>
      </c>
      <c r="Q8" s="52">
        <v>11358433.262602724</v>
      </c>
      <c r="R8" s="52">
        <v>8535479.5338227376</v>
      </c>
      <c r="S8" s="52">
        <v>7189778.8278231323</v>
      </c>
      <c r="T8" s="52">
        <v>6993032.0088441446</v>
      </c>
      <c r="U8" s="52">
        <v>6279531.3516068906</v>
      </c>
      <c r="V8" s="52">
        <v>5268185.2147866413</v>
      </c>
      <c r="W8" s="52">
        <v>5837763.0989547968</v>
      </c>
      <c r="X8" s="52">
        <v>4315429.7608098611</v>
      </c>
      <c r="Y8" s="52">
        <v>5357917.2132476196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9968722.3634493276</v>
      </c>
      <c r="D9" s="36">
        <v>10063891.176160797</v>
      </c>
      <c r="E9" s="36">
        <v>10283217.598611936</v>
      </c>
      <c r="F9" s="36">
        <v>10341334.240156285</v>
      </c>
      <c r="G9" s="36">
        <v>10710945.791848749</v>
      </c>
      <c r="H9" s="36">
        <v>11005726.610230833</v>
      </c>
      <c r="I9" s="36">
        <v>11810494.738926701</v>
      </c>
      <c r="J9" s="36">
        <v>12103112.312567726</v>
      </c>
      <c r="K9" s="36">
        <v>12227658.353122659</v>
      </c>
      <c r="L9" s="36">
        <v>12445798.12535812</v>
      </c>
      <c r="M9" s="36">
        <v>12788726.073971964</v>
      </c>
      <c r="N9" s="36">
        <v>11764443.114076369</v>
      </c>
      <c r="O9" s="36">
        <v>8928902.8869762793</v>
      </c>
      <c r="P9" s="36">
        <v>8850288.5715532973</v>
      </c>
      <c r="Q9" s="36">
        <v>10351250.833907597</v>
      </c>
      <c r="R9" s="36">
        <v>8549510.8878145143</v>
      </c>
      <c r="S9" s="36">
        <v>6955540.1531595811</v>
      </c>
      <c r="T9" s="36">
        <v>6738720.6446799487</v>
      </c>
      <c r="U9" s="36">
        <v>5971308.6249103323</v>
      </c>
      <c r="V9" s="36">
        <v>5095149.877335079</v>
      </c>
      <c r="W9" s="36">
        <v>4298562.6546597183</v>
      </c>
      <c r="X9" s="36">
        <v>3941840.3598895818</v>
      </c>
      <c r="Y9" s="36">
        <v>4010047.938168332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466.20401481745</v>
      </c>
      <c r="C11" s="54">
        <v>467.13953351651895</v>
      </c>
      <c r="D11" s="54">
        <v>467.73222751257151</v>
      </c>
      <c r="E11" s="54">
        <v>468.22548899451982</v>
      </c>
      <c r="F11" s="54">
        <v>468.15282862117505</v>
      </c>
      <c r="G11" s="54">
        <v>469.15304493324527</v>
      </c>
      <c r="H11" s="54">
        <v>470.2836455992346</v>
      </c>
      <c r="I11" s="54">
        <v>471.10438829437828</v>
      </c>
      <c r="J11" s="54">
        <v>470.65314666206808</v>
      </c>
      <c r="K11" s="54">
        <v>469.34273750086413</v>
      </c>
      <c r="L11" s="54">
        <v>469.34136717541782</v>
      </c>
      <c r="M11" s="54">
        <v>470.64863047745621</v>
      </c>
      <c r="N11" s="54">
        <v>471.30761831609129</v>
      </c>
      <c r="O11" s="54">
        <v>471.42280990835383</v>
      </c>
      <c r="P11" s="54">
        <v>472.18668700414742</v>
      </c>
      <c r="Q11" s="54">
        <v>474.5616013825678</v>
      </c>
      <c r="R11" s="54">
        <v>477.72739143509415</v>
      </c>
      <c r="S11" s="54">
        <v>480.84681832580219</v>
      </c>
      <c r="T11" s="54">
        <v>480.27854146410931</v>
      </c>
      <c r="U11" s="54">
        <v>476.50207799797715</v>
      </c>
      <c r="V11" s="54">
        <v>494.74733822594266</v>
      </c>
      <c r="W11" s="54">
        <v>525.57918946536836</v>
      </c>
      <c r="X11" s="54">
        <v>501.80784635212677</v>
      </c>
      <c r="Y11" s="54">
        <v>489.92217479550595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67.880948484818973</v>
      </c>
      <c r="C13" s="35">
        <v>67.570318069039629</v>
      </c>
      <c r="D13" s="35">
        <v>67.026981713821243</v>
      </c>
      <c r="E13" s="35">
        <v>66.28442316161491</v>
      </c>
      <c r="F13" s="35">
        <v>65.391959801188662</v>
      </c>
      <c r="G13" s="35">
        <v>64.406783733513223</v>
      </c>
      <c r="H13" s="35">
        <v>63.308368930882779</v>
      </c>
      <c r="I13" s="35">
        <v>61.812829758931173</v>
      </c>
      <c r="J13" s="35">
        <v>59.845279904115074</v>
      </c>
      <c r="K13" s="35">
        <v>57.464741839868275</v>
      </c>
      <c r="L13" s="35">
        <v>54.89343462968543</v>
      </c>
      <c r="M13" s="35">
        <v>52.393743511175209</v>
      </c>
      <c r="N13" s="35">
        <v>49.901393656773784</v>
      </c>
      <c r="O13" s="35">
        <v>48.017513710178832</v>
      </c>
      <c r="P13" s="35">
        <v>45.99107686677899</v>
      </c>
      <c r="Q13" s="35">
        <v>43.213787469037065</v>
      </c>
      <c r="R13" s="35">
        <v>40.475891581379557</v>
      </c>
      <c r="S13" s="35">
        <v>37.734863493265166</v>
      </c>
      <c r="T13" s="35">
        <v>34.677024232441589</v>
      </c>
      <c r="U13" s="35">
        <v>31.729589229743254</v>
      </c>
      <c r="V13" s="35">
        <v>29.224900033630181</v>
      </c>
      <c r="W13" s="35">
        <v>26.841494127888083</v>
      </c>
      <c r="X13" s="35">
        <v>24.985407725933424</v>
      </c>
      <c r="Y13" s="35">
        <v>22.967129771503831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66.703990836308137</v>
      </c>
      <c r="D14" s="36">
        <v>65.768112939615079</v>
      </c>
      <c r="E14" s="36">
        <v>64.844715560927483</v>
      </c>
      <c r="F14" s="36">
        <v>63.933505419212906</v>
      </c>
      <c r="G14" s="36">
        <v>62.641382957494272</v>
      </c>
      <c r="H14" s="36">
        <v>61.195173018428143</v>
      </c>
      <c r="I14" s="36">
        <v>58.945743180198775</v>
      </c>
      <c r="J14" s="36">
        <v>56.103791630318028</v>
      </c>
      <c r="K14" s="36">
        <v>52.97717606696029</v>
      </c>
      <c r="L14" s="36">
        <v>50.207792844921961</v>
      </c>
      <c r="M14" s="36">
        <v>48.297245030856402</v>
      </c>
      <c r="N14" s="36">
        <v>45.57682337304</v>
      </c>
      <c r="O14" s="36">
        <v>43.25766296536942</v>
      </c>
      <c r="P14" s="36">
        <v>39.147635643613448</v>
      </c>
      <c r="Q14" s="36">
        <v>34.60977644014342</v>
      </c>
      <c r="R14" s="36">
        <v>28.693597931791082</v>
      </c>
      <c r="S14" s="36">
        <v>22.767204514863753</v>
      </c>
      <c r="T14" s="36">
        <v>17.813542105632674</v>
      </c>
      <c r="U14" s="36">
        <v>14.222692853931383</v>
      </c>
      <c r="V14" s="36">
        <v>12.669913340783587</v>
      </c>
      <c r="W14" s="36">
        <v>11.909718540336572</v>
      </c>
      <c r="X14" s="36">
        <v>11.149523739889556</v>
      </c>
      <c r="Y14" s="36">
        <v>10.389328939442539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10.553724201736218</v>
      </c>
      <c r="C16" s="44">
        <f>C7/RES_summary!C$6</f>
        <v>10.779840058098642</v>
      </c>
      <c r="D16" s="44">
        <f>D7/RES_summary!D$6</f>
        <v>11.071657583351199</v>
      </c>
      <c r="E16" s="44">
        <f>E7/RES_summary!E$6</f>
        <v>11.354319158128469</v>
      </c>
      <c r="F16" s="44">
        <f>F7/RES_summary!F$6</f>
        <v>11.621780752527313</v>
      </c>
      <c r="G16" s="44">
        <f>G7/RES_summary!G$6</f>
        <v>11.923371809644223</v>
      </c>
      <c r="H16" s="44">
        <f>H7/RES_summary!H$6</f>
        <v>12.276612284295195</v>
      </c>
      <c r="I16" s="44">
        <f>I7/RES_summary!I$6</f>
        <v>12.602856724281844</v>
      </c>
      <c r="J16" s="44">
        <f>J7/RES_summary!J$6</f>
        <v>12.956366353550845</v>
      </c>
      <c r="K16" s="44">
        <f>K7/RES_summary!K$6</f>
        <v>13.289201161789469</v>
      </c>
      <c r="L16" s="44">
        <f>L7/RES_summary!L$6</f>
        <v>13.595977513803899</v>
      </c>
      <c r="M16" s="44">
        <f>M7/RES_summary!M$6</f>
        <v>13.751362126410518</v>
      </c>
      <c r="N16" s="44">
        <f>N7/RES_summary!N$6</f>
        <v>14.22103527785416</v>
      </c>
      <c r="O16" s="44">
        <f>O7/RES_summary!O$6</f>
        <v>14.559354107959976</v>
      </c>
      <c r="P16" s="44">
        <f>P7/RES_summary!P$6</f>
        <v>14.799569390555536</v>
      </c>
      <c r="Q16" s="44">
        <f>Q7/RES_summary!Q$6</f>
        <v>15.223294294647648</v>
      </c>
      <c r="R16" s="44">
        <f>R7/RES_summary!R$6</f>
        <v>15.192803655075606</v>
      </c>
      <c r="S16" s="44">
        <f>S7/RES_summary!S$6</f>
        <v>15.136805046572293</v>
      </c>
      <c r="T16" s="44">
        <f>T7/RES_summary!T$6</f>
        <v>15.100422269411784</v>
      </c>
      <c r="U16" s="44">
        <f>U7/RES_summary!U$6</f>
        <v>15.06044587716061</v>
      </c>
      <c r="V16" s="44">
        <f>V7/RES_summary!V$6</f>
        <v>14.973685012778542</v>
      </c>
      <c r="W16" s="44">
        <f>W7/RES_summary!W$6</f>
        <v>15.241411010639215</v>
      </c>
      <c r="X16" s="44">
        <f>X7/RES_summary!X$6</f>
        <v>15.501417232253278</v>
      </c>
      <c r="Y16" s="44">
        <f>Y7/RES_summary!Y$6</f>
        <v>15.735531787516051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716.39680886104338</v>
      </c>
      <c r="C17" s="52">
        <f t="shared" si="4"/>
        <v>728.39722145909991</v>
      </c>
      <c r="D17" s="52">
        <f t="shared" si="4"/>
        <v>742.09979038097106</v>
      </c>
      <c r="E17" s="52">
        <f t="shared" si="4"/>
        <v>752.61449578941858</v>
      </c>
      <c r="F17" s="52">
        <f t="shared" si="4"/>
        <v>759.97101978749413</v>
      </c>
      <c r="G17" s="52">
        <f t="shared" si="4"/>
        <v>767.94602951802369</v>
      </c>
      <c r="H17" s="52">
        <f t="shared" si="4"/>
        <v>777.21229971556784</v>
      </c>
      <c r="I17" s="52">
        <f t="shared" si="4"/>
        <v>779.01823717423463</v>
      </c>
      <c r="J17" s="52">
        <f t="shared" si="4"/>
        <v>775.37737096850901</v>
      </c>
      <c r="K17" s="52">
        <f t="shared" si="4"/>
        <v>763.66051402030939</v>
      </c>
      <c r="L17" s="52">
        <f t="shared" si="4"/>
        <v>746.3299028806673</v>
      </c>
      <c r="M17" s="52">
        <f t="shared" si="4"/>
        <v>720.48534018044165</v>
      </c>
      <c r="N17" s="52">
        <f t="shared" si="4"/>
        <v>709.64947960706775</v>
      </c>
      <c r="O17" s="52">
        <f t="shared" si="4"/>
        <v>699.10398549031663</v>
      </c>
      <c r="P17" s="52">
        <f t="shared" si="4"/>
        <v>680.64813343626918</v>
      </c>
      <c r="Q17" s="52">
        <f t="shared" si="4"/>
        <v>657.85620422750799</v>
      </c>
      <c r="R17" s="52">
        <f t="shared" ref="R17:V17" si="5">R13*R16</f>
        <v>614.94227356002727</v>
      </c>
      <c r="S17" s="52">
        <f t="shared" si="5"/>
        <v>571.18527215657275</v>
      </c>
      <c r="T17" s="52">
        <f t="shared" si="5"/>
        <v>523.63770895649304</v>
      </c>
      <c r="U17" s="52">
        <f t="shared" si="5"/>
        <v>477.86176129908648</v>
      </c>
      <c r="V17" s="52">
        <f t="shared" si="5"/>
        <v>437.60444763351938</v>
      </c>
      <c r="W17" s="52">
        <f t="shared" ref="W17:Y17" si="6">W13*W16</f>
        <v>409.10224414280128</v>
      </c>
      <c r="X17" s="52">
        <f t="shared" si="6"/>
        <v>387.30922987765854</v>
      </c>
      <c r="Y17" s="52">
        <f t="shared" si="6"/>
        <v>361.40000058750479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333.98706849342767</v>
      </c>
      <c r="C18" s="52">
        <f>C3*11630*1000/RES_summary!C$6</f>
        <v>340.26313824713247</v>
      </c>
      <c r="D18" s="52">
        <f>D3*11630*1000/RES_summary!D$6</f>
        <v>347.10398799150403</v>
      </c>
      <c r="E18" s="52">
        <f>E3*11630*1000/RES_summary!E$6</f>
        <v>352.39329031536448</v>
      </c>
      <c r="F18" s="52">
        <f>F3*11630*1000/RES_summary!F$6</f>
        <v>355.78258258363428</v>
      </c>
      <c r="G18" s="52">
        <f>G3*11630*1000/RES_summary!G$6</f>
        <v>360.28421809277665</v>
      </c>
      <c r="H18" s="52">
        <f>H3*11630*1000/RES_summary!H$6</f>
        <v>365.51023371480221</v>
      </c>
      <c r="I18" s="52">
        <f>I3*11630*1000/RES_summary!I$6</f>
        <v>366.99891009413267</v>
      </c>
      <c r="J18" s="52">
        <f>J3*11630*1000/RES_summary!J$6</f>
        <v>364.93379949689046</v>
      </c>
      <c r="K18" s="52">
        <f>K3*11630*1000/RES_summary!K$6</f>
        <v>358.41851617160904</v>
      </c>
      <c r="L18" s="52">
        <f>L3*11630*1000/RES_summary!L$6</f>
        <v>350.2834969819092</v>
      </c>
      <c r="M18" s="52">
        <f>M3*11630*1000/RES_summary!M$6</f>
        <v>339.09543863500897</v>
      </c>
      <c r="N18" s="52">
        <f>N3*11630*1000/RES_summary!N$6</f>
        <v>334.46320607286066</v>
      </c>
      <c r="O18" s="52">
        <f>O3*11630*1000/RES_summary!O$6</f>
        <v>329.57356525797417</v>
      </c>
      <c r="P18" s="52">
        <f>P3*11630*1000/RES_summary!P$6</f>
        <v>321.39298714282887</v>
      </c>
      <c r="Q18" s="52">
        <f>Q3*11630*1000/RES_summary!Q$6</f>
        <v>312.19329375766375</v>
      </c>
      <c r="R18" s="52">
        <f>R3*11630*1000/RES_summary!R$6</f>
        <v>293.77476823099789</v>
      </c>
      <c r="S18" s="52">
        <f>S3*11630*1000/RES_summary!S$6</f>
        <v>274.65262079104542</v>
      </c>
      <c r="T18" s="52">
        <f>T3*11630*1000/RES_summary!T$6</f>
        <v>251.49195511323214</v>
      </c>
      <c r="U18" s="52">
        <f>U3*11630*1000/RES_summary!U$6</f>
        <v>227.70212225478807</v>
      </c>
      <c r="V18" s="52">
        <f>V3*11630*1000/RES_summary!V$6</f>
        <v>216.50363566251761</v>
      </c>
      <c r="W18" s="52">
        <f>W3*11630*1000/RES_summary!W$6</f>
        <v>215.01562588503671</v>
      </c>
      <c r="X18" s="52">
        <f>X3*11630*1000/RES_summary!X$6</f>
        <v>194.35481051720865</v>
      </c>
      <c r="Y18" s="52">
        <f>Y3*11630*1000/RES_summary!Y$6</f>
        <v>177.05787425892743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130.33704194674723</v>
      </c>
      <c r="D19" s="36">
        <v>133.41486620434716</v>
      </c>
      <c r="E19" s="36">
        <v>136.06277240918826</v>
      </c>
      <c r="F19" s="36">
        <v>141.0476692301668</v>
      </c>
      <c r="G19" s="36">
        <v>140.61870997502899</v>
      </c>
      <c r="H19" s="36">
        <v>144.1103034691549</v>
      </c>
      <c r="I19" s="36">
        <v>147.99454306829199</v>
      </c>
      <c r="J19" s="36">
        <v>152.03096738003362</v>
      </c>
      <c r="K19" s="36">
        <v>155.12248424380854</v>
      </c>
      <c r="L19" s="36">
        <v>156.73812186736242</v>
      </c>
      <c r="M19" s="36">
        <v>157.71518129883412</v>
      </c>
      <c r="N19" s="36">
        <v>161.83390739964659</v>
      </c>
      <c r="O19" s="36">
        <v>166.84688683600248</v>
      </c>
      <c r="P19" s="36">
        <v>167.32073320199245</v>
      </c>
      <c r="Q19" s="36">
        <v>166.80515239433521</v>
      </c>
      <c r="R19" s="36">
        <v>167.72609842398779</v>
      </c>
      <c r="S19" s="36">
        <v>166.97939109127387</v>
      </c>
      <c r="T19" s="36">
        <v>165.19401310006049</v>
      </c>
      <c r="U19" s="36">
        <v>163.74507061038074</v>
      </c>
      <c r="V19" s="36">
        <v>161.768733568203</v>
      </c>
      <c r="W19" s="36">
        <v>162.91629037055128</v>
      </c>
      <c r="X19" s="36">
        <v>161.77966250478303</v>
      </c>
      <c r="Y19" s="36">
        <v>165.55483414213666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32.762930249992124</v>
      </c>
      <c r="C3" s="49">
        <f t="shared" ref="C3:W3" si="0">C5*C11/11630</f>
        <v>37.101595948758977</v>
      </c>
      <c r="D3" s="49">
        <f t="shared" si="0"/>
        <v>39.685451389857128</v>
      </c>
      <c r="E3" s="49">
        <f t="shared" si="0"/>
        <v>41.973213628379817</v>
      </c>
      <c r="F3" s="49">
        <f t="shared" si="0"/>
        <v>43.776666840493121</v>
      </c>
      <c r="G3" s="49">
        <f t="shared" si="0"/>
        <v>44.783674584492758</v>
      </c>
      <c r="H3" s="49">
        <f t="shared" si="0"/>
        <v>45.698863474178431</v>
      </c>
      <c r="I3" s="49">
        <f t="shared" si="0"/>
        <v>46.982595984729315</v>
      </c>
      <c r="J3" s="49">
        <f t="shared" si="0"/>
        <v>48.07814392328622</v>
      </c>
      <c r="K3" s="49">
        <f t="shared" si="0"/>
        <v>49.547265192193898</v>
      </c>
      <c r="L3" s="49">
        <f t="shared" si="0"/>
        <v>51.738359021932055</v>
      </c>
      <c r="M3" s="49">
        <f t="shared" si="0"/>
        <v>53.938583018420594</v>
      </c>
      <c r="N3" s="49">
        <f t="shared" si="0"/>
        <v>55.19225182256605</v>
      </c>
      <c r="O3" s="49">
        <f t="shared" si="0"/>
        <v>57.018345783774315</v>
      </c>
      <c r="P3" s="49">
        <f t="shared" si="0"/>
        <v>59.003906820776287</v>
      </c>
      <c r="Q3" s="49">
        <f t="shared" si="0"/>
        <v>59.342465096732411</v>
      </c>
      <c r="R3" s="49">
        <f t="shared" si="0"/>
        <v>60.221045902079304</v>
      </c>
      <c r="S3" s="49">
        <f t="shared" si="0"/>
        <v>62.252189460665299</v>
      </c>
      <c r="T3" s="49">
        <f t="shared" si="0"/>
        <v>62.824916289119017</v>
      </c>
      <c r="U3" s="49">
        <f t="shared" si="0"/>
        <v>62.774097976191634</v>
      </c>
      <c r="V3" s="49">
        <f t="shared" si="0"/>
        <v>65.57841286213899</v>
      </c>
      <c r="W3" s="49">
        <f t="shared" si="0"/>
        <v>69.66477705315684</v>
      </c>
      <c r="X3" s="49">
        <f t="shared" ref="X3:Y3" si="1">X5*X11/11630</f>
        <v>65.664733735635721</v>
      </c>
      <c r="Y3" s="49">
        <f t="shared" si="1"/>
        <v>64.176615739798734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11746.631846007087</v>
      </c>
      <c r="C5" s="49">
        <f t="shared" ref="C5:W5" si="2">C7*C13/1000000</f>
        <v>13194.952603104033</v>
      </c>
      <c r="D5" s="49">
        <f t="shared" si="2"/>
        <v>14033.419421249602</v>
      </c>
      <c r="E5" s="49">
        <f t="shared" si="2"/>
        <v>14781.694838642024</v>
      </c>
      <c r="F5" s="49">
        <f t="shared" si="2"/>
        <v>15391.129223009117</v>
      </c>
      <c r="G5" s="49">
        <f t="shared" si="2"/>
        <v>15699.920114590082</v>
      </c>
      <c r="H5" s="49">
        <f t="shared" si="2"/>
        <v>15985.754531837752</v>
      </c>
      <c r="I5" s="49">
        <f t="shared" si="2"/>
        <v>16424.077225008026</v>
      </c>
      <c r="J5" s="49">
        <f t="shared" si="2"/>
        <v>16854.908738338036</v>
      </c>
      <c r="K5" s="49">
        <f t="shared" si="2"/>
        <v>17464.073853267873</v>
      </c>
      <c r="L5" s="49">
        <f t="shared" si="2"/>
        <v>18296.629267350068</v>
      </c>
      <c r="M5" s="49">
        <f t="shared" si="2"/>
        <v>19054.973209971107</v>
      </c>
      <c r="N5" s="49">
        <f t="shared" si="2"/>
        <v>19513.15525729259</v>
      </c>
      <c r="O5" s="49">
        <f t="shared" si="2"/>
        <v>20206.125578520081</v>
      </c>
      <c r="P5" s="49">
        <f t="shared" si="2"/>
        <v>20938.08609217963</v>
      </c>
      <c r="Q5" s="49">
        <f t="shared" si="2"/>
        <v>21022.767520197969</v>
      </c>
      <c r="R5" s="49">
        <f t="shared" si="2"/>
        <v>21426.537103181585</v>
      </c>
      <c r="S5" s="49">
        <f t="shared" si="2"/>
        <v>21726.730719788764</v>
      </c>
      <c r="T5" s="49">
        <f t="shared" si="2"/>
        <v>22035.042438621625</v>
      </c>
      <c r="U5" s="49">
        <f t="shared" si="2"/>
        <v>22330.905720890954</v>
      </c>
      <c r="V5" s="49">
        <f t="shared" si="2"/>
        <v>22625.385888823126</v>
      </c>
      <c r="W5" s="49">
        <f t="shared" si="2"/>
        <v>22564.118556803362</v>
      </c>
      <c r="X5" s="49">
        <f t="shared" ref="X5:Y5" si="3">X7*X13/1000000</f>
        <v>22171.43948664601</v>
      </c>
      <c r="Y5" s="49">
        <f t="shared" si="3"/>
        <v>22138.916613961668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1340547.9757247898</v>
      </c>
      <c r="C7" s="35">
        <v>1535151.3319483581</v>
      </c>
      <c r="D7" s="35">
        <v>1657822.6538236167</v>
      </c>
      <c r="E7" s="35">
        <v>1769613.5409332765</v>
      </c>
      <c r="F7" s="35">
        <v>1864452.4123043853</v>
      </c>
      <c r="G7" s="35">
        <v>1921677.0180003899</v>
      </c>
      <c r="H7" s="35">
        <v>1976411.9355344803</v>
      </c>
      <c r="I7" s="35">
        <v>2051507.0330046508</v>
      </c>
      <c r="J7" s="35">
        <v>2128957.3135428238</v>
      </c>
      <c r="K7" s="35">
        <v>2222291.261469997</v>
      </c>
      <c r="L7" s="35">
        <v>2342670.5559372017</v>
      </c>
      <c r="M7" s="35">
        <v>2457247.4998383191</v>
      </c>
      <c r="N7" s="35">
        <v>2537147.0297758561</v>
      </c>
      <c r="O7" s="35">
        <v>2650558.2038460323</v>
      </c>
      <c r="P7" s="35">
        <v>2779344.931696387</v>
      </c>
      <c r="Q7" s="35">
        <v>2819340.6057925927</v>
      </c>
      <c r="R7" s="35">
        <v>2905326.395730495</v>
      </c>
      <c r="S7" s="35">
        <v>3003487.4656780539</v>
      </c>
      <c r="T7" s="35">
        <v>3103145.262310917</v>
      </c>
      <c r="U7" s="35">
        <v>3205425.0502067422</v>
      </c>
      <c r="V7" s="35">
        <v>3303148.3091368712</v>
      </c>
      <c r="W7" s="35">
        <v>3344193.4841226642</v>
      </c>
      <c r="X7" s="35">
        <v>3327282.2710771123</v>
      </c>
      <c r="Y7" s="35">
        <v>3361887.9979179767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352317.2785790877</v>
      </c>
      <c r="D8" s="52">
        <v>283104.98426230811</v>
      </c>
      <c r="E8" s="52">
        <v>274991.19081462338</v>
      </c>
      <c r="F8" s="52">
        <v>260853.52648218186</v>
      </c>
      <c r="G8" s="52">
        <v>226102.14505079365</v>
      </c>
      <c r="H8" s="52">
        <v>226524.71090773609</v>
      </c>
      <c r="I8" s="52">
        <v>249847.36600814201</v>
      </c>
      <c r="J8" s="52">
        <v>255216.11143795075</v>
      </c>
      <c r="K8" s="52">
        <v>445651.22650626092</v>
      </c>
      <c r="L8" s="52">
        <v>403484.27872951282</v>
      </c>
      <c r="M8" s="52">
        <v>389568.1347157408</v>
      </c>
      <c r="N8" s="52">
        <v>340753.05641971901</v>
      </c>
      <c r="O8" s="52">
        <v>339513.31912097009</v>
      </c>
      <c r="P8" s="52">
        <v>355311.43875809107</v>
      </c>
      <c r="Q8" s="52">
        <v>289843.04010434775</v>
      </c>
      <c r="R8" s="52">
        <v>341201.90137585299</v>
      </c>
      <c r="S8" s="52">
        <v>543812.29645381961</v>
      </c>
      <c r="T8" s="52">
        <v>503142.07536237594</v>
      </c>
      <c r="U8" s="52">
        <v>491847.92261156626</v>
      </c>
      <c r="V8" s="52">
        <v>438476.31534984801</v>
      </c>
      <c r="W8" s="52">
        <v>380558.49410676304</v>
      </c>
      <c r="X8" s="52">
        <v>338400.22571253916</v>
      </c>
      <c r="Y8" s="52">
        <v>324448.76694521215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157713.92235551937</v>
      </c>
      <c r="D9" s="36">
        <v>160433.66238704952</v>
      </c>
      <c r="E9" s="36">
        <v>163200.30370496353</v>
      </c>
      <c r="F9" s="36">
        <v>166014.65511107305</v>
      </c>
      <c r="G9" s="36">
        <v>168877.53935478907</v>
      </c>
      <c r="H9" s="36">
        <v>171789.79337364598</v>
      </c>
      <c r="I9" s="36">
        <v>174752.26853797119</v>
      </c>
      <c r="J9" s="36">
        <v>177765.83089977782</v>
      </c>
      <c r="K9" s="36">
        <v>352317.27857908746</v>
      </c>
      <c r="L9" s="36">
        <v>283104.98426230811</v>
      </c>
      <c r="M9" s="36">
        <v>274991.19081462314</v>
      </c>
      <c r="N9" s="36">
        <v>260853.52648218209</v>
      </c>
      <c r="O9" s="36">
        <v>226102.14505079389</v>
      </c>
      <c r="P9" s="36">
        <v>226524.71090773633</v>
      </c>
      <c r="Q9" s="36">
        <v>249847.36600814201</v>
      </c>
      <c r="R9" s="36">
        <v>255216.11143795075</v>
      </c>
      <c r="S9" s="36">
        <v>445651.22650626069</v>
      </c>
      <c r="T9" s="36">
        <v>403484.27872951282</v>
      </c>
      <c r="U9" s="36">
        <v>389568.13471574103</v>
      </c>
      <c r="V9" s="36">
        <v>340753.05641971901</v>
      </c>
      <c r="W9" s="36">
        <v>339513.31912097009</v>
      </c>
      <c r="X9" s="36">
        <v>355311.43875809107</v>
      </c>
      <c r="Y9" s="36">
        <v>289843.04010434775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32.437628402981659</v>
      </c>
      <c r="C11" s="54">
        <v>32.701258872469246</v>
      </c>
      <c r="D11" s="54">
        <v>32.888762589477324</v>
      </c>
      <c r="E11" s="54">
        <v>33.023850094777281</v>
      </c>
      <c r="F11" s="54">
        <v>33.078965680686849</v>
      </c>
      <c r="G11" s="54">
        <v>33.17431755169472</v>
      </c>
      <c r="H11" s="54">
        <v>33.246962546946818</v>
      </c>
      <c r="I11" s="54">
        <v>33.268693505070566</v>
      </c>
      <c r="J11" s="54">
        <v>33.174241552313092</v>
      </c>
      <c r="K11" s="54">
        <v>32.9954338848258</v>
      </c>
      <c r="L11" s="54">
        <v>32.886774204843334</v>
      </c>
      <c r="M11" s="54">
        <v>32.920839803436422</v>
      </c>
      <c r="N11" s="54">
        <v>32.895033131894607</v>
      </c>
      <c r="O11" s="54">
        <v>32.817937258106618</v>
      </c>
      <c r="P11" s="54">
        <v>32.773551188230591</v>
      </c>
      <c r="Q11" s="54">
        <v>32.82883038172411</v>
      </c>
      <c r="R11" s="54">
        <v>32.687072132490584</v>
      </c>
      <c r="S11" s="54">
        <v>33.322683139259546</v>
      </c>
      <c r="T11" s="54">
        <v>33.158718821517247</v>
      </c>
      <c r="U11" s="54">
        <v>32.69293098040901</v>
      </c>
      <c r="V11" s="54">
        <v>33.708903146860209</v>
      </c>
      <c r="W11" s="54">
        <v>35.9066256050994</v>
      </c>
      <c r="X11" s="54">
        <v>34.444351428125039</v>
      </c>
      <c r="Y11" s="54">
        <v>33.713214339637858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8762.5598327848529</v>
      </c>
      <c r="C13" s="35">
        <v>8595.2129464379777</v>
      </c>
      <c r="D13" s="35">
        <v>8464.9702360399042</v>
      </c>
      <c r="E13" s="35">
        <v>8353.0638168864298</v>
      </c>
      <c r="F13" s="35">
        <v>8255.0399899916592</v>
      </c>
      <c r="G13" s="35">
        <v>8169.9057477029664</v>
      </c>
      <c r="H13" s="35">
        <v>8088.2705899641978</v>
      </c>
      <c r="I13" s="35">
        <v>8005.8595758032634</v>
      </c>
      <c r="J13" s="35">
        <v>7916.9782461676405</v>
      </c>
      <c r="K13" s="35">
        <v>7858.5890859849624</v>
      </c>
      <c r="L13" s="35">
        <v>7810.1588893835624</v>
      </c>
      <c r="M13" s="35">
        <v>7754.6007112530906</v>
      </c>
      <c r="N13" s="35">
        <v>7690.9832297013072</v>
      </c>
      <c r="O13" s="35">
        <v>7623.3472440636997</v>
      </c>
      <c r="P13" s="35">
        <v>7533.4607998439278</v>
      </c>
      <c r="Q13" s="35">
        <v>7456.6256652370312</v>
      </c>
      <c r="R13" s="35">
        <v>7374.9156496388232</v>
      </c>
      <c r="S13" s="35">
        <v>7233.8343236214687</v>
      </c>
      <c r="T13" s="35">
        <v>7100.8736543039222</v>
      </c>
      <c r="U13" s="35">
        <v>6966.5973688733302</v>
      </c>
      <c r="V13" s="35">
        <v>6849.6427563481857</v>
      </c>
      <c r="W13" s="35">
        <v>6747.2527124796325</v>
      </c>
      <c r="X13" s="35">
        <v>6663.528273322192</v>
      </c>
      <c r="Y13" s="35">
        <v>6585.2629914120698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8033.379599249567</v>
      </c>
      <c r="D14" s="36">
        <v>7927.3644363868934</v>
      </c>
      <c r="E14" s="36">
        <v>7921.4459084410464</v>
      </c>
      <c r="F14" s="36">
        <v>7913.0528183141378</v>
      </c>
      <c r="G14" s="36">
        <v>7910.5416456309022</v>
      </c>
      <c r="H14" s="36">
        <v>7907.0965510492579</v>
      </c>
      <c r="I14" s="36">
        <v>7883.2125934237401</v>
      </c>
      <c r="J14" s="36">
        <v>7791.495731246112</v>
      </c>
      <c r="K14" s="36">
        <v>7717.8370630645741</v>
      </c>
      <c r="L14" s="36">
        <v>7625.6547287923731</v>
      </c>
      <c r="M14" s="36">
        <v>7538.2751417789659</v>
      </c>
      <c r="N14" s="36">
        <v>7402.2220276481967</v>
      </c>
      <c r="O14" s="36">
        <v>7309.1705569703472</v>
      </c>
      <c r="P14" s="36">
        <v>7101.1315673497502</v>
      </c>
      <c r="Q14" s="36">
        <v>7087.564805516472</v>
      </c>
      <c r="R14" s="36">
        <v>7011.3467016187769</v>
      </c>
      <c r="S14" s="36">
        <v>6876.7425711473561</v>
      </c>
      <c r="T14" s="36">
        <v>6728.0072223772604</v>
      </c>
      <c r="U14" s="36">
        <v>6572.2247052755574</v>
      </c>
      <c r="V14" s="36">
        <v>6424.0868880300031</v>
      </c>
      <c r="W14" s="36">
        <v>6359.8460191497034</v>
      </c>
      <c r="X14" s="36">
        <v>6295.6051502694027</v>
      </c>
      <c r="Y14" s="36">
        <v>6231.3642813891029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0.34162461620524309</v>
      </c>
      <c r="C16" s="44">
        <f>C7/RES_summary!C$6</f>
        <v>0.38738254935381827</v>
      </c>
      <c r="D16" s="44">
        <f>D7/RES_summary!D$6</f>
        <v>0.41454955893100204</v>
      </c>
      <c r="E16" s="44">
        <f>E7/RES_summary!E$6</f>
        <v>0.43949459028750132</v>
      </c>
      <c r="F16" s="44">
        <f>F7/RES_summary!F$6</f>
        <v>0.45263422174529855</v>
      </c>
      <c r="G16" s="44">
        <f>G7/RES_summary!G$6</f>
        <v>0.46667168985653623</v>
      </c>
      <c r="H16" s="44">
        <f>H7/RES_summary!H$6</f>
        <v>0.48078067166689825</v>
      </c>
      <c r="I16" s="44">
        <f>I7/RES_summary!I$6</f>
        <v>0.49763325634286798</v>
      </c>
      <c r="J16" s="44">
        <f>J7/RES_summary!J$6</f>
        <v>0.51275428113679677</v>
      </c>
      <c r="K16" s="44">
        <f>K7/RES_summary!K$6</f>
        <v>0.53079833392966602</v>
      </c>
      <c r="L16" s="44">
        <f>L7/RES_summary!L$6</f>
        <v>0.55810532829384474</v>
      </c>
      <c r="M16" s="44">
        <f>M7/RES_summary!M$6</f>
        <v>0.58341827300377891</v>
      </c>
      <c r="N16" s="44">
        <f>N7/RES_summary!N$6</f>
        <v>0.60119445932619797</v>
      </c>
      <c r="O16" s="44">
        <f>O7/RES_summary!O$6</f>
        <v>0.61858154439792423</v>
      </c>
      <c r="P16" s="44">
        <f>P7/RES_summary!P$6</f>
        <v>0.64175076969280065</v>
      </c>
      <c r="Q16" s="44">
        <f>Q7/RES_summary!Q$6</f>
        <v>0.65926448296024565</v>
      </c>
      <c r="R16" s="44">
        <f>R7/RES_summary!R$6</f>
        <v>0.67815654476637388</v>
      </c>
      <c r="S16" s="44">
        <f>S7/RES_summary!S$6</f>
        <v>0.69598041321458881</v>
      </c>
      <c r="T16" s="44">
        <f>T7/RES_summary!T$6</f>
        <v>0.71456325081145466</v>
      </c>
      <c r="U16" s="44">
        <f>U7/RES_summary!U$6</f>
        <v>0.7327173190735069</v>
      </c>
      <c r="V16" s="44">
        <f>V7/RES_summary!V$6</f>
        <v>0.74873936338859992</v>
      </c>
      <c r="W16" s="44">
        <f>W7/RES_summary!W$6</f>
        <v>0.75402751953789271</v>
      </c>
      <c r="X16" s="44">
        <f>X7/RES_summary!X$6</f>
        <v>0.75881878588281482</v>
      </c>
      <c r="Y16" s="44">
        <f>Y7/RES_summary!Y$6</f>
        <v>0.76315695041175458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2993.5061398506045</v>
      </c>
      <c r="C17" s="52">
        <f t="shared" si="4"/>
        <v>3329.6355034300877</v>
      </c>
      <c r="D17" s="52">
        <f t="shared" si="4"/>
        <v>3509.1496777144025</v>
      </c>
      <c r="E17" s="52">
        <f t="shared" si="4"/>
        <v>3671.1263598478536</v>
      </c>
      <c r="F17" s="52">
        <f t="shared" si="4"/>
        <v>3736.513601346192</v>
      </c>
      <c r="G17" s="52">
        <f t="shared" si="4"/>
        <v>3812.6637212491714</v>
      </c>
      <c r="H17" s="52">
        <f t="shared" si="4"/>
        <v>3888.6841668666066</v>
      </c>
      <c r="I17" s="52">
        <f t="shared" si="4"/>
        <v>3983.9819705307095</v>
      </c>
      <c r="J17" s="52">
        <f t="shared" si="4"/>
        <v>4059.4644893893465</v>
      </c>
      <c r="K17" s="52">
        <f t="shared" si="4"/>
        <v>4171.325993878675</v>
      </c>
      <c r="L17" s="52">
        <f t="shared" si="4"/>
        <v>4358.891290986503</v>
      </c>
      <c r="M17" s="52">
        <f t="shared" si="4"/>
        <v>4524.1757547931538</v>
      </c>
      <c r="N17" s="52">
        <f t="shared" si="4"/>
        <v>4623.7765044671332</v>
      </c>
      <c r="O17" s="52">
        <f t="shared" si="4"/>
        <v>4715.6619117145829</v>
      </c>
      <c r="P17" s="52">
        <f t="shared" si="4"/>
        <v>4834.6042667503825</v>
      </c>
      <c r="Q17" s="52">
        <f t="shared" si="4"/>
        <v>4915.8884638205891</v>
      </c>
      <c r="R17" s="52">
        <f t="shared" ref="R17:V17" si="5">R13*R16</f>
        <v>5001.3473149025222</v>
      </c>
      <c r="S17" s="52">
        <f t="shared" si="5"/>
        <v>5034.6070016799449</v>
      </c>
      <c r="T17" s="52">
        <f t="shared" si="5"/>
        <v>5074.0233620208246</v>
      </c>
      <c r="U17" s="52">
        <f t="shared" si="5"/>
        <v>5104.5465471854131</v>
      </c>
      <c r="V17" s="52">
        <f t="shared" si="5"/>
        <v>5128.5971568274754</v>
      </c>
      <c r="W17" s="52">
        <f t="shared" ref="W17:Y17" si="6">W13*W16</f>
        <v>5087.6142264863356</v>
      </c>
      <c r="X17" s="52">
        <f t="shared" si="6"/>
        <v>5056.4104340581553</v>
      </c>
      <c r="Y17" s="52">
        <f t="shared" si="6"/>
        <v>5025.5892221854238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97.10223978651797</v>
      </c>
      <c r="C18" s="36">
        <f>C3*11630*1000/RES_summary!C$6</f>
        <v>108.88327254863177</v>
      </c>
      <c r="D18" s="36">
        <f>D3*11630*1000/RES_summary!D$6</f>
        <v>115.41159064128986</v>
      </c>
      <c r="E18" s="36">
        <f>E3*11630*1000/RES_summary!E$6</f>
        <v>121.2347265866009</v>
      </c>
      <c r="F18" s="36">
        <f>F3*11630*1000/RES_summary!F$6</f>
        <v>123.60000518435028</v>
      </c>
      <c r="G18" s="36">
        <f>G3*11630*1000/RES_summary!G$6</f>
        <v>126.4825170065461</v>
      </c>
      <c r="H18" s="36">
        <f>H3*11630*1000/RES_summary!H$6</f>
        <v>129.28693685271915</v>
      </c>
      <c r="I18" s="36">
        <f>I3*11630*1000/RES_summary!I$6</f>
        <v>132.54187510731327</v>
      </c>
      <c r="J18" s="36">
        <f>J3*11630*1000/RES_summary!J$6</f>
        <v>134.66965554403953</v>
      </c>
      <c r="K18" s="36">
        <f>K3*11630*1000/RES_summary!K$6</f>
        <v>137.63471104307908</v>
      </c>
      <c r="L18" s="36">
        <f>L3*11630*1000/RES_summary!L$6</f>
        <v>143.34987367013119</v>
      </c>
      <c r="M18" s="36">
        <f>M3*11630*1000/RES_summary!M$6</f>
        <v>148.93966526613647</v>
      </c>
      <c r="N18" s="36">
        <f>N3*11630*1000/RES_summary!N$6</f>
        <v>152.09928130892217</v>
      </c>
      <c r="O18" s="36">
        <f>O3*11630*1000/RES_summary!O$6</f>
        <v>154.7582967490923</v>
      </c>
      <c r="P18" s="36">
        <f>P3*11630*1000/RES_summary!P$6</f>
        <v>158.4471504111817</v>
      </c>
      <c r="Q18" s="36">
        <f>Q3*11630*1000/RES_summary!Q$6</f>
        <v>161.38286855424045</v>
      </c>
      <c r="R18" s="36">
        <f>R3*11630*1000/RES_summary!R$6</f>
        <v>163.47940044185685</v>
      </c>
      <c r="S18" s="36">
        <f>S3*11630*1000/RES_summary!S$6</f>
        <v>167.76661384767834</v>
      </c>
      <c r="T18" s="36">
        <f>T3*11630*1000/RES_summary!T$6</f>
        <v>168.24811395505813</v>
      </c>
      <c r="U18" s="36">
        <f>U3*11630*1000/RES_summary!U$6</f>
        <v>166.88258795341787</v>
      </c>
      <c r="V18" s="36">
        <f>V3*11630*1000/RES_summary!V$6</f>
        <v>172.87938483875996</v>
      </c>
      <c r="W18" s="36">
        <f>W3*11630*1000/RES_summary!W$6</f>
        <v>182.67905925362226</v>
      </c>
      <c r="X18" s="36">
        <f>X3*11630*1000/RES_summary!X$6</f>
        <v>174.16477795553737</v>
      </c>
      <c r="Y18" s="36">
        <f>Y3*11630*1000/RES_summary!Y$6</f>
        <v>169.42876663051106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27442</v>
      </c>
      <c r="C3" s="120">
        <v>21962</v>
      </c>
      <c r="D3" s="120">
        <v>13439</v>
      </c>
      <c r="E3" s="120">
        <v>8951</v>
      </c>
      <c r="F3" s="120">
        <v>6252</v>
      </c>
      <c r="G3" s="120">
        <v>4896</v>
      </c>
      <c r="H3" s="120">
        <v>3689</v>
      </c>
      <c r="I3" s="120">
        <v>3840</v>
      </c>
      <c r="J3" s="120">
        <v>4238</v>
      </c>
      <c r="K3" s="120">
        <v>4432</v>
      </c>
      <c r="L3" s="120">
        <v>4505</v>
      </c>
      <c r="M3" s="120">
        <v>3974</v>
      </c>
      <c r="N3" s="120">
        <v>3286</v>
      </c>
      <c r="O3" s="120">
        <v>3427</v>
      </c>
      <c r="P3" s="120">
        <v>4843</v>
      </c>
      <c r="Q3" s="120">
        <v>5530</v>
      </c>
      <c r="R3" s="120">
        <v>5839</v>
      </c>
      <c r="S3" s="120">
        <v>6686</v>
      </c>
      <c r="T3" s="120">
        <v>6702</v>
      </c>
      <c r="U3" s="120">
        <v>6560</v>
      </c>
      <c r="V3" s="120">
        <v>5707</v>
      </c>
      <c r="W3" s="120">
        <v>4648</v>
      </c>
      <c r="X3" s="120">
        <v>2855</v>
      </c>
      <c r="Y3" s="120">
        <v>0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27442</v>
      </c>
      <c r="C5" s="52">
        <v>21962</v>
      </c>
      <c r="D5" s="52">
        <v>13439</v>
      </c>
      <c r="E5" s="52">
        <v>8951</v>
      </c>
      <c r="F5" s="52">
        <v>6252</v>
      </c>
      <c r="G5" s="52">
        <v>4896</v>
      </c>
      <c r="H5" s="52">
        <v>3689</v>
      </c>
      <c r="I5" s="52">
        <v>3840</v>
      </c>
      <c r="J5" s="52">
        <v>4238</v>
      </c>
      <c r="K5" s="52">
        <v>4432</v>
      </c>
      <c r="L5" s="52">
        <v>4505</v>
      </c>
      <c r="M5" s="52">
        <v>3974</v>
      </c>
      <c r="N5" s="52">
        <v>3286</v>
      </c>
      <c r="O5" s="52">
        <v>3427</v>
      </c>
      <c r="P5" s="52">
        <v>4843</v>
      </c>
      <c r="Q5" s="52">
        <v>5530</v>
      </c>
      <c r="R5" s="52">
        <v>5839</v>
      </c>
      <c r="S5" s="52">
        <v>6686</v>
      </c>
      <c r="T5" s="52">
        <v>6702</v>
      </c>
      <c r="U5" s="52">
        <v>6560</v>
      </c>
      <c r="V5" s="52">
        <v>5707</v>
      </c>
      <c r="W5" s="52">
        <v>4648</v>
      </c>
      <c r="X5" s="52">
        <v>2855</v>
      </c>
      <c r="Y5" s="52">
        <v>0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4148</v>
      </c>
      <c r="C8" s="52">
        <v>4165</v>
      </c>
      <c r="D8" s="52">
        <v>3835</v>
      </c>
      <c r="E8" s="52">
        <v>3197</v>
      </c>
      <c r="F8" s="52">
        <v>2529</v>
      </c>
      <c r="G8" s="52">
        <v>1835</v>
      </c>
      <c r="H8" s="52">
        <v>1118</v>
      </c>
      <c r="I8" s="52">
        <v>751</v>
      </c>
      <c r="J8" s="52">
        <v>581</v>
      </c>
      <c r="K8" s="52">
        <v>433</v>
      </c>
      <c r="L8" s="52">
        <v>423</v>
      </c>
      <c r="M8" s="52">
        <v>461</v>
      </c>
      <c r="N8" s="52">
        <v>563</v>
      </c>
      <c r="O8" s="52">
        <v>662</v>
      </c>
      <c r="P8" s="52">
        <v>1297</v>
      </c>
      <c r="Q8" s="52">
        <v>2071</v>
      </c>
      <c r="R8" s="52">
        <v>2425</v>
      </c>
      <c r="S8" s="52">
        <v>2616</v>
      </c>
      <c r="T8" s="52">
        <v>2853</v>
      </c>
      <c r="U8" s="52">
        <v>2765</v>
      </c>
      <c r="V8" s="52">
        <v>2478</v>
      </c>
      <c r="W8" s="52">
        <v>2001</v>
      </c>
      <c r="X8" s="52">
        <v>1374</v>
      </c>
      <c r="Y8" s="52">
        <v>0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192</v>
      </c>
      <c r="C11" s="52">
        <v>154</v>
      </c>
      <c r="D11" s="52">
        <v>94</v>
      </c>
      <c r="E11" s="52">
        <v>63</v>
      </c>
      <c r="F11" s="52">
        <v>44</v>
      </c>
      <c r="G11" s="52">
        <v>34</v>
      </c>
      <c r="H11" s="52">
        <v>20</v>
      </c>
      <c r="I11" s="52">
        <v>11</v>
      </c>
      <c r="J11" s="52">
        <v>12</v>
      </c>
      <c r="K11" s="52">
        <v>12</v>
      </c>
      <c r="L11" s="52">
        <v>12</v>
      </c>
      <c r="M11" s="52">
        <v>11</v>
      </c>
      <c r="N11" s="52">
        <v>9</v>
      </c>
      <c r="O11" s="52">
        <v>14</v>
      </c>
      <c r="P11" s="52">
        <v>21</v>
      </c>
      <c r="Q11" s="52">
        <v>21</v>
      </c>
      <c r="R11" s="52">
        <v>21</v>
      </c>
      <c r="S11" s="52">
        <v>23</v>
      </c>
      <c r="T11" s="52">
        <v>22</v>
      </c>
      <c r="U11" s="52">
        <v>22</v>
      </c>
      <c r="V11" s="52">
        <v>21</v>
      </c>
      <c r="W11" s="52">
        <v>17</v>
      </c>
      <c r="X11" s="52">
        <v>13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3</v>
      </c>
      <c r="C12" s="52">
        <v>3</v>
      </c>
      <c r="D12" s="52">
        <v>1</v>
      </c>
      <c r="E12" s="52">
        <v>1</v>
      </c>
      <c r="F12" s="52">
        <v>1</v>
      </c>
      <c r="G12" s="52">
        <v>1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9696</v>
      </c>
      <c r="C15" s="52">
        <v>7759</v>
      </c>
      <c r="D15" s="52">
        <v>4748</v>
      </c>
      <c r="E15" s="52">
        <v>3162</v>
      </c>
      <c r="F15" s="52">
        <v>2209</v>
      </c>
      <c r="G15" s="52">
        <v>1730</v>
      </c>
      <c r="H15" s="52">
        <v>1264</v>
      </c>
      <c r="I15" s="52">
        <v>718</v>
      </c>
      <c r="J15" s="52">
        <v>743</v>
      </c>
      <c r="K15" s="52">
        <v>815</v>
      </c>
      <c r="L15" s="52">
        <v>849</v>
      </c>
      <c r="M15" s="52">
        <v>736</v>
      </c>
      <c r="N15" s="52">
        <v>729</v>
      </c>
      <c r="O15" s="52">
        <v>1069</v>
      </c>
      <c r="P15" s="52">
        <v>1459</v>
      </c>
      <c r="Q15" s="52">
        <v>1503</v>
      </c>
      <c r="R15" s="52">
        <v>1573</v>
      </c>
      <c r="S15" s="52">
        <v>1761</v>
      </c>
      <c r="T15" s="52">
        <v>1692</v>
      </c>
      <c r="U15" s="52">
        <v>1657</v>
      </c>
      <c r="V15" s="52">
        <v>1413</v>
      </c>
      <c r="W15" s="52">
        <v>1089</v>
      </c>
      <c r="X15" s="52">
        <v>657</v>
      </c>
      <c r="Y15" s="52">
        <v>0</v>
      </c>
      <c r="DA15" s="63" t="s">
        <v>1064</v>
      </c>
    </row>
    <row r="16" spans="1:105" ht="12" customHeight="1" x14ac:dyDescent="0.25">
      <c r="A16" s="97" t="s">
        <v>121</v>
      </c>
      <c r="B16" s="52">
        <v>17551</v>
      </c>
      <c r="C16" s="52">
        <v>14046</v>
      </c>
      <c r="D16" s="52">
        <v>8596</v>
      </c>
      <c r="E16" s="52">
        <v>5725</v>
      </c>
      <c r="F16" s="52">
        <v>3998</v>
      </c>
      <c r="G16" s="52">
        <v>3131</v>
      </c>
      <c r="H16" s="52">
        <v>2405</v>
      </c>
      <c r="I16" s="52">
        <v>3111</v>
      </c>
      <c r="J16" s="52">
        <v>3483</v>
      </c>
      <c r="K16" s="52">
        <v>3605</v>
      </c>
      <c r="L16" s="52">
        <v>3644</v>
      </c>
      <c r="M16" s="52">
        <v>3227</v>
      </c>
      <c r="N16" s="52">
        <v>2548</v>
      </c>
      <c r="O16" s="52">
        <v>2344</v>
      </c>
      <c r="P16" s="52">
        <v>3363</v>
      </c>
      <c r="Q16" s="52">
        <v>4006</v>
      </c>
      <c r="R16" s="52">
        <v>4245</v>
      </c>
      <c r="S16" s="52">
        <v>4902</v>
      </c>
      <c r="T16" s="52">
        <v>4988</v>
      </c>
      <c r="U16" s="52">
        <v>4881</v>
      </c>
      <c r="V16" s="52">
        <v>4273</v>
      </c>
      <c r="W16" s="52">
        <v>3542</v>
      </c>
      <c r="X16" s="52">
        <v>2185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1179</v>
      </c>
      <c r="C21" s="52">
        <v>944</v>
      </c>
      <c r="D21" s="52">
        <v>578</v>
      </c>
      <c r="E21" s="52">
        <v>385</v>
      </c>
      <c r="F21" s="52">
        <v>269</v>
      </c>
      <c r="G21" s="52">
        <v>210</v>
      </c>
      <c r="H21" s="52">
        <v>165</v>
      </c>
      <c r="I21" s="52">
        <v>182</v>
      </c>
      <c r="J21" s="52">
        <v>200</v>
      </c>
      <c r="K21" s="52">
        <v>206</v>
      </c>
      <c r="L21" s="52">
        <v>208</v>
      </c>
      <c r="M21" s="52">
        <v>182</v>
      </c>
      <c r="N21" s="52">
        <v>166</v>
      </c>
      <c r="O21" s="52">
        <v>353</v>
      </c>
      <c r="P21" s="52">
        <v>576</v>
      </c>
      <c r="Q21" s="52">
        <v>695</v>
      </c>
      <c r="R21" s="52">
        <v>743</v>
      </c>
      <c r="S21" s="52">
        <v>926</v>
      </c>
      <c r="T21" s="52">
        <v>1026</v>
      </c>
      <c r="U21" s="52">
        <v>1113</v>
      </c>
      <c r="V21" s="52">
        <v>1071</v>
      </c>
      <c r="W21" s="52">
        <v>935</v>
      </c>
      <c r="X21" s="52">
        <v>597</v>
      </c>
      <c r="Y21" s="52">
        <v>0</v>
      </c>
      <c r="DA21" s="63" t="s">
        <v>1067</v>
      </c>
    </row>
    <row r="22" spans="1:105" ht="12" customHeight="1" x14ac:dyDescent="0.25">
      <c r="A22" s="109" t="s">
        <v>120</v>
      </c>
      <c r="B22" s="36">
        <v>26263</v>
      </c>
      <c r="C22" s="36">
        <v>21018</v>
      </c>
      <c r="D22" s="36">
        <v>12861</v>
      </c>
      <c r="E22" s="36">
        <v>8566</v>
      </c>
      <c r="F22" s="36">
        <v>5983</v>
      </c>
      <c r="G22" s="36">
        <v>4686</v>
      </c>
      <c r="H22" s="36">
        <v>3524</v>
      </c>
      <c r="I22" s="36">
        <v>3658</v>
      </c>
      <c r="J22" s="36">
        <v>4038</v>
      </c>
      <c r="K22" s="36">
        <v>4226</v>
      </c>
      <c r="L22" s="36">
        <v>4297</v>
      </c>
      <c r="M22" s="36">
        <v>3792</v>
      </c>
      <c r="N22" s="36">
        <v>3120</v>
      </c>
      <c r="O22" s="36">
        <v>3074</v>
      </c>
      <c r="P22" s="36">
        <v>4267</v>
      </c>
      <c r="Q22" s="36">
        <v>4835</v>
      </c>
      <c r="R22" s="36">
        <v>5096</v>
      </c>
      <c r="S22" s="36">
        <v>5760</v>
      </c>
      <c r="T22" s="36">
        <v>5676</v>
      </c>
      <c r="U22" s="36">
        <v>5447</v>
      </c>
      <c r="V22" s="36">
        <v>4636</v>
      </c>
      <c r="W22" s="36">
        <v>3713</v>
      </c>
      <c r="X22" s="36">
        <v>2258</v>
      </c>
      <c r="Y22" s="36">
        <v>0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76376</v>
      </c>
      <c r="C24" s="120">
        <v>69745</v>
      </c>
      <c r="D24" s="120">
        <v>58098</v>
      </c>
      <c r="E24" s="120">
        <v>51667</v>
      </c>
      <c r="F24" s="120">
        <v>48922</v>
      </c>
      <c r="G24" s="120">
        <v>46753</v>
      </c>
      <c r="H24" s="120">
        <v>45046</v>
      </c>
      <c r="I24" s="120">
        <v>43126</v>
      </c>
      <c r="J24" s="120">
        <v>43361</v>
      </c>
      <c r="K24" s="120">
        <v>44140</v>
      </c>
      <c r="L24" s="120">
        <v>45640</v>
      </c>
      <c r="M24" s="120">
        <v>48411</v>
      </c>
      <c r="N24" s="120">
        <v>51226</v>
      </c>
      <c r="O24" s="120">
        <v>56241</v>
      </c>
      <c r="P24" s="120">
        <v>60985</v>
      </c>
      <c r="Q24" s="120">
        <v>62646</v>
      </c>
      <c r="R24" s="120">
        <v>62206</v>
      </c>
      <c r="S24" s="120">
        <v>61648</v>
      </c>
      <c r="T24" s="120">
        <v>57027</v>
      </c>
      <c r="U24" s="120">
        <v>52518</v>
      </c>
      <c r="V24" s="120">
        <v>53602</v>
      </c>
      <c r="W24" s="120">
        <v>58307</v>
      </c>
      <c r="X24" s="120">
        <v>83050</v>
      </c>
      <c r="Y24" s="120">
        <v>96610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76376</v>
      </c>
      <c r="C26" s="52">
        <v>69745</v>
      </c>
      <c r="D26" s="52">
        <v>58098</v>
      </c>
      <c r="E26" s="52">
        <v>51667</v>
      </c>
      <c r="F26" s="52">
        <v>48922</v>
      </c>
      <c r="G26" s="52">
        <v>46753</v>
      </c>
      <c r="H26" s="52">
        <v>45046</v>
      </c>
      <c r="I26" s="52">
        <v>43126</v>
      </c>
      <c r="J26" s="52">
        <v>43361</v>
      </c>
      <c r="K26" s="52">
        <v>44140</v>
      </c>
      <c r="L26" s="52">
        <v>45640</v>
      </c>
      <c r="M26" s="52">
        <v>48411</v>
      </c>
      <c r="N26" s="52">
        <v>51226</v>
      </c>
      <c r="O26" s="52">
        <v>56241</v>
      </c>
      <c r="P26" s="52">
        <v>60985</v>
      </c>
      <c r="Q26" s="52">
        <v>62646</v>
      </c>
      <c r="R26" s="52">
        <v>62206</v>
      </c>
      <c r="S26" s="52">
        <v>61648</v>
      </c>
      <c r="T26" s="52">
        <v>57027</v>
      </c>
      <c r="U26" s="52">
        <v>52518</v>
      </c>
      <c r="V26" s="52">
        <v>53602</v>
      </c>
      <c r="W26" s="52">
        <v>58307</v>
      </c>
      <c r="X26" s="52">
        <v>83050</v>
      </c>
      <c r="Y26" s="52">
        <v>96610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11544</v>
      </c>
      <c r="C29" s="52">
        <v>11902</v>
      </c>
      <c r="D29" s="52">
        <v>11639</v>
      </c>
      <c r="E29" s="52">
        <v>9948</v>
      </c>
      <c r="F29" s="52">
        <v>8144</v>
      </c>
      <c r="G29" s="52">
        <v>6341</v>
      </c>
      <c r="H29" s="52">
        <v>5029</v>
      </c>
      <c r="I29" s="52">
        <v>5390</v>
      </c>
      <c r="J29" s="52">
        <v>5679</v>
      </c>
      <c r="K29" s="52">
        <v>6913</v>
      </c>
      <c r="L29" s="52">
        <v>9077</v>
      </c>
      <c r="M29" s="52">
        <v>11564</v>
      </c>
      <c r="N29" s="52">
        <v>14384</v>
      </c>
      <c r="O29" s="52">
        <v>15876</v>
      </c>
      <c r="P29" s="52">
        <v>18280</v>
      </c>
      <c r="Q29" s="52">
        <v>20186</v>
      </c>
      <c r="R29" s="52">
        <v>20588</v>
      </c>
      <c r="S29" s="52">
        <v>19982</v>
      </c>
      <c r="T29" s="52">
        <v>18674</v>
      </c>
      <c r="U29" s="52">
        <v>16832</v>
      </c>
      <c r="V29" s="52">
        <v>15273</v>
      </c>
      <c r="W29" s="52">
        <v>14900</v>
      </c>
      <c r="X29" s="52">
        <v>19198</v>
      </c>
      <c r="Y29" s="52">
        <v>38180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537</v>
      </c>
      <c r="C31" s="52">
        <v>504</v>
      </c>
      <c r="D31" s="52">
        <v>423</v>
      </c>
      <c r="E31" s="52">
        <v>396</v>
      </c>
      <c r="F31" s="52">
        <v>376</v>
      </c>
      <c r="G31" s="52">
        <v>345</v>
      </c>
      <c r="H31" s="52">
        <v>298</v>
      </c>
      <c r="I31" s="52">
        <v>254</v>
      </c>
      <c r="J31" s="52">
        <v>227</v>
      </c>
      <c r="K31" s="52">
        <v>205</v>
      </c>
      <c r="L31" s="52">
        <v>190</v>
      </c>
      <c r="M31" s="52">
        <v>180</v>
      </c>
      <c r="N31" s="52">
        <v>178</v>
      </c>
      <c r="O31" s="52">
        <v>223</v>
      </c>
      <c r="P31" s="52">
        <v>267</v>
      </c>
      <c r="Q31" s="52">
        <v>278</v>
      </c>
      <c r="R31" s="52">
        <v>276</v>
      </c>
      <c r="S31" s="52">
        <v>281</v>
      </c>
      <c r="T31" s="52">
        <v>274</v>
      </c>
      <c r="U31" s="52">
        <v>272</v>
      </c>
      <c r="V31" s="52">
        <v>279</v>
      </c>
      <c r="W31" s="52">
        <v>295</v>
      </c>
      <c r="X31" s="52">
        <v>375</v>
      </c>
      <c r="Y31" s="52">
        <v>410</v>
      </c>
      <c r="DA31" s="63" t="s">
        <v>1071</v>
      </c>
    </row>
    <row r="32" spans="1:105" ht="12" customHeight="1" x14ac:dyDescent="0.25">
      <c r="A32" s="97" t="s">
        <v>140</v>
      </c>
      <c r="B32" s="52">
        <v>7</v>
      </c>
      <c r="C32" s="52">
        <v>7</v>
      </c>
      <c r="D32" s="52">
        <v>6</v>
      </c>
      <c r="E32" s="52">
        <v>6</v>
      </c>
      <c r="F32" s="52">
        <v>5</v>
      </c>
      <c r="G32" s="52">
        <v>5</v>
      </c>
      <c r="H32" s="52">
        <v>4</v>
      </c>
      <c r="I32" s="52">
        <v>4</v>
      </c>
      <c r="J32" s="52">
        <v>3</v>
      </c>
      <c r="K32" s="52">
        <v>3</v>
      </c>
      <c r="L32" s="52">
        <v>2</v>
      </c>
      <c r="M32" s="52">
        <v>2</v>
      </c>
      <c r="N32" s="52">
        <v>1</v>
      </c>
      <c r="O32" s="52">
        <v>2</v>
      </c>
      <c r="P32" s="52">
        <v>2</v>
      </c>
      <c r="Q32" s="52">
        <v>2</v>
      </c>
      <c r="R32" s="52">
        <v>2</v>
      </c>
      <c r="S32" s="52">
        <v>2</v>
      </c>
      <c r="T32" s="52">
        <v>2</v>
      </c>
      <c r="U32" s="52">
        <v>2</v>
      </c>
      <c r="V32" s="52">
        <v>1</v>
      </c>
      <c r="W32" s="52">
        <v>1</v>
      </c>
      <c r="X32" s="52">
        <v>3</v>
      </c>
      <c r="Y32" s="52">
        <v>6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26985</v>
      </c>
      <c r="C35" s="52">
        <v>24415</v>
      </c>
      <c r="D35" s="52">
        <v>20322</v>
      </c>
      <c r="E35" s="52">
        <v>17841</v>
      </c>
      <c r="F35" s="52">
        <v>17880</v>
      </c>
      <c r="G35" s="52">
        <v>17284</v>
      </c>
      <c r="H35" s="52">
        <v>16473</v>
      </c>
      <c r="I35" s="52">
        <v>14289</v>
      </c>
      <c r="J35" s="52">
        <v>12643</v>
      </c>
      <c r="K35" s="52">
        <v>12780</v>
      </c>
      <c r="L35" s="52">
        <v>12761</v>
      </c>
      <c r="M35" s="52">
        <v>13925</v>
      </c>
      <c r="N35" s="52">
        <v>14925</v>
      </c>
      <c r="O35" s="52">
        <v>17144</v>
      </c>
      <c r="P35" s="52">
        <v>18594</v>
      </c>
      <c r="Q35" s="52">
        <v>17975</v>
      </c>
      <c r="R35" s="52">
        <v>17689</v>
      </c>
      <c r="S35" s="52">
        <v>16912</v>
      </c>
      <c r="T35" s="52">
        <v>14697</v>
      </c>
      <c r="U35" s="52">
        <v>13233</v>
      </c>
      <c r="V35" s="52">
        <v>13256</v>
      </c>
      <c r="W35" s="52">
        <v>13579</v>
      </c>
      <c r="X35" s="52">
        <v>11583</v>
      </c>
      <c r="Y35" s="52">
        <v>10003</v>
      </c>
      <c r="DA35" s="63" t="s">
        <v>1073</v>
      </c>
    </row>
    <row r="36" spans="1:105" ht="12" customHeight="1" x14ac:dyDescent="0.25">
      <c r="A36" s="97" t="s">
        <v>121</v>
      </c>
      <c r="B36" s="52">
        <v>48847</v>
      </c>
      <c r="C36" s="52">
        <v>44819</v>
      </c>
      <c r="D36" s="52">
        <v>37347</v>
      </c>
      <c r="E36" s="52">
        <v>33424</v>
      </c>
      <c r="F36" s="52">
        <v>30661</v>
      </c>
      <c r="G36" s="52">
        <v>29119</v>
      </c>
      <c r="H36" s="52">
        <v>28271</v>
      </c>
      <c r="I36" s="52">
        <v>28579</v>
      </c>
      <c r="J36" s="52">
        <v>30488</v>
      </c>
      <c r="K36" s="52">
        <v>31152</v>
      </c>
      <c r="L36" s="52">
        <v>32687</v>
      </c>
      <c r="M36" s="52">
        <v>34304</v>
      </c>
      <c r="N36" s="52">
        <v>36122</v>
      </c>
      <c r="O36" s="52">
        <v>38872</v>
      </c>
      <c r="P36" s="52">
        <v>42122</v>
      </c>
      <c r="Q36" s="52">
        <v>44391</v>
      </c>
      <c r="R36" s="52">
        <v>44239</v>
      </c>
      <c r="S36" s="52">
        <v>44453</v>
      </c>
      <c r="T36" s="52">
        <v>42054</v>
      </c>
      <c r="U36" s="52">
        <v>39011</v>
      </c>
      <c r="V36" s="52">
        <v>40066</v>
      </c>
      <c r="W36" s="52">
        <v>44432</v>
      </c>
      <c r="X36" s="52">
        <v>71089</v>
      </c>
      <c r="Y36" s="52">
        <v>86191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3281</v>
      </c>
      <c r="C40" s="52">
        <v>2937</v>
      </c>
      <c r="D40" s="52">
        <v>2432</v>
      </c>
      <c r="E40" s="52">
        <v>2083</v>
      </c>
      <c r="F40" s="52">
        <v>1868</v>
      </c>
      <c r="G40" s="52">
        <v>1749</v>
      </c>
      <c r="H40" s="52">
        <v>1720</v>
      </c>
      <c r="I40" s="52">
        <v>1687</v>
      </c>
      <c r="J40" s="52">
        <v>1758</v>
      </c>
      <c r="K40" s="52">
        <v>1810</v>
      </c>
      <c r="L40" s="52">
        <v>1878</v>
      </c>
      <c r="M40" s="52">
        <v>2094</v>
      </c>
      <c r="N40" s="52">
        <v>2501</v>
      </c>
      <c r="O40" s="52">
        <v>4011</v>
      </c>
      <c r="P40" s="52">
        <v>5275</v>
      </c>
      <c r="Q40" s="52">
        <v>6095</v>
      </c>
      <c r="R40" s="52">
        <v>6497</v>
      </c>
      <c r="S40" s="52">
        <v>7421</v>
      </c>
      <c r="T40" s="52">
        <v>8184</v>
      </c>
      <c r="U40" s="52">
        <v>8974</v>
      </c>
      <c r="V40" s="52">
        <v>10587</v>
      </c>
      <c r="W40" s="52">
        <v>12072</v>
      </c>
      <c r="X40" s="52">
        <v>16070</v>
      </c>
      <c r="Y40" s="52">
        <v>18456</v>
      </c>
      <c r="DA40" s="63" t="s">
        <v>1075</v>
      </c>
    </row>
    <row r="41" spans="1:105" ht="12" customHeight="1" x14ac:dyDescent="0.25">
      <c r="A41" s="109" t="s">
        <v>120</v>
      </c>
      <c r="B41" s="36">
        <v>73095</v>
      </c>
      <c r="C41" s="36">
        <v>66808</v>
      </c>
      <c r="D41" s="36">
        <v>55666</v>
      </c>
      <c r="E41" s="36">
        <v>49584</v>
      </c>
      <c r="F41" s="36">
        <v>47054</v>
      </c>
      <c r="G41" s="36">
        <v>45004</v>
      </c>
      <c r="H41" s="36">
        <v>43326</v>
      </c>
      <c r="I41" s="36">
        <v>41439</v>
      </c>
      <c r="J41" s="36">
        <v>41603</v>
      </c>
      <c r="K41" s="36">
        <v>42330</v>
      </c>
      <c r="L41" s="36">
        <v>43762</v>
      </c>
      <c r="M41" s="36">
        <v>46317</v>
      </c>
      <c r="N41" s="36">
        <v>48725</v>
      </c>
      <c r="O41" s="36">
        <v>52230</v>
      </c>
      <c r="P41" s="36">
        <v>55710</v>
      </c>
      <c r="Q41" s="36">
        <v>56551</v>
      </c>
      <c r="R41" s="36">
        <v>55709</v>
      </c>
      <c r="S41" s="36">
        <v>54227</v>
      </c>
      <c r="T41" s="36">
        <v>48843</v>
      </c>
      <c r="U41" s="36">
        <v>43544</v>
      </c>
      <c r="V41" s="36">
        <v>43015</v>
      </c>
      <c r="W41" s="36">
        <v>46235</v>
      </c>
      <c r="X41" s="36">
        <v>66980</v>
      </c>
      <c r="Y41" s="36">
        <v>78154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2710559</v>
      </c>
      <c r="C43" s="120">
        <v>2763772</v>
      </c>
      <c r="D43" s="120">
        <v>2813377</v>
      </c>
      <c r="E43" s="120">
        <v>2853895</v>
      </c>
      <c r="F43" s="120">
        <v>2901748</v>
      </c>
      <c r="G43" s="120">
        <v>2831810</v>
      </c>
      <c r="H43" s="120">
        <v>2712105</v>
      </c>
      <c r="I43" s="120">
        <v>2592647</v>
      </c>
      <c r="J43" s="120">
        <v>2528951</v>
      </c>
      <c r="K43" s="120">
        <v>2465167</v>
      </c>
      <c r="L43" s="120">
        <v>2361266</v>
      </c>
      <c r="M43" s="120">
        <v>2199179</v>
      </c>
      <c r="N43" s="120">
        <v>2062808</v>
      </c>
      <c r="O43" s="120">
        <v>2022438</v>
      </c>
      <c r="P43" s="120">
        <v>1994685</v>
      </c>
      <c r="Q43" s="120">
        <v>1834405</v>
      </c>
      <c r="R43" s="120">
        <v>1749850</v>
      </c>
      <c r="S43" s="120">
        <v>1697450</v>
      </c>
      <c r="T43" s="120">
        <v>1651540</v>
      </c>
      <c r="U43" s="120">
        <v>1699732</v>
      </c>
      <c r="V43" s="120">
        <v>1719855</v>
      </c>
      <c r="W43" s="120">
        <v>1701032</v>
      </c>
      <c r="X43" s="120">
        <v>1624558</v>
      </c>
      <c r="Y43" s="120">
        <v>1556419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2710559</v>
      </c>
      <c r="C45" s="52">
        <v>2763772</v>
      </c>
      <c r="D45" s="52">
        <v>2813377</v>
      </c>
      <c r="E45" s="52">
        <v>2853895</v>
      </c>
      <c r="F45" s="52">
        <v>2901748</v>
      </c>
      <c r="G45" s="52">
        <v>2831810</v>
      </c>
      <c r="H45" s="52">
        <v>2712105</v>
      </c>
      <c r="I45" s="52">
        <v>2592647</v>
      </c>
      <c r="J45" s="52">
        <v>2528951</v>
      </c>
      <c r="K45" s="52">
        <v>2465167</v>
      </c>
      <c r="L45" s="52">
        <v>2361266</v>
      </c>
      <c r="M45" s="52">
        <v>2199179</v>
      </c>
      <c r="N45" s="52">
        <v>2062808</v>
      </c>
      <c r="O45" s="52">
        <v>2022438</v>
      </c>
      <c r="P45" s="52">
        <v>1994685</v>
      </c>
      <c r="Q45" s="52">
        <v>1834405</v>
      </c>
      <c r="R45" s="52">
        <v>1749850</v>
      </c>
      <c r="S45" s="52">
        <v>1697450</v>
      </c>
      <c r="T45" s="52">
        <v>1651540</v>
      </c>
      <c r="U45" s="52">
        <v>1699732</v>
      </c>
      <c r="V45" s="52">
        <v>1719855</v>
      </c>
      <c r="W45" s="52">
        <v>1701032</v>
      </c>
      <c r="X45" s="52">
        <v>1624558</v>
      </c>
      <c r="Y45" s="52">
        <v>1556419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409679</v>
      </c>
      <c r="C48" s="52">
        <v>439221</v>
      </c>
      <c r="D48" s="52">
        <v>457403</v>
      </c>
      <c r="E48" s="52">
        <v>487954</v>
      </c>
      <c r="F48" s="52">
        <v>545752</v>
      </c>
      <c r="G48" s="52">
        <v>581758</v>
      </c>
      <c r="H48" s="52">
        <v>601713</v>
      </c>
      <c r="I48" s="52">
        <v>575731</v>
      </c>
      <c r="J48" s="52">
        <v>550972</v>
      </c>
      <c r="K48" s="52">
        <v>539408</v>
      </c>
      <c r="L48" s="52">
        <v>525645</v>
      </c>
      <c r="M48" s="52">
        <v>498844</v>
      </c>
      <c r="N48" s="52">
        <v>470496</v>
      </c>
      <c r="O48" s="52">
        <v>440713</v>
      </c>
      <c r="P48" s="52">
        <v>464692</v>
      </c>
      <c r="Q48" s="52">
        <v>478254</v>
      </c>
      <c r="R48" s="52">
        <v>464410</v>
      </c>
      <c r="S48" s="52">
        <v>464408</v>
      </c>
      <c r="T48" s="52">
        <v>472642</v>
      </c>
      <c r="U48" s="52">
        <v>482461</v>
      </c>
      <c r="V48" s="52">
        <v>516970</v>
      </c>
      <c r="W48" s="52">
        <v>541352</v>
      </c>
      <c r="X48" s="52">
        <v>556528</v>
      </c>
      <c r="Y48" s="52">
        <v>652351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668405</v>
      </c>
      <c r="C50" s="52">
        <v>655640</v>
      </c>
      <c r="D50" s="52">
        <v>632423</v>
      </c>
      <c r="E50" s="52">
        <v>611035</v>
      </c>
      <c r="F50" s="52">
        <v>575677</v>
      </c>
      <c r="G50" s="52">
        <v>537412</v>
      </c>
      <c r="H50" s="52">
        <v>493403</v>
      </c>
      <c r="I50" s="52">
        <v>451357</v>
      </c>
      <c r="J50" s="52">
        <v>416065</v>
      </c>
      <c r="K50" s="52">
        <v>382964</v>
      </c>
      <c r="L50" s="52">
        <v>357603</v>
      </c>
      <c r="M50" s="52">
        <v>336170</v>
      </c>
      <c r="N50" s="52">
        <v>313824</v>
      </c>
      <c r="O50" s="52">
        <v>289059</v>
      </c>
      <c r="P50" s="52">
        <v>280987</v>
      </c>
      <c r="Q50" s="52">
        <v>275921</v>
      </c>
      <c r="R50" s="52">
        <v>264069</v>
      </c>
      <c r="S50" s="52">
        <v>242301</v>
      </c>
      <c r="T50" s="52">
        <v>236091</v>
      </c>
      <c r="U50" s="52">
        <v>244801</v>
      </c>
      <c r="V50" s="52">
        <v>266554</v>
      </c>
      <c r="W50" s="52">
        <v>302672</v>
      </c>
      <c r="X50" s="52">
        <v>332707</v>
      </c>
      <c r="Y50" s="52">
        <v>385740</v>
      </c>
      <c r="DA50" s="63" t="s">
        <v>1079</v>
      </c>
    </row>
    <row r="51" spans="1:105" ht="12" customHeight="1" x14ac:dyDescent="0.25">
      <c r="A51" s="97" t="s">
        <v>137</v>
      </c>
      <c r="B51" s="52">
        <v>8923</v>
      </c>
      <c r="C51" s="52">
        <v>9105</v>
      </c>
      <c r="D51" s="52">
        <v>8408</v>
      </c>
      <c r="E51" s="52">
        <v>8440</v>
      </c>
      <c r="F51" s="52">
        <v>7740</v>
      </c>
      <c r="G51" s="52">
        <v>7033</v>
      </c>
      <c r="H51" s="52">
        <v>6319</v>
      </c>
      <c r="I51" s="52">
        <v>6319</v>
      </c>
      <c r="J51" s="52">
        <v>6954</v>
      </c>
      <c r="K51" s="52">
        <v>6234</v>
      </c>
      <c r="L51" s="52">
        <v>5949</v>
      </c>
      <c r="M51" s="52">
        <v>5892</v>
      </c>
      <c r="N51" s="52">
        <v>5918</v>
      </c>
      <c r="O51" s="52">
        <v>4900</v>
      </c>
      <c r="P51" s="52">
        <v>4709</v>
      </c>
      <c r="Q51" s="52">
        <v>5143</v>
      </c>
      <c r="R51" s="52">
        <v>4856</v>
      </c>
      <c r="S51" s="52">
        <v>4074</v>
      </c>
      <c r="T51" s="52">
        <v>4332</v>
      </c>
      <c r="U51" s="52">
        <v>5029</v>
      </c>
      <c r="V51" s="52">
        <v>5217</v>
      </c>
      <c r="W51" s="52">
        <v>5659</v>
      </c>
      <c r="X51" s="52">
        <v>8033</v>
      </c>
      <c r="Y51" s="52">
        <v>11004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723540</v>
      </c>
      <c r="C54" s="52">
        <v>730725</v>
      </c>
      <c r="D54" s="52">
        <v>785804</v>
      </c>
      <c r="E54" s="52">
        <v>793637</v>
      </c>
      <c r="F54" s="52">
        <v>868914</v>
      </c>
      <c r="G54" s="52">
        <v>862947</v>
      </c>
      <c r="H54" s="52">
        <v>828854</v>
      </c>
      <c r="I54" s="52">
        <v>731256</v>
      </c>
      <c r="J54" s="52">
        <v>643344</v>
      </c>
      <c r="K54" s="52">
        <v>621166</v>
      </c>
      <c r="L54" s="52">
        <v>564221</v>
      </c>
      <c r="M54" s="52">
        <v>520007</v>
      </c>
      <c r="N54" s="52">
        <v>479468</v>
      </c>
      <c r="O54" s="52">
        <v>495517</v>
      </c>
      <c r="P54" s="52">
        <v>501308</v>
      </c>
      <c r="Q54" s="52">
        <v>459170</v>
      </c>
      <c r="R54" s="52">
        <v>439600</v>
      </c>
      <c r="S54" s="52">
        <v>411463</v>
      </c>
      <c r="T54" s="52">
        <v>367718</v>
      </c>
      <c r="U54" s="52">
        <v>379058</v>
      </c>
      <c r="V54" s="52">
        <v>372248</v>
      </c>
      <c r="W54" s="52">
        <v>344832</v>
      </c>
      <c r="X54" s="52">
        <v>301698</v>
      </c>
      <c r="Y54" s="52">
        <v>259627</v>
      </c>
      <c r="DA54" s="63" t="s">
        <v>1081</v>
      </c>
    </row>
    <row r="55" spans="1:105" ht="12" customHeight="1" x14ac:dyDescent="0.25">
      <c r="A55" s="97" t="s">
        <v>121</v>
      </c>
      <c r="B55" s="52">
        <v>1309691</v>
      </c>
      <c r="C55" s="52">
        <v>1368302</v>
      </c>
      <c r="D55" s="52">
        <v>1386742</v>
      </c>
      <c r="E55" s="52">
        <v>1440783</v>
      </c>
      <c r="F55" s="52">
        <v>1449417</v>
      </c>
      <c r="G55" s="52">
        <v>1424418</v>
      </c>
      <c r="H55" s="52">
        <v>1383529</v>
      </c>
      <c r="I55" s="52">
        <v>1403715</v>
      </c>
      <c r="J55" s="52">
        <v>1462588</v>
      </c>
      <c r="K55" s="52">
        <v>1454803</v>
      </c>
      <c r="L55" s="52">
        <v>1433493</v>
      </c>
      <c r="M55" s="52">
        <v>1337110</v>
      </c>
      <c r="N55" s="52">
        <v>1263598</v>
      </c>
      <c r="O55" s="52">
        <v>1232962</v>
      </c>
      <c r="P55" s="52">
        <v>1207681</v>
      </c>
      <c r="Q55" s="52">
        <v>1094171</v>
      </c>
      <c r="R55" s="52">
        <v>1041325</v>
      </c>
      <c r="S55" s="52">
        <v>1039612</v>
      </c>
      <c r="T55" s="52">
        <v>1043399</v>
      </c>
      <c r="U55" s="52">
        <v>1070844</v>
      </c>
      <c r="V55" s="52">
        <v>1075836</v>
      </c>
      <c r="W55" s="52">
        <v>1047869</v>
      </c>
      <c r="X55" s="52">
        <v>982120</v>
      </c>
      <c r="Y55" s="52">
        <v>900048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116436</v>
      </c>
      <c r="C59" s="52">
        <v>113430</v>
      </c>
      <c r="D59" s="52">
        <v>106149</v>
      </c>
      <c r="E59" s="52">
        <v>101836</v>
      </c>
      <c r="F59" s="52">
        <v>98971</v>
      </c>
      <c r="G59" s="52">
        <v>95543</v>
      </c>
      <c r="H59" s="52">
        <v>93267</v>
      </c>
      <c r="I59" s="52">
        <v>92328</v>
      </c>
      <c r="J59" s="52">
        <v>94866</v>
      </c>
      <c r="K59" s="52">
        <v>96054</v>
      </c>
      <c r="L59" s="52">
        <v>95504</v>
      </c>
      <c r="M59" s="52">
        <v>93580</v>
      </c>
      <c r="N59" s="52">
        <v>96567</v>
      </c>
      <c r="O59" s="52">
        <v>128179</v>
      </c>
      <c r="P59" s="52">
        <v>149238</v>
      </c>
      <c r="Q59" s="52">
        <v>154435</v>
      </c>
      <c r="R59" s="52">
        <v>165931</v>
      </c>
      <c r="S59" s="52">
        <v>200106</v>
      </c>
      <c r="T59" s="52">
        <v>254420</v>
      </c>
      <c r="U59" s="52">
        <v>327013</v>
      </c>
      <c r="V59" s="52">
        <v>369173</v>
      </c>
      <c r="W59" s="52">
        <v>376660</v>
      </c>
      <c r="X59" s="52">
        <v>362031</v>
      </c>
      <c r="Y59" s="52">
        <v>347316</v>
      </c>
      <c r="DA59" s="63" t="s">
        <v>1083</v>
      </c>
    </row>
    <row r="60" spans="1:105" ht="12" customHeight="1" x14ac:dyDescent="0.25">
      <c r="A60" s="109" t="s">
        <v>120</v>
      </c>
      <c r="B60" s="36">
        <v>2594123</v>
      </c>
      <c r="C60" s="36">
        <v>2650342</v>
      </c>
      <c r="D60" s="36">
        <v>2707228</v>
      </c>
      <c r="E60" s="36">
        <v>2752059</v>
      </c>
      <c r="F60" s="36">
        <v>2802777</v>
      </c>
      <c r="G60" s="36">
        <v>2736267</v>
      </c>
      <c r="H60" s="36">
        <v>2618838</v>
      </c>
      <c r="I60" s="36">
        <v>2500319</v>
      </c>
      <c r="J60" s="36">
        <v>2434085</v>
      </c>
      <c r="K60" s="36">
        <v>2369113</v>
      </c>
      <c r="L60" s="36">
        <v>2265762</v>
      </c>
      <c r="M60" s="36">
        <v>2105599</v>
      </c>
      <c r="N60" s="36">
        <v>1966241</v>
      </c>
      <c r="O60" s="36">
        <v>1894259</v>
      </c>
      <c r="P60" s="36">
        <v>1845447</v>
      </c>
      <c r="Q60" s="36">
        <v>1679970</v>
      </c>
      <c r="R60" s="36">
        <v>1583919</v>
      </c>
      <c r="S60" s="36">
        <v>1497344</v>
      </c>
      <c r="T60" s="36">
        <v>1397120</v>
      </c>
      <c r="U60" s="36">
        <v>1372719</v>
      </c>
      <c r="V60" s="36">
        <v>1350682</v>
      </c>
      <c r="W60" s="36">
        <v>1324372</v>
      </c>
      <c r="X60" s="36">
        <v>1262527</v>
      </c>
      <c r="Y60" s="36">
        <v>1209103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6352</v>
      </c>
      <c r="C62" s="120">
        <v>7460</v>
      </c>
      <c r="D62" s="120">
        <v>14210</v>
      </c>
      <c r="E62" s="120">
        <v>27095</v>
      </c>
      <c r="F62" s="120">
        <v>53027</v>
      </c>
      <c r="G62" s="120">
        <v>94377</v>
      </c>
      <c r="H62" s="120">
        <v>148609</v>
      </c>
      <c r="I62" s="120">
        <v>205764</v>
      </c>
      <c r="J62" s="120">
        <v>261821</v>
      </c>
      <c r="K62" s="120">
        <v>318695</v>
      </c>
      <c r="L62" s="120">
        <v>351838</v>
      </c>
      <c r="M62" s="120">
        <v>375962</v>
      </c>
      <c r="N62" s="120">
        <v>387217</v>
      </c>
      <c r="O62" s="120">
        <v>417450</v>
      </c>
      <c r="P62" s="120">
        <v>446165</v>
      </c>
      <c r="Q62" s="120">
        <v>495647</v>
      </c>
      <c r="R62" s="120">
        <v>529482</v>
      </c>
      <c r="S62" s="120">
        <v>582498</v>
      </c>
      <c r="T62" s="120">
        <v>644561</v>
      </c>
      <c r="U62" s="120">
        <v>728975</v>
      </c>
      <c r="V62" s="120">
        <v>800590</v>
      </c>
      <c r="W62" s="120">
        <v>821562</v>
      </c>
      <c r="X62" s="120">
        <v>814644</v>
      </c>
      <c r="Y62" s="120">
        <v>801966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6352</v>
      </c>
      <c r="C64" s="52">
        <v>7460</v>
      </c>
      <c r="D64" s="52">
        <v>14210</v>
      </c>
      <c r="E64" s="52">
        <v>27095</v>
      </c>
      <c r="F64" s="52">
        <v>53027</v>
      </c>
      <c r="G64" s="52">
        <v>94377</v>
      </c>
      <c r="H64" s="52">
        <v>148609</v>
      </c>
      <c r="I64" s="52">
        <v>205764</v>
      </c>
      <c r="J64" s="52">
        <v>261821</v>
      </c>
      <c r="K64" s="52">
        <v>318695</v>
      </c>
      <c r="L64" s="52">
        <v>351838</v>
      </c>
      <c r="M64" s="52">
        <v>375962</v>
      </c>
      <c r="N64" s="52">
        <v>387217</v>
      </c>
      <c r="O64" s="52">
        <v>417450</v>
      </c>
      <c r="P64" s="52">
        <v>446165</v>
      </c>
      <c r="Q64" s="52">
        <v>495647</v>
      </c>
      <c r="R64" s="52">
        <v>529482</v>
      </c>
      <c r="S64" s="52">
        <v>582498</v>
      </c>
      <c r="T64" s="52">
        <v>644561</v>
      </c>
      <c r="U64" s="52">
        <v>728975</v>
      </c>
      <c r="V64" s="52">
        <v>800590</v>
      </c>
      <c r="W64" s="52">
        <v>821562</v>
      </c>
      <c r="X64" s="52">
        <v>814644</v>
      </c>
      <c r="Y64" s="52">
        <v>801966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960</v>
      </c>
      <c r="C67" s="52">
        <v>1088</v>
      </c>
      <c r="D67" s="52">
        <v>1474</v>
      </c>
      <c r="E67" s="52">
        <v>3309</v>
      </c>
      <c r="F67" s="52">
        <v>9187</v>
      </c>
      <c r="G67" s="52">
        <v>21028</v>
      </c>
      <c r="H67" s="52">
        <v>39593</v>
      </c>
      <c r="I67" s="52">
        <v>53587</v>
      </c>
      <c r="J67" s="52">
        <v>67188</v>
      </c>
      <c r="K67" s="52">
        <v>86848</v>
      </c>
      <c r="L67" s="52">
        <v>105781</v>
      </c>
      <c r="M67" s="52">
        <v>112554</v>
      </c>
      <c r="N67" s="52">
        <v>114514</v>
      </c>
      <c r="O67" s="52">
        <v>114459</v>
      </c>
      <c r="P67" s="52">
        <v>114822</v>
      </c>
      <c r="Q67" s="52">
        <v>128650</v>
      </c>
      <c r="R67" s="52">
        <v>152969</v>
      </c>
      <c r="S67" s="52">
        <v>171729</v>
      </c>
      <c r="T67" s="52">
        <v>196068</v>
      </c>
      <c r="U67" s="52">
        <v>225784</v>
      </c>
      <c r="V67" s="52">
        <v>263763</v>
      </c>
      <c r="W67" s="52">
        <v>293749</v>
      </c>
      <c r="X67" s="52">
        <v>305944</v>
      </c>
      <c r="Y67" s="52">
        <v>350699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649</v>
      </c>
      <c r="C69" s="52">
        <v>775</v>
      </c>
      <c r="D69" s="52">
        <v>1510</v>
      </c>
      <c r="E69" s="52">
        <v>2895</v>
      </c>
      <c r="F69" s="52">
        <v>5669</v>
      </c>
      <c r="G69" s="52">
        <v>10137</v>
      </c>
      <c r="H69" s="52">
        <v>15999</v>
      </c>
      <c r="I69" s="52">
        <v>22173</v>
      </c>
      <c r="J69" s="52">
        <v>28089</v>
      </c>
      <c r="K69" s="52">
        <v>33916</v>
      </c>
      <c r="L69" s="52">
        <v>38067</v>
      </c>
      <c r="M69" s="52">
        <v>42286</v>
      </c>
      <c r="N69" s="52">
        <v>46787</v>
      </c>
      <c r="O69" s="52">
        <v>52903</v>
      </c>
      <c r="P69" s="52">
        <v>57231</v>
      </c>
      <c r="Q69" s="52">
        <v>63842</v>
      </c>
      <c r="R69" s="52">
        <v>70093</v>
      </c>
      <c r="S69" s="52">
        <v>80413</v>
      </c>
      <c r="T69" s="52">
        <v>87869</v>
      </c>
      <c r="U69" s="52">
        <v>92603</v>
      </c>
      <c r="V69" s="52">
        <v>94710</v>
      </c>
      <c r="W69" s="52">
        <v>96194</v>
      </c>
      <c r="X69" s="52">
        <v>97816</v>
      </c>
      <c r="Y69" s="52">
        <v>101629</v>
      </c>
      <c r="DA69" s="63" t="s">
        <v>1087</v>
      </c>
    </row>
    <row r="70" spans="1:105" ht="12" customHeight="1" x14ac:dyDescent="0.25">
      <c r="A70" s="97" t="s">
        <v>133</v>
      </c>
      <c r="B70" s="52">
        <v>8</v>
      </c>
      <c r="C70" s="52">
        <v>9</v>
      </c>
      <c r="D70" s="52">
        <v>14</v>
      </c>
      <c r="E70" s="52">
        <v>30</v>
      </c>
      <c r="F70" s="52">
        <v>52</v>
      </c>
      <c r="G70" s="52">
        <v>104</v>
      </c>
      <c r="H70" s="52">
        <v>207</v>
      </c>
      <c r="I70" s="52">
        <v>318</v>
      </c>
      <c r="J70" s="52">
        <v>446</v>
      </c>
      <c r="K70" s="52">
        <v>600</v>
      </c>
      <c r="L70" s="52">
        <v>662</v>
      </c>
      <c r="M70" s="52">
        <v>694</v>
      </c>
      <c r="N70" s="52">
        <v>817</v>
      </c>
      <c r="O70" s="52">
        <v>921</v>
      </c>
      <c r="P70" s="52">
        <v>908</v>
      </c>
      <c r="Q70" s="52">
        <v>1135</v>
      </c>
      <c r="R70" s="52">
        <v>1096</v>
      </c>
      <c r="S70" s="52">
        <v>1459</v>
      </c>
      <c r="T70" s="52">
        <v>1760</v>
      </c>
      <c r="U70" s="52">
        <v>1867</v>
      </c>
      <c r="V70" s="52">
        <v>1991</v>
      </c>
      <c r="W70" s="52">
        <v>1867</v>
      </c>
      <c r="X70" s="52">
        <v>2104</v>
      </c>
      <c r="Y70" s="52">
        <v>2893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2027</v>
      </c>
      <c r="C73" s="52">
        <v>2297</v>
      </c>
      <c r="D73" s="52">
        <v>4944</v>
      </c>
      <c r="E73" s="52">
        <v>8568</v>
      </c>
      <c r="F73" s="52">
        <v>19389</v>
      </c>
      <c r="G73" s="52">
        <v>33036</v>
      </c>
      <c r="H73" s="52">
        <v>49089</v>
      </c>
      <c r="I73" s="52">
        <v>49402</v>
      </c>
      <c r="J73" s="52">
        <v>51413</v>
      </c>
      <c r="K73" s="52">
        <v>68026</v>
      </c>
      <c r="L73" s="52">
        <v>75478</v>
      </c>
      <c r="M73" s="52">
        <v>84645</v>
      </c>
      <c r="N73" s="52">
        <v>89235</v>
      </c>
      <c r="O73" s="52">
        <v>102424</v>
      </c>
      <c r="P73" s="52">
        <v>111651</v>
      </c>
      <c r="Q73" s="52">
        <v>110550</v>
      </c>
      <c r="R73" s="52">
        <v>117091</v>
      </c>
      <c r="S73" s="52">
        <v>124053</v>
      </c>
      <c r="T73" s="52">
        <v>127088</v>
      </c>
      <c r="U73" s="52">
        <v>154016</v>
      </c>
      <c r="V73" s="52">
        <v>173909</v>
      </c>
      <c r="W73" s="52">
        <v>174727</v>
      </c>
      <c r="X73" s="52">
        <v>155016</v>
      </c>
      <c r="Y73" s="52">
        <v>134613</v>
      </c>
      <c r="DA73" s="63" t="s">
        <v>1089</v>
      </c>
    </row>
    <row r="74" spans="1:105" ht="12" customHeight="1" x14ac:dyDescent="0.25">
      <c r="A74" s="97" t="s">
        <v>121</v>
      </c>
      <c r="B74" s="52">
        <v>3668</v>
      </c>
      <c r="C74" s="52">
        <v>4379</v>
      </c>
      <c r="D74" s="52">
        <v>7742</v>
      </c>
      <c r="E74" s="52">
        <v>15602</v>
      </c>
      <c r="F74" s="52">
        <v>27917</v>
      </c>
      <c r="G74" s="52">
        <v>51100</v>
      </c>
      <c r="H74" s="52">
        <v>83314</v>
      </c>
      <c r="I74" s="52">
        <v>133871</v>
      </c>
      <c r="J74" s="52">
        <v>181873</v>
      </c>
      <c r="K74" s="52">
        <v>216153</v>
      </c>
      <c r="L74" s="52">
        <v>237631</v>
      </c>
      <c r="M74" s="52">
        <v>248337</v>
      </c>
      <c r="N74" s="52">
        <v>250378</v>
      </c>
      <c r="O74" s="52">
        <v>261202</v>
      </c>
      <c r="P74" s="52">
        <v>276375</v>
      </c>
      <c r="Q74" s="52">
        <v>320120</v>
      </c>
      <c r="R74" s="52">
        <v>341202</v>
      </c>
      <c r="S74" s="52">
        <v>376573</v>
      </c>
      <c r="T74" s="52">
        <v>427844</v>
      </c>
      <c r="U74" s="52">
        <v>480489</v>
      </c>
      <c r="V74" s="52">
        <v>529980</v>
      </c>
      <c r="W74" s="52">
        <v>548774</v>
      </c>
      <c r="X74" s="52">
        <v>559708</v>
      </c>
      <c r="Y74" s="52">
        <v>562831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154</v>
      </c>
      <c r="C78" s="52">
        <v>182</v>
      </c>
      <c r="D78" s="52">
        <v>351</v>
      </c>
      <c r="E78" s="52">
        <v>665</v>
      </c>
      <c r="F78" s="52">
        <v>1284</v>
      </c>
      <c r="G78" s="52">
        <v>2304</v>
      </c>
      <c r="H78" s="52">
        <v>3664</v>
      </c>
      <c r="I78" s="52">
        <v>5093</v>
      </c>
      <c r="J78" s="52">
        <v>6431</v>
      </c>
      <c r="K78" s="52">
        <v>7693</v>
      </c>
      <c r="L78" s="52">
        <v>8618</v>
      </c>
      <c r="M78" s="52">
        <v>9386</v>
      </c>
      <c r="N78" s="52">
        <v>10141</v>
      </c>
      <c r="O78" s="52">
        <v>11102</v>
      </c>
      <c r="P78" s="52">
        <v>12602</v>
      </c>
      <c r="Q78" s="52">
        <v>15251</v>
      </c>
      <c r="R78" s="52">
        <v>19069</v>
      </c>
      <c r="S78" s="52">
        <v>22259</v>
      </c>
      <c r="T78" s="52">
        <v>24915</v>
      </c>
      <c r="U78" s="52">
        <v>27128</v>
      </c>
      <c r="V78" s="52">
        <v>28051</v>
      </c>
      <c r="W78" s="52">
        <v>31073</v>
      </c>
      <c r="X78" s="52">
        <v>35266</v>
      </c>
      <c r="Y78" s="52">
        <v>41530</v>
      </c>
      <c r="DA78" s="63" t="s">
        <v>1091</v>
      </c>
    </row>
    <row r="79" spans="1:105" ht="12" customHeight="1" x14ac:dyDescent="0.25">
      <c r="A79" s="109" t="s">
        <v>120</v>
      </c>
      <c r="B79" s="36">
        <v>6198</v>
      </c>
      <c r="C79" s="36">
        <v>7278</v>
      </c>
      <c r="D79" s="36">
        <v>13859</v>
      </c>
      <c r="E79" s="36">
        <v>26430</v>
      </c>
      <c r="F79" s="36">
        <v>51743</v>
      </c>
      <c r="G79" s="36">
        <v>92073</v>
      </c>
      <c r="H79" s="36">
        <v>144945</v>
      </c>
      <c r="I79" s="36">
        <v>200671</v>
      </c>
      <c r="J79" s="36">
        <v>255390</v>
      </c>
      <c r="K79" s="36">
        <v>311002</v>
      </c>
      <c r="L79" s="36">
        <v>343220</v>
      </c>
      <c r="M79" s="36">
        <v>366576</v>
      </c>
      <c r="N79" s="36">
        <v>377076</v>
      </c>
      <c r="O79" s="36">
        <v>406348</v>
      </c>
      <c r="P79" s="36">
        <v>433563</v>
      </c>
      <c r="Q79" s="36">
        <v>480396</v>
      </c>
      <c r="R79" s="36">
        <v>510413</v>
      </c>
      <c r="S79" s="36">
        <v>560239</v>
      </c>
      <c r="T79" s="36">
        <v>619646</v>
      </c>
      <c r="U79" s="36">
        <v>701847</v>
      </c>
      <c r="V79" s="36">
        <v>772539</v>
      </c>
      <c r="W79" s="36">
        <v>790489</v>
      </c>
      <c r="X79" s="36">
        <v>779378</v>
      </c>
      <c r="Y79" s="36">
        <v>760436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806453</v>
      </c>
      <c r="C81" s="120">
        <v>781634</v>
      </c>
      <c r="D81" s="120">
        <v>732848</v>
      </c>
      <c r="E81" s="120">
        <v>689123</v>
      </c>
      <c r="F81" s="120">
        <v>680972</v>
      </c>
      <c r="G81" s="120">
        <v>695716</v>
      </c>
      <c r="H81" s="120">
        <v>726914</v>
      </c>
      <c r="I81" s="120">
        <v>775413</v>
      </c>
      <c r="J81" s="120">
        <v>782361</v>
      </c>
      <c r="K81" s="120">
        <v>808455</v>
      </c>
      <c r="L81" s="120">
        <v>882887</v>
      </c>
      <c r="M81" s="120">
        <v>1030461</v>
      </c>
      <c r="N81" s="120">
        <v>1156521</v>
      </c>
      <c r="O81" s="120">
        <v>1197752</v>
      </c>
      <c r="P81" s="120">
        <v>1192929</v>
      </c>
      <c r="Q81" s="120">
        <v>1199918</v>
      </c>
      <c r="R81" s="120">
        <v>1216993</v>
      </c>
      <c r="S81" s="120">
        <v>1228514</v>
      </c>
      <c r="T81" s="120">
        <v>1240286</v>
      </c>
      <c r="U81" s="120">
        <v>1192830</v>
      </c>
      <c r="V81" s="120">
        <v>1171364</v>
      </c>
      <c r="W81" s="120">
        <v>1209398</v>
      </c>
      <c r="X81" s="120">
        <v>1265061</v>
      </c>
      <c r="Y81" s="120">
        <v>1383662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806453</v>
      </c>
      <c r="C83" s="52">
        <v>781634</v>
      </c>
      <c r="D83" s="52">
        <v>732848</v>
      </c>
      <c r="E83" s="52">
        <v>689123</v>
      </c>
      <c r="F83" s="52">
        <v>680972</v>
      </c>
      <c r="G83" s="52">
        <v>695716</v>
      </c>
      <c r="H83" s="52">
        <v>726914</v>
      </c>
      <c r="I83" s="52">
        <v>775413</v>
      </c>
      <c r="J83" s="52">
        <v>782361</v>
      </c>
      <c r="K83" s="52">
        <v>808455</v>
      </c>
      <c r="L83" s="52">
        <v>882887</v>
      </c>
      <c r="M83" s="52">
        <v>1030461</v>
      </c>
      <c r="N83" s="52">
        <v>1156521</v>
      </c>
      <c r="O83" s="52">
        <v>1197752</v>
      </c>
      <c r="P83" s="52">
        <v>1192929</v>
      </c>
      <c r="Q83" s="52">
        <v>1199918</v>
      </c>
      <c r="R83" s="52">
        <v>1216993</v>
      </c>
      <c r="S83" s="52">
        <v>1228514</v>
      </c>
      <c r="T83" s="52">
        <v>1240286</v>
      </c>
      <c r="U83" s="52">
        <v>1192830</v>
      </c>
      <c r="V83" s="52">
        <v>1171364</v>
      </c>
      <c r="W83" s="52">
        <v>1209398</v>
      </c>
      <c r="X83" s="52">
        <v>1265061</v>
      </c>
      <c r="Y83" s="52">
        <v>1383662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121889</v>
      </c>
      <c r="C86" s="52">
        <v>128229</v>
      </c>
      <c r="D86" s="52">
        <v>129406</v>
      </c>
      <c r="E86" s="52">
        <v>120373</v>
      </c>
      <c r="F86" s="52">
        <v>111439</v>
      </c>
      <c r="G86" s="52">
        <v>116131</v>
      </c>
      <c r="H86" s="52">
        <v>132856</v>
      </c>
      <c r="I86" s="52">
        <v>147318</v>
      </c>
      <c r="J86" s="52">
        <v>164522</v>
      </c>
      <c r="K86" s="52">
        <v>179284</v>
      </c>
      <c r="L86" s="52">
        <v>203309</v>
      </c>
      <c r="M86" s="52">
        <v>243025</v>
      </c>
      <c r="N86" s="52">
        <v>300673</v>
      </c>
      <c r="O86" s="52">
        <v>330994</v>
      </c>
      <c r="P86" s="52">
        <v>335747</v>
      </c>
      <c r="Q86" s="52">
        <v>329623</v>
      </c>
      <c r="R86" s="52">
        <v>338643</v>
      </c>
      <c r="S86" s="52">
        <v>352721</v>
      </c>
      <c r="T86" s="52">
        <v>353799</v>
      </c>
      <c r="U86" s="52">
        <v>345915</v>
      </c>
      <c r="V86" s="52">
        <v>328159</v>
      </c>
      <c r="W86" s="52">
        <v>334692</v>
      </c>
      <c r="X86" s="52">
        <v>380378</v>
      </c>
      <c r="Y86" s="52">
        <v>553059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2582</v>
      </c>
      <c r="C88" s="52">
        <v>2578</v>
      </c>
      <c r="D88" s="52">
        <v>2519</v>
      </c>
      <c r="E88" s="52">
        <v>2479</v>
      </c>
      <c r="F88" s="52">
        <v>2550</v>
      </c>
      <c r="G88" s="52">
        <v>2740</v>
      </c>
      <c r="H88" s="52">
        <v>3014</v>
      </c>
      <c r="I88" s="52">
        <v>3372</v>
      </c>
      <c r="J88" s="52">
        <v>3567</v>
      </c>
      <c r="K88" s="52">
        <v>3856</v>
      </c>
      <c r="L88" s="52">
        <v>4509</v>
      </c>
      <c r="M88" s="52">
        <v>5738</v>
      </c>
      <c r="N88" s="52">
        <v>7576</v>
      </c>
      <c r="O88" s="52">
        <v>9976</v>
      </c>
      <c r="P88" s="52">
        <v>12926</v>
      </c>
      <c r="Q88" s="52">
        <v>18701</v>
      </c>
      <c r="R88" s="52">
        <v>26351</v>
      </c>
      <c r="S88" s="52">
        <v>35832</v>
      </c>
      <c r="T88" s="52">
        <v>44649</v>
      </c>
      <c r="U88" s="52">
        <v>54849</v>
      </c>
      <c r="V88" s="52">
        <v>62601</v>
      </c>
      <c r="W88" s="52">
        <v>67875</v>
      </c>
      <c r="X88" s="52">
        <v>71021</v>
      </c>
      <c r="Y88" s="52">
        <v>73896</v>
      </c>
      <c r="DA88" s="63" t="s">
        <v>1095</v>
      </c>
    </row>
    <row r="89" spans="1:105" ht="12" customHeight="1" x14ac:dyDescent="0.25">
      <c r="A89" s="97" t="s">
        <v>131</v>
      </c>
      <c r="B89" s="52">
        <v>34</v>
      </c>
      <c r="C89" s="52">
        <v>36</v>
      </c>
      <c r="D89" s="52">
        <v>34</v>
      </c>
      <c r="E89" s="52">
        <v>32</v>
      </c>
      <c r="F89" s="52">
        <v>31</v>
      </c>
      <c r="G89" s="52">
        <v>31</v>
      </c>
      <c r="H89" s="52">
        <v>35</v>
      </c>
      <c r="I89" s="52">
        <v>54</v>
      </c>
      <c r="J89" s="52">
        <v>56</v>
      </c>
      <c r="K89" s="52">
        <v>58</v>
      </c>
      <c r="L89" s="52">
        <v>75</v>
      </c>
      <c r="M89" s="52">
        <v>80</v>
      </c>
      <c r="N89" s="52">
        <v>132</v>
      </c>
      <c r="O89" s="52">
        <v>176</v>
      </c>
      <c r="P89" s="52">
        <v>176</v>
      </c>
      <c r="Q89" s="52">
        <v>280</v>
      </c>
      <c r="R89" s="52">
        <v>428</v>
      </c>
      <c r="S89" s="52">
        <v>659</v>
      </c>
      <c r="T89" s="52">
        <v>778</v>
      </c>
      <c r="U89" s="52">
        <v>1135</v>
      </c>
      <c r="V89" s="52">
        <v>1368</v>
      </c>
      <c r="W89" s="52">
        <v>1341</v>
      </c>
      <c r="X89" s="52">
        <v>1514</v>
      </c>
      <c r="Y89" s="52">
        <v>2107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5648</v>
      </c>
      <c r="C92" s="52">
        <v>5734</v>
      </c>
      <c r="D92" s="52">
        <v>5682</v>
      </c>
      <c r="E92" s="52">
        <v>5660</v>
      </c>
      <c r="F92" s="52">
        <v>5580</v>
      </c>
      <c r="G92" s="52">
        <v>5434</v>
      </c>
      <c r="H92" s="52">
        <v>5059</v>
      </c>
      <c r="I92" s="52">
        <v>4590</v>
      </c>
      <c r="J92" s="52">
        <v>4102</v>
      </c>
      <c r="K92" s="52">
        <v>3685</v>
      </c>
      <c r="L92" s="52">
        <v>3570</v>
      </c>
      <c r="M92" s="52">
        <v>3812</v>
      </c>
      <c r="N92" s="52">
        <v>4086</v>
      </c>
      <c r="O92" s="52">
        <v>4628</v>
      </c>
      <c r="P92" s="52">
        <v>4912</v>
      </c>
      <c r="Q92" s="52">
        <v>5023</v>
      </c>
      <c r="R92" s="52">
        <v>4999</v>
      </c>
      <c r="S92" s="52">
        <v>5196</v>
      </c>
      <c r="T92" s="52">
        <v>5562</v>
      </c>
      <c r="U92" s="52">
        <v>5932</v>
      </c>
      <c r="V92" s="52">
        <v>6138</v>
      </c>
      <c r="W92" s="52">
        <v>6188</v>
      </c>
      <c r="X92" s="52">
        <v>6228</v>
      </c>
      <c r="Y92" s="52">
        <v>6430</v>
      </c>
      <c r="DA92" s="63" t="s">
        <v>1097</v>
      </c>
    </row>
    <row r="93" spans="1:105" ht="12" customHeight="1" x14ac:dyDescent="0.25">
      <c r="A93" s="97" t="s">
        <v>123</v>
      </c>
      <c r="B93" s="52">
        <v>74</v>
      </c>
      <c r="C93" s="52">
        <v>77</v>
      </c>
      <c r="D93" s="52">
        <v>76</v>
      </c>
      <c r="E93" s="52">
        <v>78</v>
      </c>
      <c r="F93" s="52">
        <v>71</v>
      </c>
      <c r="G93" s="52">
        <v>66</v>
      </c>
      <c r="H93" s="52">
        <v>64</v>
      </c>
      <c r="I93" s="52">
        <v>62</v>
      </c>
      <c r="J93" s="52">
        <v>65</v>
      </c>
      <c r="K93" s="52">
        <v>58</v>
      </c>
      <c r="L93" s="52">
        <v>55</v>
      </c>
      <c r="M93" s="52">
        <v>49</v>
      </c>
      <c r="N93" s="52">
        <v>52</v>
      </c>
      <c r="O93" s="52">
        <v>85</v>
      </c>
      <c r="P93" s="52">
        <v>88</v>
      </c>
      <c r="Q93" s="52">
        <v>90</v>
      </c>
      <c r="R93" s="52">
        <v>86</v>
      </c>
      <c r="S93" s="52">
        <v>93</v>
      </c>
      <c r="T93" s="52">
        <v>114</v>
      </c>
      <c r="U93" s="52">
        <v>127</v>
      </c>
      <c r="V93" s="52">
        <v>142</v>
      </c>
      <c r="W93" s="52">
        <v>131</v>
      </c>
      <c r="X93" s="52">
        <v>143</v>
      </c>
      <c r="Y93" s="52">
        <v>190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284015</v>
      </c>
      <c r="C96" s="52">
        <v>270929</v>
      </c>
      <c r="D96" s="52">
        <v>259235</v>
      </c>
      <c r="E96" s="52">
        <v>240669</v>
      </c>
      <c r="F96" s="52">
        <v>250868</v>
      </c>
      <c r="G96" s="52">
        <v>258396</v>
      </c>
      <c r="H96" s="52">
        <v>265776</v>
      </c>
      <c r="I96" s="52">
        <v>238298</v>
      </c>
      <c r="J96" s="52">
        <v>215196</v>
      </c>
      <c r="K96" s="52">
        <v>221617</v>
      </c>
      <c r="L96" s="52">
        <v>235267</v>
      </c>
      <c r="M96" s="52">
        <v>293077</v>
      </c>
      <c r="N96" s="52">
        <v>339507</v>
      </c>
      <c r="O96" s="52">
        <v>364459</v>
      </c>
      <c r="P96" s="52">
        <v>367110</v>
      </c>
      <c r="Q96" s="52">
        <v>350914</v>
      </c>
      <c r="R96" s="52">
        <v>347041</v>
      </c>
      <c r="S96" s="52">
        <v>333284</v>
      </c>
      <c r="T96" s="52">
        <v>302914</v>
      </c>
      <c r="U96" s="52">
        <v>281423</v>
      </c>
      <c r="V96" s="52">
        <v>268273</v>
      </c>
      <c r="W96" s="52">
        <v>265707</v>
      </c>
      <c r="X96" s="52">
        <v>232564</v>
      </c>
      <c r="Y96" s="52">
        <v>198751</v>
      </c>
      <c r="DA96" s="63" t="s">
        <v>1099</v>
      </c>
    </row>
    <row r="97" spans="1:105" ht="12" customHeight="1" x14ac:dyDescent="0.25">
      <c r="A97" s="97" t="s">
        <v>121</v>
      </c>
      <c r="B97" s="52">
        <v>514100</v>
      </c>
      <c r="C97" s="52">
        <v>502280</v>
      </c>
      <c r="D97" s="52">
        <v>465302</v>
      </c>
      <c r="E97" s="52">
        <v>440205</v>
      </c>
      <c r="F97" s="52">
        <v>421872</v>
      </c>
      <c r="G97" s="52">
        <v>429049</v>
      </c>
      <c r="H97" s="52">
        <v>452966</v>
      </c>
      <c r="I97" s="52">
        <v>529037</v>
      </c>
      <c r="J97" s="52">
        <v>559375</v>
      </c>
      <c r="K97" s="52">
        <v>579181</v>
      </c>
      <c r="L97" s="52">
        <v>639411</v>
      </c>
      <c r="M97" s="52">
        <v>727705</v>
      </c>
      <c r="N97" s="52">
        <v>805168</v>
      </c>
      <c r="O97" s="52">
        <v>818428</v>
      </c>
      <c r="P97" s="52">
        <v>807717</v>
      </c>
      <c r="Q97" s="52">
        <v>824910</v>
      </c>
      <c r="R97" s="52">
        <v>838088</v>
      </c>
      <c r="S97" s="52">
        <v>853450</v>
      </c>
      <c r="T97" s="52">
        <v>886269</v>
      </c>
      <c r="U97" s="52">
        <v>849364</v>
      </c>
      <c r="V97" s="52">
        <v>832842</v>
      </c>
      <c r="W97" s="52">
        <v>868156</v>
      </c>
      <c r="X97" s="52">
        <v>953591</v>
      </c>
      <c r="Y97" s="52">
        <v>1102288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143744</v>
      </c>
      <c r="C101" s="52">
        <v>138371</v>
      </c>
      <c r="D101" s="52">
        <v>127400</v>
      </c>
      <c r="E101" s="52">
        <v>118297</v>
      </c>
      <c r="F101" s="52">
        <v>113327</v>
      </c>
      <c r="G101" s="52">
        <v>114693</v>
      </c>
      <c r="H101" s="52">
        <v>119934</v>
      </c>
      <c r="I101" s="52">
        <v>128892</v>
      </c>
      <c r="J101" s="52">
        <v>129037</v>
      </c>
      <c r="K101" s="52">
        <v>130802</v>
      </c>
      <c r="L101" s="52">
        <v>144053</v>
      </c>
      <c r="M101" s="52">
        <v>167459</v>
      </c>
      <c r="N101" s="52">
        <v>208233</v>
      </c>
      <c r="O101" s="52">
        <v>242388</v>
      </c>
      <c r="P101" s="52">
        <v>265520</v>
      </c>
      <c r="Q101" s="52">
        <v>277932</v>
      </c>
      <c r="R101" s="52">
        <v>284544</v>
      </c>
      <c r="S101" s="52">
        <v>296355</v>
      </c>
      <c r="T101" s="52">
        <v>311334</v>
      </c>
      <c r="U101" s="52">
        <v>336139</v>
      </c>
      <c r="V101" s="52">
        <v>332586</v>
      </c>
      <c r="W101" s="52">
        <v>296256</v>
      </c>
      <c r="X101" s="52">
        <v>197092</v>
      </c>
      <c r="Y101" s="52">
        <v>125225</v>
      </c>
      <c r="DA101" s="63" t="s">
        <v>1101</v>
      </c>
    </row>
    <row r="102" spans="1:105" ht="12" customHeight="1" x14ac:dyDescent="0.25">
      <c r="A102" s="97" t="s">
        <v>50</v>
      </c>
      <c r="B102" s="52">
        <v>28468</v>
      </c>
      <c r="C102" s="52">
        <v>26699</v>
      </c>
      <c r="D102" s="52">
        <v>23766</v>
      </c>
      <c r="E102" s="52">
        <v>21380</v>
      </c>
      <c r="F102" s="52">
        <v>20189</v>
      </c>
      <c r="G102" s="52">
        <v>20508</v>
      </c>
      <c r="H102" s="52">
        <v>22322</v>
      </c>
      <c r="I102" s="52">
        <v>25135</v>
      </c>
      <c r="J102" s="52">
        <v>26365</v>
      </c>
      <c r="K102" s="52">
        <v>27833</v>
      </c>
      <c r="L102" s="52">
        <v>30633</v>
      </c>
      <c r="M102" s="52">
        <v>37926</v>
      </c>
      <c r="N102" s="52">
        <v>46859</v>
      </c>
      <c r="O102" s="52">
        <v>60105</v>
      </c>
      <c r="P102" s="52">
        <v>66906</v>
      </c>
      <c r="Q102" s="52">
        <v>77208</v>
      </c>
      <c r="R102" s="52">
        <v>85948</v>
      </c>
      <c r="S102" s="52">
        <v>104632</v>
      </c>
      <c r="T102" s="52">
        <v>139601</v>
      </c>
      <c r="U102" s="52">
        <v>155562</v>
      </c>
      <c r="V102" s="52">
        <v>172131</v>
      </c>
      <c r="W102" s="52">
        <v>192628</v>
      </c>
      <c r="X102" s="52">
        <v>217946</v>
      </c>
      <c r="Y102" s="52">
        <v>250901</v>
      </c>
      <c r="DA102" s="63" t="s">
        <v>1102</v>
      </c>
    </row>
    <row r="103" spans="1:105" ht="12" customHeight="1" x14ac:dyDescent="0.25">
      <c r="A103" s="109" t="s">
        <v>120</v>
      </c>
      <c r="B103" s="36">
        <v>634241</v>
      </c>
      <c r="C103" s="36">
        <v>616564</v>
      </c>
      <c r="D103" s="36">
        <v>581682</v>
      </c>
      <c r="E103" s="36">
        <v>549446</v>
      </c>
      <c r="F103" s="36">
        <v>547456</v>
      </c>
      <c r="G103" s="36">
        <v>560515</v>
      </c>
      <c r="H103" s="36">
        <v>584658</v>
      </c>
      <c r="I103" s="36">
        <v>621386</v>
      </c>
      <c r="J103" s="36">
        <v>626959</v>
      </c>
      <c r="K103" s="36">
        <v>649820</v>
      </c>
      <c r="L103" s="36">
        <v>708201</v>
      </c>
      <c r="M103" s="36">
        <v>825076</v>
      </c>
      <c r="N103" s="36">
        <v>901429</v>
      </c>
      <c r="O103" s="36">
        <v>895259</v>
      </c>
      <c r="P103" s="36">
        <v>860503</v>
      </c>
      <c r="Q103" s="36">
        <v>844778</v>
      </c>
      <c r="R103" s="36">
        <v>846501</v>
      </c>
      <c r="S103" s="36">
        <v>827527</v>
      </c>
      <c r="T103" s="36">
        <v>789351</v>
      </c>
      <c r="U103" s="36">
        <v>701129</v>
      </c>
      <c r="V103" s="36">
        <v>666647</v>
      </c>
      <c r="W103" s="36">
        <v>720514</v>
      </c>
      <c r="X103" s="36">
        <v>850023</v>
      </c>
      <c r="Y103" s="36">
        <v>1007536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205</v>
      </c>
      <c r="G105" s="120">
        <v>267</v>
      </c>
      <c r="H105" s="120">
        <v>312</v>
      </c>
      <c r="I105" s="120">
        <v>329</v>
      </c>
      <c r="J105" s="120">
        <v>350</v>
      </c>
      <c r="K105" s="120">
        <v>363</v>
      </c>
      <c r="L105" s="120">
        <v>363</v>
      </c>
      <c r="M105" s="120">
        <v>343</v>
      </c>
      <c r="N105" s="120">
        <v>340</v>
      </c>
      <c r="O105" s="120">
        <v>310</v>
      </c>
      <c r="P105" s="120">
        <v>234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205</v>
      </c>
      <c r="G107" s="52">
        <v>267</v>
      </c>
      <c r="H107" s="52">
        <v>312</v>
      </c>
      <c r="I107" s="52">
        <v>329</v>
      </c>
      <c r="J107" s="52">
        <v>350</v>
      </c>
      <c r="K107" s="52">
        <v>363</v>
      </c>
      <c r="L107" s="52">
        <v>363</v>
      </c>
      <c r="M107" s="52">
        <v>343</v>
      </c>
      <c r="N107" s="52">
        <v>340</v>
      </c>
      <c r="O107" s="52">
        <v>310</v>
      </c>
      <c r="P107" s="52">
        <v>234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9</v>
      </c>
      <c r="G110" s="52">
        <v>81</v>
      </c>
      <c r="H110" s="52">
        <v>129</v>
      </c>
      <c r="I110" s="52">
        <v>129</v>
      </c>
      <c r="J110" s="52">
        <v>133</v>
      </c>
      <c r="K110" s="52">
        <v>139</v>
      </c>
      <c r="L110" s="52">
        <v>136</v>
      </c>
      <c r="M110" s="52">
        <v>119</v>
      </c>
      <c r="N110" s="52">
        <v>93</v>
      </c>
      <c r="O110" s="52">
        <v>58</v>
      </c>
      <c r="P110" s="52">
        <v>39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95</v>
      </c>
      <c r="G116" s="52">
        <v>118</v>
      </c>
      <c r="H116" s="52">
        <v>133</v>
      </c>
      <c r="I116" s="52">
        <v>130</v>
      </c>
      <c r="J116" s="52">
        <v>126</v>
      </c>
      <c r="K116" s="52">
        <v>126</v>
      </c>
      <c r="L116" s="52">
        <v>120</v>
      </c>
      <c r="M116" s="52">
        <v>107</v>
      </c>
      <c r="N116" s="52">
        <v>98</v>
      </c>
      <c r="O116" s="52">
        <v>92</v>
      </c>
      <c r="P116" s="52">
        <v>72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110</v>
      </c>
      <c r="G117" s="52">
        <v>149</v>
      </c>
      <c r="H117" s="52">
        <v>179</v>
      </c>
      <c r="I117" s="52">
        <v>199</v>
      </c>
      <c r="J117" s="52">
        <v>224</v>
      </c>
      <c r="K117" s="52">
        <v>237</v>
      </c>
      <c r="L117" s="52">
        <v>243</v>
      </c>
      <c r="M117" s="52">
        <v>236</v>
      </c>
      <c r="N117" s="52">
        <v>242</v>
      </c>
      <c r="O117" s="52">
        <v>218</v>
      </c>
      <c r="P117" s="52">
        <v>162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7</v>
      </c>
      <c r="G121" s="52">
        <v>10</v>
      </c>
      <c r="H121" s="52">
        <v>12</v>
      </c>
      <c r="I121" s="52">
        <v>13</v>
      </c>
      <c r="J121" s="52">
        <v>14</v>
      </c>
      <c r="K121" s="52">
        <v>13</v>
      </c>
      <c r="L121" s="52">
        <v>14</v>
      </c>
      <c r="M121" s="52">
        <v>13</v>
      </c>
      <c r="N121" s="52">
        <v>16</v>
      </c>
      <c r="O121" s="52">
        <v>17</v>
      </c>
      <c r="P121" s="52">
        <v>16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198</v>
      </c>
      <c r="G122" s="36">
        <v>257</v>
      </c>
      <c r="H122" s="36">
        <v>300</v>
      </c>
      <c r="I122" s="36">
        <v>316</v>
      </c>
      <c r="J122" s="36">
        <v>336</v>
      </c>
      <c r="K122" s="36">
        <v>350</v>
      </c>
      <c r="L122" s="36">
        <v>349</v>
      </c>
      <c r="M122" s="36">
        <v>330</v>
      </c>
      <c r="N122" s="36">
        <v>324</v>
      </c>
      <c r="O122" s="36">
        <v>293</v>
      </c>
      <c r="P122" s="36">
        <v>218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50235</v>
      </c>
      <c r="C124" s="120">
        <v>50853</v>
      </c>
      <c r="D124" s="120">
        <v>54776</v>
      </c>
      <c r="E124" s="120">
        <v>62780</v>
      </c>
      <c r="F124" s="120">
        <v>68325</v>
      </c>
      <c r="G124" s="120">
        <v>72618</v>
      </c>
      <c r="H124" s="120">
        <v>74289</v>
      </c>
      <c r="I124" s="120">
        <v>76835</v>
      </c>
      <c r="J124" s="120">
        <v>77504</v>
      </c>
      <c r="K124" s="120">
        <v>79246</v>
      </c>
      <c r="L124" s="120">
        <v>80589</v>
      </c>
      <c r="M124" s="120">
        <v>79996</v>
      </c>
      <c r="N124" s="120">
        <v>80201</v>
      </c>
      <c r="O124" s="120">
        <v>81038</v>
      </c>
      <c r="P124" s="120">
        <v>80822</v>
      </c>
      <c r="Q124" s="120">
        <v>80505</v>
      </c>
      <c r="R124" s="120">
        <v>79789</v>
      </c>
      <c r="S124" s="120">
        <v>77053</v>
      </c>
      <c r="T124" s="120">
        <v>77161</v>
      </c>
      <c r="U124" s="120">
        <v>74733</v>
      </c>
      <c r="V124" s="120">
        <v>69667</v>
      </c>
      <c r="W124" s="120">
        <v>61098</v>
      </c>
      <c r="X124" s="120">
        <v>49931</v>
      </c>
      <c r="Y124" s="120">
        <v>47125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50235</v>
      </c>
      <c r="C126" s="52">
        <v>50853</v>
      </c>
      <c r="D126" s="52">
        <v>54776</v>
      </c>
      <c r="E126" s="52">
        <v>62780</v>
      </c>
      <c r="F126" s="52">
        <v>68325</v>
      </c>
      <c r="G126" s="52">
        <v>72618</v>
      </c>
      <c r="H126" s="52">
        <v>74289</v>
      </c>
      <c r="I126" s="52">
        <v>76835</v>
      </c>
      <c r="J126" s="52">
        <v>77504</v>
      </c>
      <c r="K126" s="52">
        <v>79246</v>
      </c>
      <c r="L126" s="52">
        <v>80589</v>
      </c>
      <c r="M126" s="52">
        <v>79996</v>
      </c>
      <c r="N126" s="52">
        <v>80201</v>
      </c>
      <c r="O126" s="52">
        <v>81038</v>
      </c>
      <c r="P126" s="52">
        <v>80822</v>
      </c>
      <c r="Q126" s="52">
        <v>80505</v>
      </c>
      <c r="R126" s="52">
        <v>79789</v>
      </c>
      <c r="S126" s="52">
        <v>77053</v>
      </c>
      <c r="T126" s="52">
        <v>77161</v>
      </c>
      <c r="U126" s="52">
        <v>74733</v>
      </c>
      <c r="V126" s="52">
        <v>69667</v>
      </c>
      <c r="W126" s="52">
        <v>61098</v>
      </c>
      <c r="X126" s="52">
        <v>49931</v>
      </c>
      <c r="Y126" s="52">
        <v>47125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7593</v>
      </c>
      <c r="C129" s="52">
        <v>8119</v>
      </c>
      <c r="D129" s="52">
        <v>8586</v>
      </c>
      <c r="E129" s="52">
        <v>9906</v>
      </c>
      <c r="F129" s="52">
        <v>13628</v>
      </c>
      <c r="G129" s="52">
        <v>16390</v>
      </c>
      <c r="H129" s="52">
        <v>19167</v>
      </c>
      <c r="I129" s="52">
        <v>19505</v>
      </c>
      <c r="J129" s="52">
        <v>19966</v>
      </c>
      <c r="K129" s="52">
        <v>20263</v>
      </c>
      <c r="L129" s="52">
        <v>20297</v>
      </c>
      <c r="M129" s="52">
        <v>19705</v>
      </c>
      <c r="N129" s="52">
        <v>18778</v>
      </c>
      <c r="O129" s="52">
        <v>18445</v>
      </c>
      <c r="P129" s="52">
        <v>18562</v>
      </c>
      <c r="Q129" s="52">
        <v>19544</v>
      </c>
      <c r="R129" s="52">
        <v>21210</v>
      </c>
      <c r="S129" s="52">
        <v>22487</v>
      </c>
      <c r="T129" s="52">
        <v>22824</v>
      </c>
      <c r="U129" s="52">
        <v>23487</v>
      </c>
      <c r="V129" s="52">
        <v>23300</v>
      </c>
      <c r="W129" s="52">
        <v>21555</v>
      </c>
      <c r="X129" s="52">
        <v>18951</v>
      </c>
      <c r="Y129" s="52">
        <v>19594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13284</v>
      </c>
      <c r="C131" s="52">
        <v>12761</v>
      </c>
      <c r="D131" s="52">
        <v>13793</v>
      </c>
      <c r="E131" s="52">
        <v>15661</v>
      </c>
      <c r="F131" s="52">
        <v>16858</v>
      </c>
      <c r="G131" s="52">
        <v>17843</v>
      </c>
      <c r="H131" s="52">
        <v>18190</v>
      </c>
      <c r="I131" s="52">
        <v>17610</v>
      </c>
      <c r="J131" s="52">
        <v>18168</v>
      </c>
      <c r="K131" s="52">
        <v>19141</v>
      </c>
      <c r="L131" s="52">
        <v>19628</v>
      </c>
      <c r="M131" s="52">
        <v>20044</v>
      </c>
      <c r="N131" s="52">
        <v>21739</v>
      </c>
      <c r="O131" s="52">
        <v>25370</v>
      </c>
      <c r="P131" s="52">
        <v>28206</v>
      </c>
      <c r="Q131" s="52">
        <v>29360</v>
      </c>
      <c r="R131" s="52">
        <v>29857</v>
      </c>
      <c r="S131" s="52">
        <v>31290</v>
      </c>
      <c r="T131" s="52">
        <v>32943</v>
      </c>
      <c r="U131" s="52">
        <v>34031</v>
      </c>
      <c r="V131" s="52">
        <v>34602</v>
      </c>
      <c r="W131" s="52">
        <v>34277</v>
      </c>
      <c r="X131" s="52">
        <v>33469</v>
      </c>
      <c r="Y131" s="52">
        <v>33017</v>
      </c>
      <c r="DA131" s="63" t="s">
        <v>1114</v>
      </c>
    </row>
    <row r="132" spans="1:105" ht="12" customHeight="1" x14ac:dyDescent="0.25">
      <c r="A132" s="97" t="s">
        <v>127</v>
      </c>
      <c r="B132" s="52">
        <v>180</v>
      </c>
      <c r="C132" s="52">
        <v>176</v>
      </c>
      <c r="D132" s="52">
        <v>162</v>
      </c>
      <c r="E132" s="52">
        <v>234</v>
      </c>
      <c r="F132" s="52">
        <v>220</v>
      </c>
      <c r="G132" s="52">
        <v>215</v>
      </c>
      <c r="H132" s="52">
        <v>255</v>
      </c>
      <c r="I132" s="52">
        <v>240</v>
      </c>
      <c r="J132" s="52">
        <v>278</v>
      </c>
      <c r="K132" s="52">
        <v>338</v>
      </c>
      <c r="L132" s="52">
        <v>354</v>
      </c>
      <c r="M132" s="52">
        <v>325</v>
      </c>
      <c r="N132" s="52">
        <v>336</v>
      </c>
      <c r="O132" s="52">
        <v>440</v>
      </c>
      <c r="P132" s="52">
        <v>508</v>
      </c>
      <c r="Q132" s="52">
        <v>514</v>
      </c>
      <c r="R132" s="52">
        <v>489</v>
      </c>
      <c r="S132" s="52">
        <v>542</v>
      </c>
      <c r="T132" s="52">
        <v>645</v>
      </c>
      <c r="U132" s="52">
        <v>672</v>
      </c>
      <c r="V132" s="52">
        <v>732</v>
      </c>
      <c r="W132" s="52">
        <v>679</v>
      </c>
      <c r="X132" s="52">
        <v>727</v>
      </c>
      <c r="Y132" s="52">
        <v>906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13085</v>
      </c>
      <c r="C135" s="52">
        <v>13201</v>
      </c>
      <c r="D135" s="52">
        <v>14874</v>
      </c>
      <c r="E135" s="52">
        <v>16589</v>
      </c>
      <c r="F135" s="52">
        <v>19271</v>
      </c>
      <c r="G135" s="52">
        <v>20595</v>
      </c>
      <c r="H135" s="52">
        <v>20849</v>
      </c>
      <c r="I135" s="52">
        <v>18998</v>
      </c>
      <c r="J135" s="52">
        <v>17126</v>
      </c>
      <c r="K135" s="52">
        <v>17079</v>
      </c>
      <c r="L135" s="52">
        <v>16504</v>
      </c>
      <c r="M135" s="52">
        <v>16467</v>
      </c>
      <c r="N135" s="52">
        <v>16052</v>
      </c>
      <c r="O135" s="52">
        <v>15750</v>
      </c>
      <c r="P135" s="52">
        <v>15329</v>
      </c>
      <c r="Q135" s="52">
        <v>14343</v>
      </c>
      <c r="R135" s="52">
        <v>13845</v>
      </c>
      <c r="S135" s="52">
        <v>12123</v>
      </c>
      <c r="T135" s="52">
        <v>10617</v>
      </c>
      <c r="U135" s="52">
        <v>9469</v>
      </c>
      <c r="V135" s="52">
        <v>7823</v>
      </c>
      <c r="W135" s="52">
        <v>5811</v>
      </c>
      <c r="X135" s="52">
        <v>3858</v>
      </c>
      <c r="Y135" s="52">
        <v>3257</v>
      </c>
      <c r="DA135" s="63" t="s">
        <v>1116</v>
      </c>
    </row>
    <row r="136" spans="1:105" ht="12" customHeight="1" x14ac:dyDescent="0.25">
      <c r="A136" s="97" t="s">
        <v>121</v>
      </c>
      <c r="B136" s="52">
        <v>23686</v>
      </c>
      <c r="C136" s="52">
        <v>24715</v>
      </c>
      <c r="D136" s="52">
        <v>25947</v>
      </c>
      <c r="E136" s="52">
        <v>30296</v>
      </c>
      <c r="F136" s="52">
        <v>31976</v>
      </c>
      <c r="G136" s="52">
        <v>33965</v>
      </c>
      <c r="H136" s="52">
        <v>34995</v>
      </c>
      <c r="I136" s="52">
        <v>39987</v>
      </c>
      <c r="J136" s="52">
        <v>41932</v>
      </c>
      <c r="K136" s="52">
        <v>42688</v>
      </c>
      <c r="L136" s="52">
        <v>44103</v>
      </c>
      <c r="M136" s="52">
        <v>43160</v>
      </c>
      <c r="N136" s="52">
        <v>42074</v>
      </c>
      <c r="O136" s="52">
        <v>39478</v>
      </c>
      <c r="P136" s="52">
        <v>36779</v>
      </c>
      <c r="Q136" s="52">
        <v>36288</v>
      </c>
      <c r="R136" s="52">
        <v>35598</v>
      </c>
      <c r="S136" s="52">
        <v>33098</v>
      </c>
      <c r="T136" s="52">
        <v>32956</v>
      </c>
      <c r="U136" s="52">
        <v>30561</v>
      </c>
      <c r="V136" s="52">
        <v>26510</v>
      </c>
      <c r="W136" s="52">
        <v>20331</v>
      </c>
      <c r="X136" s="52">
        <v>11877</v>
      </c>
      <c r="Y136" s="52">
        <v>9945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2158</v>
      </c>
      <c r="C140" s="52">
        <v>2090</v>
      </c>
      <c r="D140" s="52">
        <v>2025</v>
      </c>
      <c r="E140" s="52">
        <v>2161</v>
      </c>
      <c r="F140" s="52">
        <v>2258</v>
      </c>
      <c r="G140" s="52">
        <v>2419</v>
      </c>
      <c r="H140" s="52">
        <v>2565</v>
      </c>
      <c r="I140" s="52">
        <v>2801</v>
      </c>
      <c r="J140" s="52">
        <v>2963</v>
      </c>
      <c r="K140" s="52">
        <v>3121</v>
      </c>
      <c r="L140" s="52">
        <v>3269</v>
      </c>
      <c r="M140" s="52">
        <v>3432</v>
      </c>
      <c r="N140" s="52">
        <v>3811</v>
      </c>
      <c r="O140" s="52">
        <v>5146</v>
      </c>
      <c r="P140" s="52">
        <v>6121</v>
      </c>
      <c r="Q140" s="52">
        <v>7117</v>
      </c>
      <c r="R140" s="52">
        <v>7792</v>
      </c>
      <c r="S140" s="52">
        <v>8988</v>
      </c>
      <c r="T140" s="52">
        <v>11882</v>
      </c>
      <c r="U140" s="52">
        <v>13856</v>
      </c>
      <c r="V140" s="52">
        <v>14271</v>
      </c>
      <c r="W140" s="52">
        <v>13067</v>
      </c>
      <c r="X140" s="52">
        <v>10992</v>
      </c>
      <c r="Y140" s="52">
        <v>10636</v>
      </c>
      <c r="DA140" s="63" t="s">
        <v>1118</v>
      </c>
    </row>
    <row r="141" spans="1:105" ht="12" customHeight="1" x14ac:dyDescent="0.25">
      <c r="A141" s="109" t="s">
        <v>120</v>
      </c>
      <c r="B141" s="36">
        <v>48077</v>
      </c>
      <c r="C141" s="36">
        <v>48763</v>
      </c>
      <c r="D141" s="36">
        <v>52751</v>
      </c>
      <c r="E141" s="36">
        <v>60619</v>
      </c>
      <c r="F141" s="36">
        <v>66067</v>
      </c>
      <c r="G141" s="36">
        <v>70199</v>
      </c>
      <c r="H141" s="36">
        <v>71724</v>
      </c>
      <c r="I141" s="36">
        <v>74034</v>
      </c>
      <c r="J141" s="36">
        <v>74541</v>
      </c>
      <c r="K141" s="36">
        <v>76125</v>
      </c>
      <c r="L141" s="36">
        <v>77320</v>
      </c>
      <c r="M141" s="36">
        <v>76564</v>
      </c>
      <c r="N141" s="36">
        <v>76390</v>
      </c>
      <c r="O141" s="36">
        <v>75892</v>
      </c>
      <c r="P141" s="36">
        <v>74701</v>
      </c>
      <c r="Q141" s="36">
        <v>73388</v>
      </c>
      <c r="R141" s="36">
        <v>71997</v>
      </c>
      <c r="S141" s="36">
        <v>68065</v>
      </c>
      <c r="T141" s="36">
        <v>65279</v>
      </c>
      <c r="U141" s="36">
        <v>60877</v>
      </c>
      <c r="V141" s="36">
        <v>55396</v>
      </c>
      <c r="W141" s="36">
        <v>48031</v>
      </c>
      <c r="X141" s="36">
        <v>38939</v>
      </c>
      <c r="Y141" s="36">
        <v>36489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12512</v>
      </c>
      <c r="C143" s="120">
        <v>16765</v>
      </c>
      <c r="D143" s="120">
        <v>27867</v>
      </c>
      <c r="E143" s="120">
        <v>39981</v>
      </c>
      <c r="F143" s="120">
        <v>52117</v>
      </c>
      <c r="G143" s="120">
        <v>65040</v>
      </c>
      <c r="H143" s="120">
        <v>78925</v>
      </c>
      <c r="I143" s="120">
        <v>90068</v>
      </c>
      <c r="J143" s="120">
        <v>95659</v>
      </c>
      <c r="K143" s="120">
        <v>98416</v>
      </c>
      <c r="L143" s="120">
        <v>102974</v>
      </c>
      <c r="M143" s="120">
        <v>109380</v>
      </c>
      <c r="N143" s="120">
        <v>119012</v>
      </c>
      <c r="O143" s="120">
        <v>130476</v>
      </c>
      <c r="P143" s="120">
        <v>152983</v>
      </c>
      <c r="Q143" s="120">
        <v>190006</v>
      </c>
      <c r="R143" s="120">
        <v>225774</v>
      </c>
      <c r="S143" s="120">
        <v>260705</v>
      </c>
      <c r="T143" s="120">
        <v>296683</v>
      </c>
      <c r="U143" s="120">
        <v>318911</v>
      </c>
      <c r="V143" s="120">
        <v>342880</v>
      </c>
      <c r="W143" s="120">
        <v>377327</v>
      </c>
      <c r="X143" s="120">
        <v>409393</v>
      </c>
      <c r="Y143" s="120">
        <v>449685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12512</v>
      </c>
      <c r="C145" s="52">
        <v>16765</v>
      </c>
      <c r="D145" s="52">
        <v>27867</v>
      </c>
      <c r="E145" s="52">
        <v>39981</v>
      </c>
      <c r="F145" s="52">
        <v>52117</v>
      </c>
      <c r="G145" s="52">
        <v>65040</v>
      </c>
      <c r="H145" s="52">
        <v>78925</v>
      </c>
      <c r="I145" s="52">
        <v>90068</v>
      </c>
      <c r="J145" s="52">
        <v>95659</v>
      </c>
      <c r="K145" s="52">
        <v>98416</v>
      </c>
      <c r="L145" s="52">
        <v>102974</v>
      </c>
      <c r="M145" s="52">
        <v>109380</v>
      </c>
      <c r="N145" s="52">
        <v>119012</v>
      </c>
      <c r="O145" s="52">
        <v>130476</v>
      </c>
      <c r="P145" s="52">
        <v>152983</v>
      </c>
      <c r="Q145" s="52">
        <v>190006</v>
      </c>
      <c r="R145" s="52">
        <v>225774</v>
      </c>
      <c r="S145" s="52">
        <v>260705</v>
      </c>
      <c r="T145" s="52">
        <v>296683</v>
      </c>
      <c r="U145" s="52">
        <v>318911</v>
      </c>
      <c r="V145" s="52">
        <v>342880</v>
      </c>
      <c r="W145" s="52">
        <v>377327</v>
      </c>
      <c r="X145" s="52">
        <v>409393</v>
      </c>
      <c r="Y145" s="52">
        <v>449685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12512</v>
      </c>
      <c r="C147" s="52">
        <v>13609</v>
      </c>
      <c r="D147" s="52">
        <v>18700</v>
      </c>
      <c r="E147" s="52">
        <v>25531</v>
      </c>
      <c r="F147" s="52">
        <v>29093</v>
      </c>
      <c r="G147" s="52">
        <v>34062</v>
      </c>
      <c r="H147" s="52">
        <v>40899</v>
      </c>
      <c r="I147" s="52">
        <v>50435</v>
      </c>
      <c r="J147" s="52">
        <v>51525</v>
      </c>
      <c r="K147" s="52">
        <v>54190</v>
      </c>
      <c r="L147" s="52">
        <v>54005</v>
      </c>
      <c r="M147" s="52">
        <v>62157</v>
      </c>
      <c r="N147" s="52">
        <v>72638</v>
      </c>
      <c r="O147" s="52">
        <v>91140</v>
      </c>
      <c r="P147" s="52">
        <v>105676</v>
      </c>
      <c r="Q147" s="52">
        <v>134625</v>
      </c>
      <c r="R147" s="52">
        <v>171431</v>
      </c>
      <c r="S147" s="52">
        <v>210249</v>
      </c>
      <c r="T147" s="52">
        <v>245140</v>
      </c>
      <c r="U147" s="52">
        <v>273516</v>
      </c>
      <c r="V147" s="52">
        <v>297044</v>
      </c>
      <c r="W147" s="52">
        <v>323380</v>
      </c>
      <c r="X147" s="52">
        <v>359441</v>
      </c>
      <c r="Y147" s="52">
        <v>487423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88</v>
      </c>
      <c r="C149" s="52">
        <v>135</v>
      </c>
      <c r="D149" s="52">
        <v>264</v>
      </c>
      <c r="E149" s="52">
        <v>397</v>
      </c>
      <c r="F149" s="52">
        <v>479</v>
      </c>
      <c r="G149" s="52">
        <v>543</v>
      </c>
      <c r="H149" s="52">
        <v>578</v>
      </c>
      <c r="I149" s="52">
        <v>559</v>
      </c>
      <c r="J149" s="52">
        <v>523</v>
      </c>
      <c r="K149" s="52">
        <v>470</v>
      </c>
      <c r="L149" s="52">
        <v>425</v>
      </c>
      <c r="M149" s="52">
        <v>405</v>
      </c>
      <c r="N149" s="52">
        <v>418</v>
      </c>
      <c r="O149" s="52">
        <v>522</v>
      </c>
      <c r="P149" s="52">
        <v>702</v>
      </c>
      <c r="Q149" s="52">
        <v>849</v>
      </c>
      <c r="R149" s="52">
        <v>971</v>
      </c>
      <c r="S149" s="52">
        <v>1152</v>
      </c>
      <c r="T149" s="52">
        <v>1397</v>
      </c>
      <c r="U149" s="52">
        <v>1668</v>
      </c>
      <c r="V149" s="52">
        <v>1892</v>
      </c>
      <c r="W149" s="52">
        <v>2037</v>
      </c>
      <c r="X149" s="52">
        <v>2107</v>
      </c>
      <c r="Y149" s="52">
        <v>2194</v>
      </c>
      <c r="DA149" s="63" t="s">
        <v>1122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3</v>
      </c>
      <c r="E150" s="52">
        <v>5</v>
      </c>
      <c r="F150" s="52">
        <v>4</v>
      </c>
      <c r="G150" s="52">
        <v>5</v>
      </c>
      <c r="H150" s="52">
        <v>6</v>
      </c>
      <c r="I150" s="52">
        <v>7</v>
      </c>
      <c r="J150" s="52">
        <v>8</v>
      </c>
      <c r="K150" s="52">
        <v>6</v>
      </c>
      <c r="L150" s="52">
        <v>4</v>
      </c>
      <c r="M150" s="52">
        <v>4</v>
      </c>
      <c r="N150" s="52">
        <v>4</v>
      </c>
      <c r="O150" s="52">
        <v>8</v>
      </c>
      <c r="P150" s="52">
        <v>9</v>
      </c>
      <c r="Q150" s="52">
        <v>10</v>
      </c>
      <c r="R150" s="52">
        <v>12</v>
      </c>
      <c r="S150" s="52">
        <v>15</v>
      </c>
      <c r="T150" s="52">
        <v>22</v>
      </c>
      <c r="U150" s="52">
        <v>24</v>
      </c>
      <c r="V150" s="52">
        <v>31</v>
      </c>
      <c r="W150" s="52">
        <v>31</v>
      </c>
      <c r="X150" s="52">
        <v>35</v>
      </c>
      <c r="Y150" s="52">
        <v>46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4421</v>
      </c>
      <c r="C153" s="52">
        <v>5658</v>
      </c>
      <c r="D153" s="52">
        <v>10514</v>
      </c>
      <c r="E153" s="52">
        <v>14257</v>
      </c>
      <c r="F153" s="52">
        <v>20090</v>
      </c>
      <c r="G153" s="52">
        <v>24884</v>
      </c>
      <c r="H153" s="52">
        <v>29384</v>
      </c>
      <c r="I153" s="52">
        <v>27989</v>
      </c>
      <c r="J153" s="52">
        <v>26205</v>
      </c>
      <c r="K153" s="52">
        <v>26724</v>
      </c>
      <c r="L153" s="52">
        <v>26934</v>
      </c>
      <c r="M153" s="52">
        <v>29857</v>
      </c>
      <c r="N153" s="52">
        <v>33553</v>
      </c>
      <c r="O153" s="52">
        <v>38803</v>
      </c>
      <c r="P153" s="52">
        <v>45343</v>
      </c>
      <c r="Q153" s="52">
        <v>47143</v>
      </c>
      <c r="R153" s="52">
        <v>55460</v>
      </c>
      <c r="S153" s="52">
        <v>62964</v>
      </c>
      <c r="T153" s="52">
        <v>66447</v>
      </c>
      <c r="U153" s="52">
        <v>74359</v>
      </c>
      <c r="V153" s="52">
        <v>81528</v>
      </c>
      <c r="W153" s="52">
        <v>87468</v>
      </c>
      <c r="X153" s="52">
        <v>76973</v>
      </c>
      <c r="Y153" s="52">
        <v>66177</v>
      </c>
      <c r="DA153" s="63" t="s">
        <v>1124</v>
      </c>
    </row>
    <row r="154" spans="1:105" ht="12" customHeight="1" x14ac:dyDescent="0.25">
      <c r="A154" s="97" t="s">
        <v>121</v>
      </c>
      <c r="B154" s="52">
        <v>8002</v>
      </c>
      <c r="C154" s="52">
        <v>10971</v>
      </c>
      <c r="D154" s="52">
        <v>17086</v>
      </c>
      <c r="E154" s="52">
        <v>25322</v>
      </c>
      <c r="F154" s="52">
        <v>31544</v>
      </c>
      <c r="G154" s="52">
        <v>39608</v>
      </c>
      <c r="H154" s="52">
        <v>48957</v>
      </c>
      <c r="I154" s="52">
        <v>61513</v>
      </c>
      <c r="J154" s="52">
        <v>68923</v>
      </c>
      <c r="K154" s="52">
        <v>71216</v>
      </c>
      <c r="L154" s="52">
        <v>75611</v>
      </c>
      <c r="M154" s="52">
        <v>79114</v>
      </c>
      <c r="N154" s="52">
        <v>85037</v>
      </c>
      <c r="O154" s="52">
        <v>91143</v>
      </c>
      <c r="P154" s="52">
        <v>106929</v>
      </c>
      <c r="Q154" s="52">
        <v>142004</v>
      </c>
      <c r="R154" s="52">
        <v>169331</v>
      </c>
      <c r="S154" s="52">
        <v>196574</v>
      </c>
      <c r="T154" s="52">
        <v>228817</v>
      </c>
      <c r="U154" s="52">
        <v>242860</v>
      </c>
      <c r="V154" s="52">
        <v>259429</v>
      </c>
      <c r="W154" s="52">
        <v>287791</v>
      </c>
      <c r="X154" s="52">
        <v>330278</v>
      </c>
      <c r="Y154" s="52">
        <v>381268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537</v>
      </c>
      <c r="C158" s="52">
        <v>650</v>
      </c>
      <c r="D158" s="52">
        <v>868</v>
      </c>
      <c r="E158" s="52">
        <v>1205</v>
      </c>
      <c r="F158" s="52">
        <v>1578</v>
      </c>
      <c r="G158" s="52">
        <v>2103</v>
      </c>
      <c r="H158" s="52">
        <v>2787</v>
      </c>
      <c r="I158" s="52">
        <v>3425</v>
      </c>
      <c r="J158" s="52">
        <v>3796</v>
      </c>
      <c r="K158" s="52">
        <v>3989</v>
      </c>
      <c r="L158" s="52">
        <v>4260</v>
      </c>
      <c r="M158" s="52">
        <v>4764</v>
      </c>
      <c r="N158" s="52">
        <v>5839</v>
      </c>
      <c r="O158" s="52">
        <v>9057</v>
      </c>
      <c r="P158" s="52">
        <v>14050</v>
      </c>
      <c r="Q158" s="52">
        <v>20749</v>
      </c>
      <c r="R158" s="52">
        <v>25675</v>
      </c>
      <c r="S158" s="52">
        <v>34221</v>
      </c>
      <c r="T158" s="52">
        <v>49019</v>
      </c>
      <c r="U158" s="52">
        <v>61111</v>
      </c>
      <c r="V158" s="52">
        <v>71628</v>
      </c>
      <c r="W158" s="52">
        <v>80443</v>
      </c>
      <c r="X158" s="52">
        <v>85473</v>
      </c>
      <c r="Y158" s="52">
        <v>92422</v>
      </c>
      <c r="DA158" s="63" t="s">
        <v>1126</v>
      </c>
    </row>
    <row r="159" spans="1:105" ht="12" customHeight="1" x14ac:dyDescent="0.25">
      <c r="A159" s="109" t="s">
        <v>120</v>
      </c>
      <c r="B159" s="36">
        <v>11975</v>
      </c>
      <c r="C159" s="36">
        <v>16115</v>
      </c>
      <c r="D159" s="36">
        <v>26999</v>
      </c>
      <c r="E159" s="36">
        <v>38776</v>
      </c>
      <c r="F159" s="36">
        <v>50539</v>
      </c>
      <c r="G159" s="36">
        <v>62937</v>
      </c>
      <c r="H159" s="36">
        <v>76138</v>
      </c>
      <c r="I159" s="36">
        <v>86643</v>
      </c>
      <c r="J159" s="36">
        <v>91863</v>
      </c>
      <c r="K159" s="36">
        <v>94427</v>
      </c>
      <c r="L159" s="36">
        <v>98714</v>
      </c>
      <c r="M159" s="36">
        <v>104616</v>
      </c>
      <c r="N159" s="36">
        <v>113173</v>
      </c>
      <c r="O159" s="36">
        <v>121419</v>
      </c>
      <c r="P159" s="36">
        <v>138933</v>
      </c>
      <c r="Q159" s="36">
        <v>169257</v>
      </c>
      <c r="R159" s="36">
        <v>200099</v>
      </c>
      <c r="S159" s="36">
        <v>226484</v>
      </c>
      <c r="T159" s="36">
        <v>247664</v>
      </c>
      <c r="U159" s="36">
        <v>257800</v>
      </c>
      <c r="V159" s="36">
        <v>271252</v>
      </c>
      <c r="W159" s="36">
        <v>296884</v>
      </c>
      <c r="X159" s="36">
        <v>323920</v>
      </c>
      <c r="Y159" s="36">
        <v>357263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234109</v>
      </c>
      <c r="C161" s="120">
        <v>250691</v>
      </c>
      <c r="D161" s="120">
        <v>284479</v>
      </c>
      <c r="E161" s="120">
        <v>292982</v>
      </c>
      <c r="F161" s="120">
        <v>307547</v>
      </c>
      <c r="G161" s="120">
        <v>306358</v>
      </c>
      <c r="H161" s="120">
        <v>320950</v>
      </c>
      <c r="I161" s="120">
        <v>334506</v>
      </c>
      <c r="J161" s="120">
        <v>357758</v>
      </c>
      <c r="K161" s="120">
        <v>367782</v>
      </c>
      <c r="L161" s="120">
        <v>367480</v>
      </c>
      <c r="M161" s="120">
        <v>364105</v>
      </c>
      <c r="N161" s="120">
        <v>359566</v>
      </c>
      <c r="O161" s="120">
        <v>375765</v>
      </c>
      <c r="P161" s="120">
        <v>397233</v>
      </c>
      <c r="Q161" s="120">
        <v>407837</v>
      </c>
      <c r="R161" s="120">
        <v>414220</v>
      </c>
      <c r="S161" s="120">
        <v>400923</v>
      </c>
      <c r="T161" s="120">
        <v>368756</v>
      </c>
      <c r="U161" s="120">
        <v>300450</v>
      </c>
      <c r="V161" s="120">
        <v>247948</v>
      </c>
      <c r="W161" s="120">
        <v>201736</v>
      </c>
      <c r="X161" s="120">
        <v>135326</v>
      </c>
      <c r="Y161" s="120">
        <v>69771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234109</v>
      </c>
      <c r="C163" s="52">
        <v>250691</v>
      </c>
      <c r="D163" s="52">
        <v>284479</v>
      </c>
      <c r="E163" s="52">
        <v>292982</v>
      </c>
      <c r="F163" s="52">
        <v>307547</v>
      </c>
      <c r="G163" s="52">
        <v>306358</v>
      </c>
      <c r="H163" s="52">
        <v>320950</v>
      </c>
      <c r="I163" s="52">
        <v>334506</v>
      </c>
      <c r="J163" s="52">
        <v>357758</v>
      </c>
      <c r="K163" s="52">
        <v>367782</v>
      </c>
      <c r="L163" s="52">
        <v>367480</v>
      </c>
      <c r="M163" s="52">
        <v>364105</v>
      </c>
      <c r="N163" s="52">
        <v>359566</v>
      </c>
      <c r="O163" s="52">
        <v>375765</v>
      </c>
      <c r="P163" s="52">
        <v>397233</v>
      </c>
      <c r="Q163" s="52">
        <v>407837</v>
      </c>
      <c r="R163" s="52">
        <v>414220</v>
      </c>
      <c r="S163" s="52">
        <v>400923</v>
      </c>
      <c r="T163" s="52">
        <v>368756</v>
      </c>
      <c r="U163" s="52">
        <v>300450</v>
      </c>
      <c r="V163" s="52">
        <v>247948</v>
      </c>
      <c r="W163" s="52">
        <v>201736</v>
      </c>
      <c r="X163" s="52">
        <v>135326</v>
      </c>
      <c r="Y163" s="52">
        <v>69771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176918</v>
      </c>
      <c r="C165" s="52">
        <v>171772</v>
      </c>
      <c r="D165" s="52">
        <v>170614</v>
      </c>
      <c r="E165" s="52">
        <v>175563</v>
      </c>
      <c r="F165" s="52">
        <v>155391</v>
      </c>
      <c r="G165" s="52">
        <v>141971</v>
      </c>
      <c r="H165" s="52">
        <v>131373</v>
      </c>
      <c r="I165" s="52">
        <v>138751</v>
      </c>
      <c r="J165" s="52">
        <v>135477</v>
      </c>
      <c r="K165" s="52">
        <v>146075</v>
      </c>
      <c r="L165" s="52">
        <v>148396</v>
      </c>
      <c r="M165" s="52">
        <v>153295</v>
      </c>
      <c r="N165" s="52">
        <v>168723</v>
      </c>
      <c r="O165" s="52">
        <v>188036</v>
      </c>
      <c r="P165" s="52">
        <v>208100</v>
      </c>
      <c r="Q165" s="52">
        <v>228539</v>
      </c>
      <c r="R165" s="52">
        <v>246409</v>
      </c>
      <c r="S165" s="52">
        <v>255626</v>
      </c>
      <c r="T165" s="52">
        <v>247209</v>
      </c>
      <c r="U165" s="52">
        <v>220926</v>
      </c>
      <c r="V165" s="52">
        <v>195158</v>
      </c>
      <c r="W165" s="52">
        <v>164517</v>
      </c>
      <c r="X165" s="52">
        <v>122340</v>
      </c>
      <c r="Y165" s="52">
        <v>67559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1645</v>
      </c>
      <c r="C167" s="52">
        <v>1899</v>
      </c>
      <c r="D167" s="52">
        <v>2403</v>
      </c>
      <c r="E167" s="52">
        <v>2619</v>
      </c>
      <c r="F167" s="52">
        <v>2709</v>
      </c>
      <c r="G167" s="52">
        <v>2616</v>
      </c>
      <c r="H167" s="52">
        <v>2484</v>
      </c>
      <c r="I167" s="52">
        <v>2249</v>
      </c>
      <c r="J167" s="52">
        <v>2021</v>
      </c>
      <c r="K167" s="52">
        <v>1743</v>
      </c>
      <c r="L167" s="52">
        <v>1470</v>
      </c>
      <c r="M167" s="52">
        <v>1311</v>
      </c>
      <c r="N167" s="52">
        <v>1228</v>
      </c>
      <c r="O167" s="52">
        <v>1449</v>
      </c>
      <c r="P167" s="52">
        <v>1721</v>
      </c>
      <c r="Q167" s="52">
        <v>1816</v>
      </c>
      <c r="R167" s="52">
        <v>1823</v>
      </c>
      <c r="S167" s="52">
        <v>1801</v>
      </c>
      <c r="T167" s="52">
        <v>1709</v>
      </c>
      <c r="U167" s="52">
        <v>1451</v>
      </c>
      <c r="V167" s="52">
        <v>1223</v>
      </c>
      <c r="W167" s="52">
        <v>960</v>
      </c>
      <c r="X167" s="52">
        <v>623</v>
      </c>
      <c r="Y167" s="52">
        <v>353</v>
      </c>
      <c r="DA167" s="63" t="s">
        <v>1130</v>
      </c>
    </row>
    <row r="168" spans="1:105" ht="12" customHeight="1" x14ac:dyDescent="0.25">
      <c r="A168" s="97" t="s">
        <v>123</v>
      </c>
      <c r="B168" s="52">
        <v>21</v>
      </c>
      <c r="C168" s="52">
        <v>26</v>
      </c>
      <c r="D168" s="52">
        <v>30</v>
      </c>
      <c r="E168" s="52">
        <v>35</v>
      </c>
      <c r="F168" s="52">
        <v>35</v>
      </c>
      <c r="G168" s="52">
        <v>34</v>
      </c>
      <c r="H168" s="52">
        <v>33</v>
      </c>
      <c r="I168" s="52">
        <v>33</v>
      </c>
      <c r="J168" s="52">
        <v>33</v>
      </c>
      <c r="K168" s="52">
        <v>30</v>
      </c>
      <c r="L168" s="52">
        <v>27</v>
      </c>
      <c r="M168" s="52">
        <v>21</v>
      </c>
      <c r="N168" s="52">
        <v>18</v>
      </c>
      <c r="O168" s="52">
        <v>27</v>
      </c>
      <c r="P168" s="52">
        <v>30</v>
      </c>
      <c r="Q168" s="52">
        <v>29</v>
      </c>
      <c r="R168" s="52">
        <v>26</v>
      </c>
      <c r="S168" s="52">
        <v>26</v>
      </c>
      <c r="T168" s="52">
        <v>27</v>
      </c>
      <c r="U168" s="52">
        <v>25</v>
      </c>
      <c r="V168" s="52">
        <v>21</v>
      </c>
      <c r="W168" s="52">
        <v>14</v>
      </c>
      <c r="X168" s="52">
        <v>10</v>
      </c>
      <c r="Y168" s="52">
        <v>10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82717</v>
      </c>
      <c r="C171" s="52">
        <v>86297</v>
      </c>
      <c r="D171" s="52">
        <v>103280</v>
      </c>
      <c r="E171" s="52">
        <v>104556</v>
      </c>
      <c r="F171" s="52">
        <v>115482</v>
      </c>
      <c r="G171" s="52">
        <v>115688</v>
      </c>
      <c r="H171" s="52">
        <v>119426</v>
      </c>
      <c r="I171" s="52">
        <v>107257</v>
      </c>
      <c r="J171" s="52">
        <v>96905</v>
      </c>
      <c r="K171" s="52">
        <v>98530</v>
      </c>
      <c r="L171" s="52">
        <v>93590</v>
      </c>
      <c r="M171" s="52">
        <v>94370</v>
      </c>
      <c r="N171" s="52">
        <v>94350</v>
      </c>
      <c r="O171" s="52">
        <v>105213</v>
      </c>
      <c r="P171" s="52">
        <v>113734</v>
      </c>
      <c r="Q171" s="52">
        <v>109755</v>
      </c>
      <c r="R171" s="52">
        <v>111527</v>
      </c>
      <c r="S171" s="52">
        <v>104146</v>
      </c>
      <c r="T171" s="52">
        <v>90824</v>
      </c>
      <c r="U171" s="52">
        <v>71378</v>
      </c>
      <c r="V171" s="52">
        <v>56547</v>
      </c>
      <c r="W171" s="52">
        <v>43357</v>
      </c>
      <c r="X171" s="52">
        <v>27192</v>
      </c>
      <c r="Y171" s="52">
        <v>14205</v>
      </c>
      <c r="DA171" s="63" t="s">
        <v>1132</v>
      </c>
    </row>
    <row r="172" spans="1:105" ht="12" customHeight="1" x14ac:dyDescent="0.25">
      <c r="A172" s="97" t="s">
        <v>121</v>
      </c>
      <c r="B172" s="52">
        <v>149726</v>
      </c>
      <c r="C172" s="52">
        <v>162469</v>
      </c>
      <c r="D172" s="52">
        <v>178766</v>
      </c>
      <c r="E172" s="52">
        <v>185772</v>
      </c>
      <c r="F172" s="52">
        <v>189321</v>
      </c>
      <c r="G172" s="52">
        <v>188020</v>
      </c>
      <c r="H172" s="52">
        <v>199007</v>
      </c>
      <c r="I172" s="52">
        <v>224967</v>
      </c>
      <c r="J172" s="52">
        <v>258799</v>
      </c>
      <c r="K172" s="52">
        <v>267479</v>
      </c>
      <c r="L172" s="52">
        <v>272393</v>
      </c>
      <c r="M172" s="52">
        <v>268403</v>
      </c>
      <c r="N172" s="52">
        <v>263970</v>
      </c>
      <c r="O172" s="52">
        <v>269076</v>
      </c>
      <c r="P172" s="52">
        <v>281748</v>
      </c>
      <c r="Q172" s="52">
        <v>296237</v>
      </c>
      <c r="R172" s="52">
        <v>300844</v>
      </c>
      <c r="S172" s="52">
        <v>294950</v>
      </c>
      <c r="T172" s="52">
        <v>276196</v>
      </c>
      <c r="U172" s="52">
        <v>227596</v>
      </c>
      <c r="V172" s="52">
        <v>190157</v>
      </c>
      <c r="W172" s="52">
        <v>157405</v>
      </c>
      <c r="X172" s="52">
        <v>107501</v>
      </c>
      <c r="Y172" s="52">
        <v>55203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10056</v>
      </c>
      <c r="C176" s="52">
        <v>10179</v>
      </c>
      <c r="D176" s="52">
        <v>10231</v>
      </c>
      <c r="E176" s="52">
        <v>10006</v>
      </c>
      <c r="F176" s="52">
        <v>10101</v>
      </c>
      <c r="G176" s="52">
        <v>10025</v>
      </c>
      <c r="H176" s="52">
        <v>11051</v>
      </c>
      <c r="I176" s="52">
        <v>12277</v>
      </c>
      <c r="J176" s="52">
        <v>13971</v>
      </c>
      <c r="K176" s="52">
        <v>14822</v>
      </c>
      <c r="L176" s="52">
        <v>15250</v>
      </c>
      <c r="M176" s="52">
        <v>15730</v>
      </c>
      <c r="N176" s="52">
        <v>16926</v>
      </c>
      <c r="O176" s="52">
        <v>24607</v>
      </c>
      <c r="P176" s="52">
        <v>33084</v>
      </c>
      <c r="Q176" s="52">
        <v>39934</v>
      </c>
      <c r="R176" s="52">
        <v>44361</v>
      </c>
      <c r="S176" s="52">
        <v>49266</v>
      </c>
      <c r="T176" s="52">
        <v>52452</v>
      </c>
      <c r="U176" s="52">
        <v>46688</v>
      </c>
      <c r="V176" s="52">
        <v>41723</v>
      </c>
      <c r="W176" s="52">
        <v>35586</v>
      </c>
      <c r="X176" s="52">
        <v>24646</v>
      </c>
      <c r="Y176" s="52">
        <v>13230</v>
      </c>
      <c r="DA176" s="63" t="s">
        <v>1134</v>
      </c>
    </row>
    <row r="177" spans="1:105" ht="12" customHeight="1" x14ac:dyDescent="0.25">
      <c r="A177" s="109" t="s">
        <v>120</v>
      </c>
      <c r="B177" s="36">
        <v>224053</v>
      </c>
      <c r="C177" s="36">
        <v>240512</v>
      </c>
      <c r="D177" s="36">
        <v>274248</v>
      </c>
      <c r="E177" s="36">
        <v>282976</v>
      </c>
      <c r="F177" s="36">
        <v>297446</v>
      </c>
      <c r="G177" s="36">
        <v>296333</v>
      </c>
      <c r="H177" s="36">
        <v>309899</v>
      </c>
      <c r="I177" s="36">
        <v>322229</v>
      </c>
      <c r="J177" s="36">
        <v>343787</v>
      </c>
      <c r="K177" s="36">
        <v>352960</v>
      </c>
      <c r="L177" s="36">
        <v>352230</v>
      </c>
      <c r="M177" s="36">
        <v>348375</v>
      </c>
      <c r="N177" s="36">
        <v>342640</v>
      </c>
      <c r="O177" s="36">
        <v>351158</v>
      </c>
      <c r="P177" s="36">
        <v>364149</v>
      </c>
      <c r="Q177" s="36">
        <v>367903</v>
      </c>
      <c r="R177" s="36">
        <v>369859</v>
      </c>
      <c r="S177" s="36">
        <v>351657</v>
      </c>
      <c r="T177" s="36">
        <v>316304</v>
      </c>
      <c r="U177" s="36">
        <v>253762</v>
      </c>
      <c r="V177" s="36">
        <v>206225</v>
      </c>
      <c r="W177" s="36">
        <v>166150</v>
      </c>
      <c r="X177" s="36">
        <v>110680</v>
      </c>
      <c r="Y177" s="36">
        <v>56541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5480</v>
      </c>
      <c r="D5" s="52">
        <v>8523</v>
      </c>
      <c r="E5" s="52">
        <v>4488</v>
      </c>
      <c r="F5" s="52">
        <v>2699</v>
      </c>
      <c r="G5" s="52">
        <v>1356</v>
      </c>
      <c r="H5" s="52">
        <v>1207</v>
      </c>
      <c r="I5" s="52">
        <v>0</v>
      </c>
      <c r="J5" s="52">
        <v>0</v>
      </c>
      <c r="K5" s="52">
        <v>0</v>
      </c>
      <c r="L5" s="52">
        <v>2</v>
      </c>
      <c r="M5" s="52">
        <v>531</v>
      </c>
      <c r="N5" s="52">
        <v>1539</v>
      </c>
      <c r="O5" s="52">
        <v>1715</v>
      </c>
      <c r="P5" s="52">
        <v>1</v>
      </c>
      <c r="Q5" s="52">
        <v>7</v>
      </c>
      <c r="R5" s="52">
        <v>24</v>
      </c>
      <c r="S5" s="52">
        <v>73</v>
      </c>
      <c r="T5" s="52">
        <v>106</v>
      </c>
      <c r="U5" s="52">
        <v>165</v>
      </c>
      <c r="V5" s="52">
        <v>853</v>
      </c>
      <c r="W5" s="52">
        <v>1059</v>
      </c>
      <c r="X5" s="52">
        <v>1793</v>
      </c>
      <c r="Y5" s="52">
        <v>2855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648</v>
      </c>
      <c r="D8" s="52">
        <v>649</v>
      </c>
      <c r="E8" s="52">
        <v>658</v>
      </c>
      <c r="F8" s="52">
        <v>677</v>
      </c>
      <c r="G8" s="52">
        <v>709</v>
      </c>
      <c r="H8" s="52">
        <v>751</v>
      </c>
      <c r="I8" s="52">
        <v>417</v>
      </c>
      <c r="J8" s="52">
        <v>227</v>
      </c>
      <c r="K8" s="52">
        <v>306</v>
      </c>
      <c r="L8" s="52">
        <v>118</v>
      </c>
      <c r="M8" s="52">
        <v>51</v>
      </c>
      <c r="N8" s="52">
        <v>20</v>
      </c>
      <c r="O8" s="52">
        <v>237</v>
      </c>
      <c r="P8" s="52">
        <v>50</v>
      </c>
      <c r="Q8" s="52">
        <v>53</v>
      </c>
      <c r="R8" s="52">
        <v>81</v>
      </c>
      <c r="S8" s="52">
        <v>141</v>
      </c>
      <c r="T8" s="52">
        <v>169</v>
      </c>
      <c r="U8" s="52">
        <v>273</v>
      </c>
      <c r="V8" s="52">
        <v>416</v>
      </c>
      <c r="W8" s="52">
        <v>569</v>
      </c>
      <c r="X8" s="52">
        <v>694</v>
      </c>
      <c r="Y8" s="52">
        <v>1374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38</v>
      </c>
      <c r="D11" s="52">
        <v>60</v>
      </c>
      <c r="E11" s="52">
        <v>31</v>
      </c>
      <c r="F11" s="52">
        <v>19</v>
      </c>
      <c r="G11" s="52">
        <v>10</v>
      </c>
      <c r="H11" s="52">
        <v>22</v>
      </c>
      <c r="I11" s="52">
        <v>12</v>
      </c>
      <c r="J11" s="52">
        <v>0</v>
      </c>
      <c r="K11" s="52">
        <v>0</v>
      </c>
      <c r="L11" s="52">
        <v>1</v>
      </c>
      <c r="M11" s="52">
        <v>1</v>
      </c>
      <c r="N11" s="52">
        <v>5</v>
      </c>
      <c r="O11" s="52">
        <v>5</v>
      </c>
      <c r="P11" s="52">
        <v>0</v>
      </c>
      <c r="Q11" s="52">
        <v>1</v>
      </c>
      <c r="R11" s="52">
        <v>0</v>
      </c>
      <c r="S11" s="52">
        <v>1</v>
      </c>
      <c r="T11" s="52">
        <v>3</v>
      </c>
      <c r="U11" s="52">
        <v>4</v>
      </c>
      <c r="V11" s="52">
        <v>4</v>
      </c>
      <c r="W11" s="52">
        <v>6</v>
      </c>
      <c r="X11" s="52">
        <v>4</v>
      </c>
      <c r="Y11" s="52">
        <v>13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2</v>
      </c>
      <c r="E12" s="52">
        <v>0</v>
      </c>
      <c r="F12" s="52">
        <v>0</v>
      </c>
      <c r="G12" s="52">
        <v>0</v>
      </c>
      <c r="H12" s="52">
        <v>1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1937</v>
      </c>
      <c r="D15" s="52">
        <v>3011</v>
      </c>
      <c r="E15" s="52">
        <v>1586</v>
      </c>
      <c r="F15" s="52">
        <v>953</v>
      </c>
      <c r="G15" s="52">
        <v>479</v>
      </c>
      <c r="H15" s="52">
        <v>1124</v>
      </c>
      <c r="I15" s="52">
        <v>607</v>
      </c>
      <c r="J15" s="52">
        <v>9</v>
      </c>
      <c r="K15" s="52">
        <v>26</v>
      </c>
      <c r="L15" s="52">
        <v>49</v>
      </c>
      <c r="M15" s="52">
        <v>113</v>
      </c>
      <c r="N15" s="52">
        <v>308</v>
      </c>
      <c r="O15" s="52">
        <v>323</v>
      </c>
      <c r="P15" s="52">
        <v>20</v>
      </c>
      <c r="Q15" s="52">
        <v>40</v>
      </c>
      <c r="R15" s="52">
        <v>85</v>
      </c>
      <c r="S15" s="52">
        <v>127</v>
      </c>
      <c r="T15" s="52">
        <v>173</v>
      </c>
      <c r="U15" s="52">
        <v>262</v>
      </c>
      <c r="V15" s="52">
        <v>390</v>
      </c>
      <c r="W15" s="52">
        <v>430</v>
      </c>
      <c r="X15" s="52">
        <v>432</v>
      </c>
      <c r="Y15" s="52">
        <v>657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3505</v>
      </c>
      <c r="D16" s="52">
        <v>5451</v>
      </c>
      <c r="E16" s="52">
        <v>2871</v>
      </c>
      <c r="F16" s="52">
        <v>1727</v>
      </c>
      <c r="G16" s="52">
        <v>867</v>
      </c>
      <c r="H16" s="52">
        <v>2033</v>
      </c>
      <c r="I16" s="52">
        <v>1100</v>
      </c>
      <c r="J16" s="52">
        <v>20</v>
      </c>
      <c r="K16" s="52">
        <v>76</v>
      </c>
      <c r="L16" s="52">
        <v>165</v>
      </c>
      <c r="M16" s="52">
        <v>417</v>
      </c>
      <c r="N16" s="52">
        <v>1237</v>
      </c>
      <c r="O16" s="52">
        <v>1459</v>
      </c>
      <c r="P16" s="52">
        <v>127</v>
      </c>
      <c r="Q16" s="52">
        <v>206</v>
      </c>
      <c r="R16" s="52">
        <v>274</v>
      </c>
      <c r="S16" s="52">
        <v>280</v>
      </c>
      <c r="T16" s="52">
        <v>406</v>
      </c>
      <c r="U16" s="52">
        <v>593</v>
      </c>
      <c r="V16" s="52">
        <v>984</v>
      </c>
      <c r="W16" s="52">
        <v>1149</v>
      </c>
      <c r="X16" s="52">
        <v>1474</v>
      </c>
      <c r="Y16" s="52">
        <v>2185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235</v>
      </c>
      <c r="D21" s="52">
        <v>366</v>
      </c>
      <c r="E21" s="52">
        <v>193</v>
      </c>
      <c r="F21" s="52">
        <v>116</v>
      </c>
      <c r="G21" s="52">
        <v>59</v>
      </c>
      <c r="H21" s="52">
        <v>136</v>
      </c>
      <c r="I21" s="52">
        <v>74</v>
      </c>
      <c r="J21" s="52">
        <v>1</v>
      </c>
      <c r="K21" s="52">
        <v>5</v>
      </c>
      <c r="L21" s="52">
        <v>9</v>
      </c>
      <c r="M21" s="52">
        <v>26</v>
      </c>
      <c r="N21" s="52">
        <v>72</v>
      </c>
      <c r="O21" s="52">
        <v>83</v>
      </c>
      <c r="P21" s="52">
        <v>6</v>
      </c>
      <c r="Q21" s="52">
        <v>14</v>
      </c>
      <c r="R21" s="52">
        <v>23</v>
      </c>
      <c r="S21" s="52">
        <v>40</v>
      </c>
      <c r="T21" s="52">
        <v>56</v>
      </c>
      <c r="U21" s="52">
        <v>116</v>
      </c>
      <c r="V21" s="52">
        <v>172</v>
      </c>
      <c r="W21" s="52">
        <v>238</v>
      </c>
      <c r="X21" s="52">
        <v>355</v>
      </c>
      <c r="Y21" s="52">
        <v>597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5245</v>
      </c>
      <c r="D22" s="36">
        <v>8157</v>
      </c>
      <c r="E22" s="36">
        <v>4295</v>
      </c>
      <c r="F22" s="36">
        <v>2583</v>
      </c>
      <c r="G22" s="36">
        <v>1297</v>
      </c>
      <c r="H22" s="36">
        <v>3045</v>
      </c>
      <c r="I22" s="36">
        <v>1645</v>
      </c>
      <c r="J22" s="36">
        <v>28</v>
      </c>
      <c r="K22" s="36">
        <v>96</v>
      </c>
      <c r="L22" s="36">
        <v>206</v>
      </c>
      <c r="M22" s="36">
        <v>505</v>
      </c>
      <c r="N22" s="36">
        <v>1476</v>
      </c>
      <c r="O22" s="36">
        <v>1706</v>
      </c>
      <c r="P22" s="36">
        <v>139</v>
      </c>
      <c r="Q22" s="36">
        <v>242</v>
      </c>
      <c r="R22" s="36">
        <v>327</v>
      </c>
      <c r="S22" s="36">
        <v>379</v>
      </c>
      <c r="T22" s="36">
        <v>515</v>
      </c>
      <c r="U22" s="36">
        <v>751</v>
      </c>
      <c r="V22" s="36">
        <v>1212</v>
      </c>
      <c r="W22" s="36">
        <v>1344</v>
      </c>
      <c r="X22" s="36">
        <v>1550</v>
      </c>
      <c r="Y22" s="36">
        <v>2258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6631</v>
      </c>
      <c r="D26" s="52">
        <v>11647</v>
      </c>
      <c r="E26" s="52">
        <v>6431</v>
      </c>
      <c r="F26" s="52">
        <v>2745</v>
      </c>
      <c r="G26" s="52">
        <v>2380</v>
      </c>
      <c r="H26" s="52">
        <v>5967</v>
      </c>
      <c r="I26" s="52">
        <v>5968</v>
      </c>
      <c r="J26" s="52">
        <v>5976</v>
      </c>
      <c r="K26" s="52">
        <v>5996</v>
      </c>
      <c r="L26" s="52">
        <v>6041</v>
      </c>
      <c r="M26" s="52">
        <v>6110</v>
      </c>
      <c r="N26" s="52">
        <v>6231</v>
      </c>
      <c r="O26" s="52">
        <v>5213</v>
      </c>
      <c r="P26" s="52">
        <v>673</v>
      </c>
      <c r="Q26" s="52">
        <v>1004</v>
      </c>
      <c r="R26" s="52">
        <v>1420</v>
      </c>
      <c r="S26" s="52">
        <v>1924</v>
      </c>
      <c r="T26" s="52">
        <v>4621</v>
      </c>
      <c r="U26" s="52">
        <v>4509</v>
      </c>
      <c r="V26" s="52">
        <v>1718</v>
      </c>
      <c r="W26" s="52">
        <v>4291</v>
      </c>
      <c r="X26" s="52">
        <v>5709</v>
      </c>
      <c r="Y26" s="52">
        <v>6115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1804</v>
      </c>
      <c r="D29" s="52">
        <v>1807</v>
      </c>
      <c r="E29" s="52">
        <v>1837</v>
      </c>
      <c r="F29" s="52">
        <v>1905</v>
      </c>
      <c r="G29" s="52">
        <v>2019</v>
      </c>
      <c r="H29" s="52">
        <v>2181</v>
      </c>
      <c r="I29" s="52">
        <v>1311</v>
      </c>
      <c r="J29" s="52">
        <v>932</v>
      </c>
      <c r="K29" s="52">
        <v>1188</v>
      </c>
      <c r="L29" s="52">
        <v>687</v>
      </c>
      <c r="M29" s="52">
        <v>473</v>
      </c>
      <c r="N29" s="52">
        <v>647</v>
      </c>
      <c r="O29" s="52">
        <v>2132</v>
      </c>
      <c r="P29" s="52">
        <v>1513</v>
      </c>
      <c r="Q29" s="52">
        <v>1712</v>
      </c>
      <c r="R29" s="52">
        <v>2063</v>
      </c>
      <c r="S29" s="52">
        <v>2690</v>
      </c>
      <c r="T29" s="52">
        <v>3130</v>
      </c>
      <c r="U29" s="52">
        <v>3277</v>
      </c>
      <c r="V29" s="52">
        <v>3335</v>
      </c>
      <c r="W29" s="52">
        <v>3302</v>
      </c>
      <c r="X29" s="52">
        <v>3418</v>
      </c>
      <c r="Y29" s="52">
        <v>3049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84</v>
      </c>
      <c r="D31" s="52">
        <v>84</v>
      </c>
      <c r="E31" s="52">
        <v>85</v>
      </c>
      <c r="F31" s="52">
        <v>86</v>
      </c>
      <c r="G31" s="52">
        <v>88</v>
      </c>
      <c r="H31" s="52">
        <v>92</v>
      </c>
      <c r="I31" s="52">
        <v>52</v>
      </c>
      <c r="J31" s="52">
        <v>44</v>
      </c>
      <c r="K31" s="52">
        <v>45</v>
      </c>
      <c r="L31" s="52">
        <v>44</v>
      </c>
      <c r="M31" s="52">
        <v>45</v>
      </c>
      <c r="N31" s="52">
        <v>41</v>
      </c>
      <c r="O31" s="52">
        <v>33</v>
      </c>
      <c r="P31" s="52">
        <v>17</v>
      </c>
      <c r="Q31" s="52">
        <v>18</v>
      </c>
      <c r="R31" s="52">
        <v>24</v>
      </c>
      <c r="S31" s="52">
        <v>31</v>
      </c>
      <c r="T31" s="52">
        <v>38</v>
      </c>
      <c r="U31" s="52">
        <v>47</v>
      </c>
      <c r="V31" s="52">
        <v>53</v>
      </c>
      <c r="W31" s="52">
        <v>49</v>
      </c>
      <c r="X31" s="52">
        <v>47</v>
      </c>
      <c r="Y31" s="52">
        <v>36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1</v>
      </c>
      <c r="D32" s="52">
        <v>1</v>
      </c>
      <c r="E32" s="52">
        <v>1</v>
      </c>
      <c r="F32" s="52">
        <v>1</v>
      </c>
      <c r="G32" s="52">
        <v>1</v>
      </c>
      <c r="H32" s="52">
        <v>2</v>
      </c>
      <c r="I32" s="52">
        <v>0</v>
      </c>
      <c r="J32" s="52">
        <v>1</v>
      </c>
      <c r="K32" s="52">
        <v>0</v>
      </c>
      <c r="L32" s="52">
        <v>1</v>
      </c>
      <c r="M32" s="52">
        <v>0</v>
      </c>
      <c r="N32" s="52">
        <v>1</v>
      </c>
      <c r="O32" s="52">
        <v>1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2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4216</v>
      </c>
      <c r="D35" s="52">
        <v>4220</v>
      </c>
      <c r="E35" s="52">
        <v>4239</v>
      </c>
      <c r="F35" s="52">
        <v>4283</v>
      </c>
      <c r="G35" s="52">
        <v>4372</v>
      </c>
      <c r="H35" s="52">
        <v>4554</v>
      </c>
      <c r="I35" s="52">
        <v>2341</v>
      </c>
      <c r="J35" s="52">
        <v>2165</v>
      </c>
      <c r="K35" s="52">
        <v>2181</v>
      </c>
      <c r="L35" s="52">
        <v>2353</v>
      </c>
      <c r="M35" s="52">
        <v>2474</v>
      </c>
      <c r="N35" s="52">
        <v>2792</v>
      </c>
      <c r="O35" s="52">
        <v>2374</v>
      </c>
      <c r="P35" s="52">
        <v>1235</v>
      </c>
      <c r="Q35" s="52">
        <v>1350</v>
      </c>
      <c r="R35" s="52">
        <v>2105</v>
      </c>
      <c r="S35" s="52">
        <v>2894</v>
      </c>
      <c r="T35" s="52">
        <v>3268</v>
      </c>
      <c r="U35" s="52">
        <v>3495</v>
      </c>
      <c r="V35" s="52">
        <v>2979</v>
      </c>
      <c r="W35" s="52">
        <v>2736</v>
      </c>
      <c r="X35" s="52">
        <v>1996</v>
      </c>
      <c r="Y35" s="52">
        <v>1580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7632</v>
      </c>
      <c r="D36" s="52">
        <v>7640</v>
      </c>
      <c r="E36" s="52">
        <v>7681</v>
      </c>
      <c r="F36" s="52">
        <v>7776</v>
      </c>
      <c r="G36" s="52">
        <v>7961</v>
      </c>
      <c r="H36" s="52">
        <v>8293</v>
      </c>
      <c r="I36" s="52">
        <v>4274</v>
      </c>
      <c r="J36" s="52">
        <v>3828</v>
      </c>
      <c r="K36" s="52">
        <v>3982</v>
      </c>
      <c r="L36" s="52">
        <v>4151</v>
      </c>
      <c r="M36" s="52">
        <v>4621</v>
      </c>
      <c r="N36" s="52">
        <v>5261</v>
      </c>
      <c r="O36" s="52">
        <v>5923</v>
      </c>
      <c r="P36" s="52">
        <v>4236</v>
      </c>
      <c r="Q36" s="52">
        <v>5117</v>
      </c>
      <c r="R36" s="52">
        <v>5828</v>
      </c>
      <c r="S36" s="52">
        <v>5993</v>
      </c>
      <c r="T36" s="52">
        <v>7112</v>
      </c>
      <c r="U36" s="52">
        <v>7320</v>
      </c>
      <c r="V36" s="52">
        <v>6708</v>
      </c>
      <c r="W36" s="52">
        <v>7325</v>
      </c>
      <c r="X36" s="52">
        <v>7081</v>
      </c>
      <c r="Y36" s="52">
        <v>6715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513</v>
      </c>
      <c r="D40" s="52">
        <v>512</v>
      </c>
      <c r="E40" s="52">
        <v>516</v>
      </c>
      <c r="F40" s="52">
        <v>519</v>
      </c>
      <c r="G40" s="52">
        <v>528</v>
      </c>
      <c r="H40" s="52">
        <v>545</v>
      </c>
      <c r="I40" s="52">
        <v>265</v>
      </c>
      <c r="J40" s="52">
        <v>212</v>
      </c>
      <c r="K40" s="52">
        <v>220</v>
      </c>
      <c r="L40" s="52">
        <v>243</v>
      </c>
      <c r="M40" s="52">
        <v>270</v>
      </c>
      <c r="N40" s="52">
        <v>322</v>
      </c>
      <c r="O40" s="52">
        <v>362</v>
      </c>
      <c r="P40" s="52">
        <v>245</v>
      </c>
      <c r="Q40" s="52">
        <v>322</v>
      </c>
      <c r="R40" s="52">
        <v>426</v>
      </c>
      <c r="S40" s="52">
        <v>564</v>
      </c>
      <c r="T40" s="52">
        <v>823</v>
      </c>
      <c r="U40" s="52">
        <v>1041</v>
      </c>
      <c r="V40" s="52">
        <v>1116</v>
      </c>
      <c r="W40" s="52">
        <v>1475</v>
      </c>
      <c r="X40" s="52">
        <v>1471</v>
      </c>
      <c r="Y40" s="52">
        <v>1414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11421</v>
      </c>
      <c r="D41" s="36">
        <v>11431</v>
      </c>
      <c r="E41" s="36">
        <v>11492</v>
      </c>
      <c r="F41" s="36">
        <v>11627</v>
      </c>
      <c r="G41" s="36">
        <v>11894</v>
      </c>
      <c r="H41" s="36">
        <v>12397</v>
      </c>
      <c r="I41" s="36">
        <v>6401</v>
      </c>
      <c r="J41" s="36">
        <v>5827</v>
      </c>
      <c r="K41" s="36">
        <v>5987</v>
      </c>
      <c r="L41" s="36">
        <v>6307</v>
      </c>
      <c r="M41" s="36">
        <v>6878</v>
      </c>
      <c r="N41" s="36">
        <v>7774</v>
      </c>
      <c r="O41" s="36">
        <v>7965</v>
      </c>
      <c r="P41" s="36">
        <v>5236</v>
      </c>
      <c r="Q41" s="36">
        <v>6176</v>
      </c>
      <c r="R41" s="36">
        <v>7526</v>
      </c>
      <c r="S41" s="36">
        <v>8360</v>
      </c>
      <c r="T41" s="36">
        <v>9611</v>
      </c>
      <c r="U41" s="36">
        <v>9815</v>
      </c>
      <c r="V41" s="36">
        <v>8611</v>
      </c>
      <c r="W41" s="36">
        <v>8637</v>
      </c>
      <c r="X41" s="36">
        <v>7646</v>
      </c>
      <c r="Y41" s="36">
        <v>6922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211762</v>
      </c>
      <c r="D45" s="52">
        <v>211828</v>
      </c>
      <c r="E45" s="52">
        <v>212279</v>
      </c>
      <c r="F45" s="52">
        <v>213501</v>
      </c>
      <c r="G45" s="52">
        <v>215862</v>
      </c>
      <c r="H45" s="52">
        <v>219726</v>
      </c>
      <c r="I45" s="52">
        <v>225313</v>
      </c>
      <c r="J45" s="52">
        <v>232785</v>
      </c>
      <c r="K45" s="52">
        <v>242313</v>
      </c>
      <c r="L45" s="52">
        <v>254132</v>
      </c>
      <c r="M45" s="52">
        <v>268488</v>
      </c>
      <c r="N45" s="52">
        <v>285611</v>
      </c>
      <c r="O45" s="52">
        <v>263313</v>
      </c>
      <c r="P45" s="52">
        <v>117110</v>
      </c>
      <c r="Q45" s="52">
        <v>160283</v>
      </c>
      <c r="R45" s="52">
        <v>159082</v>
      </c>
      <c r="S45" s="52">
        <v>206473</v>
      </c>
      <c r="T45" s="52">
        <v>192356</v>
      </c>
      <c r="U45" s="52">
        <v>175341</v>
      </c>
      <c r="V45" s="52">
        <v>157097</v>
      </c>
      <c r="W45" s="52">
        <v>134557</v>
      </c>
      <c r="X45" s="52">
        <v>132106</v>
      </c>
      <c r="Y45" s="52">
        <v>138551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64012</v>
      </c>
      <c r="D48" s="52">
        <v>64196</v>
      </c>
      <c r="E48" s="52">
        <v>65450</v>
      </c>
      <c r="F48" s="52">
        <v>68798</v>
      </c>
      <c r="G48" s="52">
        <v>75391</v>
      </c>
      <c r="H48" s="52">
        <v>86624</v>
      </c>
      <c r="I48" s="52">
        <v>82292</v>
      </c>
      <c r="J48" s="52">
        <v>61751</v>
      </c>
      <c r="K48" s="52">
        <v>87315</v>
      </c>
      <c r="L48" s="52">
        <v>92107</v>
      </c>
      <c r="M48" s="52">
        <v>103468</v>
      </c>
      <c r="N48" s="52">
        <v>101271</v>
      </c>
      <c r="O48" s="52">
        <v>124630</v>
      </c>
      <c r="P48" s="52">
        <v>67318</v>
      </c>
      <c r="Q48" s="52">
        <v>50895</v>
      </c>
      <c r="R48" s="52">
        <v>57266</v>
      </c>
      <c r="S48" s="52">
        <v>84047</v>
      </c>
      <c r="T48" s="52">
        <v>88114</v>
      </c>
      <c r="U48" s="52">
        <v>87709</v>
      </c>
      <c r="V48" s="52">
        <v>84731</v>
      </c>
      <c r="W48" s="52">
        <v>76667</v>
      </c>
      <c r="X48" s="52">
        <v>73559</v>
      </c>
      <c r="Y48" s="52">
        <v>71064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52219</v>
      </c>
      <c r="D50" s="52">
        <v>52229</v>
      </c>
      <c r="E50" s="52">
        <v>52294</v>
      </c>
      <c r="F50" s="52">
        <v>52459</v>
      </c>
      <c r="G50" s="52">
        <v>52768</v>
      </c>
      <c r="H50" s="52">
        <v>53243</v>
      </c>
      <c r="I50" s="52">
        <v>53916</v>
      </c>
      <c r="J50" s="52">
        <v>76759</v>
      </c>
      <c r="K50" s="52">
        <v>63897</v>
      </c>
      <c r="L50" s="52">
        <v>66406</v>
      </c>
      <c r="M50" s="52">
        <v>72411</v>
      </c>
      <c r="N50" s="52">
        <v>80394</v>
      </c>
      <c r="O50" s="52">
        <v>69778</v>
      </c>
      <c r="P50" s="52">
        <v>16787</v>
      </c>
      <c r="Q50" s="52">
        <v>11797</v>
      </c>
      <c r="R50" s="52">
        <v>23524</v>
      </c>
      <c r="S50" s="52">
        <v>53980</v>
      </c>
      <c r="T50" s="52">
        <v>30326</v>
      </c>
      <c r="U50" s="52">
        <v>29263</v>
      </c>
      <c r="V50" s="52">
        <v>32956</v>
      </c>
      <c r="W50" s="52">
        <v>21711</v>
      </c>
      <c r="X50" s="52">
        <v>17462</v>
      </c>
      <c r="Y50" s="52">
        <v>21112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697</v>
      </c>
      <c r="D51" s="52">
        <v>697</v>
      </c>
      <c r="E51" s="52">
        <v>699</v>
      </c>
      <c r="F51" s="52">
        <v>700</v>
      </c>
      <c r="G51" s="52">
        <v>707</v>
      </c>
      <c r="H51" s="52">
        <v>714</v>
      </c>
      <c r="I51" s="52">
        <v>725</v>
      </c>
      <c r="J51" s="52">
        <v>1037</v>
      </c>
      <c r="K51" s="52">
        <v>864</v>
      </c>
      <c r="L51" s="52">
        <v>907</v>
      </c>
      <c r="M51" s="52">
        <v>1003</v>
      </c>
      <c r="N51" s="52">
        <v>1135</v>
      </c>
      <c r="O51" s="52">
        <v>1018</v>
      </c>
      <c r="P51" s="52">
        <v>191</v>
      </c>
      <c r="Q51" s="52">
        <v>159</v>
      </c>
      <c r="R51" s="52">
        <v>287</v>
      </c>
      <c r="S51" s="52">
        <v>782</v>
      </c>
      <c r="T51" s="52">
        <v>573</v>
      </c>
      <c r="U51" s="52">
        <v>656</v>
      </c>
      <c r="V51" s="52">
        <v>746</v>
      </c>
      <c r="W51" s="52">
        <v>454</v>
      </c>
      <c r="X51" s="52">
        <v>344</v>
      </c>
      <c r="Y51" s="52">
        <v>465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113053</v>
      </c>
      <c r="D54" s="52">
        <v>113288</v>
      </c>
      <c r="E54" s="52">
        <v>115026</v>
      </c>
      <c r="F54" s="52">
        <v>120054</v>
      </c>
      <c r="G54" s="52">
        <v>130054</v>
      </c>
      <c r="H54" s="52">
        <v>147017</v>
      </c>
      <c r="I54" s="52">
        <v>104699</v>
      </c>
      <c r="J54" s="52">
        <v>110673</v>
      </c>
      <c r="K54" s="52">
        <v>143750</v>
      </c>
      <c r="L54" s="52">
        <v>147297</v>
      </c>
      <c r="M54" s="52">
        <v>130883</v>
      </c>
      <c r="N54" s="52">
        <v>125853</v>
      </c>
      <c r="O54" s="52">
        <v>85519</v>
      </c>
      <c r="P54" s="52">
        <v>47147</v>
      </c>
      <c r="Q54" s="52">
        <v>52241</v>
      </c>
      <c r="R54" s="52">
        <v>72142</v>
      </c>
      <c r="S54" s="52">
        <v>97146</v>
      </c>
      <c r="T54" s="52">
        <v>87097</v>
      </c>
      <c r="U54" s="52">
        <v>80844</v>
      </c>
      <c r="V54" s="52">
        <v>71089</v>
      </c>
      <c r="W54" s="52">
        <v>61102</v>
      </c>
      <c r="X54" s="52">
        <v>43134</v>
      </c>
      <c r="Y54" s="52">
        <v>42071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204639</v>
      </c>
      <c r="D55" s="52">
        <v>205153</v>
      </c>
      <c r="E55" s="52">
        <v>208677</v>
      </c>
      <c r="F55" s="52">
        <v>217976</v>
      </c>
      <c r="G55" s="52">
        <v>235997</v>
      </c>
      <c r="H55" s="52">
        <v>265418</v>
      </c>
      <c r="I55" s="52">
        <v>186000</v>
      </c>
      <c r="J55" s="52">
        <v>191855</v>
      </c>
      <c r="K55" s="52">
        <v>250933</v>
      </c>
      <c r="L55" s="52">
        <v>241239</v>
      </c>
      <c r="M55" s="52">
        <v>244693</v>
      </c>
      <c r="N55" s="52">
        <v>232756</v>
      </c>
      <c r="O55" s="52">
        <v>222092</v>
      </c>
      <c r="P55" s="52">
        <v>173042</v>
      </c>
      <c r="Q55" s="52">
        <v>214779</v>
      </c>
      <c r="R55" s="52">
        <v>216119</v>
      </c>
      <c r="S55" s="52">
        <v>204641</v>
      </c>
      <c r="T55" s="52">
        <v>189655</v>
      </c>
      <c r="U55" s="52">
        <v>166504</v>
      </c>
      <c r="V55" s="52">
        <v>161241</v>
      </c>
      <c r="W55" s="52">
        <v>156238</v>
      </c>
      <c r="X55" s="52">
        <v>143005</v>
      </c>
      <c r="Y55" s="52">
        <v>150057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18193</v>
      </c>
      <c r="D59" s="52">
        <v>18223</v>
      </c>
      <c r="E59" s="52">
        <v>18422</v>
      </c>
      <c r="F59" s="52">
        <v>18934</v>
      </c>
      <c r="G59" s="52">
        <v>19919</v>
      </c>
      <c r="H59" s="52">
        <v>21568</v>
      </c>
      <c r="I59" s="52">
        <v>13161</v>
      </c>
      <c r="J59" s="52">
        <v>11904</v>
      </c>
      <c r="K59" s="52">
        <v>14296</v>
      </c>
      <c r="L59" s="52">
        <v>14312</v>
      </c>
      <c r="M59" s="52">
        <v>16259</v>
      </c>
      <c r="N59" s="52">
        <v>17606</v>
      </c>
      <c r="O59" s="52">
        <v>17008</v>
      </c>
      <c r="P59" s="52">
        <v>11186</v>
      </c>
      <c r="Q59" s="52">
        <v>14093</v>
      </c>
      <c r="R59" s="52">
        <v>16097</v>
      </c>
      <c r="S59" s="52">
        <v>21515</v>
      </c>
      <c r="T59" s="52">
        <v>23727</v>
      </c>
      <c r="U59" s="52">
        <v>28244</v>
      </c>
      <c r="V59" s="52">
        <v>35361</v>
      </c>
      <c r="W59" s="52">
        <v>40604</v>
      </c>
      <c r="X59" s="52">
        <v>37738</v>
      </c>
      <c r="Y59" s="52">
        <v>42544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405332</v>
      </c>
      <c r="D60" s="36">
        <v>406232</v>
      </c>
      <c r="E60" s="36">
        <v>412547</v>
      </c>
      <c r="F60" s="36">
        <v>429682</v>
      </c>
      <c r="G60" s="36">
        <v>463065</v>
      </c>
      <c r="H60" s="36">
        <v>518103</v>
      </c>
      <c r="I60" s="36">
        <v>356429</v>
      </c>
      <c r="J60" s="36">
        <v>371456</v>
      </c>
      <c r="K60" s="36">
        <v>449860</v>
      </c>
      <c r="L60" s="36">
        <v>445864</v>
      </c>
      <c r="M60" s="36">
        <v>436883</v>
      </c>
      <c r="N60" s="36">
        <v>426501</v>
      </c>
      <c r="O60" s="36">
        <v>369426</v>
      </c>
      <c r="P60" s="36">
        <v>234302</v>
      </c>
      <c r="Q60" s="36">
        <v>283346</v>
      </c>
      <c r="R60" s="36">
        <v>317614</v>
      </c>
      <c r="S60" s="36">
        <v>343426</v>
      </c>
      <c r="T60" s="36">
        <v>307017</v>
      </c>
      <c r="U60" s="36">
        <v>272502</v>
      </c>
      <c r="V60" s="36">
        <v>252273</v>
      </c>
      <c r="W60" s="36">
        <v>218689</v>
      </c>
      <c r="X60" s="36">
        <v>181578</v>
      </c>
      <c r="Y60" s="36">
        <v>185731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496</v>
      </c>
      <c r="D64" s="52">
        <v>496</v>
      </c>
      <c r="E64" s="52">
        <v>502</v>
      </c>
      <c r="F64" s="52">
        <v>519</v>
      </c>
      <c r="G64" s="52">
        <v>573</v>
      </c>
      <c r="H64" s="52">
        <v>702</v>
      </c>
      <c r="I64" s="52">
        <v>969</v>
      </c>
      <c r="J64" s="52">
        <v>1450</v>
      </c>
      <c r="K64" s="52">
        <v>2221</v>
      </c>
      <c r="L64" s="52">
        <v>3387</v>
      </c>
      <c r="M64" s="52">
        <v>5011</v>
      </c>
      <c r="N64" s="52">
        <v>7155</v>
      </c>
      <c r="O64" s="52">
        <v>9761</v>
      </c>
      <c r="P64" s="52">
        <v>12671</v>
      </c>
      <c r="Q64" s="52">
        <v>16626</v>
      </c>
      <c r="R64" s="52">
        <v>21299</v>
      </c>
      <c r="S64" s="52">
        <v>26794</v>
      </c>
      <c r="T64" s="52">
        <v>32829</v>
      </c>
      <c r="U64" s="52">
        <v>38741</v>
      </c>
      <c r="V64" s="52">
        <v>44370</v>
      </c>
      <c r="W64" s="52">
        <v>48402</v>
      </c>
      <c r="X64" s="52">
        <v>50115</v>
      </c>
      <c r="Y64" s="52">
        <v>49713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150</v>
      </c>
      <c r="D67" s="52">
        <v>150</v>
      </c>
      <c r="E67" s="52">
        <v>155</v>
      </c>
      <c r="F67" s="52">
        <v>170</v>
      </c>
      <c r="G67" s="52">
        <v>231</v>
      </c>
      <c r="H67" s="52">
        <v>401</v>
      </c>
      <c r="I67" s="52">
        <v>2818</v>
      </c>
      <c r="J67" s="52">
        <v>2002</v>
      </c>
      <c r="K67" s="52">
        <v>1773</v>
      </c>
      <c r="L67" s="52">
        <v>4443</v>
      </c>
      <c r="M67" s="52">
        <v>9099</v>
      </c>
      <c r="N67" s="52">
        <v>12431</v>
      </c>
      <c r="O67" s="52">
        <v>16094</v>
      </c>
      <c r="P67" s="52">
        <v>18756</v>
      </c>
      <c r="Q67" s="52">
        <v>17787</v>
      </c>
      <c r="R67" s="52">
        <v>18264</v>
      </c>
      <c r="S67" s="52">
        <v>20643</v>
      </c>
      <c r="T67" s="52">
        <v>20479</v>
      </c>
      <c r="U67" s="52">
        <v>21229</v>
      </c>
      <c r="V67" s="52">
        <v>23279</v>
      </c>
      <c r="W67" s="52">
        <v>26794</v>
      </c>
      <c r="X67" s="52">
        <v>35129</v>
      </c>
      <c r="Y67" s="52">
        <v>43352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51</v>
      </c>
      <c r="D69" s="52">
        <v>50</v>
      </c>
      <c r="E69" s="52">
        <v>51</v>
      </c>
      <c r="F69" s="52">
        <v>54</v>
      </c>
      <c r="G69" s="52">
        <v>58</v>
      </c>
      <c r="H69" s="52">
        <v>74</v>
      </c>
      <c r="I69" s="52">
        <v>98</v>
      </c>
      <c r="J69" s="52">
        <v>308</v>
      </c>
      <c r="K69" s="52">
        <v>388</v>
      </c>
      <c r="L69" s="52">
        <v>550</v>
      </c>
      <c r="M69" s="52">
        <v>798</v>
      </c>
      <c r="N69" s="52">
        <v>1149</v>
      </c>
      <c r="O69" s="52">
        <v>1570</v>
      </c>
      <c r="P69" s="52">
        <v>1837</v>
      </c>
      <c r="Q69" s="52">
        <v>2428</v>
      </c>
      <c r="R69" s="52">
        <v>2982</v>
      </c>
      <c r="S69" s="52">
        <v>3686</v>
      </c>
      <c r="T69" s="52">
        <v>4668</v>
      </c>
      <c r="U69" s="52">
        <v>5576</v>
      </c>
      <c r="V69" s="52">
        <v>7018</v>
      </c>
      <c r="W69" s="52">
        <v>8351</v>
      </c>
      <c r="X69" s="52">
        <v>9031</v>
      </c>
      <c r="Y69" s="52">
        <v>9233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1</v>
      </c>
      <c r="D70" s="52">
        <v>0</v>
      </c>
      <c r="E70" s="52">
        <v>1</v>
      </c>
      <c r="F70" s="52">
        <v>0</v>
      </c>
      <c r="G70" s="52">
        <v>1</v>
      </c>
      <c r="H70" s="52">
        <v>1</v>
      </c>
      <c r="I70" s="52">
        <v>0</v>
      </c>
      <c r="J70" s="52">
        <v>1</v>
      </c>
      <c r="K70" s="52">
        <v>1</v>
      </c>
      <c r="L70" s="52">
        <v>6</v>
      </c>
      <c r="M70" s="52">
        <v>14</v>
      </c>
      <c r="N70" s="52">
        <v>13</v>
      </c>
      <c r="O70" s="52">
        <v>11</v>
      </c>
      <c r="P70" s="52">
        <v>19</v>
      </c>
      <c r="Q70" s="52">
        <v>36</v>
      </c>
      <c r="R70" s="52">
        <v>39</v>
      </c>
      <c r="S70" s="52">
        <v>59</v>
      </c>
      <c r="T70" s="52">
        <v>73</v>
      </c>
      <c r="U70" s="52">
        <v>110</v>
      </c>
      <c r="V70" s="52">
        <v>125</v>
      </c>
      <c r="W70" s="52">
        <v>148</v>
      </c>
      <c r="X70" s="52">
        <v>168</v>
      </c>
      <c r="Y70" s="52">
        <v>156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317</v>
      </c>
      <c r="D73" s="52">
        <v>317</v>
      </c>
      <c r="E73" s="52">
        <v>331</v>
      </c>
      <c r="F73" s="52">
        <v>388</v>
      </c>
      <c r="G73" s="52">
        <v>545</v>
      </c>
      <c r="H73" s="52">
        <v>926</v>
      </c>
      <c r="I73" s="52">
        <v>1511</v>
      </c>
      <c r="J73" s="52">
        <v>2757</v>
      </c>
      <c r="K73" s="52">
        <v>4674</v>
      </c>
      <c r="L73" s="52">
        <v>7061</v>
      </c>
      <c r="M73" s="52">
        <v>9316</v>
      </c>
      <c r="N73" s="52">
        <v>11944</v>
      </c>
      <c r="O73" s="52">
        <v>12426</v>
      </c>
      <c r="P73" s="52">
        <v>11891</v>
      </c>
      <c r="Q73" s="52">
        <v>10215</v>
      </c>
      <c r="R73" s="52">
        <v>14456</v>
      </c>
      <c r="S73" s="52">
        <v>18690</v>
      </c>
      <c r="T73" s="52">
        <v>17376</v>
      </c>
      <c r="U73" s="52">
        <v>18862</v>
      </c>
      <c r="V73" s="52">
        <v>19327</v>
      </c>
      <c r="W73" s="52">
        <v>20967</v>
      </c>
      <c r="X73" s="52">
        <v>19711</v>
      </c>
      <c r="Y73" s="52">
        <v>20403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573</v>
      </c>
      <c r="D74" s="52">
        <v>575</v>
      </c>
      <c r="E74" s="52">
        <v>599</v>
      </c>
      <c r="F74" s="52">
        <v>691</v>
      </c>
      <c r="G74" s="52">
        <v>953</v>
      </c>
      <c r="H74" s="52">
        <v>1549</v>
      </c>
      <c r="I74" s="52">
        <v>2414</v>
      </c>
      <c r="J74" s="52">
        <v>4502</v>
      </c>
      <c r="K74" s="52">
        <v>8302</v>
      </c>
      <c r="L74" s="52">
        <v>13855</v>
      </c>
      <c r="M74" s="52">
        <v>20926</v>
      </c>
      <c r="N74" s="52">
        <v>28832</v>
      </c>
      <c r="O74" s="52">
        <v>37459</v>
      </c>
      <c r="P74" s="52">
        <v>43770</v>
      </c>
      <c r="Q74" s="52">
        <v>47619</v>
      </c>
      <c r="R74" s="52">
        <v>44124</v>
      </c>
      <c r="S74" s="52">
        <v>40063</v>
      </c>
      <c r="T74" s="52">
        <v>39803</v>
      </c>
      <c r="U74" s="52">
        <v>43696</v>
      </c>
      <c r="V74" s="52">
        <v>51936</v>
      </c>
      <c r="W74" s="52">
        <v>64195</v>
      </c>
      <c r="X74" s="52">
        <v>74139</v>
      </c>
      <c r="Y74" s="52">
        <v>83130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24</v>
      </c>
      <c r="D78" s="52">
        <v>24</v>
      </c>
      <c r="E78" s="52">
        <v>25</v>
      </c>
      <c r="F78" s="52">
        <v>28</v>
      </c>
      <c r="G78" s="52">
        <v>40</v>
      </c>
      <c r="H78" s="52">
        <v>65</v>
      </c>
      <c r="I78" s="52">
        <v>109</v>
      </c>
      <c r="J78" s="52">
        <v>213</v>
      </c>
      <c r="K78" s="52">
        <v>351</v>
      </c>
      <c r="L78" s="52">
        <v>573</v>
      </c>
      <c r="M78" s="52">
        <v>829</v>
      </c>
      <c r="N78" s="52">
        <v>1123</v>
      </c>
      <c r="O78" s="52">
        <v>1369</v>
      </c>
      <c r="P78" s="52">
        <v>1525</v>
      </c>
      <c r="Q78" s="52">
        <v>1601</v>
      </c>
      <c r="R78" s="52">
        <v>1652</v>
      </c>
      <c r="S78" s="52">
        <v>1804</v>
      </c>
      <c r="T78" s="52">
        <v>2068</v>
      </c>
      <c r="U78" s="52">
        <v>2501</v>
      </c>
      <c r="V78" s="52">
        <v>3165</v>
      </c>
      <c r="W78" s="52">
        <v>3850</v>
      </c>
      <c r="X78" s="52">
        <v>4535</v>
      </c>
      <c r="Y78" s="52">
        <v>5088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968</v>
      </c>
      <c r="D79" s="36">
        <v>973</v>
      </c>
      <c r="E79" s="36">
        <v>1011</v>
      </c>
      <c r="F79" s="36">
        <v>1175</v>
      </c>
      <c r="G79" s="36">
        <v>1634</v>
      </c>
      <c r="H79" s="36">
        <v>2704</v>
      </c>
      <c r="I79" s="36">
        <v>4299</v>
      </c>
      <c r="J79" s="36">
        <v>7960</v>
      </c>
      <c r="K79" s="36">
        <v>14150</v>
      </c>
      <c r="L79" s="36">
        <v>22835</v>
      </c>
      <c r="M79" s="36">
        <v>33018</v>
      </c>
      <c r="N79" s="36">
        <v>44481</v>
      </c>
      <c r="O79" s="36">
        <v>54244</v>
      </c>
      <c r="P79" s="36">
        <v>60133</v>
      </c>
      <c r="Q79" s="36">
        <v>62517</v>
      </c>
      <c r="R79" s="36">
        <v>63563</v>
      </c>
      <c r="S79" s="36">
        <v>64546</v>
      </c>
      <c r="T79" s="36">
        <v>64243</v>
      </c>
      <c r="U79" s="36">
        <v>71116</v>
      </c>
      <c r="V79" s="36">
        <v>81316</v>
      </c>
      <c r="W79" s="36">
        <v>96828</v>
      </c>
      <c r="X79" s="36">
        <v>106168</v>
      </c>
      <c r="Y79" s="36">
        <v>115919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63004</v>
      </c>
      <c r="D83" s="52">
        <v>63013</v>
      </c>
      <c r="E83" s="52">
        <v>63072</v>
      </c>
      <c r="F83" s="52">
        <v>63212</v>
      </c>
      <c r="G83" s="52">
        <v>63461</v>
      </c>
      <c r="H83" s="52">
        <v>63905</v>
      </c>
      <c r="I83" s="52">
        <v>64650</v>
      </c>
      <c r="J83" s="52">
        <v>65844</v>
      </c>
      <c r="K83" s="52">
        <v>67629</v>
      </c>
      <c r="L83" s="52">
        <v>70130</v>
      </c>
      <c r="M83" s="52">
        <v>73500</v>
      </c>
      <c r="N83" s="52">
        <v>77946</v>
      </c>
      <c r="O83" s="52">
        <v>71174</v>
      </c>
      <c r="P83" s="52">
        <v>28249</v>
      </c>
      <c r="Q83" s="52">
        <v>37566</v>
      </c>
      <c r="R83" s="52">
        <v>48771</v>
      </c>
      <c r="S83" s="52">
        <v>61928</v>
      </c>
      <c r="T83" s="52">
        <v>69504</v>
      </c>
      <c r="U83" s="52">
        <v>83074</v>
      </c>
      <c r="V83" s="52">
        <v>97479</v>
      </c>
      <c r="W83" s="52">
        <v>106507</v>
      </c>
      <c r="X83" s="52">
        <v>111925</v>
      </c>
      <c r="Y83" s="52">
        <v>114484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19045</v>
      </c>
      <c r="D86" s="52">
        <v>19095</v>
      </c>
      <c r="E86" s="52">
        <v>19432</v>
      </c>
      <c r="F86" s="52">
        <v>20285</v>
      </c>
      <c r="G86" s="52">
        <v>21795</v>
      </c>
      <c r="H86" s="52">
        <v>24125</v>
      </c>
      <c r="I86" s="52">
        <v>20355</v>
      </c>
      <c r="J86" s="52">
        <v>14153</v>
      </c>
      <c r="K86" s="52">
        <v>17916</v>
      </c>
      <c r="L86" s="52">
        <v>17321</v>
      </c>
      <c r="M86" s="52">
        <v>20472</v>
      </c>
      <c r="N86" s="52">
        <v>25863</v>
      </c>
      <c r="O86" s="52">
        <v>45551</v>
      </c>
      <c r="P86" s="52">
        <v>40746</v>
      </c>
      <c r="Q86" s="52">
        <v>34612</v>
      </c>
      <c r="R86" s="52">
        <v>38881</v>
      </c>
      <c r="S86" s="52">
        <v>47103</v>
      </c>
      <c r="T86" s="52">
        <v>57745</v>
      </c>
      <c r="U86" s="52">
        <v>65778</v>
      </c>
      <c r="V86" s="52">
        <v>67044</v>
      </c>
      <c r="W86" s="52">
        <v>56281</v>
      </c>
      <c r="X86" s="52">
        <v>49490</v>
      </c>
      <c r="Y86" s="52">
        <v>54550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202</v>
      </c>
      <c r="D88" s="52">
        <v>201</v>
      </c>
      <c r="E88" s="52">
        <v>202</v>
      </c>
      <c r="F88" s="52">
        <v>203</v>
      </c>
      <c r="G88" s="52">
        <v>205</v>
      </c>
      <c r="H88" s="52">
        <v>206</v>
      </c>
      <c r="I88" s="52">
        <v>211</v>
      </c>
      <c r="J88" s="52">
        <v>372</v>
      </c>
      <c r="K88" s="52">
        <v>281</v>
      </c>
      <c r="L88" s="52">
        <v>330</v>
      </c>
      <c r="M88" s="52">
        <v>405</v>
      </c>
      <c r="N88" s="52">
        <v>591</v>
      </c>
      <c r="O88" s="52">
        <v>805</v>
      </c>
      <c r="P88" s="52">
        <v>96</v>
      </c>
      <c r="Q88" s="52">
        <v>167</v>
      </c>
      <c r="R88" s="52">
        <v>247</v>
      </c>
      <c r="S88" s="52">
        <v>650</v>
      </c>
      <c r="T88" s="52">
        <v>615</v>
      </c>
      <c r="U88" s="52">
        <v>1006</v>
      </c>
      <c r="V88" s="52">
        <v>2068</v>
      </c>
      <c r="W88" s="52">
        <v>3146</v>
      </c>
      <c r="X88" s="52">
        <v>3896</v>
      </c>
      <c r="Y88" s="52">
        <v>4708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3</v>
      </c>
      <c r="D89" s="52">
        <v>2</v>
      </c>
      <c r="E89" s="52">
        <v>3</v>
      </c>
      <c r="F89" s="52">
        <v>3</v>
      </c>
      <c r="G89" s="52">
        <v>2</v>
      </c>
      <c r="H89" s="52">
        <v>3</v>
      </c>
      <c r="I89" s="52">
        <v>3</v>
      </c>
      <c r="J89" s="52">
        <v>4</v>
      </c>
      <c r="K89" s="52">
        <v>5</v>
      </c>
      <c r="L89" s="52">
        <v>4</v>
      </c>
      <c r="M89" s="52">
        <v>5</v>
      </c>
      <c r="N89" s="52">
        <v>9</v>
      </c>
      <c r="O89" s="52">
        <v>13</v>
      </c>
      <c r="P89" s="52">
        <v>0</v>
      </c>
      <c r="Q89" s="52">
        <v>0</v>
      </c>
      <c r="R89" s="52">
        <v>0</v>
      </c>
      <c r="S89" s="52">
        <v>3</v>
      </c>
      <c r="T89" s="52">
        <v>5</v>
      </c>
      <c r="U89" s="52">
        <v>8</v>
      </c>
      <c r="V89" s="52">
        <v>32</v>
      </c>
      <c r="W89" s="52">
        <v>69</v>
      </c>
      <c r="X89" s="52">
        <v>81</v>
      </c>
      <c r="Y89" s="52">
        <v>103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882</v>
      </c>
      <c r="D92" s="52">
        <v>884</v>
      </c>
      <c r="E92" s="52">
        <v>897</v>
      </c>
      <c r="F92" s="52">
        <v>933</v>
      </c>
      <c r="G92" s="52">
        <v>994</v>
      </c>
      <c r="H92" s="52">
        <v>1108</v>
      </c>
      <c r="I92" s="52">
        <v>731</v>
      </c>
      <c r="J92" s="52">
        <v>730</v>
      </c>
      <c r="K92" s="52">
        <v>853</v>
      </c>
      <c r="L92" s="52">
        <v>796</v>
      </c>
      <c r="M92" s="52">
        <v>769</v>
      </c>
      <c r="N92" s="52">
        <v>718</v>
      </c>
      <c r="O92" s="52">
        <v>606</v>
      </c>
      <c r="P92" s="52">
        <v>410</v>
      </c>
      <c r="Q92" s="52">
        <v>428</v>
      </c>
      <c r="R92" s="52">
        <v>567</v>
      </c>
      <c r="S92" s="52">
        <v>735</v>
      </c>
      <c r="T92" s="52">
        <v>865</v>
      </c>
      <c r="U92" s="52">
        <v>942</v>
      </c>
      <c r="V92" s="52">
        <v>922</v>
      </c>
      <c r="W92" s="52">
        <v>893</v>
      </c>
      <c r="X92" s="52">
        <v>748</v>
      </c>
      <c r="Y92" s="52">
        <v>777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12</v>
      </c>
      <c r="D93" s="52">
        <v>11</v>
      </c>
      <c r="E93" s="52">
        <v>12</v>
      </c>
      <c r="F93" s="52">
        <v>11</v>
      </c>
      <c r="G93" s="52">
        <v>13</v>
      </c>
      <c r="H93" s="52">
        <v>15</v>
      </c>
      <c r="I93" s="52">
        <v>10</v>
      </c>
      <c r="J93" s="52">
        <v>6</v>
      </c>
      <c r="K93" s="52">
        <v>12</v>
      </c>
      <c r="L93" s="52">
        <v>11</v>
      </c>
      <c r="M93" s="52">
        <v>10</v>
      </c>
      <c r="N93" s="52">
        <v>9</v>
      </c>
      <c r="O93" s="52">
        <v>9</v>
      </c>
      <c r="P93" s="52">
        <v>7</v>
      </c>
      <c r="Q93" s="52">
        <v>7</v>
      </c>
      <c r="R93" s="52">
        <v>10</v>
      </c>
      <c r="S93" s="52">
        <v>7</v>
      </c>
      <c r="T93" s="52">
        <v>11</v>
      </c>
      <c r="U93" s="52">
        <v>11</v>
      </c>
      <c r="V93" s="52">
        <v>23</v>
      </c>
      <c r="W93" s="52">
        <v>19</v>
      </c>
      <c r="X93" s="52">
        <v>10</v>
      </c>
      <c r="Y93" s="52">
        <v>19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44377</v>
      </c>
      <c r="D96" s="52">
        <v>44439</v>
      </c>
      <c r="E96" s="52">
        <v>44869</v>
      </c>
      <c r="F96" s="52">
        <v>46037</v>
      </c>
      <c r="G96" s="52">
        <v>48322</v>
      </c>
      <c r="H96" s="52">
        <v>52327</v>
      </c>
      <c r="I96" s="52">
        <v>32078</v>
      </c>
      <c r="J96" s="52">
        <v>30774</v>
      </c>
      <c r="K96" s="52">
        <v>35571</v>
      </c>
      <c r="L96" s="52">
        <v>38559</v>
      </c>
      <c r="M96" s="52">
        <v>41778</v>
      </c>
      <c r="N96" s="52">
        <v>48337</v>
      </c>
      <c r="O96" s="52">
        <v>41890</v>
      </c>
      <c r="P96" s="52">
        <v>27936</v>
      </c>
      <c r="Q96" s="52">
        <v>29139</v>
      </c>
      <c r="R96" s="52">
        <v>44059</v>
      </c>
      <c r="S96" s="52">
        <v>62247</v>
      </c>
      <c r="T96" s="52">
        <v>70040</v>
      </c>
      <c r="U96" s="52">
        <v>75515</v>
      </c>
      <c r="V96" s="52">
        <v>61704</v>
      </c>
      <c r="W96" s="52">
        <v>44451</v>
      </c>
      <c r="X96" s="52">
        <v>33143</v>
      </c>
      <c r="Y96" s="52">
        <v>33813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80328</v>
      </c>
      <c r="D97" s="52">
        <v>80462</v>
      </c>
      <c r="E97" s="52">
        <v>81348</v>
      </c>
      <c r="F97" s="52">
        <v>83575</v>
      </c>
      <c r="G97" s="52">
        <v>87790</v>
      </c>
      <c r="H97" s="52">
        <v>94796</v>
      </c>
      <c r="I97" s="52">
        <v>57502</v>
      </c>
      <c r="J97" s="52">
        <v>54211</v>
      </c>
      <c r="K97" s="52">
        <v>64178</v>
      </c>
      <c r="L97" s="52">
        <v>66848</v>
      </c>
      <c r="M97" s="52">
        <v>82129</v>
      </c>
      <c r="N97" s="52">
        <v>99432</v>
      </c>
      <c r="O97" s="52">
        <v>112743</v>
      </c>
      <c r="P97" s="52">
        <v>96078</v>
      </c>
      <c r="Q97" s="52">
        <v>112476</v>
      </c>
      <c r="R97" s="52">
        <v>111649</v>
      </c>
      <c r="S97" s="52">
        <v>127206</v>
      </c>
      <c r="T97" s="52">
        <v>144211</v>
      </c>
      <c r="U97" s="52">
        <v>150575</v>
      </c>
      <c r="V97" s="52">
        <v>142108</v>
      </c>
      <c r="W97" s="52">
        <v>124193</v>
      </c>
      <c r="X97" s="52">
        <v>120778</v>
      </c>
      <c r="Y97" s="52">
        <v>135646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22460</v>
      </c>
      <c r="D101" s="52">
        <v>22494</v>
      </c>
      <c r="E101" s="52">
        <v>22715</v>
      </c>
      <c r="F101" s="52">
        <v>23279</v>
      </c>
      <c r="G101" s="52">
        <v>24343</v>
      </c>
      <c r="H101" s="52">
        <v>26134</v>
      </c>
      <c r="I101" s="52">
        <v>15470</v>
      </c>
      <c r="J101" s="52">
        <v>15907</v>
      </c>
      <c r="K101" s="52">
        <v>16734</v>
      </c>
      <c r="L101" s="52">
        <v>17525</v>
      </c>
      <c r="M101" s="52">
        <v>21263</v>
      </c>
      <c r="N101" s="52">
        <v>26417</v>
      </c>
      <c r="O101" s="52">
        <v>29163</v>
      </c>
      <c r="P101" s="52">
        <v>17212</v>
      </c>
      <c r="Q101" s="52">
        <v>22362</v>
      </c>
      <c r="R101" s="52">
        <v>28910</v>
      </c>
      <c r="S101" s="52">
        <v>37623</v>
      </c>
      <c r="T101" s="52">
        <v>45635</v>
      </c>
      <c r="U101" s="52">
        <v>52857</v>
      </c>
      <c r="V101" s="52">
        <v>57929</v>
      </c>
      <c r="W101" s="52">
        <v>53102</v>
      </c>
      <c r="X101" s="52">
        <v>103348</v>
      </c>
      <c r="Y101" s="52">
        <v>74332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4448</v>
      </c>
      <c r="D102" s="52">
        <v>4453</v>
      </c>
      <c r="E102" s="52">
        <v>4487</v>
      </c>
      <c r="F102" s="52">
        <v>4573</v>
      </c>
      <c r="G102" s="52">
        <v>4735</v>
      </c>
      <c r="H102" s="52">
        <v>5011</v>
      </c>
      <c r="I102" s="52">
        <v>2792</v>
      </c>
      <c r="J102" s="52">
        <v>2250</v>
      </c>
      <c r="K102" s="52">
        <v>2727</v>
      </c>
      <c r="L102" s="52">
        <v>3004</v>
      </c>
      <c r="M102" s="52">
        <v>3943</v>
      </c>
      <c r="N102" s="52">
        <v>4996</v>
      </c>
      <c r="O102" s="52">
        <v>5616</v>
      </c>
      <c r="P102" s="52">
        <v>5003</v>
      </c>
      <c r="Q102" s="52">
        <v>5855</v>
      </c>
      <c r="R102" s="52">
        <v>6631</v>
      </c>
      <c r="S102" s="52">
        <v>8754</v>
      </c>
      <c r="T102" s="52">
        <v>11208</v>
      </c>
      <c r="U102" s="52">
        <v>14438</v>
      </c>
      <c r="V102" s="52">
        <v>17017</v>
      </c>
      <c r="W102" s="52">
        <v>18801</v>
      </c>
      <c r="X102" s="52">
        <v>17426</v>
      </c>
      <c r="Y102" s="52">
        <v>24381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99100</v>
      </c>
      <c r="D103" s="36">
        <v>99259</v>
      </c>
      <c r="E103" s="36">
        <v>100338</v>
      </c>
      <c r="F103" s="36">
        <v>103136</v>
      </c>
      <c r="G103" s="36">
        <v>108502</v>
      </c>
      <c r="H103" s="36">
        <v>117601</v>
      </c>
      <c r="I103" s="36">
        <v>72393</v>
      </c>
      <c r="J103" s="36">
        <v>67953</v>
      </c>
      <c r="K103" s="36">
        <v>81483</v>
      </c>
      <c r="L103" s="36">
        <v>86059</v>
      </c>
      <c r="M103" s="36">
        <v>99986</v>
      </c>
      <c r="N103" s="36">
        <v>117825</v>
      </c>
      <c r="O103" s="36">
        <v>121561</v>
      </c>
      <c r="P103" s="36">
        <v>102667</v>
      </c>
      <c r="Q103" s="36">
        <v>114476</v>
      </c>
      <c r="R103" s="36">
        <v>121729</v>
      </c>
      <c r="S103" s="36">
        <v>145553</v>
      </c>
      <c r="T103" s="36">
        <v>160546</v>
      </c>
      <c r="U103" s="36">
        <v>163018</v>
      </c>
      <c r="V103" s="36">
        <v>134231</v>
      </c>
      <c r="W103" s="36">
        <v>103387</v>
      </c>
      <c r="X103" s="36">
        <v>91988</v>
      </c>
      <c r="Y103" s="36">
        <v>115057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2</v>
      </c>
      <c r="J107" s="52">
        <v>1</v>
      </c>
      <c r="K107" s="52">
        <v>4</v>
      </c>
      <c r="L107" s="52">
        <v>6</v>
      </c>
      <c r="M107" s="52">
        <v>20</v>
      </c>
      <c r="N107" s="52">
        <v>3</v>
      </c>
      <c r="O107" s="52">
        <v>31</v>
      </c>
      <c r="P107" s="52">
        <v>76</v>
      </c>
      <c r="Q107" s="52">
        <v>234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14</v>
      </c>
      <c r="J110" s="52">
        <v>1</v>
      </c>
      <c r="K110" s="52">
        <v>2</v>
      </c>
      <c r="L110" s="52">
        <v>10</v>
      </c>
      <c r="M110" s="52">
        <v>22</v>
      </c>
      <c r="N110" s="52">
        <v>31</v>
      </c>
      <c r="O110" s="52">
        <v>42</v>
      </c>
      <c r="P110" s="52">
        <v>21</v>
      </c>
      <c r="Q110" s="52">
        <v>39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2</v>
      </c>
      <c r="I116" s="52">
        <v>3</v>
      </c>
      <c r="J116" s="52">
        <v>7</v>
      </c>
      <c r="K116" s="52">
        <v>15</v>
      </c>
      <c r="L116" s="52">
        <v>20</v>
      </c>
      <c r="M116" s="52">
        <v>31</v>
      </c>
      <c r="N116" s="52">
        <v>40</v>
      </c>
      <c r="O116" s="52">
        <v>14</v>
      </c>
      <c r="P116" s="52">
        <v>22</v>
      </c>
      <c r="Q116" s="52">
        <v>72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2</v>
      </c>
      <c r="I117" s="52">
        <v>4</v>
      </c>
      <c r="J117" s="52">
        <v>10</v>
      </c>
      <c r="K117" s="52">
        <v>16</v>
      </c>
      <c r="L117" s="52">
        <v>30</v>
      </c>
      <c r="M117" s="52">
        <v>40</v>
      </c>
      <c r="N117" s="52">
        <v>57</v>
      </c>
      <c r="O117" s="52">
        <v>41</v>
      </c>
      <c r="P117" s="52">
        <v>62</v>
      </c>
      <c r="Q117" s="52">
        <v>162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2</v>
      </c>
      <c r="L121" s="52">
        <v>1</v>
      </c>
      <c r="M121" s="52">
        <v>3</v>
      </c>
      <c r="N121" s="52">
        <v>3</v>
      </c>
      <c r="O121" s="52">
        <v>3</v>
      </c>
      <c r="P121" s="52">
        <v>2</v>
      </c>
      <c r="Q121" s="52">
        <v>16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3</v>
      </c>
      <c r="I122" s="36">
        <v>9</v>
      </c>
      <c r="J122" s="36">
        <v>16</v>
      </c>
      <c r="K122" s="36">
        <v>31</v>
      </c>
      <c r="L122" s="36">
        <v>45</v>
      </c>
      <c r="M122" s="36">
        <v>69</v>
      </c>
      <c r="N122" s="36">
        <v>97</v>
      </c>
      <c r="O122" s="36">
        <v>57</v>
      </c>
      <c r="P122" s="36">
        <v>81</v>
      </c>
      <c r="Q122" s="36">
        <v>218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3925</v>
      </c>
      <c r="D126" s="52">
        <v>3925</v>
      </c>
      <c r="E126" s="52">
        <v>3935</v>
      </c>
      <c r="F126" s="52">
        <v>3961</v>
      </c>
      <c r="G126" s="52">
        <v>4025</v>
      </c>
      <c r="H126" s="52">
        <v>4136</v>
      </c>
      <c r="I126" s="52">
        <v>4309</v>
      </c>
      <c r="J126" s="52">
        <v>4554</v>
      </c>
      <c r="K126" s="52">
        <v>4877</v>
      </c>
      <c r="L126" s="52">
        <v>5289</v>
      </c>
      <c r="M126" s="52">
        <v>5797</v>
      </c>
      <c r="N126" s="52">
        <v>6418</v>
      </c>
      <c r="O126" s="52">
        <v>6364</v>
      </c>
      <c r="P126" s="52">
        <v>4072</v>
      </c>
      <c r="Q126" s="52">
        <v>5072</v>
      </c>
      <c r="R126" s="52">
        <v>6201</v>
      </c>
      <c r="S126" s="52">
        <v>7484</v>
      </c>
      <c r="T126" s="52">
        <v>8017</v>
      </c>
      <c r="U126" s="52">
        <v>7932</v>
      </c>
      <c r="V126" s="52">
        <v>7007</v>
      </c>
      <c r="W126" s="52">
        <v>8569</v>
      </c>
      <c r="X126" s="52">
        <v>11167</v>
      </c>
      <c r="Y126" s="52">
        <v>2806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1186</v>
      </c>
      <c r="D129" s="52">
        <v>1190</v>
      </c>
      <c r="E129" s="52">
        <v>1212</v>
      </c>
      <c r="F129" s="52">
        <v>1279</v>
      </c>
      <c r="G129" s="52">
        <v>1415</v>
      </c>
      <c r="H129" s="52">
        <v>1679</v>
      </c>
      <c r="I129" s="52">
        <v>2065</v>
      </c>
      <c r="J129" s="52">
        <v>1541</v>
      </c>
      <c r="K129" s="52">
        <v>2165</v>
      </c>
      <c r="L129" s="52">
        <v>2789</v>
      </c>
      <c r="M129" s="52">
        <v>3669</v>
      </c>
      <c r="N129" s="52">
        <v>4037</v>
      </c>
      <c r="O129" s="52">
        <v>4167</v>
      </c>
      <c r="P129" s="52">
        <v>3078</v>
      </c>
      <c r="Q129" s="52">
        <v>2243</v>
      </c>
      <c r="R129" s="52">
        <v>2394</v>
      </c>
      <c r="S129" s="52">
        <v>2977</v>
      </c>
      <c r="T129" s="52">
        <v>3508</v>
      </c>
      <c r="U129" s="52">
        <v>3846</v>
      </c>
      <c r="V129" s="52">
        <v>3710</v>
      </c>
      <c r="W129" s="52">
        <v>3804</v>
      </c>
      <c r="X129" s="52">
        <v>4137</v>
      </c>
      <c r="Y129" s="52">
        <v>3437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1038</v>
      </c>
      <c r="D131" s="52">
        <v>1038</v>
      </c>
      <c r="E131" s="52">
        <v>1038</v>
      </c>
      <c r="F131" s="52">
        <v>1044</v>
      </c>
      <c r="G131" s="52">
        <v>1058</v>
      </c>
      <c r="H131" s="52">
        <v>1080</v>
      </c>
      <c r="I131" s="52">
        <v>1124</v>
      </c>
      <c r="J131" s="52">
        <v>2082</v>
      </c>
      <c r="K131" s="52">
        <v>1943</v>
      </c>
      <c r="L131" s="52">
        <v>2303</v>
      </c>
      <c r="M131" s="52">
        <v>2539</v>
      </c>
      <c r="N131" s="52">
        <v>2818</v>
      </c>
      <c r="O131" s="52">
        <v>2720</v>
      </c>
      <c r="P131" s="52">
        <v>892</v>
      </c>
      <c r="Q131" s="52">
        <v>1139</v>
      </c>
      <c r="R131" s="52">
        <v>1624</v>
      </c>
      <c r="S131" s="52">
        <v>2476</v>
      </c>
      <c r="T131" s="52">
        <v>3114</v>
      </c>
      <c r="U131" s="52">
        <v>3720</v>
      </c>
      <c r="V131" s="52">
        <v>3662</v>
      </c>
      <c r="W131" s="52">
        <v>4133</v>
      </c>
      <c r="X131" s="52">
        <v>6209</v>
      </c>
      <c r="Y131" s="52">
        <v>2463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14</v>
      </c>
      <c r="D132" s="52">
        <v>14</v>
      </c>
      <c r="E132" s="52">
        <v>14</v>
      </c>
      <c r="F132" s="52">
        <v>14</v>
      </c>
      <c r="G132" s="52">
        <v>14</v>
      </c>
      <c r="H132" s="52">
        <v>14</v>
      </c>
      <c r="I132" s="52">
        <v>15</v>
      </c>
      <c r="J132" s="52">
        <v>29</v>
      </c>
      <c r="K132" s="52">
        <v>27</v>
      </c>
      <c r="L132" s="52">
        <v>30</v>
      </c>
      <c r="M132" s="52">
        <v>29</v>
      </c>
      <c r="N132" s="52">
        <v>35</v>
      </c>
      <c r="O132" s="52">
        <v>33</v>
      </c>
      <c r="P132" s="52">
        <v>7</v>
      </c>
      <c r="Q132" s="52">
        <v>12</v>
      </c>
      <c r="R132" s="52">
        <v>25</v>
      </c>
      <c r="S132" s="52">
        <v>49</v>
      </c>
      <c r="T132" s="52">
        <v>61</v>
      </c>
      <c r="U132" s="52">
        <v>61</v>
      </c>
      <c r="V132" s="52">
        <v>55</v>
      </c>
      <c r="W132" s="52">
        <v>69</v>
      </c>
      <c r="X132" s="52">
        <v>96</v>
      </c>
      <c r="Y132" s="52">
        <v>44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2045</v>
      </c>
      <c r="D135" s="52">
        <v>2048</v>
      </c>
      <c r="E135" s="52">
        <v>2082</v>
      </c>
      <c r="F135" s="52">
        <v>2182</v>
      </c>
      <c r="G135" s="52">
        <v>2402</v>
      </c>
      <c r="H135" s="52">
        <v>2785</v>
      </c>
      <c r="I135" s="52">
        <v>2154</v>
      </c>
      <c r="J135" s="52">
        <v>2429</v>
      </c>
      <c r="K135" s="52">
        <v>3371</v>
      </c>
      <c r="L135" s="52">
        <v>3846</v>
      </c>
      <c r="M135" s="52">
        <v>3677</v>
      </c>
      <c r="N135" s="52">
        <v>3378</v>
      </c>
      <c r="O135" s="52">
        <v>2497</v>
      </c>
      <c r="P135" s="52">
        <v>1756</v>
      </c>
      <c r="Q135" s="52">
        <v>1654</v>
      </c>
      <c r="R135" s="52">
        <v>2394</v>
      </c>
      <c r="S135" s="52">
        <v>3088</v>
      </c>
      <c r="T135" s="52">
        <v>2880</v>
      </c>
      <c r="U135" s="52">
        <v>2581</v>
      </c>
      <c r="V135" s="52">
        <v>2012</v>
      </c>
      <c r="W135" s="52">
        <v>2012</v>
      </c>
      <c r="X135" s="52">
        <v>1953</v>
      </c>
      <c r="Y135" s="52">
        <v>601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3701</v>
      </c>
      <c r="D136" s="52">
        <v>3710</v>
      </c>
      <c r="E136" s="52">
        <v>3775</v>
      </c>
      <c r="F136" s="52">
        <v>3961</v>
      </c>
      <c r="G136" s="52">
        <v>4348</v>
      </c>
      <c r="H136" s="52">
        <v>5013</v>
      </c>
      <c r="I136" s="52">
        <v>3803</v>
      </c>
      <c r="J136" s="52">
        <v>4185</v>
      </c>
      <c r="K136" s="52">
        <v>5891</v>
      </c>
      <c r="L136" s="52">
        <v>6548</v>
      </c>
      <c r="M136" s="52">
        <v>7179</v>
      </c>
      <c r="N136" s="52">
        <v>6617</v>
      </c>
      <c r="O136" s="52">
        <v>6751</v>
      </c>
      <c r="P136" s="52">
        <v>6425</v>
      </c>
      <c r="Q136" s="52">
        <v>7235</v>
      </c>
      <c r="R136" s="52">
        <v>6599</v>
      </c>
      <c r="S136" s="52">
        <v>6511</v>
      </c>
      <c r="T136" s="52">
        <v>6294</v>
      </c>
      <c r="U136" s="52">
        <v>5421</v>
      </c>
      <c r="V136" s="52">
        <v>5005</v>
      </c>
      <c r="W136" s="52">
        <v>6179</v>
      </c>
      <c r="X136" s="52">
        <v>8459</v>
      </c>
      <c r="Y136" s="52">
        <v>1932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337</v>
      </c>
      <c r="D140" s="52">
        <v>337</v>
      </c>
      <c r="E140" s="52">
        <v>342</v>
      </c>
      <c r="F140" s="52">
        <v>352</v>
      </c>
      <c r="G140" s="52">
        <v>374</v>
      </c>
      <c r="H140" s="52">
        <v>412</v>
      </c>
      <c r="I140" s="52">
        <v>275</v>
      </c>
      <c r="J140" s="52">
        <v>274</v>
      </c>
      <c r="K140" s="52">
        <v>364</v>
      </c>
      <c r="L140" s="52">
        <v>423</v>
      </c>
      <c r="M140" s="52">
        <v>508</v>
      </c>
      <c r="N140" s="52">
        <v>534</v>
      </c>
      <c r="O140" s="52">
        <v>548</v>
      </c>
      <c r="P140" s="52">
        <v>452</v>
      </c>
      <c r="Q140" s="52">
        <v>542</v>
      </c>
      <c r="R140" s="52">
        <v>613</v>
      </c>
      <c r="S140" s="52">
        <v>800</v>
      </c>
      <c r="T140" s="52">
        <v>1006</v>
      </c>
      <c r="U140" s="52">
        <v>1261</v>
      </c>
      <c r="V140" s="52">
        <v>1557</v>
      </c>
      <c r="W140" s="52">
        <v>2025</v>
      </c>
      <c r="X140" s="52">
        <v>2397</v>
      </c>
      <c r="Y140" s="52">
        <v>1410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7512</v>
      </c>
      <c r="D141" s="36">
        <v>7528</v>
      </c>
      <c r="E141" s="36">
        <v>7646</v>
      </c>
      <c r="F141" s="36">
        <v>8004</v>
      </c>
      <c r="G141" s="36">
        <v>8769</v>
      </c>
      <c r="H141" s="36">
        <v>10103</v>
      </c>
      <c r="I141" s="36">
        <v>7654</v>
      </c>
      <c r="J141" s="36">
        <v>8760</v>
      </c>
      <c r="K141" s="36">
        <v>11385</v>
      </c>
      <c r="L141" s="36">
        <v>13002</v>
      </c>
      <c r="M141" s="36">
        <v>13718</v>
      </c>
      <c r="N141" s="36">
        <v>12952</v>
      </c>
      <c r="O141" s="36">
        <v>12070</v>
      </c>
      <c r="P141" s="36">
        <v>9427</v>
      </c>
      <c r="Q141" s="36">
        <v>10756</v>
      </c>
      <c r="R141" s="36">
        <v>11782</v>
      </c>
      <c r="S141" s="36">
        <v>13173</v>
      </c>
      <c r="T141" s="36">
        <v>13154</v>
      </c>
      <c r="U141" s="36">
        <v>12384</v>
      </c>
      <c r="V141" s="36">
        <v>11325</v>
      </c>
      <c r="W141" s="36">
        <v>10656</v>
      </c>
      <c r="X141" s="36">
        <v>10811</v>
      </c>
      <c r="Y141" s="36">
        <v>7451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977</v>
      </c>
      <c r="D145" s="52">
        <v>979</v>
      </c>
      <c r="E145" s="52">
        <v>990</v>
      </c>
      <c r="F145" s="52">
        <v>1024</v>
      </c>
      <c r="G145" s="52">
        <v>1107</v>
      </c>
      <c r="H145" s="52">
        <v>1252</v>
      </c>
      <c r="I145" s="52">
        <v>1479</v>
      </c>
      <c r="J145" s="52">
        <v>1816</v>
      </c>
      <c r="K145" s="52">
        <v>2274</v>
      </c>
      <c r="L145" s="52">
        <v>2869</v>
      </c>
      <c r="M145" s="52">
        <v>3611</v>
      </c>
      <c r="N145" s="52">
        <v>4501</v>
      </c>
      <c r="O145" s="52">
        <v>5368</v>
      </c>
      <c r="P145" s="52">
        <v>5836</v>
      </c>
      <c r="Q145" s="52">
        <v>7316</v>
      </c>
      <c r="R145" s="52">
        <v>9039</v>
      </c>
      <c r="S145" s="52">
        <v>11090</v>
      </c>
      <c r="T145" s="52">
        <v>12480</v>
      </c>
      <c r="U145" s="52">
        <v>12842</v>
      </c>
      <c r="V145" s="52">
        <v>13191</v>
      </c>
      <c r="W145" s="52">
        <v>13769</v>
      </c>
      <c r="X145" s="52">
        <v>14426</v>
      </c>
      <c r="Y145" s="52">
        <v>15166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1955</v>
      </c>
      <c r="D147" s="52">
        <v>1961</v>
      </c>
      <c r="E147" s="52">
        <v>2009</v>
      </c>
      <c r="F147" s="52">
        <v>5454</v>
      </c>
      <c r="G147" s="52">
        <v>5001</v>
      </c>
      <c r="H147" s="52">
        <v>6249</v>
      </c>
      <c r="I147" s="52">
        <v>4459</v>
      </c>
      <c r="J147" s="52">
        <v>4897</v>
      </c>
      <c r="K147" s="52">
        <v>6364</v>
      </c>
      <c r="L147" s="52">
        <v>6161</v>
      </c>
      <c r="M147" s="52">
        <v>8211</v>
      </c>
      <c r="N147" s="52">
        <v>9848</v>
      </c>
      <c r="O147" s="52">
        <v>11219</v>
      </c>
      <c r="P147" s="52">
        <v>12137</v>
      </c>
      <c r="Q147" s="52">
        <v>13703</v>
      </c>
      <c r="R147" s="52">
        <v>20903</v>
      </c>
      <c r="S147" s="52">
        <v>28001</v>
      </c>
      <c r="T147" s="52">
        <v>27392</v>
      </c>
      <c r="U147" s="52">
        <v>30238</v>
      </c>
      <c r="V147" s="52">
        <v>33326</v>
      </c>
      <c r="W147" s="52">
        <v>34892</v>
      </c>
      <c r="X147" s="52">
        <v>44038</v>
      </c>
      <c r="Y147" s="52">
        <v>55629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14</v>
      </c>
      <c r="D149" s="52">
        <v>13</v>
      </c>
      <c r="E149" s="52">
        <v>15</v>
      </c>
      <c r="F149" s="52">
        <v>19</v>
      </c>
      <c r="G149" s="52">
        <v>25</v>
      </c>
      <c r="H149" s="52">
        <v>38</v>
      </c>
      <c r="I149" s="52">
        <v>49</v>
      </c>
      <c r="J149" s="52">
        <v>69</v>
      </c>
      <c r="K149" s="52">
        <v>102</v>
      </c>
      <c r="L149" s="52">
        <v>117</v>
      </c>
      <c r="M149" s="52">
        <v>102</v>
      </c>
      <c r="N149" s="52">
        <v>78</v>
      </c>
      <c r="O149" s="52">
        <v>62</v>
      </c>
      <c r="P149" s="52">
        <v>52</v>
      </c>
      <c r="Q149" s="52">
        <v>53</v>
      </c>
      <c r="R149" s="52">
        <v>53</v>
      </c>
      <c r="S149" s="52">
        <v>87</v>
      </c>
      <c r="T149" s="52">
        <v>105</v>
      </c>
      <c r="U149" s="52">
        <v>135</v>
      </c>
      <c r="V149" s="52">
        <v>163</v>
      </c>
      <c r="W149" s="52">
        <v>212</v>
      </c>
      <c r="X149" s="52">
        <v>242</v>
      </c>
      <c r="Y149" s="52">
        <v>240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2</v>
      </c>
      <c r="L150" s="52">
        <v>2</v>
      </c>
      <c r="M150" s="52">
        <v>0</v>
      </c>
      <c r="N150" s="52">
        <v>1</v>
      </c>
      <c r="O150" s="52">
        <v>1</v>
      </c>
      <c r="P150" s="52">
        <v>1</v>
      </c>
      <c r="Q150" s="52">
        <v>1</v>
      </c>
      <c r="R150" s="52">
        <v>0</v>
      </c>
      <c r="S150" s="52">
        <v>0</v>
      </c>
      <c r="T150" s="52">
        <v>0</v>
      </c>
      <c r="U150" s="52">
        <v>2</v>
      </c>
      <c r="V150" s="52">
        <v>4</v>
      </c>
      <c r="W150" s="52">
        <v>2</v>
      </c>
      <c r="X150" s="52">
        <v>1</v>
      </c>
      <c r="Y150" s="52">
        <v>6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691</v>
      </c>
      <c r="D153" s="52">
        <v>695</v>
      </c>
      <c r="E153" s="52">
        <v>727</v>
      </c>
      <c r="F153" s="52">
        <v>847</v>
      </c>
      <c r="G153" s="52">
        <v>1109</v>
      </c>
      <c r="H153" s="52">
        <v>1591</v>
      </c>
      <c r="I153" s="52">
        <v>1940</v>
      </c>
      <c r="J153" s="52">
        <v>2892</v>
      </c>
      <c r="K153" s="52">
        <v>4257</v>
      </c>
      <c r="L153" s="52">
        <v>5335</v>
      </c>
      <c r="M153" s="52">
        <v>5133</v>
      </c>
      <c r="N153" s="52">
        <v>5271</v>
      </c>
      <c r="O153" s="52">
        <v>4425</v>
      </c>
      <c r="P153" s="52">
        <v>3654</v>
      </c>
      <c r="Q153" s="52">
        <v>3037</v>
      </c>
      <c r="R153" s="52">
        <v>4612</v>
      </c>
      <c r="S153" s="52">
        <v>6631</v>
      </c>
      <c r="T153" s="52">
        <v>7793</v>
      </c>
      <c r="U153" s="52">
        <v>9029</v>
      </c>
      <c r="V153" s="52">
        <v>9569</v>
      </c>
      <c r="W153" s="52">
        <v>10035</v>
      </c>
      <c r="X153" s="52">
        <v>10495</v>
      </c>
      <c r="Y153" s="52">
        <v>10796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1250</v>
      </c>
      <c r="D154" s="52">
        <v>1258</v>
      </c>
      <c r="E154" s="52">
        <v>1324</v>
      </c>
      <c r="F154" s="52">
        <v>1526</v>
      </c>
      <c r="G154" s="52">
        <v>1972</v>
      </c>
      <c r="H154" s="52">
        <v>2767</v>
      </c>
      <c r="I154" s="52">
        <v>3266</v>
      </c>
      <c r="J154" s="52">
        <v>4821</v>
      </c>
      <c r="K154" s="52">
        <v>7258</v>
      </c>
      <c r="L154" s="52">
        <v>9102</v>
      </c>
      <c r="M154" s="52">
        <v>10289</v>
      </c>
      <c r="N154" s="52">
        <v>10815</v>
      </c>
      <c r="O154" s="52">
        <v>12137</v>
      </c>
      <c r="P154" s="52">
        <v>12667</v>
      </c>
      <c r="Q154" s="52">
        <v>13440</v>
      </c>
      <c r="R154" s="52">
        <v>12863</v>
      </c>
      <c r="S154" s="52">
        <v>14301</v>
      </c>
      <c r="T154" s="52">
        <v>18075</v>
      </c>
      <c r="U154" s="52">
        <v>21617</v>
      </c>
      <c r="V154" s="52">
        <v>26712</v>
      </c>
      <c r="W154" s="52">
        <v>32490</v>
      </c>
      <c r="X154" s="52">
        <v>39574</v>
      </c>
      <c r="Y154" s="52">
        <v>44834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84</v>
      </c>
      <c r="D158" s="52">
        <v>84</v>
      </c>
      <c r="E158" s="52">
        <v>87</v>
      </c>
      <c r="F158" s="52">
        <v>97</v>
      </c>
      <c r="G158" s="52">
        <v>114</v>
      </c>
      <c r="H158" s="52">
        <v>155</v>
      </c>
      <c r="I158" s="52">
        <v>161</v>
      </c>
      <c r="J158" s="52">
        <v>232</v>
      </c>
      <c r="K158" s="52">
        <v>360</v>
      </c>
      <c r="L158" s="52">
        <v>466</v>
      </c>
      <c r="M158" s="52">
        <v>575</v>
      </c>
      <c r="N158" s="52">
        <v>648</v>
      </c>
      <c r="O158" s="52">
        <v>728</v>
      </c>
      <c r="P158" s="52">
        <v>763</v>
      </c>
      <c r="Q158" s="52">
        <v>829</v>
      </c>
      <c r="R158" s="52">
        <v>971</v>
      </c>
      <c r="S158" s="52">
        <v>1421</v>
      </c>
      <c r="T158" s="52">
        <v>2173</v>
      </c>
      <c r="U158" s="52">
        <v>3228</v>
      </c>
      <c r="V158" s="52">
        <v>4701</v>
      </c>
      <c r="W158" s="52">
        <v>6620</v>
      </c>
      <c r="X158" s="52">
        <v>8286</v>
      </c>
      <c r="Y158" s="52">
        <v>9776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1871</v>
      </c>
      <c r="D159" s="36">
        <v>1883</v>
      </c>
      <c r="E159" s="36">
        <v>1978</v>
      </c>
      <c r="F159" s="36">
        <v>2295</v>
      </c>
      <c r="G159" s="36">
        <v>2993</v>
      </c>
      <c r="H159" s="36">
        <v>4243</v>
      </c>
      <c r="I159" s="36">
        <v>5098</v>
      </c>
      <c r="J159" s="36">
        <v>7557</v>
      </c>
      <c r="K159" s="36">
        <v>11250</v>
      </c>
      <c r="L159" s="36">
        <v>14092</v>
      </c>
      <c r="M159" s="36">
        <v>14953</v>
      </c>
      <c r="N159" s="36">
        <v>15514</v>
      </c>
      <c r="O159" s="36">
        <v>15904</v>
      </c>
      <c r="P159" s="36">
        <v>15600</v>
      </c>
      <c r="Q159" s="36">
        <v>15708</v>
      </c>
      <c r="R159" s="36">
        <v>16562</v>
      </c>
      <c r="S159" s="36">
        <v>19593</v>
      </c>
      <c r="T159" s="36">
        <v>23802</v>
      </c>
      <c r="U159" s="36">
        <v>27564</v>
      </c>
      <c r="V159" s="36">
        <v>31737</v>
      </c>
      <c r="W159" s="36">
        <v>36122</v>
      </c>
      <c r="X159" s="36">
        <v>42014</v>
      </c>
      <c r="Y159" s="36">
        <v>46138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18290</v>
      </c>
      <c r="D163" s="52">
        <v>18298</v>
      </c>
      <c r="E163" s="52">
        <v>18361</v>
      </c>
      <c r="F163" s="52">
        <v>18548</v>
      </c>
      <c r="G163" s="52">
        <v>18901</v>
      </c>
      <c r="H163" s="52">
        <v>19464</v>
      </c>
      <c r="I163" s="52">
        <v>20273</v>
      </c>
      <c r="J163" s="52">
        <v>21378</v>
      </c>
      <c r="K163" s="52">
        <v>22820</v>
      </c>
      <c r="L163" s="52">
        <v>24668</v>
      </c>
      <c r="M163" s="52">
        <v>26966</v>
      </c>
      <c r="N163" s="52">
        <v>29757</v>
      </c>
      <c r="O163" s="52">
        <v>29410</v>
      </c>
      <c r="P163" s="52">
        <v>18659</v>
      </c>
      <c r="Q163" s="52">
        <v>23168</v>
      </c>
      <c r="R163" s="52">
        <v>28364</v>
      </c>
      <c r="S163" s="52">
        <v>34282</v>
      </c>
      <c r="T163" s="52">
        <v>34039</v>
      </c>
      <c r="U163" s="52">
        <v>68308</v>
      </c>
      <c r="V163" s="52">
        <v>52502</v>
      </c>
      <c r="W163" s="52">
        <v>46212</v>
      </c>
      <c r="X163" s="52">
        <v>66411</v>
      </c>
      <c r="Y163" s="52">
        <v>65555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27643</v>
      </c>
      <c r="D165" s="52">
        <v>27688</v>
      </c>
      <c r="E165" s="52">
        <v>28002</v>
      </c>
      <c r="F165" s="52">
        <v>37019</v>
      </c>
      <c r="G165" s="52">
        <v>34146</v>
      </c>
      <c r="H165" s="52">
        <v>36330</v>
      </c>
      <c r="I165" s="52">
        <v>20892</v>
      </c>
      <c r="J165" s="52">
        <v>18718</v>
      </c>
      <c r="K165" s="52">
        <v>23171</v>
      </c>
      <c r="L165" s="52">
        <v>21387</v>
      </c>
      <c r="M165" s="52">
        <v>30172</v>
      </c>
      <c r="N165" s="52">
        <v>21400</v>
      </c>
      <c r="O165" s="52">
        <v>34430</v>
      </c>
      <c r="P165" s="52">
        <v>22733</v>
      </c>
      <c r="Q165" s="52">
        <v>26826</v>
      </c>
      <c r="R165" s="52">
        <v>34253</v>
      </c>
      <c r="S165" s="52">
        <v>44636</v>
      </c>
      <c r="T165" s="52">
        <v>42998</v>
      </c>
      <c r="U165" s="52">
        <v>45537</v>
      </c>
      <c r="V165" s="52">
        <v>39357</v>
      </c>
      <c r="W165" s="52">
        <v>39245</v>
      </c>
      <c r="X165" s="52">
        <v>46190</v>
      </c>
      <c r="Y165" s="52">
        <v>58847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257</v>
      </c>
      <c r="D167" s="52">
        <v>257</v>
      </c>
      <c r="E167" s="52">
        <v>266</v>
      </c>
      <c r="F167" s="52">
        <v>286</v>
      </c>
      <c r="G167" s="52">
        <v>329</v>
      </c>
      <c r="H167" s="52">
        <v>398</v>
      </c>
      <c r="I167" s="52">
        <v>333</v>
      </c>
      <c r="J167" s="52">
        <v>404</v>
      </c>
      <c r="K167" s="52">
        <v>507</v>
      </c>
      <c r="L167" s="52">
        <v>489</v>
      </c>
      <c r="M167" s="52">
        <v>341</v>
      </c>
      <c r="N167" s="52">
        <v>273</v>
      </c>
      <c r="O167" s="52">
        <v>207</v>
      </c>
      <c r="P167" s="52">
        <v>161</v>
      </c>
      <c r="Q167" s="52">
        <v>162</v>
      </c>
      <c r="R167" s="52">
        <v>217</v>
      </c>
      <c r="S167" s="52">
        <v>253</v>
      </c>
      <c r="T167" s="52">
        <v>259</v>
      </c>
      <c r="U167" s="52">
        <v>337</v>
      </c>
      <c r="V167" s="52">
        <v>326</v>
      </c>
      <c r="W167" s="52">
        <v>346</v>
      </c>
      <c r="X167" s="52">
        <v>370</v>
      </c>
      <c r="Y167" s="52">
        <v>283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3</v>
      </c>
      <c r="D168" s="52">
        <v>4</v>
      </c>
      <c r="E168" s="52">
        <v>3</v>
      </c>
      <c r="F168" s="52">
        <v>3</v>
      </c>
      <c r="G168" s="52">
        <v>3</v>
      </c>
      <c r="H168" s="52">
        <v>6</v>
      </c>
      <c r="I168" s="52">
        <v>3</v>
      </c>
      <c r="J168" s="52">
        <v>7</v>
      </c>
      <c r="K168" s="52">
        <v>5</v>
      </c>
      <c r="L168" s="52">
        <v>5</v>
      </c>
      <c r="M168" s="52">
        <v>6</v>
      </c>
      <c r="N168" s="52">
        <v>4</v>
      </c>
      <c r="O168" s="52">
        <v>4</v>
      </c>
      <c r="P168" s="52">
        <v>3</v>
      </c>
      <c r="Q168" s="52">
        <v>4</v>
      </c>
      <c r="R168" s="52">
        <v>4</v>
      </c>
      <c r="S168" s="52">
        <v>3</v>
      </c>
      <c r="T168" s="52">
        <v>1</v>
      </c>
      <c r="U168" s="52">
        <v>3</v>
      </c>
      <c r="V168" s="52">
        <v>7</v>
      </c>
      <c r="W168" s="52">
        <v>7</v>
      </c>
      <c r="X168" s="52">
        <v>4</v>
      </c>
      <c r="Y168" s="52">
        <v>1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12925</v>
      </c>
      <c r="D171" s="52">
        <v>12957</v>
      </c>
      <c r="E171" s="52">
        <v>13208</v>
      </c>
      <c r="F171" s="52">
        <v>13974</v>
      </c>
      <c r="G171" s="52">
        <v>15473</v>
      </c>
      <c r="H171" s="52">
        <v>17963</v>
      </c>
      <c r="I171" s="52">
        <v>13897</v>
      </c>
      <c r="J171" s="52">
        <v>15887</v>
      </c>
      <c r="K171" s="52">
        <v>20209</v>
      </c>
      <c r="L171" s="52">
        <v>21577</v>
      </c>
      <c r="M171" s="52">
        <v>17486</v>
      </c>
      <c r="N171" s="52">
        <v>18286</v>
      </c>
      <c r="O171" s="52">
        <v>14089</v>
      </c>
      <c r="P171" s="52">
        <v>10719</v>
      </c>
      <c r="Q171" s="52">
        <v>10133</v>
      </c>
      <c r="R171" s="52">
        <v>14909</v>
      </c>
      <c r="S171" s="52">
        <v>19968</v>
      </c>
      <c r="T171" s="52">
        <v>18710</v>
      </c>
      <c r="U171" s="52">
        <v>22768</v>
      </c>
      <c r="V171" s="52">
        <v>19088</v>
      </c>
      <c r="W171" s="52">
        <v>17054</v>
      </c>
      <c r="X171" s="52">
        <v>16165</v>
      </c>
      <c r="Y171" s="52">
        <v>12987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23395</v>
      </c>
      <c r="D172" s="52">
        <v>23464</v>
      </c>
      <c r="E172" s="52">
        <v>23968</v>
      </c>
      <c r="F172" s="52">
        <v>25338</v>
      </c>
      <c r="G172" s="52">
        <v>27962</v>
      </c>
      <c r="H172" s="52">
        <v>32166</v>
      </c>
      <c r="I172" s="52">
        <v>24279</v>
      </c>
      <c r="J172" s="52">
        <v>27183</v>
      </c>
      <c r="K172" s="52">
        <v>34985</v>
      </c>
      <c r="L172" s="52">
        <v>35578</v>
      </c>
      <c r="M172" s="52">
        <v>35257</v>
      </c>
      <c r="N172" s="52">
        <v>38528</v>
      </c>
      <c r="O172" s="52">
        <v>41932</v>
      </c>
      <c r="P172" s="52">
        <v>41017</v>
      </c>
      <c r="Q172" s="52">
        <v>47251</v>
      </c>
      <c r="R172" s="52">
        <v>47240</v>
      </c>
      <c r="S172" s="52">
        <v>42903</v>
      </c>
      <c r="T172" s="52">
        <v>42803</v>
      </c>
      <c r="U172" s="52">
        <v>55589</v>
      </c>
      <c r="V172" s="52">
        <v>48447</v>
      </c>
      <c r="W172" s="52">
        <v>47468</v>
      </c>
      <c r="X172" s="52">
        <v>58711</v>
      </c>
      <c r="Y172" s="52">
        <v>56635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1571</v>
      </c>
      <c r="D176" s="52">
        <v>1574</v>
      </c>
      <c r="E176" s="52">
        <v>1599</v>
      </c>
      <c r="F176" s="52">
        <v>1659</v>
      </c>
      <c r="G176" s="52">
        <v>1774</v>
      </c>
      <c r="H176" s="52">
        <v>1967</v>
      </c>
      <c r="I176" s="52">
        <v>1317</v>
      </c>
      <c r="J176" s="52">
        <v>1319</v>
      </c>
      <c r="K176" s="52">
        <v>1691</v>
      </c>
      <c r="L176" s="52">
        <v>1787</v>
      </c>
      <c r="M176" s="52">
        <v>1966</v>
      </c>
      <c r="N176" s="52">
        <v>2318</v>
      </c>
      <c r="O176" s="52">
        <v>2496</v>
      </c>
      <c r="P176" s="52">
        <v>2383</v>
      </c>
      <c r="Q176" s="52">
        <v>2736</v>
      </c>
      <c r="R176" s="52">
        <v>3181</v>
      </c>
      <c r="S176" s="52">
        <v>3969</v>
      </c>
      <c r="T176" s="52">
        <v>4926</v>
      </c>
      <c r="U176" s="52">
        <v>8766</v>
      </c>
      <c r="V176" s="52">
        <v>8837</v>
      </c>
      <c r="W176" s="52">
        <v>9866</v>
      </c>
      <c r="X176" s="52">
        <v>12367</v>
      </c>
      <c r="Y176" s="52">
        <v>12172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35008</v>
      </c>
      <c r="D177" s="36">
        <v>35110</v>
      </c>
      <c r="E177" s="36">
        <v>35845</v>
      </c>
      <c r="F177" s="36">
        <v>37948</v>
      </c>
      <c r="G177" s="36">
        <v>41990</v>
      </c>
      <c r="H177" s="36">
        <v>48568</v>
      </c>
      <c r="I177" s="36">
        <v>37197</v>
      </c>
      <c r="J177" s="36">
        <v>42166</v>
      </c>
      <c r="K177" s="36">
        <v>54008</v>
      </c>
      <c r="L177" s="36">
        <v>55863</v>
      </c>
      <c r="M177" s="36">
        <v>51124</v>
      </c>
      <c r="N177" s="36">
        <v>54786</v>
      </c>
      <c r="O177" s="36">
        <v>53746</v>
      </c>
      <c r="P177" s="36">
        <v>49521</v>
      </c>
      <c r="Q177" s="36">
        <v>54827</v>
      </c>
      <c r="R177" s="36">
        <v>59173</v>
      </c>
      <c r="S177" s="36">
        <v>59144</v>
      </c>
      <c r="T177" s="36">
        <v>56865</v>
      </c>
      <c r="U177" s="36">
        <v>69933</v>
      </c>
      <c r="V177" s="36">
        <v>59024</v>
      </c>
      <c r="W177" s="36">
        <v>55015</v>
      </c>
      <c r="X177" s="36">
        <v>62860</v>
      </c>
      <c r="Y177" s="36">
        <v>57747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151</v>
      </c>
      <c r="J5" s="52">
        <v>398</v>
      </c>
      <c r="K5" s="52">
        <v>194</v>
      </c>
      <c r="L5" s="52">
        <v>75</v>
      </c>
      <c r="M5" s="52">
        <v>0</v>
      </c>
      <c r="N5" s="52">
        <v>851</v>
      </c>
      <c r="O5" s="52">
        <v>1856</v>
      </c>
      <c r="P5" s="52">
        <v>1417</v>
      </c>
      <c r="Q5" s="52">
        <v>694</v>
      </c>
      <c r="R5" s="52">
        <v>333</v>
      </c>
      <c r="S5" s="52">
        <v>920</v>
      </c>
      <c r="T5" s="52">
        <v>122</v>
      </c>
      <c r="U5" s="52">
        <v>23</v>
      </c>
      <c r="V5" s="52">
        <v>0</v>
      </c>
      <c r="W5" s="52">
        <v>0</v>
      </c>
      <c r="X5" s="52">
        <v>0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665</v>
      </c>
      <c r="D8" s="52">
        <v>319</v>
      </c>
      <c r="E8" s="52">
        <v>20</v>
      </c>
      <c r="F8" s="52">
        <v>9</v>
      </c>
      <c r="G8" s="52">
        <v>15</v>
      </c>
      <c r="H8" s="52">
        <v>34</v>
      </c>
      <c r="I8" s="52">
        <v>50</v>
      </c>
      <c r="J8" s="52">
        <v>57</v>
      </c>
      <c r="K8" s="52">
        <v>158</v>
      </c>
      <c r="L8" s="52">
        <v>108</v>
      </c>
      <c r="M8" s="52">
        <v>89</v>
      </c>
      <c r="N8" s="52">
        <v>122</v>
      </c>
      <c r="O8" s="52">
        <v>336</v>
      </c>
      <c r="P8" s="52">
        <v>685</v>
      </c>
      <c r="Q8" s="52">
        <v>827</v>
      </c>
      <c r="R8" s="52">
        <v>435</v>
      </c>
      <c r="S8" s="52">
        <v>332</v>
      </c>
      <c r="T8" s="52">
        <v>406</v>
      </c>
      <c r="U8" s="52">
        <v>185</v>
      </c>
      <c r="V8" s="52">
        <v>129</v>
      </c>
      <c r="W8" s="52">
        <v>92</v>
      </c>
      <c r="X8" s="52">
        <v>67</v>
      </c>
      <c r="Y8" s="52">
        <v>0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8</v>
      </c>
      <c r="I11" s="52">
        <v>3</v>
      </c>
      <c r="J11" s="52">
        <v>1</v>
      </c>
      <c r="K11" s="52">
        <v>0</v>
      </c>
      <c r="L11" s="52">
        <v>1</v>
      </c>
      <c r="M11" s="52">
        <v>0</v>
      </c>
      <c r="N11" s="52">
        <v>3</v>
      </c>
      <c r="O11" s="52">
        <v>10</v>
      </c>
      <c r="P11" s="52">
        <v>7</v>
      </c>
      <c r="Q11" s="52">
        <v>1</v>
      </c>
      <c r="R11" s="52">
        <v>0</v>
      </c>
      <c r="S11" s="52">
        <v>3</v>
      </c>
      <c r="T11" s="52">
        <v>2</v>
      </c>
      <c r="U11" s="52">
        <v>4</v>
      </c>
      <c r="V11" s="52">
        <v>3</v>
      </c>
      <c r="W11" s="52">
        <v>2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658</v>
      </c>
      <c r="I15" s="52">
        <v>61</v>
      </c>
      <c r="J15" s="52">
        <v>34</v>
      </c>
      <c r="K15" s="52">
        <v>98</v>
      </c>
      <c r="L15" s="52">
        <v>83</v>
      </c>
      <c r="M15" s="52">
        <v>0</v>
      </c>
      <c r="N15" s="52">
        <v>301</v>
      </c>
      <c r="O15" s="52">
        <v>663</v>
      </c>
      <c r="P15" s="52">
        <v>410</v>
      </c>
      <c r="Q15" s="52">
        <v>84</v>
      </c>
      <c r="R15" s="52">
        <v>155</v>
      </c>
      <c r="S15" s="52">
        <v>315</v>
      </c>
      <c r="T15" s="52">
        <v>104</v>
      </c>
      <c r="U15" s="52">
        <v>227</v>
      </c>
      <c r="V15" s="52">
        <v>146</v>
      </c>
      <c r="W15" s="52">
        <v>106</v>
      </c>
      <c r="X15" s="52">
        <v>0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1</v>
      </c>
      <c r="E16" s="52">
        <v>0</v>
      </c>
      <c r="F16" s="52">
        <v>0</v>
      </c>
      <c r="G16" s="52">
        <v>0</v>
      </c>
      <c r="H16" s="52">
        <v>1307</v>
      </c>
      <c r="I16" s="52">
        <v>1806</v>
      </c>
      <c r="J16" s="52">
        <v>392</v>
      </c>
      <c r="K16" s="52">
        <v>198</v>
      </c>
      <c r="L16" s="52">
        <v>204</v>
      </c>
      <c r="M16" s="52">
        <v>0</v>
      </c>
      <c r="N16" s="52">
        <v>558</v>
      </c>
      <c r="O16" s="52">
        <v>1255</v>
      </c>
      <c r="P16" s="52">
        <v>1146</v>
      </c>
      <c r="Q16" s="52">
        <v>849</v>
      </c>
      <c r="R16" s="52">
        <v>513</v>
      </c>
      <c r="S16" s="52">
        <v>937</v>
      </c>
      <c r="T16" s="52">
        <v>492</v>
      </c>
      <c r="U16" s="52">
        <v>486</v>
      </c>
      <c r="V16" s="52">
        <v>376</v>
      </c>
      <c r="W16" s="52">
        <v>418</v>
      </c>
      <c r="X16" s="52">
        <v>117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91</v>
      </c>
      <c r="I21" s="52">
        <v>91</v>
      </c>
      <c r="J21" s="52">
        <v>19</v>
      </c>
      <c r="K21" s="52">
        <v>11</v>
      </c>
      <c r="L21" s="52">
        <v>11</v>
      </c>
      <c r="M21" s="52">
        <v>0</v>
      </c>
      <c r="N21" s="52">
        <v>56</v>
      </c>
      <c r="O21" s="52">
        <v>270</v>
      </c>
      <c r="P21" s="52">
        <v>229</v>
      </c>
      <c r="Q21" s="52">
        <v>133</v>
      </c>
      <c r="R21" s="52">
        <v>71</v>
      </c>
      <c r="S21" s="52">
        <v>223</v>
      </c>
      <c r="T21" s="52">
        <v>156</v>
      </c>
      <c r="U21" s="52">
        <v>203</v>
      </c>
      <c r="V21" s="52">
        <v>130</v>
      </c>
      <c r="W21" s="52">
        <v>102</v>
      </c>
      <c r="X21" s="52">
        <v>17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1883</v>
      </c>
      <c r="I22" s="36">
        <v>1779</v>
      </c>
      <c r="J22" s="36">
        <v>408</v>
      </c>
      <c r="K22" s="36">
        <v>284</v>
      </c>
      <c r="L22" s="36">
        <v>277</v>
      </c>
      <c r="M22" s="36">
        <v>0</v>
      </c>
      <c r="N22" s="36">
        <v>804</v>
      </c>
      <c r="O22" s="36">
        <v>1660</v>
      </c>
      <c r="P22" s="36">
        <v>1332</v>
      </c>
      <c r="Q22" s="36">
        <v>810</v>
      </c>
      <c r="R22" s="36">
        <v>588</v>
      </c>
      <c r="S22" s="36">
        <v>1043</v>
      </c>
      <c r="T22" s="36">
        <v>431</v>
      </c>
      <c r="U22" s="36">
        <v>522</v>
      </c>
      <c r="V22" s="36">
        <v>401</v>
      </c>
      <c r="W22" s="36">
        <v>421</v>
      </c>
      <c r="X22" s="36">
        <v>95</v>
      </c>
      <c r="Y22" s="36">
        <v>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211</v>
      </c>
      <c r="H26" s="52">
        <v>4260</v>
      </c>
      <c r="I26" s="52">
        <v>4048</v>
      </c>
      <c r="J26" s="52">
        <v>6211</v>
      </c>
      <c r="K26" s="52">
        <v>6775</v>
      </c>
      <c r="L26" s="52">
        <v>7541</v>
      </c>
      <c r="M26" s="52">
        <v>8881</v>
      </c>
      <c r="N26" s="52">
        <v>9046</v>
      </c>
      <c r="O26" s="52">
        <v>10228</v>
      </c>
      <c r="P26" s="52">
        <v>5417</v>
      </c>
      <c r="Q26" s="52">
        <v>2665</v>
      </c>
      <c r="R26" s="52">
        <v>980</v>
      </c>
      <c r="S26" s="52">
        <v>1366</v>
      </c>
      <c r="T26" s="52">
        <v>0</v>
      </c>
      <c r="U26" s="52">
        <v>0</v>
      </c>
      <c r="V26" s="52">
        <v>2802</v>
      </c>
      <c r="W26" s="52">
        <v>8996</v>
      </c>
      <c r="X26" s="52">
        <v>30452</v>
      </c>
      <c r="Y26" s="52">
        <v>19675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2162</v>
      </c>
      <c r="D29" s="52">
        <v>1544</v>
      </c>
      <c r="E29" s="52">
        <v>146</v>
      </c>
      <c r="F29" s="52">
        <v>101</v>
      </c>
      <c r="G29" s="52">
        <v>216</v>
      </c>
      <c r="H29" s="52">
        <v>869</v>
      </c>
      <c r="I29" s="52">
        <v>1672</v>
      </c>
      <c r="J29" s="52">
        <v>1221</v>
      </c>
      <c r="K29" s="52">
        <v>2422</v>
      </c>
      <c r="L29" s="52">
        <v>2851</v>
      </c>
      <c r="M29" s="52">
        <v>2960</v>
      </c>
      <c r="N29" s="52">
        <v>3467</v>
      </c>
      <c r="O29" s="52">
        <v>3624</v>
      </c>
      <c r="P29" s="52">
        <v>3917</v>
      </c>
      <c r="Q29" s="52">
        <v>3618</v>
      </c>
      <c r="R29" s="52">
        <v>2465</v>
      </c>
      <c r="S29" s="52">
        <v>2084</v>
      </c>
      <c r="T29" s="52">
        <v>1822</v>
      </c>
      <c r="U29" s="52">
        <v>1435</v>
      </c>
      <c r="V29" s="52">
        <v>1776</v>
      </c>
      <c r="W29" s="52">
        <v>2929</v>
      </c>
      <c r="X29" s="52">
        <v>7716</v>
      </c>
      <c r="Y29" s="52">
        <v>22031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51</v>
      </c>
      <c r="D31" s="52">
        <v>3</v>
      </c>
      <c r="E31" s="52">
        <v>58</v>
      </c>
      <c r="F31" s="52">
        <v>66</v>
      </c>
      <c r="G31" s="52">
        <v>57</v>
      </c>
      <c r="H31" s="52">
        <v>45</v>
      </c>
      <c r="I31" s="52">
        <v>8</v>
      </c>
      <c r="J31" s="52">
        <v>17</v>
      </c>
      <c r="K31" s="52">
        <v>23</v>
      </c>
      <c r="L31" s="52">
        <v>29</v>
      </c>
      <c r="M31" s="52">
        <v>35</v>
      </c>
      <c r="N31" s="52">
        <v>39</v>
      </c>
      <c r="O31" s="52">
        <v>78</v>
      </c>
      <c r="P31" s="52">
        <v>61</v>
      </c>
      <c r="Q31" s="52">
        <v>29</v>
      </c>
      <c r="R31" s="52">
        <v>22</v>
      </c>
      <c r="S31" s="52">
        <v>36</v>
      </c>
      <c r="T31" s="52">
        <v>31</v>
      </c>
      <c r="U31" s="52">
        <v>45</v>
      </c>
      <c r="V31" s="52">
        <v>60</v>
      </c>
      <c r="W31" s="52">
        <v>65</v>
      </c>
      <c r="X31" s="52">
        <v>127</v>
      </c>
      <c r="Y31" s="52">
        <v>71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1</v>
      </c>
      <c r="D32" s="52">
        <v>0</v>
      </c>
      <c r="E32" s="52">
        <v>1</v>
      </c>
      <c r="F32" s="52">
        <v>0</v>
      </c>
      <c r="G32" s="52">
        <v>1</v>
      </c>
      <c r="H32" s="52">
        <v>1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2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1</v>
      </c>
      <c r="W32" s="52">
        <v>0</v>
      </c>
      <c r="X32" s="52">
        <v>2</v>
      </c>
      <c r="Y32" s="52">
        <v>3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1646</v>
      </c>
      <c r="D35" s="52">
        <v>127</v>
      </c>
      <c r="E35" s="52">
        <v>1758</v>
      </c>
      <c r="F35" s="52">
        <v>4322</v>
      </c>
      <c r="G35" s="52">
        <v>3776</v>
      </c>
      <c r="H35" s="52">
        <v>3743</v>
      </c>
      <c r="I35" s="52">
        <v>157</v>
      </c>
      <c r="J35" s="52">
        <v>519</v>
      </c>
      <c r="K35" s="52">
        <v>2318</v>
      </c>
      <c r="L35" s="52">
        <v>2334</v>
      </c>
      <c r="M35" s="52">
        <v>3638</v>
      </c>
      <c r="N35" s="52">
        <v>3792</v>
      </c>
      <c r="O35" s="52">
        <v>4593</v>
      </c>
      <c r="P35" s="52">
        <v>2685</v>
      </c>
      <c r="Q35" s="52">
        <v>731</v>
      </c>
      <c r="R35" s="52">
        <v>1819</v>
      </c>
      <c r="S35" s="52">
        <v>2117</v>
      </c>
      <c r="T35" s="52">
        <v>1053</v>
      </c>
      <c r="U35" s="52">
        <v>2031</v>
      </c>
      <c r="V35" s="52">
        <v>3002</v>
      </c>
      <c r="W35" s="52">
        <v>3059</v>
      </c>
      <c r="X35" s="52">
        <v>0</v>
      </c>
      <c r="Y35" s="52">
        <v>0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3604</v>
      </c>
      <c r="D36" s="52">
        <v>168</v>
      </c>
      <c r="E36" s="52">
        <v>3758</v>
      </c>
      <c r="F36" s="52">
        <v>5013</v>
      </c>
      <c r="G36" s="52">
        <v>6419</v>
      </c>
      <c r="H36" s="52">
        <v>7445</v>
      </c>
      <c r="I36" s="52">
        <v>4582</v>
      </c>
      <c r="J36" s="52">
        <v>5737</v>
      </c>
      <c r="K36" s="52">
        <v>4646</v>
      </c>
      <c r="L36" s="52">
        <v>5686</v>
      </c>
      <c r="M36" s="52">
        <v>6238</v>
      </c>
      <c r="N36" s="52">
        <v>7079</v>
      </c>
      <c r="O36" s="52">
        <v>8673</v>
      </c>
      <c r="P36" s="52">
        <v>7486</v>
      </c>
      <c r="Q36" s="52">
        <v>7386</v>
      </c>
      <c r="R36" s="52">
        <v>5676</v>
      </c>
      <c r="S36" s="52">
        <v>6207</v>
      </c>
      <c r="T36" s="52">
        <v>4713</v>
      </c>
      <c r="U36" s="52">
        <v>4277</v>
      </c>
      <c r="V36" s="52">
        <v>7763</v>
      </c>
      <c r="W36" s="52">
        <v>11691</v>
      </c>
      <c r="X36" s="52">
        <v>33738</v>
      </c>
      <c r="Y36" s="52">
        <v>21817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169</v>
      </c>
      <c r="D40" s="52">
        <v>7</v>
      </c>
      <c r="E40" s="52">
        <v>167</v>
      </c>
      <c r="F40" s="52">
        <v>304</v>
      </c>
      <c r="G40" s="52">
        <v>409</v>
      </c>
      <c r="H40" s="52">
        <v>516</v>
      </c>
      <c r="I40" s="52">
        <v>232</v>
      </c>
      <c r="J40" s="52">
        <v>283</v>
      </c>
      <c r="K40" s="52">
        <v>272</v>
      </c>
      <c r="L40" s="52">
        <v>311</v>
      </c>
      <c r="M40" s="52">
        <v>486</v>
      </c>
      <c r="N40" s="52">
        <v>729</v>
      </c>
      <c r="O40" s="52">
        <v>1872</v>
      </c>
      <c r="P40" s="52">
        <v>1509</v>
      </c>
      <c r="Q40" s="52">
        <v>1142</v>
      </c>
      <c r="R40" s="52">
        <v>828</v>
      </c>
      <c r="S40" s="52">
        <v>1488</v>
      </c>
      <c r="T40" s="52">
        <v>1586</v>
      </c>
      <c r="U40" s="52">
        <v>1831</v>
      </c>
      <c r="V40" s="52">
        <v>2729</v>
      </c>
      <c r="W40" s="52">
        <v>2960</v>
      </c>
      <c r="X40" s="52">
        <v>5469</v>
      </c>
      <c r="Y40" s="52">
        <v>3800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5134</v>
      </c>
      <c r="D41" s="36">
        <v>289</v>
      </c>
      <c r="E41" s="36">
        <v>5410</v>
      </c>
      <c r="F41" s="36">
        <v>9097</v>
      </c>
      <c r="G41" s="36">
        <v>9844</v>
      </c>
      <c r="H41" s="36">
        <v>10719</v>
      </c>
      <c r="I41" s="36">
        <v>4514</v>
      </c>
      <c r="J41" s="36">
        <v>5991</v>
      </c>
      <c r="K41" s="36">
        <v>6714</v>
      </c>
      <c r="L41" s="36">
        <v>7739</v>
      </c>
      <c r="M41" s="36">
        <v>9433</v>
      </c>
      <c r="N41" s="36">
        <v>10182</v>
      </c>
      <c r="O41" s="36">
        <v>11470</v>
      </c>
      <c r="P41" s="36">
        <v>8716</v>
      </c>
      <c r="Q41" s="36">
        <v>7017</v>
      </c>
      <c r="R41" s="36">
        <v>6684</v>
      </c>
      <c r="S41" s="36">
        <v>6878</v>
      </c>
      <c r="T41" s="36">
        <v>4227</v>
      </c>
      <c r="U41" s="36">
        <v>4516</v>
      </c>
      <c r="V41" s="36">
        <v>8082</v>
      </c>
      <c r="W41" s="36">
        <v>11857</v>
      </c>
      <c r="X41" s="36">
        <v>28391</v>
      </c>
      <c r="Y41" s="36">
        <v>18096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264975</v>
      </c>
      <c r="D45" s="52">
        <v>261433</v>
      </c>
      <c r="E45" s="52">
        <v>252797</v>
      </c>
      <c r="F45" s="52">
        <v>261354</v>
      </c>
      <c r="G45" s="52">
        <v>145924</v>
      </c>
      <c r="H45" s="52">
        <v>100021</v>
      </c>
      <c r="I45" s="52">
        <v>105855</v>
      </c>
      <c r="J45" s="52">
        <v>169089</v>
      </c>
      <c r="K45" s="52">
        <v>178529</v>
      </c>
      <c r="L45" s="52">
        <v>150231</v>
      </c>
      <c r="M45" s="52">
        <v>106401</v>
      </c>
      <c r="N45" s="52">
        <v>149240</v>
      </c>
      <c r="O45" s="52">
        <v>222943</v>
      </c>
      <c r="P45" s="52">
        <v>89357</v>
      </c>
      <c r="Q45" s="52">
        <v>3</v>
      </c>
      <c r="R45" s="52">
        <v>74527</v>
      </c>
      <c r="S45" s="52">
        <v>154073</v>
      </c>
      <c r="T45" s="52">
        <v>146446</v>
      </c>
      <c r="U45" s="52">
        <v>223533</v>
      </c>
      <c r="V45" s="52">
        <v>177220</v>
      </c>
      <c r="W45" s="52">
        <v>115734</v>
      </c>
      <c r="X45" s="52">
        <v>55632</v>
      </c>
      <c r="Y45" s="52">
        <v>70412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93554</v>
      </c>
      <c r="D48" s="52">
        <v>82378</v>
      </c>
      <c r="E48" s="52">
        <v>96001</v>
      </c>
      <c r="F48" s="52">
        <v>126596</v>
      </c>
      <c r="G48" s="52">
        <v>111397</v>
      </c>
      <c r="H48" s="52">
        <v>106579</v>
      </c>
      <c r="I48" s="52">
        <v>56310</v>
      </c>
      <c r="J48" s="52">
        <v>36992</v>
      </c>
      <c r="K48" s="52">
        <v>75751</v>
      </c>
      <c r="L48" s="52">
        <v>78344</v>
      </c>
      <c r="M48" s="52">
        <v>76667</v>
      </c>
      <c r="N48" s="52">
        <v>72923</v>
      </c>
      <c r="O48" s="52">
        <v>94847</v>
      </c>
      <c r="P48" s="52">
        <v>91297</v>
      </c>
      <c r="Q48" s="52">
        <v>64457</v>
      </c>
      <c r="R48" s="52">
        <v>43422</v>
      </c>
      <c r="S48" s="52">
        <v>84045</v>
      </c>
      <c r="T48" s="52">
        <v>96348</v>
      </c>
      <c r="U48" s="52">
        <v>97528</v>
      </c>
      <c r="V48" s="52">
        <v>119240</v>
      </c>
      <c r="W48" s="52">
        <v>101049</v>
      </c>
      <c r="X48" s="52">
        <v>88735</v>
      </c>
      <c r="Y48" s="52">
        <v>166887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39454</v>
      </c>
      <c r="D50" s="52">
        <v>29012</v>
      </c>
      <c r="E50" s="52">
        <v>30906</v>
      </c>
      <c r="F50" s="52">
        <v>17101</v>
      </c>
      <c r="G50" s="52">
        <v>14503</v>
      </c>
      <c r="H50" s="52">
        <v>9234</v>
      </c>
      <c r="I50" s="52">
        <v>11870</v>
      </c>
      <c r="J50" s="52">
        <v>41467</v>
      </c>
      <c r="K50" s="52">
        <v>30796</v>
      </c>
      <c r="L50" s="52">
        <v>41045</v>
      </c>
      <c r="M50" s="52">
        <v>50978</v>
      </c>
      <c r="N50" s="52">
        <v>58048</v>
      </c>
      <c r="O50" s="52">
        <v>45013</v>
      </c>
      <c r="P50" s="52">
        <v>8715</v>
      </c>
      <c r="Q50" s="52">
        <v>6731</v>
      </c>
      <c r="R50" s="52">
        <v>11672</v>
      </c>
      <c r="S50" s="52">
        <v>32212</v>
      </c>
      <c r="T50" s="52">
        <v>24116</v>
      </c>
      <c r="U50" s="52">
        <v>37973</v>
      </c>
      <c r="V50" s="52">
        <v>54709</v>
      </c>
      <c r="W50" s="52">
        <v>57829</v>
      </c>
      <c r="X50" s="52">
        <v>47497</v>
      </c>
      <c r="Y50" s="52">
        <v>74145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879</v>
      </c>
      <c r="D51" s="52">
        <v>0</v>
      </c>
      <c r="E51" s="52">
        <v>731</v>
      </c>
      <c r="F51" s="52">
        <v>0</v>
      </c>
      <c r="G51" s="52">
        <v>0</v>
      </c>
      <c r="H51" s="52">
        <v>0</v>
      </c>
      <c r="I51" s="52">
        <v>725</v>
      </c>
      <c r="J51" s="52">
        <v>1672</v>
      </c>
      <c r="K51" s="52">
        <v>144</v>
      </c>
      <c r="L51" s="52">
        <v>622</v>
      </c>
      <c r="M51" s="52">
        <v>946</v>
      </c>
      <c r="N51" s="52">
        <v>1161</v>
      </c>
      <c r="O51" s="52">
        <v>0</v>
      </c>
      <c r="P51" s="52">
        <v>0</v>
      </c>
      <c r="Q51" s="52">
        <v>593</v>
      </c>
      <c r="R51" s="52">
        <v>0</v>
      </c>
      <c r="S51" s="52">
        <v>0</v>
      </c>
      <c r="T51" s="52">
        <v>831</v>
      </c>
      <c r="U51" s="52">
        <v>1353</v>
      </c>
      <c r="V51" s="52">
        <v>934</v>
      </c>
      <c r="W51" s="52">
        <v>896</v>
      </c>
      <c r="X51" s="52">
        <v>2718</v>
      </c>
      <c r="Y51" s="52">
        <v>3436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120238</v>
      </c>
      <c r="D54" s="52">
        <v>168367</v>
      </c>
      <c r="E54" s="52">
        <v>122859</v>
      </c>
      <c r="F54" s="52">
        <v>195331</v>
      </c>
      <c r="G54" s="52">
        <v>124087</v>
      </c>
      <c r="H54" s="52">
        <v>112924</v>
      </c>
      <c r="I54" s="52">
        <v>7101</v>
      </c>
      <c r="J54" s="52">
        <v>22761</v>
      </c>
      <c r="K54" s="52">
        <v>121572</v>
      </c>
      <c r="L54" s="52">
        <v>90352</v>
      </c>
      <c r="M54" s="52">
        <v>86669</v>
      </c>
      <c r="N54" s="52">
        <v>85314</v>
      </c>
      <c r="O54" s="52">
        <v>101568</v>
      </c>
      <c r="P54" s="52">
        <v>52938</v>
      </c>
      <c r="Q54" s="52">
        <v>10103</v>
      </c>
      <c r="R54" s="52">
        <v>52572</v>
      </c>
      <c r="S54" s="52">
        <v>69009</v>
      </c>
      <c r="T54" s="52">
        <v>43352</v>
      </c>
      <c r="U54" s="52">
        <v>92184</v>
      </c>
      <c r="V54" s="52">
        <v>64279</v>
      </c>
      <c r="W54" s="52">
        <v>33686</v>
      </c>
      <c r="X54" s="52">
        <v>0</v>
      </c>
      <c r="Y54" s="52">
        <v>0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263250</v>
      </c>
      <c r="D55" s="52">
        <v>223593</v>
      </c>
      <c r="E55" s="52">
        <v>262718</v>
      </c>
      <c r="F55" s="52">
        <v>226610</v>
      </c>
      <c r="G55" s="52">
        <v>210998</v>
      </c>
      <c r="H55" s="52">
        <v>224529</v>
      </c>
      <c r="I55" s="52">
        <v>206186</v>
      </c>
      <c r="J55" s="52">
        <v>250728</v>
      </c>
      <c r="K55" s="52">
        <v>243148</v>
      </c>
      <c r="L55" s="52">
        <v>219929</v>
      </c>
      <c r="M55" s="52">
        <v>148310</v>
      </c>
      <c r="N55" s="52">
        <v>159244</v>
      </c>
      <c r="O55" s="52">
        <v>191456</v>
      </c>
      <c r="P55" s="52">
        <v>147761</v>
      </c>
      <c r="Q55" s="52">
        <v>101269</v>
      </c>
      <c r="R55" s="52">
        <v>163273</v>
      </c>
      <c r="S55" s="52">
        <v>202928</v>
      </c>
      <c r="T55" s="52">
        <v>193442</v>
      </c>
      <c r="U55" s="52">
        <v>193949</v>
      </c>
      <c r="V55" s="52">
        <v>166233</v>
      </c>
      <c r="W55" s="52">
        <v>128271</v>
      </c>
      <c r="X55" s="52">
        <v>77256</v>
      </c>
      <c r="Y55" s="52">
        <v>67985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15187</v>
      </c>
      <c r="D59" s="52">
        <v>10942</v>
      </c>
      <c r="E59" s="52">
        <v>14109</v>
      </c>
      <c r="F59" s="52">
        <v>16069</v>
      </c>
      <c r="G59" s="52">
        <v>16491</v>
      </c>
      <c r="H59" s="52">
        <v>19292</v>
      </c>
      <c r="I59" s="52">
        <v>12222</v>
      </c>
      <c r="J59" s="52">
        <v>14442</v>
      </c>
      <c r="K59" s="52">
        <v>15484</v>
      </c>
      <c r="L59" s="52">
        <v>13762</v>
      </c>
      <c r="M59" s="52">
        <v>14335</v>
      </c>
      <c r="N59" s="52">
        <v>20593</v>
      </c>
      <c r="O59" s="52">
        <v>48620</v>
      </c>
      <c r="P59" s="52">
        <v>32245</v>
      </c>
      <c r="Q59" s="52">
        <v>19290</v>
      </c>
      <c r="R59" s="52">
        <v>27593</v>
      </c>
      <c r="S59" s="52">
        <v>55690</v>
      </c>
      <c r="T59" s="52">
        <v>78041</v>
      </c>
      <c r="U59" s="52">
        <v>100837</v>
      </c>
      <c r="V59" s="52">
        <v>77521</v>
      </c>
      <c r="W59" s="52">
        <v>48091</v>
      </c>
      <c r="X59" s="52">
        <v>23109</v>
      </c>
      <c r="Y59" s="52">
        <v>27829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461551</v>
      </c>
      <c r="D60" s="36">
        <v>463118</v>
      </c>
      <c r="E60" s="36">
        <v>457378</v>
      </c>
      <c r="F60" s="36">
        <v>480400</v>
      </c>
      <c r="G60" s="36">
        <v>396555</v>
      </c>
      <c r="H60" s="36">
        <v>400674</v>
      </c>
      <c r="I60" s="36">
        <v>237910</v>
      </c>
      <c r="J60" s="36">
        <v>305222</v>
      </c>
      <c r="K60" s="36">
        <v>384888</v>
      </c>
      <c r="L60" s="36">
        <v>342513</v>
      </c>
      <c r="M60" s="36">
        <v>276720</v>
      </c>
      <c r="N60" s="36">
        <v>287143</v>
      </c>
      <c r="O60" s="36">
        <v>297444</v>
      </c>
      <c r="P60" s="36">
        <v>185490</v>
      </c>
      <c r="Q60" s="36">
        <v>117869</v>
      </c>
      <c r="R60" s="36">
        <v>221563</v>
      </c>
      <c r="S60" s="36">
        <v>256851</v>
      </c>
      <c r="T60" s="36">
        <v>206793</v>
      </c>
      <c r="U60" s="36">
        <v>248101</v>
      </c>
      <c r="V60" s="36">
        <v>230236</v>
      </c>
      <c r="W60" s="36">
        <v>192379</v>
      </c>
      <c r="X60" s="36">
        <v>119733</v>
      </c>
      <c r="Y60" s="36">
        <v>132307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1604</v>
      </c>
      <c r="D64" s="52">
        <v>7246</v>
      </c>
      <c r="E64" s="52">
        <v>13387</v>
      </c>
      <c r="F64" s="52">
        <v>26451</v>
      </c>
      <c r="G64" s="52">
        <v>41923</v>
      </c>
      <c r="H64" s="52">
        <v>54934</v>
      </c>
      <c r="I64" s="52">
        <v>58124</v>
      </c>
      <c r="J64" s="52">
        <v>57507</v>
      </c>
      <c r="K64" s="52">
        <v>59095</v>
      </c>
      <c r="L64" s="52">
        <v>36530</v>
      </c>
      <c r="M64" s="52">
        <v>29135</v>
      </c>
      <c r="N64" s="52">
        <v>18410</v>
      </c>
      <c r="O64" s="52">
        <v>39994</v>
      </c>
      <c r="P64" s="52">
        <v>41386</v>
      </c>
      <c r="Q64" s="52">
        <v>66108</v>
      </c>
      <c r="R64" s="52">
        <v>55134</v>
      </c>
      <c r="S64" s="52">
        <v>79810</v>
      </c>
      <c r="T64" s="52">
        <v>94892</v>
      </c>
      <c r="U64" s="52">
        <v>123155</v>
      </c>
      <c r="V64" s="52">
        <v>115985</v>
      </c>
      <c r="W64" s="52">
        <v>69374</v>
      </c>
      <c r="X64" s="52">
        <v>43197</v>
      </c>
      <c r="Y64" s="52">
        <v>37035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278</v>
      </c>
      <c r="D67" s="52">
        <v>536</v>
      </c>
      <c r="E67" s="52">
        <v>1990</v>
      </c>
      <c r="F67" s="52">
        <v>6048</v>
      </c>
      <c r="G67" s="52">
        <v>12072</v>
      </c>
      <c r="H67" s="52">
        <v>18966</v>
      </c>
      <c r="I67" s="52">
        <v>16812</v>
      </c>
      <c r="J67" s="52">
        <v>15603</v>
      </c>
      <c r="K67" s="52">
        <v>21433</v>
      </c>
      <c r="L67" s="52">
        <v>23376</v>
      </c>
      <c r="M67" s="52">
        <v>15872</v>
      </c>
      <c r="N67" s="52">
        <v>14391</v>
      </c>
      <c r="O67" s="52">
        <v>16039</v>
      </c>
      <c r="P67" s="52">
        <v>19119</v>
      </c>
      <c r="Q67" s="52">
        <v>31615</v>
      </c>
      <c r="R67" s="52">
        <v>42583</v>
      </c>
      <c r="S67" s="52">
        <v>39403</v>
      </c>
      <c r="T67" s="52">
        <v>44818</v>
      </c>
      <c r="U67" s="52">
        <v>50945</v>
      </c>
      <c r="V67" s="52">
        <v>61258</v>
      </c>
      <c r="W67" s="52">
        <v>56780</v>
      </c>
      <c r="X67" s="52">
        <v>47324</v>
      </c>
      <c r="Y67" s="52">
        <v>88107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177</v>
      </c>
      <c r="D69" s="52">
        <v>785</v>
      </c>
      <c r="E69" s="52">
        <v>1436</v>
      </c>
      <c r="F69" s="52">
        <v>2828</v>
      </c>
      <c r="G69" s="52">
        <v>4526</v>
      </c>
      <c r="H69" s="52">
        <v>5936</v>
      </c>
      <c r="I69" s="52">
        <v>6272</v>
      </c>
      <c r="J69" s="52">
        <v>6224</v>
      </c>
      <c r="K69" s="52">
        <v>6215</v>
      </c>
      <c r="L69" s="52">
        <v>4701</v>
      </c>
      <c r="M69" s="52">
        <v>5017</v>
      </c>
      <c r="N69" s="52">
        <v>5650</v>
      </c>
      <c r="O69" s="52">
        <v>7686</v>
      </c>
      <c r="P69" s="52">
        <v>6165</v>
      </c>
      <c r="Q69" s="52">
        <v>9039</v>
      </c>
      <c r="R69" s="52">
        <v>9233</v>
      </c>
      <c r="S69" s="52">
        <v>14006</v>
      </c>
      <c r="T69" s="52">
        <v>12124</v>
      </c>
      <c r="U69" s="52">
        <v>10310</v>
      </c>
      <c r="V69" s="52">
        <v>9125</v>
      </c>
      <c r="W69" s="52">
        <v>9835</v>
      </c>
      <c r="X69" s="52">
        <v>10653</v>
      </c>
      <c r="Y69" s="52">
        <v>13046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2</v>
      </c>
      <c r="D70" s="52">
        <v>5</v>
      </c>
      <c r="E70" s="52">
        <v>17</v>
      </c>
      <c r="F70" s="52">
        <v>22</v>
      </c>
      <c r="G70" s="52">
        <v>53</v>
      </c>
      <c r="H70" s="52">
        <v>104</v>
      </c>
      <c r="I70" s="52">
        <v>111</v>
      </c>
      <c r="J70" s="52">
        <v>129</v>
      </c>
      <c r="K70" s="52">
        <v>155</v>
      </c>
      <c r="L70" s="52">
        <v>68</v>
      </c>
      <c r="M70" s="52">
        <v>46</v>
      </c>
      <c r="N70" s="52">
        <v>136</v>
      </c>
      <c r="O70" s="52">
        <v>115</v>
      </c>
      <c r="P70" s="52">
        <v>6</v>
      </c>
      <c r="Q70" s="52">
        <v>263</v>
      </c>
      <c r="R70" s="52">
        <v>0</v>
      </c>
      <c r="S70" s="52">
        <v>422</v>
      </c>
      <c r="T70" s="52">
        <v>374</v>
      </c>
      <c r="U70" s="52">
        <v>217</v>
      </c>
      <c r="V70" s="52">
        <v>249</v>
      </c>
      <c r="W70" s="52">
        <v>24</v>
      </c>
      <c r="X70" s="52">
        <v>405</v>
      </c>
      <c r="Y70" s="52">
        <v>945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587</v>
      </c>
      <c r="D73" s="52">
        <v>2964</v>
      </c>
      <c r="E73" s="52">
        <v>3955</v>
      </c>
      <c r="F73" s="52">
        <v>11209</v>
      </c>
      <c r="G73" s="52">
        <v>14192</v>
      </c>
      <c r="H73" s="52">
        <v>16979</v>
      </c>
      <c r="I73" s="52">
        <v>1824</v>
      </c>
      <c r="J73" s="52">
        <v>4768</v>
      </c>
      <c r="K73" s="52">
        <v>21287</v>
      </c>
      <c r="L73" s="52">
        <v>14513</v>
      </c>
      <c r="M73" s="52">
        <v>18483</v>
      </c>
      <c r="N73" s="52">
        <v>16534</v>
      </c>
      <c r="O73" s="52">
        <v>25615</v>
      </c>
      <c r="P73" s="52">
        <v>21118</v>
      </c>
      <c r="Q73" s="52">
        <v>9114</v>
      </c>
      <c r="R73" s="52">
        <v>20997</v>
      </c>
      <c r="S73" s="52">
        <v>25652</v>
      </c>
      <c r="T73" s="52">
        <v>20411</v>
      </c>
      <c r="U73" s="52">
        <v>45790</v>
      </c>
      <c r="V73" s="52">
        <v>39220</v>
      </c>
      <c r="W73" s="52">
        <v>21785</v>
      </c>
      <c r="X73" s="52">
        <v>0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1284</v>
      </c>
      <c r="D74" s="52">
        <v>3938</v>
      </c>
      <c r="E74" s="52">
        <v>8459</v>
      </c>
      <c r="F74" s="52">
        <v>13006</v>
      </c>
      <c r="G74" s="52">
        <v>24136</v>
      </c>
      <c r="H74" s="52">
        <v>33763</v>
      </c>
      <c r="I74" s="52">
        <v>52971</v>
      </c>
      <c r="J74" s="52">
        <v>52504</v>
      </c>
      <c r="K74" s="52">
        <v>42582</v>
      </c>
      <c r="L74" s="52">
        <v>35333</v>
      </c>
      <c r="M74" s="52">
        <v>31632</v>
      </c>
      <c r="N74" s="52">
        <v>30873</v>
      </c>
      <c r="O74" s="52">
        <v>48283</v>
      </c>
      <c r="P74" s="52">
        <v>58943</v>
      </c>
      <c r="Q74" s="52">
        <v>91364</v>
      </c>
      <c r="R74" s="52">
        <v>65206</v>
      </c>
      <c r="S74" s="52">
        <v>75434</v>
      </c>
      <c r="T74" s="52">
        <v>91074</v>
      </c>
      <c r="U74" s="52">
        <v>96341</v>
      </c>
      <c r="V74" s="52">
        <v>101427</v>
      </c>
      <c r="W74" s="52">
        <v>82989</v>
      </c>
      <c r="X74" s="52">
        <v>85073</v>
      </c>
      <c r="Y74" s="52">
        <v>86253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52</v>
      </c>
      <c r="D78" s="52">
        <v>193</v>
      </c>
      <c r="E78" s="52">
        <v>339</v>
      </c>
      <c r="F78" s="52">
        <v>647</v>
      </c>
      <c r="G78" s="52">
        <v>1060</v>
      </c>
      <c r="H78" s="52">
        <v>1425</v>
      </c>
      <c r="I78" s="52">
        <v>1538</v>
      </c>
      <c r="J78" s="52">
        <v>1551</v>
      </c>
      <c r="K78" s="52">
        <v>1613</v>
      </c>
      <c r="L78" s="52">
        <v>1498</v>
      </c>
      <c r="M78" s="52">
        <v>1597</v>
      </c>
      <c r="N78" s="52">
        <v>1878</v>
      </c>
      <c r="O78" s="52">
        <v>2330</v>
      </c>
      <c r="P78" s="52">
        <v>3025</v>
      </c>
      <c r="Q78" s="52">
        <v>4250</v>
      </c>
      <c r="R78" s="52">
        <v>5470</v>
      </c>
      <c r="S78" s="52">
        <v>4994</v>
      </c>
      <c r="T78" s="52">
        <v>4724</v>
      </c>
      <c r="U78" s="52">
        <v>4714</v>
      </c>
      <c r="V78" s="52">
        <v>4088</v>
      </c>
      <c r="W78" s="52">
        <v>6872</v>
      </c>
      <c r="X78" s="52">
        <v>8728</v>
      </c>
      <c r="Y78" s="52">
        <v>11352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2048</v>
      </c>
      <c r="D79" s="36">
        <v>7554</v>
      </c>
      <c r="E79" s="36">
        <v>13582</v>
      </c>
      <c r="F79" s="36">
        <v>26488</v>
      </c>
      <c r="G79" s="36">
        <v>41964</v>
      </c>
      <c r="H79" s="36">
        <v>55576</v>
      </c>
      <c r="I79" s="36">
        <v>60025</v>
      </c>
      <c r="J79" s="36">
        <v>62679</v>
      </c>
      <c r="K79" s="36">
        <v>69762</v>
      </c>
      <c r="L79" s="36">
        <v>55053</v>
      </c>
      <c r="M79" s="36">
        <v>56374</v>
      </c>
      <c r="N79" s="36">
        <v>54981</v>
      </c>
      <c r="O79" s="36">
        <v>83516</v>
      </c>
      <c r="P79" s="36">
        <v>87348</v>
      </c>
      <c r="Q79" s="36">
        <v>109350</v>
      </c>
      <c r="R79" s="36">
        <v>93580</v>
      </c>
      <c r="S79" s="36">
        <v>114372</v>
      </c>
      <c r="T79" s="36">
        <v>123650</v>
      </c>
      <c r="U79" s="36">
        <v>153317</v>
      </c>
      <c r="V79" s="36">
        <v>152008</v>
      </c>
      <c r="W79" s="36">
        <v>114778</v>
      </c>
      <c r="X79" s="36">
        <v>95057</v>
      </c>
      <c r="Y79" s="36">
        <v>96977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38185</v>
      </c>
      <c r="D83" s="52">
        <v>14227</v>
      </c>
      <c r="E83" s="52">
        <v>19347</v>
      </c>
      <c r="F83" s="52">
        <v>55061</v>
      </c>
      <c r="G83" s="52">
        <v>78205</v>
      </c>
      <c r="H83" s="52">
        <v>95103</v>
      </c>
      <c r="I83" s="52">
        <v>113149</v>
      </c>
      <c r="J83" s="52">
        <v>72792</v>
      </c>
      <c r="K83" s="52">
        <v>93723</v>
      </c>
      <c r="L83" s="52">
        <v>144562</v>
      </c>
      <c r="M83" s="52">
        <v>221074</v>
      </c>
      <c r="N83" s="52">
        <v>204006</v>
      </c>
      <c r="O83" s="52">
        <v>112405</v>
      </c>
      <c r="P83" s="52">
        <v>23426</v>
      </c>
      <c r="Q83" s="52">
        <v>44555</v>
      </c>
      <c r="R83" s="52">
        <v>65846</v>
      </c>
      <c r="S83" s="52">
        <v>73449</v>
      </c>
      <c r="T83" s="52">
        <v>81276</v>
      </c>
      <c r="U83" s="52">
        <v>35618</v>
      </c>
      <c r="V83" s="52">
        <v>76013</v>
      </c>
      <c r="W83" s="52">
        <v>144541</v>
      </c>
      <c r="X83" s="52">
        <v>167588</v>
      </c>
      <c r="Y83" s="52">
        <v>233085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25385</v>
      </c>
      <c r="D86" s="52">
        <v>20272</v>
      </c>
      <c r="E86" s="52">
        <v>10399</v>
      </c>
      <c r="F86" s="52">
        <v>11351</v>
      </c>
      <c r="G86" s="52">
        <v>26487</v>
      </c>
      <c r="H86" s="52">
        <v>40850</v>
      </c>
      <c r="I86" s="52">
        <v>34817</v>
      </c>
      <c r="J86" s="52">
        <v>31357</v>
      </c>
      <c r="K86" s="52">
        <v>32678</v>
      </c>
      <c r="L86" s="52">
        <v>41346</v>
      </c>
      <c r="M86" s="52">
        <v>60188</v>
      </c>
      <c r="N86" s="52">
        <v>83511</v>
      </c>
      <c r="O86" s="52">
        <v>75872</v>
      </c>
      <c r="P86" s="52">
        <v>45499</v>
      </c>
      <c r="Q86" s="52">
        <v>28488</v>
      </c>
      <c r="R86" s="52">
        <v>47901</v>
      </c>
      <c r="S86" s="52">
        <v>61181</v>
      </c>
      <c r="T86" s="52">
        <v>58823</v>
      </c>
      <c r="U86" s="52">
        <v>57894</v>
      </c>
      <c r="V86" s="52">
        <v>49288</v>
      </c>
      <c r="W86" s="52">
        <v>62814</v>
      </c>
      <c r="X86" s="52">
        <v>95176</v>
      </c>
      <c r="Y86" s="52">
        <v>227231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198</v>
      </c>
      <c r="D88" s="52">
        <v>142</v>
      </c>
      <c r="E88" s="52">
        <v>162</v>
      </c>
      <c r="F88" s="52">
        <v>274</v>
      </c>
      <c r="G88" s="52">
        <v>395</v>
      </c>
      <c r="H88" s="52">
        <v>480</v>
      </c>
      <c r="I88" s="52">
        <v>569</v>
      </c>
      <c r="J88" s="52">
        <v>567</v>
      </c>
      <c r="K88" s="52">
        <v>570</v>
      </c>
      <c r="L88" s="52">
        <v>983</v>
      </c>
      <c r="M88" s="52">
        <v>1634</v>
      </c>
      <c r="N88" s="52">
        <v>2429</v>
      </c>
      <c r="O88" s="52">
        <v>3205</v>
      </c>
      <c r="P88" s="52">
        <v>3046</v>
      </c>
      <c r="Q88" s="52">
        <v>5942</v>
      </c>
      <c r="R88" s="52">
        <v>7897</v>
      </c>
      <c r="S88" s="52">
        <v>10131</v>
      </c>
      <c r="T88" s="52">
        <v>9432</v>
      </c>
      <c r="U88" s="52">
        <v>11206</v>
      </c>
      <c r="V88" s="52">
        <v>9820</v>
      </c>
      <c r="W88" s="52">
        <v>8420</v>
      </c>
      <c r="X88" s="52">
        <v>7042</v>
      </c>
      <c r="Y88" s="52">
        <v>7583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5</v>
      </c>
      <c r="D89" s="52">
        <v>0</v>
      </c>
      <c r="E89" s="52">
        <v>1</v>
      </c>
      <c r="F89" s="52">
        <v>2</v>
      </c>
      <c r="G89" s="52">
        <v>2</v>
      </c>
      <c r="H89" s="52">
        <v>7</v>
      </c>
      <c r="I89" s="52">
        <v>22</v>
      </c>
      <c r="J89" s="52">
        <v>6</v>
      </c>
      <c r="K89" s="52">
        <v>7</v>
      </c>
      <c r="L89" s="52">
        <v>21</v>
      </c>
      <c r="M89" s="52">
        <v>10</v>
      </c>
      <c r="N89" s="52">
        <v>61</v>
      </c>
      <c r="O89" s="52">
        <v>57</v>
      </c>
      <c r="P89" s="52">
        <v>0</v>
      </c>
      <c r="Q89" s="52">
        <v>104</v>
      </c>
      <c r="R89" s="52">
        <v>148</v>
      </c>
      <c r="S89" s="52">
        <v>234</v>
      </c>
      <c r="T89" s="52">
        <v>124</v>
      </c>
      <c r="U89" s="52">
        <v>365</v>
      </c>
      <c r="V89" s="52">
        <v>265</v>
      </c>
      <c r="W89" s="52">
        <v>42</v>
      </c>
      <c r="X89" s="52">
        <v>254</v>
      </c>
      <c r="Y89" s="52">
        <v>696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968</v>
      </c>
      <c r="D92" s="52">
        <v>832</v>
      </c>
      <c r="E92" s="52">
        <v>875</v>
      </c>
      <c r="F92" s="52">
        <v>853</v>
      </c>
      <c r="G92" s="52">
        <v>848</v>
      </c>
      <c r="H92" s="52">
        <v>733</v>
      </c>
      <c r="I92" s="52">
        <v>262</v>
      </c>
      <c r="J92" s="52">
        <v>242</v>
      </c>
      <c r="K92" s="52">
        <v>436</v>
      </c>
      <c r="L92" s="52">
        <v>681</v>
      </c>
      <c r="M92" s="52">
        <v>1011</v>
      </c>
      <c r="N92" s="52">
        <v>992</v>
      </c>
      <c r="O92" s="52">
        <v>1148</v>
      </c>
      <c r="P92" s="52">
        <v>694</v>
      </c>
      <c r="Q92" s="52">
        <v>539</v>
      </c>
      <c r="R92" s="52">
        <v>543</v>
      </c>
      <c r="S92" s="52">
        <v>932</v>
      </c>
      <c r="T92" s="52">
        <v>1231</v>
      </c>
      <c r="U92" s="52">
        <v>1312</v>
      </c>
      <c r="V92" s="52">
        <v>1128</v>
      </c>
      <c r="W92" s="52">
        <v>943</v>
      </c>
      <c r="X92" s="52">
        <v>788</v>
      </c>
      <c r="Y92" s="52">
        <v>979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15</v>
      </c>
      <c r="D93" s="52">
        <v>10</v>
      </c>
      <c r="E93" s="52">
        <v>14</v>
      </c>
      <c r="F93" s="52">
        <v>4</v>
      </c>
      <c r="G93" s="52">
        <v>8</v>
      </c>
      <c r="H93" s="52">
        <v>13</v>
      </c>
      <c r="I93" s="52">
        <v>8</v>
      </c>
      <c r="J93" s="52">
        <v>9</v>
      </c>
      <c r="K93" s="52">
        <v>5</v>
      </c>
      <c r="L93" s="52">
        <v>8</v>
      </c>
      <c r="M93" s="52">
        <v>4</v>
      </c>
      <c r="N93" s="52">
        <v>12</v>
      </c>
      <c r="O93" s="52">
        <v>42</v>
      </c>
      <c r="P93" s="52">
        <v>10</v>
      </c>
      <c r="Q93" s="52">
        <v>9</v>
      </c>
      <c r="R93" s="52">
        <v>6</v>
      </c>
      <c r="S93" s="52">
        <v>14</v>
      </c>
      <c r="T93" s="52">
        <v>32</v>
      </c>
      <c r="U93" s="52">
        <v>24</v>
      </c>
      <c r="V93" s="52">
        <v>38</v>
      </c>
      <c r="W93" s="52">
        <v>8</v>
      </c>
      <c r="X93" s="52">
        <v>22</v>
      </c>
      <c r="Y93" s="52">
        <v>66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31291</v>
      </c>
      <c r="D96" s="52">
        <v>32745</v>
      </c>
      <c r="E96" s="52">
        <v>26303</v>
      </c>
      <c r="F96" s="52">
        <v>56236</v>
      </c>
      <c r="G96" s="52">
        <v>55850</v>
      </c>
      <c r="H96" s="52">
        <v>59707</v>
      </c>
      <c r="I96" s="52">
        <v>4600</v>
      </c>
      <c r="J96" s="52">
        <v>7672</v>
      </c>
      <c r="K96" s="52">
        <v>41992</v>
      </c>
      <c r="L96" s="52">
        <v>52209</v>
      </c>
      <c r="M96" s="52">
        <v>99588</v>
      </c>
      <c r="N96" s="52">
        <v>94767</v>
      </c>
      <c r="O96" s="52">
        <v>66842</v>
      </c>
      <c r="P96" s="52">
        <v>30587</v>
      </c>
      <c r="Q96" s="52">
        <v>12943</v>
      </c>
      <c r="R96" s="52">
        <v>40186</v>
      </c>
      <c r="S96" s="52">
        <v>48490</v>
      </c>
      <c r="T96" s="52">
        <v>39670</v>
      </c>
      <c r="U96" s="52">
        <v>54024</v>
      </c>
      <c r="V96" s="52">
        <v>48554</v>
      </c>
      <c r="W96" s="52">
        <v>41885</v>
      </c>
      <c r="X96" s="52">
        <v>0</v>
      </c>
      <c r="Y96" s="52">
        <v>0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68508</v>
      </c>
      <c r="D97" s="52">
        <v>43484</v>
      </c>
      <c r="E97" s="52">
        <v>56251</v>
      </c>
      <c r="F97" s="52">
        <v>65242</v>
      </c>
      <c r="G97" s="52">
        <v>94967</v>
      </c>
      <c r="H97" s="52">
        <v>118713</v>
      </c>
      <c r="I97" s="52">
        <v>133573</v>
      </c>
      <c r="J97" s="52">
        <v>84549</v>
      </c>
      <c r="K97" s="52">
        <v>83984</v>
      </c>
      <c r="L97" s="52">
        <v>127078</v>
      </c>
      <c r="M97" s="52">
        <v>170423</v>
      </c>
      <c r="N97" s="52">
        <v>176895</v>
      </c>
      <c r="O97" s="52">
        <v>126003</v>
      </c>
      <c r="P97" s="52">
        <v>85367</v>
      </c>
      <c r="Q97" s="52">
        <v>129669</v>
      </c>
      <c r="R97" s="52">
        <v>124827</v>
      </c>
      <c r="S97" s="52">
        <v>142568</v>
      </c>
      <c r="T97" s="52">
        <v>177030</v>
      </c>
      <c r="U97" s="52">
        <v>113670</v>
      </c>
      <c r="V97" s="52">
        <v>125586</v>
      </c>
      <c r="W97" s="52">
        <v>159507</v>
      </c>
      <c r="X97" s="52">
        <v>206213</v>
      </c>
      <c r="Y97" s="52">
        <v>284343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17087</v>
      </c>
      <c r="D101" s="52">
        <v>11523</v>
      </c>
      <c r="E101" s="52">
        <v>13612</v>
      </c>
      <c r="F101" s="52">
        <v>18309</v>
      </c>
      <c r="G101" s="52">
        <v>25709</v>
      </c>
      <c r="H101" s="52">
        <v>31375</v>
      </c>
      <c r="I101" s="52">
        <v>24428</v>
      </c>
      <c r="J101" s="52">
        <v>16052</v>
      </c>
      <c r="K101" s="52">
        <v>18499</v>
      </c>
      <c r="L101" s="52">
        <v>30776</v>
      </c>
      <c r="M101" s="52">
        <v>44669</v>
      </c>
      <c r="N101" s="52">
        <v>67191</v>
      </c>
      <c r="O101" s="52">
        <v>63318</v>
      </c>
      <c r="P101" s="52">
        <v>40344</v>
      </c>
      <c r="Q101" s="52">
        <v>34774</v>
      </c>
      <c r="R101" s="52">
        <v>35522</v>
      </c>
      <c r="S101" s="52">
        <v>49434</v>
      </c>
      <c r="T101" s="52">
        <v>60614</v>
      </c>
      <c r="U101" s="52">
        <v>77662</v>
      </c>
      <c r="V101" s="52">
        <v>54376</v>
      </c>
      <c r="W101" s="52">
        <v>16772</v>
      </c>
      <c r="X101" s="52">
        <v>4184</v>
      </c>
      <c r="Y101" s="52">
        <v>2465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2679</v>
      </c>
      <c r="D102" s="52">
        <v>1520</v>
      </c>
      <c r="E102" s="52">
        <v>2101</v>
      </c>
      <c r="F102" s="52">
        <v>3382</v>
      </c>
      <c r="G102" s="52">
        <v>5054</v>
      </c>
      <c r="H102" s="52">
        <v>6825</v>
      </c>
      <c r="I102" s="52">
        <v>5605</v>
      </c>
      <c r="J102" s="52">
        <v>3480</v>
      </c>
      <c r="K102" s="52">
        <v>4195</v>
      </c>
      <c r="L102" s="52">
        <v>5804</v>
      </c>
      <c r="M102" s="52">
        <v>11236</v>
      </c>
      <c r="N102" s="52">
        <v>13929</v>
      </c>
      <c r="O102" s="52">
        <v>18862</v>
      </c>
      <c r="P102" s="52">
        <v>11804</v>
      </c>
      <c r="Q102" s="52">
        <v>16157</v>
      </c>
      <c r="R102" s="52">
        <v>15371</v>
      </c>
      <c r="S102" s="52">
        <v>27438</v>
      </c>
      <c r="T102" s="52">
        <v>46177</v>
      </c>
      <c r="U102" s="52">
        <v>30399</v>
      </c>
      <c r="V102" s="52">
        <v>33586</v>
      </c>
      <c r="W102" s="52">
        <v>39298</v>
      </c>
      <c r="X102" s="52">
        <v>42744</v>
      </c>
      <c r="Y102" s="52">
        <v>57336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81423</v>
      </c>
      <c r="D103" s="36">
        <v>64377</v>
      </c>
      <c r="E103" s="36">
        <v>68102</v>
      </c>
      <c r="F103" s="36">
        <v>101146</v>
      </c>
      <c r="G103" s="36">
        <v>121561</v>
      </c>
      <c r="H103" s="36">
        <v>141744</v>
      </c>
      <c r="I103" s="36">
        <v>109121</v>
      </c>
      <c r="J103" s="36">
        <v>73526</v>
      </c>
      <c r="K103" s="36">
        <v>104344</v>
      </c>
      <c r="L103" s="36">
        <v>144440</v>
      </c>
      <c r="M103" s="36">
        <v>216861</v>
      </c>
      <c r="N103" s="36">
        <v>194178</v>
      </c>
      <c r="O103" s="36">
        <v>115391</v>
      </c>
      <c r="P103" s="36">
        <v>67911</v>
      </c>
      <c r="Q103" s="36">
        <v>98751</v>
      </c>
      <c r="R103" s="36">
        <v>123452</v>
      </c>
      <c r="S103" s="36">
        <v>126579</v>
      </c>
      <c r="T103" s="36">
        <v>122370</v>
      </c>
      <c r="U103" s="36">
        <v>74796</v>
      </c>
      <c r="V103" s="36">
        <v>99749</v>
      </c>
      <c r="W103" s="36">
        <v>157254</v>
      </c>
      <c r="X103" s="36">
        <v>221497</v>
      </c>
      <c r="Y103" s="36">
        <v>272570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205</v>
      </c>
      <c r="G107" s="52">
        <v>62</v>
      </c>
      <c r="H107" s="52">
        <v>45</v>
      </c>
      <c r="I107" s="52">
        <v>19</v>
      </c>
      <c r="J107" s="52">
        <v>22</v>
      </c>
      <c r="K107" s="52">
        <v>17</v>
      </c>
      <c r="L107" s="52">
        <v>6</v>
      </c>
      <c r="M107" s="52">
        <v>0</v>
      </c>
      <c r="N107" s="52">
        <v>0</v>
      </c>
      <c r="O107" s="52">
        <v>1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9</v>
      </c>
      <c r="G110" s="52">
        <v>72</v>
      </c>
      <c r="H110" s="52">
        <v>48</v>
      </c>
      <c r="I110" s="52">
        <v>14</v>
      </c>
      <c r="J110" s="52">
        <v>5</v>
      </c>
      <c r="K110" s="52">
        <v>8</v>
      </c>
      <c r="L110" s="52">
        <v>7</v>
      </c>
      <c r="M110" s="52">
        <v>5</v>
      </c>
      <c r="N110" s="52">
        <v>5</v>
      </c>
      <c r="O110" s="52">
        <v>7</v>
      </c>
      <c r="P110" s="52">
        <v>2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95</v>
      </c>
      <c r="G116" s="52">
        <v>23</v>
      </c>
      <c r="H116" s="52">
        <v>17</v>
      </c>
      <c r="I116" s="52">
        <v>0</v>
      </c>
      <c r="J116" s="52">
        <v>3</v>
      </c>
      <c r="K116" s="52">
        <v>15</v>
      </c>
      <c r="L116" s="52">
        <v>14</v>
      </c>
      <c r="M116" s="52">
        <v>18</v>
      </c>
      <c r="N116" s="52">
        <v>31</v>
      </c>
      <c r="O116" s="52">
        <v>8</v>
      </c>
      <c r="P116" s="52">
        <v>2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110</v>
      </c>
      <c r="G117" s="52">
        <v>39</v>
      </c>
      <c r="H117" s="52">
        <v>32</v>
      </c>
      <c r="I117" s="52">
        <v>24</v>
      </c>
      <c r="J117" s="52">
        <v>35</v>
      </c>
      <c r="K117" s="52">
        <v>29</v>
      </c>
      <c r="L117" s="52">
        <v>36</v>
      </c>
      <c r="M117" s="52">
        <v>33</v>
      </c>
      <c r="N117" s="52">
        <v>63</v>
      </c>
      <c r="O117" s="52">
        <v>17</v>
      </c>
      <c r="P117" s="52">
        <v>6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7</v>
      </c>
      <c r="G121" s="52">
        <v>3</v>
      </c>
      <c r="H121" s="52">
        <v>2</v>
      </c>
      <c r="I121" s="52">
        <v>1</v>
      </c>
      <c r="J121" s="52">
        <v>1</v>
      </c>
      <c r="K121" s="52">
        <v>1</v>
      </c>
      <c r="L121" s="52">
        <v>2</v>
      </c>
      <c r="M121" s="52">
        <v>2</v>
      </c>
      <c r="N121" s="52">
        <v>6</v>
      </c>
      <c r="O121" s="52">
        <v>4</v>
      </c>
      <c r="P121" s="52">
        <v>1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198</v>
      </c>
      <c r="G122" s="36">
        <v>59</v>
      </c>
      <c r="H122" s="36">
        <v>46</v>
      </c>
      <c r="I122" s="36">
        <v>25</v>
      </c>
      <c r="J122" s="36">
        <v>36</v>
      </c>
      <c r="K122" s="36">
        <v>45</v>
      </c>
      <c r="L122" s="36">
        <v>44</v>
      </c>
      <c r="M122" s="36">
        <v>50</v>
      </c>
      <c r="N122" s="36">
        <v>91</v>
      </c>
      <c r="O122" s="36">
        <v>26</v>
      </c>
      <c r="P122" s="36">
        <v>6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4543</v>
      </c>
      <c r="D126" s="52">
        <v>7848</v>
      </c>
      <c r="E126" s="52">
        <v>11939</v>
      </c>
      <c r="F126" s="52">
        <v>9506</v>
      </c>
      <c r="G126" s="52">
        <v>8318</v>
      </c>
      <c r="H126" s="52">
        <v>5807</v>
      </c>
      <c r="I126" s="52">
        <v>6855</v>
      </c>
      <c r="J126" s="52">
        <v>5223</v>
      </c>
      <c r="K126" s="52">
        <v>6619</v>
      </c>
      <c r="L126" s="52">
        <v>6632</v>
      </c>
      <c r="M126" s="52">
        <v>5204</v>
      </c>
      <c r="N126" s="52">
        <v>6623</v>
      </c>
      <c r="O126" s="52">
        <v>7201</v>
      </c>
      <c r="P126" s="52">
        <v>3856</v>
      </c>
      <c r="Q126" s="52">
        <v>4755</v>
      </c>
      <c r="R126" s="52">
        <v>5485</v>
      </c>
      <c r="S126" s="52">
        <v>4748</v>
      </c>
      <c r="T126" s="52">
        <v>8125</v>
      </c>
      <c r="U126" s="52">
        <v>5504</v>
      </c>
      <c r="V126" s="52">
        <v>1941</v>
      </c>
      <c r="W126" s="52">
        <v>0</v>
      </c>
      <c r="X126" s="52">
        <v>0</v>
      </c>
      <c r="Y126" s="52">
        <v>0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1712</v>
      </c>
      <c r="D129" s="52">
        <v>1657</v>
      </c>
      <c r="E129" s="52">
        <v>2532</v>
      </c>
      <c r="F129" s="52">
        <v>5001</v>
      </c>
      <c r="G129" s="52">
        <v>4177</v>
      </c>
      <c r="H129" s="52">
        <v>4456</v>
      </c>
      <c r="I129" s="52">
        <v>2403</v>
      </c>
      <c r="J129" s="52">
        <v>2002</v>
      </c>
      <c r="K129" s="52">
        <v>2462</v>
      </c>
      <c r="L129" s="52">
        <v>2823</v>
      </c>
      <c r="M129" s="52">
        <v>3077</v>
      </c>
      <c r="N129" s="52">
        <v>3110</v>
      </c>
      <c r="O129" s="52">
        <v>3834</v>
      </c>
      <c r="P129" s="52">
        <v>3195</v>
      </c>
      <c r="Q129" s="52">
        <v>3225</v>
      </c>
      <c r="R129" s="52">
        <v>4060</v>
      </c>
      <c r="S129" s="52">
        <v>4254</v>
      </c>
      <c r="T129" s="52">
        <v>3845</v>
      </c>
      <c r="U129" s="52">
        <v>4509</v>
      </c>
      <c r="V129" s="52">
        <v>3523</v>
      </c>
      <c r="W129" s="52">
        <v>2059</v>
      </c>
      <c r="X129" s="52">
        <v>1533</v>
      </c>
      <c r="Y129" s="52">
        <v>4080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515</v>
      </c>
      <c r="D131" s="52">
        <v>2070</v>
      </c>
      <c r="E131" s="52">
        <v>2906</v>
      </c>
      <c r="F131" s="52">
        <v>2241</v>
      </c>
      <c r="G131" s="52">
        <v>2043</v>
      </c>
      <c r="H131" s="52">
        <v>1427</v>
      </c>
      <c r="I131" s="52">
        <v>544</v>
      </c>
      <c r="J131" s="52">
        <v>2640</v>
      </c>
      <c r="K131" s="52">
        <v>2916</v>
      </c>
      <c r="L131" s="52">
        <v>2790</v>
      </c>
      <c r="M131" s="52">
        <v>2955</v>
      </c>
      <c r="N131" s="52">
        <v>4513</v>
      </c>
      <c r="O131" s="52">
        <v>6351</v>
      </c>
      <c r="P131" s="52">
        <v>3728</v>
      </c>
      <c r="Q131" s="52">
        <v>2293</v>
      </c>
      <c r="R131" s="52">
        <v>2121</v>
      </c>
      <c r="S131" s="52">
        <v>3909</v>
      </c>
      <c r="T131" s="52">
        <v>4767</v>
      </c>
      <c r="U131" s="52">
        <v>4808</v>
      </c>
      <c r="V131" s="52">
        <v>4233</v>
      </c>
      <c r="W131" s="52">
        <v>3808</v>
      </c>
      <c r="X131" s="52">
        <v>5401</v>
      </c>
      <c r="Y131" s="52">
        <v>2011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10</v>
      </c>
      <c r="D132" s="52">
        <v>0</v>
      </c>
      <c r="E132" s="52">
        <v>86</v>
      </c>
      <c r="F132" s="52">
        <v>0</v>
      </c>
      <c r="G132" s="52">
        <v>9</v>
      </c>
      <c r="H132" s="52">
        <v>54</v>
      </c>
      <c r="I132" s="52">
        <v>0</v>
      </c>
      <c r="J132" s="52">
        <v>67</v>
      </c>
      <c r="K132" s="52">
        <v>87</v>
      </c>
      <c r="L132" s="52">
        <v>46</v>
      </c>
      <c r="M132" s="52">
        <v>0</v>
      </c>
      <c r="N132" s="52">
        <v>46</v>
      </c>
      <c r="O132" s="52">
        <v>137</v>
      </c>
      <c r="P132" s="52">
        <v>75</v>
      </c>
      <c r="Q132" s="52">
        <v>18</v>
      </c>
      <c r="R132" s="52">
        <v>0</v>
      </c>
      <c r="S132" s="52">
        <v>102</v>
      </c>
      <c r="T132" s="52">
        <v>164</v>
      </c>
      <c r="U132" s="52">
        <v>88</v>
      </c>
      <c r="V132" s="52">
        <v>115</v>
      </c>
      <c r="W132" s="52">
        <v>16</v>
      </c>
      <c r="X132" s="52">
        <v>144</v>
      </c>
      <c r="Y132" s="52">
        <v>223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2161</v>
      </c>
      <c r="D135" s="52">
        <v>3721</v>
      </c>
      <c r="E135" s="52">
        <v>3797</v>
      </c>
      <c r="F135" s="52">
        <v>4864</v>
      </c>
      <c r="G135" s="52">
        <v>3726</v>
      </c>
      <c r="H135" s="52">
        <v>3039</v>
      </c>
      <c r="I135" s="52">
        <v>303</v>
      </c>
      <c r="J135" s="52">
        <v>557</v>
      </c>
      <c r="K135" s="52">
        <v>3324</v>
      </c>
      <c r="L135" s="52">
        <v>3271</v>
      </c>
      <c r="M135" s="52">
        <v>3640</v>
      </c>
      <c r="N135" s="52">
        <v>2963</v>
      </c>
      <c r="O135" s="52">
        <v>2195</v>
      </c>
      <c r="P135" s="52">
        <v>1335</v>
      </c>
      <c r="Q135" s="52">
        <v>668</v>
      </c>
      <c r="R135" s="52">
        <v>1896</v>
      </c>
      <c r="S135" s="52">
        <v>1366</v>
      </c>
      <c r="T135" s="52">
        <v>1374</v>
      </c>
      <c r="U135" s="52">
        <v>1433</v>
      </c>
      <c r="V135" s="52">
        <v>366</v>
      </c>
      <c r="W135" s="52">
        <v>0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4730</v>
      </c>
      <c r="D136" s="52">
        <v>4942</v>
      </c>
      <c r="E136" s="52">
        <v>8124</v>
      </c>
      <c r="F136" s="52">
        <v>5641</v>
      </c>
      <c r="G136" s="52">
        <v>6337</v>
      </c>
      <c r="H136" s="52">
        <v>6043</v>
      </c>
      <c r="I136" s="52">
        <v>8795</v>
      </c>
      <c r="J136" s="52">
        <v>6130</v>
      </c>
      <c r="K136" s="52">
        <v>6647</v>
      </c>
      <c r="L136" s="52">
        <v>7963</v>
      </c>
      <c r="M136" s="52">
        <v>6236</v>
      </c>
      <c r="N136" s="52">
        <v>5531</v>
      </c>
      <c r="O136" s="52">
        <v>4155</v>
      </c>
      <c r="P136" s="52">
        <v>3726</v>
      </c>
      <c r="Q136" s="52">
        <v>6744</v>
      </c>
      <c r="R136" s="52">
        <v>5909</v>
      </c>
      <c r="S136" s="52">
        <v>4011</v>
      </c>
      <c r="T136" s="52">
        <v>6152</v>
      </c>
      <c r="U136" s="52">
        <v>3026</v>
      </c>
      <c r="V136" s="52">
        <v>954</v>
      </c>
      <c r="W136" s="52">
        <v>0</v>
      </c>
      <c r="X136" s="52">
        <v>5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269</v>
      </c>
      <c r="D140" s="52">
        <v>272</v>
      </c>
      <c r="E140" s="52">
        <v>478</v>
      </c>
      <c r="F140" s="52">
        <v>449</v>
      </c>
      <c r="G140" s="52">
        <v>535</v>
      </c>
      <c r="H140" s="52">
        <v>558</v>
      </c>
      <c r="I140" s="52">
        <v>511</v>
      </c>
      <c r="J140" s="52">
        <v>436</v>
      </c>
      <c r="K140" s="52">
        <v>522</v>
      </c>
      <c r="L140" s="52">
        <v>571</v>
      </c>
      <c r="M140" s="52">
        <v>671</v>
      </c>
      <c r="N140" s="52">
        <v>913</v>
      </c>
      <c r="O140" s="52">
        <v>1883</v>
      </c>
      <c r="P140" s="52">
        <v>1427</v>
      </c>
      <c r="Q140" s="52">
        <v>1538</v>
      </c>
      <c r="R140" s="52">
        <v>1288</v>
      </c>
      <c r="S140" s="52">
        <v>1996</v>
      </c>
      <c r="T140" s="52">
        <v>3900</v>
      </c>
      <c r="U140" s="52">
        <v>3235</v>
      </c>
      <c r="V140" s="52">
        <v>1972</v>
      </c>
      <c r="W140" s="52">
        <v>821</v>
      </c>
      <c r="X140" s="52">
        <v>322</v>
      </c>
      <c r="Y140" s="52">
        <v>1054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8198</v>
      </c>
      <c r="D141" s="36">
        <v>11516</v>
      </c>
      <c r="E141" s="36">
        <v>15514</v>
      </c>
      <c r="F141" s="36">
        <v>13452</v>
      </c>
      <c r="G141" s="36">
        <v>12901</v>
      </c>
      <c r="H141" s="36">
        <v>11628</v>
      </c>
      <c r="I141" s="36">
        <v>9964</v>
      </c>
      <c r="J141" s="36">
        <v>9267</v>
      </c>
      <c r="K141" s="36">
        <v>12969</v>
      </c>
      <c r="L141" s="36">
        <v>14197</v>
      </c>
      <c r="M141" s="36">
        <v>12962</v>
      </c>
      <c r="N141" s="36">
        <v>12778</v>
      </c>
      <c r="O141" s="36">
        <v>11572</v>
      </c>
      <c r="P141" s="36">
        <v>8236</v>
      </c>
      <c r="Q141" s="36">
        <v>9443</v>
      </c>
      <c r="R141" s="36">
        <v>10391</v>
      </c>
      <c r="S141" s="36">
        <v>9241</v>
      </c>
      <c r="T141" s="36">
        <v>10368</v>
      </c>
      <c r="U141" s="36">
        <v>7982</v>
      </c>
      <c r="V141" s="36">
        <v>5844</v>
      </c>
      <c r="W141" s="36">
        <v>3291</v>
      </c>
      <c r="X141" s="36">
        <v>1719</v>
      </c>
      <c r="Y141" s="36">
        <v>5001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5230</v>
      </c>
      <c r="D145" s="52">
        <v>12081</v>
      </c>
      <c r="E145" s="52">
        <v>13104</v>
      </c>
      <c r="F145" s="52">
        <v>13160</v>
      </c>
      <c r="G145" s="52">
        <v>14030</v>
      </c>
      <c r="H145" s="52">
        <v>15137</v>
      </c>
      <c r="I145" s="52">
        <v>12622</v>
      </c>
      <c r="J145" s="52">
        <v>7407</v>
      </c>
      <c r="K145" s="52">
        <v>5031</v>
      </c>
      <c r="L145" s="52">
        <v>7427</v>
      </c>
      <c r="M145" s="52">
        <v>10017</v>
      </c>
      <c r="N145" s="52">
        <v>14133</v>
      </c>
      <c r="O145" s="52">
        <v>16832</v>
      </c>
      <c r="P145" s="52">
        <v>28343</v>
      </c>
      <c r="Q145" s="52">
        <v>44339</v>
      </c>
      <c r="R145" s="52">
        <v>44807</v>
      </c>
      <c r="S145" s="52">
        <v>46021</v>
      </c>
      <c r="T145" s="52">
        <v>48458</v>
      </c>
      <c r="U145" s="52">
        <v>35070</v>
      </c>
      <c r="V145" s="52">
        <v>37160</v>
      </c>
      <c r="W145" s="52">
        <v>48216</v>
      </c>
      <c r="X145" s="52">
        <v>46492</v>
      </c>
      <c r="Y145" s="52">
        <v>55458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3052</v>
      </c>
      <c r="D147" s="52">
        <v>7052</v>
      </c>
      <c r="E147" s="52">
        <v>8840</v>
      </c>
      <c r="F147" s="52">
        <v>9016</v>
      </c>
      <c r="G147" s="52">
        <v>9970</v>
      </c>
      <c r="H147" s="52">
        <v>13086</v>
      </c>
      <c r="I147" s="52">
        <v>13995</v>
      </c>
      <c r="J147" s="52">
        <v>5987</v>
      </c>
      <c r="K147" s="52">
        <v>9029</v>
      </c>
      <c r="L147" s="52">
        <v>5976</v>
      </c>
      <c r="M147" s="52">
        <v>16363</v>
      </c>
      <c r="N147" s="52">
        <v>20329</v>
      </c>
      <c r="O147" s="52">
        <v>29721</v>
      </c>
      <c r="P147" s="52">
        <v>26673</v>
      </c>
      <c r="Q147" s="52">
        <v>42652</v>
      </c>
      <c r="R147" s="52">
        <v>57709</v>
      </c>
      <c r="S147" s="52">
        <v>66819</v>
      </c>
      <c r="T147" s="52">
        <v>62283</v>
      </c>
      <c r="U147" s="52">
        <v>58614</v>
      </c>
      <c r="V147" s="52">
        <v>56854</v>
      </c>
      <c r="W147" s="52">
        <v>61228</v>
      </c>
      <c r="X147" s="52">
        <v>80099</v>
      </c>
      <c r="Y147" s="52">
        <v>183611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61</v>
      </c>
      <c r="D149" s="52">
        <v>142</v>
      </c>
      <c r="E149" s="52">
        <v>148</v>
      </c>
      <c r="F149" s="52">
        <v>101</v>
      </c>
      <c r="G149" s="52">
        <v>89</v>
      </c>
      <c r="H149" s="52">
        <v>73</v>
      </c>
      <c r="I149" s="52">
        <v>30</v>
      </c>
      <c r="J149" s="52">
        <v>33</v>
      </c>
      <c r="K149" s="52">
        <v>49</v>
      </c>
      <c r="L149" s="52">
        <v>72</v>
      </c>
      <c r="M149" s="52">
        <v>82</v>
      </c>
      <c r="N149" s="52">
        <v>91</v>
      </c>
      <c r="O149" s="52">
        <v>166</v>
      </c>
      <c r="P149" s="52">
        <v>232</v>
      </c>
      <c r="Q149" s="52">
        <v>200</v>
      </c>
      <c r="R149" s="52">
        <v>175</v>
      </c>
      <c r="S149" s="52">
        <v>268</v>
      </c>
      <c r="T149" s="52">
        <v>350</v>
      </c>
      <c r="U149" s="52">
        <v>406</v>
      </c>
      <c r="V149" s="52">
        <v>387</v>
      </c>
      <c r="W149" s="52">
        <v>357</v>
      </c>
      <c r="X149" s="52">
        <v>312</v>
      </c>
      <c r="Y149" s="52">
        <v>327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2</v>
      </c>
      <c r="E150" s="52">
        <v>2</v>
      </c>
      <c r="F150" s="52">
        <v>0</v>
      </c>
      <c r="G150" s="52">
        <v>1</v>
      </c>
      <c r="H150" s="52">
        <v>1</v>
      </c>
      <c r="I150" s="52">
        <v>1</v>
      </c>
      <c r="J150" s="52">
        <v>1</v>
      </c>
      <c r="K150" s="52">
        <v>0</v>
      </c>
      <c r="L150" s="52">
        <v>0</v>
      </c>
      <c r="M150" s="52">
        <v>0</v>
      </c>
      <c r="N150" s="52">
        <v>1</v>
      </c>
      <c r="O150" s="52">
        <v>5</v>
      </c>
      <c r="P150" s="52">
        <v>2</v>
      </c>
      <c r="Q150" s="52">
        <v>2</v>
      </c>
      <c r="R150" s="52">
        <v>2</v>
      </c>
      <c r="S150" s="52">
        <v>3</v>
      </c>
      <c r="T150" s="52">
        <v>7</v>
      </c>
      <c r="U150" s="52">
        <v>4</v>
      </c>
      <c r="V150" s="52">
        <v>11</v>
      </c>
      <c r="W150" s="52">
        <v>2</v>
      </c>
      <c r="X150" s="52">
        <v>5</v>
      </c>
      <c r="Y150" s="52">
        <v>17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1928</v>
      </c>
      <c r="D153" s="52">
        <v>5551</v>
      </c>
      <c r="E153" s="52">
        <v>4470</v>
      </c>
      <c r="F153" s="52">
        <v>6680</v>
      </c>
      <c r="G153" s="52">
        <v>5903</v>
      </c>
      <c r="H153" s="52">
        <v>6091</v>
      </c>
      <c r="I153" s="52">
        <v>545</v>
      </c>
      <c r="J153" s="52">
        <v>1108</v>
      </c>
      <c r="K153" s="52">
        <v>4776</v>
      </c>
      <c r="L153" s="52">
        <v>5545</v>
      </c>
      <c r="M153" s="52">
        <v>8056</v>
      </c>
      <c r="N153" s="52">
        <v>8967</v>
      </c>
      <c r="O153" s="52">
        <v>9675</v>
      </c>
      <c r="P153" s="52">
        <v>10194</v>
      </c>
      <c r="Q153" s="52">
        <v>4837</v>
      </c>
      <c r="R153" s="52">
        <v>12929</v>
      </c>
      <c r="S153" s="52">
        <v>14135</v>
      </c>
      <c r="T153" s="52">
        <v>11276</v>
      </c>
      <c r="U153" s="52">
        <v>16941</v>
      </c>
      <c r="V153" s="52">
        <v>16738</v>
      </c>
      <c r="W153" s="52">
        <v>15975</v>
      </c>
      <c r="X153" s="52">
        <v>0</v>
      </c>
      <c r="Y153" s="52">
        <v>0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4219</v>
      </c>
      <c r="D154" s="52">
        <v>7373</v>
      </c>
      <c r="E154" s="52">
        <v>9560</v>
      </c>
      <c r="F154" s="52">
        <v>7748</v>
      </c>
      <c r="G154" s="52">
        <v>10036</v>
      </c>
      <c r="H154" s="52">
        <v>12116</v>
      </c>
      <c r="I154" s="52">
        <v>15822</v>
      </c>
      <c r="J154" s="52">
        <v>12231</v>
      </c>
      <c r="K154" s="52">
        <v>9551</v>
      </c>
      <c r="L154" s="52">
        <v>13497</v>
      </c>
      <c r="M154" s="52">
        <v>13792</v>
      </c>
      <c r="N154" s="52">
        <v>16738</v>
      </c>
      <c r="O154" s="52">
        <v>18243</v>
      </c>
      <c r="P154" s="52">
        <v>28453</v>
      </c>
      <c r="Q154" s="52">
        <v>48515</v>
      </c>
      <c r="R154" s="52">
        <v>40190</v>
      </c>
      <c r="S154" s="52">
        <v>41544</v>
      </c>
      <c r="T154" s="52">
        <v>50318</v>
      </c>
      <c r="U154" s="52">
        <v>35660</v>
      </c>
      <c r="V154" s="52">
        <v>43281</v>
      </c>
      <c r="W154" s="52">
        <v>60852</v>
      </c>
      <c r="X154" s="52">
        <v>82061</v>
      </c>
      <c r="Y154" s="52">
        <v>95824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197</v>
      </c>
      <c r="D158" s="52">
        <v>302</v>
      </c>
      <c r="E158" s="52">
        <v>424</v>
      </c>
      <c r="F158" s="52">
        <v>470</v>
      </c>
      <c r="G158" s="52">
        <v>639</v>
      </c>
      <c r="H158" s="52">
        <v>839</v>
      </c>
      <c r="I158" s="52">
        <v>799</v>
      </c>
      <c r="J158" s="52">
        <v>603</v>
      </c>
      <c r="K158" s="52">
        <v>553</v>
      </c>
      <c r="L158" s="52">
        <v>737</v>
      </c>
      <c r="M158" s="52">
        <v>1079</v>
      </c>
      <c r="N158" s="52">
        <v>1723</v>
      </c>
      <c r="O158" s="52">
        <v>3946</v>
      </c>
      <c r="P158" s="52">
        <v>5756</v>
      </c>
      <c r="Q158" s="52">
        <v>7528</v>
      </c>
      <c r="R158" s="52">
        <v>5897</v>
      </c>
      <c r="S158" s="52">
        <v>9967</v>
      </c>
      <c r="T158" s="52">
        <v>16971</v>
      </c>
      <c r="U158" s="52">
        <v>15320</v>
      </c>
      <c r="V158" s="52">
        <v>15218</v>
      </c>
      <c r="W158" s="52">
        <v>15435</v>
      </c>
      <c r="X158" s="52">
        <v>13316</v>
      </c>
      <c r="Y158" s="52">
        <v>16725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6011</v>
      </c>
      <c r="D159" s="36">
        <v>12767</v>
      </c>
      <c r="E159" s="36">
        <v>13755</v>
      </c>
      <c r="F159" s="36">
        <v>14058</v>
      </c>
      <c r="G159" s="36">
        <v>15391</v>
      </c>
      <c r="H159" s="36">
        <v>17444</v>
      </c>
      <c r="I159" s="36">
        <v>15603</v>
      </c>
      <c r="J159" s="36">
        <v>12777</v>
      </c>
      <c r="K159" s="36">
        <v>13814</v>
      </c>
      <c r="L159" s="36">
        <v>18379</v>
      </c>
      <c r="M159" s="36">
        <v>20855</v>
      </c>
      <c r="N159" s="36">
        <v>24071</v>
      </c>
      <c r="O159" s="36">
        <v>24150</v>
      </c>
      <c r="P159" s="36">
        <v>33114</v>
      </c>
      <c r="Q159" s="36">
        <v>46032</v>
      </c>
      <c r="R159" s="36">
        <v>47404</v>
      </c>
      <c r="S159" s="36">
        <v>45978</v>
      </c>
      <c r="T159" s="36">
        <v>44982</v>
      </c>
      <c r="U159" s="36">
        <v>37700</v>
      </c>
      <c r="V159" s="36">
        <v>45189</v>
      </c>
      <c r="W159" s="36">
        <v>61754</v>
      </c>
      <c r="X159" s="36">
        <v>69050</v>
      </c>
      <c r="Y159" s="36">
        <v>79481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34872</v>
      </c>
      <c r="D163" s="52">
        <v>52086</v>
      </c>
      <c r="E163" s="52">
        <v>26864</v>
      </c>
      <c r="F163" s="52">
        <v>33113</v>
      </c>
      <c r="G163" s="52">
        <v>17712</v>
      </c>
      <c r="H163" s="52">
        <v>34056</v>
      </c>
      <c r="I163" s="52">
        <v>33829</v>
      </c>
      <c r="J163" s="52">
        <v>44630</v>
      </c>
      <c r="K163" s="52">
        <v>32844</v>
      </c>
      <c r="L163" s="52">
        <v>24366</v>
      </c>
      <c r="M163" s="52">
        <v>23591</v>
      </c>
      <c r="N163" s="52">
        <v>25218</v>
      </c>
      <c r="O163" s="52">
        <v>45609</v>
      </c>
      <c r="P163" s="52">
        <v>40127</v>
      </c>
      <c r="Q163" s="52">
        <v>33772</v>
      </c>
      <c r="R163" s="52">
        <v>34747</v>
      </c>
      <c r="S163" s="52">
        <v>20985</v>
      </c>
      <c r="T163" s="52">
        <v>1872</v>
      </c>
      <c r="U163" s="52">
        <v>2</v>
      </c>
      <c r="V163" s="52">
        <v>0</v>
      </c>
      <c r="W163" s="52">
        <v>0</v>
      </c>
      <c r="X163" s="52">
        <v>1</v>
      </c>
      <c r="Y163" s="52">
        <v>0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22497</v>
      </c>
      <c r="D165" s="52">
        <v>26530</v>
      </c>
      <c r="E165" s="52">
        <v>32951</v>
      </c>
      <c r="F165" s="52">
        <v>16847</v>
      </c>
      <c r="G165" s="52">
        <v>20726</v>
      </c>
      <c r="H165" s="52">
        <v>25732</v>
      </c>
      <c r="I165" s="52">
        <v>28270</v>
      </c>
      <c r="J165" s="52">
        <v>15444</v>
      </c>
      <c r="K165" s="52">
        <v>33769</v>
      </c>
      <c r="L165" s="52">
        <v>23708</v>
      </c>
      <c r="M165" s="52">
        <v>35071</v>
      </c>
      <c r="N165" s="52">
        <v>36828</v>
      </c>
      <c r="O165" s="52">
        <v>53743</v>
      </c>
      <c r="P165" s="52">
        <v>42797</v>
      </c>
      <c r="Q165" s="52">
        <v>47265</v>
      </c>
      <c r="R165" s="52">
        <v>52123</v>
      </c>
      <c r="S165" s="52">
        <v>53853</v>
      </c>
      <c r="T165" s="52">
        <v>34581</v>
      </c>
      <c r="U165" s="52">
        <v>19254</v>
      </c>
      <c r="V165" s="52">
        <v>13589</v>
      </c>
      <c r="W165" s="52">
        <v>8604</v>
      </c>
      <c r="X165" s="52">
        <v>4013</v>
      </c>
      <c r="Y165" s="52">
        <v>4066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511</v>
      </c>
      <c r="D167" s="52">
        <v>761</v>
      </c>
      <c r="E167" s="52">
        <v>482</v>
      </c>
      <c r="F167" s="52">
        <v>376</v>
      </c>
      <c r="G167" s="52">
        <v>236</v>
      </c>
      <c r="H167" s="52">
        <v>266</v>
      </c>
      <c r="I167" s="52">
        <v>98</v>
      </c>
      <c r="J167" s="52">
        <v>176</v>
      </c>
      <c r="K167" s="52">
        <v>229</v>
      </c>
      <c r="L167" s="52">
        <v>216</v>
      </c>
      <c r="M167" s="52">
        <v>182</v>
      </c>
      <c r="N167" s="52">
        <v>190</v>
      </c>
      <c r="O167" s="52">
        <v>428</v>
      </c>
      <c r="P167" s="52">
        <v>433</v>
      </c>
      <c r="Q167" s="52">
        <v>257</v>
      </c>
      <c r="R167" s="52">
        <v>224</v>
      </c>
      <c r="S167" s="52">
        <v>231</v>
      </c>
      <c r="T167" s="52">
        <v>167</v>
      </c>
      <c r="U167" s="52">
        <v>79</v>
      </c>
      <c r="V167" s="52">
        <v>98</v>
      </c>
      <c r="W167" s="52">
        <v>83</v>
      </c>
      <c r="X167" s="52">
        <v>33</v>
      </c>
      <c r="Y167" s="52">
        <v>13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8</v>
      </c>
      <c r="D168" s="52">
        <v>8</v>
      </c>
      <c r="E168" s="52">
        <v>8</v>
      </c>
      <c r="F168" s="52">
        <v>3</v>
      </c>
      <c r="G168" s="52">
        <v>2</v>
      </c>
      <c r="H168" s="52">
        <v>5</v>
      </c>
      <c r="I168" s="52">
        <v>3</v>
      </c>
      <c r="J168" s="52">
        <v>7</v>
      </c>
      <c r="K168" s="52">
        <v>2</v>
      </c>
      <c r="L168" s="52">
        <v>2</v>
      </c>
      <c r="M168" s="52">
        <v>0</v>
      </c>
      <c r="N168" s="52">
        <v>1</v>
      </c>
      <c r="O168" s="52">
        <v>13</v>
      </c>
      <c r="P168" s="52">
        <v>6</v>
      </c>
      <c r="Q168" s="52">
        <v>3</v>
      </c>
      <c r="R168" s="52">
        <v>1</v>
      </c>
      <c r="S168" s="52">
        <v>3</v>
      </c>
      <c r="T168" s="52">
        <v>2</v>
      </c>
      <c r="U168" s="52">
        <v>1</v>
      </c>
      <c r="V168" s="52">
        <v>3</v>
      </c>
      <c r="W168" s="52">
        <v>0</v>
      </c>
      <c r="X168" s="52">
        <v>0</v>
      </c>
      <c r="Y168" s="52">
        <v>1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16505</v>
      </c>
      <c r="D171" s="52">
        <v>29940</v>
      </c>
      <c r="E171" s="52">
        <v>14484</v>
      </c>
      <c r="F171" s="52">
        <v>24900</v>
      </c>
      <c r="G171" s="52">
        <v>15679</v>
      </c>
      <c r="H171" s="52">
        <v>21701</v>
      </c>
      <c r="I171" s="52">
        <v>1728</v>
      </c>
      <c r="J171" s="52">
        <v>5535</v>
      </c>
      <c r="K171" s="52">
        <v>21834</v>
      </c>
      <c r="L171" s="52">
        <v>16637</v>
      </c>
      <c r="M171" s="52">
        <v>18266</v>
      </c>
      <c r="N171" s="52">
        <v>18266</v>
      </c>
      <c r="O171" s="52">
        <v>24952</v>
      </c>
      <c r="P171" s="52">
        <v>19240</v>
      </c>
      <c r="Q171" s="52">
        <v>6154</v>
      </c>
      <c r="R171" s="52">
        <v>16681</v>
      </c>
      <c r="S171" s="52">
        <v>12587</v>
      </c>
      <c r="T171" s="52">
        <v>5388</v>
      </c>
      <c r="U171" s="52">
        <v>3322</v>
      </c>
      <c r="V171" s="52">
        <v>4257</v>
      </c>
      <c r="W171" s="52">
        <v>3864</v>
      </c>
      <c r="X171" s="52">
        <v>0</v>
      </c>
      <c r="Y171" s="52">
        <v>0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36138</v>
      </c>
      <c r="D172" s="52">
        <v>39761</v>
      </c>
      <c r="E172" s="52">
        <v>30974</v>
      </c>
      <c r="F172" s="52">
        <v>28887</v>
      </c>
      <c r="G172" s="52">
        <v>26661</v>
      </c>
      <c r="H172" s="52">
        <v>43153</v>
      </c>
      <c r="I172" s="52">
        <v>50239</v>
      </c>
      <c r="J172" s="52">
        <v>61015</v>
      </c>
      <c r="K172" s="52">
        <v>43665</v>
      </c>
      <c r="L172" s="52">
        <v>40492</v>
      </c>
      <c r="M172" s="52">
        <v>31267</v>
      </c>
      <c r="N172" s="52">
        <v>34095</v>
      </c>
      <c r="O172" s="52">
        <v>47038</v>
      </c>
      <c r="P172" s="52">
        <v>53689</v>
      </c>
      <c r="Q172" s="52">
        <v>61740</v>
      </c>
      <c r="R172" s="52">
        <v>51847</v>
      </c>
      <c r="S172" s="52">
        <v>37009</v>
      </c>
      <c r="T172" s="52">
        <v>24049</v>
      </c>
      <c r="U172" s="52">
        <v>6989</v>
      </c>
      <c r="V172" s="52">
        <v>11008</v>
      </c>
      <c r="W172" s="52">
        <v>14716</v>
      </c>
      <c r="X172" s="52">
        <v>8807</v>
      </c>
      <c r="Y172" s="52">
        <v>4337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1694</v>
      </c>
      <c r="D176" s="52">
        <v>1626</v>
      </c>
      <c r="E176" s="52">
        <v>1374</v>
      </c>
      <c r="F176" s="52">
        <v>1754</v>
      </c>
      <c r="G176" s="52">
        <v>1698</v>
      </c>
      <c r="H176" s="52">
        <v>2993</v>
      </c>
      <c r="I176" s="52">
        <v>2543</v>
      </c>
      <c r="J176" s="52">
        <v>3013</v>
      </c>
      <c r="K176" s="52">
        <v>2542</v>
      </c>
      <c r="L176" s="52">
        <v>2215</v>
      </c>
      <c r="M176" s="52">
        <v>2446</v>
      </c>
      <c r="N176" s="52">
        <v>3514</v>
      </c>
      <c r="O176" s="52">
        <v>10177</v>
      </c>
      <c r="P176" s="52">
        <v>10860</v>
      </c>
      <c r="Q176" s="52">
        <v>9586</v>
      </c>
      <c r="R176" s="52">
        <v>7608</v>
      </c>
      <c r="S176" s="52">
        <v>8874</v>
      </c>
      <c r="T176" s="52">
        <v>8112</v>
      </c>
      <c r="U176" s="52">
        <v>3002</v>
      </c>
      <c r="V176" s="52">
        <v>3872</v>
      </c>
      <c r="W176" s="52">
        <v>3729</v>
      </c>
      <c r="X176" s="52">
        <v>1427</v>
      </c>
      <c r="Y176" s="52">
        <v>756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51467</v>
      </c>
      <c r="D177" s="36">
        <v>68846</v>
      </c>
      <c r="E177" s="36">
        <v>44573</v>
      </c>
      <c r="F177" s="36">
        <v>52418</v>
      </c>
      <c r="G177" s="36">
        <v>40877</v>
      </c>
      <c r="H177" s="36">
        <v>62134</v>
      </c>
      <c r="I177" s="36">
        <v>49527</v>
      </c>
      <c r="J177" s="36">
        <v>63724</v>
      </c>
      <c r="K177" s="36">
        <v>63181</v>
      </c>
      <c r="L177" s="36">
        <v>55133</v>
      </c>
      <c r="M177" s="36">
        <v>47269</v>
      </c>
      <c r="N177" s="36">
        <v>49051</v>
      </c>
      <c r="O177" s="36">
        <v>62264</v>
      </c>
      <c r="P177" s="36">
        <v>62512</v>
      </c>
      <c r="Q177" s="36">
        <v>58581</v>
      </c>
      <c r="R177" s="36">
        <v>61129</v>
      </c>
      <c r="S177" s="36">
        <v>40942</v>
      </c>
      <c r="T177" s="36">
        <v>21512</v>
      </c>
      <c r="U177" s="36">
        <v>7391</v>
      </c>
      <c r="V177" s="36">
        <v>11487</v>
      </c>
      <c r="W177" s="36">
        <v>14940</v>
      </c>
      <c r="X177" s="36">
        <v>7390</v>
      </c>
      <c r="Y177" s="36">
        <v>3608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45</v>
      </c>
      <c r="J5" s="52">
        <v>130</v>
      </c>
      <c r="K5" s="52">
        <v>63</v>
      </c>
      <c r="L5" s="52">
        <v>20</v>
      </c>
      <c r="M5" s="52">
        <v>0</v>
      </c>
      <c r="N5" s="52">
        <v>198</v>
      </c>
      <c r="O5" s="52">
        <v>635</v>
      </c>
      <c r="P5" s="52">
        <v>844</v>
      </c>
      <c r="Q5" s="52">
        <v>331</v>
      </c>
      <c r="R5" s="52">
        <v>118</v>
      </c>
      <c r="S5" s="52">
        <v>300</v>
      </c>
      <c r="T5" s="52">
        <v>38</v>
      </c>
      <c r="U5" s="52">
        <v>6</v>
      </c>
      <c r="V5" s="52">
        <v>0</v>
      </c>
      <c r="W5" s="52">
        <v>0</v>
      </c>
      <c r="X5" s="52">
        <v>0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5</v>
      </c>
      <c r="J8" s="52">
        <v>3</v>
      </c>
      <c r="K8" s="52">
        <v>11</v>
      </c>
      <c r="L8" s="52">
        <v>3</v>
      </c>
      <c r="M8" s="52">
        <v>0</v>
      </c>
      <c r="N8" s="52">
        <v>60</v>
      </c>
      <c r="O8" s="52">
        <v>90</v>
      </c>
      <c r="P8" s="52">
        <v>119</v>
      </c>
      <c r="Q8" s="52">
        <v>57</v>
      </c>
      <c r="R8" s="52">
        <v>26</v>
      </c>
      <c r="S8" s="52">
        <v>73</v>
      </c>
      <c r="T8" s="52">
        <v>7</v>
      </c>
      <c r="U8" s="52">
        <v>1</v>
      </c>
      <c r="V8" s="52">
        <v>0</v>
      </c>
      <c r="W8" s="52">
        <v>0</v>
      </c>
      <c r="X8" s="52">
        <v>0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1</v>
      </c>
      <c r="O11" s="52">
        <v>4</v>
      </c>
      <c r="P11" s="52">
        <v>5</v>
      </c>
      <c r="Q11" s="52">
        <v>1</v>
      </c>
      <c r="R11" s="52">
        <v>0</v>
      </c>
      <c r="S11" s="52">
        <v>1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1</v>
      </c>
      <c r="J15" s="52">
        <v>11</v>
      </c>
      <c r="K15" s="52">
        <v>21</v>
      </c>
      <c r="L15" s="52">
        <v>6</v>
      </c>
      <c r="M15" s="52">
        <v>0</v>
      </c>
      <c r="N15" s="52">
        <v>69</v>
      </c>
      <c r="O15" s="52">
        <v>219</v>
      </c>
      <c r="P15" s="52">
        <v>221</v>
      </c>
      <c r="Q15" s="52">
        <v>30</v>
      </c>
      <c r="R15" s="52">
        <v>29</v>
      </c>
      <c r="S15" s="52">
        <v>76</v>
      </c>
      <c r="T15" s="52">
        <v>7</v>
      </c>
      <c r="U15" s="52">
        <v>2</v>
      </c>
      <c r="V15" s="52">
        <v>0</v>
      </c>
      <c r="W15" s="52">
        <v>0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44</v>
      </c>
      <c r="J16" s="52">
        <v>119</v>
      </c>
      <c r="K16" s="52">
        <v>42</v>
      </c>
      <c r="L16" s="52">
        <v>14</v>
      </c>
      <c r="M16" s="52">
        <v>0</v>
      </c>
      <c r="N16" s="52">
        <v>128</v>
      </c>
      <c r="O16" s="52">
        <v>412</v>
      </c>
      <c r="P16" s="52">
        <v>618</v>
      </c>
      <c r="Q16" s="52">
        <v>300</v>
      </c>
      <c r="R16" s="52">
        <v>89</v>
      </c>
      <c r="S16" s="52">
        <v>223</v>
      </c>
      <c r="T16" s="52">
        <v>31</v>
      </c>
      <c r="U16" s="52">
        <v>4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2</v>
      </c>
      <c r="J21" s="52">
        <v>6</v>
      </c>
      <c r="K21" s="52">
        <v>2</v>
      </c>
      <c r="L21" s="52">
        <v>1</v>
      </c>
      <c r="M21" s="52">
        <v>0</v>
      </c>
      <c r="N21" s="52">
        <v>13</v>
      </c>
      <c r="O21" s="52">
        <v>89</v>
      </c>
      <c r="P21" s="52">
        <v>125</v>
      </c>
      <c r="Q21" s="52">
        <v>47</v>
      </c>
      <c r="R21" s="52">
        <v>13</v>
      </c>
      <c r="S21" s="52">
        <v>53</v>
      </c>
      <c r="T21" s="52">
        <v>10</v>
      </c>
      <c r="U21" s="52">
        <v>2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43</v>
      </c>
      <c r="J22" s="36">
        <v>124</v>
      </c>
      <c r="K22" s="36">
        <v>61</v>
      </c>
      <c r="L22" s="36">
        <v>19</v>
      </c>
      <c r="M22" s="36">
        <v>0</v>
      </c>
      <c r="N22" s="36">
        <v>185</v>
      </c>
      <c r="O22" s="36">
        <v>546</v>
      </c>
      <c r="P22" s="36">
        <v>719</v>
      </c>
      <c r="Q22" s="36">
        <v>284</v>
      </c>
      <c r="R22" s="36">
        <v>105</v>
      </c>
      <c r="S22" s="36">
        <v>247</v>
      </c>
      <c r="T22" s="36">
        <v>28</v>
      </c>
      <c r="U22" s="36">
        <v>4</v>
      </c>
      <c r="V22" s="36">
        <v>0</v>
      </c>
      <c r="W22" s="36">
        <v>0</v>
      </c>
      <c r="X22" s="36">
        <v>0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61</v>
      </c>
      <c r="H26" s="52">
        <v>1232</v>
      </c>
      <c r="I26" s="52">
        <v>1222</v>
      </c>
      <c r="J26" s="52">
        <v>2036</v>
      </c>
      <c r="K26" s="52">
        <v>2211</v>
      </c>
      <c r="L26" s="52">
        <v>2035</v>
      </c>
      <c r="M26" s="52">
        <v>2317</v>
      </c>
      <c r="N26" s="52">
        <v>2114</v>
      </c>
      <c r="O26" s="52">
        <v>3501</v>
      </c>
      <c r="P26" s="52">
        <v>3230</v>
      </c>
      <c r="Q26" s="52">
        <v>1274</v>
      </c>
      <c r="R26" s="52">
        <v>349</v>
      </c>
      <c r="S26" s="52">
        <v>445</v>
      </c>
      <c r="T26" s="52">
        <v>0</v>
      </c>
      <c r="U26" s="52">
        <v>0</v>
      </c>
      <c r="V26" s="52">
        <v>899</v>
      </c>
      <c r="W26" s="52">
        <v>2776</v>
      </c>
      <c r="X26" s="52">
        <v>8550</v>
      </c>
      <c r="Y26" s="52">
        <v>5478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14</v>
      </c>
      <c r="H29" s="52">
        <v>299</v>
      </c>
      <c r="I29" s="52">
        <v>119</v>
      </c>
      <c r="J29" s="52">
        <v>44</v>
      </c>
      <c r="K29" s="52">
        <v>362</v>
      </c>
      <c r="L29" s="52">
        <v>360</v>
      </c>
      <c r="M29" s="52">
        <v>431</v>
      </c>
      <c r="N29" s="52">
        <v>648</v>
      </c>
      <c r="O29" s="52">
        <v>491</v>
      </c>
      <c r="P29" s="52">
        <v>455</v>
      </c>
      <c r="Q29" s="52">
        <v>217</v>
      </c>
      <c r="R29" s="52">
        <v>76</v>
      </c>
      <c r="S29" s="52">
        <v>109</v>
      </c>
      <c r="T29" s="52">
        <v>0</v>
      </c>
      <c r="U29" s="52">
        <v>0</v>
      </c>
      <c r="V29" s="52">
        <v>173</v>
      </c>
      <c r="W29" s="52">
        <v>532</v>
      </c>
      <c r="X29" s="52">
        <v>2347</v>
      </c>
      <c r="Y29" s="52">
        <v>4876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5</v>
      </c>
      <c r="I31" s="52">
        <v>2</v>
      </c>
      <c r="J31" s="52">
        <v>6</v>
      </c>
      <c r="K31" s="52">
        <v>8</v>
      </c>
      <c r="L31" s="52">
        <v>8</v>
      </c>
      <c r="M31" s="52">
        <v>9</v>
      </c>
      <c r="N31" s="52">
        <v>8</v>
      </c>
      <c r="O31" s="52">
        <v>21</v>
      </c>
      <c r="P31" s="52">
        <v>20</v>
      </c>
      <c r="Q31" s="52">
        <v>5</v>
      </c>
      <c r="R31" s="52">
        <v>1</v>
      </c>
      <c r="S31" s="52">
        <v>2</v>
      </c>
      <c r="T31" s="52">
        <v>0</v>
      </c>
      <c r="U31" s="52">
        <v>0</v>
      </c>
      <c r="V31" s="52">
        <v>6</v>
      </c>
      <c r="W31" s="52">
        <v>13</v>
      </c>
      <c r="X31" s="52">
        <v>33</v>
      </c>
      <c r="Y31" s="52">
        <v>19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1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1</v>
      </c>
      <c r="Y32" s="52">
        <v>1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23</v>
      </c>
      <c r="H35" s="52">
        <v>411</v>
      </c>
      <c r="I35" s="52">
        <v>41</v>
      </c>
      <c r="J35" s="52">
        <v>169</v>
      </c>
      <c r="K35" s="52">
        <v>734</v>
      </c>
      <c r="L35" s="52">
        <v>590</v>
      </c>
      <c r="M35" s="52">
        <v>851</v>
      </c>
      <c r="N35" s="52">
        <v>735</v>
      </c>
      <c r="O35" s="52">
        <v>1206</v>
      </c>
      <c r="P35" s="52">
        <v>847</v>
      </c>
      <c r="Q35" s="52">
        <v>115</v>
      </c>
      <c r="R35" s="52">
        <v>85</v>
      </c>
      <c r="S35" s="52">
        <v>112</v>
      </c>
      <c r="T35" s="52">
        <v>0</v>
      </c>
      <c r="U35" s="52">
        <v>0</v>
      </c>
      <c r="V35" s="52">
        <v>249</v>
      </c>
      <c r="W35" s="52">
        <v>575</v>
      </c>
      <c r="X35" s="52">
        <v>0</v>
      </c>
      <c r="Y35" s="52">
        <v>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38</v>
      </c>
      <c r="H36" s="52">
        <v>816</v>
      </c>
      <c r="I36" s="52">
        <v>1179</v>
      </c>
      <c r="J36" s="52">
        <v>1861</v>
      </c>
      <c r="K36" s="52">
        <v>1469</v>
      </c>
      <c r="L36" s="52">
        <v>1437</v>
      </c>
      <c r="M36" s="52">
        <v>1457</v>
      </c>
      <c r="N36" s="52">
        <v>1371</v>
      </c>
      <c r="O36" s="52">
        <v>2273</v>
      </c>
      <c r="P36" s="52">
        <v>2363</v>
      </c>
      <c r="Q36" s="52">
        <v>1154</v>
      </c>
      <c r="R36" s="52">
        <v>263</v>
      </c>
      <c r="S36" s="52">
        <v>331</v>
      </c>
      <c r="T36" s="52">
        <v>0</v>
      </c>
      <c r="U36" s="52">
        <v>0</v>
      </c>
      <c r="V36" s="52">
        <v>644</v>
      </c>
      <c r="W36" s="52">
        <v>2188</v>
      </c>
      <c r="X36" s="52">
        <v>8516</v>
      </c>
      <c r="Y36" s="52">
        <v>5458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2</v>
      </c>
      <c r="H40" s="52">
        <v>57</v>
      </c>
      <c r="I40" s="52">
        <v>60</v>
      </c>
      <c r="J40" s="52">
        <v>92</v>
      </c>
      <c r="K40" s="52">
        <v>86</v>
      </c>
      <c r="L40" s="52">
        <v>79</v>
      </c>
      <c r="M40" s="52">
        <v>114</v>
      </c>
      <c r="N40" s="52">
        <v>141</v>
      </c>
      <c r="O40" s="52">
        <v>492</v>
      </c>
      <c r="P40" s="52">
        <v>478</v>
      </c>
      <c r="Q40" s="52">
        <v>179</v>
      </c>
      <c r="R40" s="52">
        <v>39</v>
      </c>
      <c r="S40" s="52">
        <v>79</v>
      </c>
      <c r="T40" s="52">
        <v>0</v>
      </c>
      <c r="U40" s="52">
        <v>0</v>
      </c>
      <c r="V40" s="52">
        <v>226</v>
      </c>
      <c r="W40" s="52">
        <v>555</v>
      </c>
      <c r="X40" s="52">
        <v>1383</v>
      </c>
      <c r="Y40" s="52">
        <v>952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59</v>
      </c>
      <c r="H41" s="36">
        <v>1175</v>
      </c>
      <c r="I41" s="36">
        <v>1162</v>
      </c>
      <c r="J41" s="36">
        <v>1944</v>
      </c>
      <c r="K41" s="36">
        <v>2125</v>
      </c>
      <c r="L41" s="36">
        <v>1956</v>
      </c>
      <c r="M41" s="36">
        <v>2203</v>
      </c>
      <c r="N41" s="36">
        <v>1973</v>
      </c>
      <c r="O41" s="36">
        <v>3009</v>
      </c>
      <c r="P41" s="36">
        <v>2752</v>
      </c>
      <c r="Q41" s="36">
        <v>1095</v>
      </c>
      <c r="R41" s="36">
        <v>310</v>
      </c>
      <c r="S41" s="36">
        <v>366</v>
      </c>
      <c r="T41" s="36">
        <v>0</v>
      </c>
      <c r="U41" s="36">
        <v>0</v>
      </c>
      <c r="V41" s="36">
        <v>673</v>
      </c>
      <c r="W41" s="36">
        <v>2221</v>
      </c>
      <c r="X41" s="36">
        <v>7167</v>
      </c>
      <c r="Y41" s="36">
        <v>4526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94151</v>
      </c>
      <c r="D45" s="52">
        <v>90133</v>
      </c>
      <c r="E45" s="52">
        <v>85645</v>
      </c>
      <c r="F45" s="52">
        <v>118065</v>
      </c>
      <c r="G45" s="52">
        <v>42652</v>
      </c>
      <c r="H45" s="52">
        <v>28945</v>
      </c>
      <c r="I45" s="52">
        <v>31965</v>
      </c>
      <c r="J45" s="52">
        <v>55436</v>
      </c>
      <c r="K45" s="52">
        <v>58274</v>
      </c>
      <c r="L45" s="52">
        <v>40555</v>
      </c>
      <c r="M45" s="52">
        <v>27769</v>
      </c>
      <c r="N45" s="52">
        <v>34882</v>
      </c>
      <c r="O45" s="52">
        <v>76321</v>
      </c>
      <c r="P45" s="52">
        <v>53286</v>
      </c>
      <c r="Q45" s="52">
        <v>1</v>
      </c>
      <c r="R45" s="52">
        <v>26611</v>
      </c>
      <c r="S45" s="52">
        <v>50284</v>
      </c>
      <c r="T45" s="52">
        <v>46510</v>
      </c>
      <c r="U45" s="52">
        <v>66814</v>
      </c>
      <c r="V45" s="52">
        <v>56906</v>
      </c>
      <c r="W45" s="52">
        <v>35719</v>
      </c>
      <c r="X45" s="52">
        <v>15621</v>
      </c>
      <c r="Y45" s="52">
        <v>19606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9813</v>
      </c>
      <c r="D48" s="52">
        <v>6872</v>
      </c>
      <c r="E48" s="52">
        <v>11755</v>
      </c>
      <c r="F48" s="52">
        <v>12147</v>
      </c>
      <c r="G48" s="52">
        <v>9822</v>
      </c>
      <c r="H48" s="52">
        <v>7032</v>
      </c>
      <c r="I48" s="52">
        <v>3108</v>
      </c>
      <c r="J48" s="52">
        <v>1202</v>
      </c>
      <c r="K48" s="52">
        <v>9520</v>
      </c>
      <c r="L48" s="52">
        <v>7164</v>
      </c>
      <c r="M48" s="52">
        <v>5169</v>
      </c>
      <c r="N48" s="52">
        <v>10696</v>
      </c>
      <c r="O48" s="52">
        <v>10711</v>
      </c>
      <c r="P48" s="52">
        <v>7521</v>
      </c>
      <c r="Q48" s="52">
        <v>0</v>
      </c>
      <c r="R48" s="52">
        <v>5775</v>
      </c>
      <c r="S48" s="52">
        <v>12282</v>
      </c>
      <c r="T48" s="52">
        <v>9315</v>
      </c>
      <c r="U48" s="52">
        <v>9673</v>
      </c>
      <c r="V48" s="52">
        <v>10961</v>
      </c>
      <c r="W48" s="52">
        <v>6838</v>
      </c>
      <c r="X48" s="52">
        <v>4288</v>
      </c>
      <c r="Y48" s="52">
        <v>17451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1344</v>
      </c>
      <c r="D50" s="52">
        <v>1446</v>
      </c>
      <c r="E50" s="52">
        <v>1452</v>
      </c>
      <c r="F50" s="52">
        <v>992</v>
      </c>
      <c r="G50" s="52">
        <v>332</v>
      </c>
      <c r="H50" s="52">
        <v>120</v>
      </c>
      <c r="I50" s="52">
        <v>190</v>
      </c>
      <c r="J50" s="52">
        <v>4391</v>
      </c>
      <c r="K50" s="52">
        <v>2556</v>
      </c>
      <c r="L50" s="52">
        <v>2889</v>
      </c>
      <c r="M50" s="52">
        <v>3137</v>
      </c>
      <c r="N50" s="52">
        <v>4301</v>
      </c>
      <c r="O50" s="52">
        <v>6625</v>
      </c>
      <c r="P50" s="52">
        <v>963</v>
      </c>
      <c r="Q50" s="52">
        <v>0</v>
      </c>
      <c r="R50" s="52">
        <v>548</v>
      </c>
      <c r="S50" s="52">
        <v>2531</v>
      </c>
      <c r="T50" s="52">
        <v>2314</v>
      </c>
      <c r="U50" s="52">
        <v>5270</v>
      </c>
      <c r="V50" s="52">
        <v>7529</v>
      </c>
      <c r="W50" s="52">
        <v>6458</v>
      </c>
      <c r="X50" s="52">
        <v>3916</v>
      </c>
      <c r="Y50" s="52">
        <v>7160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30</v>
      </c>
      <c r="D51" s="52">
        <v>0</v>
      </c>
      <c r="E51" s="52">
        <v>34</v>
      </c>
      <c r="F51" s="52">
        <v>0</v>
      </c>
      <c r="G51" s="52">
        <v>0</v>
      </c>
      <c r="H51" s="52">
        <v>0</v>
      </c>
      <c r="I51" s="52">
        <v>12</v>
      </c>
      <c r="J51" s="52">
        <v>177</v>
      </c>
      <c r="K51" s="52">
        <v>12</v>
      </c>
      <c r="L51" s="52">
        <v>44</v>
      </c>
      <c r="M51" s="52">
        <v>58</v>
      </c>
      <c r="N51" s="52">
        <v>87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80</v>
      </c>
      <c r="U51" s="52">
        <v>188</v>
      </c>
      <c r="V51" s="52">
        <v>129</v>
      </c>
      <c r="W51" s="52">
        <v>101</v>
      </c>
      <c r="X51" s="52">
        <v>224</v>
      </c>
      <c r="Y51" s="52">
        <v>332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29089</v>
      </c>
      <c r="D54" s="52">
        <v>38096</v>
      </c>
      <c r="E54" s="52">
        <v>26816</v>
      </c>
      <c r="F54" s="52">
        <v>54197</v>
      </c>
      <c r="G54" s="52">
        <v>15672</v>
      </c>
      <c r="H54" s="52">
        <v>9646</v>
      </c>
      <c r="I54" s="52">
        <v>1057</v>
      </c>
      <c r="J54" s="52">
        <v>4233</v>
      </c>
      <c r="K54" s="52">
        <v>18568</v>
      </c>
      <c r="L54" s="52">
        <v>10955</v>
      </c>
      <c r="M54" s="52">
        <v>9064</v>
      </c>
      <c r="N54" s="52">
        <v>10638</v>
      </c>
      <c r="O54" s="52">
        <v>24158</v>
      </c>
      <c r="P54" s="52">
        <v>13802</v>
      </c>
      <c r="Q54" s="52">
        <v>0</v>
      </c>
      <c r="R54" s="52">
        <v>6348</v>
      </c>
      <c r="S54" s="52">
        <v>12119</v>
      </c>
      <c r="T54" s="52">
        <v>8076</v>
      </c>
      <c r="U54" s="52">
        <v>19767</v>
      </c>
      <c r="V54" s="52">
        <v>13732</v>
      </c>
      <c r="W54" s="52">
        <v>6065</v>
      </c>
      <c r="X54" s="52">
        <v>0</v>
      </c>
      <c r="Y54" s="52">
        <v>0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63688</v>
      </c>
      <c r="D55" s="52">
        <v>50591</v>
      </c>
      <c r="E55" s="52">
        <v>57343</v>
      </c>
      <c r="F55" s="52">
        <v>62876</v>
      </c>
      <c r="G55" s="52">
        <v>26648</v>
      </c>
      <c r="H55" s="52">
        <v>19179</v>
      </c>
      <c r="I55" s="52">
        <v>30706</v>
      </c>
      <c r="J55" s="52">
        <v>46635</v>
      </c>
      <c r="K55" s="52">
        <v>37138</v>
      </c>
      <c r="L55" s="52">
        <v>26667</v>
      </c>
      <c r="M55" s="52">
        <v>15510</v>
      </c>
      <c r="N55" s="52">
        <v>19856</v>
      </c>
      <c r="O55" s="52">
        <v>45538</v>
      </c>
      <c r="P55" s="52">
        <v>38521</v>
      </c>
      <c r="Q55" s="52">
        <v>1</v>
      </c>
      <c r="R55" s="52">
        <v>19715</v>
      </c>
      <c r="S55" s="52">
        <v>35634</v>
      </c>
      <c r="T55" s="52">
        <v>36040</v>
      </c>
      <c r="U55" s="52">
        <v>41589</v>
      </c>
      <c r="V55" s="52">
        <v>35516</v>
      </c>
      <c r="W55" s="52">
        <v>23095</v>
      </c>
      <c r="X55" s="52">
        <v>11481</v>
      </c>
      <c r="Y55" s="52">
        <v>12114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2999</v>
      </c>
      <c r="D59" s="52">
        <v>2080</v>
      </c>
      <c r="E59" s="52">
        <v>2563</v>
      </c>
      <c r="F59" s="52">
        <v>3821</v>
      </c>
      <c r="G59" s="52">
        <v>1703</v>
      </c>
      <c r="H59" s="52">
        <v>1330</v>
      </c>
      <c r="I59" s="52">
        <v>1562</v>
      </c>
      <c r="J59" s="52">
        <v>2505</v>
      </c>
      <c r="K59" s="52">
        <v>2254</v>
      </c>
      <c r="L59" s="52">
        <v>1567</v>
      </c>
      <c r="M59" s="52">
        <v>1368</v>
      </c>
      <c r="N59" s="52">
        <v>2335</v>
      </c>
      <c r="O59" s="52">
        <v>10723</v>
      </c>
      <c r="P59" s="52">
        <v>7891</v>
      </c>
      <c r="Q59" s="52">
        <v>0</v>
      </c>
      <c r="R59" s="52">
        <v>2947</v>
      </c>
      <c r="S59" s="52">
        <v>8960</v>
      </c>
      <c r="T59" s="52">
        <v>12743</v>
      </c>
      <c r="U59" s="52">
        <v>19308</v>
      </c>
      <c r="V59" s="52">
        <v>14333</v>
      </c>
      <c r="W59" s="52">
        <v>7142</v>
      </c>
      <c r="X59" s="52">
        <v>2527</v>
      </c>
      <c r="Y59" s="52">
        <v>3408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91152</v>
      </c>
      <c r="D60" s="36">
        <v>88053</v>
      </c>
      <c r="E60" s="36">
        <v>83082</v>
      </c>
      <c r="F60" s="36">
        <v>114244</v>
      </c>
      <c r="G60" s="36">
        <v>40949</v>
      </c>
      <c r="H60" s="36">
        <v>27615</v>
      </c>
      <c r="I60" s="36">
        <v>30403</v>
      </c>
      <c r="J60" s="36">
        <v>52931</v>
      </c>
      <c r="K60" s="36">
        <v>56020</v>
      </c>
      <c r="L60" s="36">
        <v>38988</v>
      </c>
      <c r="M60" s="36">
        <v>26401</v>
      </c>
      <c r="N60" s="36">
        <v>32547</v>
      </c>
      <c r="O60" s="36">
        <v>65598</v>
      </c>
      <c r="P60" s="36">
        <v>45395</v>
      </c>
      <c r="Q60" s="36">
        <v>1</v>
      </c>
      <c r="R60" s="36">
        <v>23664</v>
      </c>
      <c r="S60" s="36">
        <v>41324</v>
      </c>
      <c r="T60" s="36">
        <v>33767</v>
      </c>
      <c r="U60" s="36">
        <v>47506</v>
      </c>
      <c r="V60" s="36">
        <v>42573</v>
      </c>
      <c r="W60" s="36">
        <v>28577</v>
      </c>
      <c r="X60" s="36">
        <v>13094</v>
      </c>
      <c r="Y60" s="36">
        <v>16198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569</v>
      </c>
      <c r="D64" s="52">
        <v>2498</v>
      </c>
      <c r="E64" s="52">
        <v>4535</v>
      </c>
      <c r="F64" s="52">
        <v>11948</v>
      </c>
      <c r="G64" s="52">
        <v>12252</v>
      </c>
      <c r="H64" s="52">
        <v>15895</v>
      </c>
      <c r="I64" s="52">
        <v>17551</v>
      </c>
      <c r="J64" s="52">
        <v>18852</v>
      </c>
      <c r="K64" s="52">
        <v>19288</v>
      </c>
      <c r="L64" s="52">
        <v>9860</v>
      </c>
      <c r="M64" s="52">
        <v>7604</v>
      </c>
      <c r="N64" s="52">
        <v>4303</v>
      </c>
      <c r="O64" s="52">
        <v>13690</v>
      </c>
      <c r="P64" s="52">
        <v>24678</v>
      </c>
      <c r="Q64" s="52">
        <v>31615</v>
      </c>
      <c r="R64" s="52">
        <v>19683</v>
      </c>
      <c r="S64" s="52">
        <v>26045</v>
      </c>
      <c r="T64" s="52">
        <v>30134</v>
      </c>
      <c r="U64" s="52">
        <v>36809</v>
      </c>
      <c r="V64" s="52">
        <v>37241</v>
      </c>
      <c r="W64" s="52">
        <v>21411</v>
      </c>
      <c r="X64" s="52">
        <v>12129</v>
      </c>
      <c r="Y64" s="52">
        <v>10312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59</v>
      </c>
      <c r="D67" s="52">
        <v>190</v>
      </c>
      <c r="E67" s="52">
        <v>623</v>
      </c>
      <c r="F67" s="52">
        <v>1230</v>
      </c>
      <c r="G67" s="52">
        <v>2821</v>
      </c>
      <c r="H67" s="52">
        <v>3861</v>
      </c>
      <c r="I67" s="52">
        <v>1707</v>
      </c>
      <c r="J67" s="52">
        <v>408</v>
      </c>
      <c r="K67" s="52">
        <v>3151</v>
      </c>
      <c r="L67" s="52">
        <v>1742</v>
      </c>
      <c r="M67" s="52">
        <v>1415</v>
      </c>
      <c r="N67" s="52">
        <v>1319</v>
      </c>
      <c r="O67" s="52">
        <v>1921</v>
      </c>
      <c r="P67" s="52">
        <v>3483</v>
      </c>
      <c r="Q67" s="52">
        <v>5397</v>
      </c>
      <c r="R67" s="52">
        <v>4271</v>
      </c>
      <c r="S67" s="52">
        <v>6361</v>
      </c>
      <c r="T67" s="52">
        <v>6035</v>
      </c>
      <c r="U67" s="52">
        <v>5329</v>
      </c>
      <c r="V67" s="52">
        <v>7173</v>
      </c>
      <c r="W67" s="52">
        <v>4099</v>
      </c>
      <c r="X67" s="52">
        <v>3329</v>
      </c>
      <c r="Y67" s="52">
        <v>9178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14</v>
      </c>
      <c r="D69" s="52">
        <v>167</v>
      </c>
      <c r="E69" s="52">
        <v>386</v>
      </c>
      <c r="F69" s="52">
        <v>1099</v>
      </c>
      <c r="G69" s="52">
        <v>1126</v>
      </c>
      <c r="H69" s="52">
        <v>1356</v>
      </c>
      <c r="I69" s="52">
        <v>1284</v>
      </c>
      <c r="J69" s="52">
        <v>1086</v>
      </c>
      <c r="K69" s="52">
        <v>829</v>
      </c>
      <c r="L69" s="52">
        <v>298</v>
      </c>
      <c r="M69" s="52">
        <v>199</v>
      </c>
      <c r="N69" s="52">
        <v>130</v>
      </c>
      <c r="O69" s="52">
        <v>468</v>
      </c>
      <c r="P69" s="52">
        <v>780</v>
      </c>
      <c r="Q69" s="52">
        <v>1449</v>
      </c>
      <c r="R69" s="52">
        <v>1149</v>
      </c>
      <c r="S69" s="52">
        <v>2090</v>
      </c>
      <c r="T69" s="52">
        <v>1942</v>
      </c>
      <c r="U69" s="52">
        <v>1528</v>
      </c>
      <c r="V69" s="52">
        <v>1206</v>
      </c>
      <c r="W69" s="52">
        <v>814</v>
      </c>
      <c r="X69" s="52">
        <v>520</v>
      </c>
      <c r="Y69" s="52">
        <v>539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1</v>
      </c>
      <c r="E70" s="52">
        <v>5</v>
      </c>
      <c r="F70" s="52">
        <v>9</v>
      </c>
      <c r="G70" s="52">
        <v>13</v>
      </c>
      <c r="H70" s="52">
        <v>24</v>
      </c>
      <c r="I70" s="52">
        <v>23</v>
      </c>
      <c r="J70" s="52">
        <v>23</v>
      </c>
      <c r="K70" s="52">
        <v>21</v>
      </c>
      <c r="L70" s="52">
        <v>4</v>
      </c>
      <c r="M70" s="52">
        <v>2</v>
      </c>
      <c r="N70" s="52">
        <v>3</v>
      </c>
      <c r="O70" s="52">
        <v>7</v>
      </c>
      <c r="P70" s="52">
        <v>1</v>
      </c>
      <c r="Q70" s="52">
        <v>44</v>
      </c>
      <c r="R70" s="52">
        <v>0</v>
      </c>
      <c r="S70" s="52">
        <v>64</v>
      </c>
      <c r="T70" s="52">
        <v>62</v>
      </c>
      <c r="U70" s="52">
        <v>34</v>
      </c>
      <c r="V70" s="52">
        <v>34</v>
      </c>
      <c r="W70" s="52">
        <v>3</v>
      </c>
      <c r="X70" s="52">
        <v>20</v>
      </c>
      <c r="Y70" s="52">
        <v>39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174</v>
      </c>
      <c r="D73" s="52">
        <v>1001</v>
      </c>
      <c r="E73" s="52">
        <v>1320</v>
      </c>
      <c r="F73" s="52">
        <v>5018</v>
      </c>
      <c r="G73" s="52">
        <v>4115</v>
      </c>
      <c r="H73" s="52">
        <v>4857</v>
      </c>
      <c r="I73" s="52">
        <v>541</v>
      </c>
      <c r="J73" s="52">
        <v>1477</v>
      </c>
      <c r="K73" s="52">
        <v>6146</v>
      </c>
      <c r="L73" s="52">
        <v>2783</v>
      </c>
      <c r="M73" s="52">
        <v>2730</v>
      </c>
      <c r="N73" s="52">
        <v>1455</v>
      </c>
      <c r="O73" s="52">
        <v>4581</v>
      </c>
      <c r="P73" s="52">
        <v>6304</v>
      </c>
      <c r="Q73" s="52">
        <v>2733</v>
      </c>
      <c r="R73" s="52">
        <v>4514</v>
      </c>
      <c r="S73" s="52">
        <v>6063</v>
      </c>
      <c r="T73" s="52">
        <v>5150</v>
      </c>
      <c r="U73" s="52">
        <v>11355</v>
      </c>
      <c r="V73" s="52">
        <v>10038</v>
      </c>
      <c r="W73" s="52">
        <v>4283</v>
      </c>
      <c r="X73" s="52">
        <v>0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381</v>
      </c>
      <c r="D74" s="52">
        <v>1329</v>
      </c>
      <c r="E74" s="52">
        <v>2824</v>
      </c>
      <c r="F74" s="52">
        <v>5822</v>
      </c>
      <c r="G74" s="52">
        <v>6998</v>
      </c>
      <c r="H74" s="52">
        <v>9658</v>
      </c>
      <c r="I74" s="52">
        <v>15703</v>
      </c>
      <c r="J74" s="52">
        <v>16266</v>
      </c>
      <c r="K74" s="52">
        <v>12292</v>
      </c>
      <c r="L74" s="52">
        <v>6775</v>
      </c>
      <c r="M74" s="52">
        <v>4673</v>
      </c>
      <c r="N74" s="52">
        <v>2715</v>
      </c>
      <c r="O74" s="52">
        <v>8634</v>
      </c>
      <c r="P74" s="52">
        <v>17593</v>
      </c>
      <c r="Q74" s="52">
        <v>27389</v>
      </c>
      <c r="R74" s="52">
        <v>14020</v>
      </c>
      <c r="S74" s="52">
        <v>17828</v>
      </c>
      <c r="T74" s="52">
        <v>22980</v>
      </c>
      <c r="U74" s="52">
        <v>23892</v>
      </c>
      <c r="V74" s="52">
        <v>25963</v>
      </c>
      <c r="W74" s="52">
        <v>16311</v>
      </c>
      <c r="X74" s="52">
        <v>11589</v>
      </c>
      <c r="Y74" s="52">
        <v>9734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4</v>
      </c>
      <c r="D78" s="52">
        <v>40</v>
      </c>
      <c r="E78" s="52">
        <v>83</v>
      </c>
      <c r="F78" s="52">
        <v>209</v>
      </c>
      <c r="G78" s="52">
        <v>211</v>
      </c>
      <c r="H78" s="52">
        <v>245</v>
      </c>
      <c r="I78" s="52">
        <v>223</v>
      </c>
      <c r="J78" s="52">
        <v>189</v>
      </c>
      <c r="K78" s="52">
        <v>153</v>
      </c>
      <c r="L78" s="52">
        <v>71</v>
      </c>
      <c r="M78" s="52">
        <v>49</v>
      </c>
      <c r="N78" s="52">
        <v>35</v>
      </c>
      <c r="O78" s="52">
        <v>122</v>
      </c>
      <c r="P78" s="52">
        <v>345</v>
      </c>
      <c r="Q78" s="52">
        <v>582</v>
      </c>
      <c r="R78" s="52">
        <v>569</v>
      </c>
      <c r="S78" s="52">
        <v>557</v>
      </c>
      <c r="T78" s="52">
        <v>564</v>
      </c>
      <c r="U78" s="52">
        <v>525</v>
      </c>
      <c r="V78" s="52">
        <v>415</v>
      </c>
      <c r="W78" s="52">
        <v>429</v>
      </c>
      <c r="X78" s="52">
        <v>310</v>
      </c>
      <c r="Y78" s="52">
        <v>343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565</v>
      </c>
      <c r="D79" s="36">
        <v>2458</v>
      </c>
      <c r="E79" s="36">
        <v>4452</v>
      </c>
      <c r="F79" s="36">
        <v>11739</v>
      </c>
      <c r="G79" s="36">
        <v>12041</v>
      </c>
      <c r="H79" s="36">
        <v>15650</v>
      </c>
      <c r="I79" s="36">
        <v>17328</v>
      </c>
      <c r="J79" s="36">
        <v>18663</v>
      </c>
      <c r="K79" s="36">
        <v>19135</v>
      </c>
      <c r="L79" s="36">
        <v>9789</v>
      </c>
      <c r="M79" s="36">
        <v>7555</v>
      </c>
      <c r="N79" s="36">
        <v>4268</v>
      </c>
      <c r="O79" s="36">
        <v>13568</v>
      </c>
      <c r="P79" s="36">
        <v>24333</v>
      </c>
      <c r="Q79" s="36">
        <v>31033</v>
      </c>
      <c r="R79" s="36">
        <v>19114</v>
      </c>
      <c r="S79" s="36">
        <v>25488</v>
      </c>
      <c r="T79" s="36">
        <v>29570</v>
      </c>
      <c r="U79" s="36">
        <v>36284</v>
      </c>
      <c r="V79" s="36">
        <v>36826</v>
      </c>
      <c r="W79" s="36">
        <v>20982</v>
      </c>
      <c r="X79" s="36">
        <v>11819</v>
      </c>
      <c r="Y79" s="36">
        <v>9969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13567</v>
      </c>
      <c r="D83" s="52">
        <v>4904</v>
      </c>
      <c r="E83" s="52">
        <v>6554</v>
      </c>
      <c r="F83" s="52">
        <v>24872</v>
      </c>
      <c r="G83" s="52">
        <v>22856</v>
      </c>
      <c r="H83" s="52">
        <v>27519</v>
      </c>
      <c r="I83" s="52">
        <v>34171</v>
      </c>
      <c r="J83" s="52">
        <v>23863</v>
      </c>
      <c r="K83" s="52">
        <v>30591</v>
      </c>
      <c r="L83" s="52">
        <v>39020</v>
      </c>
      <c r="M83" s="52">
        <v>57701</v>
      </c>
      <c r="N83" s="52">
        <v>47685</v>
      </c>
      <c r="O83" s="52">
        <v>38478</v>
      </c>
      <c r="P83" s="52">
        <v>13968</v>
      </c>
      <c r="Q83" s="52">
        <v>21305</v>
      </c>
      <c r="R83" s="52">
        <v>23507</v>
      </c>
      <c r="S83" s="52">
        <v>23969</v>
      </c>
      <c r="T83" s="52">
        <v>25810</v>
      </c>
      <c r="U83" s="52">
        <v>10645</v>
      </c>
      <c r="V83" s="52">
        <v>24406</v>
      </c>
      <c r="W83" s="52">
        <v>44613</v>
      </c>
      <c r="X83" s="52">
        <v>47061</v>
      </c>
      <c r="Y83" s="52">
        <v>64904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1414</v>
      </c>
      <c r="D86" s="52">
        <v>374</v>
      </c>
      <c r="E86" s="52">
        <v>900</v>
      </c>
      <c r="F86" s="52">
        <v>2559</v>
      </c>
      <c r="G86" s="52">
        <v>5263</v>
      </c>
      <c r="H86" s="52">
        <v>6686</v>
      </c>
      <c r="I86" s="52">
        <v>3324</v>
      </c>
      <c r="J86" s="52">
        <v>517</v>
      </c>
      <c r="K86" s="52">
        <v>4997</v>
      </c>
      <c r="L86" s="52">
        <v>6893</v>
      </c>
      <c r="M86" s="52">
        <v>10741</v>
      </c>
      <c r="N86" s="52">
        <v>14622</v>
      </c>
      <c r="O86" s="52">
        <v>5400</v>
      </c>
      <c r="P86" s="52">
        <v>1971</v>
      </c>
      <c r="Q86" s="52">
        <v>3637</v>
      </c>
      <c r="R86" s="52">
        <v>5100</v>
      </c>
      <c r="S86" s="52">
        <v>5855</v>
      </c>
      <c r="T86" s="52">
        <v>5169</v>
      </c>
      <c r="U86" s="52">
        <v>1541</v>
      </c>
      <c r="V86" s="52">
        <v>4701</v>
      </c>
      <c r="W86" s="52">
        <v>8541</v>
      </c>
      <c r="X86" s="52">
        <v>12919</v>
      </c>
      <c r="Y86" s="52">
        <v>57770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4</v>
      </c>
      <c r="D88" s="52">
        <v>1</v>
      </c>
      <c r="E88" s="52">
        <v>2</v>
      </c>
      <c r="F88" s="52">
        <v>10</v>
      </c>
      <c r="G88" s="52">
        <v>13</v>
      </c>
      <c r="H88" s="52">
        <v>18</v>
      </c>
      <c r="I88" s="52">
        <v>25</v>
      </c>
      <c r="J88" s="52">
        <v>74</v>
      </c>
      <c r="K88" s="52">
        <v>63</v>
      </c>
      <c r="L88" s="52">
        <v>94</v>
      </c>
      <c r="M88" s="52">
        <v>144</v>
      </c>
      <c r="N88" s="52">
        <v>155</v>
      </c>
      <c r="O88" s="52">
        <v>181</v>
      </c>
      <c r="P88" s="52">
        <v>84</v>
      </c>
      <c r="Q88" s="52">
        <v>242</v>
      </c>
      <c r="R88" s="52">
        <v>385</v>
      </c>
      <c r="S88" s="52">
        <v>464</v>
      </c>
      <c r="T88" s="52">
        <v>435</v>
      </c>
      <c r="U88" s="52">
        <v>281</v>
      </c>
      <c r="V88" s="52">
        <v>655</v>
      </c>
      <c r="W88" s="52">
        <v>1089</v>
      </c>
      <c r="X88" s="52">
        <v>997</v>
      </c>
      <c r="Y88" s="52">
        <v>975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1</v>
      </c>
      <c r="K89" s="52">
        <v>1</v>
      </c>
      <c r="L89" s="52">
        <v>2</v>
      </c>
      <c r="M89" s="52">
        <v>1</v>
      </c>
      <c r="N89" s="52">
        <v>4</v>
      </c>
      <c r="O89" s="52">
        <v>3</v>
      </c>
      <c r="P89" s="52">
        <v>0</v>
      </c>
      <c r="Q89" s="52">
        <v>5</v>
      </c>
      <c r="R89" s="52">
        <v>8</v>
      </c>
      <c r="S89" s="52">
        <v>11</v>
      </c>
      <c r="T89" s="52">
        <v>6</v>
      </c>
      <c r="U89" s="52">
        <v>10</v>
      </c>
      <c r="V89" s="52">
        <v>19</v>
      </c>
      <c r="W89" s="52">
        <v>7</v>
      </c>
      <c r="X89" s="52">
        <v>40</v>
      </c>
      <c r="Y89" s="52">
        <v>89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130</v>
      </c>
      <c r="D92" s="52">
        <v>53</v>
      </c>
      <c r="E92" s="52">
        <v>69</v>
      </c>
      <c r="F92" s="52">
        <v>173</v>
      </c>
      <c r="G92" s="52">
        <v>128</v>
      </c>
      <c r="H92" s="52">
        <v>113</v>
      </c>
      <c r="I92" s="52">
        <v>64</v>
      </c>
      <c r="J92" s="52">
        <v>62</v>
      </c>
      <c r="K92" s="52">
        <v>105</v>
      </c>
      <c r="L92" s="52">
        <v>147</v>
      </c>
      <c r="M92" s="52">
        <v>215</v>
      </c>
      <c r="N92" s="52">
        <v>173</v>
      </c>
      <c r="O92" s="52">
        <v>228</v>
      </c>
      <c r="P92" s="52">
        <v>83</v>
      </c>
      <c r="Q92" s="52">
        <v>79</v>
      </c>
      <c r="R92" s="52">
        <v>76</v>
      </c>
      <c r="S92" s="52">
        <v>114</v>
      </c>
      <c r="T92" s="52">
        <v>144</v>
      </c>
      <c r="U92" s="52">
        <v>80</v>
      </c>
      <c r="V92" s="52">
        <v>152</v>
      </c>
      <c r="W92" s="52">
        <v>203</v>
      </c>
      <c r="X92" s="52">
        <v>176</v>
      </c>
      <c r="Y92" s="52">
        <v>219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2</v>
      </c>
      <c r="D93" s="52">
        <v>1</v>
      </c>
      <c r="E93" s="52">
        <v>1</v>
      </c>
      <c r="F93" s="52">
        <v>1</v>
      </c>
      <c r="G93" s="52">
        <v>1</v>
      </c>
      <c r="H93" s="52">
        <v>2</v>
      </c>
      <c r="I93" s="52">
        <v>2</v>
      </c>
      <c r="J93" s="52">
        <v>3</v>
      </c>
      <c r="K93" s="52">
        <v>2</v>
      </c>
      <c r="L93" s="52">
        <v>2</v>
      </c>
      <c r="M93" s="52">
        <v>1</v>
      </c>
      <c r="N93" s="52">
        <v>3</v>
      </c>
      <c r="O93" s="52">
        <v>8</v>
      </c>
      <c r="P93" s="52">
        <v>1</v>
      </c>
      <c r="Q93" s="52">
        <v>2</v>
      </c>
      <c r="R93" s="52">
        <v>1</v>
      </c>
      <c r="S93" s="52">
        <v>2</v>
      </c>
      <c r="T93" s="52">
        <v>4</v>
      </c>
      <c r="U93" s="52">
        <v>2</v>
      </c>
      <c r="V93" s="52">
        <v>6</v>
      </c>
      <c r="W93" s="52">
        <v>3</v>
      </c>
      <c r="X93" s="52">
        <v>6</v>
      </c>
      <c r="Y93" s="52">
        <v>16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4211</v>
      </c>
      <c r="D96" s="52">
        <v>2083</v>
      </c>
      <c r="E96" s="52">
        <v>2065</v>
      </c>
      <c r="F96" s="52">
        <v>11429</v>
      </c>
      <c r="G96" s="52">
        <v>8411</v>
      </c>
      <c r="H96" s="52">
        <v>9165</v>
      </c>
      <c r="I96" s="52">
        <v>1135</v>
      </c>
      <c r="J96" s="52">
        <v>1974</v>
      </c>
      <c r="K96" s="52">
        <v>10140</v>
      </c>
      <c r="L96" s="52">
        <v>11291</v>
      </c>
      <c r="M96" s="52">
        <v>21149</v>
      </c>
      <c r="N96" s="52">
        <v>16518</v>
      </c>
      <c r="O96" s="52">
        <v>13192</v>
      </c>
      <c r="P96" s="52">
        <v>3640</v>
      </c>
      <c r="Q96" s="52">
        <v>1903</v>
      </c>
      <c r="R96" s="52">
        <v>5611</v>
      </c>
      <c r="S96" s="52">
        <v>5933</v>
      </c>
      <c r="T96" s="52">
        <v>4617</v>
      </c>
      <c r="U96" s="52">
        <v>3309</v>
      </c>
      <c r="V96" s="52">
        <v>6573</v>
      </c>
      <c r="W96" s="52">
        <v>9008</v>
      </c>
      <c r="X96" s="52">
        <v>0</v>
      </c>
      <c r="Y96" s="52">
        <v>0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9220</v>
      </c>
      <c r="D97" s="52">
        <v>2766</v>
      </c>
      <c r="E97" s="52">
        <v>4417</v>
      </c>
      <c r="F97" s="52">
        <v>13259</v>
      </c>
      <c r="G97" s="52">
        <v>14303</v>
      </c>
      <c r="H97" s="52">
        <v>18221</v>
      </c>
      <c r="I97" s="52">
        <v>32944</v>
      </c>
      <c r="J97" s="52">
        <v>21749</v>
      </c>
      <c r="K97" s="52">
        <v>20280</v>
      </c>
      <c r="L97" s="52">
        <v>27484</v>
      </c>
      <c r="M97" s="52">
        <v>36191</v>
      </c>
      <c r="N97" s="52">
        <v>30832</v>
      </c>
      <c r="O97" s="52">
        <v>24866</v>
      </c>
      <c r="P97" s="52">
        <v>10160</v>
      </c>
      <c r="Q97" s="52">
        <v>19074</v>
      </c>
      <c r="R97" s="52">
        <v>17426</v>
      </c>
      <c r="S97" s="52">
        <v>17445</v>
      </c>
      <c r="T97" s="52">
        <v>20604</v>
      </c>
      <c r="U97" s="52">
        <v>6963</v>
      </c>
      <c r="V97" s="52">
        <v>17001</v>
      </c>
      <c r="W97" s="52">
        <v>34303</v>
      </c>
      <c r="X97" s="52">
        <v>45842</v>
      </c>
      <c r="Y97" s="52">
        <v>63605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297</v>
      </c>
      <c r="D101" s="52">
        <v>116</v>
      </c>
      <c r="E101" s="52">
        <v>179</v>
      </c>
      <c r="F101" s="52">
        <v>829</v>
      </c>
      <c r="G101" s="52">
        <v>1268</v>
      </c>
      <c r="H101" s="52">
        <v>2071</v>
      </c>
      <c r="I101" s="52">
        <v>2288</v>
      </c>
      <c r="J101" s="52">
        <v>2971</v>
      </c>
      <c r="K101" s="52">
        <v>2812</v>
      </c>
      <c r="L101" s="52">
        <v>4200</v>
      </c>
      <c r="M101" s="52">
        <v>6200</v>
      </c>
      <c r="N101" s="52">
        <v>8004</v>
      </c>
      <c r="O101" s="52">
        <v>8077</v>
      </c>
      <c r="P101" s="52">
        <v>2291</v>
      </c>
      <c r="Q101" s="52">
        <v>1913</v>
      </c>
      <c r="R101" s="52">
        <v>1984</v>
      </c>
      <c r="S101" s="52">
        <v>2792</v>
      </c>
      <c r="T101" s="52">
        <v>3677</v>
      </c>
      <c r="U101" s="52">
        <v>2909</v>
      </c>
      <c r="V101" s="52">
        <v>4615</v>
      </c>
      <c r="W101" s="52">
        <v>2179</v>
      </c>
      <c r="X101" s="52">
        <v>157</v>
      </c>
      <c r="Y101" s="52">
        <v>121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423</v>
      </c>
      <c r="D102" s="52">
        <v>110</v>
      </c>
      <c r="E102" s="52">
        <v>191</v>
      </c>
      <c r="F102" s="52">
        <v>778</v>
      </c>
      <c r="G102" s="52">
        <v>862</v>
      </c>
      <c r="H102" s="52">
        <v>1169</v>
      </c>
      <c r="I102" s="52">
        <v>1558</v>
      </c>
      <c r="J102" s="52">
        <v>944</v>
      </c>
      <c r="K102" s="52">
        <v>1074</v>
      </c>
      <c r="L102" s="52">
        <v>1345</v>
      </c>
      <c r="M102" s="52">
        <v>2537</v>
      </c>
      <c r="N102" s="52">
        <v>2656</v>
      </c>
      <c r="O102" s="52">
        <v>4271</v>
      </c>
      <c r="P102" s="52">
        <v>1729</v>
      </c>
      <c r="Q102" s="52">
        <v>2727</v>
      </c>
      <c r="R102" s="52">
        <v>2383</v>
      </c>
      <c r="S102" s="52">
        <v>3773</v>
      </c>
      <c r="T102" s="52">
        <v>6064</v>
      </c>
      <c r="U102" s="52">
        <v>2236</v>
      </c>
      <c r="V102" s="52">
        <v>4985</v>
      </c>
      <c r="W102" s="52">
        <v>8485</v>
      </c>
      <c r="X102" s="52">
        <v>7587</v>
      </c>
      <c r="Y102" s="52">
        <v>11260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12847</v>
      </c>
      <c r="D103" s="36">
        <v>4678</v>
      </c>
      <c r="E103" s="36">
        <v>6184</v>
      </c>
      <c r="F103" s="36">
        <v>23265</v>
      </c>
      <c r="G103" s="36">
        <v>20726</v>
      </c>
      <c r="H103" s="36">
        <v>24279</v>
      </c>
      <c r="I103" s="36">
        <v>30325</v>
      </c>
      <c r="J103" s="36">
        <v>19948</v>
      </c>
      <c r="K103" s="36">
        <v>26705</v>
      </c>
      <c r="L103" s="36">
        <v>33475</v>
      </c>
      <c r="M103" s="36">
        <v>48964</v>
      </c>
      <c r="N103" s="36">
        <v>37025</v>
      </c>
      <c r="O103" s="36">
        <v>26130</v>
      </c>
      <c r="P103" s="36">
        <v>9948</v>
      </c>
      <c r="Q103" s="36">
        <v>16665</v>
      </c>
      <c r="R103" s="36">
        <v>19140</v>
      </c>
      <c r="S103" s="36">
        <v>17404</v>
      </c>
      <c r="T103" s="36">
        <v>16069</v>
      </c>
      <c r="U103" s="36">
        <v>5500</v>
      </c>
      <c r="V103" s="36">
        <v>14806</v>
      </c>
      <c r="W103" s="36">
        <v>33949</v>
      </c>
      <c r="X103" s="36">
        <v>39317</v>
      </c>
      <c r="Y103" s="36">
        <v>53523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92</v>
      </c>
      <c r="G107" s="52">
        <v>18</v>
      </c>
      <c r="H107" s="52">
        <v>13</v>
      </c>
      <c r="I107" s="52">
        <v>5</v>
      </c>
      <c r="J107" s="52">
        <v>7</v>
      </c>
      <c r="K107" s="52">
        <v>5</v>
      </c>
      <c r="L107" s="52">
        <v>1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9</v>
      </c>
      <c r="G110" s="52">
        <v>4</v>
      </c>
      <c r="H110" s="52">
        <v>3</v>
      </c>
      <c r="I110" s="52">
        <v>0</v>
      </c>
      <c r="J110" s="52">
        <v>0</v>
      </c>
      <c r="K110" s="52">
        <v>1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43</v>
      </c>
      <c r="G116" s="52">
        <v>7</v>
      </c>
      <c r="H116" s="52">
        <v>4</v>
      </c>
      <c r="I116" s="52">
        <v>0</v>
      </c>
      <c r="J116" s="52">
        <v>1</v>
      </c>
      <c r="K116" s="52">
        <v>2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49</v>
      </c>
      <c r="G117" s="52">
        <v>11</v>
      </c>
      <c r="H117" s="52">
        <v>9</v>
      </c>
      <c r="I117" s="52">
        <v>5</v>
      </c>
      <c r="J117" s="52">
        <v>6</v>
      </c>
      <c r="K117" s="52">
        <v>3</v>
      </c>
      <c r="L117" s="52">
        <v>1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3</v>
      </c>
      <c r="G121" s="52">
        <v>1</v>
      </c>
      <c r="H121" s="52">
        <v>1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89</v>
      </c>
      <c r="G122" s="36">
        <v>17</v>
      </c>
      <c r="H122" s="36">
        <v>12</v>
      </c>
      <c r="I122" s="36">
        <v>5</v>
      </c>
      <c r="J122" s="36">
        <v>7</v>
      </c>
      <c r="K122" s="36">
        <v>5</v>
      </c>
      <c r="L122" s="36">
        <v>1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1614</v>
      </c>
      <c r="D126" s="52">
        <v>2705</v>
      </c>
      <c r="E126" s="52">
        <v>4044</v>
      </c>
      <c r="F126" s="52">
        <v>4294</v>
      </c>
      <c r="G126" s="52">
        <v>2431</v>
      </c>
      <c r="H126" s="52">
        <v>1680</v>
      </c>
      <c r="I126" s="52">
        <v>2070</v>
      </c>
      <c r="J126" s="52">
        <v>1712</v>
      </c>
      <c r="K126" s="52">
        <v>2160</v>
      </c>
      <c r="L126" s="52">
        <v>1790</v>
      </c>
      <c r="M126" s="52">
        <v>1358</v>
      </c>
      <c r="N126" s="52">
        <v>1548</v>
      </c>
      <c r="O126" s="52">
        <v>2465</v>
      </c>
      <c r="P126" s="52">
        <v>2299</v>
      </c>
      <c r="Q126" s="52">
        <v>2273</v>
      </c>
      <c r="R126" s="52">
        <v>1958</v>
      </c>
      <c r="S126" s="52">
        <v>1549</v>
      </c>
      <c r="T126" s="52">
        <v>2580</v>
      </c>
      <c r="U126" s="52">
        <v>1645</v>
      </c>
      <c r="V126" s="52">
        <v>623</v>
      </c>
      <c r="W126" s="52">
        <v>0</v>
      </c>
      <c r="X126" s="52">
        <v>0</v>
      </c>
      <c r="Y126" s="52">
        <v>0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168</v>
      </c>
      <c r="D129" s="52">
        <v>206</v>
      </c>
      <c r="E129" s="52">
        <v>555</v>
      </c>
      <c r="F129" s="52">
        <v>442</v>
      </c>
      <c r="G129" s="52">
        <v>559</v>
      </c>
      <c r="H129" s="52">
        <v>408</v>
      </c>
      <c r="I129" s="52">
        <v>202</v>
      </c>
      <c r="J129" s="52">
        <v>37</v>
      </c>
      <c r="K129" s="52">
        <v>353</v>
      </c>
      <c r="L129" s="52">
        <v>316</v>
      </c>
      <c r="M129" s="52">
        <v>253</v>
      </c>
      <c r="N129" s="52">
        <v>475</v>
      </c>
      <c r="O129" s="52">
        <v>346</v>
      </c>
      <c r="P129" s="52">
        <v>325</v>
      </c>
      <c r="Q129" s="52">
        <v>388</v>
      </c>
      <c r="R129" s="52">
        <v>425</v>
      </c>
      <c r="S129" s="52">
        <v>379</v>
      </c>
      <c r="T129" s="52">
        <v>517</v>
      </c>
      <c r="U129" s="52">
        <v>239</v>
      </c>
      <c r="V129" s="52">
        <v>120</v>
      </c>
      <c r="W129" s="52">
        <v>0</v>
      </c>
      <c r="X129" s="52">
        <v>0</v>
      </c>
      <c r="Y129" s="52">
        <v>0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17</v>
      </c>
      <c r="D131" s="52">
        <v>150</v>
      </c>
      <c r="E131" s="52">
        <v>345</v>
      </c>
      <c r="F131" s="52">
        <v>345</v>
      </c>
      <c r="G131" s="52">
        <v>171</v>
      </c>
      <c r="H131" s="52">
        <v>72</v>
      </c>
      <c r="I131" s="52">
        <v>22</v>
      </c>
      <c r="J131" s="52">
        <v>279</v>
      </c>
      <c r="K131" s="52">
        <v>259</v>
      </c>
      <c r="L131" s="52">
        <v>188</v>
      </c>
      <c r="M131" s="52">
        <v>180</v>
      </c>
      <c r="N131" s="52">
        <v>368</v>
      </c>
      <c r="O131" s="52">
        <v>961</v>
      </c>
      <c r="P131" s="52">
        <v>723</v>
      </c>
      <c r="Q131" s="52">
        <v>357</v>
      </c>
      <c r="R131" s="52">
        <v>275</v>
      </c>
      <c r="S131" s="52">
        <v>486</v>
      </c>
      <c r="T131" s="52">
        <v>745</v>
      </c>
      <c r="U131" s="52">
        <v>673</v>
      </c>
      <c r="V131" s="52">
        <v>407</v>
      </c>
      <c r="W131" s="52">
        <v>0</v>
      </c>
      <c r="X131" s="52">
        <v>0</v>
      </c>
      <c r="Y131" s="52">
        <v>0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10</v>
      </c>
      <c r="F132" s="52">
        <v>0</v>
      </c>
      <c r="G132" s="52">
        <v>1</v>
      </c>
      <c r="H132" s="52">
        <v>3</v>
      </c>
      <c r="I132" s="52">
        <v>0</v>
      </c>
      <c r="J132" s="52">
        <v>7</v>
      </c>
      <c r="K132" s="52">
        <v>8</v>
      </c>
      <c r="L132" s="52">
        <v>3</v>
      </c>
      <c r="M132" s="52">
        <v>0</v>
      </c>
      <c r="N132" s="52">
        <v>4</v>
      </c>
      <c r="O132" s="52">
        <v>21</v>
      </c>
      <c r="P132" s="52">
        <v>15</v>
      </c>
      <c r="Q132" s="52">
        <v>3</v>
      </c>
      <c r="R132" s="52">
        <v>0</v>
      </c>
      <c r="S132" s="52">
        <v>13</v>
      </c>
      <c r="T132" s="52">
        <v>28</v>
      </c>
      <c r="U132" s="52">
        <v>14</v>
      </c>
      <c r="V132" s="52">
        <v>12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501</v>
      </c>
      <c r="D135" s="52">
        <v>1098</v>
      </c>
      <c r="E135" s="52">
        <v>1175</v>
      </c>
      <c r="F135" s="52">
        <v>1828</v>
      </c>
      <c r="G135" s="52">
        <v>837</v>
      </c>
      <c r="H135" s="52">
        <v>537</v>
      </c>
      <c r="I135" s="52">
        <v>68</v>
      </c>
      <c r="J135" s="52">
        <v>119</v>
      </c>
      <c r="K135" s="52">
        <v>631</v>
      </c>
      <c r="L135" s="52">
        <v>466</v>
      </c>
      <c r="M135" s="52">
        <v>434</v>
      </c>
      <c r="N135" s="52">
        <v>410</v>
      </c>
      <c r="O135" s="52">
        <v>514</v>
      </c>
      <c r="P135" s="52">
        <v>412</v>
      </c>
      <c r="Q135" s="52">
        <v>174</v>
      </c>
      <c r="R135" s="52">
        <v>410</v>
      </c>
      <c r="S135" s="52">
        <v>266</v>
      </c>
      <c r="T135" s="52">
        <v>331</v>
      </c>
      <c r="U135" s="52">
        <v>309</v>
      </c>
      <c r="V135" s="52">
        <v>57</v>
      </c>
      <c r="W135" s="52">
        <v>0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1096</v>
      </c>
      <c r="D136" s="52">
        <v>1457</v>
      </c>
      <c r="E136" s="52">
        <v>2514</v>
      </c>
      <c r="F136" s="52">
        <v>2121</v>
      </c>
      <c r="G136" s="52">
        <v>1422</v>
      </c>
      <c r="H136" s="52">
        <v>1068</v>
      </c>
      <c r="I136" s="52">
        <v>1980</v>
      </c>
      <c r="J136" s="52">
        <v>1307</v>
      </c>
      <c r="K136" s="52">
        <v>1262</v>
      </c>
      <c r="L136" s="52">
        <v>1133</v>
      </c>
      <c r="M136" s="52">
        <v>744</v>
      </c>
      <c r="N136" s="52">
        <v>766</v>
      </c>
      <c r="O136" s="52">
        <v>969</v>
      </c>
      <c r="P136" s="52">
        <v>1149</v>
      </c>
      <c r="Q136" s="52">
        <v>1739</v>
      </c>
      <c r="R136" s="52">
        <v>1273</v>
      </c>
      <c r="S136" s="52">
        <v>784</v>
      </c>
      <c r="T136" s="52">
        <v>1476</v>
      </c>
      <c r="U136" s="52">
        <v>649</v>
      </c>
      <c r="V136" s="52">
        <v>147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51</v>
      </c>
      <c r="D140" s="52">
        <v>62</v>
      </c>
      <c r="E140" s="52">
        <v>121</v>
      </c>
      <c r="F140" s="52">
        <v>139</v>
      </c>
      <c r="G140" s="52">
        <v>97</v>
      </c>
      <c r="H140" s="52">
        <v>77</v>
      </c>
      <c r="I140" s="52">
        <v>101</v>
      </c>
      <c r="J140" s="52">
        <v>77</v>
      </c>
      <c r="K140" s="52">
        <v>84</v>
      </c>
      <c r="L140" s="52">
        <v>69</v>
      </c>
      <c r="M140" s="52">
        <v>67</v>
      </c>
      <c r="N140" s="52">
        <v>104</v>
      </c>
      <c r="O140" s="52">
        <v>346</v>
      </c>
      <c r="P140" s="52">
        <v>340</v>
      </c>
      <c r="Q140" s="52">
        <v>320</v>
      </c>
      <c r="R140" s="52">
        <v>217</v>
      </c>
      <c r="S140" s="52">
        <v>276</v>
      </c>
      <c r="T140" s="52">
        <v>707</v>
      </c>
      <c r="U140" s="52">
        <v>475</v>
      </c>
      <c r="V140" s="52">
        <v>157</v>
      </c>
      <c r="W140" s="52">
        <v>0</v>
      </c>
      <c r="X140" s="52">
        <v>0</v>
      </c>
      <c r="Y140" s="52">
        <v>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1563</v>
      </c>
      <c r="D141" s="36">
        <v>2643</v>
      </c>
      <c r="E141" s="36">
        <v>3923</v>
      </c>
      <c r="F141" s="36">
        <v>4155</v>
      </c>
      <c r="G141" s="36">
        <v>2334</v>
      </c>
      <c r="H141" s="36">
        <v>1603</v>
      </c>
      <c r="I141" s="36">
        <v>1969</v>
      </c>
      <c r="J141" s="36">
        <v>1635</v>
      </c>
      <c r="K141" s="36">
        <v>2076</v>
      </c>
      <c r="L141" s="36">
        <v>1721</v>
      </c>
      <c r="M141" s="36">
        <v>1291</v>
      </c>
      <c r="N141" s="36">
        <v>1444</v>
      </c>
      <c r="O141" s="36">
        <v>2119</v>
      </c>
      <c r="P141" s="36">
        <v>1959</v>
      </c>
      <c r="Q141" s="36">
        <v>1953</v>
      </c>
      <c r="R141" s="36">
        <v>1741</v>
      </c>
      <c r="S141" s="36">
        <v>1273</v>
      </c>
      <c r="T141" s="36">
        <v>1873</v>
      </c>
      <c r="U141" s="36">
        <v>1170</v>
      </c>
      <c r="V141" s="36">
        <v>466</v>
      </c>
      <c r="W141" s="36">
        <v>0</v>
      </c>
      <c r="X141" s="36">
        <v>0</v>
      </c>
      <c r="Y141" s="36">
        <v>0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1858</v>
      </c>
      <c r="D145" s="52">
        <v>4165</v>
      </c>
      <c r="E145" s="52">
        <v>4439</v>
      </c>
      <c r="F145" s="52">
        <v>5944</v>
      </c>
      <c r="G145" s="52">
        <v>4100</v>
      </c>
      <c r="H145" s="52">
        <v>4380</v>
      </c>
      <c r="I145" s="52">
        <v>3811</v>
      </c>
      <c r="J145" s="52">
        <v>2428</v>
      </c>
      <c r="K145" s="52">
        <v>1642</v>
      </c>
      <c r="L145" s="52">
        <v>2004</v>
      </c>
      <c r="M145" s="52">
        <v>2614</v>
      </c>
      <c r="N145" s="52">
        <v>3303</v>
      </c>
      <c r="O145" s="52">
        <v>5761</v>
      </c>
      <c r="P145" s="52">
        <v>16900</v>
      </c>
      <c r="Q145" s="52">
        <v>21202</v>
      </c>
      <c r="R145" s="52">
        <v>15996</v>
      </c>
      <c r="S145" s="52">
        <v>15018</v>
      </c>
      <c r="T145" s="52">
        <v>15388</v>
      </c>
      <c r="U145" s="52">
        <v>10481</v>
      </c>
      <c r="V145" s="52">
        <v>11931</v>
      </c>
      <c r="W145" s="52">
        <v>14881</v>
      </c>
      <c r="X145" s="52">
        <v>13054</v>
      </c>
      <c r="Y145" s="52">
        <v>15442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1485</v>
      </c>
      <c r="D147" s="52">
        <v>3176</v>
      </c>
      <c r="E147" s="52">
        <v>3591</v>
      </c>
      <c r="F147" s="52">
        <v>4803</v>
      </c>
      <c r="G147" s="52">
        <v>3344</v>
      </c>
      <c r="H147" s="52">
        <v>3653</v>
      </c>
      <c r="I147" s="52">
        <v>3192</v>
      </c>
      <c r="J147" s="52">
        <v>507</v>
      </c>
      <c r="K147" s="52">
        <v>1367</v>
      </c>
      <c r="L147" s="52">
        <v>1651</v>
      </c>
      <c r="M147" s="52">
        <v>2230</v>
      </c>
      <c r="N147" s="52">
        <v>2849</v>
      </c>
      <c r="O147" s="52">
        <v>5083</v>
      </c>
      <c r="P147" s="52">
        <v>14309</v>
      </c>
      <c r="Q147" s="52">
        <v>18053</v>
      </c>
      <c r="R147" s="52">
        <v>14042</v>
      </c>
      <c r="S147" s="52">
        <v>13524</v>
      </c>
      <c r="T147" s="52">
        <v>13820</v>
      </c>
      <c r="U147" s="52">
        <v>9459</v>
      </c>
      <c r="V147" s="52">
        <v>10826</v>
      </c>
      <c r="W147" s="52">
        <v>13447</v>
      </c>
      <c r="X147" s="52">
        <v>12027</v>
      </c>
      <c r="Y147" s="52">
        <v>15442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18</v>
      </c>
      <c r="D149" s="52">
        <v>45</v>
      </c>
      <c r="E149" s="52">
        <v>46</v>
      </c>
      <c r="F149" s="52">
        <v>42</v>
      </c>
      <c r="G149" s="52">
        <v>23</v>
      </c>
      <c r="H149" s="52">
        <v>18</v>
      </c>
      <c r="I149" s="52">
        <v>7</v>
      </c>
      <c r="J149" s="52">
        <v>7</v>
      </c>
      <c r="K149" s="52">
        <v>6</v>
      </c>
      <c r="L149" s="52">
        <v>8</v>
      </c>
      <c r="M149" s="52">
        <v>10</v>
      </c>
      <c r="N149" s="52">
        <v>12</v>
      </c>
      <c r="O149" s="52">
        <v>34</v>
      </c>
      <c r="P149" s="52">
        <v>100</v>
      </c>
      <c r="Q149" s="52">
        <v>79</v>
      </c>
      <c r="R149" s="52">
        <v>53</v>
      </c>
      <c r="S149" s="52">
        <v>73</v>
      </c>
      <c r="T149" s="52">
        <v>87</v>
      </c>
      <c r="U149" s="52">
        <v>81</v>
      </c>
      <c r="V149" s="52">
        <v>77</v>
      </c>
      <c r="W149" s="52">
        <v>69</v>
      </c>
      <c r="X149" s="52">
        <v>50</v>
      </c>
      <c r="Y149" s="52">
        <v>53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</v>
      </c>
      <c r="E150" s="52">
        <v>1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1</v>
      </c>
      <c r="P150" s="52">
        <v>2</v>
      </c>
      <c r="Q150" s="52">
        <v>2</v>
      </c>
      <c r="R150" s="52">
        <v>1</v>
      </c>
      <c r="S150" s="52">
        <v>1</v>
      </c>
      <c r="T150" s="52">
        <v>3</v>
      </c>
      <c r="U150" s="52">
        <v>2</v>
      </c>
      <c r="V150" s="52">
        <v>3</v>
      </c>
      <c r="W150" s="52">
        <v>1</v>
      </c>
      <c r="X150" s="52">
        <v>2</v>
      </c>
      <c r="Y150" s="52">
        <v>4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577</v>
      </c>
      <c r="D153" s="52">
        <v>1769</v>
      </c>
      <c r="E153" s="52">
        <v>1399</v>
      </c>
      <c r="F153" s="52">
        <v>2732</v>
      </c>
      <c r="G153" s="52">
        <v>1510</v>
      </c>
      <c r="H153" s="52">
        <v>1460</v>
      </c>
      <c r="I153" s="52">
        <v>127</v>
      </c>
      <c r="J153" s="52">
        <v>201</v>
      </c>
      <c r="K153" s="52">
        <v>545</v>
      </c>
      <c r="L153" s="52">
        <v>581</v>
      </c>
      <c r="M153" s="52">
        <v>960</v>
      </c>
      <c r="N153" s="52">
        <v>1148</v>
      </c>
      <c r="O153" s="52">
        <v>1985</v>
      </c>
      <c r="P153" s="52">
        <v>4431</v>
      </c>
      <c r="Q153" s="52">
        <v>1916</v>
      </c>
      <c r="R153" s="52">
        <v>3883</v>
      </c>
      <c r="S153" s="52">
        <v>3792</v>
      </c>
      <c r="T153" s="52">
        <v>2801</v>
      </c>
      <c r="U153" s="52">
        <v>3350</v>
      </c>
      <c r="V153" s="52">
        <v>3304</v>
      </c>
      <c r="W153" s="52">
        <v>3080</v>
      </c>
      <c r="X153" s="52">
        <v>0</v>
      </c>
      <c r="Y153" s="52">
        <v>0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1263</v>
      </c>
      <c r="D154" s="52">
        <v>2350</v>
      </c>
      <c r="E154" s="52">
        <v>2993</v>
      </c>
      <c r="F154" s="52">
        <v>3170</v>
      </c>
      <c r="G154" s="52">
        <v>2567</v>
      </c>
      <c r="H154" s="52">
        <v>2902</v>
      </c>
      <c r="I154" s="52">
        <v>3677</v>
      </c>
      <c r="J154" s="52">
        <v>2220</v>
      </c>
      <c r="K154" s="52">
        <v>1091</v>
      </c>
      <c r="L154" s="52">
        <v>1415</v>
      </c>
      <c r="M154" s="52">
        <v>1644</v>
      </c>
      <c r="N154" s="52">
        <v>2143</v>
      </c>
      <c r="O154" s="52">
        <v>3741</v>
      </c>
      <c r="P154" s="52">
        <v>12367</v>
      </c>
      <c r="Q154" s="52">
        <v>19205</v>
      </c>
      <c r="R154" s="52">
        <v>12059</v>
      </c>
      <c r="S154" s="52">
        <v>11152</v>
      </c>
      <c r="T154" s="52">
        <v>12497</v>
      </c>
      <c r="U154" s="52">
        <v>7048</v>
      </c>
      <c r="V154" s="52">
        <v>8547</v>
      </c>
      <c r="W154" s="52">
        <v>11731</v>
      </c>
      <c r="X154" s="52">
        <v>13002</v>
      </c>
      <c r="Y154" s="52">
        <v>15385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59</v>
      </c>
      <c r="D158" s="52">
        <v>96</v>
      </c>
      <c r="E158" s="52">
        <v>133</v>
      </c>
      <c r="F158" s="52">
        <v>192</v>
      </c>
      <c r="G158" s="52">
        <v>164</v>
      </c>
      <c r="H158" s="52">
        <v>201</v>
      </c>
      <c r="I158" s="52">
        <v>186</v>
      </c>
      <c r="J158" s="52">
        <v>110</v>
      </c>
      <c r="K158" s="52">
        <v>64</v>
      </c>
      <c r="L158" s="52">
        <v>77</v>
      </c>
      <c r="M158" s="52">
        <v>129</v>
      </c>
      <c r="N158" s="52">
        <v>221</v>
      </c>
      <c r="O158" s="52">
        <v>809</v>
      </c>
      <c r="P158" s="52">
        <v>2503</v>
      </c>
      <c r="Q158" s="52">
        <v>2982</v>
      </c>
      <c r="R158" s="52">
        <v>1771</v>
      </c>
      <c r="S158" s="52">
        <v>2676</v>
      </c>
      <c r="T158" s="52">
        <v>4216</v>
      </c>
      <c r="U158" s="52">
        <v>3029</v>
      </c>
      <c r="V158" s="52">
        <v>3005</v>
      </c>
      <c r="W158" s="52">
        <v>2976</v>
      </c>
      <c r="X158" s="52">
        <v>2112</v>
      </c>
      <c r="Y158" s="52">
        <v>2684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1799</v>
      </c>
      <c r="D159" s="36">
        <v>4069</v>
      </c>
      <c r="E159" s="36">
        <v>4306</v>
      </c>
      <c r="F159" s="36">
        <v>5752</v>
      </c>
      <c r="G159" s="36">
        <v>3936</v>
      </c>
      <c r="H159" s="36">
        <v>4179</v>
      </c>
      <c r="I159" s="36">
        <v>3625</v>
      </c>
      <c r="J159" s="36">
        <v>2318</v>
      </c>
      <c r="K159" s="36">
        <v>1578</v>
      </c>
      <c r="L159" s="36">
        <v>1927</v>
      </c>
      <c r="M159" s="36">
        <v>2485</v>
      </c>
      <c r="N159" s="36">
        <v>3082</v>
      </c>
      <c r="O159" s="36">
        <v>4952</v>
      </c>
      <c r="P159" s="36">
        <v>14397</v>
      </c>
      <c r="Q159" s="36">
        <v>18220</v>
      </c>
      <c r="R159" s="36">
        <v>14225</v>
      </c>
      <c r="S159" s="36">
        <v>12342</v>
      </c>
      <c r="T159" s="36">
        <v>11172</v>
      </c>
      <c r="U159" s="36">
        <v>7452</v>
      </c>
      <c r="V159" s="36">
        <v>8926</v>
      </c>
      <c r="W159" s="36">
        <v>11905</v>
      </c>
      <c r="X159" s="36">
        <v>10942</v>
      </c>
      <c r="Y159" s="36">
        <v>12758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12390</v>
      </c>
      <c r="D163" s="52">
        <v>17957</v>
      </c>
      <c r="E163" s="52">
        <v>9100</v>
      </c>
      <c r="F163" s="52">
        <v>14958</v>
      </c>
      <c r="G163" s="52">
        <v>5176</v>
      </c>
      <c r="H163" s="52">
        <v>9854</v>
      </c>
      <c r="I163" s="52">
        <v>10215</v>
      </c>
      <c r="J163" s="52">
        <v>14631</v>
      </c>
      <c r="K163" s="52">
        <v>10720</v>
      </c>
      <c r="L163" s="52">
        <v>6576</v>
      </c>
      <c r="M163" s="52">
        <v>6157</v>
      </c>
      <c r="N163" s="52">
        <v>5894</v>
      </c>
      <c r="O163" s="52">
        <v>15612</v>
      </c>
      <c r="P163" s="52">
        <v>23927</v>
      </c>
      <c r="Q163" s="52">
        <v>16149</v>
      </c>
      <c r="R163" s="52">
        <v>12404</v>
      </c>
      <c r="S163" s="52">
        <v>6848</v>
      </c>
      <c r="T163" s="52">
        <v>594</v>
      </c>
      <c r="U163" s="52">
        <v>0</v>
      </c>
      <c r="V163" s="52">
        <v>0</v>
      </c>
      <c r="W163" s="52">
        <v>0</v>
      </c>
      <c r="X163" s="52">
        <v>0</v>
      </c>
      <c r="Y163" s="52">
        <v>0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6457</v>
      </c>
      <c r="D165" s="52">
        <v>6846</v>
      </c>
      <c r="E165" s="52">
        <v>6159</v>
      </c>
      <c r="F165" s="52">
        <v>7621</v>
      </c>
      <c r="G165" s="52">
        <v>4196</v>
      </c>
      <c r="H165" s="52">
        <v>8096</v>
      </c>
      <c r="I165" s="52">
        <v>4717</v>
      </c>
      <c r="J165" s="52">
        <v>1560</v>
      </c>
      <c r="K165" s="52">
        <v>8393</v>
      </c>
      <c r="L165" s="52">
        <v>5385</v>
      </c>
      <c r="M165" s="52">
        <v>5137</v>
      </c>
      <c r="N165" s="52">
        <v>4955</v>
      </c>
      <c r="O165" s="52">
        <v>9770</v>
      </c>
      <c r="P165" s="52">
        <v>16060</v>
      </c>
      <c r="Q165" s="52">
        <v>13090</v>
      </c>
      <c r="R165" s="52">
        <v>10609</v>
      </c>
      <c r="S165" s="52">
        <v>5949</v>
      </c>
      <c r="T165" s="52">
        <v>516</v>
      </c>
      <c r="U165" s="52">
        <v>0</v>
      </c>
      <c r="V165" s="52">
        <v>0</v>
      </c>
      <c r="W165" s="52">
        <v>0</v>
      </c>
      <c r="X165" s="52">
        <v>0</v>
      </c>
      <c r="Y165" s="52">
        <v>0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119</v>
      </c>
      <c r="D167" s="52">
        <v>194</v>
      </c>
      <c r="E167" s="52">
        <v>95</v>
      </c>
      <c r="F167" s="52">
        <v>104</v>
      </c>
      <c r="G167" s="52">
        <v>29</v>
      </c>
      <c r="H167" s="52">
        <v>40</v>
      </c>
      <c r="I167" s="52">
        <v>19</v>
      </c>
      <c r="J167" s="52">
        <v>38</v>
      </c>
      <c r="K167" s="52">
        <v>37</v>
      </c>
      <c r="L167" s="52">
        <v>25</v>
      </c>
      <c r="M167" s="52">
        <v>23</v>
      </c>
      <c r="N167" s="52">
        <v>22</v>
      </c>
      <c r="O167" s="52">
        <v>93</v>
      </c>
      <c r="P167" s="52">
        <v>142</v>
      </c>
      <c r="Q167" s="52">
        <v>61</v>
      </c>
      <c r="R167" s="52">
        <v>41</v>
      </c>
      <c r="S167" s="52">
        <v>33</v>
      </c>
      <c r="T167" s="52">
        <v>3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2</v>
      </c>
      <c r="D168" s="52">
        <v>2</v>
      </c>
      <c r="E168" s="52">
        <v>2</v>
      </c>
      <c r="F168" s="52">
        <v>1</v>
      </c>
      <c r="G168" s="52">
        <v>0</v>
      </c>
      <c r="H168" s="52">
        <v>1</v>
      </c>
      <c r="I168" s="52">
        <v>1</v>
      </c>
      <c r="J168" s="52">
        <v>2</v>
      </c>
      <c r="K168" s="52">
        <v>1</v>
      </c>
      <c r="L168" s="52">
        <v>0</v>
      </c>
      <c r="M168" s="52">
        <v>0</v>
      </c>
      <c r="N168" s="52">
        <v>0</v>
      </c>
      <c r="O168" s="52">
        <v>3</v>
      </c>
      <c r="P168" s="52">
        <v>3</v>
      </c>
      <c r="Q168" s="52">
        <v>1</v>
      </c>
      <c r="R168" s="52">
        <v>1</v>
      </c>
      <c r="S168" s="52">
        <v>1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3847</v>
      </c>
      <c r="D171" s="52">
        <v>7629</v>
      </c>
      <c r="E171" s="52">
        <v>2869</v>
      </c>
      <c r="F171" s="52">
        <v>6876</v>
      </c>
      <c r="G171" s="52">
        <v>1906</v>
      </c>
      <c r="H171" s="52">
        <v>3284</v>
      </c>
      <c r="I171" s="52">
        <v>339</v>
      </c>
      <c r="J171" s="52">
        <v>1214</v>
      </c>
      <c r="K171" s="52">
        <v>3561</v>
      </c>
      <c r="L171" s="52">
        <v>1908</v>
      </c>
      <c r="M171" s="52">
        <v>2262</v>
      </c>
      <c r="N171" s="52">
        <v>2048</v>
      </c>
      <c r="O171" s="52">
        <v>5378</v>
      </c>
      <c r="P171" s="52">
        <v>6273</v>
      </c>
      <c r="Q171" s="52">
        <v>1460</v>
      </c>
      <c r="R171" s="52">
        <v>3011</v>
      </c>
      <c r="S171" s="52">
        <v>1729</v>
      </c>
      <c r="T171" s="52">
        <v>108</v>
      </c>
      <c r="U171" s="52">
        <v>0</v>
      </c>
      <c r="V171" s="52">
        <v>0</v>
      </c>
      <c r="W171" s="52">
        <v>0</v>
      </c>
      <c r="X171" s="52">
        <v>0</v>
      </c>
      <c r="Y171" s="52">
        <v>0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8422</v>
      </c>
      <c r="D172" s="52">
        <v>10132</v>
      </c>
      <c r="E172" s="52">
        <v>6134</v>
      </c>
      <c r="F172" s="52">
        <v>7977</v>
      </c>
      <c r="G172" s="52">
        <v>3241</v>
      </c>
      <c r="H172" s="52">
        <v>6529</v>
      </c>
      <c r="I172" s="52">
        <v>9856</v>
      </c>
      <c r="J172" s="52">
        <v>13377</v>
      </c>
      <c r="K172" s="52">
        <v>7121</v>
      </c>
      <c r="L172" s="52">
        <v>4643</v>
      </c>
      <c r="M172" s="52">
        <v>3872</v>
      </c>
      <c r="N172" s="52">
        <v>3824</v>
      </c>
      <c r="O172" s="52">
        <v>10138</v>
      </c>
      <c r="P172" s="52">
        <v>17509</v>
      </c>
      <c r="Q172" s="52">
        <v>14627</v>
      </c>
      <c r="R172" s="52">
        <v>9351</v>
      </c>
      <c r="S172" s="52">
        <v>5085</v>
      </c>
      <c r="T172" s="52">
        <v>483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395</v>
      </c>
      <c r="D176" s="52">
        <v>414</v>
      </c>
      <c r="E176" s="52">
        <v>272</v>
      </c>
      <c r="F176" s="52">
        <v>484</v>
      </c>
      <c r="G176" s="52">
        <v>207</v>
      </c>
      <c r="H176" s="52">
        <v>453</v>
      </c>
      <c r="I176" s="52">
        <v>499</v>
      </c>
      <c r="J176" s="52">
        <v>661</v>
      </c>
      <c r="K176" s="52">
        <v>415</v>
      </c>
      <c r="L176" s="52">
        <v>254</v>
      </c>
      <c r="M176" s="52">
        <v>303</v>
      </c>
      <c r="N176" s="52">
        <v>394</v>
      </c>
      <c r="O176" s="52">
        <v>2194</v>
      </c>
      <c r="P176" s="52">
        <v>3543</v>
      </c>
      <c r="Q176" s="52">
        <v>2271</v>
      </c>
      <c r="R176" s="52">
        <v>1374</v>
      </c>
      <c r="S176" s="52">
        <v>1220</v>
      </c>
      <c r="T176" s="52">
        <v>163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11995</v>
      </c>
      <c r="D177" s="36">
        <v>17543</v>
      </c>
      <c r="E177" s="36">
        <v>8828</v>
      </c>
      <c r="F177" s="36">
        <v>14474</v>
      </c>
      <c r="G177" s="36">
        <v>4969</v>
      </c>
      <c r="H177" s="36">
        <v>9401</v>
      </c>
      <c r="I177" s="36">
        <v>9716</v>
      </c>
      <c r="J177" s="36">
        <v>13970</v>
      </c>
      <c r="K177" s="36">
        <v>10305</v>
      </c>
      <c r="L177" s="36">
        <v>6322</v>
      </c>
      <c r="M177" s="36">
        <v>5854</v>
      </c>
      <c r="N177" s="36">
        <v>5500</v>
      </c>
      <c r="O177" s="36">
        <v>13418</v>
      </c>
      <c r="P177" s="36">
        <v>20384</v>
      </c>
      <c r="Q177" s="36">
        <v>13878</v>
      </c>
      <c r="R177" s="36">
        <v>11030</v>
      </c>
      <c r="S177" s="36">
        <v>5628</v>
      </c>
      <c r="T177" s="36">
        <v>431</v>
      </c>
      <c r="U177" s="36">
        <v>0</v>
      </c>
      <c r="V177" s="36">
        <v>0</v>
      </c>
      <c r="W177" s="36">
        <v>0</v>
      </c>
      <c r="X177" s="36">
        <v>0</v>
      </c>
      <c r="Y177" s="36">
        <v>0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106</v>
      </c>
      <c r="J5" s="52">
        <v>268</v>
      </c>
      <c r="K5" s="52">
        <v>131</v>
      </c>
      <c r="L5" s="52">
        <v>55</v>
      </c>
      <c r="M5" s="52">
        <v>0</v>
      </c>
      <c r="N5" s="52">
        <v>653</v>
      </c>
      <c r="O5" s="52">
        <v>1221</v>
      </c>
      <c r="P5" s="52">
        <v>573</v>
      </c>
      <c r="Q5" s="52">
        <v>363</v>
      </c>
      <c r="R5" s="52">
        <v>215</v>
      </c>
      <c r="S5" s="52">
        <v>620</v>
      </c>
      <c r="T5" s="52">
        <v>84</v>
      </c>
      <c r="U5" s="52">
        <v>17</v>
      </c>
      <c r="V5" s="52">
        <v>0</v>
      </c>
      <c r="W5" s="52">
        <v>0</v>
      </c>
      <c r="X5" s="52">
        <v>0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665</v>
      </c>
      <c r="D8" s="52">
        <v>319</v>
      </c>
      <c r="E8" s="52">
        <v>20</v>
      </c>
      <c r="F8" s="52">
        <v>9</v>
      </c>
      <c r="G8" s="52">
        <v>15</v>
      </c>
      <c r="H8" s="52">
        <v>34</v>
      </c>
      <c r="I8" s="52">
        <v>45</v>
      </c>
      <c r="J8" s="52">
        <v>54</v>
      </c>
      <c r="K8" s="52">
        <v>147</v>
      </c>
      <c r="L8" s="52">
        <v>105</v>
      </c>
      <c r="M8" s="52">
        <v>89</v>
      </c>
      <c r="N8" s="52">
        <v>62</v>
      </c>
      <c r="O8" s="52">
        <v>246</v>
      </c>
      <c r="P8" s="52">
        <v>566</v>
      </c>
      <c r="Q8" s="52">
        <v>770</v>
      </c>
      <c r="R8" s="52">
        <v>409</v>
      </c>
      <c r="S8" s="52">
        <v>259</v>
      </c>
      <c r="T8" s="52">
        <v>399</v>
      </c>
      <c r="U8" s="52">
        <v>184</v>
      </c>
      <c r="V8" s="52">
        <v>129</v>
      </c>
      <c r="W8" s="52">
        <v>92</v>
      </c>
      <c r="X8" s="52">
        <v>67</v>
      </c>
      <c r="Y8" s="52">
        <v>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8</v>
      </c>
      <c r="I11" s="52">
        <f>RES_hhdet_in!I11-RES_hhdet_in_new!I11</f>
        <v>3</v>
      </c>
      <c r="J11" s="52">
        <f>RES_hhdet_in!J11-RES_hhdet_in_new!J11</f>
        <v>1</v>
      </c>
      <c r="K11" s="52">
        <f>RES_hhdet_in!K11-RES_hhdet_in_new!K11</f>
        <v>0</v>
      </c>
      <c r="L11" s="52">
        <f>RES_hhdet_in!L11-RES_hhdet_in_new!L11</f>
        <v>1</v>
      </c>
      <c r="M11" s="52">
        <f>RES_hhdet_in!M11-RES_hhdet_in_new!M11</f>
        <v>0</v>
      </c>
      <c r="N11" s="52">
        <f>RES_hhdet_in!N11-RES_hhdet_in_new!N11</f>
        <v>2</v>
      </c>
      <c r="O11" s="52">
        <f>RES_hhdet_in!O11-RES_hhdet_in_new!O11</f>
        <v>6</v>
      </c>
      <c r="P11" s="52">
        <f>RES_hhdet_in!P11-RES_hhdet_in_new!P11</f>
        <v>2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2</v>
      </c>
      <c r="T11" s="52">
        <f>RES_hhdet_in!T11-RES_hhdet_in_new!T11</f>
        <v>2</v>
      </c>
      <c r="U11" s="52">
        <f>RES_hhdet_in!U11-RES_hhdet_in_new!U11</f>
        <v>4</v>
      </c>
      <c r="V11" s="52">
        <f>RES_hhdet_in!V11-RES_hhdet_in_new!V11</f>
        <v>3</v>
      </c>
      <c r="W11" s="52">
        <f>RES_hhdet_in!W11-RES_hhdet_in_new!W11</f>
        <v>2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658</v>
      </c>
      <c r="I15" s="52">
        <f>RES_hhdet_in!I15-RES_hhdet_in_new!I15</f>
        <v>60</v>
      </c>
      <c r="J15" s="52">
        <f>RES_hhdet_in!J15-RES_hhdet_in_new!J15</f>
        <v>23</v>
      </c>
      <c r="K15" s="52">
        <f>RES_hhdet_in!K15-RES_hhdet_in_new!K15</f>
        <v>77</v>
      </c>
      <c r="L15" s="52">
        <f>RES_hhdet_in!L15-RES_hhdet_in_new!L15</f>
        <v>77</v>
      </c>
      <c r="M15" s="52">
        <f>RES_hhdet_in!M15-RES_hhdet_in_new!M15</f>
        <v>0</v>
      </c>
      <c r="N15" s="52">
        <f>RES_hhdet_in!N15-RES_hhdet_in_new!N15</f>
        <v>232</v>
      </c>
      <c r="O15" s="52">
        <f>RES_hhdet_in!O15-RES_hhdet_in_new!O15</f>
        <v>444</v>
      </c>
      <c r="P15" s="52">
        <f>RES_hhdet_in!P15-RES_hhdet_in_new!P15</f>
        <v>189</v>
      </c>
      <c r="Q15" s="52">
        <f>RES_hhdet_in!Q15-RES_hhdet_in_new!Q15</f>
        <v>54</v>
      </c>
      <c r="R15" s="52">
        <f>RES_hhdet_in!R15-RES_hhdet_in_new!R15</f>
        <v>126</v>
      </c>
      <c r="S15" s="52">
        <f>RES_hhdet_in!S15-RES_hhdet_in_new!S15</f>
        <v>239</v>
      </c>
      <c r="T15" s="52">
        <f>RES_hhdet_in!T15-RES_hhdet_in_new!T15</f>
        <v>97</v>
      </c>
      <c r="U15" s="52">
        <f>RES_hhdet_in!U15-RES_hhdet_in_new!U15</f>
        <v>225</v>
      </c>
      <c r="V15" s="52">
        <f>RES_hhdet_in!V15-RES_hhdet_in_new!V15</f>
        <v>146</v>
      </c>
      <c r="W15" s="52">
        <f>RES_hhdet_in!W15-RES_hhdet_in_new!W15</f>
        <v>106</v>
      </c>
      <c r="X15" s="52">
        <f>RES_hhdet_in!X15-RES_hhdet_in_new!X15</f>
        <v>0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1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1307</v>
      </c>
      <c r="I16" s="52">
        <f>RES_hhdet_in!I16-RES_hhdet_in_new!I16</f>
        <v>1762</v>
      </c>
      <c r="J16" s="52">
        <f>RES_hhdet_in!J16-RES_hhdet_in_new!J16</f>
        <v>273</v>
      </c>
      <c r="K16" s="52">
        <f>RES_hhdet_in!K16-RES_hhdet_in_new!K16</f>
        <v>156</v>
      </c>
      <c r="L16" s="52">
        <f>RES_hhdet_in!L16-RES_hhdet_in_new!L16</f>
        <v>190</v>
      </c>
      <c r="M16" s="52">
        <f>RES_hhdet_in!M16-RES_hhdet_in_new!M16</f>
        <v>0</v>
      </c>
      <c r="N16" s="52">
        <f>RES_hhdet_in!N16-RES_hhdet_in_new!N16</f>
        <v>430</v>
      </c>
      <c r="O16" s="52">
        <f>RES_hhdet_in!O16-RES_hhdet_in_new!O16</f>
        <v>843</v>
      </c>
      <c r="P16" s="52">
        <f>RES_hhdet_in!P16-RES_hhdet_in_new!P16</f>
        <v>528</v>
      </c>
      <c r="Q16" s="52">
        <f>RES_hhdet_in!Q16-RES_hhdet_in_new!Q16</f>
        <v>549</v>
      </c>
      <c r="R16" s="52">
        <f>RES_hhdet_in!R16-RES_hhdet_in_new!R16</f>
        <v>424</v>
      </c>
      <c r="S16" s="52">
        <f>RES_hhdet_in!S16-RES_hhdet_in_new!S16</f>
        <v>714</v>
      </c>
      <c r="T16" s="52">
        <f>RES_hhdet_in!T16-RES_hhdet_in_new!T16</f>
        <v>461</v>
      </c>
      <c r="U16" s="52">
        <f>RES_hhdet_in!U16-RES_hhdet_in_new!U16</f>
        <v>482</v>
      </c>
      <c r="V16" s="52">
        <f>RES_hhdet_in!V16-RES_hhdet_in_new!V16</f>
        <v>376</v>
      </c>
      <c r="W16" s="52">
        <f>RES_hhdet_in!W16-RES_hhdet_in_new!W16</f>
        <v>418</v>
      </c>
      <c r="X16" s="52">
        <f>RES_hhdet_in!X16-RES_hhdet_in_new!X16</f>
        <v>117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91</v>
      </c>
      <c r="I21" s="52">
        <v>89</v>
      </c>
      <c r="J21" s="52">
        <v>13</v>
      </c>
      <c r="K21" s="52">
        <v>9</v>
      </c>
      <c r="L21" s="52">
        <v>10</v>
      </c>
      <c r="M21" s="52">
        <v>0</v>
      </c>
      <c r="N21" s="52">
        <v>43</v>
      </c>
      <c r="O21" s="52">
        <v>181</v>
      </c>
      <c r="P21" s="52">
        <v>104</v>
      </c>
      <c r="Q21" s="52">
        <v>86</v>
      </c>
      <c r="R21" s="52">
        <v>58</v>
      </c>
      <c r="S21" s="52">
        <v>170</v>
      </c>
      <c r="T21" s="52">
        <v>146</v>
      </c>
      <c r="U21" s="52">
        <v>201</v>
      </c>
      <c r="V21" s="52">
        <v>130</v>
      </c>
      <c r="W21" s="52">
        <v>102</v>
      </c>
      <c r="X21" s="52">
        <v>17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1883</v>
      </c>
      <c r="I22" s="36">
        <v>1736</v>
      </c>
      <c r="J22" s="36">
        <v>284</v>
      </c>
      <c r="K22" s="36">
        <v>223</v>
      </c>
      <c r="L22" s="36">
        <v>258</v>
      </c>
      <c r="M22" s="36">
        <v>0</v>
      </c>
      <c r="N22" s="36">
        <v>619</v>
      </c>
      <c r="O22" s="36">
        <v>1114</v>
      </c>
      <c r="P22" s="36">
        <v>613</v>
      </c>
      <c r="Q22" s="36">
        <v>526</v>
      </c>
      <c r="R22" s="36">
        <v>483</v>
      </c>
      <c r="S22" s="36">
        <v>796</v>
      </c>
      <c r="T22" s="36">
        <v>403</v>
      </c>
      <c r="U22" s="36">
        <v>518</v>
      </c>
      <c r="V22" s="36">
        <v>401</v>
      </c>
      <c r="W22" s="36">
        <v>421</v>
      </c>
      <c r="X22" s="36">
        <v>95</v>
      </c>
      <c r="Y22" s="36">
        <v>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150</v>
      </c>
      <c r="H26" s="52">
        <v>3028</v>
      </c>
      <c r="I26" s="52">
        <v>2826</v>
      </c>
      <c r="J26" s="52">
        <v>4175</v>
      </c>
      <c r="K26" s="52">
        <v>4564</v>
      </c>
      <c r="L26" s="52">
        <v>5506</v>
      </c>
      <c r="M26" s="52">
        <v>6564</v>
      </c>
      <c r="N26" s="52">
        <v>6932</v>
      </c>
      <c r="O26" s="52">
        <v>6727</v>
      </c>
      <c r="P26" s="52">
        <v>2187</v>
      </c>
      <c r="Q26" s="52">
        <v>1391</v>
      </c>
      <c r="R26" s="52">
        <v>631</v>
      </c>
      <c r="S26" s="52">
        <v>921</v>
      </c>
      <c r="T26" s="52">
        <v>0</v>
      </c>
      <c r="U26" s="52">
        <v>0</v>
      </c>
      <c r="V26" s="52">
        <v>1903</v>
      </c>
      <c r="W26" s="52">
        <v>6220</v>
      </c>
      <c r="X26" s="52">
        <v>21902</v>
      </c>
      <c r="Y26" s="52">
        <v>14197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2162</v>
      </c>
      <c r="D29" s="52">
        <v>1544</v>
      </c>
      <c r="E29" s="52">
        <v>146</v>
      </c>
      <c r="F29" s="52">
        <v>101</v>
      </c>
      <c r="G29" s="52">
        <v>202</v>
      </c>
      <c r="H29" s="52">
        <v>570</v>
      </c>
      <c r="I29" s="52">
        <v>1553</v>
      </c>
      <c r="J29" s="52">
        <v>1177</v>
      </c>
      <c r="K29" s="52">
        <v>2060</v>
      </c>
      <c r="L29" s="52">
        <v>2491</v>
      </c>
      <c r="M29" s="52">
        <v>2529</v>
      </c>
      <c r="N29" s="52">
        <v>2819</v>
      </c>
      <c r="O29" s="52">
        <v>3133</v>
      </c>
      <c r="P29" s="52">
        <v>3462</v>
      </c>
      <c r="Q29" s="52">
        <v>3401</v>
      </c>
      <c r="R29" s="52">
        <v>2389</v>
      </c>
      <c r="S29" s="52">
        <v>1975</v>
      </c>
      <c r="T29" s="52">
        <v>1822</v>
      </c>
      <c r="U29" s="52">
        <v>1435</v>
      </c>
      <c r="V29" s="52">
        <v>1603</v>
      </c>
      <c r="W29" s="52">
        <v>2397</v>
      </c>
      <c r="X29" s="52">
        <v>5369</v>
      </c>
      <c r="Y29" s="52">
        <v>17155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51</v>
      </c>
      <c r="D31" s="52">
        <f>RES_hhdet_in!D31-RES_hhdet_in_new!D31</f>
        <v>3</v>
      </c>
      <c r="E31" s="52">
        <f>RES_hhdet_in!E31-RES_hhdet_in_new!E31</f>
        <v>58</v>
      </c>
      <c r="F31" s="52">
        <f>RES_hhdet_in!F31-RES_hhdet_in_new!F31</f>
        <v>66</v>
      </c>
      <c r="G31" s="52">
        <f>RES_hhdet_in!G31-RES_hhdet_in_new!G31</f>
        <v>57</v>
      </c>
      <c r="H31" s="52">
        <f>RES_hhdet_in!H31-RES_hhdet_in_new!H31</f>
        <v>40</v>
      </c>
      <c r="I31" s="52">
        <f>RES_hhdet_in!I31-RES_hhdet_in_new!I31</f>
        <v>6</v>
      </c>
      <c r="J31" s="52">
        <f>RES_hhdet_in!J31-RES_hhdet_in_new!J31</f>
        <v>11</v>
      </c>
      <c r="K31" s="52">
        <f>RES_hhdet_in!K31-RES_hhdet_in_new!K31</f>
        <v>15</v>
      </c>
      <c r="L31" s="52">
        <f>RES_hhdet_in!L31-RES_hhdet_in_new!L31</f>
        <v>21</v>
      </c>
      <c r="M31" s="52">
        <f>RES_hhdet_in!M31-RES_hhdet_in_new!M31</f>
        <v>26</v>
      </c>
      <c r="N31" s="52">
        <f>RES_hhdet_in!N31-RES_hhdet_in_new!N31</f>
        <v>31</v>
      </c>
      <c r="O31" s="52">
        <f>RES_hhdet_in!O31-RES_hhdet_in_new!O31</f>
        <v>57</v>
      </c>
      <c r="P31" s="52">
        <f>RES_hhdet_in!P31-RES_hhdet_in_new!P31</f>
        <v>41</v>
      </c>
      <c r="Q31" s="52">
        <f>RES_hhdet_in!Q31-RES_hhdet_in_new!Q31</f>
        <v>24</v>
      </c>
      <c r="R31" s="52">
        <f>RES_hhdet_in!R31-RES_hhdet_in_new!R31</f>
        <v>21</v>
      </c>
      <c r="S31" s="52">
        <f>RES_hhdet_in!S31-RES_hhdet_in_new!S31</f>
        <v>34</v>
      </c>
      <c r="T31" s="52">
        <f>RES_hhdet_in!T31-RES_hhdet_in_new!T31</f>
        <v>31</v>
      </c>
      <c r="U31" s="52">
        <f>RES_hhdet_in!U31-RES_hhdet_in_new!U31</f>
        <v>45</v>
      </c>
      <c r="V31" s="52">
        <f>RES_hhdet_in!V31-RES_hhdet_in_new!V31</f>
        <v>54</v>
      </c>
      <c r="W31" s="52">
        <f>RES_hhdet_in!W31-RES_hhdet_in_new!W31</f>
        <v>52</v>
      </c>
      <c r="X31" s="52">
        <f>RES_hhdet_in!X31-RES_hhdet_in_new!X31</f>
        <v>94</v>
      </c>
      <c r="Y31" s="52">
        <f>RES_hhdet_in!Y31-RES_hhdet_in_new!Y31</f>
        <v>52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1</v>
      </c>
      <c r="D32" s="52">
        <f>RES_hhdet_in!D32-RES_hhdet_in_new!D32</f>
        <v>0</v>
      </c>
      <c r="E32" s="52">
        <f>RES_hhdet_in!E32-RES_hhdet_in_new!E32</f>
        <v>1</v>
      </c>
      <c r="F32" s="52">
        <f>RES_hhdet_in!F32-RES_hhdet_in_new!F32</f>
        <v>0</v>
      </c>
      <c r="G32" s="52">
        <f>RES_hhdet_in!G32-RES_hhdet_in_new!G32</f>
        <v>1</v>
      </c>
      <c r="H32" s="52">
        <f>RES_hhdet_in!H32-RES_hhdet_in_new!H32</f>
        <v>1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1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1</v>
      </c>
      <c r="W32" s="52">
        <f>RES_hhdet_in!W32-RES_hhdet_in_new!W32</f>
        <v>0</v>
      </c>
      <c r="X32" s="52">
        <f>RES_hhdet_in!X32-RES_hhdet_in_new!X32</f>
        <v>1</v>
      </c>
      <c r="Y32" s="52">
        <f>RES_hhdet_in!Y32-RES_hhdet_in_new!Y32</f>
        <v>2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1646</v>
      </c>
      <c r="D35" s="52">
        <f>RES_hhdet_in!D35-RES_hhdet_in_new!D35</f>
        <v>127</v>
      </c>
      <c r="E35" s="52">
        <f>RES_hhdet_in!E35-RES_hhdet_in_new!E35</f>
        <v>1758</v>
      </c>
      <c r="F35" s="52">
        <f>RES_hhdet_in!F35-RES_hhdet_in_new!F35</f>
        <v>4322</v>
      </c>
      <c r="G35" s="52">
        <f>RES_hhdet_in!G35-RES_hhdet_in_new!G35</f>
        <v>3753</v>
      </c>
      <c r="H35" s="52">
        <f>RES_hhdet_in!H35-RES_hhdet_in_new!H35</f>
        <v>3332</v>
      </c>
      <c r="I35" s="52">
        <f>RES_hhdet_in!I35-RES_hhdet_in_new!I35</f>
        <v>116</v>
      </c>
      <c r="J35" s="52">
        <f>RES_hhdet_in!J35-RES_hhdet_in_new!J35</f>
        <v>350</v>
      </c>
      <c r="K35" s="52">
        <f>RES_hhdet_in!K35-RES_hhdet_in_new!K35</f>
        <v>1584</v>
      </c>
      <c r="L35" s="52">
        <f>RES_hhdet_in!L35-RES_hhdet_in_new!L35</f>
        <v>1744</v>
      </c>
      <c r="M35" s="52">
        <f>RES_hhdet_in!M35-RES_hhdet_in_new!M35</f>
        <v>2787</v>
      </c>
      <c r="N35" s="52">
        <f>RES_hhdet_in!N35-RES_hhdet_in_new!N35</f>
        <v>3057</v>
      </c>
      <c r="O35" s="52">
        <f>RES_hhdet_in!O35-RES_hhdet_in_new!O35</f>
        <v>3387</v>
      </c>
      <c r="P35" s="52">
        <f>RES_hhdet_in!P35-RES_hhdet_in_new!P35</f>
        <v>1838</v>
      </c>
      <c r="Q35" s="52">
        <f>RES_hhdet_in!Q35-RES_hhdet_in_new!Q35</f>
        <v>616</v>
      </c>
      <c r="R35" s="52">
        <f>RES_hhdet_in!R35-RES_hhdet_in_new!R35</f>
        <v>1734</v>
      </c>
      <c r="S35" s="52">
        <f>RES_hhdet_in!S35-RES_hhdet_in_new!S35</f>
        <v>2005</v>
      </c>
      <c r="T35" s="52">
        <f>RES_hhdet_in!T35-RES_hhdet_in_new!T35</f>
        <v>1053</v>
      </c>
      <c r="U35" s="52">
        <f>RES_hhdet_in!U35-RES_hhdet_in_new!U35</f>
        <v>2031</v>
      </c>
      <c r="V35" s="52">
        <f>RES_hhdet_in!V35-RES_hhdet_in_new!V35</f>
        <v>2753</v>
      </c>
      <c r="W35" s="52">
        <f>RES_hhdet_in!W35-RES_hhdet_in_new!W35</f>
        <v>2484</v>
      </c>
      <c r="X35" s="52">
        <f>RES_hhdet_in!X35-RES_hhdet_in_new!X35</f>
        <v>0</v>
      </c>
      <c r="Y35" s="52">
        <f>RES_hhdet_in!Y35-RES_hhdet_in_new!Y35</f>
        <v>0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3604</v>
      </c>
      <c r="D36" s="52">
        <f>RES_hhdet_in!D36-RES_hhdet_in_new!D36</f>
        <v>168</v>
      </c>
      <c r="E36" s="52">
        <f>RES_hhdet_in!E36-RES_hhdet_in_new!E36</f>
        <v>3758</v>
      </c>
      <c r="F36" s="52">
        <f>RES_hhdet_in!F36-RES_hhdet_in_new!F36</f>
        <v>5013</v>
      </c>
      <c r="G36" s="52">
        <f>RES_hhdet_in!G36-RES_hhdet_in_new!G36</f>
        <v>6381</v>
      </c>
      <c r="H36" s="52">
        <f>RES_hhdet_in!H36-RES_hhdet_in_new!H36</f>
        <v>6629</v>
      </c>
      <c r="I36" s="52">
        <f>RES_hhdet_in!I36-RES_hhdet_in_new!I36</f>
        <v>3403</v>
      </c>
      <c r="J36" s="52">
        <f>RES_hhdet_in!J36-RES_hhdet_in_new!J36</f>
        <v>3876</v>
      </c>
      <c r="K36" s="52">
        <f>RES_hhdet_in!K36-RES_hhdet_in_new!K36</f>
        <v>3177</v>
      </c>
      <c r="L36" s="52">
        <f>RES_hhdet_in!L36-RES_hhdet_in_new!L36</f>
        <v>4249</v>
      </c>
      <c r="M36" s="52">
        <f>RES_hhdet_in!M36-RES_hhdet_in_new!M36</f>
        <v>4781</v>
      </c>
      <c r="N36" s="52">
        <f>RES_hhdet_in!N36-RES_hhdet_in_new!N36</f>
        <v>5708</v>
      </c>
      <c r="O36" s="52">
        <f>RES_hhdet_in!O36-RES_hhdet_in_new!O36</f>
        <v>6400</v>
      </c>
      <c r="P36" s="52">
        <f>RES_hhdet_in!P36-RES_hhdet_in_new!P36</f>
        <v>5123</v>
      </c>
      <c r="Q36" s="52">
        <f>RES_hhdet_in!Q36-RES_hhdet_in_new!Q36</f>
        <v>6232</v>
      </c>
      <c r="R36" s="52">
        <f>RES_hhdet_in!R36-RES_hhdet_in_new!R36</f>
        <v>5413</v>
      </c>
      <c r="S36" s="52">
        <f>RES_hhdet_in!S36-RES_hhdet_in_new!S36</f>
        <v>5876</v>
      </c>
      <c r="T36" s="52">
        <f>RES_hhdet_in!T36-RES_hhdet_in_new!T36</f>
        <v>4713</v>
      </c>
      <c r="U36" s="52">
        <f>RES_hhdet_in!U36-RES_hhdet_in_new!U36</f>
        <v>4277</v>
      </c>
      <c r="V36" s="52">
        <f>RES_hhdet_in!V36-RES_hhdet_in_new!V36</f>
        <v>7119</v>
      </c>
      <c r="W36" s="52">
        <f>RES_hhdet_in!W36-RES_hhdet_in_new!W36</f>
        <v>9503</v>
      </c>
      <c r="X36" s="52">
        <f>RES_hhdet_in!X36-RES_hhdet_in_new!X36</f>
        <v>25222</v>
      </c>
      <c r="Y36" s="52">
        <f>RES_hhdet_in!Y36-RES_hhdet_in_new!Y36</f>
        <v>16359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169</v>
      </c>
      <c r="D40" s="52">
        <v>7</v>
      </c>
      <c r="E40" s="52">
        <v>167</v>
      </c>
      <c r="F40" s="52">
        <v>304</v>
      </c>
      <c r="G40" s="52">
        <v>407</v>
      </c>
      <c r="H40" s="52">
        <v>459</v>
      </c>
      <c r="I40" s="52">
        <v>172</v>
      </c>
      <c r="J40" s="52">
        <v>191</v>
      </c>
      <c r="K40" s="52">
        <v>186</v>
      </c>
      <c r="L40" s="52">
        <v>232</v>
      </c>
      <c r="M40" s="52">
        <v>372</v>
      </c>
      <c r="N40" s="52">
        <v>588</v>
      </c>
      <c r="O40" s="52">
        <v>1380</v>
      </c>
      <c r="P40" s="52">
        <v>1031</v>
      </c>
      <c r="Q40" s="52">
        <v>963</v>
      </c>
      <c r="R40" s="52">
        <v>789</v>
      </c>
      <c r="S40" s="52">
        <v>1409</v>
      </c>
      <c r="T40" s="52">
        <v>1586</v>
      </c>
      <c r="U40" s="52">
        <v>1831</v>
      </c>
      <c r="V40" s="52">
        <v>2503</v>
      </c>
      <c r="W40" s="52">
        <v>2405</v>
      </c>
      <c r="X40" s="52">
        <v>4086</v>
      </c>
      <c r="Y40" s="52">
        <v>2848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5134</v>
      </c>
      <c r="D41" s="36">
        <v>289</v>
      </c>
      <c r="E41" s="36">
        <v>5410</v>
      </c>
      <c r="F41" s="36">
        <v>9097</v>
      </c>
      <c r="G41" s="36">
        <v>9785</v>
      </c>
      <c r="H41" s="36">
        <v>9544</v>
      </c>
      <c r="I41" s="36">
        <v>3352</v>
      </c>
      <c r="J41" s="36">
        <v>4047</v>
      </c>
      <c r="K41" s="36">
        <v>4589</v>
      </c>
      <c r="L41" s="36">
        <v>5783</v>
      </c>
      <c r="M41" s="36">
        <v>7230</v>
      </c>
      <c r="N41" s="36">
        <v>8209</v>
      </c>
      <c r="O41" s="36">
        <v>8461</v>
      </c>
      <c r="P41" s="36">
        <v>5964</v>
      </c>
      <c r="Q41" s="36">
        <v>5922</v>
      </c>
      <c r="R41" s="36">
        <v>6374</v>
      </c>
      <c r="S41" s="36">
        <v>6512</v>
      </c>
      <c r="T41" s="36">
        <v>4227</v>
      </c>
      <c r="U41" s="36">
        <v>4516</v>
      </c>
      <c r="V41" s="36">
        <v>7409</v>
      </c>
      <c r="W41" s="36">
        <v>9636</v>
      </c>
      <c r="X41" s="36">
        <v>21224</v>
      </c>
      <c r="Y41" s="36">
        <v>13570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170824</v>
      </c>
      <c r="D45" s="52">
        <v>171300</v>
      </c>
      <c r="E45" s="52">
        <v>167152</v>
      </c>
      <c r="F45" s="52">
        <v>143289</v>
      </c>
      <c r="G45" s="52">
        <v>103272</v>
      </c>
      <c r="H45" s="52">
        <v>71076</v>
      </c>
      <c r="I45" s="52">
        <v>73890</v>
      </c>
      <c r="J45" s="52">
        <v>113653</v>
      </c>
      <c r="K45" s="52">
        <v>120255</v>
      </c>
      <c r="L45" s="52">
        <v>109676</v>
      </c>
      <c r="M45" s="52">
        <v>78632</v>
      </c>
      <c r="N45" s="52">
        <v>114358</v>
      </c>
      <c r="O45" s="52">
        <v>146622</v>
      </c>
      <c r="P45" s="52">
        <v>36071</v>
      </c>
      <c r="Q45" s="52">
        <v>2</v>
      </c>
      <c r="R45" s="52">
        <v>47916</v>
      </c>
      <c r="S45" s="52">
        <v>103789</v>
      </c>
      <c r="T45" s="52">
        <v>99936</v>
      </c>
      <c r="U45" s="52">
        <v>156719</v>
      </c>
      <c r="V45" s="52">
        <v>120314</v>
      </c>
      <c r="W45" s="52">
        <v>80015</v>
      </c>
      <c r="X45" s="52">
        <v>40011</v>
      </c>
      <c r="Y45" s="52">
        <v>50806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83741</v>
      </c>
      <c r="D48" s="52">
        <v>75506</v>
      </c>
      <c r="E48" s="52">
        <v>84246</v>
      </c>
      <c r="F48" s="52">
        <v>114449</v>
      </c>
      <c r="G48" s="52">
        <v>101575</v>
      </c>
      <c r="H48" s="52">
        <v>99547</v>
      </c>
      <c r="I48" s="52">
        <v>53202</v>
      </c>
      <c r="J48" s="52">
        <v>35790</v>
      </c>
      <c r="K48" s="52">
        <v>66231</v>
      </c>
      <c r="L48" s="52">
        <v>71180</v>
      </c>
      <c r="M48" s="52">
        <v>71498</v>
      </c>
      <c r="N48" s="52">
        <v>62227</v>
      </c>
      <c r="O48" s="52">
        <v>84136</v>
      </c>
      <c r="P48" s="52">
        <v>83776</v>
      </c>
      <c r="Q48" s="52">
        <v>64457</v>
      </c>
      <c r="R48" s="52">
        <v>37647</v>
      </c>
      <c r="S48" s="52">
        <v>71763</v>
      </c>
      <c r="T48" s="52">
        <v>87033</v>
      </c>
      <c r="U48" s="52">
        <v>87855</v>
      </c>
      <c r="V48" s="52">
        <v>108279</v>
      </c>
      <c r="W48" s="52">
        <v>94211</v>
      </c>
      <c r="X48" s="52">
        <v>84447</v>
      </c>
      <c r="Y48" s="52">
        <v>149436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38110</v>
      </c>
      <c r="D50" s="52">
        <f>RES_hhdet_in!D50-RES_hhdet_in_new!D50</f>
        <v>27566</v>
      </c>
      <c r="E50" s="52">
        <f>RES_hhdet_in!E50-RES_hhdet_in_new!E50</f>
        <v>29454</v>
      </c>
      <c r="F50" s="52">
        <f>RES_hhdet_in!F50-RES_hhdet_in_new!F50</f>
        <v>16109</v>
      </c>
      <c r="G50" s="52">
        <f>RES_hhdet_in!G50-RES_hhdet_in_new!G50</f>
        <v>14171</v>
      </c>
      <c r="H50" s="52">
        <f>RES_hhdet_in!H50-RES_hhdet_in_new!H50</f>
        <v>9114</v>
      </c>
      <c r="I50" s="52">
        <f>RES_hhdet_in!I50-RES_hhdet_in_new!I50</f>
        <v>11680</v>
      </c>
      <c r="J50" s="52">
        <f>RES_hhdet_in!J50-RES_hhdet_in_new!J50</f>
        <v>37076</v>
      </c>
      <c r="K50" s="52">
        <f>RES_hhdet_in!K50-RES_hhdet_in_new!K50</f>
        <v>28240</v>
      </c>
      <c r="L50" s="52">
        <f>RES_hhdet_in!L50-RES_hhdet_in_new!L50</f>
        <v>38156</v>
      </c>
      <c r="M50" s="52">
        <f>RES_hhdet_in!M50-RES_hhdet_in_new!M50</f>
        <v>47841</v>
      </c>
      <c r="N50" s="52">
        <f>RES_hhdet_in!N50-RES_hhdet_in_new!N50</f>
        <v>53747</v>
      </c>
      <c r="O50" s="52">
        <f>RES_hhdet_in!O50-RES_hhdet_in_new!O50</f>
        <v>38388</v>
      </c>
      <c r="P50" s="52">
        <f>RES_hhdet_in!P50-RES_hhdet_in_new!P50</f>
        <v>7752</v>
      </c>
      <c r="Q50" s="52">
        <f>RES_hhdet_in!Q50-RES_hhdet_in_new!Q50</f>
        <v>6731</v>
      </c>
      <c r="R50" s="52">
        <f>RES_hhdet_in!R50-RES_hhdet_in_new!R50</f>
        <v>11124</v>
      </c>
      <c r="S50" s="52">
        <f>RES_hhdet_in!S50-RES_hhdet_in_new!S50</f>
        <v>29681</v>
      </c>
      <c r="T50" s="52">
        <f>RES_hhdet_in!T50-RES_hhdet_in_new!T50</f>
        <v>21802</v>
      </c>
      <c r="U50" s="52">
        <f>RES_hhdet_in!U50-RES_hhdet_in_new!U50</f>
        <v>32703</v>
      </c>
      <c r="V50" s="52">
        <f>RES_hhdet_in!V50-RES_hhdet_in_new!V50</f>
        <v>47180</v>
      </c>
      <c r="W50" s="52">
        <f>RES_hhdet_in!W50-RES_hhdet_in_new!W50</f>
        <v>51371</v>
      </c>
      <c r="X50" s="52">
        <f>RES_hhdet_in!X50-RES_hhdet_in_new!X50</f>
        <v>43581</v>
      </c>
      <c r="Y50" s="52">
        <f>RES_hhdet_in!Y50-RES_hhdet_in_new!Y50</f>
        <v>66985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849</v>
      </c>
      <c r="D51" s="52">
        <f>RES_hhdet_in!D51-RES_hhdet_in_new!D51</f>
        <v>0</v>
      </c>
      <c r="E51" s="52">
        <f>RES_hhdet_in!E51-RES_hhdet_in_new!E51</f>
        <v>697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713</v>
      </c>
      <c r="J51" s="52">
        <f>RES_hhdet_in!J51-RES_hhdet_in_new!J51</f>
        <v>1495</v>
      </c>
      <c r="K51" s="52">
        <f>RES_hhdet_in!K51-RES_hhdet_in_new!K51</f>
        <v>132</v>
      </c>
      <c r="L51" s="52">
        <f>RES_hhdet_in!L51-RES_hhdet_in_new!L51</f>
        <v>578</v>
      </c>
      <c r="M51" s="52">
        <f>RES_hhdet_in!M51-RES_hhdet_in_new!M51</f>
        <v>888</v>
      </c>
      <c r="N51" s="52">
        <f>RES_hhdet_in!N51-RES_hhdet_in_new!N51</f>
        <v>1074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593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751</v>
      </c>
      <c r="U51" s="52">
        <f>RES_hhdet_in!U51-RES_hhdet_in_new!U51</f>
        <v>1165</v>
      </c>
      <c r="V51" s="52">
        <f>RES_hhdet_in!V51-RES_hhdet_in_new!V51</f>
        <v>805</v>
      </c>
      <c r="W51" s="52">
        <f>RES_hhdet_in!W51-RES_hhdet_in_new!W51</f>
        <v>795</v>
      </c>
      <c r="X51" s="52">
        <f>RES_hhdet_in!X51-RES_hhdet_in_new!X51</f>
        <v>2494</v>
      </c>
      <c r="Y51" s="52">
        <f>RES_hhdet_in!Y51-RES_hhdet_in_new!Y51</f>
        <v>3104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91149</v>
      </c>
      <c r="D54" s="52">
        <f>RES_hhdet_in!D54-RES_hhdet_in_new!D54</f>
        <v>130271</v>
      </c>
      <c r="E54" s="52">
        <f>RES_hhdet_in!E54-RES_hhdet_in_new!E54</f>
        <v>96043</v>
      </c>
      <c r="F54" s="52">
        <f>RES_hhdet_in!F54-RES_hhdet_in_new!F54</f>
        <v>141134</v>
      </c>
      <c r="G54" s="52">
        <f>RES_hhdet_in!G54-RES_hhdet_in_new!G54</f>
        <v>108415</v>
      </c>
      <c r="H54" s="52">
        <f>RES_hhdet_in!H54-RES_hhdet_in_new!H54</f>
        <v>103278</v>
      </c>
      <c r="I54" s="52">
        <f>RES_hhdet_in!I54-RES_hhdet_in_new!I54</f>
        <v>6044</v>
      </c>
      <c r="J54" s="52">
        <f>RES_hhdet_in!J54-RES_hhdet_in_new!J54</f>
        <v>18528</v>
      </c>
      <c r="K54" s="52">
        <f>RES_hhdet_in!K54-RES_hhdet_in_new!K54</f>
        <v>103004</v>
      </c>
      <c r="L54" s="52">
        <f>RES_hhdet_in!L54-RES_hhdet_in_new!L54</f>
        <v>79397</v>
      </c>
      <c r="M54" s="52">
        <f>RES_hhdet_in!M54-RES_hhdet_in_new!M54</f>
        <v>77605</v>
      </c>
      <c r="N54" s="52">
        <f>RES_hhdet_in!N54-RES_hhdet_in_new!N54</f>
        <v>74676</v>
      </c>
      <c r="O54" s="52">
        <f>RES_hhdet_in!O54-RES_hhdet_in_new!O54</f>
        <v>77410</v>
      </c>
      <c r="P54" s="52">
        <f>RES_hhdet_in!P54-RES_hhdet_in_new!P54</f>
        <v>39136</v>
      </c>
      <c r="Q54" s="52">
        <f>RES_hhdet_in!Q54-RES_hhdet_in_new!Q54</f>
        <v>10103</v>
      </c>
      <c r="R54" s="52">
        <f>RES_hhdet_in!R54-RES_hhdet_in_new!R54</f>
        <v>46224</v>
      </c>
      <c r="S54" s="52">
        <f>RES_hhdet_in!S54-RES_hhdet_in_new!S54</f>
        <v>56890</v>
      </c>
      <c r="T54" s="52">
        <f>RES_hhdet_in!T54-RES_hhdet_in_new!T54</f>
        <v>35276</v>
      </c>
      <c r="U54" s="52">
        <f>RES_hhdet_in!U54-RES_hhdet_in_new!U54</f>
        <v>72417</v>
      </c>
      <c r="V54" s="52">
        <f>RES_hhdet_in!V54-RES_hhdet_in_new!V54</f>
        <v>50547</v>
      </c>
      <c r="W54" s="52">
        <f>RES_hhdet_in!W54-RES_hhdet_in_new!W54</f>
        <v>27621</v>
      </c>
      <c r="X54" s="52">
        <f>RES_hhdet_in!X54-RES_hhdet_in_new!X54</f>
        <v>0</v>
      </c>
      <c r="Y54" s="52">
        <f>RES_hhdet_in!Y54-RES_hhdet_in_new!Y54</f>
        <v>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199562</v>
      </c>
      <c r="D55" s="52">
        <f>RES_hhdet_in!D55-RES_hhdet_in_new!D55</f>
        <v>173002</v>
      </c>
      <c r="E55" s="52">
        <f>RES_hhdet_in!E55-RES_hhdet_in_new!E55</f>
        <v>205375</v>
      </c>
      <c r="F55" s="52">
        <f>RES_hhdet_in!F55-RES_hhdet_in_new!F55</f>
        <v>163734</v>
      </c>
      <c r="G55" s="52">
        <f>RES_hhdet_in!G55-RES_hhdet_in_new!G55</f>
        <v>184350</v>
      </c>
      <c r="H55" s="52">
        <f>RES_hhdet_in!H55-RES_hhdet_in_new!H55</f>
        <v>205350</v>
      </c>
      <c r="I55" s="52">
        <f>RES_hhdet_in!I55-RES_hhdet_in_new!I55</f>
        <v>175480</v>
      </c>
      <c r="J55" s="52">
        <f>RES_hhdet_in!J55-RES_hhdet_in_new!J55</f>
        <v>204093</v>
      </c>
      <c r="K55" s="52">
        <f>RES_hhdet_in!K55-RES_hhdet_in_new!K55</f>
        <v>206010</v>
      </c>
      <c r="L55" s="52">
        <f>RES_hhdet_in!L55-RES_hhdet_in_new!L55</f>
        <v>193262</v>
      </c>
      <c r="M55" s="52">
        <f>RES_hhdet_in!M55-RES_hhdet_in_new!M55</f>
        <v>132800</v>
      </c>
      <c r="N55" s="52">
        <f>RES_hhdet_in!N55-RES_hhdet_in_new!N55</f>
        <v>139388</v>
      </c>
      <c r="O55" s="52">
        <f>RES_hhdet_in!O55-RES_hhdet_in_new!O55</f>
        <v>145918</v>
      </c>
      <c r="P55" s="52">
        <f>RES_hhdet_in!P55-RES_hhdet_in_new!P55</f>
        <v>109240</v>
      </c>
      <c r="Q55" s="52">
        <f>RES_hhdet_in!Q55-RES_hhdet_in_new!Q55</f>
        <v>101268</v>
      </c>
      <c r="R55" s="52">
        <f>RES_hhdet_in!R55-RES_hhdet_in_new!R55</f>
        <v>143558</v>
      </c>
      <c r="S55" s="52">
        <f>RES_hhdet_in!S55-RES_hhdet_in_new!S55</f>
        <v>167294</v>
      </c>
      <c r="T55" s="52">
        <f>RES_hhdet_in!T55-RES_hhdet_in_new!T55</f>
        <v>157402</v>
      </c>
      <c r="U55" s="52">
        <f>RES_hhdet_in!U55-RES_hhdet_in_new!U55</f>
        <v>152360</v>
      </c>
      <c r="V55" s="52">
        <f>RES_hhdet_in!V55-RES_hhdet_in_new!V55</f>
        <v>130717</v>
      </c>
      <c r="W55" s="52">
        <f>RES_hhdet_in!W55-RES_hhdet_in_new!W55</f>
        <v>105176</v>
      </c>
      <c r="X55" s="52">
        <f>RES_hhdet_in!X55-RES_hhdet_in_new!X55</f>
        <v>65775</v>
      </c>
      <c r="Y55" s="52">
        <f>RES_hhdet_in!Y55-RES_hhdet_in_new!Y55</f>
        <v>55871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12188</v>
      </c>
      <c r="D59" s="52">
        <v>8862</v>
      </c>
      <c r="E59" s="52">
        <v>11546</v>
      </c>
      <c r="F59" s="52">
        <v>12248</v>
      </c>
      <c r="G59" s="52">
        <v>14788</v>
      </c>
      <c r="H59" s="52">
        <v>17962</v>
      </c>
      <c r="I59" s="52">
        <v>10660</v>
      </c>
      <c r="J59" s="52">
        <v>11937</v>
      </c>
      <c r="K59" s="52">
        <v>13230</v>
      </c>
      <c r="L59" s="52">
        <v>12195</v>
      </c>
      <c r="M59" s="52">
        <v>12967</v>
      </c>
      <c r="N59" s="52">
        <v>18258</v>
      </c>
      <c r="O59" s="52">
        <v>37897</v>
      </c>
      <c r="P59" s="52">
        <v>24354</v>
      </c>
      <c r="Q59" s="52">
        <v>19290</v>
      </c>
      <c r="R59" s="52">
        <v>24646</v>
      </c>
      <c r="S59" s="52">
        <v>46730</v>
      </c>
      <c r="T59" s="52">
        <v>65298</v>
      </c>
      <c r="U59" s="52">
        <v>81529</v>
      </c>
      <c r="V59" s="52">
        <v>63188</v>
      </c>
      <c r="W59" s="52">
        <v>40949</v>
      </c>
      <c r="X59" s="52">
        <v>20582</v>
      </c>
      <c r="Y59" s="52">
        <v>24421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370399</v>
      </c>
      <c r="D60" s="36">
        <v>375065</v>
      </c>
      <c r="E60" s="36">
        <v>374296</v>
      </c>
      <c r="F60" s="36">
        <v>366156</v>
      </c>
      <c r="G60" s="36">
        <v>355606</v>
      </c>
      <c r="H60" s="36">
        <v>373059</v>
      </c>
      <c r="I60" s="36">
        <v>207507</v>
      </c>
      <c r="J60" s="36">
        <v>252291</v>
      </c>
      <c r="K60" s="36">
        <v>328868</v>
      </c>
      <c r="L60" s="36">
        <v>303525</v>
      </c>
      <c r="M60" s="36">
        <v>250319</v>
      </c>
      <c r="N60" s="36">
        <v>254596</v>
      </c>
      <c r="O60" s="36">
        <v>231846</v>
      </c>
      <c r="P60" s="36">
        <v>140095</v>
      </c>
      <c r="Q60" s="36">
        <v>117868</v>
      </c>
      <c r="R60" s="36">
        <v>197899</v>
      </c>
      <c r="S60" s="36">
        <v>215527</v>
      </c>
      <c r="T60" s="36">
        <v>173026</v>
      </c>
      <c r="U60" s="36">
        <v>200595</v>
      </c>
      <c r="V60" s="36">
        <v>187663</v>
      </c>
      <c r="W60" s="36">
        <v>163802</v>
      </c>
      <c r="X60" s="36">
        <v>106639</v>
      </c>
      <c r="Y60" s="36">
        <v>116109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1035</v>
      </c>
      <c r="D64" s="52">
        <v>4748</v>
      </c>
      <c r="E64" s="52">
        <v>8852</v>
      </c>
      <c r="F64" s="52">
        <v>14503</v>
      </c>
      <c r="G64" s="52">
        <v>29671</v>
      </c>
      <c r="H64" s="52">
        <v>39039</v>
      </c>
      <c r="I64" s="52">
        <v>40573</v>
      </c>
      <c r="J64" s="52">
        <v>38655</v>
      </c>
      <c r="K64" s="52">
        <v>39807</v>
      </c>
      <c r="L64" s="52">
        <v>26670</v>
      </c>
      <c r="M64" s="52">
        <v>21531</v>
      </c>
      <c r="N64" s="52">
        <v>14107</v>
      </c>
      <c r="O64" s="52">
        <v>26304</v>
      </c>
      <c r="P64" s="52">
        <v>16708</v>
      </c>
      <c r="Q64" s="52">
        <v>34493</v>
      </c>
      <c r="R64" s="52">
        <v>35451</v>
      </c>
      <c r="S64" s="52">
        <v>53765</v>
      </c>
      <c r="T64" s="52">
        <v>64758</v>
      </c>
      <c r="U64" s="52">
        <v>86346</v>
      </c>
      <c r="V64" s="52">
        <v>78744</v>
      </c>
      <c r="W64" s="52">
        <v>47963</v>
      </c>
      <c r="X64" s="52">
        <v>31068</v>
      </c>
      <c r="Y64" s="52">
        <v>26723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219</v>
      </c>
      <c r="D67" s="52">
        <v>346</v>
      </c>
      <c r="E67" s="52">
        <v>1367</v>
      </c>
      <c r="F67" s="52">
        <v>4818</v>
      </c>
      <c r="G67" s="52">
        <v>9251</v>
      </c>
      <c r="H67" s="52">
        <v>15105</v>
      </c>
      <c r="I67" s="52">
        <v>15105</v>
      </c>
      <c r="J67" s="52">
        <v>15195</v>
      </c>
      <c r="K67" s="52">
        <v>18282</v>
      </c>
      <c r="L67" s="52">
        <v>21634</v>
      </c>
      <c r="M67" s="52">
        <v>14457</v>
      </c>
      <c r="N67" s="52">
        <v>13072</v>
      </c>
      <c r="O67" s="52">
        <v>14118</v>
      </c>
      <c r="P67" s="52">
        <v>15636</v>
      </c>
      <c r="Q67" s="52">
        <v>26218</v>
      </c>
      <c r="R67" s="52">
        <v>38312</v>
      </c>
      <c r="S67" s="52">
        <v>33042</v>
      </c>
      <c r="T67" s="52">
        <v>38783</v>
      </c>
      <c r="U67" s="52">
        <v>45616</v>
      </c>
      <c r="V67" s="52">
        <v>54085</v>
      </c>
      <c r="W67" s="52">
        <v>52681</v>
      </c>
      <c r="X67" s="52">
        <v>43995</v>
      </c>
      <c r="Y67" s="52">
        <v>78929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163</v>
      </c>
      <c r="D69" s="52">
        <f>RES_hhdet_in!D69-RES_hhdet_in_new!D69</f>
        <v>618</v>
      </c>
      <c r="E69" s="52">
        <f>RES_hhdet_in!E69-RES_hhdet_in_new!E69</f>
        <v>1050</v>
      </c>
      <c r="F69" s="52">
        <f>RES_hhdet_in!F69-RES_hhdet_in_new!F69</f>
        <v>1729</v>
      </c>
      <c r="G69" s="52">
        <f>RES_hhdet_in!G69-RES_hhdet_in_new!G69</f>
        <v>3400</v>
      </c>
      <c r="H69" s="52">
        <f>RES_hhdet_in!H69-RES_hhdet_in_new!H69</f>
        <v>4580</v>
      </c>
      <c r="I69" s="52">
        <f>RES_hhdet_in!I69-RES_hhdet_in_new!I69</f>
        <v>4988</v>
      </c>
      <c r="J69" s="52">
        <f>RES_hhdet_in!J69-RES_hhdet_in_new!J69</f>
        <v>5138</v>
      </c>
      <c r="K69" s="52">
        <f>RES_hhdet_in!K69-RES_hhdet_in_new!K69</f>
        <v>5386</v>
      </c>
      <c r="L69" s="52">
        <f>RES_hhdet_in!L69-RES_hhdet_in_new!L69</f>
        <v>4403</v>
      </c>
      <c r="M69" s="52">
        <f>RES_hhdet_in!M69-RES_hhdet_in_new!M69</f>
        <v>4818</v>
      </c>
      <c r="N69" s="52">
        <f>RES_hhdet_in!N69-RES_hhdet_in_new!N69</f>
        <v>5520</v>
      </c>
      <c r="O69" s="52">
        <f>RES_hhdet_in!O69-RES_hhdet_in_new!O69</f>
        <v>7218</v>
      </c>
      <c r="P69" s="52">
        <f>RES_hhdet_in!P69-RES_hhdet_in_new!P69</f>
        <v>5385</v>
      </c>
      <c r="Q69" s="52">
        <f>RES_hhdet_in!Q69-RES_hhdet_in_new!Q69</f>
        <v>7590</v>
      </c>
      <c r="R69" s="52">
        <f>RES_hhdet_in!R69-RES_hhdet_in_new!R69</f>
        <v>8084</v>
      </c>
      <c r="S69" s="52">
        <f>RES_hhdet_in!S69-RES_hhdet_in_new!S69</f>
        <v>11916</v>
      </c>
      <c r="T69" s="52">
        <f>RES_hhdet_in!T69-RES_hhdet_in_new!T69</f>
        <v>10182</v>
      </c>
      <c r="U69" s="52">
        <f>RES_hhdet_in!U69-RES_hhdet_in_new!U69</f>
        <v>8782</v>
      </c>
      <c r="V69" s="52">
        <f>RES_hhdet_in!V69-RES_hhdet_in_new!V69</f>
        <v>7919</v>
      </c>
      <c r="W69" s="52">
        <f>RES_hhdet_in!W69-RES_hhdet_in_new!W69</f>
        <v>9021</v>
      </c>
      <c r="X69" s="52">
        <f>RES_hhdet_in!X69-RES_hhdet_in_new!X69</f>
        <v>10133</v>
      </c>
      <c r="Y69" s="52">
        <f>RES_hhdet_in!Y69-RES_hhdet_in_new!Y69</f>
        <v>12507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2</v>
      </c>
      <c r="D70" s="52">
        <f>RES_hhdet_in!D70-RES_hhdet_in_new!D70</f>
        <v>4</v>
      </c>
      <c r="E70" s="52">
        <f>RES_hhdet_in!E70-RES_hhdet_in_new!E70</f>
        <v>12</v>
      </c>
      <c r="F70" s="52">
        <f>RES_hhdet_in!F70-RES_hhdet_in_new!F70</f>
        <v>13</v>
      </c>
      <c r="G70" s="52">
        <f>RES_hhdet_in!G70-RES_hhdet_in_new!G70</f>
        <v>40</v>
      </c>
      <c r="H70" s="52">
        <f>RES_hhdet_in!H70-RES_hhdet_in_new!H70</f>
        <v>80</v>
      </c>
      <c r="I70" s="52">
        <f>RES_hhdet_in!I70-RES_hhdet_in_new!I70</f>
        <v>88</v>
      </c>
      <c r="J70" s="52">
        <f>RES_hhdet_in!J70-RES_hhdet_in_new!J70</f>
        <v>106</v>
      </c>
      <c r="K70" s="52">
        <f>RES_hhdet_in!K70-RES_hhdet_in_new!K70</f>
        <v>134</v>
      </c>
      <c r="L70" s="52">
        <f>RES_hhdet_in!L70-RES_hhdet_in_new!L70</f>
        <v>64</v>
      </c>
      <c r="M70" s="52">
        <f>RES_hhdet_in!M70-RES_hhdet_in_new!M70</f>
        <v>44</v>
      </c>
      <c r="N70" s="52">
        <f>RES_hhdet_in!N70-RES_hhdet_in_new!N70</f>
        <v>133</v>
      </c>
      <c r="O70" s="52">
        <f>RES_hhdet_in!O70-RES_hhdet_in_new!O70</f>
        <v>108</v>
      </c>
      <c r="P70" s="52">
        <f>RES_hhdet_in!P70-RES_hhdet_in_new!P70</f>
        <v>5</v>
      </c>
      <c r="Q70" s="52">
        <f>RES_hhdet_in!Q70-RES_hhdet_in_new!Q70</f>
        <v>219</v>
      </c>
      <c r="R70" s="52">
        <f>RES_hhdet_in!R70-RES_hhdet_in_new!R70</f>
        <v>0</v>
      </c>
      <c r="S70" s="52">
        <f>RES_hhdet_in!S70-RES_hhdet_in_new!S70</f>
        <v>358</v>
      </c>
      <c r="T70" s="52">
        <f>RES_hhdet_in!T70-RES_hhdet_in_new!T70</f>
        <v>312</v>
      </c>
      <c r="U70" s="52">
        <f>RES_hhdet_in!U70-RES_hhdet_in_new!U70</f>
        <v>183</v>
      </c>
      <c r="V70" s="52">
        <f>RES_hhdet_in!V70-RES_hhdet_in_new!V70</f>
        <v>215</v>
      </c>
      <c r="W70" s="52">
        <f>RES_hhdet_in!W70-RES_hhdet_in_new!W70</f>
        <v>21</v>
      </c>
      <c r="X70" s="52">
        <f>RES_hhdet_in!X70-RES_hhdet_in_new!X70</f>
        <v>385</v>
      </c>
      <c r="Y70" s="52">
        <f>RES_hhdet_in!Y70-RES_hhdet_in_new!Y70</f>
        <v>906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413</v>
      </c>
      <c r="D73" s="52">
        <f>RES_hhdet_in!D73-RES_hhdet_in_new!D73</f>
        <v>1963</v>
      </c>
      <c r="E73" s="52">
        <f>RES_hhdet_in!E73-RES_hhdet_in_new!E73</f>
        <v>2635</v>
      </c>
      <c r="F73" s="52">
        <f>RES_hhdet_in!F73-RES_hhdet_in_new!F73</f>
        <v>6191</v>
      </c>
      <c r="G73" s="52">
        <f>RES_hhdet_in!G73-RES_hhdet_in_new!G73</f>
        <v>10077</v>
      </c>
      <c r="H73" s="52">
        <f>RES_hhdet_in!H73-RES_hhdet_in_new!H73</f>
        <v>12122</v>
      </c>
      <c r="I73" s="52">
        <f>RES_hhdet_in!I73-RES_hhdet_in_new!I73</f>
        <v>1283</v>
      </c>
      <c r="J73" s="52">
        <f>RES_hhdet_in!J73-RES_hhdet_in_new!J73</f>
        <v>3291</v>
      </c>
      <c r="K73" s="52">
        <f>RES_hhdet_in!K73-RES_hhdet_in_new!K73</f>
        <v>15141</v>
      </c>
      <c r="L73" s="52">
        <f>RES_hhdet_in!L73-RES_hhdet_in_new!L73</f>
        <v>11730</v>
      </c>
      <c r="M73" s="52">
        <f>RES_hhdet_in!M73-RES_hhdet_in_new!M73</f>
        <v>15753</v>
      </c>
      <c r="N73" s="52">
        <f>RES_hhdet_in!N73-RES_hhdet_in_new!N73</f>
        <v>15079</v>
      </c>
      <c r="O73" s="52">
        <f>RES_hhdet_in!O73-RES_hhdet_in_new!O73</f>
        <v>21034</v>
      </c>
      <c r="P73" s="52">
        <f>RES_hhdet_in!P73-RES_hhdet_in_new!P73</f>
        <v>14814</v>
      </c>
      <c r="Q73" s="52">
        <f>RES_hhdet_in!Q73-RES_hhdet_in_new!Q73</f>
        <v>6381</v>
      </c>
      <c r="R73" s="52">
        <f>RES_hhdet_in!R73-RES_hhdet_in_new!R73</f>
        <v>16483</v>
      </c>
      <c r="S73" s="52">
        <f>RES_hhdet_in!S73-RES_hhdet_in_new!S73</f>
        <v>19589</v>
      </c>
      <c r="T73" s="52">
        <f>RES_hhdet_in!T73-RES_hhdet_in_new!T73</f>
        <v>15261</v>
      </c>
      <c r="U73" s="52">
        <f>RES_hhdet_in!U73-RES_hhdet_in_new!U73</f>
        <v>34435</v>
      </c>
      <c r="V73" s="52">
        <f>RES_hhdet_in!V73-RES_hhdet_in_new!V73</f>
        <v>29182</v>
      </c>
      <c r="W73" s="52">
        <f>RES_hhdet_in!W73-RES_hhdet_in_new!W73</f>
        <v>17502</v>
      </c>
      <c r="X73" s="52">
        <f>RES_hhdet_in!X73-RES_hhdet_in_new!X73</f>
        <v>0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903</v>
      </c>
      <c r="D74" s="52">
        <f>RES_hhdet_in!D74-RES_hhdet_in_new!D74</f>
        <v>2609</v>
      </c>
      <c r="E74" s="52">
        <f>RES_hhdet_in!E74-RES_hhdet_in_new!E74</f>
        <v>5635</v>
      </c>
      <c r="F74" s="52">
        <f>RES_hhdet_in!F74-RES_hhdet_in_new!F74</f>
        <v>7184</v>
      </c>
      <c r="G74" s="52">
        <f>RES_hhdet_in!G74-RES_hhdet_in_new!G74</f>
        <v>17138</v>
      </c>
      <c r="H74" s="52">
        <f>RES_hhdet_in!H74-RES_hhdet_in_new!H74</f>
        <v>24105</v>
      </c>
      <c r="I74" s="52">
        <f>RES_hhdet_in!I74-RES_hhdet_in_new!I74</f>
        <v>37268</v>
      </c>
      <c r="J74" s="52">
        <f>RES_hhdet_in!J74-RES_hhdet_in_new!J74</f>
        <v>36238</v>
      </c>
      <c r="K74" s="52">
        <f>RES_hhdet_in!K74-RES_hhdet_in_new!K74</f>
        <v>30290</v>
      </c>
      <c r="L74" s="52">
        <f>RES_hhdet_in!L74-RES_hhdet_in_new!L74</f>
        <v>28558</v>
      </c>
      <c r="M74" s="52">
        <f>RES_hhdet_in!M74-RES_hhdet_in_new!M74</f>
        <v>26959</v>
      </c>
      <c r="N74" s="52">
        <f>RES_hhdet_in!N74-RES_hhdet_in_new!N74</f>
        <v>28158</v>
      </c>
      <c r="O74" s="52">
        <f>RES_hhdet_in!O74-RES_hhdet_in_new!O74</f>
        <v>39649</v>
      </c>
      <c r="P74" s="52">
        <f>RES_hhdet_in!P74-RES_hhdet_in_new!P74</f>
        <v>41350</v>
      </c>
      <c r="Q74" s="52">
        <f>RES_hhdet_in!Q74-RES_hhdet_in_new!Q74</f>
        <v>63975</v>
      </c>
      <c r="R74" s="52">
        <f>RES_hhdet_in!R74-RES_hhdet_in_new!R74</f>
        <v>51186</v>
      </c>
      <c r="S74" s="52">
        <f>RES_hhdet_in!S74-RES_hhdet_in_new!S74</f>
        <v>57606</v>
      </c>
      <c r="T74" s="52">
        <f>RES_hhdet_in!T74-RES_hhdet_in_new!T74</f>
        <v>68094</v>
      </c>
      <c r="U74" s="52">
        <f>RES_hhdet_in!U74-RES_hhdet_in_new!U74</f>
        <v>72449</v>
      </c>
      <c r="V74" s="52">
        <f>RES_hhdet_in!V74-RES_hhdet_in_new!V74</f>
        <v>75464</v>
      </c>
      <c r="W74" s="52">
        <f>RES_hhdet_in!W74-RES_hhdet_in_new!W74</f>
        <v>66678</v>
      </c>
      <c r="X74" s="52">
        <f>RES_hhdet_in!X74-RES_hhdet_in_new!X74</f>
        <v>73484</v>
      </c>
      <c r="Y74" s="52">
        <f>RES_hhdet_in!Y74-RES_hhdet_in_new!Y74</f>
        <v>76519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48</v>
      </c>
      <c r="D78" s="52">
        <v>153</v>
      </c>
      <c r="E78" s="52">
        <v>256</v>
      </c>
      <c r="F78" s="52">
        <v>438</v>
      </c>
      <c r="G78" s="52">
        <v>849</v>
      </c>
      <c r="H78" s="52">
        <v>1180</v>
      </c>
      <c r="I78" s="52">
        <v>1315</v>
      </c>
      <c r="J78" s="52">
        <v>1362</v>
      </c>
      <c r="K78" s="52">
        <v>1460</v>
      </c>
      <c r="L78" s="52">
        <v>1427</v>
      </c>
      <c r="M78" s="52">
        <v>1548</v>
      </c>
      <c r="N78" s="52">
        <v>1843</v>
      </c>
      <c r="O78" s="52">
        <v>2208</v>
      </c>
      <c r="P78" s="52">
        <v>2680</v>
      </c>
      <c r="Q78" s="52">
        <v>3668</v>
      </c>
      <c r="R78" s="52">
        <v>4901</v>
      </c>
      <c r="S78" s="52">
        <v>4437</v>
      </c>
      <c r="T78" s="52">
        <v>4160</v>
      </c>
      <c r="U78" s="52">
        <v>4189</v>
      </c>
      <c r="V78" s="52">
        <v>3673</v>
      </c>
      <c r="W78" s="52">
        <v>6443</v>
      </c>
      <c r="X78" s="52">
        <v>8418</v>
      </c>
      <c r="Y78" s="52">
        <v>11009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1483</v>
      </c>
      <c r="D79" s="36">
        <v>5096</v>
      </c>
      <c r="E79" s="36">
        <v>9130</v>
      </c>
      <c r="F79" s="36">
        <v>14749</v>
      </c>
      <c r="G79" s="36">
        <v>29923</v>
      </c>
      <c r="H79" s="36">
        <v>39926</v>
      </c>
      <c r="I79" s="36">
        <v>42697</v>
      </c>
      <c r="J79" s="36">
        <v>44016</v>
      </c>
      <c r="K79" s="36">
        <v>50627</v>
      </c>
      <c r="L79" s="36">
        <v>45264</v>
      </c>
      <c r="M79" s="36">
        <v>48819</v>
      </c>
      <c r="N79" s="36">
        <v>50713</v>
      </c>
      <c r="O79" s="36">
        <v>69948</v>
      </c>
      <c r="P79" s="36">
        <v>63015</v>
      </c>
      <c r="Q79" s="36">
        <v>78317</v>
      </c>
      <c r="R79" s="36">
        <v>74466</v>
      </c>
      <c r="S79" s="36">
        <v>88884</v>
      </c>
      <c r="T79" s="36">
        <v>94080</v>
      </c>
      <c r="U79" s="36">
        <v>117033</v>
      </c>
      <c r="V79" s="36">
        <v>115182</v>
      </c>
      <c r="W79" s="36">
        <v>93796</v>
      </c>
      <c r="X79" s="36">
        <v>83238</v>
      </c>
      <c r="Y79" s="36">
        <v>87008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24618</v>
      </c>
      <c r="D83" s="52">
        <v>9323</v>
      </c>
      <c r="E83" s="52">
        <v>12793</v>
      </c>
      <c r="F83" s="52">
        <v>30189</v>
      </c>
      <c r="G83" s="52">
        <v>55349</v>
      </c>
      <c r="H83" s="52">
        <v>67584</v>
      </c>
      <c r="I83" s="52">
        <v>78978</v>
      </c>
      <c r="J83" s="52">
        <v>48929</v>
      </c>
      <c r="K83" s="52">
        <v>63132</v>
      </c>
      <c r="L83" s="52">
        <v>105542</v>
      </c>
      <c r="M83" s="52">
        <v>163373</v>
      </c>
      <c r="N83" s="52">
        <v>156321</v>
      </c>
      <c r="O83" s="52">
        <v>73927</v>
      </c>
      <c r="P83" s="52">
        <v>9458</v>
      </c>
      <c r="Q83" s="52">
        <v>23250</v>
      </c>
      <c r="R83" s="52">
        <v>42339</v>
      </c>
      <c r="S83" s="52">
        <v>49480</v>
      </c>
      <c r="T83" s="52">
        <v>55466</v>
      </c>
      <c r="U83" s="52">
        <v>24973</v>
      </c>
      <c r="V83" s="52">
        <v>51607</v>
      </c>
      <c r="W83" s="52">
        <v>99928</v>
      </c>
      <c r="X83" s="52">
        <v>120527</v>
      </c>
      <c r="Y83" s="52">
        <v>168181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23971</v>
      </c>
      <c r="D86" s="52">
        <v>19898</v>
      </c>
      <c r="E86" s="52">
        <v>9499</v>
      </c>
      <c r="F86" s="52">
        <v>8792</v>
      </c>
      <c r="G86" s="52">
        <v>21224</v>
      </c>
      <c r="H86" s="52">
        <v>34164</v>
      </c>
      <c r="I86" s="52">
        <v>31493</v>
      </c>
      <c r="J86" s="52">
        <v>30840</v>
      </c>
      <c r="K86" s="52">
        <v>27681</v>
      </c>
      <c r="L86" s="52">
        <v>34453</v>
      </c>
      <c r="M86" s="52">
        <v>49447</v>
      </c>
      <c r="N86" s="52">
        <v>68889</v>
      </c>
      <c r="O86" s="52">
        <v>70472</v>
      </c>
      <c r="P86" s="52">
        <v>43528</v>
      </c>
      <c r="Q86" s="52">
        <v>24851</v>
      </c>
      <c r="R86" s="52">
        <v>42801</v>
      </c>
      <c r="S86" s="52">
        <v>55326</v>
      </c>
      <c r="T86" s="52">
        <v>53654</v>
      </c>
      <c r="U86" s="52">
        <v>56353</v>
      </c>
      <c r="V86" s="52">
        <v>44587</v>
      </c>
      <c r="W86" s="52">
        <v>54273</v>
      </c>
      <c r="X86" s="52">
        <v>82257</v>
      </c>
      <c r="Y86" s="52">
        <v>169461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194</v>
      </c>
      <c r="D88" s="52">
        <f>RES_hhdet_in!D88-RES_hhdet_in_new!D88</f>
        <v>141</v>
      </c>
      <c r="E88" s="52">
        <f>RES_hhdet_in!E88-RES_hhdet_in_new!E88</f>
        <v>160</v>
      </c>
      <c r="F88" s="52">
        <f>RES_hhdet_in!F88-RES_hhdet_in_new!F88</f>
        <v>264</v>
      </c>
      <c r="G88" s="52">
        <f>RES_hhdet_in!G88-RES_hhdet_in_new!G88</f>
        <v>382</v>
      </c>
      <c r="H88" s="52">
        <f>RES_hhdet_in!H88-RES_hhdet_in_new!H88</f>
        <v>462</v>
      </c>
      <c r="I88" s="52">
        <f>RES_hhdet_in!I88-RES_hhdet_in_new!I88</f>
        <v>544</v>
      </c>
      <c r="J88" s="52">
        <f>RES_hhdet_in!J88-RES_hhdet_in_new!J88</f>
        <v>493</v>
      </c>
      <c r="K88" s="52">
        <f>RES_hhdet_in!K88-RES_hhdet_in_new!K88</f>
        <v>507</v>
      </c>
      <c r="L88" s="52">
        <f>RES_hhdet_in!L88-RES_hhdet_in_new!L88</f>
        <v>889</v>
      </c>
      <c r="M88" s="52">
        <f>RES_hhdet_in!M88-RES_hhdet_in_new!M88</f>
        <v>1490</v>
      </c>
      <c r="N88" s="52">
        <f>RES_hhdet_in!N88-RES_hhdet_in_new!N88</f>
        <v>2274</v>
      </c>
      <c r="O88" s="52">
        <f>RES_hhdet_in!O88-RES_hhdet_in_new!O88</f>
        <v>3024</v>
      </c>
      <c r="P88" s="52">
        <f>RES_hhdet_in!P88-RES_hhdet_in_new!P88</f>
        <v>2962</v>
      </c>
      <c r="Q88" s="52">
        <f>RES_hhdet_in!Q88-RES_hhdet_in_new!Q88</f>
        <v>5700</v>
      </c>
      <c r="R88" s="52">
        <f>RES_hhdet_in!R88-RES_hhdet_in_new!R88</f>
        <v>7512</v>
      </c>
      <c r="S88" s="52">
        <f>RES_hhdet_in!S88-RES_hhdet_in_new!S88</f>
        <v>9667</v>
      </c>
      <c r="T88" s="52">
        <f>RES_hhdet_in!T88-RES_hhdet_in_new!T88</f>
        <v>8997</v>
      </c>
      <c r="U88" s="52">
        <f>RES_hhdet_in!U88-RES_hhdet_in_new!U88</f>
        <v>10925</v>
      </c>
      <c r="V88" s="52">
        <f>RES_hhdet_in!V88-RES_hhdet_in_new!V88</f>
        <v>9165</v>
      </c>
      <c r="W88" s="52">
        <f>RES_hhdet_in!W88-RES_hhdet_in_new!W88</f>
        <v>7331</v>
      </c>
      <c r="X88" s="52">
        <f>RES_hhdet_in!X88-RES_hhdet_in_new!X88</f>
        <v>6045</v>
      </c>
      <c r="Y88" s="52">
        <f>RES_hhdet_in!Y88-RES_hhdet_in_new!Y88</f>
        <v>6608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5</v>
      </c>
      <c r="D89" s="52">
        <f>RES_hhdet_in!D89-RES_hhdet_in_new!D89</f>
        <v>0</v>
      </c>
      <c r="E89" s="52">
        <f>RES_hhdet_in!E89-RES_hhdet_in_new!E89</f>
        <v>1</v>
      </c>
      <c r="F89" s="52">
        <f>RES_hhdet_in!F89-RES_hhdet_in_new!F89</f>
        <v>2</v>
      </c>
      <c r="G89" s="52">
        <f>RES_hhdet_in!G89-RES_hhdet_in_new!G89</f>
        <v>2</v>
      </c>
      <c r="H89" s="52">
        <f>RES_hhdet_in!H89-RES_hhdet_in_new!H89</f>
        <v>7</v>
      </c>
      <c r="I89" s="52">
        <f>RES_hhdet_in!I89-RES_hhdet_in_new!I89</f>
        <v>21</v>
      </c>
      <c r="J89" s="52">
        <f>RES_hhdet_in!J89-RES_hhdet_in_new!J89</f>
        <v>5</v>
      </c>
      <c r="K89" s="52">
        <f>RES_hhdet_in!K89-RES_hhdet_in_new!K89</f>
        <v>6</v>
      </c>
      <c r="L89" s="52">
        <f>RES_hhdet_in!L89-RES_hhdet_in_new!L89</f>
        <v>19</v>
      </c>
      <c r="M89" s="52">
        <f>RES_hhdet_in!M89-RES_hhdet_in_new!M89</f>
        <v>9</v>
      </c>
      <c r="N89" s="52">
        <f>RES_hhdet_in!N89-RES_hhdet_in_new!N89</f>
        <v>57</v>
      </c>
      <c r="O89" s="52">
        <f>RES_hhdet_in!O89-RES_hhdet_in_new!O89</f>
        <v>54</v>
      </c>
      <c r="P89" s="52">
        <f>RES_hhdet_in!P89-RES_hhdet_in_new!P89</f>
        <v>0</v>
      </c>
      <c r="Q89" s="52">
        <f>RES_hhdet_in!Q89-RES_hhdet_in_new!Q89</f>
        <v>99</v>
      </c>
      <c r="R89" s="52">
        <f>RES_hhdet_in!R89-RES_hhdet_in_new!R89</f>
        <v>140</v>
      </c>
      <c r="S89" s="52">
        <f>RES_hhdet_in!S89-RES_hhdet_in_new!S89</f>
        <v>223</v>
      </c>
      <c r="T89" s="52">
        <f>RES_hhdet_in!T89-RES_hhdet_in_new!T89</f>
        <v>118</v>
      </c>
      <c r="U89" s="52">
        <f>RES_hhdet_in!U89-RES_hhdet_in_new!U89</f>
        <v>355</v>
      </c>
      <c r="V89" s="52">
        <f>RES_hhdet_in!V89-RES_hhdet_in_new!V89</f>
        <v>246</v>
      </c>
      <c r="W89" s="52">
        <f>RES_hhdet_in!W89-RES_hhdet_in_new!W89</f>
        <v>35</v>
      </c>
      <c r="X89" s="52">
        <f>RES_hhdet_in!X89-RES_hhdet_in_new!X89</f>
        <v>214</v>
      </c>
      <c r="Y89" s="52">
        <f>RES_hhdet_in!Y89-RES_hhdet_in_new!Y89</f>
        <v>607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838</v>
      </c>
      <c r="D92" s="52">
        <f>RES_hhdet_in!D92-RES_hhdet_in_new!D92</f>
        <v>779</v>
      </c>
      <c r="E92" s="52">
        <f>RES_hhdet_in!E92-RES_hhdet_in_new!E92</f>
        <v>806</v>
      </c>
      <c r="F92" s="52">
        <f>RES_hhdet_in!F92-RES_hhdet_in_new!F92</f>
        <v>680</v>
      </c>
      <c r="G92" s="52">
        <f>RES_hhdet_in!G92-RES_hhdet_in_new!G92</f>
        <v>720</v>
      </c>
      <c r="H92" s="52">
        <f>RES_hhdet_in!H92-RES_hhdet_in_new!H92</f>
        <v>620</v>
      </c>
      <c r="I92" s="52">
        <f>RES_hhdet_in!I92-RES_hhdet_in_new!I92</f>
        <v>198</v>
      </c>
      <c r="J92" s="52">
        <f>RES_hhdet_in!J92-RES_hhdet_in_new!J92</f>
        <v>180</v>
      </c>
      <c r="K92" s="52">
        <f>RES_hhdet_in!K92-RES_hhdet_in_new!K92</f>
        <v>331</v>
      </c>
      <c r="L92" s="52">
        <f>RES_hhdet_in!L92-RES_hhdet_in_new!L92</f>
        <v>534</v>
      </c>
      <c r="M92" s="52">
        <f>RES_hhdet_in!M92-RES_hhdet_in_new!M92</f>
        <v>796</v>
      </c>
      <c r="N92" s="52">
        <f>RES_hhdet_in!N92-RES_hhdet_in_new!N92</f>
        <v>819</v>
      </c>
      <c r="O92" s="52">
        <f>RES_hhdet_in!O92-RES_hhdet_in_new!O92</f>
        <v>920</v>
      </c>
      <c r="P92" s="52">
        <f>RES_hhdet_in!P92-RES_hhdet_in_new!P92</f>
        <v>611</v>
      </c>
      <c r="Q92" s="52">
        <f>RES_hhdet_in!Q92-RES_hhdet_in_new!Q92</f>
        <v>460</v>
      </c>
      <c r="R92" s="52">
        <f>RES_hhdet_in!R92-RES_hhdet_in_new!R92</f>
        <v>467</v>
      </c>
      <c r="S92" s="52">
        <f>RES_hhdet_in!S92-RES_hhdet_in_new!S92</f>
        <v>818</v>
      </c>
      <c r="T92" s="52">
        <f>RES_hhdet_in!T92-RES_hhdet_in_new!T92</f>
        <v>1087</v>
      </c>
      <c r="U92" s="52">
        <f>RES_hhdet_in!U92-RES_hhdet_in_new!U92</f>
        <v>1232</v>
      </c>
      <c r="V92" s="52">
        <f>RES_hhdet_in!V92-RES_hhdet_in_new!V92</f>
        <v>976</v>
      </c>
      <c r="W92" s="52">
        <f>RES_hhdet_in!W92-RES_hhdet_in_new!W92</f>
        <v>740</v>
      </c>
      <c r="X92" s="52">
        <f>RES_hhdet_in!X92-RES_hhdet_in_new!X92</f>
        <v>612</v>
      </c>
      <c r="Y92" s="52">
        <f>RES_hhdet_in!Y92-RES_hhdet_in_new!Y92</f>
        <v>760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13</v>
      </c>
      <c r="D93" s="52">
        <f>RES_hhdet_in!D93-RES_hhdet_in_new!D93</f>
        <v>9</v>
      </c>
      <c r="E93" s="52">
        <f>RES_hhdet_in!E93-RES_hhdet_in_new!E93</f>
        <v>13</v>
      </c>
      <c r="F93" s="52">
        <f>RES_hhdet_in!F93-RES_hhdet_in_new!F93</f>
        <v>3</v>
      </c>
      <c r="G93" s="52">
        <f>RES_hhdet_in!G93-RES_hhdet_in_new!G93</f>
        <v>7</v>
      </c>
      <c r="H93" s="52">
        <f>RES_hhdet_in!H93-RES_hhdet_in_new!H93</f>
        <v>11</v>
      </c>
      <c r="I93" s="52">
        <f>RES_hhdet_in!I93-RES_hhdet_in_new!I93</f>
        <v>6</v>
      </c>
      <c r="J93" s="52">
        <f>RES_hhdet_in!J93-RES_hhdet_in_new!J93</f>
        <v>6</v>
      </c>
      <c r="K93" s="52">
        <f>RES_hhdet_in!K93-RES_hhdet_in_new!K93</f>
        <v>3</v>
      </c>
      <c r="L93" s="52">
        <f>RES_hhdet_in!L93-RES_hhdet_in_new!L93</f>
        <v>6</v>
      </c>
      <c r="M93" s="52">
        <f>RES_hhdet_in!M93-RES_hhdet_in_new!M93</f>
        <v>3</v>
      </c>
      <c r="N93" s="52">
        <f>RES_hhdet_in!N93-RES_hhdet_in_new!N93</f>
        <v>9</v>
      </c>
      <c r="O93" s="52">
        <f>RES_hhdet_in!O93-RES_hhdet_in_new!O93</f>
        <v>34</v>
      </c>
      <c r="P93" s="52">
        <f>RES_hhdet_in!P93-RES_hhdet_in_new!P93</f>
        <v>9</v>
      </c>
      <c r="Q93" s="52">
        <f>RES_hhdet_in!Q93-RES_hhdet_in_new!Q93</f>
        <v>7</v>
      </c>
      <c r="R93" s="52">
        <f>RES_hhdet_in!R93-RES_hhdet_in_new!R93</f>
        <v>5</v>
      </c>
      <c r="S93" s="52">
        <f>RES_hhdet_in!S93-RES_hhdet_in_new!S93</f>
        <v>12</v>
      </c>
      <c r="T93" s="52">
        <f>RES_hhdet_in!T93-RES_hhdet_in_new!T93</f>
        <v>28</v>
      </c>
      <c r="U93" s="52">
        <f>RES_hhdet_in!U93-RES_hhdet_in_new!U93</f>
        <v>22</v>
      </c>
      <c r="V93" s="52">
        <f>RES_hhdet_in!V93-RES_hhdet_in_new!V93</f>
        <v>32</v>
      </c>
      <c r="W93" s="52">
        <f>RES_hhdet_in!W93-RES_hhdet_in_new!W93</f>
        <v>5</v>
      </c>
      <c r="X93" s="52">
        <f>RES_hhdet_in!X93-RES_hhdet_in_new!X93</f>
        <v>16</v>
      </c>
      <c r="Y93" s="52">
        <f>RES_hhdet_in!Y93-RES_hhdet_in_new!Y93</f>
        <v>50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27080</v>
      </c>
      <c r="D96" s="52">
        <f>RES_hhdet_in!D96-RES_hhdet_in_new!D96</f>
        <v>30662</v>
      </c>
      <c r="E96" s="52">
        <f>RES_hhdet_in!E96-RES_hhdet_in_new!E96</f>
        <v>24238</v>
      </c>
      <c r="F96" s="52">
        <f>RES_hhdet_in!F96-RES_hhdet_in_new!F96</f>
        <v>44807</v>
      </c>
      <c r="G96" s="52">
        <f>RES_hhdet_in!G96-RES_hhdet_in_new!G96</f>
        <v>47439</v>
      </c>
      <c r="H96" s="52">
        <f>RES_hhdet_in!H96-RES_hhdet_in_new!H96</f>
        <v>50542</v>
      </c>
      <c r="I96" s="52">
        <f>RES_hhdet_in!I96-RES_hhdet_in_new!I96</f>
        <v>3465</v>
      </c>
      <c r="J96" s="52">
        <f>RES_hhdet_in!J96-RES_hhdet_in_new!J96</f>
        <v>5698</v>
      </c>
      <c r="K96" s="52">
        <f>RES_hhdet_in!K96-RES_hhdet_in_new!K96</f>
        <v>31852</v>
      </c>
      <c r="L96" s="52">
        <f>RES_hhdet_in!L96-RES_hhdet_in_new!L96</f>
        <v>40918</v>
      </c>
      <c r="M96" s="52">
        <f>RES_hhdet_in!M96-RES_hhdet_in_new!M96</f>
        <v>78439</v>
      </c>
      <c r="N96" s="52">
        <f>RES_hhdet_in!N96-RES_hhdet_in_new!N96</f>
        <v>78249</v>
      </c>
      <c r="O96" s="52">
        <f>RES_hhdet_in!O96-RES_hhdet_in_new!O96</f>
        <v>53650</v>
      </c>
      <c r="P96" s="52">
        <f>RES_hhdet_in!P96-RES_hhdet_in_new!P96</f>
        <v>26947</v>
      </c>
      <c r="Q96" s="52">
        <f>RES_hhdet_in!Q96-RES_hhdet_in_new!Q96</f>
        <v>11040</v>
      </c>
      <c r="R96" s="52">
        <f>RES_hhdet_in!R96-RES_hhdet_in_new!R96</f>
        <v>34575</v>
      </c>
      <c r="S96" s="52">
        <f>RES_hhdet_in!S96-RES_hhdet_in_new!S96</f>
        <v>42557</v>
      </c>
      <c r="T96" s="52">
        <f>RES_hhdet_in!T96-RES_hhdet_in_new!T96</f>
        <v>35053</v>
      </c>
      <c r="U96" s="52">
        <f>RES_hhdet_in!U96-RES_hhdet_in_new!U96</f>
        <v>50715</v>
      </c>
      <c r="V96" s="52">
        <f>RES_hhdet_in!V96-RES_hhdet_in_new!V96</f>
        <v>41981</v>
      </c>
      <c r="W96" s="52">
        <f>RES_hhdet_in!W96-RES_hhdet_in_new!W96</f>
        <v>32877</v>
      </c>
      <c r="X96" s="52">
        <f>RES_hhdet_in!X96-RES_hhdet_in_new!X96</f>
        <v>0</v>
      </c>
      <c r="Y96" s="52">
        <f>RES_hhdet_in!Y96-RES_hhdet_in_new!Y96</f>
        <v>0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59288</v>
      </c>
      <c r="D97" s="52">
        <f>RES_hhdet_in!D97-RES_hhdet_in_new!D97</f>
        <v>40718</v>
      </c>
      <c r="E97" s="52">
        <f>RES_hhdet_in!E97-RES_hhdet_in_new!E97</f>
        <v>51834</v>
      </c>
      <c r="F97" s="52">
        <f>RES_hhdet_in!F97-RES_hhdet_in_new!F97</f>
        <v>51983</v>
      </c>
      <c r="G97" s="52">
        <f>RES_hhdet_in!G97-RES_hhdet_in_new!G97</f>
        <v>80664</v>
      </c>
      <c r="H97" s="52">
        <f>RES_hhdet_in!H97-RES_hhdet_in_new!H97</f>
        <v>100492</v>
      </c>
      <c r="I97" s="52">
        <f>RES_hhdet_in!I97-RES_hhdet_in_new!I97</f>
        <v>100629</v>
      </c>
      <c r="J97" s="52">
        <f>RES_hhdet_in!J97-RES_hhdet_in_new!J97</f>
        <v>62800</v>
      </c>
      <c r="K97" s="52">
        <f>RES_hhdet_in!K97-RES_hhdet_in_new!K97</f>
        <v>63704</v>
      </c>
      <c r="L97" s="52">
        <f>RES_hhdet_in!L97-RES_hhdet_in_new!L97</f>
        <v>99594</v>
      </c>
      <c r="M97" s="52">
        <f>RES_hhdet_in!M97-RES_hhdet_in_new!M97</f>
        <v>134232</v>
      </c>
      <c r="N97" s="52">
        <f>RES_hhdet_in!N97-RES_hhdet_in_new!N97</f>
        <v>146063</v>
      </c>
      <c r="O97" s="52">
        <f>RES_hhdet_in!O97-RES_hhdet_in_new!O97</f>
        <v>101137</v>
      </c>
      <c r="P97" s="52">
        <f>RES_hhdet_in!P97-RES_hhdet_in_new!P97</f>
        <v>75207</v>
      </c>
      <c r="Q97" s="52">
        <f>RES_hhdet_in!Q97-RES_hhdet_in_new!Q97</f>
        <v>110595</v>
      </c>
      <c r="R97" s="52">
        <f>RES_hhdet_in!R97-RES_hhdet_in_new!R97</f>
        <v>107401</v>
      </c>
      <c r="S97" s="52">
        <f>RES_hhdet_in!S97-RES_hhdet_in_new!S97</f>
        <v>125123</v>
      </c>
      <c r="T97" s="52">
        <f>RES_hhdet_in!T97-RES_hhdet_in_new!T97</f>
        <v>156426</v>
      </c>
      <c r="U97" s="52">
        <f>RES_hhdet_in!U97-RES_hhdet_in_new!U97</f>
        <v>106707</v>
      </c>
      <c r="V97" s="52">
        <f>RES_hhdet_in!V97-RES_hhdet_in_new!V97</f>
        <v>108585</v>
      </c>
      <c r="W97" s="52">
        <f>RES_hhdet_in!W97-RES_hhdet_in_new!W97</f>
        <v>125204</v>
      </c>
      <c r="X97" s="52">
        <f>RES_hhdet_in!X97-RES_hhdet_in_new!X97</f>
        <v>160371</v>
      </c>
      <c r="Y97" s="52">
        <f>RES_hhdet_in!Y97-RES_hhdet_in_new!Y97</f>
        <v>220738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16790</v>
      </c>
      <c r="D101" s="52">
        <v>11407</v>
      </c>
      <c r="E101" s="52">
        <v>13433</v>
      </c>
      <c r="F101" s="52">
        <v>17480</v>
      </c>
      <c r="G101" s="52">
        <v>24441</v>
      </c>
      <c r="H101" s="52">
        <v>29304</v>
      </c>
      <c r="I101" s="52">
        <v>22140</v>
      </c>
      <c r="J101" s="52">
        <v>13081</v>
      </c>
      <c r="K101" s="52">
        <v>15687</v>
      </c>
      <c r="L101" s="52">
        <v>26576</v>
      </c>
      <c r="M101" s="52">
        <v>38469</v>
      </c>
      <c r="N101" s="52">
        <v>59187</v>
      </c>
      <c r="O101" s="52">
        <v>55241</v>
      </c>
      <c r="P101" s="52">
        <v>38053</v>
      </c>
      <c r="Q101" s="52">
        <v>32861</v>
      </c>
      <c r="R101" s="52">
        <v>33538</v>
      </c>
      <c r="S101" s="52">
        <v>46642</v>
      </c>
      <c r="T101" s="52">
        <v>56937</v>
      </c>
      <c r="U101" s="52">
        <v>74753</v>
      </c>
      <c r="V101" s="52">
        <v>49761</v>
      </c>
      <c r="W101" s="52">
        <v>14593</v>
      </c>
      <c r="X101" s="52">
        <v>4027</v>
      </c>
      <c r="Y101" s="52">
        <v>2344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2256</v>
      </c>
      <c r="D102" s="52">
        <v>1410</v>
      </c>
      <c r="E102" s="52">
        <v>1910</v>
      </c>
      <c r="F102" s="52">
        <v>2604</v>
      </c>
      <c r="G102" s="52">
        <v>4192</v>
      </c>
      <c r="H102" s="52">
        <v>5656</v>
      </c>
      <c r="I102" s="52">
        <v>4047</v>
      </c>
      <c r="J102" s="52">
        <v>2536</v>
      </c>
      <c r="K102" s="52">
        <v>3121</v>
      </c>
      <c r="L102" s="52">
        <v>4459</v>
      </c>
      <c r="M102" s="52">
        <v>8699</v>
      </c>
      <c r="N102" s="52">
        <v>11273</v>
      </c>
      <c r="O102" s="52">
        <v>14591</v>
      </c>
      <c r="P102" s="52">
        <v>10075</v>
      </c>
      <c r="Q102" s="52">
        <v>13430</v>
      </c>
      <c r="R102" s="52">
        <v>12988</v>
      </c>
      <c r="S102" s="52">
        <v>23665</v>
      </c>
      <c r="T102" s="52">
        <v>40113</v>
      </c>
      <c r="U102" s="52">
        <v>28163</v>
      </c>
      <c r="V102" s="52">
        <v>28601</v>
      </c>
      <c r="W102" s="52">
        <v>30813</v>
      </c>
      <c r="X102" s="52">
        <v>35157</v>
      </c>
      <c r="Y102" s="52">
        <v>46076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68576</v>
      </c>
      <c r="D103" s="36">
        <v>59699</v>
      </c>
      <c r="E103" s="36">
        <v>61918</v>
      </c>
      <c r="F103" s="36">
        <v>77881</v>
      </c>
      <c r="G103" s="36">
        <v>100835</v>
      </c>
      <c r="H103" s="36">
        <v>117465</v>
      </c>
      <c r="I103" s="36">
        <v>78796</v>
      </c>
      <c r="J103" s="36">
        <v>53578</v>
      </c>
      <c r="K103" s="36">
        <v>77639</v>
      </c>
      <c r="L103" s="36">
        <v>110965</v>
      </c>
      <c r="M103" s="36">
        <v>167897</v>
      </c>
      <c r="N103" s="36">
        <v>157153</v>
      </c>
      <c r="O103" s="36">
        <v>89261</v>
      </c>
      <c r="P103" s="36">
        <v>57963</v>
      </c>
      <c r="Q103" s="36">
        <v>82086</v>
      </c>
      <c r="R103" s="36">
        <v>104312</v>
      </c>
      <c r="S103" s="36">
        <v>109175</v>
      </c>
      <c r="T103" s="36">
        <v>106301</v>
      </c>
      <c r="U103" s="36">
        <v>69296</v>
      </c>
      <c r="V103" s="36">
        <v>84943</v>
      </c>
      <c r="W103" s="36">
        <v>123305</v>
      </c>
      <c r="X103" s="36">
        <v>182180</v>
      </c>
      <c r="Y103" s="36">
        <v>219047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113</v>
      </c>
      <c r="G107" s="52">
        <v>44</v>
      </c>
      <c r="H107" s="52">
        <v>32</v>
      </c>
      <c r="I107" s="52">
        <v>14</v>
      </c>
      <c r="J107" s="52">
        <v>15</v>
      </c>
      <c r="K107" s="52">
        <v>12</v>
      </c>
      <c r="L107" s="52">
        <v>5</v>
      </c>
      <c r="M107" s="52">
        <v>0</v>
      </c>
      <c r="N107" s="52">
        <v>0</v>
      </c>
      <c r="O107" s="52">
        <v>1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68</v>
      </c>
      <c r="H110" s="52">
        <v>45</v>
      </c>
      <c r="I110" s="52">
        <v>14</v>
      </c>
      <c r="J110" s="52">
        <v>5</v>
      </c>
      <c r="K110" s="52">
        <v>7</v>
      </c>
      <c r="L110" s="52">
        <v>7</v>
      </c>
      <c r="M110" s="52">
        <v>5</v>
      </c>
      <c r="N110" s="52">
        <v>5</v>
      </c>
      <c r="O110" s="52">
        <v>7</v>
      </c>
      <c r="P110" s="52">
        <v>2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52</v>
      </c>
      <c r="G116" s="52">
        <f>RES_hhdet_in!G116-RES_hhdet_in_new!G116</f>
        <v>16</v>
      </c>
      <c r="H116" s="52">
        <f>RES_hhdet_in!H116-RES_hhdet_in_new!H116</f>
        <v>13</v>
      </c>
      <c r="I116" s="52">
        <f>RES_hhdet_in!I116-RES_hhdet_in_new!I116</f>
        <v>0</v>
      </c>
      <c r="J116" s="52">
        <f>RES_hhdet_in!J116-RES_hhdet_in_new!J116</f>
        <v>2</v>
      </c>
      <c r="K116" s="52">
        <f>RES_hhdet_in!K116-RES_hhdet_in_new!K116</f>
        <v>13</v>
      </c>
      <c r="L116" s="52">
        <f>RES_hhdet_in!L116-RES_hhdet_in_new!L116</f>
        <v>14</v>
      </c>
      <c r="M116" s="52">
        <f>RES_hhdet_in!M116-RES_hhdet_in_new!M116</f>
        <v>18</v>
      </c>
      <c r="N116" s="52">
        <f>RES_hhdet_in!N116-RES_hhdet_in_new!N116</f>
        <v>31</v>
      </c>
      <c r="O116" s="52">
        <f>RES_hhdet_in!O116-RES_hhdet_in_new!O116</f>
        <v>8</v>
      </c>
      <c r="P116" s="52">
        <f>RES_hhdet_in!P116-RES_hhdet_in_new!P116</f>
        <v>2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61</v>
      </c>
      <c r="G117" s="52">
        <f>RES_hhdet_in!G117-RES_hhdet_in_new!G117</f>
        <v>28</v>
      </c>
      <c r="H117" s="52">
        <f>RES_hhdet_in!H117-RES_hhdet_in_new!H117</f>
        <v>23</v>
      </c>
      <c r="I117" s="52">
        <f>RES_hhdet_in!I117-RES_hhdet_in_new!I117</f>
        <v>19</v>
      </c>
      <c r="J117" s="52">
        <f>RES_hhdet_in!J117-RES_hhdet_in_new!J117</f>
        <v>29</v>
      </c>
      <c r="K117" s="52">
        <f>RES_hhdet_in!K117-RES_hhdet_in_new!K117</f>
        <v>26</v>
      </c>
      <c r="L117" s="52">
        <f>RES_hhdet_in!L117-RES_hhdet_in_new!L117</f>
        <v>35</v>
      </c>
      <c r="M117" s="52">
        <f>RES_hhdet_in!M117-RES_hhdet_in_new!M117</f>
        <v>33</v>
      </c>
      <c r="N117" s="52">
        <f>RES_hhdet_in!N117-RES_hhdet_in_new!N117</f>
        <v>63</v>
      </c>
      <c r="O117" s="52">
        <f>RES_hhdet_in!O117-RES_hhdet_in_new!O117</f>
        <v>17</v>
      </c>
      <c r="P117" s="52">
        <f>RES_hhdet_in!P117-RES_hhdet_in_new!P117</f>
        <v>6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4</v>
      </c>
      <c r="G121" s="52">
        <v>2</v>
      </c>
      <c r="H121" s="52">
        <v>1</v>
      </c>
      <c r="I121" s="52">
        <v>1</v>
      </c>
      <c r="J121" s="52">
        <v>1</v>
      </c>
      <c r="K121" s="52">
        <v>1</v>
      </c>
      <c r="L121" s="52">
        <v>2</v>
      </c>
      <c r="M121" s="52">
        <v>2</v>
      </c>
      <c r="N121" s="52">
        <v>6</v>
      </c>
      <c r="O121" s="52">
        <v>4</v>
      </c>
      <c r="P121" s="52">
        <v>1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109</v>
      </c>
      <c r="G122" s="36">
        <v>42</v>
      </c>
      <c r="H122" s="36">
        <v>34</v>
      </c>
      <c r="I122" s="36">
        <v>20</v>
      </c>
      <c r="J122" s="36">
        <v>29</v>
      </c>
      <c r="K122" s="36">
        <v>40</v>
      </c>
      <c r="L122" s="36">
        <v>43</v>
      </c>
      <c r="M122" s="36">
        <v>50</v>
      </c>
      <c r="N122" s="36">
        <v>91</v>
      </c>
      <c r="O122" s="36">
        <v>26</v>
      </c>
      <c r="P122" s="36">
        <v>6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2929</v>
      </c>
      <c r="D126" s="52">
        <v>5143</v>
      </c>
      <c r="E126" s="52">
        <v>7895</v>
      </c>
      <c r="F126" s="52">
        <v>5212</v>
      </c>
      <c r="G126" s="52">
        <v>5887</v>
      </c>
      <c r="H126" s="52">
        <v>4127</v>
      </c>
      <c r="I126" s="52">
        <v>4785</v>
      </c>
      <c r="J126" s="52">
        <v>3511</v>
      </c>
      <c r="K126" s="52">
        <v>4459</v>
      </c>
      <c r="L126" s="52">
        <v>4842</v>
      </c>
      <c r="M126" s="52">
        <v>3846</v>
      </c>
      <c r="N126" s="52">
        <v>5075</v>
      </c>
      <c r="O126" s="52">
        <v>4736</v>
      </c>
      <c r="P126" s="52">
        <v>1557</v>
      </c>
      <c r="Q126" s="52">
        <v>2482</v>
      </c>
      <c r="R126" s="52">
        <v>3527</v>
      </c>
      <c r="S126" s="52">
        <v>3199</v>
      </c>
      <c r="T126" s="52">
        <v>5545</v>
      </c>
      <c r="U126" s="52">
        <v>3859</v>
      </c>
      <c r="V126" s="52">
        <v>1318</v>
      </c>
      <c r="W126" s="52">
        <v>0</v>
      </c>
      <c r="X126" s="52">
        <v>0</v>
      </c>
      <c r="Y126" s="52">
        <v>0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1544</v>
      </c>
      <c r="D129" s="52">
        <v>1451</v>
      </c>
      <c r="E129" s="52">
        <v>1977</v>
      </c>
      <c r="F129" s="52">
        <v>4559</v>
      </c>
      <c r="G129" s="52">
        <v>3618</v>
      </c>
      <c r="H129" s="52">
        <v>4048</v>
      </c>
      <c r="I129" s="52">
        <v>2201</v>
      </c>
      <c r="J129" s="52">
        <v>1965</v>
      </c>
      <c r="K129" s="52">
        <v>2109</v>
      </c>
      <c r="L129" s="52">
        <v>2507</v>
      </c>
      <c r="M129" s="52">
        <v>2824</v>
      </c>
      <c r="N129" s="52">
        <v>2635</v>
      </c>
      <c r="O129" s="52">
        <v>3488</v>
      </c>
      <c r="P129" s="52">
        <v>2870</v>
      </c>
      <c r="Q129" s="52">
        <v>2837</v>
      </c>
      <c r="R129" s="52">
        <v>3635</v>
      </c>
      <c r="S129" s="52">
        <v>3875</v>
      </c>
      <c r="T129" s="52">
        <v>3328</v>
      </c>
      <c r="U129" s="52">
        <v>4270</v>
      </c>
      <c r="V129" s="52">
        <v>3403</v>
      </c>
      <c r="W129" s="52">
        <v>2059</v>
      </c>
      <c r="X129" s="52">
        <v>1533</v>
      </c>
      <c r="Y129" s="52">
        <v>4080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498</v>
      </c>
      <c r="D131" s="52">
        <f>RES_hhdet_in!D131-RES_hhdet_in_new!D131</f>
        <v>1920</v>
      </c>
      <c r="E131" s="52">
        <f>RES_hhdet_in!E131-RES_hhdet_in_new!E131</f>
        <v>2561</v>
      </c>
      <c r="F131" s="52">
        <f>RES_hhdet_in!F131-RES_hhdet_in_new!F131</f>
        <v>1896</v>
      </c>
      <c r="G131" s="52">
        <f>RES_hhdet_in!G131-RES_hhdet_in_new!G131</f>
        <v>1872</v>
      </c>
      <c r="H131" s="52">
        <f>RES_hhdet_in!H131-RES_hhdet_in_new!H131</f>
        <v>1355</v>
      </c>
      <c r="I131" s="52">
        <f>RES_hhdet_in!I131-RES_hhdet_in_new!I131</f>
        <v>522</v>
      </c>
      <c r="J131" s="52">
        <f>RES_hhdet_in!J131-RES_hhdet_in_new!J131</f>
        <v>2361</v>
      </c>
      <c r="K131" s="52">
        <f>RES_hhdet_in!K131-RES_hhdet_in_new!K131</f>
        <v>2657</v>
      </c>
      <c r="L131" s="52">
        <f>RES_hhdet_in!L131-RES_hhdet_in_new!L131</f>
        <v>2602</v>
      </c>
      <c r="M131" s="52">
        <f>RES_hhdet_in!M131-RES_hhdet_in_new!M131</f>
        <v>2775</v>
      </c>
      <c r="N131" s="52">
        <f>RES_hhdet_in!N131-RES_hhdet_in_new!N131</f>
        <v>4145</v>
      </c>
      <c r="O131" s="52">
        <f>RES_hhdet_in!O131-RES_hhdet_in_new!O131</f>
        <v>5390</v>
      </c>
      <c r="P131" s="52">
        <f>RES_hhdet_in!P131-RES_hhdet_in_new!P131</f>
        <v>3005</v>
      </c>
      <c r="Q131" s="52">
        <f>RES_hhdet_in!Q131-RES_hhdet_in_new!Q131</f>
        <v>1936</v>
      </c>
      <c r="R131" s="52">
        <f>RES_hhdet_in!R131-RES_hhdet_in_new!R131</f>
        <v>1846</v>
      </c>
      <c r="S131" s="52">
        <f>RES_hhdet_in!S131-RES_hhdet_in_new!S131</f>
        <v>3423</v>
      </c>
      <c r="T131" s="52">
        <f>RES_hhdet_in!T131-RES_hhdet_in_new!T131</f>
        <v>4022</v>
      </c>
      <c r="U131" s="52">
        <f>RES_hhdet_in!U131-RES_hhdet_in_new!U131</f>
        <v>4135</v>
      </c>
      <c r="V131" s="52">
        <f>RES_hhdet_in!V131-RES_hhdet_in_new!V131</f>
        <v>3826</v>
      </c>
      <c r="W131" s="52">
        <f>RES_hhdet_in!W131-RES_hhdet_in_new!W131</f>
        <v>3808</v>
      </c>
      <c r="X131" s="52">
        <f>RES_hhdet_in!X131-RES_hhdet_in_new!X131</f>
        <v>5401</v>
      </c>
      <c r="Y131" s="52">
        <f>RES_hhdet_in!Y131-RES_hhdet_in_new!Y131</f>
        <v>2011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10</v>
      </c>
      <c r="D132" s="52">
        <f>RES_hhdet_in!D132-RES_hhdet_in_new!D132</f>
        <v>0</v>
      </c>
      <c r="E132" s="52">
        <f>RES_hhdet_in!E132-RES_hhdet_in_new!E132</f>
        <v>76</v>
      </c>
      <c r="F132" s="52">
        <f>RES_hhdet_in!F132-RES_hhdet_in_new!F132</f>
        <v>0</v>
      </c>
      <c r="G132" s="52">
        <f>RES_hhdet_in!G132-RES_hhdet_in_new!G132</f>
        <v>8</v>
      </c>
      <c r="H132" s="52">
        <f>RES_hhdet_in!H132-RES_hhdet_in_new!H132</f>
        <v>51</v>
      </c>
      <c r="I132" s="52">
        <f>RES_hhdet_in!I132-RES_hhdet_in_new!I132</f>
        <v>0</v>
      </c>
      <c r="J132" s="52">
        <f>RES_hhdet_in!J132-RES_hhdet_in_new!J132</f>
        <v>60</v>
      </c>
      <c r="K132" s="52">
        <f>RES_hhdet_in!K132-RES_hhdet_in_new!K132</f>
        <v>79</v>
      </c>
      <c r="L132" s="52">
        <f>RES_hhdet_in!L132-RES_hhdet_in_new!L132</f>
        <v>43</v>
      </c>
      <c r="M132" s="52">
        <f>RES_hhdet_in!M132-RES_hhdet_in_new!M132</f>
        <v>0</v>
      </c>
      <c r="N132" s="52">
        <f>RES_hhdet_in!N132-RES_hhdet_in_new!N132</f>
        <v>42</v>
      </c>
      <c r="O132" s="52">
        <f>RES_hhdet_in!O132-RES_hhdet_in_new!O132</f>
        <v>116</v>
      </c>
      <c r="P132" s="52">
        <f>RES_hhdet_in!P132-RES_hhdet_in_new!P132</f>
        <v>60</v>
      </c>
      <c r="Q132" s="52">
        <f>RES_hhdet_in!Q132-RES_hhdet_in_new!Q132</f>
        <v>15</v>
      </c>
      <c r="R132" s="52">
        <f>RES_hhdet_in!R132-RES_hhdet_in_new!R132</f>
        <v>0</v>
      </c>
      <c r="S132" s="52">
        <f>RES_hhdet_in!S132-RES_hhdet_in_new!S132</f>
        <v>89</v>
      </c>
      <c r="T132" s="52">
        <f>RES_hhdet_in!T132-RES_hhdet_in_new!T132</f>
        <v>136</v>
      </c>
      <c r="U132" s="52">
        <f>RES_hhdet_in!U132-RES_hhdet_in_new!U132</f>
        <v>74</v>
      </c>
      <c r="V132" s="52">
        <f>RES_hhdet_in!V132-RES_hhdet_in_new!V132</f>
        <v>103</v>
      </c>
      <c r="W132" s="52">
        <f>RES_hhdet_in!W132-RES_hhdet_in_new!W132</f>
        <v>16</v>
      </c>
      <c r="X132" s="52">
        <f>RES_hhdet_in!X132-RES_hhdet_in_new!X132</f>
        <v>144</v>
      </c>
      <c r="Y132" s="52">
        <f>RES_hhdet_in!Y132-RES_hhdet_in_new!Y132</f>
        <v>223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1660</v>
      </c>
      <c r="D135" s="52">
        <f>RES_hhdet_in!D135-RES_hhdet_in_new!D135</f>
        <v>2623</v>
      </c>
      <c r="E135" s="52">
        <f>RES_hhdet_in!E135-RES_hhdet_in_new!E135</f>
        <v>2622</v>
      </c>
      <c r="F135" s="52">
        <f>RES_hhdet_in!F135-RES_hhdet_in_new!F135</f>
        <v>3036</v>
      </c>
      <c r="G135" s="52">
        <f>RES_hhdet_in!G135-RES_hhdet_in_new!G135</f>
        <v>2889</v>
      </c>
      <c r="H135" s="52">
        <f>RES_hhdet_in!H135-RES_hhdet_in_new!H135</f>
        <v>2502</v>
      </c>
      <c r="I135" s="52">
        <f>RES_hhdet_in!I135-RES_hhdet_in_new!I135</f>
        <v>235</v>
      </c>
      <c r="J135" s="52">
        <f>RES_hhdet_in!J135-RES_hhdet_in_new!J135</f>
        <v>438</v>
      </c>
      <c r="K135" s="52">
        <f>RES_hhdet_in!K135-RES_hhdet_in_new!K135</f>
        <v>2693</v>
      </c>
      <c r="L135" s="52">
        <f>RES_hhdet_in!L135-RES_hhdet_in_new!L135</f>
        <v>2805</v>
      </c>
      <c r="M135" s="52">
        <f>RES_hhdet_in!M135-RES_hhdet_in_new!M135</f>
        <v>3206</v>
      </c>
      <c r="N135" s="52">
        <f>RES_hhdet_in!N135-RES_hhdet_in_new!N135</f>
        <v>2553</v>
      </c>
      <c r="O135" s="52">
        <f>RES_hhdet_in!O135-RES_hhdet_in_new!O135</f>
        <v>1681</v>
      </c>
      <c r="P135" s="52">
        <f>RES_hhdet_in!P135-RES_hhdet_in_new!P135</f>
        <v>923</v>
      </c>
      <c r="Q135" s="52">
        <f>RES_hhdet_in!Q135-RES_hhdet_in_new!Q135</f>
        <v>494</v>
      </c>
      <c r="R135" s="52">
        <f>RES_hhdet_in!R135-RES_hhdet_in_new!R135</f>
        <v>1486</v>
      </c>
      <c r="S135" s="52">
        <f>RES_hhdet_in!S135-RES_hhdet_in_new!S135</f>
        <v>1100</v>
      </c>
      <c r="T135" s="52">
        <f>RES_hhdet_in!T135-RES_hhdet_in_new!T135</f>
        <v>1043</v>
      </c>
      <c r="U135" s="52">
        <f>RES_hhdet_in!U135-RES_hhdet_in_new!U135</f>
        <v>1124</v>
      </c>
      <c r="V135" s="52">
        <f>RES_hhdet_in!V135-RES_hhdet_in_new!V135</f>
        <v>309</v>
      </c>
      <c r="W135" s="52">
        <f>RES_hhdet_in!W135-RES_hhdet_in_new!W135</f>
        <v>0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3634</v>
      </c>
      <c r="D136" s="52">
        <f>RES_hhdet_in!D136-RES_hhdet_in_new!D136</f>
        <v>3485</v>
      </c>
      <c r="E136" s="52">
        <f>RES_hhdet_in!E136-RES_hhdet_in_new!E136</f>
        <v>5610</v>
      </c>
      <c r="F136" s="52">
        <f>RES_hhdet_in!F136-RES_hhdet_in_new!F136</f>
        <v>3520</v>
      </c>
      <c r="G136" s="52">
        <f>RES_hhdet_in!G136-RES_hhdet_in_new!G136</f>
        <v>4915</v>
      </c>
      <c r="H136" s="52">
        <f>RES_hhdet_in!H136-RES_hhdet_in_new!H136</f>
        <v>4975</v>
      </c>
      <c r="I136" s="52">
        <f>RES_hhdet_in!I136-RES_hhdet_in_new!I136</f>
        <v>6815</v>
      </c>
      <c r="J136" s="52">
        <f>RES_hhdet_in!J136-RES_hhdet_in_new!J136</f>
        <v>4823</v>
      </c>
      <c r="K136" s="52">
        <f>RES_hhdet_in!K136-RES_hhdet_in_new!K136</f>
        <v>5385</v>
      </c>
      <c r="L136" s="52">
        <f>RES_hhdet_in!L136-RES_hhdet_in_new!L136</f>
        <v>6830</v>
      </c>
      <c r="M136" s="52">
        <f>RES_hhdet_in!M136-RES_hhdet_in_new!M136</f>
        <v>5492</v>
      </c>
      <c r="N136" s="52">
        <f>RES_hhdet_in!N136-RES_hhdet_in_new!N136</f>
        <v>4765</v>
      </c>
      <c r="O136" s="52">
        <f>RES_hhdet_in!O136-RES_hhdet_in_new!O136</f>
        <v>3186</v>
      </c>
      <c r="P136" s="52">
        <f>RES_hhdet_in!P136-RES_hhdet_in_new!P136</f>
        <v>2577</v>
      </c>
      <c r="Q136" s="52">
        <f>RES_hhdet_in!Q136-RES_hhdet_in_new!Q136</f>
        <v>5005</v>
      </c>
      <c r="R136" s="52">
        <f>RES_hhdet_in!R136-RES_hhdet_in_new!R136</f>
        <v>4636</v>
      </c>
      <c r="S136" s="52">
        <f>RES_hhdet_in!S136-RES_hhdet_in_new!S136</f>
        <v>3227</v>
      </c>
      <c r="T136" s="52">
        <f>RES_hhdet_in!T136-RES_hhdet_in_new!T136</f>
        <v>4676</v>
      </c>
      <c r="U136" s="52">
        <f>RES_hhdet_in!U136-RES_hhdet_in_new!U136</f>
        <v>2377</v>
      </c>
      <c r="V136" s="52">
        <f>RES_hhdet_in!V136-RES_hhdet_in_new!V136</f>
        <v>807</v>
      </c>
      <c r="W136" s="52">
        <f>RES_hhdet_in!W136-RES_hhdet_in_new!W136</f>
        <v>0</v>
      </c>
      <c r="X136" s="52">
        <f>RES_hhdet_in!X136-RES_hhdet_in_new!X136</f>
        <v>5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218</v>
      </c>
      <c r="D140" s="52">
        <v>210</v>
      </c>
      <c r="E140" s="52">
        <v>357</v>
      </c>
      <c r="F140" s="52">
        <v>310</v>
      </c>
      <c r="G140" s="52">
        <v>438</v>
      </c>
      <c r="H140" s="52">
        <v>481</v>
      </c>
      <c r="I140" s="52">
        <v>410</v>
      </c>
      <c r="J140" s="52">
        <v>359</v>
      </c>
      <c r="K140" s="52">
        <v>438</v>
      </c>
      <c r="L140" s="52">
        <v>502</v>
      </c>
      <c r="M140" s="52">
        <v>604</v>
      </c>
      <c r="N140" s="52">
        <v>809</v>
      </c>
      <c r="O140" s="52">
        <v>1537</v>
      </c>
      <c r="P140" s="52">
        <v>1087</v>
      </c>
      <c r="Q140" s="52">
        <v>1218</v>
      </c>
      <c r="R140" s="52">
        <v>1071</v>
      </c>
      <c r="S140" s="52">
        <v>1720</v>
      </c>
      <c r="T140" s="52">
        <v>3193</v>
      </c>
      <c r="U140" s="52">
        <v>2760</v>
      </c>
      <c r="V140" s="52">
        <v>1815</v>
      </c>
      <c r="W140" s="52">
        <v>821</v>
      </c>
      <c r="X140" s="52">
        <v>322</v>
      </c>
      <c r="Y140" s="52">
        <v>1054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6635</v>
      </c>
      <c r="D141" s="36">
        <v>8873</v>
      </c>
      <c r="E141" s="36">
        <v>11591</v>
      </c>
      <c r="F141" s="36">
        <v>9297</v>
      </c>
      <c r="G141" s="36">
        <v>10567</v>
      </c>
      <c r="H141" s="36">
        <v>10025</v>
      </c>
      <c r="I141" s="36">
        <v>7995</v>
      </c>
      <c r="J141" s="36">
        <v>7632</v>
      </c>
      <c r="K141" s="36">
        <v>10893</v>
      </c>
      <c r="L141" s="36">
        <v>12476</v>
      </c>
      <c r="M141" s="36">
        <v>11671</v>
      </c>
      <c r="N141" s="36">
        <v>11334</v>
      </c>
      <c r="O141" s="36">
        <v>9453</v>
      </c>
      <c r="P141" s="36">
        <v>6277</v>
      </c>
      <c r="Q141" s="36">
        <v>7490</v>
      </c>
      <c r="R141" s="36">
        <v>8650</v>
      </c>
      <c r="S141" s="36">
        <v>7968</v>
      </c>
      <c r="T141" s="36">
        <v>8495</v>
      </c>
      <c r="U141" s="36">
        <v>6812</v>
      </c>
      <c r="V141" s="36">
        <v>5378</v>
      </c>
      <c r="W141" s="36">
        <v>3291</v>
      </c>
      <c r="X141" s="36">
        <v>1719</v>
      </c>
      <c r="Y141" s="36">
        <v>5001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3372</v>
      </c>
      <c r="D145" s="52">
        <v>7916</v>
      </c>
      <c r="E145" s="52">
        <v>8665</v>
      </c>
      <c r="F145" s="52">
        <v>7216</v>
      </c>
      <c r="G145" s="52">
        <v>9930</v>
      </c>
      <c r="H145" s="52">
        <v>10757</v>
      </c>
      <c r="I145" s="52">
        <v>8811</v>
      </c>
      <c r="J145" s="52">
        <v>4979</v>
      </c>
      <c r="K145" s="52">
        <v>3389</v>
      </c>
      <c r="L145" s="52">
        <v>5423</v>
      </c>
      <c r="M145" s="52">
        <v>7403</v>
      </c>
      <c r="N145" s="52">
        <v>10830</v>
      </c>
      <c r="O145" s="52">
        <v>11071</v>
      </c>
      <c r="P145" s="52">
        <v>11443</v>
      </c>
      <c r="Q145" s="52">
        <v>23137</v>
      </c>
      <c r="R145" s="52">
        <v>28811</v>
      </c>
      <c r="S145" s="52">
        <v>31003</v>
      </c>
      <c r="T145" s="52">
        <v>33070</v>
      </c>
      <c r="U145" s="52">
        <v>24589</v>
      </c>
      <c r="V145" s="52">
        <v>25229</v>
      </c>
      <c r="W145" s="52">
        <v>33335</v>
      </c>
      <c r="X145" s="52">
        <v>33438</v>
      </c>
      <c r="Y145" s="52">
        <v>40016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1567</v>
      </c>
      <c r="D147" s="52">
        <v>3876</v>
      </c>
      <c r="E147" s="52">
        <v>5249</v>
      </c>
      <c r="F147" s="52">
        <v>4213</v>
      </c>
      <c r="G147" s="52">
        <v>6626</v>
      </c>
      <c r="H147" s="52">
        <v>9433</v>
      </c>
      <c r="I147" s="52">
        <v>10803</v>
      </c>
      <c r="J147" s="52">
        <v>5480</v>
      </c>
      <c r="K147" s="52">
        <v>7662</v>
      </c>
      <c r="L147" s="52">
        <v>4325</v>
      </c>
      <c r="M147" s="52">
        <v>14133</v>
      </c>
      <c r="N147" s="52">
        <v>17480</v>
      </c>
      <c r="O147" s="52">
        <v>24638</v>
      </c>
      <c r="P147" s="52">
        <v>12364</v>
      </c>
      <c r="Q147" s="52">
        <v>24599</v>
      </c>
      <c r="R147" s="52">
        <v>43667</v>
      </c>
      <c r="S147" s="52">
        <v>53295</v>
      </c>
      <c r="T147" s="52">
        <v>48463</v>
      </c>
      <c r="U147" s="52">
        <v>49155</v>
      </c>
      <c r="V147" s="52">
        <v>46028</v>
      </c>
      <c r="W147" s="52">
        <v>47781</v>
      </c>
      <c r="X147" s="52">
        <v>68072</v>
      </c>
      <c r="Y147" s="52">
        <v>168169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43</v>
      </c>
      <c r="D149" s="52">
        <f>RES_hhdet_in!D149-RES_hhdet_in_new!D149</f>
        <v>97</v>
      </c>
      <c r="E149" s="52">
        <f>RES_hhdet_in!E149-RES_hhdet_in_new!E149</f>
        <v>102</v>
      </c>
      <c r="F149" s="52">
        <f>RES_hhdet_in!F149-RES_hhdet_in_new!F149</f>
        <v>59</v>
      </c>
      <c r="G149" s="52">
        <f>RES_hhdet_in!G149-RES_hhdet_in_new!G149</f>
        <v>66</v>
      </c>
      <c r="H149" s="52">
        <f>RES_hhdet_in!H149-RES_hhdet_in_new!H149</f>
        <v>55</v>
      </c>
      <c r="I149" s="52">
        <f>RES_hhdet_in!I149-RES_hhdet_in_new!I149</f>
        <v>23</v>
      </c>
      <c r="J149" s="52">
        <f>RES_hhdet_in!J149-RES_hhdet_in_new!J149</f>
        <v>26</v>
      </c>
      <c r="K149" s="52">
        <f>RES_hhdet_in!K149-RES_hhdet_in_new!K149</f>
        <v>43</v>
      </c>
      <c r="L149" s="52">
        <f>RES_hhdet_in!L149-RES_hhdet_in_new!L149</f>
        <v>64</v>
      </c>
      <c r="M149" s="52">
        <f>RES_hhdet_in!M149-RES_hhdet_in_new!M149</f>
        <v>72</v>
      </c>
      <c r="N149" s="52">
        <f>RES_hhdet_in!N149-RES_hhdet_in_new!N149</f>
        <v>79</v>
      </c>
      <c r="O149" s="52">
        <f>RES_hhdet_in!O149-RES_hhdet_in_new!O149</f>
        <v>132</v>
      </c>
      <c r="P149" s="52">
        <f>RES_hhdet_in!P149-RES_hhdet_in_new!P149</f>
        <v>132</v>
      </c>
      <c r="Q149" s="52">
        <f>RES_hhdet_in!Q149-RES_hhdet_in_new!Q149</f>
        <v>121</v>
      </c>
      <c r="R149" s="52">
        <f>RES_hhdet_in!R149-RES_hhdet_in_new!R149</f>
        <v>122</v>
      </c>
      <c r="S149" s="52">
        <f>RES_hhdet_in!S149-RES_hhdet_in_new!S149</f>
        <v>195</v>
      </c>
      <c r="T149" s="52">
        <f>RES_hhdet_in!T149-RES_hhdet_in_new!T149</f>
        <v>263</v>
      </c>
      <c r="U149" s="52">
        <f>RES_hhdet_in!U149-RES_hhdet_in_new!U149</f>
        <v>325</v>
      </c>
      <c r="V149" s="52">
        <f>RES_hhdet_in!V149-RES_hhdet_in_new!V149</f>
        <v>310</v>
      </c>
      <c r="W149" s="52">
        <f>RES_hhdet_in!W149-RES_hhdet_in_new!W149</f>
        <v>288</v>
      </c>
      <c r="X149" s="52">
        <f>RES_hhdet_in!X149-RES_hhdet_in_new!X149</f>
        <v>262</v>
      </c>
      <c r="Y149" s="52">
        <f>RES_hhdet_in!Y149-RES_hhdet_in_new!Y149</f>
        <v>274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1</v>
      </c>
      <c r="E150" s="52">
        <f>RES_hhdet_in!E150-RES_hhdet_in_new!E150</f>
        <v>1</v>
      </c>
      <c r="F150" s="52">
        <f>RES_hhdet_in!F150-RES_hhdet_in_new!F150</f>
        <v>0</v>
      </c>
      <c r="G150" s="52">
        <f>RES_hhdet_in!G150-RES_hhdet_in_new!G150</f>
        <v>1</v>
      </c>
      <c r="H150" s="52">
        <f>RES_hhdet_in!H150-RES_hhdet_in_new!H150</f>
        <v>1</v>
      </c>
      <c r="I150" s="52">
        <f>RES_hhdet_in!I150-RES_hhdet_in_new!I150</f>
        <v>1</v>
      </c>
      <c r="J150" s="52">
        <f>RES_hhdet_in!J150-RES_hhdet_in_new!J150</f>
        <v>1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1</v>
      </c>
      <c r="O150" s="52">
        <f>RES_hhdet_in!O150-RES_hhdet_in_new!O150</f>
        <v>4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1</v>
      </c>
      <c r="S150" s="52">
        <f>RES_hhdet_in!S150-RES_hhdet_in_new!S150</f>
        <v>2</v>
      </c>
      <c r="T150" s="52">
        <f>RES_hhdet_in!T150-RES_hhdet_in_new!T150</f>
        <v>4</v>
      </c>
      <c r="U150" s="52">
        <f>RES_hhdet_in!U150-RES_hhdet_in_new!U150</f>
        <v>2</v>
      </c>
      <c r="V150" s="52">
        <f>RES_hhdet_in!V150-RES_hhdet_in_new!V150</f>
        <v>8</v>
      </c>
      <c r="W150" s="52">
        <f>RES_hhdet_in!W150-RES_hhdet_in_new!W150</f>
        <v>1</v>
      </c>
      <c r="X150" s="52">
        <f>RES_hhdet_in!X150-RES_hhdet_in_new!X150</f>
        <v>3</v>
      </c>
      <c r="Y150" s="52">
        <f>RES_hhdet_in!Y150-RES_hhdet_in_new!Y150</f>
        <v>13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1351</v>
      </c>
      <c r="D153" s="52">
        <f>RES_hhdet_in!D153-RES_hhdet_in_new!D153</f>
        <v>3782</v>
      </c>
      <c r="E153" s="52">
        <f>RES_hhdet_in!E153-RES_hhdet_in_new!E153</f>
        <v>3071</v>
      </c>
      <c r="F153" s="52">
        <f>RES_hhdet_in!F153-RES_hhdet_in_new!F153</f>
        <v>3948</v>
      </c>
      <c r="G153" s="52">
        <f>RES_hhdet_in!G153-RES_hhdet_in_new!G153</f>
        <v>4393</v>
      </c>
      <c r="H153" s="52">
        <f>RES_hhdet_in!H153-RES_hhdet_in_new!H153</f>
        <v>4631</v>
      </c>
      <c r="I153" s="52">
        <f>RES_hhdet_in!I153-RES_hhdet_in_new!I153</f>
        <v>418</v>
      </c>
      <c r="J153" s="52">
        <f>RES_hhdet_in!J153-RES_hhdet_in_new!J153</f>
        <v>907</v>
      </c>
      <c r="K153" s="52">
        <f>RES_hhdet_in!K153-RES_hhdet_in_new!K153</f>
        <v>4231</v>
      </c>
      <c r="L153" s="52">
        <f>RES_hhdet_in!L153-RES_hhdet_in_new!L153</f>
        <v>4964</v>
      </c>
      <c r="M153" s="52">
        <f>RES_hhdet_in!M153-RES_hhdet_in_new!M153</f>
        <v>7096</v>
      </c>
      <c r="N153" s="52">
        <f>RES_hhdet_in!N153-RES_hhdet_in_new!N153</f>
        <v>7819</v>
      </c>
      <c r="O153" s="52">
        <f>RES_hhdet_in!O153-RES_hhdet_in_new!O153</f>
        <v>7690</v>
      </c>
      <c r="P153" s="52">
        <f>RES_hhdet_in!P153-RES_hhdet_in_new!P153</f>
        <v>5763</v>
      </c>
      <c r="Q153" s="52">
        <f>RES_hhdet_in!Q153-RES_hhdet_in_new!Q153</f>
        <v>2921</v>
      </c>
      <c r="R153" s="52">
        <f>RES_hhdet_in!R153-RES_hhdet_in_new!R153</f>
        <v>9046</v>
      </c>
      <c r="S153" s="52">
        <f>RES_hhdet_in!S153-RES_hhdet_in_new!S153</f>
        <v>10343</v>
      </c>
      <c r="T153" s="52">
        <f>RES_hhdet_in!T153-RES_hhdet_in_new!T153</f>
        <v>8475</v>
      </c>
      <c r="U153" s="52">
        <f>RES_hhdet_in!U153-RES_hhdet_in_new!U153</f>
        <v>13591</v>
      </c>
      <c r="V153" s="52">
        <f>RES_hhdet_in!V153-RES_hhdet_in_new!V153</f>
        <v>13434</v>
      </c>
      <c r="W153" s="52">
        <f>RES_hhdet_in!W153-RES_hhdet_in_new!W153</f>
        <v>12895</v>
      </c>
      <c r="X153" s="52">
        <f>RES_hhdet_in!X153-RES_hhdet_in_new!X153</f>
        <v>0</v>
      </c>
      <c r="Y153" s="52">
        <f>RES_hhdet_in!Y153-RES_hhdet_in_new!Y153</f>
        <v>0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2956</v>
      </c>
      <c r="D154" s="52">
        <f>RES_hhdet_in!D154-RES_hhdet_in_new!D154</f>
        <v>5023</v>
      </c>
      <c r="E154" s="52">
        <f>RES_hhdet_in!E154-RES_hhdet_in_new!E154</f>
        <v>6567</v>
      </c>
      <c r="F154" s="52">
        <f>RES_hhdet_in!F154-RES_hhdet_in_new!F154</f>
        <v>4578</v>
      </c>
      <c r="G154" s="52">
        <f>RES_hhdet_in!G154-RES_hhdet_in_new!G154</f>
        <v>7469</v>
      </c>
      <c r="H154" s="52">
        <f>RES_hhdet_in!H154-RES_hhdet_in_new!H154</f>
        <v>9214</v>
      </c>
      <c r="I154" s="52">
        <f>RES_hhdet_in!I154-RES_hhdet_in_new!I154</f>
        <v>12145</v>
      </c>
      <c r="J154" s="52">
        <f>RES_hhdet_in!J154-RES_hhdet_in_new!J154</f>
        <v>10011</v>
      </c>
      <c r="K154" s="52">
        <f>RES_hhdet_in!K154-RES_hhdet_in_new!K154</f>
        <v>8460</v>
      </c>
      <c r="L154" s="52">
        <f>RES_hhdet_in!L154-RES_hhdet_in_new!L154</f>
        <v>12082</v>
      </c>
      <c r="M154" s="52">
        <f>RES_hhdet_in!M154-RES_hhdet_in_new!M154</f>
        <v>12148</v>
      </c>
      <c r="N154" s="52">
        <f>RES_hhdet_in!N154-RES_hhdet_in_new!N154</f>
        <v>14595</v>
      </c>
      <c r="O154" s="52">
        <f>RES_hhdet_in!O154-RES_hhdet_in_new!O154</f>
        <v>14502</v>
      </c>
      <c r="P154" s="52">
        <f>RES_hhdet_in!P154-RES_hhdet_in_new!P154</f>
        <v>16086</v>
      </c>
      <c r="Q154" s="52">
        <f>RES_hhdet_in!Q154-RES_hhdet_in_new!Q154</f>
        <v>29310</v>
      </c>
      <c r="R154" s="52">
        <f>RES_hhdet_in!R154-RES_hhdet_in_new!R154</f>
        <v>28131</v>
      </c>
      <c r="S154" s="52">
        <f>RES_hhdet_in!S154-RES_hhdet_in_new!S154</f>
        <v>30392</v>
      </c>
      <c r="T154" s="52">
        <f>RES_hhdet_in!T154-RES_hhdet_in_new!T154</f>
        <v>37821</v>
      </c>
      <c r="U154" s="52">
        <f>RES_hhdet_in!U154-RES_hhdet_in_new!U154</f>
        <v>28612</v>
      </c>
      <c r="V154" s="52">
        <f>RES_hhdet_in!V154-RES_hhdet_in_new!V154</f>
        <v>34734</v>
      </c>
      <c r="W154" s="52">
        <f>RES_hhdet_in!W154-RES_hhdet_in_new!W154</f>
        <v>49121</v>
      </c>
      <c r="X154" s="52">
        <f>RES_hhdet_in!X154-RES_hhdet_in_new!X154</f>
        <v>69059</v>
      </c>
      <c r="Y154" s="52">
        <f>RES_hhdet_in!Y154-RES_hhdet_in_new!Y154</f>
        <v>80439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138</v>
      </c>
      <c r="D158" s="52">
        <v>206</v>
      </c>
      <c r="E158" s="52">
        <v>291</v>
      </c>
      <c r="F158" s="52">
        <v>278</v>
      </c>
      <c r="G158" s="52">
        <v>475</v>
      </c>
      <c r="H158" s="52">
        <v>638</v>
      </c>
      <c r="I158" s="52">
        <v>613</v>
      </c>
      <c r="J158" s="52">
        <v>493</v>
      </c>
      <c r="K158" s="52">
        <v>489</v>
      </c>
      <c r="L158" s="52">
        <v>660</v>
      </c>
      <c r="M158" s="52">
        <v>950</v>
      </c>
      <c r="N158" s="52">
        <v>1502</v>
      </c>
      <c r="O158" s="52">
        <v>3137</v>
      </c>
      <c r="P158" s="52">
        <v>3253</v>
      </c>
      <c r="Q158" s="52">
        <v>4546</v>
      </c>
      <c r="R158" s="52">
        <v>4126</v>
      </c>
      <c r="S158" s="52">
        <v>7291</v>
      </c>
      <c r="T158" s="52">
        <v>12755</v>
      </c>
      <c r="U158" s="52">
        <v>12291</v>
      </c>
      <c r="V158" s="52">
        <v>12213</v>
      </c>
      <c r="W158" s="52">
        <v>12459</v>
      </c>
      <c r="X158" s="52">
        <v>11204</v>
      </c>
      <c r="Y158" s="52">
        <v>14041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4212</v>
      </c>
      <c r="D159" s="36">
        <v>8698</v>
      </c>
      <c r="E159" s="36">
        <v>9449</v>
      </c>
      <c r="F159" s="36">
        <v>8306</v>
      </c>
      <c r="G159" s="36">
        <v>11455</v>
      </c>
      <c r="H159" s="36">
        <v>13265</v>
      </c>
      <c r="I159" s="36">
        <v>11978</v>
      </c>
      <c r="J159" s="36">
        <v>10459</v>
      </c>
      <c r="K159" s="36">
        <v>12236</v>
      </c>
      <c r="L159" s="36">
        <v>16452</v>
      </c>
      <c r="M159" s="36">
        <v>18370</v>
      </c>
      <c r="N159" s="36">
        <v>20989</v>
      </c>
      <c r="O159" s="36">
        <v>19198</v>
      </c>
      <c r="P159" s="36">
        <v>18717</v>
      </c>
      <c r="Q159" s="36">
        <v>27812</v>
      </c>
      <c r="R159" s="36">
        <v>33179</v>
      </c>
      <c r="S159" s="36">
        <v>33636</v>
      </c>
      <c r="T159" s="36">
        <v>33810</v>
      </c>
      <c r="U159" s="36">
        <v>30248</v>
      </c>
      <c r="V159" s="36">
        <v>36263</v>
      </c>
      <c r="W159" s="36">
        <v>49849</v>
      </c>
      <c r="X159" s="36">
        <v>58108</v>
      </c>
      <c r="Y159" s="36">
        <v>66723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22482</v>
      </c>
      <c r="D163" s="52">
        <v>34129</v>
      </c>
      <c r="E163" s="52">
        <v>17764</v>
      </c>
      <c r="F163" s="52">
        <v>18155</v>
      </c>
      <c r="G163" s="52">
        <v>12536</v>
      </c>
      <c r="H163" s="52">
        <v>24202</v>
      </c>
      <c r="I163" s="52">
        <v>23614</v>
      </c>
      <c r="J163" s="52">
        <v>29999</v>
      </c>
      <c r="K163" s="52">
        <v>22124</v>
      </c>
      <c r="L163" s="52">
        <v>17790</v>
      </c>
      <c r="M163" s="52">
        <v>17434</v>
      </c>
      <c r="N163" s="52">
        <v>19324</v>
      </c>
      <c r="O163" s="52">
        <v>29997</v>
      </c>
      <c r="P163" s="52">
        <v>16200</v>
      </c>
      <c r="Q163" s="52">
        <v>17623</v>
      </c>
      <c r="R163" s="52">
        <v>22343</v>
      </c>
      <c r="S163" s="52">
        <v>14137</v>
      </c>
      <c r="T163" s="52">
        <v>1278</v>
      </c>
      <c r="U163" s="52">
        <v>2</v>
      </c>
      <c r="V163" s="52">
        <v>0</v>
      </c>
      <c r="W163" s="52">
        <v>0</v>
      </c>
      <c r="X163" s="52">
        <v>1</v>
      </c>
      <c r="Y163" s="52">
        <v>0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16040</v>
      </c>
      <c r="D165" s="52">
        <v>19684</v>
      </c>
      <c r="E165" s="52">
        <v>26792</v>
      </c>
      <c r="F165" s="52">
        <v>9226</v>
      </c>
      <c r="G165" s="52">
        <v>16530</v>
      </c>
      <c r="H165" s="52">
        <v>17636</v>
      </c>
      <c r="I165" s="52">
        <v>23553</v>
      </c>
      <c r="J165" s="52">
        <v>13884</v>
      </c>
      <c r="K165" s="52">
        <v>25376</v>
      </c>
      <c r="L165" s="52">
        <v>18323</v>
      </c>
      <c r="M165" s="52">
        <v>29934</v>
      </c>
      <c r="N165" s="52">
        <v>31873</v>
      </c>
      <c r="O165" s="52">
        <v>43973</v>
      </c>
      <c r="P165" s="52">
        <v>26737</v>
      </c>
      <c r="Q165" s="52">
        <v>34175</v>
      </c>
      <c r="R165" s="52">
        <v>41514</v>
      </c>
      <c r="S165" s="52">
        <v>47904</v>
      </c>
      <c r="T165" s="52">
        <v>34065</v>
      </c>
      <c r="U165" s="52">
        <v>19254</v>
      </c>
      <c r="V165" s="52">
        <v>13589</v>
      </c>
      <c r="W165" s="52">
        <v>8604</v>
      </c>
      <c r="X165" s="52">
        <v>4013</v>
      </c>
      <c r="Y165" s="52">
        <v>4066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392</v>
      </c>
      <c r="D167" s="52">
        <f>RES_hhdet_in!D167-RES_hhdet_in_new!D167</f>
        <v>567</v>
      </c>
      <c r="E167" s="52">
        <f>RES_hhdet_in!E167-RES_hhdet_in_new!E167</f>
        <v>387</v>
      </c>
      <c r="F167" s="52">
        <f>RES_hhdet_in!F167-RES_hhdet_in_new!F167</f>
        <v>272</v>
      </c>
      <c r="G167" s="52">
        <f>RES_hhdet_in!G167-RES_hhdet_in_new!G167</f>
        <v>207</v>
      </c>
      <c r="H167" s="52">
        <f>RES_hhdet_in!H167-RES_hhdet_in_new!H167</f>
        <v>226</v>
      </c>
      <c r="I167" s="52">
        <f>RES_hhdet_in!I167-RES_hhdet_in_new!I167</f>
        <v>79</v>
      </c>
      <c r="J167" s="52">
        <f>RES_hhdet_in!J167-RES_hhdet_in_new!J167</f>
        <v>138</v>
      </c>
      <c r="K167" s="52">
        <f>RES_hhdet_in!K167-RES_hhdet_in_new!K167</f>
        <v>192</v>
      </c>
      <c r="L167" s="52">
        <f>RES_hhdet_in!L167-RES_hhdet_in_new!L167</f>
        <v>191</v>
      </c>
      <c r="M167" s="52">
        <f>RES_hhdet_in!M167-RES_hhdet_in_new!M167</f>
        <v>159</v>
      </c>
      <c r="N167" s="52">
        <f>RES_hhdet_in!N167-RES_hhdet_in_new!N167</f>
        <v>168</v>
      </c>
      <c r="O167" s="52">
        <f>RES_hhdet_in!O167-RES_hhdet_in_new!O167</f>
        <v>335</v>
      </c>
      <c r="P167" s="52">
        <f>RES_hhdet_in!P167-RES_hhdet_in_new!P167</f>
        <v>291</v>
      </c>
      <c r="Q167" s="52">
        <f>RES_hhdet_in!Q167-RES_hhdet_in_new!Q167</f>
        <v>196</v>
      </c>
      <c r="R167" s="52">
        <f>RES_hhdet_in!R167-RES_hhdet_in_new!R167</f>
        <v>183</v>
      </c>
      <c r="S167" s="52">
        <f>RES_hhdet_in!S167-RES_hhdet_in_new!S167</f>
        <v>198</v>
      </c>
      <c r="T167" s="52">
        <f>RES_hhdet_in!T167-RES_hhdet_in_new!T167</f>
        <v>164</v>
      </c>
      <c r="U167" s="52">
        <f>RES_hhdet_in!U167-RES_hhdet_in_new!U167</f>
        <v>79</v>
      </c>
      <c r="V167" s="52">
        <f>RES_hhdet_in!V167-RES_hhdet_in_new!V167</f>
        <v>98</v>
      </c>
      <c r="W167" s="52">
        <f>RES_hhdet_in!W167-RES_hhdet_in_new!W167</f>
        <v>83</v>
      </c>
      <c r="X167" s="52">
        <f>RES_hhdet_in!X167-RES_hhdet_in_new!X167</f>
        <v>33</v>
      </c>
      <c r="Y167" s="52">
        <f>RES_hhdet_in!Y167-RES_hhdet_in_new!Y167</f>
        <v>13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6</v>
      </c>
      <c r="D168" s="52">
        <f>RES_hhdet_in!D168-RES_hhdet_in_new!D168</f>
        <v>6</v>
      </c>
      <c r="E168" s="52">
        <f>RES_hhdet_in!E168-RES_hhdet_in_new!E168</f>
        <v>6</v>
      </c>
      <c r="F168" s="52">
        <f>RES_hhdet_in!F168-RES_hhdet_in_new!F168</f>
        <v>2</v>
      </c>
      <c r="G168" s="52">
        <f>RES_hhdet_in!G168-RES_hhdet_in_new!G168</f>
        <v>2</v>
      </c>
      <c r="H168" s="52">
        <f>RES_hhdet_in!H168-RES_hhdet_in_new!H168</f>
        <v>4</v>
      </c>
      <c r="I168" s="52">
        <f>RES_hhdet_in!I168-RES_hhdet_in_new!I168</f>
        <v>2</v>
      </c>
      <c r="J168" s="52">
        <f>RES_hhdet_in!J168-RES_hhdet_in_new!J168</f>
        <v>5</v>
      </c>
      <c r="K168" s="52">
        <f>RES_hhdet_in!K168-RES_hhdet_in_new!K168</f>
        <v>1</v>
      </c>
      <c r="L168" s="52">
        <f>RES_hhdet_in!L168-RES_hhdet_in_new!L168</f>
        <v>2</v>
      </c>
      <c r="M168" s="52">
        <f>RES_hhdet_in!M168-RES_hhdet_in_new!M168</f>
        <v>0</v>
      </c>
      <c r="N168" s="52">
        <f>RES_hhdet_in!N168-RES_hhdet_in_new!N168</f>
        <v>1</v>
      </c>
      <c r="O168" s="52">
        <f>RES_hhdet_in!O168-RES_hhdet_in_new!O168</f>
        <v>10</v>
      </c>
      <c r="P168" s="52">
        <f>RES_hhdet_in!P168-RES_hhdet_in_new!P168</f>
        <v>3</v>
      </c>
      <c r="Q168" s="52">
        <f>RES_hhdet_in!Q168-RES_hhdet_in_new!Q168</f>
        <v>2</v>
      </c>
      <c r="R168" s="52">
        <f>RES_hhdet_in!R168-RES_hhdet_in_new!R168</f>
        <v>0</v>
      </c>
      <c r="S168" s="52">
        <f>RES_hhdet_in!S168-RES_hhdet_in_new!S168</f>
        <v>2</v>
      </c>
      <c r="T168" s="52">
        <f>RES_hhdet_in!T168-RES_hhdet_in_new!T168</f>
        <v>2</v>
      </c>
      <c r="U168" s="52">
        <f>RES_hhdet_in!U168-RES_hhdet_in_new!U168</f>
        <v>1</v>
      </c>
      <c r="V168" s="52">
        <f>RES_hhdet_in!V168-RES_hhdet_in_new!V168</f>
        <v>3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1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12658</v>
      </c>
      <c r="D171" s="52">
        <f>RES_hhdet_in!D171-RES_hhdet_in_new!D171</f>
        <v>22311</v>
      </c>
      <c r="E171" s="52">
        <f>RES_hhdet_in!E171-RES_hhdet_in_new!E171</f>
        <v>11615</v>
      </c>
      <c r="F171" s="52">
        <f>RES_hhdet_in!F171-RES_hhdet_in_new!F171</f>
        <v>18024</v>
      </c>
      <c r="G171" s="52">
        <f>RES_hhdet_in!G171-RES_hhdet_in_new!G171</f>
        <v>13773</v>
      </c>
      <c r="H171" s="52">
        <f>RES_hhdet_in!H171-RES_hhdet_in_new!H171</f>
        <v>18417</v>
      </c>
      <c r="I171" s="52">
        <f>RES_hhdet_in!I171-RES_hhdet_in_new!I171</f>
        <v>1389</v>
      </c>
      <c r="J171" s="52">
        <f>RES_hhdet_in!J171-RES_hhdet_in_new!J171</f>
        <v>4321</v>
      </c>
      <c r="K171" s="52">
        <f>RES_hhdet_in!K171-RES_hhdet_in_new!K171</f>
        <v>18273</v>
      </c>
      <c r="L171" s="52">
        <f>RES_hhdet_in!L171-RES_hhdet_in_new!L171</f>
        <v>14729</v>
      </c>
      <c r="M171" s="52">
        <f>RES_hhdet_in!M171-RES_hhdet_in_new!M171</f>
        <v>16004</v>
      </c>
      <c r="N171" s="52">
        <f>RES_hhdet_in!N171-RES_hhdet_in_new!N171</f>
        <v>16218</v>
      </c>
      <c r="O171" s="52">
        <f>RES_hhdet_in!O171-RES_hhdet_in_new!O171</f>
        <v>19574</v>
      </c>
      <c r="P171" s="52">
        <f>RES_hhdet_in!P171-RES_hhdet_in_new!P171</f>
        <v>12967</v>
      </c>
      <c r="Q171" s="52">
        <f>RES_hhdet_in!Q171-RES_hhdet_in_new!Q171</f>
        <v>4694</v>
      </c>
      <c r="R171" s="52">
        <f>RES_hhdet_in!R171-RES_hhdet_in_new!R171</f>
        <v>13670</v>
      </c>
      <c r="S171" s="52">
        <f>RES_hhdet_in!S171-RES_hhdet_in_new!S171</f>
        <v>10858</v>
      </c>
      <c r="T171" s="52">
        <f>RES_hhdet_in!T171-RES_hhdet_in_new!T171</f>
        <v>5280</v>
      </c>
      <c r="U171" s="52">
        <f>RES_hhdet_in!U171-RES_hhdet_in_new!U171</f>
        <v>3322</v>
      </c>
      <c r="V171" s="52">
        <f>RES_hhdet_in!V171-RES_hhdet_in_new!V171</f>
        <v>4257</v>
      </c>
      <c r="W171" s="52">
        <f>RES_hhdet_in!W171-RES_hhdet_in_new!W171</f>
        <v>3864</v>
      </c>
      <c r="X171" s="52">
        <f>RES_hhdet_in!X171-RES_hhdet_in_new!X171</f>
        <v>0</v>
      </c>
      <c r="Y171" s="52">
        <f>RES_hhdet_in!Y171-RES_hhdet_in_new!Y171</f>
        <v>0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27716</v>
      </c>
      <c r="D172" s="52">
        <f>RES_hhdet_in!D172-RES_hhdet_in_new!D172</f>
        <v>29629</v>
      </c>
      <c r="E172" s="52">
        <f>RES_hhdet_in!E172-RES_hhdet_in_new!E172</f>
        <v>24840</v>
      </c>
      <c r="F172" s="52">
        <f>RES_hhdet_in!F172-RES_hhdet_in_new!F172</f>
        <v>20910</v>
      </c>
      <c r="G172" s="52">
        <f>RES_hhdet_in!G172-RES_hhdet_in_new!G172</f>
        <v>23420</v>
      </c>
      <c r="H172" s="52">
        <f>RES_hhdet_in!H172-RES_hhdet_in_new!H172</f>
        <v>36624</v>
      </c>
      <c r="I172" s="52">
        <f>RES_hhdet_in!I172-RES_hhdet_in_new!I172</f>
        <v>40383</v>
      </c>
      <c r="J172" s="52">
        <f>RES_hhdet_in!J172-RES_hhdet_in_new!J172</f>
        <v>47638</v>
      </c>
      <c r="K172" s="52">
        <f>RES_hhdet_in!K172-RES_hhdet_in_new!K172</f>
        <v>36544</v>
      </c>
      <c r="L172" s="52">
        <f>RES_hhdet_in!L172-RES_hhdet_in_new!L172</f>
        <v>35849</v>
      </c>
      <c r="M172" s="52">
        <f>RES_hhdet_in!M172-RES_hhdet_in_new!M172</f>
        <v>27395</v>
      </c>
      <c r="N172" s="52">
        <f>RES_hhdet_in!N172-RES_hhdet_in_new!N172</f>
        <v>30271</v>
      </c>
      <c r="O172" s="52">
        <f>RES_hhdet_in!O172-RES_hhdet_in_new!O172</f>
        <v>36900</v>
      </c>
      <c r="P172" s="52">
        <f>RES_hhdet_in!P172-RES_hhdet_in_new!P172</f>
        <v>36180</v>
      </c>
      <c r="Q172" s="52">
        <f>RES_hhdet_in!Q172-RES_hhdet_in_new!Q172</f>
        <v>47113</v>
      </c>
      <c r="R172" s="52">
        <f>RES_hhdet_in!R172-RES_hhdet_in_new!R172</f>
        <v>42496</v>
      </c>
      <c r="S172" s="52">
        <f>RES_hhdet_in!S172-RES_hhdet_in_new!S172</f>
        <v>31924</v>
      </c>
      <c r="T172" s="52">
        <f>RES_hhdet_in!T172-RES_hhdet_in_new!T172</f>
        <v>23566</v>
      </c>
      <c r="U172" s="52">
        <f>RES_hhdet_in!U172-RES_hhdet_in_new!U172</f>
        <v>6989</v>
      </c>
      <c r="V172" s="52">
        <f>RES_hhdet_in!V172-RES_hhdet_in_new!V172</f>
        <v>11008</v>
      </c>
      <c r="W172" s="52">
        <f>RES_hhdet_in!W172-RES_hhdet_in_new!W172</f>
        <v>14716</v>
      </c>
      <c r="X172" s="52">
        <f>RES_hhdet_in!X172-RES_hhdet_in_new!X172</f>
        <v>8807</v>
      </c>
      <c r="Y172" s="52">
        <f>RES_hhdet_in!Y172-RES_hhdet_in_new!Y172</f>
        <v>4337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1299</v>
      </c>
      <c r="D176" s="52">
        <v>1212</v>
      </c>
      <c r="E176" s="52">
        <v>1102</v>
      </c>
      <c r="F176" s="52">
        <v>1270</v>
      </c>
      <c r="G176" s="52">
        <v>1491</v>
      </c>
      <c r="H176" s="52">
        <v>2540</v>
      </c>
      <c r="I176" s="52">
        <v>2044</v>
      </c>
      <c r="J176" s="52">
        <v>2352</v>
      </c>
      <c r="K176" s="52">
        <v>2127</v>
      </c>
      <c r="L176" s="52">
        <v>1961</v>
      </c>
      <c r="M176" s="52">
        <v>2143</v>
      </c>
      <c r="N176" s="52">
        <v>3120</v>
      </c>
      <c r="O176" s="52">
        <v>7983</v>
      </c>
      <c r="P176" s="52">
        <v>7317</v>
      </c>
      <c r="Q176" s="52">
        <v>7315</v>
      </c>
      <c r="R176" s="52">
        <v>6234</v>
      </c>
      <c r="S176" s="52">
        <v>7654</v>
      </c>
      <c r="T176" s="52">
        <v>7949</v>
      </c>
      <c r="U176" s="52">
        <v>3002</v>
      </c>
      <c r="V176" s="52">
        <v>3872</v>
      </c>
      <c r="W176" s="52">
        <v>3729</v>
      </c>
      <c r="X176" s="52">
        <v>1427</v>
      </c>
      <c r="Y176" s="52">
        <v>756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39472</v>
      </c>
      <c r="D177" s="36">
        <v>51303</v>
      </c>
      <c r="E177" s="36">
        <v>35745</v>
      </c>
      <c r="F177" s="36">
        <v>37944</v>
      </c>
      <c r="G177" s="36">
        <v>35908</v>
      </c>
      <c r="H177" s="36">
        <v>52733</v>
      </c>
      <c r="I177" s="36">
        <v>39811</v>
      </c>
      <c r="J177" s="36">
        <v>49754</v>
      </c>
      <c r="K177" s="36">
        <v>52876</v>
      </c>
      <c r="L177" s="36">
        <v>48811</v>
      </c>
      <c r="M177" s="36">
        <v>41415</v>
      </c>
      <c r="N177" s="36">
        <v>43551</v>
      </c>
      <c r="O177" s="36">
        <v>48846</v>
      </c>
      <c r="P177" s="36">
        <v>42128</v>
      </c>
      <c r="Q177" s="36">
        <v>44703</v>
      </c>
      <c r="R177" s="36">
        <v>50099</v>
      </c>
      <c r="S177" s="36">
        <v>35314</v>
      </c>
      <c r="T177" s="36">
        <v>21081</v>
      </c>
      <c r="U177" s="36">
        <v>7391</v>
      </c>
      <c r="V177" s="36">
        <v>11487</v>
      </c>
      <c r="W177" s="36">
        <v>14940</v>
      </c>
      <c r="X177" s="36">
        <v>7390</v>
      </c>
      <c r="Y177" s="36">
        <v>3608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1093</v>
      </c>
      <c r="K26" s="52">
        <v>2237</v>
      </c>
      <c r="L26" s="52">
        <v>3496</v>
      </c>
      <c r="M26" s="52">
        <v>5135</v>
      </c>
      <c r="N26" s="52">
        <v>6106</v>
      </c>
      <c r="O26" s="52">
        <v>7731</v>
      </c>
      <c r="P26" s="52">
        <v>4451</v>
      </c>
      <c r="Q26" s="52">
        <v>2334</v>
      </c>
      <c r="R26" s="52">
        <v>893</v>
      </c>
      <c r="S26" s="52">
        <v>1247</v>
      </c>
      <c r="T26" s="52">
        <v>0</v>
      </c>
      <c r="U26" s="52">
        <v>0</v>
      </c>
      <c r="V26" s="52">
        <v>2784</v>
      </c>
      <c r="W26" s="52">
        <v>8980</v>
      </c>
      <c r="X26" s="52">
        <v>30448</v>
      </c>
      <c r="Y26" s="52">
        <v>19675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758</v>
      </c>
      <c r="S29" s="52">
        <v>1096</v>
      </c>
      <c r="T29" s="52">
        <v>1273</v>
      </c>
      <c r="U29" s="52">
        <v>1156</v>
      </c>
      <c r="V29" s="52">
        <v>1592</v>
      </c>
      <c r="W29" s="52">
        <v>2761</v>
      </c>
      <c r="X29" s="52">
        <v>7513</v>
      </c>
      <c r="Y29" s="52">
        <v>22031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6</v>
      </c>
      <c r="S31" s="52">
        <v>21</v>
      </c>
      <c r="T31" s="52">
        <v>24</v>
      </c>
      <c r="U31" s="52">
        <v>39</v>
      </c>
      <c r="V31" s="52">
        <v>57</v>
      </c>
      <c r="W31" s="52">
        <v>65</v>
      </c>
      <c r="X31" s="52">
        <v>127</v>
      </c>
      <c r="Y31" s="52">
        <v>71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1</v>
      </c>
      <c r="W32" s="52">
        <v>0</v>
      </c>
      <c r="X32" s="52">
        <v>2</v>
      </c>
      <c r="Y32" s="52">
        <v>3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598</v>
      </c>
      <c r="S35" s="52">
        <v>1228</v>
      </c>
      <c r="T35" s="52">
        <v>793</v>
      </c>
      <c r="U35" s="52">
        <v>1732</v>
      </c>
      <c r="V35" s="52">
        <v>2696</v>
      </c>
      <c r="W35" s="52">
        <v>2956</v>
      </c>
      <c r="X35" s="52">
        <v>0</v>
      </c>
      <c r="Y35" s="52">
        <v>0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1862</v>
      </c>
      <c r="S36" s="52">
        <v>3570</v>
      </c>
      <c r="T36" s="52">
        <v>3529</v>
      </c>
      <c r="U36" s="52">
        <v>3631</v>
      </c>
      <c r="V36" s="52">
        <v>6934</v>
      </c>
      <c r="W36" s="52">
        <v>11243</v>
      </c>
      <c r="X36" s="52">
        <v>33605</v>
      </c>
      <c r="Y36" s="52">
        <v>21817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269</v>
      </c>
      <c r="S40" s="52">
        <v>864</v>
      </c>
      <c r="T40" s="52">
        <v>1197</v>
      </c>
      <c r="U40" s="52">
        <v>1559</v>
      </c>
      <c r="V40" s="52">
        <v>2448</v>
      </c>
      <c r="W40" s="52">
        <v>2861</v>
      </c>
      <c r="X40" s="52">
        <v>5458</v>
      </c>
      <c r="Y40" s="52">
        <v>3800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2183</v>
      </c>
      <c r="S41" s="36">
        <v>3956</v>
      </c>
      <c r="T41" s="36">
        <v>3171</v>
      </c>
      <c r="U41" s="36">
        <v>3834</v>
      </c>
      <c r="V41" s="36">
        <v>7224</v>
      </c>
      <c r="W41" s="36">
        <v>11409</v>
      </c>
      <c r="X41" s="36">
        <v>28281</v>
      </c>
      <c r="Y41" s="36">
        <v>18096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29764</v>
      </c>
      <c r="K45" s="52">
        <v>58930</v>
      </c>
      <c r="L45" s="52">
        <v>69651</v>
      </c>
      <c r="M45" s="52">
        <v>61513</v>
      </c>
      <c r="N45" s="52">
        <v>100744</v>
      </c>
      <c r="O45" s="52">
        <v>168513</v>
      </c>
      <c r="P45" s="52">
        <v>73455</v>
      </c>
      <c r="Q45" s="52">
        <v>3</v>
      </c>
      <c r="R45" s="52">
        <v>68286</v>
      </c>
      <c r="S45" s="52">
        <v>145947</v>
      </c>
      <c r="T45" s="52">
        <v>141978</v>
      </c>
      <c r="U45" s="52">
        <v>220042</v>
      </c>
      <c r="V45" s="52">
        <v>176051</v>
      </c>
      <c r="W45" s="52">
        <v>115509</v>
      </c>
      <c r="X45" s="52">
        <v>55621</v>
      </c>
      <c r="Y45" s="52">
        <v>70412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9266</v>
      </c>
      <c r="S48" s="52">
        <v>39531</v>
      </c>
      <c r="T48" s="52">
        <v>65715</v>
      </c>
      <c r="U48" s="52">
        <v>80240</v>
      </c>
      <c r="V48" s="52">
        <v>109674</v>
      </c>
      <c r="W48" s="52">
        <v>95141</v>
      </c>
      <c r="X48" s="52">
        <v>85897</v>
      </c>
      <c r="Y48" s="52">
        <v>166887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2248</v>
      </c>
      <c r="K50" s="52">
        <v>2668</v>
      </c>
      <c r="L50" s="52">
        <v>5904</v>
      </c>
      <c r="M50" s="52">
        <v>10203</v>
      </c>
      <c r="N50" s="52">
        <v>18700</v>
      </c>
      <c r="O50" s="52">
        <v>20929</v>
      </c>
      <c r="P50" s="52">
        <v>4352</v>
      </c>
      <c r="Q50" s="52">
        <v>3185</v>
      </c>
      <c r="R50" s="52">
        <v>7365</v>
      </c>
      <c r="S50" s="52">
        <v>24370</v>
      </c>
      <c r="T50" s="52">
        <v>20226</v>
      </c>
      <c r="U50" s="52">
        <v>35923</v>
      </c>
      <c r="V50" s="52">
        <v>52591</v>
      </c>
      <c r="W50" s="52">
        <v>55779</v>
      </c>
      <c r="X50" s="52">
        <v>47152</v>
      </c>
      <c r="Y50" s="52">
        <v>74145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91</v>
      </c>
      <c r="K51" s="52">
        <v>12</v>
      </c>
      <c r="L51" s="52">
        <v>88</v>
      </c>
      <c r="M51" s="52">
        <v>195</v>
      </c>
      <c r="N51" s="52">
        <v>399</v>
      </c>
      <c r="O51" s="52">
        <v>0</v>
      </c>
      <c r="P51" s="52">
        <v>0</v>
      </c>
      <c r="Q51" s="52">
        <v>322</v>
      </c>
      <c r="R51" s="52">
        <v>0</v>
      </c>
      <c r="S51" s="52">
        <v>0</v>
      </c>
      <c r="T51" s="52">
        <v>704</v>
      </c>
      <c r="U51" s="52">
        <v>1287</v>
      </c>
      <c r="V51" s="52">
        <v>904</v>
      </c>
      <c r="W51" s="52">
        <v>867</v>
      </c>
      <c r="X51" s="52">
        <v>2699</v>
      </c>
      <c r="Y51" s="52">
        <v>3436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16543</v>
      </c>
      <c r="S54" s="52">
        <v>38705</v>
      </c>
      <c r="T54" s="52">
        <v>32425</v>
      </c>
      <c r="U54" s="52">
        <v>79709</v>
      </c>
      <c r="V54" s="52">
        <v>59800</v>
      </c>
      <c r="W54" s="52">
        <v>32445</v>
      </c>
      <c r="X54" s="52">
        <v>0</v>
      </c>
      <c r="Y54" s="52">
        <v>0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51382</v>
      </c>
      <c r="S55" s="52">
        <v>113807</v>
      </c>
      <c r="T55" s="52">
        <v>144649</v>
      </c>
      <c r="U55" s="52">
        <v>167647</v>
      </c>
      <c r="V55" s="52">
        <v>154605</v>
      </c>
      <c r="W55" s="52">
        <v>123514</v>
      </c>
      <c r="X55" s="52">
        <v>76459</v>
      </c>
      <c r="Y55" s="52">
        <v>67985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8222</v>
      </c>
      <c r="S59" s="52">
        <v>30169</v>
      </c>
      <c r="T59" s="52">
        <v>55740</v>
      </c>
      <c r="U59" s="52">
        <v>85176</v>
      </c>
      <c r="V59" s="52">
        <v>71119</v>
      </c>
      <c r="W59" s="52">
        <v>46104</v>
      </c>
      <c r="X59" s="52">
        <v>22957</v>
      </c>
      <c r="Y59" s="52">
        <v>27829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66004</v>
      </c>
      <c r="S60" s="36">
        <v>139119</v>
      </c>
      <c r="T60" s="36">
        <v>147692</v>
      </c>
      <c r="U60" s="36">
        <v>209558</v>
      </c>
      <c r="V60" s="36">
        <v>211185</v>
      </c>
      <c r="W60" s="36">
        <v>184357</v>
      </c>
      <c r="X60" s="36">
        <v>118881</v>
      </c>
      <c r="Y60" s="36">
        <v>132307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10122</v>
      </c>
      <c r="K64" s="52">
        <v>19508</v>
      </c>
      <c r="L64" s="52">
        <v>16936</v>
      </c>
      <c r="M64" s="52">
        <v>16845</v>
      </c>
      <c r="N64" s="52">
        <v>12428</v>
      </c>
      <c r="O64" s="52">
        <v>30230</v>
      </c>
      <c r="P64" s="52">
        <v>34022</v>
      </c>
      <c r="Q64" s="52">
        <v>57845</v>
      </c>
      <c r="R64" s="52">
        <v>50518</v>
      </c>
      <c r="S64" s="52">
        <v>75602</v>
      </c>
      <c r="T64" s="52">
        <v>91996</v>
      </c>
      <c r="U64" s="52">
        <v>121233</v>
      </c>
      <c r="V64" s="52">
        <v>115219</v>
      </c>
      <c r="W64" s="52">
        <v>69239</v>
      </c>
      <c r="X64" s="52">
        <v>43188</v>
      </c>
      <c r="Y64" s="52">
        <v>37035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12930</v>
      </c>
      <c r="S67" s="52">
        <v>20359</v>
      </c>
      <c r="T67" s="52">
        <v>31566</v>
      </c>
      <c r="U67" s="52">
        <v>42517</v>
      </c>
      <c r="V67" s="52">
        <v>56340</v>
      </c>
      <c r="W67" s="52">
        <v>53223</v>
      </c>
      <c r="X67" s="52">
        <v>45657</v>
      </c>
      <c r="Y67" s="52">
        <v>88107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539</v>
      </c>
      <c r="K69" s="52">
        <v>864</v>
      </c>
      <c r="L69" s="52">
        <v>808</v>
      </c>
      <c r="M69" s="52">
        <v>1249</v>
      </c>
      <c r="N69" s="52">
        <v>1779</v>
      </c>
      <c r="O69" s="52">
        <v>3339</v>
      </c>
      <c r="P69" s="52">
        <v>3346</v>
      </c>
      <c r="Q69" s="52">
        <v>6318</v>
      </c>
      <c r="R69" s="52">
        <v>7791</v>
      </c>
      <c r="S69" s="52">
        <v>12498</v>
      </c>
      <c r="T69" s="52">
        <v>11326</v>
      </c>
      <c r="U69" s="52">
        <v>9844</v>
      </c>
      <c r="V69" s="52">
        <v>8768</v>
      </c>
      <c r="W69" s="52">
        <v>9510</v>
      </c>
      <c r="X69" s="52">
        <v>10604</v>
      </c>
      <c r="Y69" s="52">
        <v>13046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11</v>
      </c>
      <c r="K70" s="52">
        <v>20</v>
      </c>
      <c r="L70" s="52">
        <v>11</v>
      </c>
      <c r="M70" s="52">
        <v>11</v>
      </c>
      <c r="N70" s="52">
        <v>43</v>
      </c>
      <c r="O70" s="52">
        <v>50</v>
      </c>
      <c r="P70" s="52">
        <v>4</v>
      </c>
      <c r="Q70" s="52">
        <v>185</v>
      </c>
      <c r="R70" s="52">
        <v>0</v>
      </c>
      <c r="S70" s="52">
        <v>379</v>
      </c>
      <c r="T70" s="52">
        <v>353</v>
      </c>
      <c r="U70" s="52">
        <v>211</v>
      </c>
      <c r="V70" s="52">
        <v>243</v>
      </c>
      <c r="W70" s="52">
        <v>23</v>
      </c>
      <c r="X70" s="52">
        <v>404</v>
      </c>
      <c r="Y70" s="52">
        <v>945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6801</v>
      </c>
      <c r="S73" s="52">
        <v>14743</v>
      </c>
      <c r="T73" s="52">
        <v>15299</v>
      </c>
      <c r="U73" s="52">
        <v>39746</v>
      </c>
      <c r="V73" s="52">
        <v>36829</v>
      </c>
      <c r="W73" s="52">
        <v>21195</v>
      </c>
      <c r="X73" s="52">
        <v>0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21123</v>
      </c>
      <c r="S74" s="52">
        <v>43325</v>
      </c>
      <c r="T74" s="52">
        <v>68203</v>
      </c>
      <c r="U74" s="52">
        <v>83564</v>
      </c>
      <c r="V74" s="52">
        <v>95175</v>
      </c>
      <c r="W74" s="52">
        <v>80684</v>
      </c>
      <c r="X74" s="52">
        <v>84504</v>
      </c>
      <c r="Y74" s="52">
        <v>86253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1709</v>
      </c>
      <c r="S78" s="52">
        <v>2667</v>
      </c>
      <c r="T78" s="52">
        <v>3210</v>
      </c>
      <c r="U78" s="52">
        <v>3691</v>
      </c>
      <c r="V78" s="52">
        <v>3626</v>
      </c>
      <c r="W78" s="52">
        <v>6579</v>
      </c>
      <c r="X78" s="52">
        <v>8696</v>
      </c>
      <c r="Y78" s="52">
        <v>11352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30525</v>
      </c>
      <c r="S79" s="36">
        <v>65169</v>
      </c>
      <c r="T79" s="36">
        <v>91375</v>
      </c>
      <c r="U79" s="36">
        <v>130808</v>
      </c>
      <c r="V79" s="36">
        <v>140206</v>
      </c>
      <c r="W79" s="36">
        <v>110800</v>
      </c>
      <c r="X79" s="36">
        <v>94576</v>
      </c>
      <c r="Y79" s="36">
        <v>96977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12812</v>
      </c>
      <c r="K83" s="52">
        <v>30936</v>
      </c>
      <c r="L83" s="52">
        <v>67022</v>
      </c>
      <c r="M83" s="52">
        <v>127806</v>
      </c>
      <c r="N83" s="52">
        <v>137715</v>
      </c>
      <c r="O83" s="52">
        <v>84964</v>
      </c>
      <c r="P83" s="52">
        <v>19257</v>
      </c>
      <c r="Q83" s="52">
        <v>38985</v>
      </c>
      <c r="R83" s="52">
        <v>60333</v>
      </c>
      <c r="S83" s="52">
        <v>69575</v>
      </c>
      <c r="T83" s="52">
        <v>78796</v>
      </c>
      <c r="U83" s="52">
        <v>35061</v>
      </c>
      <c r="V83" s="52">
        <v>75508</v>
      </c>
      <c r="W83" s="52">
        <v>144259</v>
      </c>
      <c r="X83" s="52">
        <v>167548</v>
      </c>
      <c r="Y83" s="52">
        <v>233085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13674</v>
      </c>
      <c r="S86" s="52">
        <v>30861</v>
      </c>
      <c r="T86" s="52">
        <v>40138</v>
      </c>
      <c r="U86" s="52">
        <v>46807</v>
      </c>
      <c r="V86" s="52">
        <v>43791</v>
      </c>
      <c r="W86" s="52">
        <v>58832</v>
      </c>
      <c r="X86" s="52">
        <v>91725</v>
      </c>
      <c r="Y86" s="52">
        <v>227231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39</v>
      </c>
      <c r="K88" s="52">
        <v>80</v>
      </c>
      <c r="L88" s="52">
        <v>245</v>
      </c>
      <c r="M88" s="52">
        <v>602</v>
      </c>
      <c r="N88" s="52">
        <v>1121</v>
      </c>
      <c r="O88" s="52">
        <v>1726</v>
      </c>
      <c r="P88" s="52">
        <v>1872</v>
      </c>
      <c r="Q88" s="52">
        <v>4370</v>
      </c>
      <c r="R88" s="52">
        <v>6797</v>
      </c>
      <c r="S88" s="52">
        <v>8645</v>
      </c>
      <c r="T88" s="52">
        <v>7931</v>
      </c>
      <c r="U88" s="52">
        <v>9199</v>
      </c>
      <c r="V88" s="52">
        <v>8643</v>
      </c>
      <c r="W88" s="52">
        <v>8012</v>
      </c>
      <c r="X88" s="52">
        <v>7031</v>
      </c>
      <c r="Y88" s="52">
        <v>7583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1</v>
      </c>
      <c r="L89" s="52">
        <v>3</v>
      </c>
      <c r="M89" s="52">
        <v>6</v>
      </c>
      <c r="N89" s="52">
        <v>28</v>
      </c>
      <c r="O89" s="52">
        <v>31</v>
      </c>
      <c r="P89" s="52">
        <v>0</v>
      </c>
      <c r="Q89" s="52">
        <v>78</v>
      </c>
      <c r="R89" s="52">
        <v>128</v>
      </c>
      <c r="S89" s="52">
        <v>204</v>
      </c>
      <c r="T89" s="52">
        <v>108</v>
      </c>
      <c r="U89" s="52">
        <v>298</v>
      </c>
      <c r="V89" s="52">
        <v>232</v>
      </c>
      <c r="W89" s="52">
        <v>40</v>
      </c>
      <c r="X89" s="52">
        <v>254</v>
      </c>
      <c r="Y89" s="52">
        <v>696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171</v>
      </c>
      <c r="S92" s="52">
        <v>536</v>
      </c>
      <c r="T92" s="52">
        <v>909</v>
      </c>
      <c r="U92" s="52">
        <v>1108</v>
      </c>
      <c r="V92" s="52">
        <v>1023</v>
      </c>
      <c r="W92" s="52">
        <v>916</v>
      </c>
      <c r="X92" s="52">
        <v>788</v>
      </c>
      <c r="Y92" s="52">
        <v>979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9</v>
      </c>
      <c r="T93" s="52">
        <v>27</v>
      </c>
      <c r="U93" s="52">
        <v>22</v>
      </c>
      <c r="V93" s="52">
        <v>36</v>
      </c>
      <c r="W93" s="52">
        <v>8</v>
      </c>
      <c r="X93" s="52">
        <v>22</v>
      </c>
      <c r="Y93" s="52">
        <v>66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13048</v>
      </c>
      <c r="S96" s="52">
        <v>27504</v>
      </c>
      <c r="T96" s="52">
        <v>29172</v>
      </c>
      <c r="U96" s="52">
        <v>45200</v>
      </c>
      <c r="V96" s="52">
        <v>43538</v>
      </c>
      <c r="W96" s="52">
        <v>40289</v>
      </c>
      <c r="X96" s="52">
        <v>0</v>
      </c>
      <c r="Y96" s="52">
        <v>0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40514</v>
      </c>
      <c r="S97" s="52">
        <v>80843</v>
      </c>
      <c r="T97" s="52">
        <v>130116</v>
      </c>
      <c r="U97" s="52">
        <v>95067</v>
      </c>
      <c r="V97" s="52">
        <v>112539</v>
      </c>
      <c r="W97" s="52">
        <v>153338</v>
      </c>
      <c r="X97" s="52">
        <v>205528</v>
      </c>
      <c r="Y97" s="52">
        <v>284343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7672</v>
      </c>
      <c r="S101" s="52">
        <v>18320</v>
      </c>
      <c r="T101" s="52">
        <v>25495</v>
      </c>
      <c r="U101" s="52">
        <v>34846</v>
      </c>
      <c r="V101" s="52">
        <v>25316</v>
      </c>
      <c r="W101" s="52">
        <v>8319</v>
      </c>
      <c r="X101" s="52">
        <v>2792</v>
      </c>
      <c r="Y101" s="52">
        <v>2465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5034</v>
      </c>
      <c r="S102" s="52">
        <v>15747</v>
      </c>
      <c r="T102" s="52">
        <v>34572</v>
      </c>
      <c r="U102" s="52">
        <v>26373</v>
      </c>
      <c r="V102" s="52">
        <v>31204</v>
      </c>
      <c r="W102" s="52">
        <v>38155</v>
      </c>
      <c r="X102" s="52">
        <v>42480</v>
      </c>
      <c r="Y102" s="52">
        <v>57336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40470</v>
      </c>
      <c r="S103" s="36">
        <v>72618</v>
      </c>
      <c r="T103" s="36">
        <v>91604</v>
      </c>
      <c r="U103" s="36">
        <v>64864</v>
      </c>
      <c r="V103" s="36">
        <v>92670</v>
      </c>
      <c r="W103" s="36">
        <v>152647</v>
      </c>
      <c r="X103" s="36">
        <v>220093</v>
      </c>
      <c r="Y103" s="36">
        <v>272570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915</v>
      </c>
      <c r="K126" s="52">
        <v>2174</v>
      </c>
      <c r="L126" s="52">
        <v>3060</v>
      </c>
      <c r="M126" s="52">
        <v>2994</v>
      </c>
      <c r="N126" s="52">
        <v>4383</v>
      </c>
      <c r="O126" s="52">
        <v>5191</v>
      </c>
      <c r="P126" s="52">
        <v>2962</v>
      </c>
      <c r="Q126" s="52">
        <v>3820</v>
      </c>
      <c r="R126" s="52">
        <v>4511</v>
      </c>
      <c r="S126" s="52">
        <v>3967</v>
      </c>
      <c r="T126" s="52">
        <v>6845</v>
      </c>
      <c r="U126" s="52">
        <v>4657</v>
      </c>
      <c r="V126" s="52">
        <v>1646</v>
      </c>
      <c r="W126" s="52">
        <v>0</v>
      </c>
      <c r="X126" s="52">
        <v>0</v>
      </c>
      <c r="Y126" s="52">
        <v>0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1101</v>
      </c>
      <c r="S129" s="52">
        <v>2019</v>
      </c>
      <c r="T129" s="52">
        <v>2547</v>
      </c>
      <c r="U129" s="52">
        <v>3481</v>
      </c>
      <c r="V129" s="52">
        <v>2979</v>
      </c>
      <c r="W129" s="52">
        <v>1874</v>
      </c>
      <c r="X129" s="52">
        <v>1513</v>
      </c>
      <c r="Y129" s="52">
        <v>4080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92</v>
      </c>
      <c r="K131" s="52">
        <v>209</v>
      </c>
      <c r="L131" s="52">
        <v>305</v>
      </c>
      <c r="M131" s="52">
        <v>432</v>
      </c>
      <c r="N131" s="52">
        <v>1152</v>
      </c>
      <c r="O131" s="52">
        <v>2402</v>
      </c>
      <c r="P131" s="52">
        <v>1508</v>
      </c>
      <c r="Q131" s="52">
        <v>1262</v>
      </c>
      <c r="R131" s="52">
        <v>1479</v>
      </c>
      <c r="S131" s="52">
        <v>2895</v>
      </c>
      <c r="T131" s="52">
        <v>3879</v>
      </c>
      <c r="U131" s="52">
        <v>3965</v>
      </c>
      <c r="V131" s="52">
        <v>3632</v>
      </c>
      <c r="W131" s="52">
        <v>2996</v>
      </c>
      <c r="X131" s="52">
        <v>4798</v>
      </c>
      <c r="Y131" s="52">
        <v>2011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3</v>
      </c>
      <c r="K132" s="52">
        <v>6</v>
      </c>
      <c r="L132" s="52">
        <v>4</v>
      </c>
      <c r="M132" s="52">
        <v>0</v>
      </c>
      <c r="N132" s="52">
        <v>16</v>
      </c>
      <c r="O132" s="52">
        <v>55</v>
      </c>
      <c r="P132" s="52">
        <v>35</v>
      </c>
      <c r="Q132" s="52">
        <v>15</v>
      </c>
      <c r="R132" s="52">
        <v>0</v>
      </c>
      <c r="S132" s="52">
        <v>80</v>
      </c>
      <c r="T132" s="52">
        <v>141</v>
      </c>
      <c r="U132" s="52">
        <v>79</v>
      </c>
      <c r="V132" s="52">
        <v>105</v>
      </c>
      <c r="W132" s="52">
        <v>14</v>
      </c>
      <c r="X132" s="52">
        <v>130</v>
      </c>
      <c r="Y132" s="52">
        <v>223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743</v>
      </c>
      <c r="T135" s="52">
        <v>1011</v>
      </c>
      <c r="U135" s="52">
        <v>1186</v>
      </c>
      <c r="V135" s="52">
        <v>317</v>
      </c>
      <c r="W135" s="52">
        <v>0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2160</v>
      </c>
      <c r="T136" s="52">
        <v>4477</v>
      </c>
      <c r="U136" s="52">
        <v>2487</v>
      </c>
      <c r="V136" s="52">
        <v>818</v>
      </c>
      <c r="W136" s="52">
        <v>0</v>
      </c>
      <c r="X136" s="52">
        <v>3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391</v>
      </c>
      <c r="S140" s="52">
        <v>1081</v>
      </c>
      <c r="T140" s="52">
        <v>2819</v>
      </c>
      <c r="U140" s="52">
        <v>2582</v>
      </c>
      <c r="V140" s="52">
        <v>1634</v>
      </c>
      <c r="W140" s="52">
        <v>753</v>
      </c>
      <c r="X140" s="52">
        <v>322</v>
      </c>
      <c r="Y140" s="52">
        <v>1054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3191</v>
      </c>
      <c r="S141" s="36">
        <v>4968</v>
      </c>
      <c r="T141" s="36">
        <v>7468</v>
      </c>
      <c r="U141" s="36">
        <v>6354</v>
      </c>
      <c r="V141" s="36">
        <v>4807</v>
      </c>
      <c r="W141" s="36">
        <v>2984</v>
      </c>
      <c r="X141" s="36">
        <v>1716</v>
      </c>
      <c r="Y141" s="36">
        <v>5001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1304</v>
      </c>
      <c r="K145" s="52">
        <v>1662</v>
      </c>
      <c r="L145" s="52">
        <v>3442</v>
      </c>
      <c r="M145" s="52">
        <v>5791</v>
      </c>
      <c r="N145" s="52">
        <v>9541</v>
      </c>
      <c r="O145" s="52">
        <v>12724</v>
      </c>
      <c r="P145" s="52">
        <v>23298</v>
      </c>
      <c r="Q145" s="52">
        <v>38795</v>
      </c>
      <c r="R145" s="52">
        <v>41054</v>
      </c>
      <c r="S145" s="52">
        <v>43594</v>
      </c>
      <c r="T145" s="52">
        <v>46979</v>
      </c>
      <c r="U145" s="52">
        <v>34523</v>
      </c>
      <c r="V145" s="52">
        <v>36915</v>
      </c>
      <c r="W145" s="52">
        <v>48123</v>
      </c>
      <c r="X145" s="52">
        <v>46482</v>
      </c>
      <c r="Y145" s="52">
        <v>55458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17389</v>
      </c>
      <c r="S147" s="52">
        <v>34709</v>
      </c>
      <c r="T147" s="52">
        <v>39572</v>
      </c>
      <c r="U147" s="52">
        <v>42707</v>
      </c>
      <c r="V147" s="52">
        <v>45450</v>
      </c>
      <c r="W147" s="52">
        <v>49900</v>
      </c>
      <c r="X147" s="52">
        <v>74085</v>
      </c>
      <c r="Y147" s="52">
        <v>183611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56</v>
      </c>
      <c r="S149" s="52">
        <v>154</v>
      </c>
      <c r="T149" s="52">
        <v>268</v>
      </c>
      <c r="U149" s="52">
        <v>356</v>
      </c>
      <c r="V149" s="52">
        <v>368</v>
      </c>
      <c r="W149" s="52">
        <v>353</v>
      </c>
      <c r="X149" s="52">
        <v>312</v>
      </c>
      <c r="Y149" s="52">
        <v>327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2</v>
      </c>
      <c r="T150" s="52">
        <v>5</v>
      </c>
      <c r="U150" s="52">
        <v>4</v>
      </c>
      <c r="V150" s="52">
        <v>11</v>
      </c>
      <c r="W150" s="52">
        <v>2</v>
      </c>
      <c r="X150" s="52">
        <v>5</v>
      </c>
      <c r="Y150" s="52">
        <v>17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4179</v>
      </c>
      <c r="S153" s="52">
        <v>8014</v>
      </c>
      <c r="T153" s="52">
        <v>8374</v>
      </c>
      <c r="U153" s="52">
        <v>14468</v>
      </c>
      <c r="V153" s="52">
        <v>15550</v>
      </c>
      <c r="W153" s="52">
        <v>15592</v>
      </c>
      <c r="X153" s="52">
        <v>0</v>
      </c>
      <c r="Y153" s="52">
        <v>0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12991</v>
      </c>
      <c r="S154" s="52">
        <v>23533</v>
      </c>
      <c r="T154" s="52">
        <v>37286</v>
      </c>
      <c r="U154" s="52">
        <v>30424</v>
      </c>
      <c r="V154" s="52">
        <v>40176</v>
      </c>
      <c r="W154" s="52">
        <v>59338</v>
      </c>
      <c r="X154" s="52">
        <v>81696</v>
      </c>
      <c r="Y154" s="52">
        <v>95824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1908</v>
      </c>
      <c r="S158" s="52">
        <v>5655</v>
      </c>
      <c r="T158" s="52">
        <v>12586</v>
      </c>
      <c r="U158" s="52">
        <v>13075</v>
      </c>
      <c r="V158" s="52">
        <v>14144</v>
      </c>
      <c r="W158" s="52">
        <v>15064</v>
      </c>
      <c r="X158" s="52">
        <v>13265</v>
      </c>
      <c r="Y158" s="52">
        <v>16725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15321</v>
      </c>
      <c r="S159" s="36">
        <v>26051</v>
      </c>
      <c r="T159" s="36">
        <v>33327</v>
      </c>
      <c r="U159" s="36">
        <v>32166</v>
      </c>
      <c r="V159" s="36">
        <v>41952</v>
      </c>
      <c r="W159" s="36">
        <v>60223</v>
      </c>
      <c r="X159" s="36">
        <v>68742</v>
      </c>
      <c r="Y159" s="36">
        <v>79481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4271</v>
      </c>
      <c r="K163" s="52">
        <v>5893</v>
      </c>
      <c r="L163" s="52">
        <v>5051</v>
      </c>
      <c r="M163" s="52">
        <v>5205</v>
      </c>
      <c r="N163" s="52">
        <v>5826</v>
      </c>
      <c r="O163" s="52">
        <v>10883</v>
      </c>
      <c r="P163" s="52">
        <v>9806</v>
      </c>
      <c r="Q163" s="52">
        <v>8380</v>
      </c>
      <c r="R163" s="52">
        <v>8703</v>
      </c>
      <c r="S163" s="52">
        <v>5279</v>
      </c>
      <c r="T163" s="52">
        <v>472</v>
      </c>
      <c r="U163" s="52">
        <v>1</v>
      </c>
      <c r="V163" s="52">
        <v>0</v>
      </c>
      <c r="W163" s="52">
        <v>0</v>
      </c>
      <c r="X163" s="52">
        <v>1</v>
      </c>
      <c r="Y163" s="52">
        <v>0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9782</v>
      </c>
      <c r="S165" s="52">
        <v>13328</v>
      </c>
      <c r="T165" s="52">
        <v>12551</v>
      </c>
      <c r="U165" s="52">
        <v>9915</v>
      </c>
      <c r="V165" s="52">
        <v>8207</v>
      </c>
      <c r="W165" s="52">
        <v>6076</v>
      </c>
      <c r="X165" s="52">
        <v>3634</v>
      </c>
      <c r="Y165" s="52">
        <v>4066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56</v>
      </c>
      <c r="S167" s="52">
        <v>71</v>
      </c>
      <c r="T167" s="52">
        <v>69</v>
      </c>
      <c r="U167" s="52">
        <v>32</v>
      </c>
      <c r="V167" s="52">
        <v>46</v>
      </c>
      <c r="W167" s="52">
        <v>41</v>
      </c>
      <c r="X167" s="52">
        <v>25</v>
      </c>
      <c r="Y167" s="52">
        <v>13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3</v>
      </c>
      <c r="T168" s="52">
        <v>2</v>
      </c>
      <c r="U168" s="52">
        <v>1</v>
      </c>
      <c r="V168" s="52">
        <v>3</v>
      </c>
      <c r="W168" s="52">
        <v>0</v>
      </c>
      <c r="X168" s="52">
        <v>0</v>
      </c>
      <c r="Y168" s="52">
        <v>1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3997</v>
      </c>
      <c r="S171" s="52">
        <v>3765</v>
      </c>
      <c r="T171" s="52">
        <v>1834</v>
      </c>
      <c r="U171" s="52">
        <v>1207</v>
      </c>
      <c r="V171" s="52">
        <v>1676</v>
      </c>
      <c r="W171" s="52">
        <v>1726</v>
      </c>
      <c r="X171" s="52">
        <v>0</v>
      </c>
      <c r="Y171" s="52">
        <v>0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12411</v>
      </c>
      <c r="S172" s="52">
        <v>11026</v>
      </c>
      <c r="T172" s="52">
        <v>8071</v>
      </c>
      <c r="U172" s="52">
        <v>2532</v>
      </c>
      <c r="V172" s="52">
        <v>4309</v>
      </c>
      <c r="W172" s="52">
        <v>6531</v>
      </c>
      <c r="X172" s="52">
        <v>5986</v>
      </c>
      <c r="Y172" s="52">
        <v>4337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1825</v>
      </c>
      <c r="S176" s="52">
        <v>2660</v>
      </c>
      <c r="T176" s="52">
        <v>2742</v>
      </c>
      <c r="U176" s="52">
        <v>1086</v>
      </c>
      <c r="V176" s="52">
        <v>1524</v>
      </c>
      <c r="W176" s="52">
        <v>1663</v>
      </c>
      <c r="X176" s="52">
        <v>974</v>
      </c>
      <c r="Y176" s="52">
        <v>756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14647</v>
      </c>
      <c r="S177" s="36">
        <v>12193</v>
      </c>
      <c r="T177" s="36">
        <v>7238</v>
      </c>
      <c r="U177" s="36">
        <v>2675</v>
      </c>
      <c r="V177" s="36">
        <v>4506</v>
      </c>
      <c r="W177" s="36">
        <v>6644</v>
      </c>
      <c r="X177" s="36">
        <v>5030</v>
      </c>
      <c r="Y177" s="36">
        <v>3608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23.17516947122288</v>
      </c>
      <c r="C3" s="117">
        <f t="shared" si="0"/>
        <v>21.193539276558798</v>
      </c>
      <c r="D3" s="117">
        <f t="shared" si="0"/>
        <v>9.012360138460684</v>
      </c>
      <c r="E3" s="117">
        <f t="shared" si="0"/>
        <v>7.7855079190266139</v>
      </c>
      <c r="F3" s="117">
        <f t="shared" si="0"/>
        <v>6.7183474434368193</v>
      </c>
      <c r="G3" s="117">
        <f t="shared" si="0"/>
        <v>5.8482883976665061</v>
      </c>
      <c r="H3" s="117">
        <f t="shared" si="0"/>
        <v>2.1936491247329157</v>
      </c>
      <c r="I3" s="117">
        <f t="shared" si="0"/>
        <v>2.539530938234388</v>
      </c>
      <c r="J3" s="117">
        <f t="shared" si="0"/>
        <v>6.6990302913983006</v>
      </c>
      <c r="K3" s="117">
        <f t="shared" si="0"/>
        <v>4.5586993243015819</v>
      </c>
      <c r="L3" s="117">
        <f t="shared" si="0"/>
        <v>4.2960603923836427</v>
      </c>
      <c r="M3" s="117">
        <f t="shared" si="0"/>
        <v>5.2948430647363454</v>
      </c>
      <c r="N3" s="117">
        <f t="shared" si="0"/>
        <v>1.076785707729736</v>
      </c>
      <c r="O3" s="117">
        <f t="shared" si="0"/>
        <v>1.6117238638635483</v>
      </c>
      <c r="P3" s="117">
        <f t="shared" si="0"/>
        <v>3.9509047834553668</v>
      </c>
      <c r="Q3" s="117">
        <f t="shared" si="0"/>
        <v>5.9590842879107653</v>
      </c>
      <c r="R3" s="117">
        <f t="shared" ref="R3:V3" si="1">R4+R7+R9+R19</f>
        <v>3.416646457652174</v>
      </c>
      <c r="S3" s="117">
        <f t="shared" si="1"/>
        <v>6.1073292663452561</v>
      </c>
      <c r="T3" s="117">
        <f t="shared" si="1"/>
        <v>5.1849326627664407</v>
      </c>
      <c r="U3" s="117">
        <f t="shared" si="1"/>
        <v>5.0836409265951072</v>
      </c>
      <c r="V3" s="117">
        <f t="shared" si="1"/>
        <v>4.5522199821768305</v>
      </c>
      <c r="W3" s="117">
        <f t="shared" ref="W3:Y3" si="2">W4+W7+W9+W19</f>
        <v>4.4505815263174586</v>
      </c>
      <c r="X3" s="117">
        <f t="shared" si="2"/>
        <v>2.4154181019666892</v>
      </c>
      <c r="Y3" s="117">
        <f t="shared" si="2"/>
        <v>0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17.824102512223444</v>
      </c>
      <c r="C4" s="122">
        <f t="shared" si="3"/>
        <v>16.765935180390034</v>
      </c>
      <c r="D4" s="122">
        <f t="shared" si="3"/>
        <v>6.0758081280416398</v>
      </c>
      <c r="E4" s="122">
        <f t="shared" si="3"/>
        <v>5.6266492279985343</v>
      </c>
      <c r="F4" s="122">
        <f t="shared" si="3"/>
        <v>5.2702524117562071</v>
      </c>
      <c r="G4" s="122">
        <f t="shared" si="3"/>
        <v>4.7431794041755735</v>
      </c>
      <c r="H4" s="122">
        <f t="shared" si="3"/>
        <v>1.3688405920140634</v>
      </c>
      <c r="I4" s="122">
        <f t="shared" si="3"/>
        <v>1.7442724717744436</v>
      </c>
      <c r="J4" s="122">
        <f t="shared" si="3"/>
        <v>5.8309602801920857</v>
      </c>
      <c r="K4" s="122">
        <f t="shared" si="3"/>
        <v>3.6452118865853698</v>
      </c>
      <c r="L4" s="122">
        <f t="shared" si="3"/>
        <v>3.3816094252396676</v>
      </c>
      <c r="M4" s="122">
        <f t="shared" si="3"/>
        <v>4.4991867869184974</v>
      </c>
      <c r="N4" s="122">
        <f t="shared" si="3"/>
        <v>0.38504259676792074</v>
      </c>
      <c r="O4" s="122">
        <f t="shared" si="3"/>
        <v>0.87807405060599542</v>
      </c>
      <c r="P4" s="122">
        <f t="shared" si="3"/>
        <v>2.9037412662988484</v>
      </c>
      <c r="Q4" s="122">
        <f t="shared" si="3"/>
        <v>4.6875413861625725</v>
      </c>
      <c r="R4" s="122">
        <f t="shared" ref="R4:V4" si="4">SUM(R5:R6)</f>
        <v>1.9575541655655182</v>
      </c>
      <c r="S4" s="122">
        <f t="shared" si="4"/>
        <v>4.447414880158191</v>
      </c>
      <c r="T4" s="122">
        <f t="shared" si="4"/>
        <v>3.6140870134375289</v>
      </c>
      <c r="U4" s="122">
        <f t="shared" si="4"/>
        <v>3.4259768679609999</v>
      </c>
      <c r="V4" s="122">
        <f t="shared" si="4"/>
        <v>3.0868946193712485</v>
      </c>
      <c r="W4" s="122">
        <f t="shared" ref="W4:Y4" si="5">SUM(W5:W6)</f>
        <v>3.2510134758946214</v>
      </c>
      <c r="X4" s="122">
        <f t="shared" si="5"/>
        <v>1.6694591381802653</v>
      </c>
      <c r="Y4" s="122">
        <f t="shared" si="5"/>
        <v>0</v>
      </c>
      <c r="DA4" s="130" t="s">
        <v>1573</v>
      </c>
    </row>
    <row r="5" spans="1:105" ht="12" customHeight="1" x14ac:dyDescent="0.25">
      <c r="A5" s="97" t="s">
        <v>51</v>
      </c>
      <c r="B5" s="98">
        <v>17.728116938950983</v>
      </c>
      <c r="C5" s="98">
        <v>16.679363714531387</v>
      </c>
      <c r="D5" s="98">
        <v>6.043508168529665</v>
      </c>
      <c r="E5" s="98">
        <v>5.5984522785898534</v>
      </c>
      <c r="F5" s="98">
        <v>5.2421324161650897</v>
      </c>
      <c r="G5" s="98">
        <v>4.71822871883061</v>
      </c>
      <c r="H5" s="98">
        <v>1.3618228718830612</v>
      </c>
      <c r="I5" s="98">
        <v>1.7358555460017195</v>
      </c>
      <c r="J5" s="98">
        <v>5.8024935511607918</v>
      </c>
      <c r="K5" s="98">
        <v>3.6264832330180572</v>
      </c>
      <c r="L5" s="98">
        <v>3.3651762682717123</v>
      </c>
      <c r="M5" s="98">
        <v>4.4773860705073112</v>
      </c>
      <c r="N5" s="98">
        <v>0.38331900257953572</v>
      </c>
      <c r="O5" s="98">
        <v>0.87343078245915706</v>
      </c>
      <c r="P5" s="98">
        <v>2.8878761822871875</v>
      </c>
      <c r="Q5" s="98">
        <v>4.6632846087704216</v>
      </c>
      <c r="R5" s="98">
        <v>1.9474634565778166</v>
      </c>
      <c r="S5" s="98">
        <v>4.4244196044711988</v>
      </c>
      <c r="T5" s="98">
        <v>3.5954428202923503</v>
      </c>
      <c r="U5" s="98">
        <v>3.4083404987102335</v>
      </c>
      <c r="V5" s="98">
        <v>3.0710232158211541</v>
      </c>
      <c r="W5" s="98">
        <v>3.234307824591574</v>
      </c>
      <c r="X5" s="98">
        <v>1.6608770421324164</v>
      </c>
      <c r="Y5" s="98">
        <v>0</v>
      </c>
      <c r="DA5" s="63" t="s">
        <v>1574</v>
      </c>
    </row>
    <row r="6" spans="1:105" ht="12" customHeight="1" x14ac:dyDescent="0.25">
      <c r="A6" s="97" t="s">
        <v>53</v>
      </c>
      <c r="B6" s="98">
        <v>9.5985573272459712E-2</v>
      </c>
      <c r="C6" s="98">
        <v>8.6571465858647653E-2</v>
      </c>
      <c r="D6" s="98">
        <v>3.2299959511974799E-2</v>
      </c>
      <c r="E6" s="98">
        <v>2.8196949408681077E-2</v>
      </c>
      <c r="F6" s="98">
        <v>2.8119995591117459E-2</v>
      </c>
      <c r="G6" s="98">
        <v>2.4950685344963818E-2</v>
      </c>
      <c r="H6" s="98">
        <v>7.0177201310023035E-3</v>
      </c>
      <c r="I6" s="98">
        <v>8.416925772724123E-3</v>
      </c>
      <c r="J6" s="98">
        <v>2.8466729031293516E-2</v>
      </c>
      <c r="K6" s="98">
        <v>1.8728653567312566E-2</v>
      </c>
      <c r="L6" s="98">
        <v>1.6433156967955331E-2</v>
      </c>
      <c r="M6" s="98">
        <v>2.1800716411185826E-2</v>
      </c>
      <c r="N6" s="98">
        <v>1.7235941883850135E-3</v>
      </c>
      <c r="O6" s="98">
        <v>4.6432681468383877E-3</v>
      </c>
      <c r="P6" s="98">
        <v>1.5865084011661021E-2</v>
      </c>
      <c r="Q6" s="98">
        <v>2.4256777392151332E-2</v>
      </c>
      <c r="R6" s="98">
        <v>1.0090708987701558E-2</v>
      </c>
      <c r="S6" s="98">
        <v>2.2995275686992601E-2</v>
      </c>
      <c r="T6" s="98">
        <v>1.864419314517873E-2</v>
      </c>
      <c r="U6" s="98">
        <v>1.763636925076658E-2</v>
      </c>
      <c r="V6" s="98">
        <v>1.5871403550094258E-2</v>
      </c>
      <c r="W6" s="98">
        <v>1.6705651303047339E-2</v>
      </c>
      <c r="X6" s="98">
        <v>8.5820960478488473E-3</v>
      </c>
      <c r="Y6" s="98">
        <v>0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0.47533148407085118</v>
      </c>
      <c r="C7" s="122">
        <f t="shared" si="6"/>
        <v>0.59095725979336411</v>
      </c>
      <c r="D7" s="122">
        <f t="shared" si="6"/>
        <v>0.44320733742066826</v>
      </c>
      <c r="E7" s="122">
        <f t="shared" si="6"/>
        <v>0.52127291006726406</v>
      </c>
      <c r="F7" s="122">
        <f t="shared" si="6"/>
        <v>0.24679084502305523</v>
      </c>
      <c r="G7" s="122">
        <f t="shared" si="6"/>
        <v>0.18741650777970414</v>
      </c>
      <c r="H7" s="122">
        <f t="shared" si="6"/>
        <v>0.12601227659809469</v>
      </c>
      <c r="I7" s="122">
        <f t="shared" si="6"/>
        <v>0.11555613830421405</v>
      </c>
      <c r="J7" s="122">
        <f t="shared" si="6"/>
        <v>8.7132907507738666E-2</v>
      </c>
      <c r="K7" s="122">
        <f t="shared" si="6"/>
        <v>4.0013381591216812E-2</v>
      </c>
      <c r="L7" s="122">
        <f t="shared" si="6"/>
        <v>5.0027889254254811E-2</v>
      </c>
      <c r="M7" s="122">
        <f t="shared" si="6"/>
        <v>5.0366355664446576E-2</v>
      </c>
      <c r="N7" s="122">
        <f t="shared" si="6"/>
        <v>9.8984329217596645E-2</v>
      </c>
      <c r="O7" s="122">
        <f t="shared" si="6"/>
        <v>6.8825125482469413E-2</v>
      </c>
      <c r="P7" s="122">
        <f t="shared" si="6"/>
        <v>0.10138088717578533</v>
      </c>
      <c r="Q7" s="122">
        <f t="shared" si="6"/>
        <v>0.20124372196138174</v>
      </c>
      <c r="R7" s="122">
        <f t="shared" si="6"/>
        <v>0.28231410614470426</v>
      </c>
      <c r="S7" s="122">
        <f t="shared" si="6"/>
        <v>0.32096539213667874</v>
      </c>
      <c r="T7" s="122">
        <f t="shared" si="6"/>
        <v>0.25307899871615686</v>
      </c>
      <c r="U7" s="122">
        <f t="shared" si="6"/>
        <v>0.35380017362256327</v>
      </c>
      <c r="V7" s="122">
        <f t="shared" si="6"/>
        <v>0.27756949305831696</v>
      </c>
      <c r="W7" s="122">
        <f t="shared" si="6"/>
        <v>0.20706029968476297</v>
      </c>
      <c r="X7" s="122">
        <f t="shared" si="6"/>
        <v>0.12277173976668426</v>
      </c>
      <c r="Y7" s="122">
        <f t="shared" si="6"/>
        <v>0</v>
      </c>
      <c r="DA7" s="130" t="s">
        <v>1576</v>
      </c>
    </row>
    <row r="8" spans="1:105" ht="12" customHeight="1" x14ac:dyDescent="0.25">
      <c r="A8" s="97" t="s">
        <v>53</v>
      </c>
      <c r="B8" s="98">
        <v>0.47533148407085118</v>
      </c>
      <c r="C8" s="98">
        <v>0.59095725979336411</v>
      </c>
      <c r="D8" s="98">
        <v>0.44320733742066826</v>
      </c>
      <c r="E8" s="98">
        <v>0.52127291006726406</v>
      </c>
      <c r="F8" s="98">
        <v>0.24679084502305523</v>
      </c>
      <c r="G8" s="98">
        <v>0.18741650777970414</v>
      </c>
      <c r="H8" s="98">
        <v>0.12601227659809469</v>
      </c>
      <c r="I8" s="98">
        <v>0.11555613830421405</v>
      </c>
      <c r="J8" s="98">
        <v>8.7132907507738666E-2</v>
      </c>
      <c r="K8" s="98">
        <v>4.0013381591216812E-2</v>
      </c>
      <c r="L8" s="98">
        <v>5.0027889254254811E-2</v>
      </c>
      <c r="M8" s="98">
        <v>5.0366355664446576E-2</v>
      </c>
      <c r="N8" s="98">
        <v>9.8984329217596645E-2</v>
      </c>
      <c r="O8" s="98">
        <v>6.8825125482469413E-2</v>
      </c>
      <c r="P8" s="98">
        <v>0.10138088717578533</v>
      </c>
      <c r="Q8" s="98">
        <v>0.20124372196138174</v>
      </c>
      <c r="R8" s="98">
        <v>0.28231410614470426</v>
      </c>
      <c r="S8" s="98">
        <v>0.32096539213667874</v>
      </c>
      <c r="T8" s="98">
        <v>0.25307899871615686</v>
      </c>
      <c r="U8" s="98">
        <v>0.35380017362256327</v>
      </c>
      <c r="V8" s="98">
        <v>0.27756949305831696</v>
      </c>
      <c r="W8" s="98">
        <v>0.20706029968476297</v>
      </c>
      <c r="X8" s="98">
        <v>0.12277173976668426</v>
      </c>
      <c r="Y8" s="98">
        <v>0</v>
      </c>
      <c r="DA8" s="63" t="s">
        <v>1577</v>
      </c>
    </row>
    <row r="9" spans="1:105" ht="12" customHeight="1" x14ac:dyDescent="0.25">
      <c r="A9" s="121" t="s">
        <v>55</v>
      </c>
      <c r="B9" s="122">
        <v>3.3135548062572235</v>
      </c>
      <c r="C9" s="122">
        <v>2.6177477454648015</v>
      </c>
      <c r="D9" s="122">
        <v>1.6505499985494487</v>
      </c>
      <c r="E9" s="122">
        <v>1.0938780891483002</v>
      </c>
      <c r="F9" s="122">
        <v>0.79242265807916967</v>
      </c>
      <c r="G9" s="122">
        <v>0.60484891216581937</v>
      </c>
      <c r="H9" s="122">
        <v>0.45884912615381723</v>
      </c>
      <c r="I9" s="122">
        <v>0.44360969746362966</v>
      </c>
      <c r="J9" s="122">
        <v>0.52016745643268769</v>
      </c>
      <c r="K9" s="122">
        <v>0.58750879611174611</v>
      </c>
      <c r="L9" s="122">
        <v>0.5852352883104619</v>
      </c>
      <c r="M9" s="122">
        <v>0.5117615798463202</v>
      </c>
      <c r="N9" s="122">
        <v>0.40548513813720843</v>
      </c>
      <c r="O9" s="122">
        <v>0.44481733340420626</v>
      </c>
      <c r="P9" s="122">
        <v>0.62989813239154635</v>
      </c>
      <c r="Q9" s="122">
        <v>0.71600490032835029</v>
      </c>
      <c r="R9" s="122">
        <v>0.7889734783473521</v>
      </c>
      <c r="S9" s="122">
        <v>0.89856952396134349</v>
      </c>
      <c r="T9" s="122">
        <v>0.86215046236820325</v>
      </c>
      <c r="U9" s="122">
        <v>0.84445508665537461</v>
      </c>
      <c r="V9" s="122">
        <v>0.73351075976527003</v>
      </c>
      <c r="W9" s="122">
        <v>0.63862959570374866</v>
      </c>
      <c r="X9" s="122">
        <v>0.40567085169710004</v>
      </c>
      <c r="Y9" s="122">
        <v>0</v>
      </c>
      <c r="DA9" s="130" t="s">
        <v>1578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3.2603365864320256E-2</v>
      </c>
      <c r="C11" s="98">
        <v>2.6063424722103868E-2</v>
      </c>
      <c r="D11" s="98">
        <v>1.6691500797201903E-2</v>
      </c>
      <c r="E11" s="98">
        <v>1.1259229242414247E-2</v>
      </c>
      <c r="F11" s="98">
        <v>8.0296838355678104E-3</v>
      </c>
      <c r="G11" s="98">
        <v>6.127442102265894E-3</v>
      </c>
      <c r="H11" s="98">
        <v>3.6251277358977222E-3</v>
      </c>
      <c r="I11" s="98">
        <v>1.8418611370385313E-3</v>
      </c>
      <c r="J11" s="98">
        <v>2.1823242193590641E-3</v>
      </c>
      <c r="K11" s="98">
        <v>2.334632468556383E-3</v>
      </c>
      <c r="L11" s="98">
        <v>2.2133875965262813E-3</v>
      </c>
      <c r="M11" s="98">
        <v>1.7042613220090946E-3</v>
      </c>
      <c r="N11" s="98">
        <v>1.2174039566872927E-3</v>
      </c>
      <c r="O11" s="98">
        <v>2.6620412495286369E-3</v>
      </c>
      <c r="P11" s="98">
        <v>3.8351452893717205E-3</v>
      </c>
      <c r="Q11" s="98">
        <v>3.606307867348774E-3</v>
      </c>
      <c r="R11" s="98">
        <v>3.5553729953578298E-3</v>
      </c>
      <c r="S11" s="98">
        <v>3.9889682351959485E-3</v>
      </c>
      <c r="T11" s="98">
        <v>3.748917689051199E-3</v>
      </c>
      <c r="U11" s="98">
        <v>3.6619881682720653E-3</v>
      </c>
      <c r="V11" s="98">
        <v>3.5098900990767003E-3</v>
      </c>
      <c r="W11" s="98">
        <v>2.7997789673107282E-3</v>
      </c>
      <c r="X11" s="98">
        <v>2.1985838937473513E-3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3.1445395569578056E-4</v>
      </c>
      <c r="C12" s="98">
        <v>3.1301778146883551E-4</v>
      </c>
      <c r="D12" s="98">
        <v>1.0993285429367508E-4</v>
      </c>
      <c r="E12" s="98">
        <v>1.1011482717557478E-4</v>
      </c>
      <c r="F12" s="98">
        <v>1.1277819147323417E-4</v>
      </c>
      <c r="G12" s="98">
        <v>1.1368930443539453E-4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1.0200421989810023E-4</v>
      </c>
      <c r="C13" s="101">
        <v>1.0084703077370436E-4</v>
      </c>
      <c r="D13" s="101">
        <v>3.623167035553598E-5</v>
      </c>
      <c r="E13" s="101">
        <v>3.5351340660510035E-5</v>
      </c>
      <c r="F13" s="101">
        <v>3.6825690544424547E-5</v>
      </c>
      <c r="G13" s="101">
        <v>4.1223831153705277E-5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2.1244973579768035E-4</v>
      </c>
      <c r="C14" s="104">
        <v>2.1217075069513116E-4</v>
      </c>
      <c r="D14" s="104">
        <v>7.3701183938139112E-5</v>
      </c>
      <c r="E14" s="104">
        <v>7.4763486515064742E-5</v>
      </c>
      <c r="F14" s="104">
        <v>7.595250092880963E-5</v>
      </c>
      <c r="G14" s="104">
        <v>7.2465473281689249E-5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1.4813831438010774</v>
      </c>
      <c r="C15" s="101">
        <v>1.1707334903734079</v>
      </c>
      <c r="D15" s="101">
        <v>0.73703125650413659</v>
      </c>
      <c r="E15" s="101">
        <v>0.4894311716981925</v>
      </c>
      <c r="F15" s="101">
        <v>0.35425629974791539</v>
      </c>
      <c r="G15" s="101">
        <v>0.26799074083206009</v>
      </c>
      <c r="H15" s="101">
        <v>0.19791338412874995</v>
      </c>
      <c r="I15" s="101">
        <v>0.11009203127639546</v>
      </c>
      <c r="J15" s="101">
        <v>0.12175269914487911</v>
      </c>
      <c r="K15" s="101">
        <v>0.14352696479713201</v>
      </c>
      <c r="L15" s="101">
        <v>0.14607960329600966</v>
      </c>
      <c r="M15" s="101">
        <v>0.12606624181367307</v>
      </c>
      <c r="N15" s="101">
        <v>0.11828224216470799</v>
      </c>
      <c r="O15" s="101">
        <v>0.17233249412918925</v>
      </c>
      <c r="P15" s="101">
        <v>0.23577817279605492</v>
      </c>
      <c r="Q15" s="101">
        <v>0.2443858758435051</v>
      </c>
      <c r="R15" s="101">
        <v>0.26431774323586094</v>
      </c>
      <c r="S15" s="101">
        <v>0.29240370638623553</v>
      </c>
      <c r="T15" s="101">
        <v>0.26983325117648793</v>
      </c>
      <c r="U15" s="101">
        <v>0.26360810361906362</v>
      </c>
      <c r="V15" s="101">
        <v>0.22295247264043724</v>
      </c>
      <c r="W15" s="101">
        <v>0.18003398763491371</v>
      </c>
      <c r="X15" s="101">
        <v>0.1113259514848523</v>
      </c>
      <c r="Y15" s="101">
        <v>0</v>
      </c>
      <c r="DA15" s="131" t="s">
        <v>1584</v>
      </c>
    </row>
    <row r="16" spans="1:105" ht="12" customHeight="1" x14ac:dyDescent="0.25">
      <c r="A16" s="107" t="s">
        <v>121</v>
      </c>
      <c r="B16" s="104">
        <v>1.7992538426361304</v>
      </c>
      <c r="C16" s="104">
        <v>1.4206378125878207</v>
      </c>
      <c r="D16" s="104">
        <v>0.89671730839381658</v>
      </c>
      <c r="E16" s="104">
        <v>0.59307757338051792</v>
      </c>
      <c r="F16" s="104">
        <v>0.43002389630421323</v>
      </c>
      <c r="G16" s="104">
        <v>0.33061703992705804</v>
      </c>
      <c r="H16" s="104">
        <v>0.25731061428916957</v>
      </c>
      <c r="I16" s="104">
        <v>0.33167580505019567</v>
      </c>
      <c r="J16" s="104">
        <v>0.39623243306844946</v>
      </c>
      <c r="K16" s="104">
        <v>0.44164719884605774</v>
      </c>
      <c r="L16" s="104">
        <v>0.43694229741792601</v>
      </c>
      <c r="M16" s="104">
        <v>0.38399107671063804</v>
      </c>
      <c r="N16" s="104">
        <v>0.28598549201581314</v>
      </c>
      <c r="O16" s="104">
        <v>0.26982279802548836</v>
      </c>
      <c r="P16" s="104">
        <v>0.39028481430611972</v>
      </c>
      <c r="Q16" s="104">
        <v>0.46801271661749644</v>
      </c>
      <c r="R16" s="104">
        <v>0.52110036211613331</v>
      </c>
      <c r="S16" s="104">
        <v>0.602176849339912</v>
      </c>
      <c r="T16" s="104">
        <v>0.58856829350266415</v>
      </c>
      <c r="U16" s="104">
        <v>0.57718499486803898</v>
      </c>
      <c r="V16" s="104">
        <v>0.5070483970257561</v>
      </c>
      <c r="W16" s="104">
        <v>0.45579582910152422</v>
      </c>
      <c r="X16" s="104">
        <v>0.29214631631850041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0.53877200279986226</v>
      </c>
      <c r="C17" s="98">
        <v>0.42158210366000748</v>
      </c>
      <c r="D17" s="98">
        <v>0.27183181336807161</v>
      </c>
      <c r="E17" s="98">
        <v>0.17434558315906931</v>
      </c>
      <c r="F17" s="98">
        <v>0.12881426855610825</v>
      </c>
      <c r="G17" s="98">
        <v>0.11024445826560419</v>
      </c>
      <c r="H17" s="98">
        <v>7.6948325885716873E-2</v>
      </c>
      <c r="I17" s="98">
        <v>9.858790359323108E-2</v>
      </c>
      <c r="J17" s="98">
        <v>0.115852324026267</v>
      </c>
      <c r="K17" s="98">
        <v>0.13005955411388628</v>
      </c>
      <c r="L17" s="98">
        <v>0.12940492178192917</v>
      </c>
      <c r="M17" s="98">
        <v>0.11150660229175927</v>
      </c>
      <c r="N17" s="98">
        <v>7.0103912667068974E-2</v>
      </c>
      <c r="O17" s="98">
        <v>6.986093206007328E-2</v>
      </c>
      <c r="P17" s="98">
        <v>9.8095127751195554E-2</v>
      </c>
      <c r="Q17" s="98">
        <v>0.11174683320790009</v>
      </c>
      <c r="R17" s="98">
        <v>0.13740768227903064</v>
      </c>
      <c r="S17" s="98">
        <v>0.15774817294556231</v>
      </c>
      <c r="T17" s="98">
        <v>0.1417312164861991</v>
      </c>
      <c r="U17" s="98">
        <v>0.12616857009140003</v>
      </c>
      <c r="V17" s="98">
        <v>0.10338077745530246</v>
      </c>
      <c r="W17" s="98">
        <v>0.11041538215983915</v>
      </c>
      <c r="X17" s="98">
        <v>7.0867928896863802E-2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1.2604818398362683</v>
      </c>
      <c r="C18" s="98">
        <v>0.99905570892781326</v>
      </c>
      <c r="D18" s="98">
        <v>0.62488549502574497</v>
      </c>
      <c r="E18" s="98">
        <v>0.41873199022144864</v>
      </c>
      <c r="F18" s="98">
        <v>0.30120962774810495</v>
      </c>
      <c r="G18" s="98">
        <v>0.22037258166145382</v>
      </c>
      <c r="H18" s="98">
        <v>0.1803622884034527</v>
      </c>
      <c r="I18" s="98">
        <v>0.23308790145696462</v>
      </c>
      <c r="J18" s="98">
        <v>0.28038010904218247</v>
      </c>
      <c r="K18" s="98">
        <v>0.31158764473217149</v>
      </c>
      <c r="L18" s="98">
        <v>0.30753737563599687</v>
      </c>
      <c r="M18" s="98">
        <v>0.27248447441887874</v>
      </c>
      <c r="N18" s="98">
        <v>0.21588157934874419</v>
      </c>
      <c r="O18" s="98">
        <v>0.1999618659654151</v>
      </c>
      <c r="P18" s="98">
        <v>0.29218968655492417</v>
      </c>
      <c r="Q18" s="98">
        <v>0.35626588340959636</v>
      </c>
      <c r="R18" s="98">
        <v>0.3836926798371027</v>
      </c>
      <c r="S18" s="98">
        <v>0.44442867639434969</v>
      </c>
      <c r="T18" s="98">
        <v>0.44683707701646508</v>
      </c>
      <c r="U18" s="98">
        <v>0.45101642477663889</v>
      </c>
      <c r="V18" s="98">
        <v>0.40366761957045366</v>
      </c>
      <c r="W18" s="98">
        <v>0.34538044694168507</v>
      </c>
      <c r="X18" s="98">
        <v>0.22127838742163658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1.562180668671362</v>
      </c>
      <c r="C19" s="122">
        <v>1.2188990909106003</v>
      </c>
      <c r="D19" s="122">
        <v>0.84279467444892631</v>
      </c>
      <c r="E19" s="122">
        <v>0.54370769181251566</v>
      </c>
      <c r="F19" s="122">
        <v>0.40888152857838767</v>
      </c>
      <c r="G19" s="122">
        <v>0.31284357354540904</v>
      </c>
      <c r="H19" s="122">
        <v>0.23994712996694043</v>
      </c>
      <c r="I19" s="122">
        <v>0.23609263069210065</v>
      </c>
      <c r="J19" s="122">
        <v>0.26076964726578872</v>
      </c>
      <c r="K19" s="122">
        <v>0.28596526001324896</v>
      </c>
      <c r="L19" s="122">
        <v>0.27918778957925811</v>
      </c>
      <c r="M19" s="122">
        <v>0.23352834230708067</v>
      </c>
      <c r="N19" s="122">
        <v>0.18727364360701013</v>
      </c>
      <c r="O19" s="122">
        <v>0.22000735437087718</v>
      </c>
      <c r="P19" s="122">
        <v>0.31588449758918657</v>
      </c>
      <c r="Q19" s="122">
        <v>0.35429427945845998</v>
      </c>
      <c r="R19" s="122">
        <v>0.38780470759459973</v>
      </c>
      <c r="S19" s="122">
        <v>0.44037947008904271</v>
      </c>
      <c r="T19" s="122">
        <v>0.45561618824455136</v>
      </c>
      <c r="U19" s="122">
        <v>0.45940879835616955</v>
      </c>
      <c r="V19" s="122">
        <v>0.45424510998199541</v>
      </c>
      <c r="W19" s="122">
        <v>0.35387815503432618</v>
      </c>
      <c r="X19" s="122">
        <v>0.21751637232263965</v>
      </c>
      <c r="Y19" s="122">
        <v>0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8.4614566046136486E-2</v>
      </c>
      <c r="C21" s="98">
        <v>6.8124533673322427E-2</v>
      </c>
      <c r="D21" s="98">
        <v>4.428237734325996E-2</v>
      </c>
      <c r="E21" s="98">
        <v>2.8479028417015179E-2</v>
      </c>
      <c r="F21" s="98">
        <v>2.2748958611272085E-2</v>
      </c>
      <c r="G21" s="98">
        <v>1.6487217040668044E-2</v>
      </c>
      <c r="H21" s="98">
        <v>1.2887303139825227E-2</v>
      </c>
      <c r="I21" s="98">
        <v>1.4666311233199046E-2</v>
      </c>
      <c r="J21" s="98">
        <v>1.628148029612804E-2</v>
      </c>
      <c r="K21" s="98">
        <v>1.4804281846756168E-2</v>
      </c>
      <c r="L21" s="98">
        <v>1.8575395055344019E-2</v>
      </c>
      <c r="M21" s="98">
        <v>1.5216729091560854E-2</v>
      </c>
      <c r="N21" s="98">
        <v>4.3512853163314791E-3</v>
      </c>
      <c r="O21" s="98">
        <v>3.3530692783740622E-2</v>
      </c>
      <c r="P21" s="98">
        <v>5.3124207032368198E-2</v>
      </c>
      <c r="Q21" s="98">
        <v>5.6083326499752964E-2</v>
      </c>
      <c r="R21" s="98">
        <v>5.6234714869703502E-2</v>
      </c>
      <c r="S21" s="98">
        <v>6.9352185133173594E-2</v>
      </c>
      <c r="T21" s="98">
        <v>9.2200781301833165E-2</v>
      </c>
      <c r="U21" s="98">
        <v>0.10283547465863978</v>
      </c>
      <c r="V21" s="98">
        <v>0.11281089913074255</v>
      </c>
      <c r="W21" s="98">
        <v>9.4204767556282112E-2</v>
      </c>
      <c r="X21" s="98">
        <v>5.6072108968374938E-2</v>
      </c>
      <c r="Y21" s="98">
        <v>0</v>
      </c>
      <c r="DA21" s="63" t="s">
        <v>1590</v>
      </c>
    </row>
    <row r="22" spans="1:105" ht="12" customHeight="1" x14ac:dyDescent="0.25">
      <c r="A22" s="109" t="s">
        <v>120</v>
      </c>
      <c r="B22" s="33">
        <v>1.4775661026252254</v>
      </c>
      <c r="C22" s="33">
        <v>1.1507745572372778</v>
      </c>
      <c r="D22" s="33">
        <v>0.79851229710566629</v>
      </c>
      <c r="E22" s="33">
        <v>0.51522866339550044</v>
      </c>
      <c r="F22" s="33">
        <v>0.38613256996711559</v>
      </c>
      <c r="G22" s="33">
        <v>0.29635635650474101</v>
      </c>
      <c r="H22" s="33">
        <v>0.2270598268271152</v>
      </c>
      <c r="I22" s="33">
        <v>0.22142631945890159</v>
      </c>
      <c r="J22" s="33">
        <v>0.24448816696966069</v>
      </c>
      <c r="K22" s="33">
        <v>0.27116097816649276</v>
      </c>
      <c r="L22" s="33">
        <v>0.2606123945239141</v>
      </c>
      <c r="M22" s="33">
        <v>0.21831161321551981</v>
      </c>
      <c r="N22" s="33">
        <v>0.18292235829067865</v>
      </c>
      <c r="O22" s="33">
        <v>0.18647666158713655</v>
      </c>
      <c r="P22" s="33">
        <v>0.26276029055681838</v>
      </c>
      <c r="Q22" s="33">
        <v>0.29821095295870703</v>
      </c>
      <c r="R22" s="33">
        <v>0.33156999272489623</v>
      </c>
      <c r="S22" s="33">
        <v>0.37102728495586912</v>
      </c>
      <c r="T22" s="33">
        <v>0.36341540694271818</v>
      </c>
      <c r="U22" s="33">
        <v>0.35657332369752975</v>
      </c>
      <c r="V22" s="33">
        <v>0.34143421085125286</v>
      </c>
      <c r="W22" s="33">
        <v>0.25967338747804408</v>
      </c>
      <c r="X22" s="33">
        <v>0.16144426335426471</v>
      </c>
      <c r="Y22" s="33">
        <v>0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70.302734501220755</v>
      </c>
      <c r="C24" s="117">
        <f t="shared" si="7"/>
        <v>70.652242314974401</v>
      </c>
      <c r="D24" s="117">
        <f t="shared" si="7"/>
        <v>54.066227496407599</v>
      </c>
      <c r="E24" s="117">
        <f t="shared" si="7"/>
        <v>54.972614429556245</v>
      </c>
      <c r="F24" s="117">
        <f t="shared" si="7"/>
        <v>56.402714602510891</v>
      </c>
      <c r="G24" s="117">
        <f t="shared" si="7"/>
        <v>53.273114471960248</v>
      </c>
      <c r="H24" s="117">
        <f t="shared" si="7"/>
        <v>50.70624185858712</v>
      </c>
      <c r="I24" s="117">
        <f t="shared" si="7"/>
        <v>46.416222312748729</v>
      </c>
      <c r="J24" s="117">
        <f t="shared" si="7"/>
        <v>46.178536111288018</v>
      </c>
      <c r="K24" s="117">
        <f t="shared" si="7"/>
        <v>38.752088195537773</v>
      </c>
      <c r="L24" s="117">
        <f t="shared" si="7"/>
        <v>44.247582986342358</v>
      </c>
      <c r="M24" s="117">
        <f t="shared" si="7"/>
        <v>39.708531710963463</v>
      </c>
      <c r="N24" s="117">
        <f t="shared" si="7"/>
        <v>24.352604797451662</v>
      </c>
      <c r="O24" s="117">
        <f t="shared" si="7"/>
        <v>50.170230327585656</v>
      </c>
      <c r="P24" s="117">
        <f t="shared" si="7"/>
        <v>74.244335783306596</v>
      </c>
      <c r="Q24" s="117">
        <f t="shared" si="7"/>
        <v>67.998531606875147</v>
      </c>
      <c r="R24" s="117">
        <f t="shared" ref="R24:V24" si="8">R25+R28+R30+R39</f>
        <v>65.880891664058794</v>
      </c>
      <c r="S24" s="117">
        <f t="shared" si="8"/>
        <v>65.039085405798346</v>
      </c>
      <c r="T24" s="117">
        <f t="shared" si="8"/>
        <v>47.38383520382547</v>
      </c>
      <c r="U24" s="117">
        <f t="shared" si="8"/>
        <v>35.289545136813963</v>
      </c>
      <c r="V24" s="117">
        <f t="shared" si="8"/>
        <v>21.582158997130936</v>
      </c>
      <c r="W24" s="117">
        <f t="shared" ref="W24:Y24" si="9">W25+W28+W30+W39</f>
        <v>47.260454572081365</v>
      </c>
      <c r="X24" s="117">
        <f t="shared" si="9"/>
        <v>67.250913556626159</v>
      </c>
      <c r="Y24" s="117">
        <f t="shared" si="9"/>
        <v>68.412542373569167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55.409696030671086</v>
      </c>
      <c r="C25" s="122">
        <f t="shared" si="10"/>
        <v>56.815555399375015</v>
      </c>
      <c r="D25" s="122">
        <f t="shared" si="10"/>
        <v>41.99279002866642</v>
      </c>
      <c r="E25" s="122">
        <f t="shared" si="10"/>
        <v>43.990236488360928</v>
      </c>
      <c r="F25" s="122">
        <f t="shared" si="10"/>
        <v>46.285494867573526</v>
      </c>
      <c r="G25" s="122">
        <f t="shared" si="10"/>
        <v>43.982410073453622</v>
      </c>
      <c r="H25" s="122">
        <f t="shared" si="10"/>
        <v>41.649486219291198</v>
      </c>
      <c r="I25" s="122">
        <f t="shared" si="10"/>
        <v>37.682458144847395</v>
      </c>
      <c r="J25" s="122">
        <f t="shared" si="10"/>
        <v>37.116621534067093</v>
      </c>
      <c r="K25" s="122">
        <f t="shared" si="10"/>
        <v>29.167901318114161</v>
      </c>
      <c r="L25" s="122">
        <f t="shared" si="10"/>
        <v>34.204768584248065</v>
      </c>
      <c r="M25" s="122">
        <f t="shared" si="10"/>
        <v>29.146216325792338</v>
      </c>
      <c r="N25" s="122">
        <f t="shared" si="10"/>
        <v>12.395335652157902</v>
      </c>
      <c r="O25" s="122">
        <f t="shared" si="10"/>
        <v>37.528916309029334</v>
      </c>
      <c r="P25" s="122">
        <f t="shared" si="10"/>
        <v>60.71721451700347</v>
      </c>
      <c r="Q25" s="122">
        <f t="shared" si="10"/>
        <v>53.616457263467211</v>
      </c>
      <c r="R25" s="122">
        <f t="shared" ref="R25:V25" si="11">SUM(R26:R27)</f>
        <v>50.64418378851537</v>
      </c>
      <c r="S25" s="122">
        <f t="shared" si="11"/>
        <v>49.984024817436783</v>
      </c>
      <c r="T25" s="122">
        <f t="shared" si="11"/>
        <v>34.384187071879943</v>
      </c>
      <c r="U25" s="122">
        <f t="shared" si="11"/>
        <v>22.620516248382057</v>
      </c>
      <c r="V25" s="122">
        <f t="shared" si="11"/>
        <v>8.7218316133427276</v>
      </c>
      <c r="W25" s="122">
        <f t="shared" ref="W25:Y25" si="12">SUM(W26:W27)</f>
        <v>33.372108865161323</v>
      </c>
      <c r="X25" s="122">
        <f t="shared" si="12"/>
        <v>48.093628944677967</v>
      </c>
      <c r="Y25" s="122">
        <f t="shared" si="12"/>
        <v>46.504629524785642</v>
      </c>
      <c r="DA25" s="130" t="s">
        <v>1593</v>
      </c>
    </row>
    <row r="26" spans="1:105" ht="12" customHeight="1" x14ac:dyDescent="0.25">
      <c r="A26" s="97" t="s">
        <v>74</v>
      </c>
      <c r="B26" s="98">
        <v>54.768997811356385</v>
      </c>
      <c r="C26" s="98">
        <v>56.185476798056378</v>
      </c>
      <c r="D26" s="98">
        <v>41.513413596861696</v>
      </c>
      <c r="E26" s="98">
        <v>43.516687038039052</v>
      </c>
      <c r="F26" s="98">
        <v>45.755193164349322</v>
      </c>
      <c r="G26" s="98">
        <v>43.485257884368956</v>
      </c>
      <c r="H26" s="98">
        <v>41.184223618311997</v>
      </c>
      <c r="I26" s="98">
        <v>37.281474082857649</v>
      </c>
      <c r="J26" s="98">
        <v>36.711104705232998</v>
      </c>
      <c r="K26" s="98">
        <v>28.824959096557844</v>
      </c>
      <c r="L26" s="98">
        <v>33.813463739947004</v>
      </c>
      <c r="M26" s="98">
        <v>28.802302674770548</v>
      </c>
      <c r="N26" s="98">
        <v>12.260178712270871</v>
      </c>
      <c r="O26" s="98">
        <v>37.062925960101907</v>
      </c>
      <c r="P26" s="98">
        <v>59.932622387214892</v>
      </c>
      <c r="Q26" s="98">
        <v>52.956912200248404</v>
      </c>
      <c r="R26" s="98">
        <v>50.022612509018295</v>
      </c>
      <c r="S26" s="98">
        <v>49.370470442097506</v>
      </c>
      <c r="T26" s="98">
        <v>33.962843886289711</v>
      </c>
      <c r="U26" s="98">
        <v>22.343520711765606</v>
      </c>
      <c r="V26" s="98">
        <v>8.6141156095228322</v>
      </c>
      <c r="W26" s="98">
        <v>32.948712723781618</v>
      </c>
      <c r="X26" s="98">
        <v>47.450056301526836</v>
      </c>
      <c r="Y26" s="98">
        <v>45.865738534339734</v>
      </c>
      <c r="DA26" s="63" t="s">
        <v>1594</v>
      </c>
    </row>
    <row r="27" spans="1:105" ht="12" customHeight="1" x14ac:dyDescent="0.25">
      <c r="A27" s="97" t="s">
        <v>53</v>
      </c>
      <c r="B27" s="98">
        <v>0.64069821931470272</v>
      </c>
      <c r="C27" s="98">
        <v>0.63007860131863569</v>
      </c>
      <c r="D27" s="98">
        <v>0.47937643180472378</v>
      </c>
      <c r="E27" s="98">
        <v>0.47354945032187823</v>
      </c>
      <c r="F27" s="98">
        <v>0.53030170322420589</v>
      </c>
      <c r="G27" s="98">
        <v>0.49715218908466813</v>
      </c>
      <c r="H27" s="98">
        <v>0.46526260097919853</v>
      </c>
      <c r="I27" s="98">
        <v>0.40098406198974579</v>
      </c>
      <c r="J27" s="98">
        <v>0.40551682883409801</v>
      </c>
      <c r="K27" s="98">
        <v>0.34294222155631598</v>
      </c>
      <c r="L27" s="98">
        <v>0.39130484430106127</v>
      </c>
      <c r="M27" s="98">
        <v>0.34391365102179028</v>
      </c>
      <c r="N27" s="98">
        <v>0.13515693988703045</v>
      </c>
      <c r="O27" s="98">
        <v>0.46599034892742497</v>
      </c>
      <c r="P27" s="98">
        <v>0.78459212978857995</v>
      </c>
      <c r="Q27" s="98">
        <v>0.65954506321880557</v>
      </c>
      <c r="R27" s="98">
        <v>0.62157127949707625</v>
      </c>
      <c r="S27" s="98">
        <v>0.61355437533927581</v>
      </c>
      <c r="T27" s="98">
        <v>0.42134318559023143</v>
      </c>
      <c r="U27" s="98">
        <v>0.2769955366164501</v>
      </c>
      <c r="V27" s="98">
        <v>0.1077160038198955</v>
      </c>
      <c r="W27" s="98">
        <v>0.42339614137970122</v>
      </c>
      <c r="X27" s="98">
        <v>0.64357264315113327</v>
      </c>
      <c r="Y27" s="98">
        <v>0.63889099044591058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1.3228608129493507</v>
      </c>
      <c r="C28" s="122">
        <f t="shared" si="13"/>
        <v>1.6800450818146029</v>
      </c>
      <c r="D28" s="122">
        <f t="shared" si="13"/>
        <v>1.3230206953935684</v>
      </c>
      <c r="E28" s="122">
        <f t="shared" si="13"/>
        <v>1.5894311818905811</v>
      </c>
      <c r="F28" s="122">
        <f t="shared" si="13"/>
        <v>0.77537834501051683</v>
      </c>
      <c r="G28" s="122">
        <f t="shared" si="13"/>
        <v>0.62695224776977809</v>
      </c>
      <c r="H28" s="122">
        <f t="shared" si="13"/>
        <v>0.53867935403187184</v>
      </c>
      <c r="I28" s="122">
        <f t="shared" si="13"/>
        <v>0.78727847025918873</v>
      </c>
      <c r="J28" s="122">
        <f t="shared" si="13"/>
        <v>0.80460817202615564</v>
      </c>
      <c r="K28" s="122">
        <f t="shared" si="13"/>
        <v>0.63193506975181202</v>
      </c>
      <c r="L28" s="122">
        <f t="shared" si="13"/>
        <v>1.0906531839683917</v>
      </c>
      <c r="M28" s="122">
        <f t="shared" si="13"/>
        <v>1.2855517784794392</v>
      </c>
      <c r="N28" s="122">
        <f t="shared" si="13"/>
        <v>2.5679306645017306</v>
      </c>
      <c r="O28" s="122">
        <f t="shared" si="13"/>
        <v>1.7061671397337184</v>
      </c>
      <c r="P28" s="122">
        <f t="shared" si="13"/>
        <v>1.5158583802162526</v>
      </c>
      <c r="Q28" s="122">
        <f t="shared" si="13"/>
        <v>2.0943024846269926</v>
      </c>
      <c r="R28" s="122">
        <f t="shared" si="13"/>
        <v>2.5361592652012144</v>
      </c>
      <c r="S28" s="122">
        <f t="shared" si="13"/>
        <v>2.5616205939132906</v>
      </c>
      <c r="T28" s="122">
        <f t="shared" si="13"/>
        <v>1.7104751588252718</v>
      </c>
      <c r="U28" s="122">
        <f t="shared" si="13"/>
        <v>2.1918362605904247</v>
      </c>
      <c r="V28" s="122">
        <f t="shared" si="13"/>
        <v>1.7186072803315322</v>
      </c>
      <c r="W28" s="122">
        <f t="shared" si="13"/>
        <v>1.5238607108698226</v>
      </c>
      <c r="X28" s="122">
        <f t="shared" si="13"/>
        <v>1.6310508528675705</v>
      </c>
      <c r="Y28" s="122">
        <f t="shared" si="13"/>
        <v>3.2113975054204906</v>
      </c>
      <c r="DA28" s="130" t="s">
        <v>1596</v>
      </c>
    </row>
    <row r="29" spans="1:105" ht="12" customHeight="1" x14ac:dyDescent="0.25">
      <c r="A29" s="97" t="s">
        <v>53</v>
      </c>
      <c r="B29" s="98">
        <v>1.3228608129493507</v>
      </c>
      <c r="C29" s="98">
        <v>1.6800450818146029</v>
      </c>
      <c r="D29" s="98">
        <v>1.3230206953935684</v>
      </c>
      <c r="E29" s="98">
        <v>1.5894311818905811</v>
      </c>
      <c r="F29" s="98">
        <v>0.77537834501051683</v>
      </c>
      <c r="G29" s="98">
        <v>0.62695224776977809</v>
      </c>
      <c r="H29" s="98">
        <v>0.53867935403187184</v>
      </c>
      <c r="I29" s="98">
        <v>0.78727847025918873</v>
      </c>
      <c r="J29" s="98">
        <v>0.80460817202615564</v>
      </c>
      <c r="K29" s="98">
        <v>0.63193506975181202</v>
      </c>
      <c r="L29" s="98">
        <v>1.0906531839683917</v>
      </c>
      <c r="M29" s="98">
        <v>1.2855517784794392</v>
      </c>
      <c r="N29" s="98">
        <v>2.5679306645017306</v>
      </c>
      <c r="O29" s="98">
        <v>1.7061671397337184</v>
      </c>
      <c r="P29" s="98">
        <v>1.5158583802162526</v>
      </c>
      <c r="Q29" s="98">
        <v>2.0943024846269926</v>
      </c>
      <c r="R29" s="98">
        <v>2.5361592652012144</v>
      </c>
      <c r="S29" s="98">
        <v>2.5616205939132906</v>
      </c>
      <c r="T29" s="98">
        <v>1.7104751588252718</v>
      </c>
      <c r="U29" s="98">
        <v>2.1918362605904247</v>
      </c>
      <c r="V29" s="98">
        <v>1.7186072803315322</v>
      </c>
      <c r="W29" s="98">
        <v>1.5238607108698226</v>
      </c>
      <c r="X29" s="98">
        <v>1.6310508528675705</v>
      </c>
      <c r="Y29" s="98">
        <v>3.2113975054204906</v>
      </c>
      <c r="DA29" s="63" t="s">
        <v>1597</v>
      </c>
    </row>
    <row r="30" spans="1:105" ht="12" customHeight="1" x14ac:dyDescent="0.25">
      <c r="A30" s="121" t="s">
        <v>55</v>
      </c>
      <c r="B30" s="122">
        <v>9.2223548279391494</v>
      </c>
      <c r="C30" s="122">
        <v>8.2917430925465077</v>
      </c>
      <c r="D30" s="122">
        <v>7.1138056588148126</v>
      </c>
      <c r="E30" s="122">
        <v>6.2689912643201442</v>
      </c>
      <c r="F30" s="122">
        <v>6.1738534081628611</v>
      </c>
      <c r="G30" s="122">
        <v>5.7215776709120449</v>
      </c>
      <c r="H30" s="122">
        <v>5.6116030062825875</v>
      </c>
      <c r="I30" s="122">
        <v>5.2931121865567388</v>
      </c>
      <c r="J30" s="122">
        <v>5.5886810804136395</v>
      </c>
      <c r="K30" s="122">
        <v>6.1028449614271487</v>
      </c>
      <c r="L30" s="122">
        <v>6.1312476227197887</v>
      </c>
      <c r="M30" s="122">
        <v>6.443848980463887</v>
      </c>
      <c r="N30" s="122">
        <v>6.4740741767095873</v>
      </c>
      <c r="O30" s="122">
        <v>7.3677068543447009</v>
      </c>
      <c r="P30" s="122">
        <v>8.070810874689478</v>
      </c>
      <c r="Q30" s="122">
        <v>8.2849155596506048</v>
      </c>
      <c r="R30" s="122">
        <v>8.5660067547033112</v>
      </c>
      <c r="S30" s="122">
        <v>8.4253632371133396</v>
      </c>
      <c r="T30" s="122">
        <v>7.4199330392420144</v>
      </c>
      <c r="U30" s="122">
        <v>6.8010777327076752</v>
      </c>
      <c r="V30" s="122">
        <v>6.8919401447560453</v>
      </c>
      <c r="W30" s="122">
        <v>7.9731537190063637</v>
      </c>
      <c r="X30" s="122">
        <v>11.382930103422634</v>
      </c>
      <c r="Y30" s="122">
        <v>12.749526463875535</v>
      </c>
      <c r="DA30" s="130" t="s">
        <v>1598</v>
      </c>
    </row>
    <row r="31" spans="1:105" ht="12" customHeight="1" x14ac:dyDescent="0.25">
      <c r="A31" s="97" t="s">
        <v>141</v>
      </c>
      <c r="B31" s="98">
        <v>9.1187538901770698E-2</v>
      </c>
      <c r="C31" s="98">
        <v>8.497381841887032E-2</v>
      </c>
      <c r="D31" s="98">
        <v>7.4749211939664495E-2</v>
      </c>
      <c r="E31" s="98">
        <v>6.9946744325841761E-2</v>
      </c>
      <c r="F31" s="98">
        <v>6.7196779838661555E-2</v>
      </c>
      <c r="G31" s="98">
        <v>6.0251673104698318E-2</v>
      </c>
      <c r="H31" s="98">
        <v>5.2890887997596371E-2</v>
      </c>
      <c r="I31" s="98">
        <v>4.2951501233742653E-2</v>
      </c>
      <c r="J31" s="98">
        <v>4.1602597581953712E-2</v>
      </c>
      <c r="K31" s="98">
        <v>3.9977109991490491E-2</v>
      </c>
      <c r="L31" s="98">
        <v>3.4950084183352763E-2</v>
      </c>
      <c r="M31" s="98">
        <v>2.7471489463403772E-2</v>
      </c>
      <c r="N31" s="98">
        <v>2.3926148661980097E-2</v>
      </c>
      <c r="O31" s="98">
        <v>4.3983829292062883E-2</v>
      </c>
      <c r="P31" s="98">
        <v>5.055278557450426E-2</v>
      </c>
      <c r="Q31" s="98">
        <v>4.9284427089056372E-2</v>
      </c>
      <c r="R31" s="98">
        <v>4.7499033668932877E-2</v>
      </c>
      <c r="S31" s="98">
        <v>4.9153659019761604E-2</v>
      </c>
      <c r="T31" s="98">
        <v>4.6493808826514119E-2</v>
      </c>
      <c r="U31" s="98">
        <v>4.5114463723116505E-2</v>
      </c>
      <c r="V31" s="98">
        <v>4.6071466032844753E-2</v>
      </c>
      <c r="W31" s="98">
        <v>4.8465970039278265E-2</v>
      </c>
      <c r="X31" s="98">
        <v>6.2519342848817841E-2</v>
      </c>
      <c r="Y31" s="98">
        <v>6.8514536833542639E-2</v>
      </c>
      <c r="DA31" s="63" t="s">
        <v>1599</v>
      </c>
    </row>
    <row r="32" spans="1:105" ht="12" customHeight="1" x14ac:dyDescent="0.25">
      <c r="A32" s="97" t="s">
        <v>140</v>
      </c>
      <c r="B32" s="98">
        <v>7.3372589662348787E-4</v>
      </c>
      <c r="C32" s="98">
        <v>7.291103985276275E-4</v>
      </c>
      <c r="D32" s="98">
        <v>6.5823430250977889E-4</v>
      </c>
      <c r="E32" s="98">
        <v>6.5776525277422694E-4</v>
      </c>
      <c r="F32" s="98">
        <v>5.6084531191192524E-4</v>
      </c>
      <c r="G32" s="98">
        <v>5.6283202109610553E-4</v>
      </c>
      <c r="H32" s="98">
        <v>4.5253392351661829E-4</v>
      </c>
      <c r="I32" s="98">
        <v>4.3426165369818827E-4</v>
      </c>
      <c r="J32" s="98">
        <v>3.5283867247194452E-4</v>
      </c>
      <c r="K32" s="98">
        <v>3.7780955144117734E-4</v>
      </c>
      <c r="L32" s="98">
        <v>2.3873255255723173E-4</v>
      </c>
      <c r="M32" s="98">
        <v>1.955492707568482E-4</v>
      </c>
      <c r="N32" s="98">
        <v>7.8068533696832616E-5</v>
      </c>
      <c r="O32" s="98">
        <v>2.5750842327426399E-4</v>
      </c>
      <c r="P32" s="98">
        <v>2.5299587933600467E-4</v>
      </c>
      <c r="Q32" s="98">
        <v>2.3907893461702986E-4</v>
      </c>
      <c r="R32" s="98">
        <v>2.3837596287177846E-4</v>
      </c>
      <c r="S32" s="98">
        <v>2.481465730166648E-4</v>
      </c>
      <c r="T32" s="98">
        <v>2.4480009515727582E-4</v>
      </c>
      <c r="U32" s="98">
        <v>2.4490812434729625E-4</v>
      </c>
      <c r="V32" s="98">
        <v>1.2364747450530249E-4</v>
      </c>
      <c r="W32" s="98">
        <v>1.2843182268136309E-4</v>
      </c>
      <c r="X32" s="98">
        <v>3.9237046030301338E-4</v>
      </c>
      <c r="Y32" s="98">
        <v>7.8913911193523312E-4</v>
      </c>
      <c r="DA32" s="63" t="s">
        <v>1600</v>
      </c>
    </row>
    <row r="33" spans="1:105" ht="12" customHeight="1" x14ac:dyDescent="0.25">
      <c r="A33" s="100" t="s">
        <v>50</v>
      </c>
      <c r="B33" s="101">
        <v>2.3800984642890051E-4</v>
      </c>
      <c r="C33" s="101">
        <v>2.340453135723214E-4</v>
      </c>
      <c r="D33" s="101">
        <v>2.1602719888094433E-4</v>
      </c>
      <c r="E33" s="101">
        <v>2.0918433368383857E-4</v>
      </c>
      <c r="F33" s="101">
        <v>1.8108280726787716E-4</v>
      </c>
      <c r="G33" s="101">
        <v>2.0050465468765931E-4</v>
      </c>
      <c r="H33" s="101">
        <v>1.448891718568989E-4</v>
      </c>
      <c r="I33" s="101">
        <v>1.3902934044852296E-4</v>
      </c>
      <c r="J33" s="101">
        <v>1.1096213036857429E-4</v>
      </c>
      <c r="K33" s="101">
        <v>1.1942386421573813E-4</v>
      </c>
      <c r="L33" s="101">
        <v>7.4726915440638444E-5</v>
      </c>
      <c r="M33" s="101">
        <v>5.1668404904003644E-5</v>
      </c>
      <c r="N33" s="101">
        <v>1.3977701918407551E-6</v>
      </c>
      <c r="O33" s="101">
        <v>6.9709779768733463E-5</v>
      </c>
      <c r="P33" s="101">
        <v>6.6652948596403709E-5</v>
      </c>
      <c r="Q33" s="101">
        <v>5.925377213772245E-5</v>
      </c>
      <c r="R33" s="101">
        <v>6.5484435959519094E-5</v>
      </c>
      <c r="S33" s="101">
        <v>6.8288201033471886E-5</v>
      </c>
      <c r="T33" s="101">
        <v>6.2675221248643015E-5</v>
      </c>
      <c r="U33" s="101">
        <v>5.7525573606735361E-5</v>
      </c>
      <c r="V33" s="101">
        <v>2.3992463689265214E-5</v>
      </c>
      <c r="W33" s="101">
        <v>2.9742647172485233E-5</v>
      </c>
      <c r="X33" s="101">
        <v>9.1697997606825625E-5</v>
      </c>
      <c r="Y33" s="101">
        <v>1.5738914314027149E-4</v>
      </c>
      <c r="DA33" s="131" t="s">
        <v>1601</v>
      </c>
    </row>
    <row r="34" spans="1:105" ht="12" customHeight="1" x14ac:dyDescent="0.25">
      <c r="A34" s="103" t="s">
        <v>52</v>
      </c>
      <c r="B34" s="104">
        <v>4.9571605019458741E-4</v>
      </c>
      <c r="C34" s="104">
        <v>4.9506508495530607E-4</v>
      </c>
      <c r="D34" s="104">
        <v>4.4220710362883459E-4</v>
      </c>
      <c r="E34" s="104">
        <v>4.485809190903884E-4</v>
      </c>
      <c r="F34" s="104">
        <v>3.7976250464404813E-4</v>
      </c>
      <c r="G34" s="104">
        <v>3.6232736640844624E-4</v>
      </c>
      <c r="H34" s="104">
        <v>3.0764475165971937E-4</v>
      </c>
      <c r="I34" s="104">
        <v>2.9523231324966528E-4</v>
      </c>
      <c r="J34" s="104">
        <v>2.418765421033702E-4</v>
      </c>
      <c r="K34" s="104">
        <v>2.5838568722543918E-4</v>
      </c>
      <c r="L34" s="104">
        <v>1.6400563711659329E-4</v>
      </c>
      <c r="M34" s="104">
        <v>1.4388086585284454E-4</v>
      </c>
      <c r="N34" s="104">
        <v>7.6670763504991865E-5</v>
      </c>
      <c r="O34" s="104">
        <v>1.8779864350553055E-4</v>
      </c>
      <c r="P34" s="104">
        <v>1.8634293073960096E-4</v>
      </c>
      <c r="Q34" s="104">
        <v>1.798251624793074E-4</v>
      </c>
      <c r="R34" s="104">
        <v>1.7289152691225937E-4</v>
      </c>
      <c r="S34" s="104">
        <v>1.7985837198319292E-4</v>
      </c>
      <c r="T34" s="104">
        <v>1.8212487390863278E-4</v>
      </c>
      <c r="U34" s="104">
        <v>1.8738255074056089E-4</v>
      </c>
      <c r="V34" s="104">
        <v>9.9655010816037282E-5</v>
      </c>
      <c r="W34" s="104">
        <v>9.8689175508877861E-5</v>
      </c>
      <c r="X34" s="104">
        <v>3.0067246269618777E-4</v>
      </c>
      <c r="Y34" s="104">
        <v>6.317499687949616E-4</v>
      </c>
      <c r="DA34" s="132" t="s">
        <v>1602</v>
      </c>
    </row>
    <row r="35" spans="1:105" ht="12" customHeight="1" x14ac:dyDescent="0.25">
      <c r="A35" s="106" t="s">
        <v>122</v>
      </c>
      <c r="B35" s="101">
        <v>4.1228469611666752</v>
      </c>
      <c r="C35" s="101">
        <v>3.6762861102491233</v>
      </c>
      <c r="D35" s="101">
        <v>3.1460981307981473</v>
      </c>
      <c r="E35" s="101">
        <v>2.7434293328623096</v>
      </c>
      <c r="F35" s="101">
        <v>2.8222989038825852</v>
      </c>
      <c r="G35" s="101">
        <v>2.610381660650833</v>
      </c>
      <c r="H35" s="101">
        <v>2.5452681331360565</v>
      </c>
      <c r="I35" s="101">
        <v>2.2006631934021437</v>
      </c>
      <c r="J35" s="101">
        <v>2.079653123144642</v>
      </c>
      <c r="K35" s="101">
        <v>2.2529540801777621</v>
      </c>
      <c r="L35" s="101">
        <v>2.1902838200689705</v>
      </c>
      <c r="M35" s="101">
        <v>2.358506613020019</v>
      </c>
      <c r="N35" s="101">
        <v>2.4134190744140933</v>
      </c>
      <c r="O35" s="101">
        <v>2.8198753009503887</v>
      </c>
      <c r="P35" s="101">
        <v>3.0794222843788339</v>
      </c>
      <c r="Q35" s="101">
        <v>2.993573169762791</v>
      </c>
      <c r="R35" s="101">
        <v>3.0338162853862873</v>
      </c>
      <c r="S35" s="101">
        <v>2.8638573193645858</v>
      </c>
      <c r="T35" s="101">
        <v>2.3738312021374122</v>
      </c>
      <c r="U35" s="101">
        <v>2.1145193101131232</v>
      </c>
      <c r="V35" s="101">
        <v>2.0750539431267474</v>
      </c>
      <c r="W35" s="101">
        <v>2.2162206422968094</v>
      </c>
      <c r="X35" s="101">
        <v>1.943819616947785</v>
      </c>
      <c r="Y35" s="101">
        <v>1.6390376706868708</v>
      </c>
      <c r="DA35" s="131" t="s">
        <v>1603</v>
      </c>
    </row>
    <row r="36" spans="1:105" ht="12" customHeight="1" x14ac:dyDescent="0.25">
      <c r="A36" s="107" t="s">
        <v>121</v>
      </c>
      <c r="B36" s="104">
        <v>5.0075866019740793</v>
      </c>
      <c r="C36" s="104">
        <v>4.5297540534799863</v>
      </c>
      <c r="D36" s="104">
        <v>3.8923000817744913</v>
      </c>
      <c r="E36" s="104">
        <v>3.4549574218792189</v>
      </c>
      <c r="F36" s="104">
        <v>3.2837968791297025</v>
      </c>
      <c r="G36" s="104">
        <v>3.0503815051354177</v>
      </c>
      <c r="H36" s="104">
        <v>3.0129914512254179</v>
      </c>
      <c r="I36" s="104">
        <v>3.0490632302671545</v>
      </c>
      <c r="J36" s="104">
        <v>3.4670725210145719</v>
      </c>
      <c r="K36" s="104">
        <v>3.8095359617064553</v>
      </c>
      <c r="L36" s="104">
        <v>3.9057749859149089</v>
      </c>
      <c r="M36" s="104">
        <v>4.057675328709708</v>
      </c>
      <c r="N36" s="104">
        <v>4.0366508850998164</v>
      </c>
      <c r="O36" s="104">
        <v>4.5035902156789751</v>
      </c>
      <c r="P36" s="104">
        <v>4.9405828088568047</v>
      </c>
      <c r="Q36" s="104">
        <v>5.2418188838641404</v>
      </c>
      <c r="R36" s="104">
        <v>5.4844530596852188</v>
      </c>
      <c r="S36" s="104">
        <v>5.512104112155976</v>
      </c>
      <c r="T36" s="104">
        <v>4.999363228182931</v>
      </c>
      <c r="U36" s="104">
        <v>4.6411990507470886</v>
      </c>
      <c r="V36" s="104">
        <v>4.7706910881219482</v>
      </c>
      <c r="W36" s="104">
        <v>5.7083386748475942</v>
      </c>
      <c r="X36" s="104">
        <v>9.3761987731657275</v>
      </c>
      <c r="Y36" s="104">
        <v>11.041185117243186</v>
      </c>
      <c r="DA36" s="132" t="s">
        <v>1604</v>
      </c>
    </row>
    <row r="37" spans="1:105" ht="12" customHeight="1" x14ac:dyDescent="0.25">
      <c r="A37" s="108" t="s">
        <v>53</v>
      </c>
      <c r="B37" s="98">
        <v>1.4994812843008873</v>
      </c>
      <c r="C37" s="98">
        <v>1.3418943198593354</v>
      </c>
      <c r="D37" s="98">
        <v>1.177363066566663</v>
      </c>
      <c r="E37" s="98">
        <v>1.0102940085758652</v>
      </c>
      <c r="F37" s="98">
        <v>0.97379477898346767</v>
      </c>
      <c r="G37" s="98">
        <v>1.0008973010910283</v>
      </c>
      <c r="H37" s="98">
        <v>0.89370761587967706</v>
      </c>
      <c r="I37" s="98">
        <v>0.90969916106533144</v>
      </c>
      <c r="J37" s="98">
        <v>1.0161849526486377</v>
      </c>
      <c r="K37" s="98">
        <v>1.1228920288677287</v>
      </c>
      <c r="L37" s="98">
        <v>1.155765133799264</v>
      </c>
      <c r="M37" s="98">
        <v>1.1732660447272085</v>
      </c>
      <c r="N37" s="98">
        <v>0.98573773822527166</v>
      </c>
      <c r="O37" s="98">
        <v>1.1798818799057944</v>
      </c>
      <c r="P37" s="98">
        <v>1.2605632404878722</v>
      </c>
      <c r="Q37" s="98">
        <v>1.2693870233323092</v>
      </c>
      <c r="R37" s="98">
        <v>1.4610359095685135</v>
      </c>
      <c r="S37" s="98">
        <v>1.4561466112298347</v>
      </c>
      <c r="T37" s="98">
        <v>1.2079124057370718</v>
      </c>
      <c r="U37" s="98">
        <v>1.0135406352737644</v>
      </c>
      <c r="V37" s="98">
        <v>0.96493376442024448</v>
      </c>
      <c r="W37" s="98">
        <v>1.366322770709816</v>
      </c>
      <c r="X37" s="98">
        <v>2.2175966856607152</v>
      </c>
      <c r="Y37" s="98">
        <v>2.1351784458046317</v>
      </c>
      <c r="DA37" s="63" t="s">
        <v>1605</v>
      </c>
    </row>
    <row r="38" spans="1:105" ht="12" customHeight="1" x14ac:dyDescent="0.25">
      <c r="A38" s="108" t="s">
        <v>52</v>
      </c>
      <c r="B38" s="98">
        <v>3.5081053176731922</v>
      </c>
      <c r="C38" s="98">
        <v>3.1878597336206509</v>
      </c>
      <c r="D38" s="98">
        <v>2.7149370152078283</v>
      </c>
      <c r="E38" s="98">
        <v>2.444663413303354</v>
      </c>
      <c r="F38" s="98">
        <v>2.3100021001462347</v>
      </c>
      <c r="G38" s="98">
        <v>2.0494842040443895</v>
      </c>
      <c r="H38" s="98">
        <v>2.1192838353457408</v>
      </c>
      <c r="I38" s="98">
        <v>2.139364069201823</v>
      </c>
      <c r="J38" s="98">
        <v>2.4508875683659341</v>
      </c>
      <c r="K38" s="98">
        <v>2.6866439328387268</v>
      </c>
      <c r="L38" s="98">
        <v>2.7500098521156446</v>
      </c>
      <c r="M38" s="98">
        <v>2.8844092839825</v>
      </c>
      <c r="N38" s="98">
        <v>3.050913146874545</v>
      </c>
      <c r="O38" s="98">
        <v>3.3237083357731807</v>
      </c>
      <c r="P38" s="98">
        <v>3.680019568368933</v>
      </c>
      <c r="Q38" s="98">
        <v>3.9724318605318314</v>
      </c>
      <c r="R38" s="98">
        <v>4.0234171501167051</v>
      </c>
      <c r="S38" s="98">
        <v>4.0559575009261408</v>
      </c>
      <c r="T38" s="98">
        <v>3.7914508224458587</v>
      </c>
      <c r="U38" s="98">
        <v>3.6276584154733245</v>
      </c>
      <c r="V38" s="98">
        <v>3.8057573237017039</v>
      </c>
      <c r="W38" s="98">
        <v>4.3420159041377779</v>
      </c>
      <c r="X38" s="98">
        <v>7.1586020875050123</v>
      </c>
      <c r="Y38" s="98">
        <v>8.9060066714385542</v>
      </c>
      <c r="DA38" s="63" t="s">
        <v>1606</v>
      </c>
    </row>
    <row r="39" spans="1:105" ht="12" customHeight="1" x14ac:dyDescent="0.25">
      <c r="A39" s="121" t="s">
        <v>54</v>
      </c>
      <c r="B39" s="122">
        <v>4.3478228296611725</v>
      </c>
      <c r="C39" s="122">
        <v>3.8648987412382714</v>
      </c>
      <c r="D39" s="122">
        <v>3.6366111135328012</v>
      </c>
      <c r="E39" s="122">
        <v>3.1239554949845951</v>
      </c>
      <c r="F39" s="122">
        <v>3.1679879817639844</v>
      </c>
      <c r="G39" s="122">
        <v>2.9421744798247977</v>
      </c>
      <c r="H39" s="122">
        <v>2.9064732789814647</v>
      </c>
      <c r="I39" s="122">
        <v>2.653373511085408</v>
      </c>
      <c r="J39" s="122">
        <v>2.6686253247811238</v>
      </c>
      <c r="K39" s="122">
        <v>2.8494068462446536</v>
      </c>
      <c r="L39" s="122">
        <v>2.8209135954061084</v>
      </c>
      <c r="M39" s="122">
        <v>2.8329146262277991</v>
      </c>
      <c r="N39" s="122">
        <v>2.9152643040824415</v>
      </c>
      <c r="O39" s="122">
        <v>3.5674400244779014</v>
      </c>
      <c r="P39" s="122">
        <v>3.9404520113973964</v>
      </c>
      <c r="Q39" s="122">
        <v>4.0028562991303342</v>
      </c>
      <c r="R39" s="122">
        <v>4.1345418556389077</v>
      </c>
      <c r="S39" s="122">
        <v>4.0680767573349321</v>
      </c>
      <c r="T39" s="122">
        <v>3.8692399338782484</v>
      </c>
      <c r="U39" s="122">
        <v>3.6761148951338067</v>
      </c>
      <c r="V39" s="122">
        <v>4.249779958700632</v>
      </c>
      <c r="W39" s="122">
        <v>4.3913312770438528</v>
      </c>
      <c r="X39" s="122">
        <v>6.1433036556579914</v>
      </c>
      <c r="Y39" s="122">
        <v>5.9469888794874954</v>
      </c>
      <c r="DA39" s="130" t="s">
        <v>1607</v>
      </c>
    </row>
    <row r="40" spans="1:105" ht="12" customHeight="1" x14ac:dyDescent="0.25">
      <c r="A40" s="97" t="s">
        <v>50</v>
      </c>
      <c r="B40" s="98">
        <v>0.23547106971787432</v>
      </c>
      <c r="C40" s="98">
        <v>0.21181856254274273</v>
      </c>
      <c r="D40" s="98">
        <v>0.18617618605663258</v>
      </c>
      <c r="E40" s="98">
        <v>0.15378786634713587</v>
      </c>
      <c r="F40" s="98">
        <v>0.15729738191349216</v>
      </c>
      <c r="G40" s="98">
        <v>0.13624216987844337</v>
      </c>
      <c r="H40" s="98">
        <v>0.13380928365085937</v>
      </c>
      <c r="I40" s="98">
        <v>0.1361227756151368</v>
      </c>
      <c r="J40" s="98">
        <v>0.14324078006176777</v>
      </c>
      <c r="K40" s="98">
        <v>0.13012544798021025</v>
      </c>
      <c r="L40" s="98">
        <v>0.16768836480908658</v>
      </c>
      <c r="M40" s="98">
        <v>0.17488650641790146</v>
      </c>
      <c r="N40" s="98">
        <v>6.5506025804952919E-2</v>
      </c>
      <c r="O40" s="98">
        <v>0.38115990555279328</v>
      </c>
      <c r="P40" s="98">
        <v>0.48666449701898085</v>
      </c>
      <c r="Q40" s="98">
        <v>0.49194533763623266</v>
      </c>
      <c r="R40" s="98">
        <v>0.4916571417541582</v>
      </c>
      <c r="S40" s="98">
        <v>0.55605055736522302</v>
      </c>
      <c r="T40" s="98">
        <v>0.73494645656093871</v>
      </c>
      <c r="U40" s="98">
        <v>0.82815561424731665</v>
      </c>
      <c r="V40" s="98">
        <v>1.1102600247770713</v>
      </c>
      <c r="W40" s="98">
        <v>1.2090173725991527</v>
      </c>
      <c r="X40" s="98">
        <v>1.4962288857177024</v>
      </c>
      <c r="Y40" s="98">
        <v>1.5304899077356648</v>
      </c>
      <c r="DA40" s="63" t="s">
        <v>1608</v>
      </c>
    </row>
    <row r="41" spans="1:105" ht="12" customHeight="1" x14ac:dyDescent="0.25">
      <c r="A41" s="109" t="s">
        <v>120</v>
      </c>
      <c r="B41" s="33">
        <v>4.1123517599432979</v>
      </c>
      <c r="C41" s="33">
        <v>3.6530801786955287</v>
      </c>
      <c r="D41" s="33">
        <v>3.4504349274761688</v>
      </c>
      <c r="E41" s="33">
        <v>2.9701676286374594</v>
      </c>
      <c r="F41" s="33">
        <v>3.0106905998504923</v>
      </c>
      <c r="G41" s="33">
        <v>2.8059323099463542</v>
      </c>
      <c r="H41" s="33">
        <v>2.7726639953306051</v>
      </c>
      <c r="I41" s="33">
        <v>2.5172507354702711</v>
      </c>
      <c r="J41" s="33">
        <v>2.5253845447193561</v>
      </c>
      <c r="K41" s="33">
        <v>2.7192813982644433</v>
      </c>
      <c r="L41" s="33">
        <v>2.6532252305970219</v>
      </c>
      <c r="M41" s="33">
        <v>2.6580281198098978</v>
      </c>
      <c r="N41" s="33">
        <v>2.8497582782774886</v>
      </c>
      <c r="O41" s="33">
        <v>3.186280118925108</v>
      </c>
      <c r="P41" s="33">
        <v>3.4537875143784156</v>
      </c>
      <c r="Q41" s="33">
        <v>3.5109109614941012</v>
      </c>
      <c r="R41" s="33">
        <v>3.6428847138847491</v>
      </c>
      <c r="S41" s="33">
        <v>3.5120261999697093</v>
      </c>
      <c r="T41" s="33">
        <v>3.1342934773173097</v>
      </c>
      <c r="U41" s="33">
        <v>2.84795928088649</v>
      </c>
      <c r="V41" s="33">
        <v>3.1395199339235607</v>
      </c>
      <c r="W41" s="33">
        <v>3.1823139044447002</v>
      </c>
      <c r="X41" s="33">
        <v>4.6470747699402892</v>
      </c>
      <c r="Y41" s="33">
        <v>4.4164989717518308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2834.5491796898455</v>
      </c>
      <c r="C43" s="117">
        <f t="shared" si="14"/>
        <v>3038.8828408749036</v>
      </c>
      <c r="D43" s="117">
        <f t="shared" si="14"/>
        <v>3187.7455769069552</v>
      </c>
      <c r="E43" s="117">
        <f t="shared" si="14"/>
        <v>3724.0308775240305</v>
      </c>
      <c r="F43" s="117">
        <f t="shared" si="14"/>
        <v>3576.9515477563937</v>
      </c>
      <c r="G43" s="117">
        <f t="shared" si="14"/>
        <v>3623.3508973090356</v>
      </c>
      <c r="H43" s="117">
        <f t="shared" si="14"/>
        <v>3474.6028274524078</v>
      </c>
      <c r="I43" s="117">
        <f t="shared" si="14"/>
        <v>3153.4774864919327</v>
      </c>
      <c r="J43" s="117">
        <f t="shared" si="14"/>
        <v>3063.8709611445702</v>
      </c>
      <c r="K43" s="117">
        <f t="shared" si="14"/>
        <v>2679.1067427108442</v>
      </c>
      <c r="L43" s="117">
        <f t="shared" si="14"/>
        <v>2418.0071365276922</v>
      </c>
      <c r="M43" s="117">
        <f t="shared" si="14"/>
        <v>2998.4163068989296</v>
      </c>
      <c r="N43" s="117">
        <f t="shared" si="14"/>
        <v>2337.3618938518925</v>
      </c>
      <c r="O43" s="117">
        <f t="shared" si="14"/>
        <v>1338.7888632872503</v>
      </c>
      <c r="P43" s="117">
        <f t="shared" si="14"/>
        <v>1368.066756936219</v>
      </c>
      <c r="Q43" s="117">
        <f t="shared" si="14"/>
        <v>1773.2300876005988</v>
      </c>
      <c r="R43" s="117">
        <f t="shared" ref="R43:V43" si="15">R44+R47+R49+R58</f>
        <v>1581.1007374614321</v>
      </c>
      <c r="S43" s="117">
        <f t="shared" si="15"/>
        <v>1546.652679836606</v>
      </c>
      <c r="T43" s="117">
        <f t="shared" si="15"/>
        <v>1302.0212379977204</v>
      </c>
      <c r="U43" s="117">
        <f t="shared" si="15"/>
        <v>1451.3288791673106</v>
      </c>
      <c r="V43" s="117">
        <f t="shared" si="15"/>
        <v>1595.487720490152</v>
      </c>
      <c r="W43" s="117">
        <f t="shared" ref="W43:Y43" si="16">W44+W47+W49+W58</f>
        <v>1421.0314060504181</v>
      </c>
      <c r="X43" s="117">
        <f t="shared" si="16"/>
        <v>1534.5713367802359</v>
      </c>
      <c r="Y43" s="117">
        <f t="shared" si="16"/>
        <v>1114.040616282173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2259.2773764652597</v>
      </c>
      <c r="C44" s="122">
        <f t="shared" si="17"/>
        <v>2449.9295469237954</v>
      </c>
      <c r="D44" s="122">
        <f t="shared" si="17"/>
        <v>2575.558585407492</v>
      </c>
      <c r="E44" s="122">
        <f t="shared" si="17"/>
        <v>3086.8671325928372</v>
      </c>
      <c r="F44" s="122">
        <f t="shared" si="17"/>
        <v>2935.9046167063889</v>
      </c>
      <c r="G44" s="122">
        <f t="shared" si="17"/>
        <v>3009.4496160213048</v>
      </c>
      <c r="H44" s="122">
        <f t="shared" si="17"/>
        <v>2864.8056977945075</v>
      </c>
      <c r="I44" s="122">
        <f t="shared" si="17"/>
        <v>2558.3266567579608</v>
      </c>
      <c r="J44" s="122">
        <f t="shared" si="17"/>
        <v>2465.3814819156842</v>
      </c>
      <c r="K44" s="122">
        <f t="shared" si="17"/>
        <v>2095.2705343566722</v>
      </c>
      <c r="L44" s="122">
        <f t="shared" si="17"/>
        <v>1861.6968812820533</v>
      </c>
      <c r="M44" s="122">
        <f t="shared" si="17"/>
        <v>2491.7981229819002</v>
      </c>
      <c r="N44" s="122">
        <f t="shared" si="17"/>
        <v>1848.4636809001986</v>
      </c>
      <c r="O44" s="122">
        <f t="shared" si="17"/>
        <v>885.38008566249516</v>
      </c>
      <c r="P44" s="122">
        <f t="shared" si="17"/>
        <v>920.52690790583972</v>
      </c>
      <c r="Q44" s="122">
        <f t="shared" si="17"/>
        <v>1338.8580539816112</v>
      </c>
      <c r="R44" s="122">
        <f t="shared" ref="R44:V44" si="18">SUM(R45:R46)</f>
        <v>1142.499424410619</v>
      </c>
      <c r="S44" s="122">
        <f t="shared" si="18"/>
        <v>1133.3566961392185</v>
      </c>
      <c r="T44" s="122">
        <f t="shared" si="18"/>
        <v>922.48231402688771</v>
      </c>
      <c r="U44" s="122">
        <f t="shared" si="18"/>
        <v>1038.6462940020804</v>
      </c>
      <c r="V44" s="122">
        <f t="shared" si="18"/>
        <v>1172.8875913754798</v>
      </c>
      <c r="W44" s="122">
        <f t="shared" ref="W44:Y44" si="19">SUM(W45:W46)</f>
        <v>995.1224562288528</v>
      </c>
      <c r="X44" s="122">
        <f t="shared" si="19"/>
        <v>1113.620040530385</v>
      </c>
      <c r="Y44" s="122">
        <f t="shared" si="19"/>
        <v>726.30854412474264</v>
      </c>
      <c r="DA44" s="130" t="s">
        <v>1611</v>
      </c>
    </row>
    <row r="45" spans="1:105" ht="12" customHeight="1" x14ac:dyDescent="0.25">
      <c r="A45" s="97" t="s">
        <v>211</v>
      </c>
      <c r="B45" s="98">
        <v>2236.9438733982015</v>
      </c>
      <c r="C45" s="98">
        <v>2426.4702489738961</v>
      </c>
      <c r="D45" s="98">
        <v>2549.9042063911388</v>
      </c>
      <c r="E45" s="98">
        <v>3057.5630324201147</v>
      </c>
      <c r="F45" s="98">
        <v>2905.8927289319472</v>
      </c>
      <c r="G45" s="98">
        <v>2978.8626232619495</v>
      </c>
      <c r="H45" s="98">
        <v>2836.2046274852382</v>
      </c>
      <c r="I45" s="98">
        <v>2534.150975561216</v>
      </c>
      <c r="J45" s="98">
        <v>2441.7255016230333</v>
      </c>
      <c r="K45" s="98">
        <v>2073.8945010096468</v>
      </c>
      <c r="L45" s="98">
        <v>1843.4786109459117</v>
      </c>
      <c r="M45" s="98">
        <v>2467.0797065018514</v>
      </c>
      <c r="N45" s="98">
        <v>1831.7450769148261</v>
      </c>
      <c r="O45" s="98">
        <v>876.31134717483303</v>
      </c>
      <c r="P45" s="98">
        <v>910.71903113136011</v>
      </c>
      <c r="Q45" s="98">
        <v>1325.3104901117783</v>
      </c>
      <c r="R45" s="98">
        <v>1130.8269968117077</v>
      </c>
      <c r="S45" s="98">
        <v>1121.498246871118</v>
      </c>
      <c r="T45" s="98">
        <v>912.59416260628564</v>
      </c>
      <c r="U45" s="98">
        <v>1027.1680185344412</v>
      </c>
      <c r="V45" s="98">
        <v>1159.604638098222</v>
      </c>
      <c r="W45" s="98">
        <v>983.64835674023095</v>
      </c>
      <c r="X45" s="98">
        <v>1100.5859749689503</v>
      </c>
      <c r="Y45" s="98">
        <v>717.65729435368428</v>
      </c>
      <c r="DA45" s="63" t="s">
        <v>1612</v>
      </c>
    </row>
    <row r="46" spans="1:105" ht="12" customHeight="1" x14ac:dyDescent="0.25">
      <c r="A46" s="97" t="s">
        <v>53</v>
      </c>
      <c r="B46" s="98">
        <v>22.333503067058366</v>
      </c>
      <c r="C46" s="98">
        <v>23.459297949899437</v>
      </c>
      <c r="D46" s="98">
        <v>25.654379016353367</v>
      </c>
      <c r="E46" s="98">
        <v>29.304100172722436</v>
      </c>
      <c r="F46" s="98">
        <v>30.01188777444159</v>
      </c>
      <c r="G46" s="98">
        <v>30.586992759355155</v>
      </c>
      <c r="H46" s="98">
        <v>28.601070309269073</v>
      </c>
      <c r="I46" s="98">
        <v>24.175681196744989</v>
      </c>
      <c r="J46" s="98">
        <v>23.655980292650966</v>
      </c>
      <c r="K46" s="98">
        <v>21.376033347025409</v>
      </c>
      <c r="L46" s="98">
        <v>18.218270336141593</v>
      </c>
      <c r="M46" s="98">
        <v>24.718416480048653</v>
      </c>
      <c r="N46" s="98">
        <v>16.718603985372521</v>
      </c>
      <c r="O46" s="98">
        <v>9.0687384876621735</v>
      </c>
      <c r="P46" s="98">
        <v>9.8078767744796274</v>
      </c>
      <c r="Q46" s="98">
        <v>13.547563869832786</v>
      </c>
      <c r="R46" s="98">
        <v>11.672427598911419</v>
      </c>
      <c r="S46" s="98">
        <v>11.858449268100376</v>
      </c>
      <c r="T46" s="98">
        <v>9.8881514206020622</v>
      </c>
      <c r="U46" s="98">
        <v>11.478275467639143</v>
      </c>
      <c r="V46" s="98">
        <v>13.282953277257722</v>
      </c>
      <c r="W46" s="98">
        <v>11.474099488621837</v>
      </c>
      <c r="X46" s="98">
        <v>13.034065561434884</v>
      </c>
      <c r="Y46" s="98">
        <v>8.6512497710583656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46.946317999677497</v>
      </c>
      <c r="C47" s="122">
        <f t="shared" si="20"/>
        <v>61.607334117711574</v>
      </c>
      <c r="D47" s="122">
        <f t="shared" si="20"/>
        <v>51.185715054710712</v>
      </c>
      <c r="E47" s="122">
        <f t="shared" si="20"/>
        <v>74.577659437526194</v>
      </c>
      <c r="F47" s="122">
        <f t="shared" si="20"/>
        <v>48.207654831022381</v>
      </c>
      <c r="G47" s="122">
        <f t="shared" si="20"/>
        <v>52.838866037112631</v>
      </c>
      <c r="H47" s="122">
        <f t="shared" si="20"/>
        <v>61.831930505692078</v>
      </c>
      <c r="I47" s="122">
        <f t="shared" si="20"/>
        <v>85.630542292814795</v>
      </c>
      <c r="J47" s="122">
        <f t="shared" si="20"/>
        <v>80.85375811668132</v>
      </c>
      <c r="K47" s="122">
        <f t="shared" si="20"/>
        <v>52.214020850482122</v>
      </c>
      <c r="L47" s="122">
        <f t="shared" si="20"/>
        <v>66.93516178179928</v>
      </c>
      <c r="M47" s="122">
        <f t="shared" si="20"/>
        <v>57.905245519031617</v>
      </c>
      <c r="N47" s="122">
        <f t="shared" si="20"/>
        <v>86.286680404895051</v>
      </c>
      <c r="O47" s="122">
        <f t="shared" si="20"/>
        <v>47.794195266397487</v>
      </c>
      <c r="P47" s="122">
        <f t="shared" si="20"/>
        <v>38.523989628963079</v>
      </c>
      <c r="Q47" s="122">
        <f t="shared" si="20"/>
        <v>49.855882507882214</v>
      </c>
      <c r="R47" s="122">
        <f t="shared" si="20"/>
        <v>57.56582411340046</v>
      </c>
      <c r="S47" s="122">
        <f t="shared" si="20"/>
        <v>59.197571756390921</v>
      </c>
      <c r="T47" s="122">
        <f t="shared" si="20"/>
        <v>42.560045800539299</v>
      </c>
      <c r="U47" s="122">
        <f t="shared" si="20"/>
        <v>61.321000562754641</v>
      </c>
      <c r="V47" s="122">
        <f t="shared" si="20"/>
        <v>56.446116359826036</v>
      </c>
      <c r="W47" s="122">
        <f t="shared" si="20"/>
        <v>53.981443170250984</v>
      </c>
      <c r="X47" s="122">
        <f t="shared" si="20"/>
        <v>47.643796500968442</v>
      </c>
      <c r="Y47" s="122">
        <f t="shared" si="20"/>
        <v>57.55315081990306</v>
      </c>
      <c r="DA47" s="130" t="s">
        <v>1614</v>
      </c>
    </row>
    <row r="48" spans="1:105" ht="12" customHeight="1" x14ac:dyDescent="0.25">
      <c r="A48" s="97" t="s">
        <v>53</v>
      </c>
      <c r="B48" s="98">
        <v>46.946317999677497</v>
      </c>
      <c r="C48" s="98">
        <v>61.607334117711574</v>
      </c>
      <c r="D48" s="98">
        <v>51.185715054710712</v>
      </c>
      <c r="E48" s="98">
        <v>74.577659437526194</v>
      </c>
      <c r="F48" s="98">
        <v>48.207654831022381</v>
      </c>
      <c r="G48" s="98">
        <v>52.838866037112631</v>
      </c>
      <c r="H48" s="98">
        <v>61.831930505692078</v>
      </c>
      <c r="I48" s="98">
        <v>85.630542292814795</v>
      </c>
      <c r="J48" s="98">
        <v>80.85375811668132</v>
      </c>
      <c r="K48" s="98">
        <v>52.214020850482122</v>
      </c>
      <c r="L48" s="98">
        <v>66.93516178179928</v>
      </c>
      <c r="M48" s="98">
        <v>57.905245519031617</v>
      </c>
      <c r="N48" s="98">
        <v>86.286680404895051</v>
      </c>
      <c r="O48" s="98">
        <v>47.794195266397487</v>
      </c>
      <c r="P48" s="98">
        <v>38.523989628963079</v>
      </c>
      <c r="Q48" s="98">
        <v>49.855882507882214</v>
      </c>
      <c r="R48" s="98">
        <v>57.56582411340046</v>
      </c>
      <c r="S48" s="98">
        <v>59.197571756390921</v>
      </c>
      <c r="T48" s="98">
        <v>42.560045800539299</v>
      </c>
      <c r="U48" s="98">
        <v>61.321000562754641</v>
      </c>
      <c r="V48" s="98">
        <v>56.446116359826036</v>
      </c>
      <c r="W48" s="98">
        <v>53.981443170250984</v>
      </c>
      <c r="X48" s="98">
        <v>47.643796500968442</v>
      </c>
      <c r="Y48" s="98">
        <v>57.55315081990306</v>
      </c>
      <c r="DA48" s="63" t="s">
        <v>1615</v>
      </c>
    </row>
    <row r="49" spans="1:105" ht="12" customHeight="1" x14ac:dyDescent="0.25">
      <c r="A49" s="121" t="s">
        <v>55</v>
      </c>
      <c r="B49" s="122">
        <v>374.02277675855453</v>
      </c>
      <c r="C49" s="122">
        <v>374.49084689577842</v>
      </c>
      <c r="D49" s="122">
        <v>385.8321327960756</v>
      </c>
      <c r="E49" s="122">
        <v>391.11196808249736</v>
      </c>
      <c r="F49" s="122">
        <v>405.97924986670711</v>
      </c>
      <c r="G49" s="122">
        <v>383.42103848544627</v>
      </c>
      <c r="H49" s="122">
        <v>373.0443664547239</v>
      </c>
      <c r="I49" s="122">
        <v>349.9649167269688</v>
      </c>
      <c r="J49" s="122">
        <v>361.95847734803431</v>
      </c>
      <c r="K49" s="122">
        <v>372.41146340009288</v>
      </c>
      <c r="L49" s="122">
        <v>343.42268492089386</v>
      </c>
      <c r="M49" s="122">
        <v>319.96701791227616</v>
      </c>
      <c r="N49" s="122">
        <v>284.93802868178329</v>
      </c>
      <c r="O49" s="122">
        <v>277.63736693199399</v>
      </c>
      <c r="P49" s="122">
        <v>280.49617040117568</v>
      </c>
      <c r="Q49" s="122">
        <v>267.32873277856936</v>
      </c>
      <c r="R49" s="122">
        <v>264.66996954429192</v>
      </c>
      <c r="S49" s="122">
        <v>242.28217343893095</v>
      </c>
      <c r="T49" s="122">
        <v>225.12206140332466</v>
      </c>
      <c r="U49" s="122">
        <v>232.59752646413611</v>
      </c>
      <c r="V49" s="122">
        <v>229.84517587953115</v>
      </c>
      <c r="W49" s="122">
        <v>242.99113466281551</v>
      </c>
      <c r="X49" s="122">
        <v>250.30449088846069</v>
      </c>
      <c r="Y49" s="122">
        <v>231.54835923334247</v>
      </c>
      <c r="DA49" s="130" t="s">
        <v>1616</v>
      </c>
    </row>
    <row r="50" spans="1:105" ht="12" customHeight="1" x14ac:dyDescent="0.25">
      <c r="A50" s="97" t="s">
        <v>138</v>
      </c>
      <c r="B50" s="98">
        <v>128.22741807264799</v>
      </c>
      <c r="C50" s="98">
        <v>125.65623826200101</v>
      </c>
      <c r="D50" s="98">
        <v>120.25667838673188</v>
      </c>
      <c r="E50" s="98">
        <v>121.03511797718986</v>
      </c>
      <c r="F50" s="98">
        <v>114.51977332328866</v>
      </c>
      <c r="G50" s="98">
        <v>104.21762208146647</v>
      </c>
      <c r="H50" s="98">
        <v>97.025451495505251</v>
      </c>
      <c r="I50" s="98">
        <v>86.733069398696216</v>
      </c>
      <c r="J50" s="98">
        <v>88.7288846944721</v>
      </c>
      <c r="K50" s="98">
        <v>83.978322819491297</v>
      </c>
      <c r="L50" s="98">
        <v>74.284360871384422</v>
      </c>
      <c r="M50" s="98">
        <v>72.360446279326922</v>
      </c>
      <c r="N50" s="98">
        <v>64.645791956651678</v>
      </c>
      <c r="O50" s="98">
        <v>51.50809778986428</v>
      </c>
      <c r="P50" s="98">
        <v>53.717365696294429</v>
      </c>
      <c r="Q50" s="98">
        <v>59.326583729459415</v>
      </c>
      <c r="R50" s="98">
        <v>58.423825673510372</v>
      </c>
      <c r="S50" s="98">
        <v>43.2574698914732</v>
      </c>
      <c r="T50" s="98">
        <v>42.120542165164579</v>
      </c>
      <c r="U50" s="98">
        <v>45.847964200720078</v>
      </c>
      <c r="V50" s="98">
        <v>44.298450661216968</v>
      </c>
      <c r="W50" s="98">
        <v>51.626053640110854</v>
      </c>
      <c r="X50" s="98">
        <v>67.498196928121729</v>
      </c>
      <c r="Y50" s="98">
        <v>70.730425867124083</v>
      </c>
      <c r="DA50" s="63" t="s">
        <v>1617</v>
      </c>
    </row>
    <row r="51" spans="1:105" ht="12" customHeight="1" x14ac:dyDescent="0.25">
      <c r="A51" s="97" t="s">
        <v>137</v>
      </c>
      <c r="B51" s="98">
        <v>0.98685962514054715</v>
      </c>
      <c r="C51" s="98">
        <v>1.0057916659577759</v>
      </c>
      <c r="D51" s="98">
        <v>0.92753186714825853</v>
      </c>
      <c r="E51" s="98">
        <v>0.96531006520334328</v>
      </c>
      <c r="F51" s="98">
        <v>0.89553072225126296</v>
      </c>
      <c r="G51" s="98">
        <v>0.81382740547532562</v>
      </c>
      <c r="H51" s="98">
        <v>0.72629074140525152</v>
      </c>
      <c r="I51" s="98">
        <v>0.70990228177032999</v>
      </c>
      <c r="J51" s="98">
        <v>0.86814278733272388</v>
      </c>
      <c r="K51" s="98">
        <v>0.80538803592015173</v>
      </c>
      <c r="L51" s="98">
        <v>0.73458148760649689</v>
      </c>
      <c r="M51" s="98">
        <v>0.76303145705051101</v>
      </c>
      <c r="N51" s="98">
        <v>0.73024333067999725</v>
      </c>
      <c r="O51" s="98">
        <v>0.54445814262978243</v>
      </c>
      <c r="P51" s="98">
        <v>0.5626438114718042</v>
      </c>
      <c r="Q51" s="98">
        <v>0.6877686995915987</v>
      </c>
      <c r="R51" s="98">
        <v>0.68554847050202561</v>
      </c>
      <c r="S51" s="98">
        <v>0.47691239215062609</v>
      </c>
      <c r="T51" s="98">
        <v>0.50761333522009877</v>
      </c>
      <c r="U51" s="98">
        <v>0.62827822320458648</v>
      </c>
      <c r="V51" s="98">
        <v>0.59617911852537886</v>
      </c>
      <c r="W51" s="98">
        <v>0.69563936216970368</v>
      </c>
      <c r="X51" s="98">
        <v>1.1978073920980175</v>
      </c>
      <c r="Y51" s="98">
        <v>1.4941006432735553</v>
      </c>
      <c r="DA51" s="63" t="s">
        <v>1618</v>
      </c>
    </row>
    <row r="52" spans="1:105" ht="12" customHeight="1" x14ac:dyDescent="0.25">
      <c r="A52" s="100" t="s">
        <v>211</v>
      </c>
      <c r="B52" s="101">
        <v>0.34418574325188589</v>
      </c>
      <c r="C52" s="101">
        <v>0.34797536083504838</v>
      </c>
      <c r="D52" s="101">
        <v>0.32733534250735496</v>
      </c>
      <c r="E52" s="101">
        <v>0.33091237139722435</v>
      </c>
      <c r="F52" s="101">
        <v>0.31449688491997257</v>
      </c>
      <c r="G52" s="101">
        <v>0.3151974768765895</v>
      </c>
      <c r="H52" s="101">
        <v>0.25607751108863042</v>
      </c>
      <c r="I52" s="101">
        <v>0.24905908135930943</v>
      </c>
      <c r="J52" s="101">
        <v>0.2994399937574666</v>
      </c>
      <c r="K52" s="101">
        <v>0.27661727146402365</v>
      </c>
      <c r="L52" s="101">
        <v>0.25078570635039327</v>
      </c>
      <c r="M52" s="101">
        <v>0.25606389981961347</v>
      </c>
      <c r="N52" s="101">
        <v>0.20792734520366887</v>
      </c>
      <c r="O52" s="101">
        <v>0.16378805335987223</v>
      </c>
      <c r="P52" s="101">
        <v>0.16661263064296095</v>
      </c>
      <c r="Q52" s="101">
        <v>0.19620216907875543</v>
      </c>
      <c r="R52" s="101">
        <v>0.21607347350899311</v>
      </c>
      <c r="S52" s="101">
        <v>0.14634686595485313</v>
      </c>
      <c r="T52" s="101">
        <v>0.13860563267625686</v>
      </c>
      <c r="U52" s="101">
        <v>0.15349275924938216</v>
      </c>
      <c r="V52" s="101">
        <v>0.12829559137786722</v>
      </c>
      <c r="W52" s="101">
        <v>0.17606253453331872</v>
      </c>
      <c r="X52" s="101">
        <v>0.31402242794967855</v>
      </c>
      <c r="Y52" s="101">
        <v>0.32044830885789199</v>
      </c>
      <c r="DA52" s="131" t="s">
        <v>1619</v>
      </c>
    </row>
    <row r="53" spans="1:105" ht="12" customHeight="1" x14ac:dyDescent="0.25">
      <c r="A53" s="103" t="s">
        <v>52</v>
      </c>
      <c r="B53" s="104">
        <v>0.64267388188866126</v>
      </c>
      <c r="C53" s="104">
        <v>0.65781630512272748</v>
      </c>
      <c r="D53" s="104">
        <v>0.60019652464090356</v>
      </c>
      <c r="E53" s="104">
        <v>0.63439769380611888</v>
      </c>
      <c r="F53" s="104">
        <v>0.58103383733129033</v>
      </c>
      <c r="G53" s="104">
        <v>0.49862992859873617</v>
      </c>
      <c r="H53" s="104">
        <v>0.4702132303166211</v>
      </c>
      <c r="I53" s="104">
        <v>0.4608432004110205</v>
      </c>
      <c r="J53" s="104">
        <v>0.56870279357525733</v>
      </c>
      <c r="K53" s="104">
        <v>0.52877076445612803</v>
      </c>
      <c r="L53" s="104">
        <v>0.48379578125610367</v>
      </c>
      <c r="M53" s="104">
        <v>0.50696755723089748</v>
      </c>
      <c r="N53" s="104">
        <v>0.5223159854763284</v>
      </c>
      <c r="O53" s="104">
        <v>0.38067008926991019</v>
      </c>
      <c r="P53" s="104">
        <v>0.3960311808288432</v>
      </c>
      <c r="Q53" s="104">
        <v>0.49156653051284327</v>
      </c>
      <c r="R53" s="104">
        <v>0.46947499699303252</v>
      </c>
      <c r="S53" s="104">
        <v>0.33056552619577295</v>
      </c>
      <c r="T53" s="104">
        <v>0.36900770254384191</v>
      </c>
      <c r="U53" s="104">
        <v>0.47478546395520427</v>
      </c>
      <c r="V53" s="104">
        <v>0.46788352714751169</v>
      </c>
      <c r="W53" s="104">
        <v>0.51957682763638491</v>
      </c>
      <c r="X53" s="104">
        <v>0.88378496414833885</v>
      </c>
      <c r="Y53" s="104">
        <v>1.1736523344156633</v>
      </c>
      <c r="DA53" s="132" t="s">
        <v>1620</v>
      </c>
    </row>
    <row r="54" spans="1:105" ht="12" customHeight="1" x14ac:dyDescent="0.25">
      <c r="A54" s="106" t="s">
        <v>122</v>
      </c>
      <c r="B54" s="101">
        <v>110.5445503161955</v>
      </c>
      <c r="C54" s="101">
        <v>109.69159365898008</v>
      </c>
      <c r="D54" s="101">
        <v>120.50974078573324</v>
      </c>
      <c r="E54" s="101">
        <v>120.68009911993418</v>
      </c>
      <c r="F54" s="101">
        <v>135.86251141159619</v>
      </c>
      <c r="G54" s="101">
        <v>129.57496897656534</v>
      </c>
      <c r="H54" s="101">
        <v>127.96418079424221</v>
      </c>
      <c r="I54" s="101">
        <v>112.75305264901844</v>
      </c>
      <c r="J54" s="101">
        <v>105.94715396922211</v>
      </c>
      <c r="K54" s="101">
        <v>109.59270654989069</v>
      </c>
      <c r="L54" s="101">
        <v>96.921929843623985</v>
      </c>
      <c r="M54" s="101">
        <v>88.362244995508945</v>
      </c>
      <c r="N54" s="101">
        <v>77.950471296591161</v>
      </c>
      <c r="O54" s="101">
        <v>82.147308986908371</v>
      </c>
      <c r="P54" s="101">
        <v>83.827130982285382</v>
      </c>
      <c r="Q54" s="101">
        <v>77.275691521419574</v>
      </c>
      <c r="R54" s="101">
        <v>75.90242376683868</v>
      </c>
      <c r="S54" s="101">
        <v>69.561002025787204</v>
      </c>
      <c r="T54" s="101">
        <v>58.844752973707031</v>
      </c>
      <c r="U54" s="101">
        <v>59.478975805048869</v>
      </c>
      <c r="V54" s="101">
        <v>57.586139546305944</v>
      </c>
      <c r="W54" s="101">
        <v>56.282181049234723</v>
      </c>
      <c r="X54" s="101">
        <v>50.76757893797965</v>
      </c>
      <c r="Y54" s="101">
        <v>42.708302334140889</v>
      </c>
      <c r="DA54" s="131" t="s">
        <v>1621</v>
      </c>
    </row>
    <row r="55" spans="1:105" ht="12" customHeight="1" x14ac:dyDescent="0.25">
      <c r="A55" s="107" t="s">
        <v>121</v>
      </c>
      <c r="B55" s="104">
        <v>134.26394874457048</v>
      </c>
      <c r="C55" s="104">
        <v>138.13722330883957</v>
      </c>
      <c r="D55" s="104">
        <v>144.13818175646225</v>
      </c>
      <c r="E55" s="104">
        <v>148.43144092016996</v>
      </c>
      <c r="F55" s="104">
        <v>154.70143440957099</v>
      </c>
      <c r="G55" s="104">
        <v>148.81462002193913</v>
      </c>
      <c r="H55" s="104">
        <v>147.32844342357117</v>
      </c>
      <c r="I55" s="104">
        <v>149.7688923974838</v>
      </c>
      <c r="J55" s="104">
        <v>166.41429589700741</v>
      </c>
      <c r="K55" s="104">
        <v>178.03504599479075</v>
      </c>
      <c r="L55" s="104">
        <v>171.48181271827897</v>
      </c>
      <c r="M55" s="104">
        <v>158.48129518038979</v>
      </c>
      <c r="N55" s="104">
        <v>141.61152209786047</v>
      </c>
      <c r="O55" s="104">
        <v>143.43750201259155</v>
      </c>
      <c r="P55" s="104">
        <v>142.38902991112406</v>
      </c>
      <c r="Q55" s="104">
        <v>130.03868882809874</v>
      </c>
      <c r="R55" s="104">
        <v>129.65817163344087</v>
      </c>
      <c r="S55" s="104">
        <v>128.98678912951993</v>
      </c>
      <c r="T55" s="104">
        <v>123.64915292923297</v>
      </c>
      <c r="U55" s="104">
        <v>126.64230823516257</v>
      </c>
      <c r="V55" s="104">
        <v>127.36440655348288</v>
      </c>
      <c r="W55" s="104">
        <v>134.38726061130023</v>
      </c>
      <c r="X55" s="104">
        <v>130.84090763026131</v>
      </c>
      <c r="Y55" s="104">
        <v>116.61553038880393</v>
      </c>
      <c r="DA55" s="132" t="s">
        <v>1622</v>
      </c>
    </row>
    <row r="56" spans="1:105" ht="12" customHeight="1" x14ac:dyDescent="0.25">
      <c r="A56" s="108" t="s">
        <v>53</v>
      </c>
      <c r="B56" s="98">
        <v>40.204252926839175</v>
      </c>
      <c r="C56" s="98">
        <v>40.822495349465768</v>
      </c>
      <c r="D56" s="98">
        <v>43.353488453619136</v>
      </c>
      <c r="E56" s="98">
        <v>43.10231115851424</v>
      </c>
      <c r="F56" s="98">
        <v>45.596025836150737</v>
      </c>
      <c r="G56" s="98">
        <v>48.666549088373465</v>
      </c>
      <c r="H56" s="98">
        <v>43.706023617589892</v>
      </c>
      <c r="I56" s="98">
        <v>44.74806084544641</v>
      </c>
      <c r="J56" s="98">
        <v>48.835323442174946</v>
      </c>
      <c r="K56" s="98">
        <v>52.50481173299967</v>
      </c>
      <c r="L56" s="98">
        <v>50.75465676527859</v>
      </c>
      <c r="M56" s="98">
        <v>45.865793627854487</v>
      </c>
      <c r="N56" s="98">
        <v>34.664396010376393</v>
      </c>
      <c r="O56" s="98">
        <v>37.75057940993284</v>
      </c>
      <c r="P56" s="98">
        <v>36.569386816809605</v>
      </c>
      <c r="Q56" s="98">
        <v>31.792086269579752</v>
      </c>
      <c r="R56" s="98">
        <v>34.722236948855929</v>
      </c>
      <c r="S56" s="98">
        <v>34.05033219278782</v>
      </c>
      <c r="T56" s="98">
        <v>29.679445749662058</v>
      </c>
      <c r="U56" s="98">
        <v>27.379947601977911</v>
      </c>
      <c r="V56" s="98">
        <v>25.606436070295974</v>
      </c>
      <c r="W56" s="98">
        <v>32.250742429318009</v>
      </c>
      <c r="X56" s="98">
        <v>31.537100654947828</v>
      </c>
      <c r="Y56" s="98">
        <v>23.09538906208893</v>
      </c>
      <c r="DA56" s="63" t="s">
        <v>1623</v>
      </c>
    </row>
    <row r="57" spans="1:105" ht="12" customHeight="1" x14ac:dyDescent="0.25">
      <c r="A57" s="108" t="s">
        <v>52</v>
      </c>
      <c r="B57" s="98">
        <v>94.059695817731296</v>
      </c>
      <c r="C57" s="98">
        <v>97.314727959373798</v>
      </c>
      <c r="D57" s="98">
        <v>100.78469330284311</v>
      </c>
      <c r="E57" s="98">
        <v>105.32912976165572</v>
      </c>
      <c r="F57" s="98">
        <v>109.10540857342026</v>
      </c>
      <c r="G57" s="98">
        <v>100.14807093356566</v>
      </c>
      <c r="H57" s="98">
        <v>103.62241980598129</v>
      </c>
      <c r="I57" s="98">
        <v>105.02083155203739</v>
      </c>
      <c r="J57" s="98">
        <v>117.57897245483247</v>
      </c>
      <c r="K57" s="98">
        <v>125.53023426179108</v>
      </c>
      <c r="L57" s="98">
        <v>120.72715595300039</v>
      </c>
      <c r="M57" s="98">
        <v>112.61550155253532</v>
      </c>
      <c r="N57" s="98">
        <v>106.94712608748407</v>
      </c>
      <c r="O57" s="98">
        <v>105.68692260265873</v>
      </c>
      <c r="P57" s="98">
        <v>105.81964309431446</v>
      </c>
      <c r="Q57" s="98">
        <v>98.246602558518987</v>
      </c>
      <c r="R57" s="98">
        <v>94.93593468458495</v>
      </c>
      <c r="S57" s="98">
        <v>94.936456936732114</v>
      </c>
      <c r="T57" s="98">
        <v>93.969707179570904</v>
      </c>
      <c r="U57" s="98">
        <v>99.262360633184656</v>
      </c>
      <c r="V57" s="98">
        <v>101.75797048318691</v>
      </c>
      <c r="W57" s="98">
        <v>102.13651818198223</v>
      </c>
      <c r="X57" s="98">
        <v>99.303806975313492</v>
      </c>
      <c r="Y57" s="98">
        <v>93.520141326715006</v>
      </c>
      <c r="DA57" s="63" t="s">
        <v>1624</v>
      </c>
    </row>
    <row r="58" spans="1:105" ht="12" customHeight="1" x14ac:dyDescent="0.25">
      <c r="A58" s="121" t="s">
        <v>54</v>
      </c>
      <c r="B58" s="122">
        <v>154.30270846635412</v>
      </c>
      <c r="C58" s="122">
        <v>152.85511293761837</v>
      </c>
      <c r="D58" s="122">
        <v>175.16914364867662</v>
      </c>
      <c r="E58" s="122">
        <v>171.47411741117023</v>
      </c>
      <c r="F58" s="122">
        <v>186.86002635227527</v>
      </c>
      <c r="G58" s="122">
        <v>177.64137676517208</v>
      </c>
      <c r="H58" s="122">
        <v>174.9208326974844</v>
      </c>
      <c r="I58" s="122">
        <v>159.55537071418809</v>
      </c>
      <c r="J58" s="122">
        <v>155.67724376417053</v>
      </c>
      <c r="K58" s="122">
        <v>159.21072410359687</v>
      </c>
      <c r="L58" s="122">
        <v>145.95240854294562</v>
      </c>
      <c r="M58" s="122">
        <v>128.74592048572126</v>
      </c>
      <c r="N58" s="122">
        <v>117.67350386501531</v>
      </c>
      <c r="O58" s="122">
        <v>127.97721542636343</v>
      </c>
      <c r="P58" s="122">
        <v>128.51968900024059</v>
      </c>
      <c r="Q58" s="122">
        <v>117.18741833253632</v>
      </c>
      <c r="R58" s="122">
        <v>116.36551939312093</v>
      </c>
      <c r="S58" s="122">
        <v>111.81623850206576</v>
      </c>
      <c r="T58" s="122">
        <v>111.85681676696872</v>
      </c>
      <c r="U58" s="122">
        <v>118.76405813833956</v>
      </c>
      <c r="V58" s="122">
        <v>136.30883687531517</v>
      </c>
      <c r="W58" s="122">
        <v>128.93637198849893</v>
      </c>
      <c r="X58" s="122">
        <v>123.0030088604218</v>
      </c>
      <c r="Y58" s="122">
        <v>98.630562104184861</v>
      </c>
      <c r="DA58" s="130" t="s">
        <v>1625</v>
      </c>
    </row>
    <row r="59" spans="1:105" ht="12" customHeight="1" x14ac:dyDescent="0.25">
      <c r="A59" s="97" t="s">
        <v>50</v>
      </c>
      <c r="B59" s="98">
        <v>8.3563881358337131</v>
      </c>
      <c r="C59" s="98">
        <v>8.1738664815308972</v>
      </c>
      <c r="D59" s="98">
        <v>8.1099702687736031</v>
      </c>
      <c r="E59" s="98">
        <v>7.4983612350205879</v>
      </c>
      <c r="F59" s="98">
        <v>8.3127262504411323</v>
      </c>
      <c r="G59" s="98">
        <v>7.4311451575524163</v>
      </c>
      <c r="H59" s="98">
        <v>7.2557866989126003</v>
      </c>
      <c r="I59" s="98">
        <v>7.4537778650699238</v>
      </c>
      <c r="J59" s="98">
        <v>7.7328747971500782</v>
      </c>
      <c r="K59" s="98">
        <v>6.9069147845960357</v>
      </c>
      <c r="L59" s="98">
        <v>8.5286055475702849</v>
      </c>
      <c r="M59" s="98">
        <v>7.8174272444435058</v>
      </c>
      <c r="N59" s="98">
        <v>2.5300360743816062</v>
      </c>
      <c r="O59" s="98">
        <v>12.184077918641858</v>
      </c>
      <c r="P59" s="98">
        <v>13.772197597593497</v>
      </c>
      <c r="Q59" s="98">
        <v>12.469564721248414</v>
      </c>
      <c r="R59" s="98">
        <v>12.555535067647916</v>
      </c>
      <c r="S59" s="98">
        <v>14.971935776769772</v>
      </c>
      <c r="T59" s="98">
        <v>22.762014387304532</v>
      </c>
      <c r="U59" s="98">
        <v>30.01304840304941</v>
      </c>
      <c r="V59" s="98">
        <v>38.599108606896046</v>
      </c>
      <c r="W59" s="98">
        <v>37.73620440063992</v>
      </c>
      <c r="X59" s="98">
        <v>33.858622659188434</v>
      </c>
      <c r="Y59" s="98">
        <v>28.950433055799724</v>
      </c>
      <c r="DA59" s="63" t="s">
        <v>1626</v>
      </c>
    </row>
    <row r="60" spans="1:105" ht="12" customHeight="1" x14ac:dyDescent="0.25">
      <c r="A60" s="109" t="s">
        <v>120</v>
      </c>
      <c r="B60" s="33">
        <v>145.94632033052039</v>
      </c>
      <c r="C60" s="33">
        <v>144.68124645608748</v>
      </c>
      <c r="D60" s="33">
        <v>167.05917337990303</v>
      </c>
      <c r="E60" s="33">
        <v>163.97575617614964</v>
      </c>
      <c r="F60" s="33">
        <v>178.54730010183414</v>
      </c>
      <c r="G60" s="33">
        <v>170.21023160761968</v>
      </c>
      <c r="H60" s="33">
        <v>167.6650459985718</v>
      </c>
      <c r="I60" s="33">
        <v>152.10159284911816</v>
      </c>
      <c r="J60" s="33">
        <v>147.94436896702044</v>
      </c>
      <c r="K60" s="33">
        <v>152.30380931900083</v>
      </c>
      <c r="L60" s="33">
        <v>137.42380299537533</v>
      </c>
      <c r="M60" s="33">
        <v>120.92849324127775</v>
      </c>
      <c r="N60" s="33">
        <v>115.14346779063369</v>
      </c>
      <c r="O60" s="33">
        <v>115.79313750772157</v>
      </c>
      <c r="P60" s="33">
        <v>114.74749140264709</v>
      </c>
      <c r="Q60" s="33">
        <v>104.71785361128791</v>
      </c>
      <c r="R60" s="33">
        <v>103.80998432547301</v>
      </c>
      <c r="S60" s="33">
        <v>96.844302725295989</v>
      </c>
      <c r="T60" s="33">
        <v>89.094802379664188</v>
      </c>
      <c r="U60" s="33">
        <v>88.751009735290154</v>
      </c>
      <c r="V60" s="33">
        <v>97.709728268419127</v>
      </c>
      <c r="W60" s="33">
        <v>91.200167587858999</v>
      </c>
      <c r="X60" s="33">
        <v>89.14438620123336</v>
      </c>
      <c r="Y60" s="33">
        <v>69.68012904838514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6.0552783815493854</v>
      </c>
      <c r="C62" s="117">
        <f t="shared" si="21"/>
        <v>6.6123169552201126</v>
      </c>
      <c r="D62" s="117">
        <f t="shared" si="21"/>
        <v>11.211335770190233</v>
      </c>
      <c r="E62" s="117">
        <f t="shared" si="21"/>
        <v>23.821052343058984</v>
      </c>
      <c r="F62" s="117">
        <f t="shared" si="21"/>
        <v>45.037044123033937</v>
      </c>
      <c r="G62" s="117">
        <f t="shared" si="21"/>
        <v>91.778744996658318</v>
      </c>
      <c r="H62" s="117">
        <f t="shared" si="21"/>
        <v>170.42414946053091</v>
      </c>
      <c r="I62" s="117">
        <f t="shared" si="21"/>
        <v>220.24320801870303</v>
      </c>
      <c r="J62" s="117">
        <f t="shared" si="21"/>
        <v>263.83961450678959</v>
      </c>
      <c r="K62" s="117">
        <f t="shared" si="21"/>
        <v>325.36100022312115</v>
      </c>
      <c r="L62" s="117">
        <f t="shared" si="21"/>
        <v>332.67841896575601</v>
      </c>
      <c r="M62" s="117">
        <f t="shared" si="21"/>
        <v>429.6776371235818</v>
      </c>
      <c r="N62" s="117">
        <f t="shared" si="21"/>
        <v>399.2848381558079</v>
      </c>
      <c r="O62" s="117">
        <f t="shared" si="21"/>
        <v>319.91963689642171</v>
      </c>
      <c r="P62" s="117">
        <f t="shared" si="21"/>
        <v>321.93764994918712</v>
      </c>
      <c r="Q62" s="117">
        <f t="shared" si="21"/>
        <v>459.72185327572259</v>
      </c>
      <c r="R62" s="117">
        <f t="shared" ref="R62:V62" si="22">R63+R66+R68+R77</f>
        <v>446.43917814429904</v>
      </c>
      <c r="S62" s="117">
        <f t="shared" si="22"/>
        <v>489.14385142047183</v>
      </c>
      <c r="T62" s="117">
        <f t="shared" si="22"/>
        <v>462.28402711839141</v>
      </c>
      <c r="U62" s="117">
        <f t="shared" si="22"/>
        <v>547.53719314071941</v>
      </c>
      <c r="V62" s="117">
        <f t="shared" si="22"/>
        <v>623.15342496518679</v>
      </c>
      <c r="W62" s="117">
        <f t="shared" ref="W62:Y62" si="23">W63+W66+W68+W77</f>
        <v>690.47172196263762</v>
      </c>
      <c r="X62" s="117">
        <f t="shared" si="23"/>
        <v>654.93032202917686</v>
      </c>
      <c r="Y62" s="117">
        <f t="shared" si="23"/>
        <v>540.38685993598392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4.7817296088785266</v>
      </c>
      <c r="C63" s="122">
        <f t="shared" si="24"/>
        <v>5.1461247195277542</v>
      </c>
      <c r="D63" s="122">
        <f t="shared" si="24"/>
        <v>8.4382759650437791</v>
      </c>
      <c r="E63" s="122">
        <f t="shared" si="24"/>
        <v>18.489905350341225</v>
      </c>
      <c r="F63" s="122">
        <f t="shared" si="24"/>
        <v>34.256908497000772</v>
      </c>
      <c r="G63" s="122">
        <f t="shared" si="24"/>
        <v>72.494036961620779</v>
      </c>
      <c r="H63" s="122">
        <f t="shared" si="24"/>
        <v>137.82077631201025</v>
      </c>
      <c r="I63" s="122">
        <f t="shared" si="24"/>
        <v>174.45204012789392</v>
      </c>
      <c r="J63" s="122">
        <f t="shared" si="24"/>
        <v>204.51046369288372</v>
      </c>
      <c r="K63" s="122">
        <f t="shared" si="24"/>
        <v>251.41045186769759</v>
      </c>
      <c r="L63" s="122">
        <f t="shared" si="24"/>
        <v>249.69713140367637</v>
      </c>
      <c r="M63" s="122">
        <f t="shared" si="24"/>
        <v>343.87853493764209</v>
      </c>
      <c r="N63" s="122">
        <f t="shared" si="24"/>
        <v>304.80232774980152</v>
      </c>
      <c r="O63" s="122">
        <f t="shared" si="24"/>
        <v>224.42404932093876</v>
      </c>
      <c r="P63" s="122">
        <f t="shared" si="24"/>
        <v>223.67541383383818</v>
      </c>
      <c r="Q63" s="122">
        <f t="shared" si="24"/>
        <v>347.95998747177129</v>
      </c>
      <c r="R63" s="122">
        <f t="shared" ref="R63:V63" si="25">SUM(R64:R65)</f>
        <v>319.87370047649875</v>
      </c>
      <c r="S63" s="122">
        <f t="shared" si="25"/>
        <v>348.73392048155108</v>
      </c>
      <c r="T63" s="122">
        <f t="shared" si="25"/>
        <v>318.4905243291683</v>
      </c>
      <c r="U63" s="122">
        <f t="shared" si="25"/>
        <v>376.22194336286947</v>
      </c>
      <c r="V63" s="122">
        <f t="shared" si="25"/>
        <v>431.89798354226991</v>
      </c>
      <c r="W63" s="122">
        <f t="shared" ref="W63:Y63" si="26">SUM(W64:W65)</f>
        <v>490.04686554638732</v>
      </c>
      <c r="X63" s="122">
        <f t="shared" si="26"/>
        <v>454.37727846004913</v>
      </c>
      <c r="Y63" s="122">
        <f t="shared" si="26"/>
        <v>350.42084155756726</v>
      </c>
      <c r="DA63" s="130" t="s">
        <v>1629</v>
      </c>
    </row>
    <row r="64" spans="1:105" ht="12" customHeight="1" x14ac:dyDescent="0.25">
      <c r="A64" s="97" t="s">
        <v>212</v>
      </c>
      <c r="B64" s="98">
        <v>4.7296577477002524</v>
      </c>
      <c r="C64" s="98">
        <v>5.0912700569169287</v>
      </c>
      <c r="D64" s="98">
        <v>8.3415087336888085</v>
      </c>
      <c r="E64" s="98">
        <v>18.284551758434418</v>
      </c>
      <c r="F64" s="98">
        <v>33.84447759813586</v>
      </c>
      <c r="G64" s="98">
        <v>71.622649814023646</v>
      </c>
      <c r="H64" s="98">
        <v>136.19022701679842</v>
      </c>
      <c r="I64" s="98">
        <v>172.50055212146265</v>
      </c>
      <c r="J64" s="98">
        <v>202.20083081415316</v>
      </c>
      <c r="K64" s="98">
        <v>248.41441800505072</v>
      </c>
      <c r="L64" s="98">
        <v>246.87214706844915</v>
      </c>
      <c r="M64" s="98">
        <v>339.97793425487316</v>
      </c>
      <c r="N64" s="98">
        <v>301.7074713414363</v>
      </c>
      <c r="O64" s="98">
        <v>221.89012467309641</v>
      </c>
      <c r="P64" s="98">
        <v>221.03091540793525</v>
      </c>
      <c r="Q64" s="98">
        <v>343.95546001719686</v>
      </c>
      <c r="R64" s="98">
        <v>316.12402251333953</v>
      </c>
      <c r="S64" s="98">
        <v>344.53454767801247</v>
      </c>
      <c r="T64" s="98">
        <v>314.5390252777508</v>
      </c>
      <c r="U64" s="98">
        <v>371.39352443957279</v>
      </c>
      <c r="V64" s="98">
        <v>426.18745515191114</v>
      </c>
      <c r="W64" s="98">
        <v>483.42068714896857</v>
      </c>
      <c r="X64" s="98">
        <v>448.11209154020861</v>
      </c>
      <c r="Y64" s="98">
        <v>345.49846473057812</v>
      </c>
      <c r="DA64" s="63" t="s">
        <v>1630</v>
      </c>
    </row>
    <row r="65" spans="1:105" ht="12" customHeight="1" x14ac:dyDescent="0.25">
      <c r="A65" s="97" t="s">
        <v>53</v>
      </c>
      <c r="B65" s="98">
        <v>5.2071861178274219E-2</v>
      </c>
      <c r="C65" s="98">
        <v>5.4854662610825305E-2</v>
      </c>
      <c r="D65" s="98">
        <v>9.6767231354970937E-2</v>
      </c>
      <c r="E65" s="98">
        <v>0.20535359190680685</v>
      </c>
      <c r="F65" s="98">
        <v>0.41243089886491213</v>
      </c>
      <c r="G65" s="98">
        <v>0.87138714759713498</v>
      </c>
      <c r="H65" s="98">
        <v>1.6305492952118328</v>
      </c>
      <c r="I65" s="98">
        <v>1.9514880064312672</v>
      </c>
      <c r="J65" s="98">
        <v>2.3096328787305644</v>
      </c>
      <c r="K65" s="98">
        <v>2.996033862646859</v>
      </c>
      <c r="L65" s="98">
        <v>2.8249843352272022</v>
      </c>
      <c r="M65" s="98">
        <v>3.9006006827689239</v>
      </c>
      <c r="N65" s="98">
        <v>3.0948564083652004</v>
      </c>
      <c r="O65" s="98">
        <v>2.5339246478423423</v>
      </c>
      <c r="P65" s="98">
        <v>2.6444984259029365</v>
      </c>
      <c r="Q65" s="98">
        <v>4.0045274545744061</v>
      </c>
      <c r="R65" s="98">
        <v>3.7496779631592458</v>
      </c>
      <c r="S65" s="98">
        <v>4.1993728035386164</v>
      </c>
      <c r="T65" s="98">
        <v>3.9514990514174828</v>
      </c>
      <c r="U65" s="98">
        <v>4.8284189232966854</v>
      </c>
      <c r="V65" s="98">
        <v>5.7105283903587711</v>
      </c>
      <c r="W65" s="98">
        <v>6.6261783974187694</v>
      </c>
      <c r="X65" s="98">
        <v>6.2651869198405121</v>
      </c>
      <c r="Y65" s="98">
        <v>4.9223768269891623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0.11000921521408322</v>
      </c>
      <c r="C66" s="122">
        <f t="shared" si="27"/>
        <v>0.15130441155690649</v>
      </c>
      <c r="D66" s="122">
        <f t="shared" si="27"/>
        <v>0.15832180039701824</v>
      </c>
      <c r="E66" s="122">
        <f t="shared" si="27"/>
        <v>0.46617902246462378</v>
      </c>
      <c r="F66" s="122">
        <f t="shared" si="27"/>
        <v>0.74366968260315747</v>
      </c>
      <c r="G66" s="122">
        <f t="shared" si="27"/>
        <v>1.7746352107358425</v>
      </c>
      <c r="H66" s="122">
        <f t="shared" si="27"/>
        <v>3.8782380354611017</v>
      </c>
      <c r="I66" s="122">
        <f t="shared" si="27"/>
        <v>7.6817364874930805</v>
      </c>
      <c r="J66" s="122">
        <f t="shared" si="27"/>
        <v>9.4821752619981083</v>
      </c>
      <c r="K66" s="122">
        <f t="shared" si="27"/>
        <v>8.1406011728529535</v>
      </c>
      <c r="L66" s="122">
        <f t="shared" si="27"/>
        <v>13.138108414684641</v>
      </c>
      <c r="M66" s="122">
        <f t="shared" si="27"/>
        <v>12.967496853308988</v>
      </c>
      <c r="N66" s="122">
        <f t="shared" si="27"/>
        <v>21.228588313746275</v>
      </c>
      <c r="O66" s="122">
        <f t="shared" si="27"/>
        <v>12.745308675516707</v>
      </c>
      <c r="P66" s="122">
        <f t="shared" si="27"/>
        <v>9.787752182772854</v>
      </c>
      <c r="Q66" s="122">
        <f t="shared" si="27"/>
        <v>13.423060823549918</v>
      </c>
      <c r="R66" s="122">
        <f t="shared" si="27"/>
        <v>18.423892200564509</v>
      </c>
      <c r="S66" s="122">
        <f t="shared" si="27"/>
        <v>21.234969870893298</v>
      </c>
      <c r="T66" s="122">
        <f t="shared" si="27"/>
        <v>17.225875580920462</v>
      </c>
      <c r="U66" s="122">
        <f t="shared" si="27"/>
        <v>28.20071228840262</v>
      </c>
      <c r="V66" s="122">
        <f t="shared" si="27"/>
        <v>28.519613810156244</v>
      </c>
      <c r="W66" s="122">
        <f t="shared" si="27"/>
        <v>29.124243686299305</v>
      </c>
      <c r="X66" s="122">
        <f t="shared" si="27"/>
        <v>26.091005848207985</v>
      </c>
      <c r="Y66" s="122">
        <f t="shared" si="27"/>
        <v>30.786250594900746</v>
      </c>
      <c r="DA66" s="130" t="s">
        <v>1632</v>
      </c>
    </row>
    <row r="67" spans="1:105" ht="12" customHeight="1" x14ac:dyDescent="0.25">
      <c r="A67" s="97" t="s">
        <v>53</v>
      </c>
      <c r="B67" s="98">
        <v>0.11000921521408322</v>
      </c>
      <c r="C67" s="98">
        <v>0.15130441155690649</v>
      </c>
      <c r="D67" s="98">
        <v>0.15832180039701824</v>
      </c>
      <c r="E67" s="98">
        <v>0.46617902246462378</v>
      </c>
      <c r="F67" s="98">
        <v>0.74366968260315747</v>
      </c>
      <c r="G67" s="98">
        <v>1.7746352107358425</v>
      </c>
      <c r="H67" s="98">
        <v>3.8782380354611017</v>
      </c>
      <c r="I67" s="98">
        <v>7.6817364874930805</v>
      </c>
      <c r="J67" s="98">
        <v>9.4821752619981083</v>
      </c>
      <c r="K67" s="98">
        <v>8.1406011728529535</v>
      </c>
      <c r="L67" s="98">
        <v>13.138108414684641</v>
      </c>
      <c r="M67" s="98">
        <v>12.967496853308988</v>
      </c>
      <c r="N67" s="98">
        <v>21.228588313746275</v>
      </c>
      <c r="O67" s="98">
        <v>12.745308675516707</v>
      </c>
      <c r="P67" s="98">
        <v>9.787752182772854</v>
      </c>
      <c r="Q67" s="98">
        <v>13.423060823549918</v>
      </c>
      <c r="R67" s="98">
        <v>18.423892200564509</v>
      </c>
      <c r="S67" s="98">
        <v>21.234969870893298</v>
      </c>
      <c r="T67" s="98">
        <v>17.225875580920462</v>
      </c>
      <c r="U67" s="98">
        <v>28.20071228840262</v>
      </c>
      <c r="V67" s="98">
        <v>28.519613810156244</v>
      </c>
      <c r="W67" s="98">
        <v>29.124243686299305</v>
      </c>
      <c r="X67" s="98">
        <v>26.091005848207985</v>
      </c>
      <c r="Y67" s="98">
        <v>30.786250594900746</v>
      </c>
      <c r="DA67" s="63" t="s">
        <v>1633</v>
      </c>
    </row>
    <row r="68" spans="1:105" ht="12" customHeight="1" x14ac:dyDescent="0.25">
      <c r="A68" s="121" t="s">
        <v>55</v>
      </c>
      <c r="B68" s="122">
        <v>0.80407630770685434</v>
      </c>
      <c r="C68" s="122">
        <v>0.90706196942486228</v>
      </c>
      <c r="D68" s="122">
        <v>1.7450528416601345</v>
      </c>
      <c r="E68" s="122">
        <v>3.2629806105366228</v>
      </c>
      <c r="F68" s="122">
        <v>6.686856025082796</v>
      </c>
      <c r="G68" s="122">
        <v>11.661089532117174</v>
      </c>
      <c r="H68" s="122">
        <v>19.171983909651196</v>
      </c>
      <c r="I68" s="122">
        <v>25.530598485196823</v>
      </c>
      <c r="J68" s="122">
        <v>33.878454287491337</v>
      </c>
      <c r="K68" s="122">
        <v>45.196067789794753</v>
      </c>
      <c r="L68" s="122">
        <v>48.359209098238999</v>
      </c>
      <c r="M68" s="122">
        <v>51.114580577087096</v>
      </c>
      <c r="N68" s="122">
        <v>50.426945534527718</v>
      </c>
      <c r="O68" s="122">
        <v>57.001547868084238</v>
      </c>
      <c r="P68" s="122">
        <v>60.671895378801111</v>
      </c>
      <c r="Q68" s="122">
        <v>67.492130330332131</v>
      </c>
      <c r="R68" s="122">
        <v>73.185739018891894</v>
      </c>
      <c r="S68" s="122">
        <v>81.338767068015315</v>
      </c>
      <c r="T68" s="122">
        <v>85.225349320321556</v>
      </c>
      <c r="U68" s="122">
        <v>95.406979174130839</v>
      </c>
      <c r="V68" s="122">
        <v>104.39556175248885</v>
      </c>
      <c r="W68" s="122">
        <v>114.08333266602287</v>
      </c>
      <c r="X68" s="122">
        <v>116.39470850905042</v>
      </c>
      <c r="Y68" s="122">
        <v>111.85438637535874</v>
      </c>
      <c r="DA68" s="130" t="s">
        <v>1634</v>
      </c>
    </row>
    <row r="69" spans="1:105" ht="12" customHeight="1" x14ac:dyDescent="0.25">
      <c r="A69" s="97" t="s">
        <v>134</v>
      </c>
      <c r="B69" s="98">
        <v>0.11750550221741654</v>
      </c>
      <c r="C69" s="98">
        <v>0.12076966952076261</v>
      </c>
      <c r="D69" s="98">
        <v>0.19367430302216795</v>
      </c>
      <c r="E69" s="98">
        <v>0.3767580311049179</v>
      </c>
      <c r="F69" s="98">
        <v>0.72875441909302829</v>
      </c>
      <c r="G69" s="98">
        <v>1.4343479879305323</v>
      </c>
      <c r="H69" s="98">
        <v>2.7898282338351152</v>
      </c>
      <c r="I69" s="98">
        <v>3.6916891312812621</v>
      </c>
      <c r="J69" s="98">
        <v>4.7954474393323059</v>
      </c>
      <c r="K69" s="98">
        <v>6.8266878437544296</v>
      </c>
      <c r="L69" s="98">
        <v>7.0265888519024964</v>
      </c>
      <c r="M69" s="98">
        <v>7.3422823662103847</v>
      </c>
      <c r="N69" s="98">
        <v>7.8405725438479461</v>
      </c>
      <c r="O69" s="98">
        <v>9.6002155007465255</v>
      </c>
      <c r="P69" s="98">
        <v>9.599123270446178</v>
      </c>
      <c r="Q69" s="98">
        <v>11.336470452529163</v>
      </c>
      <c r="R69" s="98">
        <v>11.159355246101951</v>
      </c>
      <c r="S69" s="98">
        <v>14.212546749087251</v>
      </c>
      <c r="T69" s="98">
        <v>14.623732361119837</v>
      </c>
      <c r="U69" s="98">
        <v>14.794387877695693</v>
      </c>
      <c r="V69" s="98">
        <v>15.047630096881534</v>
      </c>
      <c r="W69" s="98">
        <v>15.428370484533403</v>
      </c>
      <c r="X69" s="98">
        <v>16.019772056944042</v>
      </c>
      <c r="Y69" s="98">
        <v>16.952185740488012</v>
      </c>
      <c r="DA69" s="63" t="s">
        <v>1635</v>
      </c>
    </row>
    <row r="70" spans="1:105" ht="12" customHeight="1" x14ac:dyDescent="0.25">
      <c r="A70" s="97" t="s">
        <v>133</v>
      </c>
      <c r="B70" s="98">
        <v>8.5208368509793867E-4</v>
      </c>
      <c r="C70" s="98">
        <v>8.3367412349910847E-4</v>
      </c>
      <c r="D70" s="98">
        <v>1.023694408082735E-3</v>
      </c>
      <c r="E70" s="98">
        <v>2.3710137382077514E-3</v>
      </c>
      <c r="F70" s="98">
        <v>4.0235525866437376E-3</v>
      </c>
      <c r="G70" s="98">
        <v>9.6274119481141295E-3</v>
      </c>
      <c r="H70" s="98">
        <v>2.3495350979209934E-2</v>
      </c>
      <c r="I70" s="98">
        <v>3.4694549233972263E-2</v>
      </c>
      <c r="J70" s="98">
        <v>5.0014438593299362E-2</v>
      </c>
      <c r="K70" s="98">
        <v>8.0067994068438675E-2</v>
      </c>
      <c r="L70" s="98">
        <v>8.1358260930909962E-2</v>
      </c>
      <c r="M70" s="98">
        <v>8.0452367538152381E-2</v>
      </c>
      <c r="N70" s="98">
        <v>9.0238992475499644E-2</v>
      </c>
      <c r="O70" s="98">
        <v>0.11304311493276548</v>
      </c>
      <c r="P70" s="98">
        <v>0.10424471059072268</v>
      </c>
      <c r="Q70" s="98">
        <v>0.13960279513236903</v>
      </c>
      <c r="R70" s="98">
        <v>0.12483784134928053</v>
      </c>
      <c r="S70" s="98">
        <v>0.18821915445020398</v>
      </c>
      <c r="T70" s="98">
        <v>0.21596418197039277</v>
      </c>
      <c r="U70" s="98">
        <v>0.22228990908742013</v>
      </c>
      <c r="V70" s="98">
        <v>0.23919905726624474</v>
      </c>
      <c r="W70" s="98">
        <v>0.23383027730755881</v>
      </c>
      <c r="X70" s="98">
        <v>0.2739288534535198</v>
      </c>
      <c r="Y70" s="98">
        <v>0.38644043629374669</v>
      </c>
      <c r="DA70" s="63" t="s">
        <v>1636</v>
      </c>
    </row>
    <row r="71" spans="1:105" ht="12" customHeight="1" x14ac:dyDescent="0.25">
      <c r="A71" s="100" t="s">
        <v>212</v>
      </c>
      <c r="B71" s="101">
        <v>2.8679677284110353E-4</v>
      </c>
      <c r="C71" s="101">
        <v>2.7063104793748104E-4</v>
      </c>
      <c r="D71" s="101">
        <v>1.8135192240945801E-4</v>
      </c>
      <c r="E71" s="101">
        <v>5.9849267085636249E-4</v>
      </c>
      <c r="F71" s="101">
        <v>8.0536410192687279E-4</v>
      </c>
      <c r="G71" s="101">
        <v>3.2795452912905139E-3</v>
      </c>
      <c r="H71" s="101">
        <v>7.4038348521930537E-3</v>
      </c>
      <c r="I71" s="101">
        <v>1.0894055552547023E-2</v>
      </c>
      <c r="J71" s="101">
        <v>1.5277646186833901E-2</v>
      </c>
      <c r="K71" s="101">
        <v>2.49691021646756E-2</v>
      </c>
      <c r="L71" s="101">
        <v>2.5122081826810212E-2</v>
      </c>
      <c r="M71" s="101">
        <v>2.4045881662860952E-2</v>
      </c>
      <c r="N71" s="101">
        <v>2.2713301934905936E-2</v>
      </c>
      <c r="O71" s="101">
        <v>3.1019834828515051E-2</v>
      </c>
      <c r="P71" s="101">
        <v>2.7553876089558206E-2</v>
      </c>
      <c r="Q71" s="101">
        <v>3.4982685905918569E-2</v>
      </c>
      <c r="R71" s="101">
        <v>3.3905129638634977E-2</v>
      </c>
      <c r="S71" s="101">
        <v>5.0542006047909691E-2</v>
      </c>
      <c r="T71" s="101">
        <v>5.2284875698782256E-2</v>
      </c>
      <c r="U71" s="101">
        <v>4.8100867025308372E-2</v>
      </c>
      <c r="V71" s="101">
        <v>4.8113161294285625E-2</v>
      </c>
      <c r="W71" s="101">
        <v>5.5379847715323449E-2</v>
      </c>
      <c r="X71" s="101">
        <v>6.4768066605342553E-2</v>
      </c>
      <c r="Y71" s="101">
        <v>7.7529308026725405E-2</v>
      </c>
      <c r="DA71" s="131" t="s">
        <v>1637</v>
      </c>
    </row>
    <row r="72" spans="1:105" ht="12" customHeight="1" x14ac:dyDescent="0.25">
      <c r="A72" s="103" t="s">
        <v>52</v>
      </c>
      <c r="B72" s="104">
        <v>5.6528691225683509E-4</v>
      </c>
      <c r="C72" s="104">
        <v>5.6304307556162743E-4</v>
      </c>
      <c r="D72" s="104">
        <v>8.4234248567327692E-4</v>
      </c>
      <c r="E72" s="104">
        <v>1.772521067351389E-3</v>
      </c>
      <c r="F72" s="104">
        <v>3.218188484716865E-3</v>
      </c>
      <c r="G72" s="104">
        <v>6.3478666568236152E-3</v>
      </c>
      <c r="H72" s="104">
        <v>1.609151612701688E-2</v>
      </c>
      <c r="I72" s="104">
        <v>2.3800493681425242E-2</v>
      </c>
      <c r="J72" s="104">
        <v>3.4736792406465461E-2</v>
      </c>
      <c r="K72" s="104">
        <v>5.5098891903763082E-2</v>
      </c>
      <c r="L72" s="104">
        <v>5.6236179104099754E-2</v>
      </c>
      <c r="M72" s="104">
        <v>5.6406485875291422E-2</v>
      </c>
      <c r="N72" s="104">
        <v>6.7525690540593708E-2</v>
      </c>
      <c r="O72" s="104">
        <v>8.2023280104250432E-2</v>
      </c>
      <c r="P72" s="104">
        <v>7.6690834501164484E-2</v>
      </c>
      <c r="Q72" s="104">
        <v>0.10462010922645047</v>
      </c>
      <c r="R72" s="104">
        <v>9.0932711710645556E-2</v>
      </c>
      <c r="S72" s="104">
        <v>0.13767714840229431</v>
      </c>
      <c r="T72" s="104">
        <v>0.16367930627161051</v>
      </c>
      <c r="U72" s="104">
        <v>0.17418904206211175</v>
      </c>
      <c r="V72" s="104">
        <v>0.19108589597195913</v>
      </c>
      <c r="W72" s="104">
        <v>0.17845042959223537</v>
      </c>
      <c r="X72" s="104">
        <v>0.20916078684817727</v>
      </c>
      <c r="Y72" s="104">
        <v>0.30891112826702127</v>
      </c>
      <c r="DA72" s="132" t="s">
        <v>1638</v>
      </c>
    </row>
    <row r="73" spans="1:105" ht="12" customHeight="1" x14ac:dyDescent="0.25">
      <c r="A73" s="106" t="s">
        <v>122</v>
      </c>
      <c r="B73" s="101">
        <v>0.30969096869686302</v>
      </c>
      <c r="C73" s="101">
        <v>0.34381804474576028</v>
      </c>
      <c r="D73" s="101">
        <v>0.74874081475738974</v>
      </c>
      <c r="E73" s="101">
        <v>1.2844277175760068</v>
      </c>
      <c r="F73" s="101">
        <v>2.9905248542640805</v>
      </c>
      <c r="G73" s="101">
        <v>4.9060558402439733</v>
      </c>
      <c r="H73" s="101">
        <v>7.5216619826951252</v>
      </c>
      <c r="I73" s="101">
        <v>7.5758935585040064</v>
      </c>
      <c r="J73" s="101">
        <v>8.4186595484429319</v>
      </c>
      <c r="K73" s="101">
        <v>11.925877938512597</v>
      </c>
      <c r="L73" s="101">
        <v>12.90050953496446</v>
      </c>
      <c r="M73" s="101">
        <v>14.3214974085177</v>
      </c>
      <c r="N73" s="101">
        <v>14.477294178910256</v>
      </c>
      <c r="O73" s="101">
        <v>16.936676058321314</v>
      </c>
      <c r="P73" s="101">
        <v>18.504184868978548</v>
      </c>
      <c r="Q73" s="101">
        <v>18.34456342774396</v>
      </c>
      <c r="R73" s="101">
        <v>19.851047481852252</v>
      </c>
      <c r="S73" s="101">
        <v>20.597265641961993</v>
      </c>
      <c r="T73" s="101">
        <v>20.002664647445105</v>
      </c>
      <c r="U73" s="101">
        <v>23.834612712001221</v>
      </c>
      <c r="V73" s="101">
        <v>26.627706453315017</v>
      </c>
      <c r="W73" s="101">
        <v>28.320114230720286</v>
      </c>
      <c r="X73" s="101">
        <v>25.910259310212961</v>
      </c>
      <c r="Y73" s="101">
        <v>21.988006753910025</v>
      </c>
      <c r="DA73" s="131" t="s">
        <v>1639</v>
      </c>
    </row>
    <row r="74" spans="1:105" ht="12" customHeight="1" x14ac:dyDescent="0.25">
      <c r="A74" s="107" t="s">
        <v>121</v>
      </c>
      <c r="B74" s="104">
        <v>0.37602775310747683</v>
      </c>
      <c r="C74" s="104">
        <v>0.44164058103484033</v>
      </c>
      <c r="D74" s="104">
        <v>0.80161402947249405</v>
      </c>
      <c r="E74" s="104">
        <v>1.5994238481174901</v>
      </c>
      <c r="F74" s="104">
        <v>2.9635531991390431</v>
      </c>
      <c r="G74" s="104">
        <v>5.3110582919945548</v>
      </c>
      <c r="H74" s="104">
        <v>8.8369983421417437</v>
      </c>
      <c r="I74" s="104">
        <v>14.228321246177583</v>
      </c>
      <c r="J74" s="104">
        <v>20.614332861122804</v>
      </c>
      <c r="K74" s="104">
        <v>26.363434013459283</v>
      </c>
      <c r="L74" s="104">
        <v>28.350752450441135</v>
      </c>
      <c r="M74" s="104">
        <v>29.370348434820855</v>
      </c>
      <c r="N74" s="104">
        <v>28.018839819294019</v>
      </c>
      <c r="O74" s="104">
        <v>30.351613194083633</v>
      </c>
      <c r="P74" s="104">
        <v>32.464342528785664</v>
      </c>
      <c r="Q74" s="104">
        <v>37.671493654926635</v>
      </c>
      <c r="R74" s="104">
        <v>42.05049844958841</v>
      </c>
      <c r="S74" s="104">
        <v>46.340735522515871</v>
      </c>
      <c r="T74" s="104">
        <v>50.382988129786227</v>
      </c>
      <c r="U74" s="104">
        <v>56.555688675346502</v>
      </c>
      <c r="V74" s="104">
        <v>62.481026145026057</v>
      </c>
      <c r="W74" s="104">
        <v>70.101017673461627</v>
      </c>
      <c r="X74" s="104">
        <v>74.190748288439892</v>
      </c>
      <c r="Y74" s="104">
        <v>72.527753444666956</v>
      </c>
      <c r="DA74" s="132" t="s">
        <v>1640</v>
      </c>
    </row>
    <row r="75" spans="1:105" ht="12" customHeight="1" x14ac:dyDescent="0.25">
      <c r="A75" s="108" t="s">
        <v>53</v>
      </c>
      <c r="B75" s="98">
        <v>0.11259846768103784</v>
      </c>
      <c r="C75" s="98">
        <v>0.13022781804575512</v>
      </c>
      <c r="D75" s="98">
        <v>0.23926337672587103</v>
      </c>
      <c r="E75" s="98">
        <v>0.4600491354111152</v>
      </c>
      <c r="F75" s="98">
        <v>0.86593608887279194</v>
      </c>
      <c r="G75" s="98">
        <v>1.7252430361801951</v>
      </c>
      <c r="H75" s="98">
        <v>2.6104445682781154</v>
      </c>
      <c r="I75" s="98">
        <v>4.2370298845829995</v>
      </c>
      <c r="J75" s="98">
        <v>6.0306746676866378</v>
      </c>
      <c r="K75" s="98">
        <v>7.7587838420054895</v>
      </c>
      <c r="L75" s="98">
        <v>8.3822710189553185</v>
      </c>
      <c r="M75" s="98">
        <v>8.4960336121362019</v>
      </c>
      <c r="N75" s="98">
        <v>6.8601617184526482</v>
      </c>
      <c r="O75" s="98">
        <v>7.9841959026499385</v>
      </c>
      <c r="P75" s="98">
        <v>8.2926349056845066</v>
      </c>
      <c r="Q75" s="98">
        <v>9.0597134310681469</v>
      </c>
      <c r="R75" s="98">
        <v>11.089457493923229</v>
      </c>
      <c r="S75" s="98">
        <v>12.096761491329307</v>
      </c>
      <c r="T75" s="98">
        <v>12.000444227311746</v>
      </c>
      <c r="U75" s="98">
        <v>12.171228120833764</v>
      </c>
      <c r="V75" s="98">
        <v>12.529128498144011</v>
      </c>
      <c r="W75" s="98">
        <v>16.797647237565982</v>
      </c>
      <c r="X75" s="98">
        <v>17.801131185309064</v>
      </c>
      <c r="Y75" s="98">
        <v>14.236253684375981</v>
      </c>
      <c r="DA75" s="63" t="s">
        <v>1641</v>
      </c>
    </row>
    <row r="76" spans="1:105" ht="12" customHeight="1" x14ac:dyDescent="0.25">
      <c r="A76" s="108" t="s">
        <v>52</v>
      </c>
      <c r="B76" s="98">
        <v>0.26342928542643901</v>
      </c>
      <c r="C76" s="98">
        <v>0.31141276298908521</v>
      </c>
      <c r="D76" s="98">
        <v>0.56235065274662299</v>
      </c>
      <c r="E76" s="98">
        <v>1.1393747127063749</v>
      </c>
      <c r="F76" s="98">
        <v>2.0976171102662513</v>
      </c>
      <c r="G76" s="98">
        <v>3.5858152558143597</v>
      </c>
      <c r="H76" s="98">
        <v>6.2265537738636274</v>
      </c>
      <c r="I76" s="98">
        <v>9.9912913615945822</v>
      </c>
      <c r="J76" s="98">
        <v>14.583658193436168</v>
      </c>
      <c r="K76" s="98">
        <v>18.604650171453795</v>
      </c>
      <c r="L76" s="98">
        <v>19.968481431485817</v>
      </c>
      <c r="M76" s="98">
        <v>20.874314822684653</v>
      </c>
      <c r="N76" s="98">
        <v>21.158678100841371</v>
      </c>
      <c r="O76" s="98">
        <v>22.367417291433693</v>
      </c>
      <c r="P76" s="98">
        <v>24.171707623101156</v>
      </c>
      <c r="Q76" s="98">
        <v>28.611780223858489</v>
      </c>
      <c r="R76" s="98">
        <v>30.96104095566518</v>
      </c>
      <c r="S76" s="98">
        <v>34.243974031186568</v>
      </c>
      <c r="T76" s="98">
        <v>38.382543902474481</v>
      </c>
      <c r="U76" s="98">
        <v>44.384460554512735</v>
      </c>
      <c r="V76" s="98">
        <v>49.951897646882045</v>
      </c>
      <c r="W76" s="98">
        <v>53.303370435895637</v>
      </c>
      <c r="X76" s="98">
        <v>56.389617103130824</v>
      </c>
      <c r="Y76" s="98">
        <v>58.291499760290975</v>
      </c>
      <c r="DA76" s="63" t="s">
        <v>1642</v>
      </c>
    </row>
    <row r="77" spans="1:105" ht="12" customHeight="1" x14ac:dyDescent="0.25">
      <c r="A77" s="121" t="s">
        <v>54</v>
      </c>
      <c r="B77" s="122">
        <v>0.35946324974992194</v>
      </c>
      <c r="C77" s="122">
        <v>0.40782585471058885</v>
      </c>
      <c r="D77" s="122">
        <v>0.86968516308930022</v>
      </c>
      <c r="E77" s="122">
        <v>1.6019873597165126</v>
      </c>
      <c r="F77" s="122">
        <v>3.3496099183472108</v>
      </c>
      <c r="G77" s="122">
        <v>5.8489832921845304</v>
      </c>
      <c r="H77" s="122">
        <v>9.5531512034083601</v>
      </c>
      <c r="I77" s="122">
        <v>12.578832918119179</v>
      </c>
      <c r="J77" s="122">
        <v>15.968521264416408</v>
      </c>
      <c r="K77" s="122">
        <v>20.613879392775853</v>
      </c>
      <c r="L77" s="122">
        <v>21.483970049156031</v>
      </c>
      <c r="M77" s="122">
        <v>21.717024755543626</v>
      </c>
      <c r="N77" s="122">
        <v>22.826976557732369</v>
      </c>
      <c r="O77" s="122">
        <v>25.748731031882006</v>
      </c>
      <c r="P77" s="122">
        <v>27.802588553774957</v>
      </c>
      <c r="Q77" s="122">
        <v>30.846674650069229</v>
      </c>
      <c r="R77" s="122">
        <v>34.955846448343877</v>
      </c>
      <c r="S77" s="122">
        <v>37.836194000012149</v>
      </c>
      <c r="T77" s="122">
        <v>41.342277887981083</v>
      </c>
      <c r="U77" s="122">
        <v>47.707558315316589</v>
      </c>
      <c r="V77" s="122">
        <v>58.340265860271799</v>
      </c>
      <c r="W77" s="122">
        <v>57.217280063928101</v>
      </c>
      <c r="X77" s="122">
        <v>58.067329211869392</v>
      </c>
      <c r="Y77" s="122">
        <v>47.325381408157213</v>
      </c>
      <c r="DA77" s="130" t="s">
        <v>1643</v>
      </c>
    </row>
    <row r="78" spans="1:105" ht="12" customHeight="1" x14ac:dyDescent="0.25">
      <c r="A78" s="97" t="s">
        <v>189</v>
      </c>
      <c r="B78" s="98">
        <v>1.0761475235542552E-2</v>
      </c>
      <c r="C78" s="98">
        <v>1.1249401757706567E-2</v>
      </c>
      <c r="D78" s="98">
        <v>2.01816130863041E-2</v>
      </c>
      <c r="E78" s="98">
        <v>3.9725423722733834E-2</v>
      </c>
      <c r="F78" s="98">
        <v>7.7897270431865645E-2</v>
      </c>
      <c r="G78" s="98">
        <v>0.15640365017500404</v>
      </c>
      <c r="H78" s="98">
        <v>0.30867161098885498</v>
      </c>
      <c r="I78" s="98">
        <v>0.40804267966573626</v>
      </c>
      <c r="J78" s="98">
        <v>0.49179749671644168</v>
      </c>
      <c r="K78" s="98">
        <v>0.66539538436990175</v>
      </c>
      <c r="L78" s="98">
        <v>0.69488662378881505</v>
      </c>
      <c r="M78" s="98">
        <v>0.67912528745151368</v>
      </c>
      <c r="N78" s="98">
        <v>0.74472002688250105</v>
      </c>
      <c r="O78" s="98">
        <v>0.91759098015056229</v>
      </c>
      <c r="P78" s="98">
        <v>0.92091131483251865</v>
      </c>
      <c r="Q78" s="98">
        <v>1.119948409286327</v>
      </c>
      <c r="R78" s="98">
        <v>1.7669819432502187</v>
      </c>
      <c r="S78" s="98">
        <v>1.8670239279872234</v>
      </c>
      <c r="T78" s="98">
        <v>2.1120426101079541</v>
      </c>
      <c r="U78" s="98">
        <v>2.6001003152765869</v>
      </c>
      <c r="V78" s="98">
        <v>2.6547207644613704</v>
      </c>
      <c r="W78" s="98">
        <v>2.8401025015855983</v>
      </c>
      <c r="X78" s="98">
        <v>3.1688885426045306</v>
      </c>
      <c r="Y78" s="98">
        <v>3.6720781744754829</v>
      </c>
      <c r="DA78" s="63" t="s">
        <v>1644</v>
      </c>
    </row>
    <row r="79" spans="1:105" ht="12" customHeight="1" x14ac:dyDescent="0.25">
      <c r="A79" s="109" t="s">
        <v>120</v>
      </c>
      <c r="B79" s="33">
        <v>0.34870177451437939</v>
      </c>
      <c r="C79" s="33">
        <v>0.3965764529528823</v>
      </c>
      <c r="D79" s="33">
        <v>0.84950355000299616</v>
      </c>
      <c r="E79" s="33">
        <v>1.5622619359937788</v>
      </c>
      <c r="F79" s="33">
        <v>3.2717126479153453</v>
      </c>
      <c r="G79" s="33">
        <v>5.6925796420095267</v>
      </c>
      <c r="H79" s="33">
        <v>9.2444795924195056</v>
      </c>
      <c r="I79" s="33">
        <v>12.170790238453442</v>
      </c>
      <c r="J79" s="33">
        <v>15.476723767699966</v>
      </c>
      <c r="K79" s="33">
        <v>19.948484008405952</v>
      </c>
      <c r="L79" s="33">
        <v>20.789083425367217</v>
      </c>
      <c r="M79" s="33">
        <v>21.037899468092114</v>
      </c>
      <c r="N79" s="33">
        <v>22.082256530849868</v>
      </c>
      <c r="O79" s="33">
        <v>24.831140051731442</v>
      </c>
      <c r="P79" s="33">
        <v>26.881677238942437</v>
      </c>
      <c r="Q79" s="33">
        <v>29.726726240782902</v>
      </c>
      <c r="R79" s="33">
        <v>33.188864505093655</v>
      </c>
      <c r="S79" s="33">
        <v>35.969170072024923</v>
      </c>
      <c r="T79" s="33">
        <v>39.230235277873128</v>
      </c>
      <c r="U79" s="33">
        <v>45.107458000040005</v>
      </c>
      <c r="V79" s="33">
        <v>55.685545095810426</v>
      </c>
      <c r="W79" s="33">
        <v>54.377177562342503</v>
      </c>
      <c r="X79" s="33">
        <v>54.898440669264865</v>
      </c>
      <c r="Y79" s="33">
        <v>43.653303233681733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853.55536867220837</v>
      </c>
      <c r="C81" s="117">
        <f t="shared" si="28"/>
        <v>850.80527062096553</v>
      </c>
      <c r="D81" s="117">
        <f t="shared" si="28"/>
        <v>846.51769253896464</v>
      </c>
      <c r="E81" s="117">
        <f t="shared" si="28"/>
        <v>841.11978831599436</v>
      </c>
      <c r="F81" s="117">
        <f t="shared" si="28"/>
        <v>837.27549064359118</v>
      </c>
      <c r="G81" s="117">
        <f t="shared" si="28"/>
        <v>836.90840176977713</v>
      </c>
      <c r="H81" s="117">
        <f t="shared" si="28"/>
        <v>847.81482372336347</v>
      </c>
      <c r="I81" s="117">
        <f t="shared" si="28"/>
        <v>962.79871970401837</v>
      </c>
      <c r="J81" s="117">
        <f t="shared" si="28"/>
        <v>830.06202047541058</v>
      </c>
      <c r="K81" s="117">
        <f t="shared" si="28"/>
        <v>764.32205425204006</v>
      </c>
      <c r="L81" s="117">
        <f t="shared" si="28"/>
        <v>796.59611079839112</v>
      </c>
      <c r="M81" s="117">
        <f t="shared" si="28"/>
        <v>1007.9031096530808</v>
      </c>
      <c r="N81" s="117">
        <f t="shared" si="28"/>
        <v>1211.5963750442686</v>
      </c>
      <c r="O81" s="117">
        <f t="shared" si="28"/>
        <v>1077.4918051059969</v>
      </c>
      <c r="P81" s="117">
        <f t="shared" si="28"/>
        <v>1041.1758878745845</v>
      </c>
      <c r="Q81" s="117">
        <f t="shared" si="28"/>
        <v>1085.246709435027</v>
      </c>
      <c r="R81" s="117">
        <f t="shared" ref="R81:V81" si="29">R82+R85+R87+R100</f>
        <v>1000.2915389061953</v>
      </c>
      <c r="S81" s="117">
        <f t="shared" si="29"/>
        <v>1015.8427374378207</v>
      </c>
      <c r="T81" s="117">
        <f t="shared" si="29"/>
        <v>968.51132370945868</v>
      </c>
      <c r="U81" s="117">
        <f t="shared" si="29"/>
        <v>933.48420684496227</v>
      </c>
      <c r="V81" s="117">
        <f t="shared" si="29"/>
        <v>887.08021386585381</v>
      </c>
      <c r="W81" s="117">
        <f t="shared" ref="W81:Y81" si="30">W82+W85+W87+W100</f>
        <v>947.43445735750299</v>
      </c>
      <c r="X81" s="117">
        <f t="shared" si="30"/>
        <v>992.5434533520538</v>
      </c>
      <c r="Y81" s="117">
        <f t="shared" si="30"/>
        <v>1059.1223626343833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693.60668837990625</v>
      </c>
      <c r="C82" s="122">
        <f t="shared" si="31"/>
        <v>694.15950376071135</v>
      </c>
      <c r="D82" s="122">
        <f t="shared" si="31"/>
        <v>694.04845524036261</v>
      </c>
      <c r="E82" s="122">
        <f t="shared" si="31"/>
        <v>695.33211120239469</v>
      </c>
      <c r="F82" s="122">
        <f t="shared" si="31"/>
        <v>695.07782275768363</v>
      </c>
      <c r="G82" s="122">
        <f t="shared" si="31"/>
        <v>695.51696945774745</v>
      </c>
      <c r="H82" s="122">
        <f t="shared" si="31"/>
        <v>694.97739235038864</v>
      </c>
      <c r="I82" s="122">
        <f t="shared" si="31"/>
        <v>795.39820511388291</v>
      </c>
      <c r="J82" s="122">
        <f t="shared" si="31"/>
        <v>655.94095494824955</v>
      </c>
      <c r="K82" s="122">
        <f t="shared" si="31"/>
        <v>582.26681643693939</v>
      </c>
      <c r="L82" s="122">
        <f t="shared" si="31"/>
        <v>596.15136239567823</v>
      </c>
      <c r="M82" s="122">
        <f t="shared" si="31"/>
        <v>781.7694790666128</v>
      </c>
      <c r="N82" s="122">
        <f t="shared" si="31"/>
        <v>940.63307636872094</v>
      </c>
      <c r="O82" s="122">
        <f t="shared" si="31"/>
        <v>802.73292534617121</v>
      </c>
      <c r="P82" s="122">
        <f t="shared" si="31"/>
        <v>771.82347498897582</v>
      </c>
      <c r="Q82" s="122">
        <f t="shared" si="31"/>
        <v>807.9654813165439</v>
      </c>
      <c r="R82" s="122">
        <f t="shared" ref="R82:V82" si="32">SUM(R83:R84)</f>
        <v>702.35859013535344</v>
      </c>
      <c r="S82" s="122">
        <f t="shared" si="32"/>
        <v>713.72810176521989</v>
      </c>
      <c r="T82" s="122">
        <f t="shared" si="32"/>
        <v>685.94855888687471</v>
      </c>
      <c r="U82" s="122">
        <f t="shared" si="32"/>
        <v>642.74119331283703</v>
      </c>
      <c r="V82" s="122">
        <f t="shared" si="32"/>
        <v>594.81064489763412</v>
      </c>
      <c r="W82" s="122">
        <f t="shared" ref="W82:Y82" si="33">SUM(W83:W84)</f>
        <v>640.23540160980315</v>
      </c>
      <c r="X82" s="122">
        <f t="shared" si="33"/>
        <v>685.6527263611473</v>
      </c>
      <c r="Y82" s="122">
        <f t="shared" si="33"/>
        <v>735.35693153393208</v>
      </c>
      <c r="DA82" s="130" t="s">
        <v>1647</v>
      </c>
    </row>
    <row r="83" spans="1:105" ht="12" customHeight="1" x14ac:dyDescent="0.25">
      <c r="A83" s="97" t="s">
        <v>199</v>
      </c>
      <c r="B83" s="98">
        <v>690.84964840826922</v>
      </c>
      <c r="C83" s="98">
        <v>691.4860629544919</v>
      </c>
      <c r="D83" s="98">
        <v>691.28193458048383</v>
      </c>
      <c r="E83" s="98">
        <v>692.69869479230829</v>
      </c>
      <c r="F83" s="98">
        <v>692.21258406430286</v>
      </c>
      <c r="G83" s="98">
        <v>692.60078012435372</v>
      </c>
      <c r="H83" s="98">
        <v>692.0300067321275</v>
      </c>
      <c r="I83" s="98">
        <v>792.10163707417951</v>
      </c>
      <c r="J83" s="98">
        <v>653.12828266101087</v>
      </c>
      <c r="K83" s="98">
        <v>579.55135422585749</v>
      </c>
      <c r="L83" s="98">
        <v>593.40494363174503</v>
      </c>
      <c r="M83" s="98">
        <v>777.99660695594264</v>
      </c>
      <c r="N83" s="98">
        <v>936.42847080342369</v>
      </c>
      <c r="O83" s="98">
        <v>798.69090548223278</v>
      </c>
      <c r="P83" s="98">
        <v>767.8134198841517</v>
      </c>
      <c r="Q83" s="98">
        <v>803.98072564371023</v>
      </c>
      <c r="R83" s="98">
        <v>698.89081367032077</v>
      </c>
      <c r="S83" s="98">
        <v>710.19044122440903</v>
      </c>
      <c r="T83" s="98">
        <v>682.52886685990836</v>
      </c>
      <c r="U83" s="98">
        <v>639.52289532394707</v>
      </c>
      <c r="V83" s="98">
        <v>591.80195280715157</v>
      </c>
      <c r="W83" s="98">
        <v>636.94031691204634</v>
      </c>
      <c r="X83" s="98">
        <v>682.05465489350399</v>
      </c>
      <c r="Y83" s="98">
        <v>731.40942311315109</v>
      </c>
      <c r="DA83" s="63" t="s">
        <v>1648</v>
      </c>
    </row>
    <row r="84" spans="1:105" ht="12" customHeight="1" x14ac:dyDescent="0.25">
      <c r="A84" s="97" t="s">
        <v>53</v>
      </c>
      <c r="B84" s="98">
        <v>2.7570399716369907</v>
      </c>
      <c r="C84" s="98">
        <v>2.6734408062194066</v>
      </c>
      <c r="D84" s="98">
        <v>2.7665206598788257</v>
      </c>
      <c r="E84" s="98">
        <v>2.6334164100863582</v>
      </c>
      <c r="F84" s="98">
        <v>2.8652386933807712</v>
      </c>
      <c r="G84" s="98">
        <v>2.9161893333937803</v>
      </c>
      <c r="H84" s="98">
        <v>2.9473856182610971</v>
      </c>
      <c r="I84" s="98">
        <v>3.296568039703434</v>
      </c>
      <c r="J84" s="98">
        <v>2.8126722872386964</v>
      </c>
      <c r="K84" s="98">
        <v>2.7154622110818645</v>
      </c>
      <c r="L84" s="98">
        <v>2.746418763933165</v>
      </c>
      <c r="M84" s="98">
        <v>3.7728721106701788</v>
      </c>
      <c r="N84" s="98">
        <v>4.2046055652972374</v>
      </c>
      <c r="O84" s="98">
        <v>4.0420198639384699</v>
      </c>
      <c r="P84" s="98">
        <v>4.0100551048241222</v>
      </c>
      <c r="Q84" s="98">
        <v>3.9847556728336531</v>
      </c>
      <c r="R84" s="98">
        <v>3.4677764650326517</v>
      </c>
      <c r="S84" s="98">
        <v>3.5376605408108337</v>
      </c>
      <c r="T84" s="98">
        <v>3.4196920269663229</v>
      </c>
      <c r="U84" s="98">
        <v>3.2182979888899492</v>
      </c>
      <c r="V84" s="98">
        <v>3.0086920904825512</v>
      </c>
      <c r="W84" s="98">
        <v>3.2950846977567601</v>
      </c>
      <c r="X84" s="98">
        <v>3.5980714676433383</v>
      </c>
      <c r="Y84" s="98">
        <v>3.9475084207809794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13.967617951280612</v>
      </c>
      <c r="C85" s="122">
        <f t="shared" si="34"/>
        <v>18.040348332604619</v>
      </c>
      <c r="D85" s="122">
        <f t="shared" si="34"/>
        <v>14.587128521785507</v>
      </c>
      <c r="E85" s="122">
        <f t="shared" si="34"/>
        <v>18.842699769416381</v>
      </c>
      <c r="F85" s="122">
        <f t="shared" si="34"/>
        <v>10.240744363985659</v>
      </c>
      <c r="G85" s="122">
        <f t="shared" si="34"/>
        <v>10.793547641864615</v>
      </c>
      <c r="H85" s="122">
        <f t="shared" si="34"/>
        <v>13.567512959690129</v>
      </c>
      <c r="I85" s="122">
        <f t="shared" si="34"/>
        <v>21.440838371532756</v>
      </c>
      <c r="J85" s="122">
        <f t="shared" si="34"/>
        <v>23.443184967932925</v>
      </c>
      <c r="K85" s="122">
        <f t="shared" si="34"/>
        <v>16.869922048285016</v>
      </c>
      <c r="L85" s="122">
        <f t="shared" si="34"/>
        <v>25.25519227869944</v>
      </c>
      <c r="M85" s="122">
        <f t="shared" si="34"/>
        <v>27.624233209639868</v>
      </c>
      <c r="N85" s="122">
        <f t="shared" si="34"/>
        <v>54.087316672386017</v>
      </c>
      <c r="O85" s="122">
        <f t="shared" si="34"/>
        <v>35.538008192536395</v>
      </c>
      <c r="P85" s="122">
        <f t="shared" si="34"/>
        <v>27.9659100355221</v>
      </c>
      <c r="Q85" s="122">
        <f t="shared" si="34"/>
        <v>34.745711271252581</v>
      </c>
      <c r="R85" s="122">
        <f t="shared" si="34"/>
        <v>42.178608586587089</v>
      </c>
      <c r="S85" s="122">
        <f t="shared" si="34"/>
        <v>45.393638254196453</v>
      </c>
      <c r="T85" s="122">
        <f t="shared" si="34"/>
        <v>32.304504013235828</v>
      </c>
      <c r="U85" s="122">
        <f t="shared" si="34"/>
        <v>44.442404038345416</v>
      </c>
      <c r="V85" s="122">
        <f t="shared" si="34"/>
        <v>36.245047339458594</v>
      </c>
      <c r="W85" s="122">
        <f t="shared" si="34"/>
        <v>33.697510484091126</v>
      </c>
      <c r="X85" s="122">
        <f t="shared" si="34"/>
        <v>32.567393043400386</v>
      </c>
      <c r="Y85" s="122">
        <f t="shared" si="34"/>
        <v>47.801833958345888</v>
      </c>
      <c r="DA85" s="130" t="s">
        <v>1650</v>
      </c>
    </row>
    <row r="86" spans="1:105" ht="12" customHeight="1" x14ac:dyDescent="0.25">
      <c r="A86" s="97" t="s">
        <v>53</v>
      </c>
      <c r="B86" s="98">
        <v>13.967617951280612</v>
      </c>
      <c r="C86" s="98">
        <v>18.040348332604619</v>
      </c>
      <c r="D86" s="98">
        <v>14.587128521785507</v>
      </c>
      <c r="E86" s="98">
        <v>18.842699769416381</v>
      </c>
      <c r="F86" s="98">
        <v>10.240744363985659</v>
      </c>
      <c r="G86" s="98">
        <v>10.793547641864615</v>
      </c>
      <c r="H86" s="98">
        <v>13.567512959690129</v>
      </c>
      <c r="I86" s="98">
        <v>21.440838371532756</v>
      </c>
      <c r="J86" s="98">
        <v>23.443184967932925</v>
      </c>
      <c r="K86" s="98">
        <v>16.869922048285016</v>
      </c>
      <c r="L86" s="98">
        <v>25.25519227869944</v>
      </c>
      <c r="M86" s="98">
        <v>27.624233209639868</v>
      </c>
      <c r="N86" s="98">
        <v>54.087316672386017</v>
      </c>
      <c r="O86" s="98">
        <v>35.538008192536395</v>
      </c>
      <c r="P86" s="98">
        <v>27.9659100355221</v>
      </c>
      <c r="Q86" s="98">
        <v>34.745711271252581</v>
      </c>
      <c r="R86" s="98">
        <v>42.178608586587089</v>
      </c>
      <c r="S86" s="98">
        <v>45.393638254196453</v>
      </c>
      <c r="T86" s="98">
        <v>32.304504013235828</v>
      </c>
      <c r="U86" s="98">
        <v>44.442404038345416</v>
      </c>
      <c r="V86" s="98">
        <v>36.245047339458594</v>
      </c>
      <c r="W86" s="98">
        <v>33.697510484091126</v>
      </c>
      <c r="X86" s="98">
        <v>32.567393043400386</v>
      </c>
      <c r="Y86" s="98">
        <v>47.801833958345888</v>
      </c>
      <c r="DA86" s="63" t="s">
        <v>1651</v>
      </c>
    </row>
    <row r="87" spans="1:105" ht="12" customHeight="1" x14ac:dyDescent="0.25">
      <c r="A87" s="121" t="s">
        <v>55</v>
      </c>
      <c r="B87" s="122">
        <v>97.610762701991547</v>
      </c>
      <c r="C87" s="122">
        <v>92.981666091615807</v>
      </c>
      <c r="D87" s="122">
        <v>89.88265587110152</v>
      </c>
      <c r="E87" s="122">
        <v>83.701671068797367</v>
      </c>
      <c r="F87" s="122">
        <v>86.020068021030824</v>
      </c>
      <c r="G87" s="122">
        <v>85.186830891939564</v>
      </c>
      <c r="H87" s="122">
        <v>90.661214125390643</v>
      </c>
      <c r="I87" s="122">
        <v>94.52568221248265</v>
      </c>
      <c r="J87" s="122">
        <v>100.36297203950163</v>
      </c>
      <c r="K87" s="122">
        <v>111.28101536760934</v>
      </c>
      <c r="L87" s="122">
        <v>118.16312347566604</v>
      </c>
      <c r="M87" s="122">
        <v>136.97311062975848</v>
      </c>
      <c r="N87" s="122">
        <v>146.51264683498943</v>
      </c>
      <c r="O87" s="122">
        <v>157.74759116107992</v>
      </c>
      <c r="P87" s="122">
        <v>158.97229168260188</v>
      </c>
      <c r="Q87" s="122">
        <v>160.22458528543694</v>
      </c>
      <c r="R87" s="122">
        <v>169.2115421453243</v>
      </c>
      <c r="S87" s="122">
        <v>169.6134077831519</v>
      </c>
      <c r="T87" s="122">
        <v>161.10810991376707</v>
      </c>
      <c r="U87" s="122">
        <v>154.9702994175662</v>
      </c>
      <c r="V87" s="122">
        <v>151.7761789005657</v>
      </c>
      <c r="W87" s="122">
        <v>166.97501096369609</v>
      </c>
      <c r="X87" s="122">
        <v>178.81173469662616</v>
      </c>
      <c r="Y87" s="122">
        <v>188.44452503139479</v>
      </c>
      <c r="DA87" s="130" t="s">
        <v>1652</v>
      </c>
    </row>
    <row r="88" spans="1:105" ht="12" customHeight="1" x14ac:dyDescent="0.25">
      <c r="A88" s="97" t="s">
        <v>132</v>
      </c>
      <c r="B88" s="98">
        <v>0.54406732681956649</v>
      </c>
      <c r="C88" s="98">
        <v>0.53527553198993505</v>
      </c>
      <c r="D88" s="98">
        <v>0.52853398701651122</v>
      </c>
      <c r="E88" s="98">
        <v>0.481542574506166</v>
      </c>
      <c r="F88" s="98">
        <v>0.51929062897578393</v>
      </c>
      <c r="G88" s="98">
        <v>0.5024043002213987</v>
      </c>
      <c r="H88" s="98">
        <v>0.53639561684903792</v>
      </c>
      <c r="I88" s="98">
        <v>0.6721143339827047</v>
      </c>
      <c r="J88" s="98">
        <v>0.6390721548192061</v>
      </c>
      <c r="K88" s="98">
        <v>0.69172056385345027</v>
      </c>
      <c r="L88" s="98">
        <v>0.77166048648928098</v>
      </c>
      <c r="M88" s="98">
        <v>0.8096785047667282</v>
      </c>
      <c r="N88" s="98">
        <v>1.1720631724971631</v>
      </c>
      <c r="O88" s="98">
        <v>1.6593268242441399</v>
      </c>
      <c r="P88" s="98">
        <v>1.6068792362464157</v>
      </c>
      <c r="Q88" s="98">
        <v>2.5731450077816453</v>
      </c>
      <c r="R88" s="98">
        <v>4.1534434010626278</v>
      </c>
      <c r="S88" s="98">
        <v>5.9605137573917641</v>
      </c>
      <c r="T88" s="98">
        <v>6.1491840939391507</v>
      </c>
      <c r="U88" s="98">
        <v>8.6035911533004708</v>
      </c>
      <c r="V88" s="98">
        <v>9.9835697896126767</v>
      </c>
      <c r="W88" s="98">
        <v>10.805051993765161</v>
      </c>
      <c r="X88" s="98">
        <v>11.566016813720681</v>
      </c>
      <c r="Y88" s="98">
        <v>12.324637666002191</v>
      </c>
      <c r="DA88" s="63" t="s">
        <v>1653</v>
      </c>
    </row>
    <row r="89" spans="1:105" ht="12" customHeight="1" x14ac:dyDescent="0.25">
      <c r="A89" s="97" t="s">
        <v>131</v>
      </c>
      <c r="B89" s="98">
        <v>3.8723286203343485E-3</v>
      </c>
      <c r="C89" s="98">
        <v>4.0603820040630819E-3</v>
      </c>
      <c r="D89" s="98">
        <v>3.94765161738632E-3</v>
      </c>
      <c r="E89" s="98">
        <v>3.4533759762885308E-3</v>
      </c>
      <c r="F89" s="98">
        <v>3.6038819642938815E-3</v>
      </c>
      <c r="G89" s="98">
        <v>3.4324394147048154E-3</v>
      </c>
      <c r="H89" s="98">
        <v>3.7661841049094003E-3</v>
      </c>
      <c r="I89" s="98">
        <v>6.6301314433513669E-3</v>
      </c>
      <c r="J89" s="98">
        <v>6.3459935486442753E-3</v>
      </c>
      <c r="K89" s="98">
        <v>6.7579337708350909E-3</v>
      </c>
      <c r="L89" s="98">
        <v>8.6253977607366333E-3</v>
      </c>
      <c r="M89" s="98">
        <v>7.8785702397089295E-3</v>
      </c>
      <c r="N89" s="98">
        <v>1.4514323860645167E-2</v>
      </c>
      <c r="O89" s="98">
        <v>2.1566592947220322E-2</v>
      </c>
      <c r="P89" s="98">
        <v>1.615468997309177E-2</v>
      </c>
      <c r="Q89" s="98">
        <v>2.8697318920190812E-2</v>
      </c>
      <c r="R89" s="98">
        <v>5.1349341293353737E-2</v>
      </c>
      <c r="S89" s="98">
        <v>8.4563916762934982E-2</v>
      </c>
      <c r="T89" s="98">
        <v>8.2814231508673952E-2</v>
      </c>
      <c r="U89" s="98">
        <v>0.13853635429733532</v>
      </c>
      <c r="V89" s="98">
        <v>0.17084208867569112</v>
      </c>
      <c r="W89" s="98">
        <v>0.17024375998962465</v>
      </c>
      <c r="X89" s="98">
        <v>0.19780092583086345</v>
      </c>
      <c r="Y89" s="98">
        <v>0.28105401282935688</v>
      </c>
      <c r="DA89" s="63" t="s">
        <v>1654</v>
      </c>
    </row>
    <row r="90" spans="1:105" ht="12" customHeight="1" x14ac:dyDescent="0.25">
      <c r="A90" s="100" t="s">
        <v>199</v>
      </c>
      <c r="B90" s="101">
        <v>1.4366277662993074E-3</v>
      </c>
      <c r="C90" s="101">
        <v>1.4743484970094888E-3</v>
      </c>
      <c r="D90" s="101">
        <v>1.4620507126616594E-3</v>
      </c>
      <c r="E90" s="101">
        <v>1.2220454763594187E-3</v>
      </c>
      <c r="F90" s="101">
        <v>1.2848012616100452E-3</v>
      </c>
      <c r="G90" s="101">
        <v>1.3295840802827993E-3</v>
      </c>
      <c r="H90" s="101">
        <v>1.2854765564088572E-3</v>
      </c>
      <c r="I90" s="101">
        <v>2.1992023172123392E-3</v>
      </c>
      <c r="J90" s="101">
        <v>1.9766378577149532E-3</v>
      </c>
      <c r="K90" s="101">
        <v>2.0515333584574321E-3</v>
      </c>
      <c r="L90" s="101">
        <v>2.5670087927853074E-3</v>
      </c>
      <c r="M90" s="101">
        <v>2.189513214526042E-3</v>
      </c>
      <c r="N90" s="101">
        <v>3.375572116224784E-3</v>
      </c>
      <c r="O90" s="101">
        <v>5.4441411557015762E-3</v>
      </c>
      <c r="P90" s="101">
        <v>3.7162479336875927E-3</v>
      </c>
      <c r="Q90" s="101">
        <v>6.3906757953072265E-3</v>
      </c>
      <c r="R90" s="101">
        <v>1.2984419707415349E-2</v>
      </c>
      <c r="S90" s="101">
        <v>2.1591981128674241E-2</v>
      </c>
      <c r="T90" s="101">
        <v>1.8533494672681675E-2</v>
      </c>
      <c r="U90" s="101">
        <v>2.9212385846031853E-2</v>
      </c>
      <c r="V90" s="101">
        <v>3.4009268379095625E-2</v>
      </c>
      <c r="W90" s="101">
        <v>3.9858084864873571E-2</v>
      </c>
      <c r="X90" s="101">
        <v>4.6451177554970448E-2</v>
      </c>
      <c r="Y90" s="101">
        <v>5.6540512508781213E-2</v>
      </c>
      <c r="DA90" s="131" t="s">
        <v>1655</v>
      </c>
    </row>
    <row r="91" spans="1:105" ht="12" customHeight="1" x14ac:dyDescent="0.25">
      <c r="A91" s="103" t="s">
        <v>52</v>
      </c>
      <c r="B91" s="104">
        <v>2.4357008540350409E-3</v>
      </c>
      <c r="C91" s="104">
        <v>2.5860335070535933E-3</v>
      </c>
      <c r="D91" s="104">
        <v>2.4856009047246608E-3</v>
      </c>
      <c r="E91" s="104">
        <v>2.2313304999291121E-3</v>
      </c>
      <c r="F91" s="104">
        <v>2.3190807026838363E-3</v>
      </c>
      <c r="G91" s="104">
        <v>2.1028553344220164E-3</v>
      </c>
      <c r="H91" s="104">
        <v>2.4807075485005431E-3</v>
      </c>
      <c r="I91" s="104">
        <v>4.4309291261390273E-3</v>
      </c>
      <c r="J91" s="104">
        <v>4.3693556909293217E-3</v>
      </c>
      <c r="K91" s="104">
        <v>4.7064004123776584E-3</v>
      </c>
      <c r="L91" s="104">
        <v>6.0583889679513264E-3</v>
      </c>
      <c r="M91" s="104">
        <v>5.6890570251828879E-3</v>
      </c>
      <c r="N91" s="104">
        <v>1.1138751744420384E-2</v>
      </c>
      <c r="O91" s="104">
        <v>1.6122451791518746E-2</v>
      </c>
      <c r="P91" s="104">
        <v>1.2438442039404179E-2</v>
      </c>
      <c r="Q91" s="104">
        <v>2.2306643124883587E-2</v>
      </c>
      <c r="R91" s="104">
        <v>3.8364921585938391E-2</v>
      </c>
      <c r="S91" s="104">
        <v>6.2971935634260748E-2</v>
      </c>
      <c r="T91" s="104">
        <v>6.428073683599228E-2</v>
      </c>
      <c r="U91" s="104">
        <v>0.10932396845130347</v>
      </c>
      <c r="V91" s="104">
        <v>0.13683282029659549</v>
      </c>
      <c r="W91" s="104">
        <v>0.13038567512475108</v>
      </c>
      <c r="X91" s="104">
        <v>0.15134974827589301</v>
      </c>
      <c r="Y91" s="104">
        <v>0.22451350032057568</v>
      </c>
      <c r="DA91" s="132" t="s">
        <v>1656</v>
      </c>
    </row>
    <row r="92" spans="1:105" ht="12" customHeight="1" x14ac:dyDescent="0.25">
      <c r="A92" s="106" t="s">
        <v>124</v>
      </c>
      <c r="B92" s="101">
        <v>0.95908234584208751</v>
      </c>
      <c r="C92" s="101">
        <v>0.96423489393603001</v>
      </c>
      <c r="D92" s="101">
        <v>0.99633210494533264</v>
      </c>
      <c r="E92" s="101">
        <v>0.99182136130451837</v>
      </c>
      <c r="F92" s="101">
        <v>0.99062132978026318</v>
      </c>
      <c r="G92" s="101">
        <v>0.94434381077418306</v>
      </c>
      <c r="H92" s="101">
        <v>0.89634127150169385</v>
      </c>
      <c r="I92" s="101">
        <v>0.77619024502176914</v>
      </c>
      <c r="J92" s="101">
        <v>0.75198109859738771</v>
      </c>
      <c r="K92" s="101">
        <v>0.7184391019892028</v>
      </c>
      <c r="L92" s="101">
        <v>0.6554596940315468</v>
      </c>
      <c r="M92" s="101">
        <v>0.57953165031606435</v>
      </c>
      <c r="N92" s="101">
        <v>0.547440867348013</v>
      </c>
      <c r="O92" s="101">
        <v>0.91931894016866977</v>
      </c>
      <c r="P92" s="101">
        <v>0.94464058267536655</v>
      </c>
      <c r="Q92" s="101">
        <v>0.90307156571440461</v>
      </c>
      <c r="R92" s="101">
        <v>0.8684649408576961</v>
      </c>
      <c r="S92" s="101">
        <v>0.90977662041172369</v>
      </c>
      <c r="T92" s="101">
        <v>0.93075816166454062</v>
      </c>
      <c r="U92" s="101">
        <v>0.96426263266729972</v>
      </c>
      <c r="V92" s="101">
        <v>1.0005711202275118</v>
      </c>
      <c r="W92" s="101">
        <v>1.0141784448339335</v>
      </c>
      <c r="X92" s="101">
        <v>1.0525289305146162</v>
      </c>
      <c r="Y92" s="101">
        <v>1.0886105556570147</v>
      </c>
      <c r="DA92" s="131" t="s">
        <v>1657</v>
      </c>
    </row>
    <row r="93" spans="1:105" ht="12" customHeight="1" x14ac:dyDescent="0.25">
      <c r="A93" s="107" t="s">
        <v>123</v>
      </c>
      <c r="B93" s="104">
        <v>7.7565309071625866E-3</v>
      </c>
      <c r="C93" s="104">
        <v>8.01474438486292E-3</v>
      </c>
      <c r="D93" s="104">
        <v>8.3186735708433331E-3</v>
      </c>
      <c r="E93" s="104">
        <v>8.5305832446120507E-3</v>
      </c>
      <c r="F93" s="104">
        <v>7.9382709696717135E-3</v>
      </c>
      <c r="G93" s="104">
        <v>7.4092228500386419E-3</v>
      </c>
      <c r="H93" s="104">
        <v>7.2457657894045603E-3</v>
      </c>
      <c r="I93" s="104">
        <v>6.7175983005459952E-3</v>
      </c>
      <c r="J93" s="104">
        <v>7.6235766739224785E-3</v>
      </c>
      <c r="K93" s="104">
        <v>7.2657307394009361E-3</v>
      </c>
      <c r="L93" s="104">
        <v>6.519170723955402E-3</v>
      </c>
      <c r="M93" s="104">
        <v>4.747068177490486E-3</v>
      </c>
      <c r="N93" s="104">
        <v>4.03167911606238E-3</v>
      </c>
      <c r="O93" s="104">
        <v>1.1185555260740615E-2</v>
      </c>
      <c r="P93" s="104">
        <v>1.1323746221630755E-2</v>
      </c>
      <c r="Q93" s="104">
        <v>1.0888896902891201E-2</v>
      </c>
      <c r="R93" s="104">
        <v>1.032573964239839E-2</v>
      </c>
      <c r="S93" s="104">
        <v>1.1548444400369626E-2</v>
      </c>
      <c r="T93" s="104">
        <v>1.381599046935102E-2</v>
      </c>
      <c r="U93" s="104">
        <v>1.5316907161617172E-2</v>
      </c>
      <c r="V93" s="104">
        <v>1.7475107747856496E-2</v>
      </c>
      <c r="W93" s="104">
        <v>1.6668560815510183E-2</v>
      </c>
      <c r="X93" s="104">
        <v>1.8946412331698716E-2</v>
      </c>
      <c r="Y93" s="104">
        <v>2.5111715050197162E-2</v>
      </c>
      <c r="DA93" s="132" t="s">
        <v>1658</v>
      </c>
    </row>
    <row r="94" spans="1:105" ht="12" customHeight="1" x14ac:dyDescent="0.25">
      <c r="A94" s="108" t="s">
        <v>50</v>
      </c>
      <c r="B94" s="98">
        <v>2.5161040908198056E-3</v>
      </c>
      <c r="C94" s="98">
        <v>2.5693113446888139E-3</v>
      </c>
      <c r="D94" s="98">
        <v>2.7179821188595219E-3</v>
      </c>
      <c r="E94" s="98">
        <v>2.7001144198128598E-3</v>
      </c>
      <c r="F94" s="98">
        <v>2.5474075429565428E-3</v>
      </c>
      <c r="G94" s="98">
        <v>2.6289995920190782E-3</v>
      </c>
      <c r="H94" s="98">
        <v>2.3282368105748477E-3</v>
      </c>
      <c r="I94" s="98">
        <v>2.1484038291978312E-3</v>
      </c>
      <c r="J94" s="98">
        <v>2.3952010413895342E-3</v>
      </c>
      <c r="K94" s="98">
        <v>2.286772221584243E-3</v>
      </c>
      <c r="L94" s="98">
        <v>2.0284481115714964E-3</v>
      </c>
      <c r="M94" s="98">
        <v>1.2405126807847433E-3</v>
      </c>
      <c r="N94" s="98">
        <v>7.0169169980346014E-5</v>
      </c>
      <c r="O94" s="98">
        <v>3.1200166634153983E-3</v>
      </c>
      <c r="P94" s="98">
        <v>3.0414300569290122E-3</v>
      </c>
      <c r="Q94" s="98">
        <v>2.7173906960581079E-3</v>
      </c>
      <c r="R94" s="98">
        <v>2.8218241617175032E-3</v>
      </c>
      <c r="S94" s="98">
        <v>3.1093887430431798E-3</v>
      </c>
      <c r="T94" s="98">
        <v>3.3541350771264184E-3</v>
      </c>
      <c r="U94" s="98">
        <v>3.3348166391994464E-3</v>
      </c>
      <c r="V94" s="98">
        <v>3.5211095203646213E-3</v>
      </c>
      <c r="W94" s="98">
        <v>3.9374183639442825E-3</v>
      </c>
      <c r="X94" s="98">
        <v>4.5089454568078028E-3</v>
      </c>
      <c r="Y94" s="98">
        <v>5.060456277732754E-3</v>
      </c>
      <c r="DA94" s="63" t="s">
        <v>1659</v>
      </c>
    </row>
    <row r="95" spans="1:105" ht="12" customHeight="1" x14ac:dyDescent="0.25">
      <c r="A95" s="108" t="s">
        <v>52</v>
      </c>
      <c r="B95" s="98">
        <v>5.240426816342781E-3</v>
      </c>
      <c r="C95" s="98">
        <v>5.4454330401741066E-3</v>
      </c>
      <c r="D95" s="98">
        <v>5.6006914519838111E-3</v>
      </c>
      <c r="E95" s="98">
        <v>5.8304688247991917E-3</v>
      </c>
      <c r="F95" s="98">
        <v>5.3908634267151702E-3</v>
      </c>
      <c r="G95" s="98">
        <v>4.7802232580195633E-3</v>
      </c>
      <c r="H95" s="98">
        <v>4.9175289788297126E-3</v>
      </c>
      <c r="I95" s="98">
        <v>4.569194471348164E-3</v>
      </c>
      <c r="J95" s="98">
        <v>5.2283756325329439E-3</v>
      </c>
      <c r="K95" s="98">
        <v>4.9789585178166926E-3</v>
      </c>
      <c r="L95" s="98">
        <v>4.4907226123839057E-3</v>
      </c>
      <c r="M95" s="98">
        <v>3.5065554967057427E-3</v>
      </c>
      <c r="N95" s="98">
        <v>3.9615099460820341E-3</v>
      </c>
      <c r="O95" s="98">
        <v>8.0655385973252159E-3</v>
      </c>
      <c r="P95" s="98">
        <v>8.2823161647017415E-3</v>
      </c>
      <c r="Q95" s="98">
        <v>8.1715062068330926E-3</v>
      </c>
      <c r="R95" s="98">
        <v>7.5039154806808873E-3</v>
      </c>
      <c r="S95" s="98">
        <v>8.4390556573264459E-3</v>
      </c>
      <c r="T95" s="98">
        <v>1.0461855392224603E-2</v>
      </c>
      <c r="U95" s="98">
        <v>1.1982090522417726E-2</v>
      </c>
      <c r="V95" s="98">
        <v>1.3953998227491875E-2</v>
      </c>
      <c r="W95" s="98">
        <v>1.27311424515659E-2</v>
      </c>
      <c r="X95" s="98">
        <v>1.4437466874890914E-2</v>
      </c>
      <c r="Y95" s="98">
        <v>2.0051258772464407E-2</v>
      </c>
      <c r="DA95" s="63" t="s">
        <v>1660</v>
      </c>
    </row>
    <row r="96" spans="1:105" ht="12" customHeight="1" x14ac:dyDescent="0.25">
      <c r="A96" s="106" t="s">
        <v>122</v>
      </c>
      <c r="B96" s="101">
        <v>43.392639602584879</v>
      </c>
      <c r="C96" s="101">
        <v>40.73354235022726</v>
      </c>
      <c r="D96" s="101">
        <v>39.92114221045599</v>
      </c>
      <c r="E96" s="101">
        <v>36.787655755760802</v>
      </c>
      <c r="F96" s="101">
        <v>39.396161097031388</v>
      </c>
      <c r="G96" s="101">
        <v>38.868078011712463</v>
      </c>
      <c r="H96" s="101">
        <v>40.997350786370902</v>
      </c>
      <c r="I96" s="101">
        <v>36.686058839107446</v>
      </c>
      <c r="J96" s="101">
        <v>35.382110321356109</v>
      </c>
      <c r="K96" s="101">
        <v>39.046738028939998</v>
      </c>
      <c r="L96" s="101">
        <v>40.329056476540018</v>
      </c>
      <c r="M96" s="101">
        <v>49.517868445316303</v>
      </c>
      <c r="N96" s="101">
        <v>54.80235236374061</v>
      </c>
      <c r="O96" s="101">
        <v>60.162064754927698</v>
      </c>
      <c r="P96" s="101">
        <v>61.281371086039464</v>
      </c>
      <c r="Q96" s="101">
        <v>58.93525090674126</v>
      </c>
      <c r="R96" s="101">
        <v>59.926096571768646</v>
      </c>
      <c r="S96" s="101">
        <v>56.66405408469808</v>
      </c>
      <c r="T96" s="101">
        <v>48.74033840173427</v>
      </c>
      <c r="U96" s="101">
        <v>44.479694584209717</v>
      </c>
      <c r="V96" s="101">
        <v>41.663347144489059</v>
      </c>
      <c r="W96" s="101">
        <v>43.419212722495779</v>
      </c>
      <c r="X96" s="101">
        <v>39.198532042005105</v>
      </c>
      <c r="Y96" s="101">
        <v>32.727926403256269</v>
      </c>
      <c r="DA96" s="131" t="s">
        <v>1661</v>
      </c>
    </row>
    <row r="97" spans="1:105" ht="12" customHeight="1" x14ac:dyDescent="0.25">
      <c r="A97" s="107" t="s">
        <v>121</v>
      </c>
      <c r="B97" s="104">
        <v>52.703344567217513</v>
      </c>
      <c r="C97" s="104">
        <v>50.736538189073656</v>
      </c>
      <c r="D97" s="104">
        <v>48.424381243495461</v>
      </c>
      <c r="E97" s="104">
        <v>45.428667418004984</v>
      </c>
      <c r="F97" s="104">
        <v>45.102452812309416</v>
      </c>
      <c r="G97" s="104">
        <v>44.861163106966785</v>
      </c>
      <c r="H97" s="104">
        <v>48.220114500774699</v>
      </c>
      <c r="I97" s="104">
        <v>56.377971064626827</v>
      </c>
      <c r="J97" s="104">
        <v>63.575838894506361</v>
      </c>
      <c r="K97" s="104">
        <v>70.810094008316455</v>
      </c>
      <c r="L97" s="104">
        <v>76.391802250120506</v>
      </c>
      <c r="M97" s="104">
        <v>86.0534063909422</v>
      </c>
      <c r="N97" s="104">
        <v>89.972244428426933</v>
      </c>
      <c r="O97" s="104">
        <v>94.974128493531452</v>
      </c>
      <c r="P97" s="104">
        <v>95.111922341445919</v>
      </c>
      <c r="Q97" s="104">
        <v>97.773531589376546</v>
      </c>
      <c r="R97" s="104">
        <v>104.20186215069957</v>
      </c>
      <c r="S97" s="104">
        <v>105.98295095948704</v>
      </c>
      <c r="T97" s="104">
        <v>105.19119903445109</v>
      </c>
      <c r="U97" s="104">
        <v>100.76889778592977</v>
      </c>
      <c r="V97" s="104">
        <v>98.940373649812912</v>
      </c>
      <c r="W97" s="104">
        <v>111.54965548179608</v>
      </c>
      <c r="X97" s="104">
        <v>126.77790957222319</v>
      </c>
      <c r="Y97" s="104">
        <v>141.99718467859975</v>
      </c>
      <c r="DA97" s="132" t="s">
        <v>1662</v>
      </c>
    </row>
    <row r="98" spans="1:105" ht="12" customHeight="1" x14ac:dyDescent="0.25">
      <c r="A98" s="108" t="s">
        <v>53</v>
      </c>
      <c r="B98" s="98">
        <v>15.781590031303583</v>
      </c>
      <c r="C98" s="98">
        <v>15.011970419389097</v>
      </c>
      <c r="D98" s="98">
        <v>14.601459844818972</v>
      </c>
      <c r="E98" s="98">
        <v>13.235888686452535</v>
      </c>
      <c r="F98" s="98">
        <v>13.331669403083573</v>
      </c>
      <c r="G98" s="98">
        <v>14.686522953899978</v>
      </c>
      <c r="H98" s="98">
        <v>14.294338253504176</v>
      </c>
      <c r="I98" s="98">
        <v>16.817610308208941</v>
      </c>
      <c r="J98" s="98">
        <v>18.634897714407476</v>
      </c>
      <c r="K98" s="98">
        <v>20.8721723388716</v>
      </c>
      <c r="L98" s="98">
        <v>22.599271509405799</v>
      </c>
      <c r="M98" s="98">
        <v>24.860643738098755</v>
      </c>
      <c r="N98" s="98">
        <v>21.945461512130297</v>
      </c>
      <c r="O98" s="98">
        <v>24.919134313511655</v>
      </c>
      <c r="P98" s="98">
        <v>24.378376347942577</v>
      </c>
      <c r="Q98" s="98">
        <v>23.787596505705984</v>
      </c>
      <c r="R98" s="98">
        <v>27.854070951532545</v>
      </c>
      <c r="S98" s="98">
        <v>28.031597744748339</v>
      </c>
      <c r="T98" s="98">
        <v>25.284249287518335</v>
      </c>
      <c r="U98" s="98">
        <v>21.827266711481201</v>
      </c>
      <c r="V98" s="98">
        <v>19.909269857224544</v>
      </c>
      <c r="W98" s="98">
        <v>26.745838979090507</v>
      </c>
      <c r="X98" s="98">
        <v>30.368476996579808</v>
      </c>
      <c r="Y98" s="98">
        <v>27.722122306801268</v>
      </c>
      <c r="DA98" s="63" t="s">
        <v>1663</v>
      </c>
    </row>
    <row r="99" spans="1:105" ht="12" customHeight="1" x14ac:dyDescent="0.25">
      <c r="A99" s="108" t="s">
        <v>52</v>
      </c>
      <c r="B99" s="98">
        <v>36.921754535913934</v>
      </c>
      <c r="C99" s="98">
        <v>35.724567769684562</v>
      </c>
      <c r="D99" s="98">
        <v>33.822921398676492</v>
      </c>
      <c r="E99" s="98">
        <v>32.192778731552451</v>
      </c>
      <c r="F99" s="98">
        <v>31.770783409225842</v>
      </c>
      <c r="G99" s="98">
        <v>30.174640153066807</v>
      </c>
      <c r="H99" s="98">
        <v>33.92577624727052</v>
      </c>
      <c r="I99" s="98">
        <v>39.560360756417886</v>
      </c>
      <c r="J99" s="98">
        <v>44.940941180098882</v>
      </c>
      <c r="K99" s="98">
        <v>49.937921669444854</v>
      </c>
      <c r="L99" s="98">
        <v>53.79253074071471</v>
      </c>
      <c r="M99" s="98">
        <v>61.192762652843442</v>
      </c>
      <c r="N99" s="98">
        <v>68.026782916296639</v>
      </c>
      <c r="O99" s="98">
        <v>70.054994180019804</v>
      </c>
      <c r="P99" s="98">
        <v>70.733545993503341</v>
      </c>
      <c r="Q99" s="98">
        <v>73.985935083670554</v>
      </c>
      <c r="R99" s="98">
        <v>76.34779119916702</v>
      </c>
      <c r="S99" s="98">
        <v>77.951353214738702</v>
      </c>
      <c r="T99" s="98">
        <v>79.906949746932753</v>
      </c>
      <c r="U99" s="98">
        <v>78.941631074448566</v>
      </c>
      <c r="V99" s="98">
        <v>79.031103792588368</v>
      </c>
      <c r="W99" s="98">
        <v>84.803816502705573</v>
      </c>
      <c r="X99" s="98">
        <v>96.409432575643393</v>
      </c>
      <c r="Y99" s="98">
        <v>114.27506237179848</v>
      </c>
      <c r="DA99" s="63" t="s">
        <v>1664</v>
      </c>
    </row>
    <row r="100" spans="1:105" ht="12" customHeight="1" x14ac:dyDescent="0.25">
      <c r="A100" s="121" t="s">
        <v>54</v>
      </c>
      <c r="B100" s="122">
        <v>48.370299639029909</v>
      </c>
      <c r="C100" s="122">
        <v>45.62375243603384</v>
      </c>
      <c r="D100" s="122">
        <v>47.999452905715032</v>
      </c>
      <c r="E100" s="122">
        <v>43.243306275385876</v>
      </c>
      <c r="F100" s="122">
        <v>45.936855500891014</v>
      </c>
      <c r="G100" s="122">
        <v>45.411053778225501</v>
      </c>
      <c r="H100" s="122">
        <v>48.608704287894064</v>
      </c>
      <c r="I100" s="122">
        <v>51.433994006119995</v>
      </c>
      <c r="J100" s="122">
        <v>50.314908519726515</v>
      </c>
      <c r="K100" s="122">
        <v>53.904300399206235</v>
      </c>
      <c r="L100" s="122">
        <v>57.026432648347352</v>
      </c>
      <c r="M100" s="122">
        <v>61.53628674706961</v>
      </c>
      <c r="N100" s="122">
        <v>70.363335168172171</v>
      </c>
      <c r="O100" s="122">
        <v>81.473280406209454</v>
      </c>
      <c r="P100" s="122">
        <v>82.414211167484723</v>
      </c>
      <c r="Q100" s="122">
        <v>82.310931561793481</v>
      </c>
      <c r="R100" s="122">
        <v>86.542798038930556</v>
      </c>
      <c r="S100" s="122">
        <v>87.107589635252396</v>
      </c>
      <c r="T100" s="122">
        <v>89.150150895581049</v>
      </c>
      <c r="U100" s="122">
        <v>91.330310076213721</v>
      </c>
      <c r="V100" s="122">
        <v>104.24834272819541</v>
      </c>
      <c r="W100" s="122">
        <v>106.52653429991265</v>
      </c>
      <c r="X100" s="122">
        <v>95.511599250879939</v>
      </c>
      <c r="Y100" s="122">
        <v>87.519072110710468</v>
      </c>
      <c r="DA100" s="130" t="s">
        <v>1665</v>
      </c>
    </row>
    <row r="101" spans="1:105" ht="12" customHeight="1" x14ac:dyDescent="0.25">
      <c r="A101" s="97" t="s">
        <v>202</v>
      </c>
      <c r="B101" s="98">
        <v>10.644572486672004</v>
      </c>
      <c r="C101" s="98">
        <v>10.016912014548094</v>
      </c>
      <c r="D101" s="98">
        <v>10.227794231314002</v>
      </c>
      <c r="E101" s="98">
        <v>8.8582654372363656</v>
      </c>
      <c r="F101" s="98">
        <v>9.3065653549863825</v>
      </c>
      <c r="G101" s="98">
        <v>8.9352108408711626</v>
      </c>
      <c r="H101" s="98">
        <v>9.4720370239939786</v>
      </c>
      <c r="I101" s="98">
        <v>11.656981461747055</v>
      </c>
      <c r="J101" s="98">
        <v>10.102895545452029</v>
      </c>
      <c r="K101" s="98">
        <v>10.158055104273613</v>
      </c>
      <c r="L101" s="98">
        <v>11.366830592663073</v>
      </c>
      <c r="M101" s="98">
        <v>11.054895619369379</v>
      </c>
      <c r="N101" s="98">
        <v>16.442178156176467</v>
      </c>
      <c r="O101" s="98">
        <v>21.083102572143368</v>
      </c>
      <c r="P101" s="98">
        <v>22.756122206904269</v>
      </c>
      <c r="Q101" s="98">
        <v>23.500873668413554</v>
      </c>
      <c r="R101" s="98">
        <v>24.610686281910162</v>
      </c>
      <c r="S101" s="98">
        <v>25.706730767078749</v>
      </c>
      <c r="T101" s="98">
        <v>26.305307210980438</v>
      </c>
      <c r="U101" s="98">
        <v>31.525126588325108</v>
      </c>
      <c r="V101" s="98">
        <v>37.780726088425062</v>
      </c>
      <c r="W101" s="98">
        <v>37.552262261257518</v>
      </c>
      <c r="X101" s="98">
        <v>15.559446332760968</v>
      </c>
      <c r="Y101" s="98">
        <v>9.3799060170219288</v>
      </c>
      <c r="DA101" s="63" t="s">
        <v>1666</v>
      </c>
    </row>
    <row r="102" spans="1:105" ht="12" customHeight="1" x14ac:dyDescent="0.25">
      <c r="A102" s="97" t="s">
        <v>50</v>
      </c>
      <c r="B102" s="98">
        <v>2.0430936948273226</v>
      </c>
      <c r="C102" s="98">
        <v>1.9246556172921931</v>
      </c>
      <c r="D102" s="98">
        <v>1.8171976769674141</v>
      </c>
      <c r="E102" s="98">
        <v>1.5761220037263441</v>
      </c>
      <c r="F102" s="98">
        <v>1.6974705895737294</v>
      </c>
      <c r="G102" s="98">
        <v>1.5955018527033378</v>
      </c>
      <c r="H102" s="98">
        <v>1.7358700847744093</v>
      </c>
      <c r="I102" s="98">
        <v>2.0280124872564009</v>
      </c>
      <c r="J102" s="98">
        <v>2.1482144373896133</v>
      </c>
      <c r="K102" s="98">
        <v>2.0009398864840811</v>
      </c>
      <c r="L102" s="98">
        <v>2.7350024329972902</v>
      </c>
      <c r="M102" s="98">
        <v>3.1668037615122278</v>
      </c>
      <c r="N102" s="98">
        <v>1.2271710055234792</v>
      </c>
      <c r="O102" s="98">
        <v>5.7126474466715162</v>
      </c>
      <c r="P102" s="98">
        <v>6.1740279435704162</v>
      </c>
      <c r="Q102" s="98">
        <v>6.232113727912318</v>
      </c>
      <c r="R102" s="98">
        <v>6.5013706531700404</v>
      </c>
      <c r="S102" s="98">
        <v>7.8290272133312335</v>
      </c>
      <c r="T102" s="98">
        <v>12.484065481251841</v>
      </c>
      <c r="U102" s="98">
        <v>14.307051487280003</v>
      </c>
      <c r="V102" s="98">
        <v>18.0344813186606</v>
      </c>
      <c r="W102" s="98">
        <v>19.311178546796995</v>
      </c>
      <c r="X102" s="98">
        <v>20.357128215790269</v>
      </c>
      <c r="Y102" s="98">
        <v>20.852557219223772</v>
      </c>
      <c r="DA102" s="63" t="s">
        <v>1667</v>
      </c>
    </row>
    <row r="103" spans="1:105" ht="12" customHeight="1" x14ac:dyDescent="0.25">
      <c r="A103" s="109" t="s">
        <v>120</v>
      </c>
      <c r="B103" s="33">
        <v>35.682633457530578</v>
      </c>
      <c r="C103" s="33">
        <v>33.682184804193554</v>
      </c>
      <c r="D103" s="33">
        <v>35.954460997433614</v>
      </c>
      <c r="E103" s="33">
        <v>32.808918834423167</v>
      </c>
      <c r="F103" s="33">
        <v>34.932819556330898</v>
      </c>
      <c r="G103" s="33">
        <v>34.880341084651</v>
      </c>
      <c r="H103" s="33">
        <v>37.400797179125675</v>
      </c>
      <c r="I103" s="33">
        <v>37.74900005711654</v>
      </c>
      <c r="J103" s="33">
        <v>38.063798536884875</v>
      </c>
      <c r="K103" s="33">
        <v>41.745305408448544</v>
      </c>
      <c r="L103" s="33">
        <v>42.924599622686991</v>
      </c>
      <c r="M103" s="33">
        <v>47.314587366188007</v>
      </c>
      <c r="N103" s="33">
        <v>52.69398600647223</v>
      </c>
      <c r="O103" s="33">
        <v>54.677530387394569</v>
      </c>
      <c r="P103" s="33">
        <v>53.484061017010042</v>
      </c>
      <c r="Q103" s="33">
        <v>52.577944165467613</v>
      </c>
      <c r="R103" s="33">
        <v>55.430741103850345</v>
      </c>
      <c r="S103" s="33">
        <v>53.571831654842406</v>
      </c>
      <c r="T103" s="33">
        <v>50.360778203348779</v>
      </c>
      <c r="U103" s="33">
        <v>45.498132000608607</v>
      </c>
      <c r="V103" s="33">
        <v>48.433135321109752</v>
      </c>
      <c r="W103" s="33">
        <v>49.663093491858142</v>
      </c>
      <c r="X103" s="33">
        <v>59.595024702328701</v>
      </c>
      <c r="Y103" s="33">
        <v>57.286608874464768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0.20779725006490052</v>
      </c>
      <c r="G105" s="117">
        <f t="shared" si="35"/>
        <v>0.22408883768797444</v>
      </c>
      <c r="H105" s="117">
        <f t="shared" si="35"/>
        <v>0.26376113666287426</v>
      </c>
      <c r="I105" s="117">
        <f t="shared" si="35"/>
        <v>0.27167821497370515</v>
      </c>
      <c r="J105" s="117">
        <f t="shared" si="35"/>
        <v>0.27848331837062246</v>
      </c>
      <c r="K105" s="117">
        <f t="shared" si="35"/>
        <v>0.27984850579078391</v>
      </c>
      <c r="L105" s="117">
        <f t="shared" si="35"/>
        <v>0.28159263935054524</v>
      </c>
      <c r="M105" s="117">
        <f t="shared" si="35"/>
        <v>0.27248775802589353</v>
      </c>
      <c r="N105" s="117">
        <f t="shared" si="35"/>
        <v>0.27227592438784182</v>
      </c>
      <c r="O105" s="117">
        <f t="shared" si="35"/>
        <v>0.21067523559901613</v>
      </c>
      <c r="P105" s="117">
        <f t="shared" si="35"/>
        <v>0.1695664282086243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0.16777027050064483</v>
      </c>
      <c r="G106" s="122">
        <f t="shared" si="38"/>
        <v>0.16776233535608051</v>
      </c>
      <c r="H106" s="122">
        <f t="shared" si="38"/>
        <v>0.19173627937554513</v>
      </c>
      <c r="I106" s="122">
        <f t="shared" si="38"/>
        <v>0.19169437905178546</v>
      </c>
      <c r="J106" s="122">
        <f t="shared" si="38"/>
        <v>0.19169675661323785</v>
      </c>
      <c r="K106" s="122">
        <f t="shared" si="38"/>
        <v>0.1917283778865079</v>
      </c>
      <c r="L106" s="122">
        <f t="shared" si="38"/>
        <v>0.19169119280653832</v>
      </c>
      <c r="M106" s="122">
        <f t="shared" si="38"/>
        <v>0.19168946437567067</v>
      </c>
      <c r="N106" s="122">
        <f t="shared" si="38"/>
        <v>0.19161954773364503</v>
      </c>
      <c r="O106" s="122">
        <f t="shared" si="38"/>
        <v>0.14379893882807054</v>
      </c>
      <c r="P106" s="122">
        <f t="shared" si="38"/>
        <v>0.11982927148343667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0.16715391229578669</v>
      </c>
      <c r="G107" s="98">
        <v>0.16715391229578672</v>
      </c>
      <c r="H107" s="98">
        <v>0.19105760963026663</v>
      </c>
      <c r="I107" s="98">
        <v>0.19105760963026663</v>
      </c>
      <c r="J107" s="98">
        <v>0.19105760963026658</v>
      </c>
      <c r="K107" s="98">
        <v>0.19105760963026661</v>
      </c>
      <c r="L107" s="98">
        <v>0.19105760963026663</v>
      </c>
      <c r="M107" s="98">
        <v>0.19105760963026663</v>
      </c>
      <c r="N107" s="98">
        <v>0.19105760963026661</v>
      </c>
      <c r="O107" s="98">
        <v>0.14333619948409279</v>
      </c>
      <c r="P107" s="98">
        <v>0.1194325021496131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6.163582048581541E-4</v>
      </c>
      <c r="G108" s="98">
        <v>6.084230602937951E-4</v>
      </c>
      <c r="H108" s="98">
        <v>6.78669745278507E-4</v>
      </c>
      <c r="I108" s="98">
        <v>6.367694215188215E-4</v>
      </c>
      <c r="J108" s="98">
        <v>6.3914698297127626E-4</v>
      </c>
      <c r="K108" s="98">
        <v>6.7076825624129888E-4</v>
      </c>
      <c r="L108" s="98">
        <v>6.3358317627168047E-4</v>
      </c>
      <c r="M108" s="98">
        <v>6.3185474540402794E-4</v>
      </c>
      <c r="N108" s="98">
        <v>5.6193810337841954E-4</v>
      </c>
      <c r="O108" s="98">
        <v>4.6273934397774948E-4</v>
      </c>
      <c r="P108" s="98">
        <v>3.9676933382356742E-4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7.1186845877442215E-4</v>
      </c>
      <c r="G109" s="122">
        <f t="shared" si="41"/>
        <v>6.7042239256539802E-3</v>
      </c>
      <c r="H109" s="122">
        <f t="shared" si="41"/>
        <v>1.2569959108383938E-2</v>
      </c>
      <c r="I109" s="122">
        <f t="shared" si="41"/>
        <v>1.8603591722591795E-2</v>
      </c>
      <c r="J109" s="122">
        <f t="shared" si="41"/>
        <v>1.9124418779492679E-2</v>
      </c>
      <c r="K109" s="122">
        <f t="shared" si="41"/>
        <v>1.3486087549660443E-2</v>
      </c>
      <c r="L109" s="122">
        <f t="shared" si="41"/>
        <v>1.7747773449964793E-2</v>
      </c>
      <c r="M109" s="122">
        <f t="shared" si="41"/>
        <v>1.4545273065858861E-2</v>
      </c>
      <c r="N109" s="122">
        <f t="shared" si="41"/>
        <v>1.8329640943769293E-2</v>
      </c>
      <c r="O109" s="122">
        <f t="shared" si="41"/>
        <v>6.6528505116515571E-3</v>
      </c>
      <c r="P109" s="122">
        <f t="shared" si="41"/>
        <v>3.3562382417478558E-3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7.1186845877442215E-4</v>
      </c>
      <c r="G110" s="98">
        <v>6.7042239256539802E-3</v>
      </c>
      <c r="H110" s="98">
        <v>1.2569959108383938E-2</v>
      </c>
      <c r="I110" s="98">
        <v>1.8603591722591795E-2</v>
      </c>
      <c r="J110" s="98">
        <v>1.9124418779492679E-2</v>
      </c>
      <c r="K110" s="98">
        <v>1.3486087549660443E-2</v>
      </c>
      <c r="L110" s="98">
        <v>1.7747773449964793E-2</v>
      </c>
      <c r="M110" s="98">
        <v>1.4545273065858861E-2</v>
      </c>
      <c r="N110" s="98">
        <v>1.8329640943769293E-2</v>
      </c>
      <c r="O110" s="98">
        <v>6.6528505116515571E-3</v>
      </c>
      <c r="P110" s="98">
        <v>3.3562382417478558E-3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2.6240142753876688E-2</v>
      </c>
      <c r="G111" s="122">
        <v>3.296754906161499E-2</v>
      </c>
      <c r="H111" s="122">
        <v>3.9376857194418566E-2</v>
      </c>
      <c r="I111" s="122">
        <v>4.1133571735088012E-2</v>
      </c>
      <c r="J111" s="122">
        <v>4.6112631895117287E-2</v>
      </c>
      <c r="K111" s="122">
        <v>5.1189306622865666E-2</v>
      </c>
      <c r="L111" s="122">
        <v>4.9710185968137366E-2</v>
      </c>
      <c r="M111" s="122">
        <v>4.6194968060057726E-2</v>
      </c>
      <c r="N111" s="122">
        <v>4.2967710477597926E-2</v>
      </c>
      <c r="O111" s="122">
        <v>4.0700853298918864E-2</v>
      </c>
      <c r="P111" s="122">
        <v>3.1331893917243218E-2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1.4590538075874876E-2</v>
      </c>
      <c r="G116" s="101">
        <v>1.7497372737677958E-2</v>
      </c>
      <c r="H116" s="101">
        <v>2.0391802472970851E-2</v>
      </c>
      <c r="I116" s="101">
        <v>1.9959171979748291E-2</v>
      </c>
      <c r="J116" s="101">
        <v>2.0678358132644202E-2</v>
      </c>
      <c r="K116" s="101">
        <v>2.2217303172043429E-2</v>
      </c>
      <c r="L116" s="101">
        <v>2.0653120411386301E-2</v>
      </c>
      <c r="M116" s="101">
        <v>1.8226974332932553E-2</v>
      </c>
      <c r="N116" s="101">
        <v>1.5873508393837523E-2</v>
      </c>
      <c r="O116" s="101">
        <v>1.530946876122013E-2</v>
      </c>
      <c r="P116" s="101">
        <v>1.2151840684431987E-2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1.1649604678001812E-2</v>
      </c>
      <c r="G117" s="104">
        <v>1.547017632393703E-2</v>
      </c>
      <c r="H117" s="104">
        <v>1.8985054721447719E-2</v>
      </c>
      <c r="I117" s="104">
        <v>2.1174399755339721E-2</v>
      </c>
      <c r="J117" s="104">
        <v>2.5434273762473088E-2</v>
      </c>
      <c r="K117" s="104">
        <v>2.8972003450822237E-2</v>
      </c>
      <c r="L117" s="104">
        <v>2.9057065556751069E-2</v>
      </c>
      <c r="M117" s="104">
        <v>2.7967993727125169E-2</v>
      </c>
      <c r="N117" s="104">
        <v>2.7094202083760406E-2</v>
      </c>
      <c r="O117" s="104">
        <v>2.5391384537698736E-2</v>
      </c>
      <c r="P117" s="104">
        <v>1.9180053232811231E-2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3.3944596679477902E-3</v>
      </c>
      <c r="G118" s="98">
        <v>5.0217939364058453E-3</v>
      </c>
      <c r="H118" s="98">
        <v>5.6117640717120694E-3</v>
      </c>
      <c r="I118" s="98">
        <v>6.3180132887887082E-3</v>
      </c>
      <c r="J118" s="98">
        <v>7.4591242790588647E-3</v>
      </c>
      <c r="K118" s="98">
        <v>8.5494963537544894E-3</v>
      </c>
      <c r="L118" s="98">
        <v>8.6098130888697093E-3</v>
      </c>
      <c r="M118" s="98">
        <v>8.1003730654840116E-3</v>
      </c>
      <c r="N118" s="98">
        <v>6.6090844410952709E-3</v>
      </c>
      <c r="O118" s="98">
        <v>6.6789182389857399E-3</v>
      </c>
      <c r="P118" s="98">
        <v>4.9451475708574329E-3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8.255145010054022E-3</v>
      </c>
      <c r="G119" s="98">
        <v>1.0448382387531185E-2</v>
      </c>
      <c r="H119" s="98">
        <v>1.337329064973565E-2</v>
      </c>
      <c r="I119" s="98">
        <v>1.4856386466551014E-2</v>
      </c>
      <c r="J119" s="98">
        <v>1.7975149483414225E-2</v>
      </c>
      <c r="K119" s="98">
        <v>2.0422507097067746E-2</v>
      </c>
      <c r="L119" s="98">
        <v>2.0447252467881358E-2</v>
      </c>
      <c r="M119" s="98">
        <v>1.9867620661641158E-2</v>
      </c>
      <c r="N119" s="98">
        <v>2.0485117642665134E-2</v>
      </c>
      <c r="O119" s="98">
        <v>1.8712466298712996E-2</v>
      </c>
      <c r="P119" s="98">
        <v>1.4234905661953796E-2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1.3074968351604602E-2</v>
      </c>
      <c r="G120" s="122">
        <v>1.6654729344624988E-2</v>
      </c>
      <c r="H120" s="122">
        <v>2.0078040984526618E-2</v>
      </c>
      <c r="I120" s="122">
        <v>2.0246672464239897E-2</v>
      </c>
      <c r="J120" s="122">
        <v>2.1549511082774662E-2</v>
      </c>
      <c r="K120" s="122">
        <v>2.3444733731749962E-2</v>
      </c>
      <c r="L120" s="122">
        <v>2.2443487125904799E-2</v>
      </c>
      <c r="M120" s="122">
        <v>2.0058052524306254E-2</v>
      </c>
      <c r="N120" s="122">
        <v>1.9359025232829574E-2</v>
      </c>
      <c r="O120" s="122">
        <v>1.9522592960375153E-2</v>
      </c>
      <c r="P120" s="122">
        <v>1.5049024566196544E-2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5.8402917730390768E-4</v>
      </c>
      <c r="G121" s="98">
        <v>7.7435925467517186E-4</v>
      </c>
      <c r="H121" s="98">
        <v>9.3198410764251682E-4</v>
      </c>
      <c r="I121" s="98">
        <v>1.0491646338417298E-3</v>
      </c>
      <c r="J121" s="98">
        <v>1.1413281294993178E-3</v>
      </c>
      <c r="K121" s="98">
        <v>9.3531960522400957E-4</v>
      </c>
      <c r="L121" s="98">
        <v>1.2510886292692973E-3</v>
      </c>
      <c r="M121" s="98">
        <v>1.0865964631810259E-3</v>
      </c>
      <c r="N121" s="98">
        <v>4.1911092608018611E-4</v>
      </c>
      <c r="O121" s="98">
        <v>1.6157191772731565E-3</v>
      </c>
      <c r="P121" s="98">
        <v>1.4767013999841447E-3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1.2490939174300695E-2</v>
      </c>
      <c r="G122" s="33">
        <v>1.5880370089949816E-2</v>
      </c>
      <c r="H122" s="33">
        <v>1.9146056876884102E-2</v>
      </c>
      <c r="I122" s="33">
        <v>1.9197507830398166E-2</v>
      </c>
      <c r="J122" s="33">
        <v>2.0408182953275344E-2</v>
      </c>
      <c r="K122" s="33">
        <v>2.2509414126525951E-2</v>
      </c>
      <c r="L122" s="33">
        <v>2.1192398496635501E-2</v>
      </c>
      <c r="M122" s="33">
        <v>1.8971456061125228E-2</v>
      </c>
      <c r="N122" s="33">
        <v>1.8939914306749388E-2</v>
      </c>
      <c r="O122" s="33">
        <v>1.7906873783101997E-2</v>
      </c>
      <c r="P122" s="33">
        <v>1.3572323166212399E-2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36.300588882447755</v>
      </c>
      <c r="C124" s="117">
        <f t="shared" si="42"/>
        <v>36.616754426882338</v>
      </c>
      <c r="D124" s="117">
        <f t="shared" si="42"/>
        <v>36.978805660717768</v>
      </c>
      <c r="E124" s="117">
        <f t="shared" si="42"/>
        <v>57.153236137311893</v>
      </c>
      <c r="F124" s="117">
        <f t="shared" si="42"/>
        <v>55.533648869762317</v>
      </c>
      <c r="G124" s="117">
        <f t="shared" si="42"/>
        <v>61.743143178058254</v>
      </c>
      <c r="H124" s="117">
        <f t="shared" si="42"/>
        <v>69.968204490597259</v>
      </c>
      <c r="I124" s="117">
        <f t="shared" si="42"/>
        <v>56.418908302924876</v>
      </c>
      <c r="J124" s="117">
        <f t="shared" si="42"/>
        <v>59.287489425666728</v>
      </c>
      <c r="K124" s="117">
        <f t="shared" si="42"/>
        <v>64.452863191419539</v>
      </c>
      <c r="L124" s="117">
        <f t="shared" si="42"/>
        <v>62.20289693458696</v>
      </c>
      <c r="M124" s="117">
        <f t="shared" si="42"/>
        <v>68.953980458694119</v>
      </c>
      <c r="N124" s="117">
        <f t="shared" si="42"/>
        <v>60.609699452747748</v>
      </c>
      <c r="O124" s="117">
        <f t="shared" si="42"/>
        <v>56.014889260002633</v>
      </c>
      <c r="P124" s="117">
        <f t="shared" si="42"/>
        <v>63.368514558866352</v>
      </c>
      <c r="Q124" s="117">
        <f t="shared" si="42"/>
        <v>64.061176075441296</v>
      </c>
      <c r="R124" s="117">
        <f t="shared" ref="R124:V124" si="43">R125+R128+R130+R139</f>
        <v>54.583299590285598</v>
      </c>
      <c r="S124" s="117">
        <f t="shared" si="43"/>
        <v>53.018279275031006</v>
      </c>
      <c r="T124" s="117">
        <f t="shared" si="43"/>
        <v>53.929887388747169</v>
      </c>
      <c r="U124" s="117">
        <f t="shared" si="43"/>
        <v>51.989490771981444</v>
      </c>
      <c r="V124" s="117">
        <f t="shared" si="43"/>
        <v>52.577622552800399</v>
      </c>
      <c r="W124" s="117">
        <f t="shared" ref="W124:Y124" si="44">W125+W128+W130+W139</f>
        <v>46.355897304343145</v>
      </c>
      <c r="X124" s="117">
        <f t="shared" si="44"/>
        <v>35.247213624612954</v>
      </c>
      <c r="Y124" s="117">
        <f t="shared" si="44"/>
        <v>32.351790288880935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26.509469477446132</v>
      </c>
      <c r="C125" s="122">
        <f t="shared" si="45"/>
        <v>26.643664803696904</v>
      </c>
      <c r="D125" s="122">
        <f t="shared" si="45"/>
        <v>26.200899214022726</v>
      </c>
      <c r="E125" s="122">
        <f t="shared" si="45"/>
        <v>44.140094973496723</v>
      </c>
      <c r="F125" s="122">
        <f t="shared" si="45"/>
        <v>41.50098007958573</v>
      </c>
      <c r="G125" s="122">
        <f t="shared" si="45"/>
        <v>46.962208726385654</v>
      </c>
      <c r="H125" s="122">
        <f t="shared" si="45"/>
        <v>53.78776807086237</v>
      </c>
      <c r="I125" s="122">
        <f t="shared" si="45"/>
        <v>39.690755181151935</v>
      </c>
      <c r="J125" s="122">
        <f t="shared" si="45"/>
        <v>41.773494480757002</v>
      </c>
      <c r="K125" s="122">
        <f t="shared" si="45"/>
        <v>46.256020888247441</v>
      </c>
      <c r="L125" s="122">
        <f t="shared" si="45"/>
        <v>43.702231747257258</v>
      </c>
      <c r="M125" s="122">
        <f t="shared" si="45"/>
        <v>51.544390839081188</v>
      </c>
      <c r="N125" s="122">
        <f t="shared" si="45"/>
        <v>42.814113413541619</v>
      </c>
      <c r="O125" s="122">
        <f t="shared" si="45"/>
        <v>38.145450915445714</v>
      </c>
      <c r="P125" s="122">
        <f t="shared" si="45"/>
        <v>45.549387549055773</v>
      </c>
      <c r="Q125" s="122">
        <f t="shared" si="45"/>
        <v>46.12597447369231</v>
      </c>
      <c r="R125" s="122">
        <f t="shared" ref="R125:V125" si="46">SUM(R126:R127)</f>
        <v>35.93105539255896</v>
      </c>
      <c r="S125" s="122">
        <f t="shared" si="46"/>
        <v>34.533475978106871</v>
      </c>
      <c r="T125" s="122">
        <f t="shared" si="46"/>
        <v>36.472290334046491</v>
      </c>
      <c r="U125" s="122">
        <f t="shared" si="46"/>
        <v>34.061007360703876</v>
      </c>
      <c r="V125" s="122">
        <f t="shared" si="46"/>
        <v>35.244401750205107</v>
      </c>
      <c r="W125" s="122">
        <f t="shared" ref="W125:Y125" si="47">SUM(W126:W127)</f>
        <v>30.925137776879179</v>
      </c>
      <c r="X125" s="122">
        <f t="shared" si="47"/>
        <v>22.493716585715113</v>
      </c>
      <c r="Y125" s="122">
        <f t="shared" si="47"/>
        <v>20.782366714961693</v>
      </c>
      <c r="DA125" s="130" t="s">
        <v>1688</v>
      </c>
    </row>
    <row r="126" spans="1:105" ht="12" customHeight="1" x14ac:dyDescent="0.25">
      <c r="A126" s="97" t="s">
        <v>198</v>
      </c>
      <c r="B126" s="98">
        <v>26.419658129654593</v>
      </c>
      <c r="C126" s="98">
        <v>26.55687353126433</v>
      </c>
      <c r="D126" s="98">
        <v>26.112615707821295</v>
      </c>
      <c r="E126" s="98">
        <v>43.999100117510679</v>
      </c>
      <c r="F126" s="98">
        <v>41.359242758195663</v>
      </c>
      <c r="G126" s="98">
        <v>46.803552906892179</v>
      </c>
      <c r="H126" s="98">
        <v>53.610211167656395</v>
      </c>
      <c r="I126" s="98">
        <v>39.567549385031349</v>
      </c>
      <c r="J126" s="98">
        <v>41.643172960683444</v>
      </c>
      <c r="K126" s="98">
        <v>46.104339783695679</v>
      </c>
      <c r="L126" s="98">
        <v>43.566526574121916</v>
      </c>
      <c r="M126" s="98">
        <v>51.384356620305759</v>
      </c>
      <c r="N126" s="98">
        <v>42.695453333819174</v>
      </c>
      <c r="O126" s="98">
        <v>38.02906453802035</v>
      </c>
      <c r="P126" s="98">
        <v>45.406198934197533</v>
      </c>
      <c r="Q126" s="98">
        <v>45.988717243405432</v>
      </c>
      <c r="R126" s="98">
        <v>35.824476927486337</v>
      </c>
      <c r="S126" s="98">
        <v>34.431237606575586</v>
      </c>
      <c r="T126" s="98">
        <v>36.364225661603108</v>
      </c>
      <c r="U126" s="98">
        <v>33.95997466711728</v>
      </c>
      <c r="V126" s="98">
        <v>35.13977902102917</v>
      </c>
      <c r="W126" s="98">
        <v>30.833249016505956</v>
      </c>
      <c r="X126" s="98">
        <v>22.426766261366989</v>
      </c>
      <c r="Y126" s="98">
        <v>20.720362857732251</v>
      </c>
      <c r="DA126" s="63" t="s">
        <v>1689</v>
      </c>
    </row>
    <row r="127" spans="1:105" ht="12" customHeight="1" x14ac:dyDescent="0.25">
      <c r="A127" s="97" t="s">
        <v>53</v>
      </c>
      <c r="B127" s="98">
        <v>8.9811347791537599E-2</v>
      </c>
      <c r="C127" s="98">
        <v>8.6791272432572356E-2</v>
      </c>
      <c r="D127" s="98">
        <v>8.8283506201431244E-2</v>
      </c>
      <c r="E127" s="98">
        <v>0.14099485598604075</v>
      </c>
      <c r="F127" s="98">
        <v>0.1417373213900687</v>
      </c>
      <c r="G127" s="98">
        <v>0.15865581949347232</v>
      </c>
      <c r="H127" s="98">
        <v>0.17755690320597584</v>
      </c>
      <c r="I127" s="98">
        <v>0.12320579612058878</v>
      </c>
      <c r="J127" s="98">
        <v>0.13032152007355641</v>
      </c>
      <c r="K127" s="98">
        <v>0.15168110455176365</v>
      </c>
      <c r="L127" s="98">
        <v>0.13570517313534322</v>
      </c>
      <c r="M127" s="98">
        <v>0.16003421877543195</v>
      </c>
      <c r="N127" s="98">
        <v>0.1186600797224438</v>
      </c>
      <c r="O127" s="98">
        <v>0.11638637742536609</v>
      </c>
      <c r="P127" s="98">
        <v>0.14318861485823617</v>
      </c>
      <c r="Q127" s="98">
        <v>0.13725723028688086</v>
      </c>
      <c r="R127" s="98">
        <v>0.10657846507262625</v>
      </c>
      <c r="S127" s="98">
        <v>0.10223837153128573</v>
      </c>
      <c r="T127" s="98">
        <v>0.10806467244338495</v>
      </c>
      <c r="U127" s="98">
        <v>0.10103269358659496</v>
      </c>
      <c r="V127" s="98">
        <v>0.10462272917593322</v>
      </c>
      <c r="W127" s="98">
        <v>9.1888760373222592E-2</v>
      </c>
      <c r="X127" s="98">
        <v>6.6950324348123466E-2</v>
      </c>
      <c r="Y127" s="98">
        <v>6.2003857229442585E-2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0.87010413658388952</v>
      </c>
      <c r="C128" s="122">
        <f t="shared" si="48"/>
        <v>1.139297933001707</v>
      </c>
      <c r="D128" s="122">
        <f t="shared" si="48"/>
        <v>0.958917746838581</v>
      </c>
      <c r="E128" s="122">
        <f t="shared" si="48"/>
        <v>1.4980635499771084</v>
      </c>
      <c r="F128" s="122">
        <f t="shared" si="48"/>
        <v>1.1731493506618849</v>
      </c>
      <c r="G128" s="122">
        <f t="shared" si="48"/>
        <v>1.4543070069332393</v>
      </c>
      <c r="H128" s="122">
        <f t="shared" si="48"/>
        <v>1.9413235576860739</v>
      </c>
      <c r="I128" s="122">
        <f t="shared" si="48"/>
        <v>2.8784573605858537</v>
      </c>
      <c r="J128" s="122">
        <f t="shared" si="48"/>
        <v>2.9064990465234395</v>
      </c>
      <c r="K128" s="122">
        <f t="shared" si="48"/>
        <v>1.9593171756933512</v>
      </c>
      <c r="L128" s="122">
        <f t="shared" si="48"/>
        <v>2.5938407842289912</v>
      </c>
      <c r="M128" s="122">
        <f t="shared" si="48"/>
        <v>2.3018766616287678</v>
      </c>
      <c r="N128" s="122">
        <f t="shared" si="48"/>
        <v>3.4609778731917533</v>
      </c>
      <c r="O128" s="122">
        <f t="shared" si="48"/>
        <v>2.0093049497904647</v>
      </c>
      <c r="P128" s="122">
        <f t="shared" si="48"/>
        <v>1.5462670627850488</v>
      </c>
      <c r="Q128" s="122">
        <f t="shared" si="48"/>
        <v>2.032064700282286</v>
      </c>
      <c r="R128" s="122">
        <f t="shared" si="48"/>
        <v>2.5870898579188677</v>
      </c>
      <c r="S128" s="122">
        <f t="shared" si="48"/>
        <v>2.8320163672008221</v>
      </c>
      <c r="T128" s="122">
        <f t="shared" si="48"/>
        <v>2.0454330289217886</v>
      </c>
      <c r="U128" s="122">
        <f t="shared" si="48"/>
        <v>2.9754368388166896</v>
      </c>
      <c r="V128" s="122">
        <f t="shared" si="48"/>
        <v>2.5564272010324784</v>
      </c>
      <c r="W128" s="122">
        <f t="shared" si="48"/>
        <v>2.1808476350970096</v>
      </c>
      <c r="X128" s="122">
        <f t="shared" si="48"/>
        <v>1.6613077509545131</v>
      </c>
      <c r="Y128" s="122">
        <f t="shared" si="48"/>
        <v>1.7741190812175414</v>
      </c>
      <c r="DA128" s="130" t="s">
        <v>1691</v>
      </c>
    </row>
    <row r="129" spans="1:105" ht="12" customHeight="1" x14ac:dyDescent="0.25">
      <c r="A129" s="97" t="s">
        <v>53</v>
      </c>
      <c r="B129" s="98">
        <v>0.87010413658388952</v>
      </c>
      <c r="C129" s="98">
        <v>1.139297933001707</v>
      </c>
      <c r="D129" s="98">
        <v>0.958917746838581</v>
      </c>
      <c r="E129" s="98">
        <v>1.4980635499771084</v>
      </c>
      <c r="F129" s="98">
        <v>1.1731493506618849</v>
      </c>
      <c r="G129" s="98">
        <v>1.4543070069332393</v>
      </c>
      <c r="H129" s="98">
        <v>1.9413235576860739</v>
      </c>
      <c r="I129" s="98">
        <v>2.8784573605858537</v>
      </c>
      <c r="J129" s="98">
        <v>2.9064990465234395</v>
      </c>
      <c r="K129" s="98">
        <v>1.9593171756933512</v>
      </c>
      <c r="L129" s="98">
        <v>2.5938407842289912</v>
      </c>
      <c r="M129" s="98">
        <v>2.3018766616287678</v>
      </c>
      <c r="N129" s="98">
        <v>3.4609778731917533</v>
      </c>
      <c r="O129" s="98">
        <v>2.0093049497904647</v>
      </c>
      <c r="P129" s="98">
        <v>1.5462670627850488</v>
      </c>
      <c r="Q129" s="98">
        <v>2.032064700282286</v>
      </c>
      <c r="R129" s="98">
        <v>2.5870898579188677</v>
      </c>
      <c r="S129" s="98">
        <v>2.8320163672008221</v>
      </c>
      <c r="T129" s="98">
        <v>2.0454330289217886</v>
      </c>
      <c r="U129" s="98">
        <v>2.9754368388166896</v>
      </c>
      <c r="V129" s="98">
        <v>2.5564272010324784</v>
      </c>
      <c r="W129" s="98">
        <v>2.1808476350970096</v>
      </c>
      <c r="X129" s="98">
        <v>1.6613077509545131</v>
      </c>
      <c r="Y129" s="98">
        <v>1.7741190812175414</v>
      </c>
      <c r="DA129" s="63" t="s">
        <v>1692</v>
      </c>
    </row>
    <row r="130" spans="1:105" ht="12" customHeight="1" x14ac:dyDescent="0.25">
      <c r="A130" s="121" t="s">
        <v>55</v>
      </c>
      <c r="B130" s="122">
        <v>6.0613099340589613</v>
      </c>
      <c r="C130" s="122">
        <v>6.0209469591228171</v>
      </c>
      <c r="D130" s="122">
        <v>6.4111953229912952</v>
      </c>
      <c r="E130" s="122">
        <v>7.7505173340462559</v>
      </c>
      <c r="F130" s="122">
        <v>8.4686806347630892</v>
      </c>
      <c r="G130" s="122">
        <v>8.7787753127359398</v>
      </c>
      <c r="H130" s="122">
        <v>9.4513485562810935</v>
      </c>
      <c r="I130" s="122">
        <v>9.1223543265923031</v>
      </c>
      <c r="J130" s="122">
        <v>9.8371951801844801</v>
      </c>
      <c r="K130" s="122">
        <v>11.120305545939267</v>
      </c>
      <c r="L130" s="122">
        <v>10.927018912602275</v>
      </c>
      <c r="M130" s="122">
        <v>10.426733468319785</v>
      </c>
      <c r="N130" s="122">
        <v>9.7641738198824672</v>
      </c>
      <c r="O130" s="122">
        <v>10.733120750870469</v>
      </c>
      <c r="P130" s="122">
        <v>11.065628545945414</v>
      </c>
      <c r="Q130" s="122">
        <v>10.764215130859892</v>
      </c>
      <c r="R130" s="122">
        <v>10.766005685523531</v>
      </c>
      <c r="S130" s="122">
        <v>10.575622959692119</v>
      </c>
      <c r="T130" s="122">
        <v>10.18576667318478</v>
      </c>
      <c r="U130" s="122">
        <v>9.7295434691240246</v>
      </c>
      <c r="V130" s="122">
        <v>9.242181520677148</v>
      </c>
      <c r="W130" s="122">
        <v>8.5886254340880015</v>
      </c>
      <c r="X130" s="122">
        <v>7.2738814005385199</v>
      </c>
      <c r="Y130" s="122">
        <v>6.7868953740991778</v>
      </c>
      <c r="DA130" s="130" t="s">
        <v>1693</v>
      </c>
    </row>
    <row r="131" spans="1:105" ht="12" customHeight="1" x14ac:dyDescent="0.25">
      <c r="A131" s="97" t="s">
        <v>128</v>
      </c>
      <c r="B131" s="98">
        <v>1.6164235845205657</v>
      </c>
      <c r="C131" s="98">
        <v>1.5272345654987791</v>
      </c>
      <c r="D131" s="98">
        <v>1.4229764072113744</v>
      </c>
      <c r="E131" s="98">
        <v>2.0918643968412338</v>
      </c>
      <c r="F131" s="98">
        <v>2.0336431671636142</v>
      </c>
      <c r="G131" s="98">
        <v>2.1301344362127521</v>
      </c>
      <c r="H131" s="98">
        <v>2.4874054161705308</v>
      </c>
      <c r="I131" s="98">
        <v>1.9146467065091559</v>
      </c>
      <c r="J131" s="98">
        <v>2.2260431382669306</v>
      </c>
      <c r="K131" s="98">
        <v>2.848608960152736</v>
      </c>
      <c r="L131" s="98">
        <v>2.7830635780901494</v>
      </c>
      <c r="M131" s="98">
        <v>2.4912571228521698</v>
      </c>
      <c r="N131" s="98">
        <v>2.4165953098966835</v>
      </c>
      <c r="O131" s="98">
        <v>3.4711883577108833</v>
      </c>
      <c r="P131" s="98">
        <v>4.0928856896288259</v>
      </c>
      <c r="Q131" s="98">
        <v>3.9896080822206312</v>
      </c>
      <c r="R131" s="98">
        <v>3.9070607702958835</v>
      </c>
      <c r="S131" s="98">
        <v>4.3540851383120494</v>
      </c>
      <c r="T131" s="98">
        <v>4.5141173245017736</v>
      </c>
      <c r="U131" s="98">
        <v>4.5484651786051735</v>
      </c>
      <c r="V131" s="98">
        <v>4.7880953143626002</v>
      </c>
      <c r="W131" s="98">
        <v>4.9245928295057846</v>
      </c>
      <c r="X131" s="98">
        <v>4.9356174206439922</v>
      </c>
      <c r="Y131" s="98">
        <v>4.8342875472987821</v>
      </c>
      <c r="DA131" s="63" t="s">
        <v>1694</v>
      </c>
    </row>
    <row r="132" spans="1:105" ht="12" customHeight="1" x14ac:dyDescent="0.25">
      <c r="A132" s="97" t="s">
        <v>127</v>
      </c>
      <c r="B132" s="98">
        <v>1.7533967856353645E-2</v>
      </c>
      <c r="C132" s="98">
        <v>1.6864798544563138E-2</v>
      </c>
      <c r="D132" s="98">
        <v>1.3453085400786279E-2</v>
      </c>
      <c r="E132" s="98">
        <v>2.5246409155908249E-2</v>
      </c>
      <c r="F132" s="98">
        <v>2.1539034117514226E-2</v>
      </c>
      <c r="G132" s="98">
        <v>2.1055125100827982E-2</v>
      </c>
      <c r="H132" s="98">
        <v>2.8489806171797132E-2</v>
      </c>
      <c r="I132" s="98">
        <v>2.1331292359086131E-2</v>
      </c>
      <c r="J132" s="98">
        <v>2.7910263323179918E-2</v>
      </c>
      <c r="K132" s="98">
        <v>4.1453857773306034E-2</v>
      </c>
      <c r="L132" s="98">
        <v>4.1542227915620768E-2</v>
      </c>
      <c r="M132" s="98">
        <v>3.3526081232441149E-2</v>
      </c>
      <c r="N132" s="98">
        <v>3.0891376494192171E-2</v>
      </c>
      <c r="O132" s="98">
        <v>5.041153989623464E-2</v>
      </c>
      <c r="P132" s="98">
        <v>6.1890057295089909E-2</v>
      </c>
      <c r="Q132" s="98">
        <v>5.8633396953996116E-2</v>
      </c>
      <c r="R132" s="98">
        <v>5.412791599805665E-2</v>
      </c>
      <c r="S132" s="98">
        <v>6.4063380769495054E-2</v>
      </c>
      <c r="T132" s="98">
        <v>7.5184779733402554E-2</v>
      </c>
      <c r="U132" s="98">
        <v>7.6622243177107474E-2</v>
      </c>
      <c r="V132" s="98">
        <v>8.6769824044783159E-2</v>
      </c>
      <c r="W132" s="98">
        <v>8.4553860003456743E-2</v>
      </c>
      <c r="X132" s="98">
        <v>9.3491717228693469E-2</v>
      </c>
      <c r="Y132" s="98">
        <v>0.11522197674122621</v>
      </c>
      <c r="DA132" s="63" t="s">
        <v>1695</v>
      </c>
    </row>
    <row r="133" spans="1:105" ht="12" customHeight="1" x14ac:dyDescent="0.25">
      <c r="A133" s="100" t="s">
        <v>198</v>
      </c>
      <c r="B133" s="101">
        <v>4.4169960570010613E-3</v>
      </c>
      <c r="C133" s="101">
        <v>4.1980081380062033E-3</v>
      </c>
      <c r="D133" s="101">
        <v>3.3588737893379727E-3</v>
      </c>
      <c r="E133" s="101">
        <v>6.2839809189219791E-3</v>
      </c>
      <c r="F133" s="101">
        <v>5.394384185010849E-3</v>
      </c>
      <c r="G133" s="101">
        <v>5.8655373765675789E-3</v>
      </c>
      <c r="H133" s="101">
        <v>7.2845339718471298E-3</v>
      </c>
      <c r="I133" s="101">
        <v>5.3361526555243269E-3</v>
      </c>
      <c r="J133" s="101">
        <v>6.7942191923498051E-3</v>
      </c>
      <c r="K133" s="101">
        <v>1.0421849444763593E-2</v>
      </c>
      <c r="L133" s="101">
        <v>1.042704469247469E-2</v>
      </c>
      <c r="M133" s="101">
        <v>8.0491975127422542E-3</v>
      </c>
      <c r="N133" s="101">
        <v>6.0081060691697507E-3</v>
      </c>
      <c r="O133" s="101">
        <v>1.118304579929693E-2</v>
      </c>
      <c r="P133" s="101">
        <v>1.3641085545940998E-2</v>
      </c>
      <c r="Q133" s="101">
        <v>1.2130392344698098E-2</v>
      </c>
      <c r="R133" s="101">
        <v>1.2400393361323455E-2</v>
      </c>
      <c r="S133" s="101">
        <v>1.4677255112328091E-2</v>
      </c>
      <c r="T133" s="101">
        <v>1.5810066345641114E-2</v>
      </c>
      <c r="U133" s="101">
        <v>1.4518021861338043E-2</v>
      </c>
      <c r="V133" s="101">
        <v>1.5633833137884825E-2</v>
      </c>
      <c r="W133" s="101">
        <v>1.8254456653730086E-2</v>
      </c>
      <c r="X133" s="101">
        <v>2.0419413431830027E-2</v>
      </c>
      <c r="Y133" s="101">
        <v>2.1101959543347756E-2</v>
      </c>
      <c r="DA133" s="131" t="s">
        <v>1696</v>
      </c>
    </row>
    <row r="134" spans="1:105" ht="12" customHeight="1" x14ac:dyDescent="0.25">
      <c r="A134" s="103" t="s">
        <v>52</v>
      </c>
      <c r="B134" s="104">
        <v>1.3116971799352586E-2</v>
      </c>
      <c r="C134" s="104">
        <v>1.2666790406556935E-2</v>
      </c>
      <c r="D134" s="104">
        <v>1.0094211611448307E-2</v>
      </c>
      <c r="E134" s="104">
        <v>1.8962428236986271E-2</v>
      </c>
      <c r="F134" s="104">
        <v>1.6144649932503377E-2</v>
      </c>
      <c r="G134" s="104">
        <v>1.5189587724260403E-2</v>
      </c>
      <c r="H134" s="104">
        <v>2.1205272199950002E-2</v>
      </c>
      <c r="I134" s="104">
        <v>1.5995139703561805E-2</v>
      </c>
      <c r="J134" s="104">
        <v>2.1116044130830115E-2</v>
      </c>
      <c r="K134" s="104">
        <v>3.1032008328542443E-2</v>
      </c>
      <c r="L134" s="104">
        <v>3.1115183223146076E-2</v>
      </c>
      <c r="M134" s="104">
        <v>2.5476883719698893E-2</v>
      </c>
      <c r="N134" s="104">
        <v>2.4883270425022419E-2</v>
      </c>
      <c r="O134" s="104">
        <v>3.9228494096937711E-2</v>
      </c>
      <c r="P134" s="104">
        <v>4.8248971749148911E-2</v>
      </c>
      <c r="Q134" s="104">
        <v>4.6503004609298015E-2</v>
      </c>
      <c r="R134" s="104">
        <v>4.1727522636733197E-2</v>
      </c>
      <c r="S134" s="104">
        <v>4.9386125657166963E-2</v>
      </c>
      <c r="T134" s="104">
        <v>5.9374713387761444E-2</v>
      </c>
      <c r="U134" s="104">
        <v>6.2104221315769426E-2</v>
      </c>
      <c r="V134" s="104">
        <v>7.113599090689833E-2</v>
      </c>
      <c r="W134" s="104">
        <v>6.6299403349726657E-2</v>
      </c>
      <c r="X134" s="104">
        <v>7.3072303796863441E-2</v>
      </c>
      <c r="Y134" s="104">
        <v>9.412001719787845E-2</v>
      </c>
      <c r="DA134" s="132" t="s">
        <v>1697</v>
      </c>
    </row>
    <row r="135" spans="1:105" ht="12" customHeight="1" x14ac:dyDescent="0.25">
      <c r="A135" s="106" t="s">
        <v>122</v>
      </c>
      <c r="B135" s="101">
        <v>1.9991644427224728</v>
      </c>
      <c r="C135" s="101">
        <v>1.9817055474573964</v>
      </c>
      <c r="D135" s="101">
        <v>2.2786337425562406</v>
      </c>
      <c r="E135" s="101">
        <v>2.5155793489211606</v>
      </c>
      <c r="F135" s="101">
        <v>3.004666214127881</v>
      </c>
      <c r="G135" s="101">
        <v>3.0839949268268123</v>
      </c>
      <c r="H135" s="101">
        <v>3.2130274761036337</v>
      </c>
      <c r="I135" s="101">
        <v>2.9255861811776334</v>
      </c>
      <c r="J135" s="101">
        <v>2.8170858704559985</v>
      </c>
      <c r="K135" s="101">
        <v>3.0105336483045022</v>
      </c>
      <c r="L135" s="101">
        <v>2.8311443118592234</v>
      </c>
      <c r="M135" s="101">
        <v>2.7914499888694997</v>
      </c>
      <c r="N135" s="101">
        <v>2.6051160598369871</v>
      </c>
      <c r="O135" s="101">
        <v>2.6169170664855979</v>
      </c>
      <c r="P135" s="101">
        <v>2.5712912724683314</v>
      </c>
      <c r="Q135" s="101">
        <v>2.4162622119425867</v>
      </c>
      <c r="R135" s="101">
        <v>2.3882219912881455</v>
      </c>
      <c r="S135" s="101">
        <v>2.0575589267896044</v>
      </c>
      <c r="T135" s="101">
        <v>1.6996261681019078</v>
      </c>
      <c r="U135" s="101">
        <v>1.4926623323428356</v>
      </c>
      <c r="V135" s="101">
        <v>1.2237017013882319</v>
      </c>
      <c r="W135" s="101">
        <v>0.96103398623839342</v>
      </c>
      <c r="X135" s="101">
        <v>0.65575642144751789</v>
      </c>
      <c r="Y135" s="101">
        <v>0.5408600645837649</v>
      </c>
      <c r="DA135" s="131" t="s">
        <v>1698</v>
      </c>
    </row>
    <row r="136" spans="1:105" ht="12" customHeight="1" x14ac:dyDescent="0.25">
      <c r="A136" s="107" t="s">
        <v>121</v>
      </c>
      <c r="B136" s="104">
        <v>2.4281879389595686</v>
      </c>
      <c r="C136" s="104">
        <v>2.4951420476220778</v>
      </c>
      <c r="D136" s="104">
        <v>2.6961320878228943</v>
      </c>
      <c r="E136" s="104">
        <v>3.1178271791279539</v>
      </c>
      <c r="F136" s="104">
        <v>3.408832219354081</v>
      </c>
      <c r="G136" s="104">
        <v>3.5435908245955474</v>
      </c>
      <c r="H136" s="104">
        <v>3.7224258578351317</v>
      </c>
      <c r="I136" s="104">
        <v>4.2607901465464275</v>
      </c>
      <c r="J136" s="104">
        <v>4.7661559081383711</v>
      </c>
      <c r="K136" s="104">
        <v>5.2197090797087222</v>
      </c>
      <c r="L136" s="104">
        <v>5.2712687947372805</v>
      </c>
      <c r="M136" s="104">
        <v>5.1105002753656761</v>
      </c>
      <c r="N136" s="104">
        <v>4.7115710736546044</v>
      </c>
      <c r="O136" s="104">
        <v>4.5946037867777534</v>
      </c>
      <c r="P136" s="104">
        <v>4.3395615265531671</v>
      </c>
      <c r="Q136" s="104">
        <v>4.2997114397426781</v>
      </c>
      <c r="R136" s="104">
        <v>4.4165950079414467</v>
      </c>
      <c r="S136" s="104">
        <v>4.0999155138209709</v>
      </c>
      <c r="T136" s="104">
        <v>3.8968384008476962</v>
      </c>
      <c r="U136" s="104">
        <v>3.6117937149989086</v>
      </c>
      <c r="V136" s="104">
        <v>3.1436146808815324</v>
      </c>
      <c r="W136" s="104">
        <v>2.6184447583403672</v>
      </c>
      <c r="X136" s="104">
        <v>1.5890158412183164</v>
      </c>
      <c r="Y136" s="104">
        <v>1.2965257854754046</v>
      </c>
      <c r="DA136" s="132" t="s">
        <v>1699</v>
      </c>
    </row>
    <row r="137" spans="1:105" ht="12" customHeight="1" x14ac:dyDescent="0.25">
      <c r="A137" s="108" t="s">
        <v>53</v>
      </c>
      <c r="B137" s="98">
        <v>0.72710122832417168</v>
      </c>
      <c r="C137" s="98">
        <v>0.73738383061816681</v>
      </c>
      <c r="D137" s="98">
        <v>0.81051264949497925</v>
      </c>
      <c r="E137" s="98">
        <v>0.9037164301995374</v>
      </c>
      <c r="F137" s="98">
        <v>1.0029620993558488</v>
      </c>
      <c r="G137" s="98">
        <v>1.1570827803895674</v>
      </c>
      <c r="H137" s="98">
        <v>1.1033939485564095</v>
      </c>
      <c r="I137" s="98">
        <v>1.2720553236787813</v>
      </c>
      <c r="J137" s="98">
        <v>1.3981080120928864</v>
      </c>
      <c r="K137" s="98">
        <v>1.5393233559522521</v>
      </c>
      <c r="L137" s="98">
        <v>1.5598947997077353</v>
      </c>
      <c r="M137" s="98">
        <v>1.4781482148627967</v>
      </c>
      <c r="N137" s="98">
        <v>1.1527280678689944</v>
      </c>
      <c r="O137" s="98">
        <v>1.2109597998387114</v>
      </c>
      <c r="P137" s="98">
        <v>1.1169961925134069</v>
      </c>
      <c r="Q137" s="98">
        <v>1.0473099607880247</v>
      </c>
      <c r="R137" s="98">
        <v>1.1787523776482205</v>
      </c>
      <c r="S137" s="98">
        <v>1.083414761319395</v>
      </c>
      <c r="T137" s="98">
        <v>0.9354524005129925</v>
      </c>
      <c r="U137" s="98">
        <v>0.78350211903376488</v>
      </c>
      <c r="V137" s="98">
        <v>0.63770843872806049</v>
      </c>
      <c r="W137" s="98">
        <v>0.63601058913963449</v>
      </c>
      <c r="X137" s="98">
        <v>0.38676071011432661</v>
      </c>
      <c r="Y137" s="98">
        <v>0.26061891224664746</v>
      </c>
      <c r="DA137" s="63" t="s">
        <v>1700</v>
      </c>
    </row>
    <row r="138" spans="1:105" ht="12" customHeight="1" x14ac:dyDescent="0.25">
      <c r="A138" s="108" t="s">
        <v>52</v>
      </c>
      <c r="B138" s="98">
        <v>1.7010867106353971</v>
      </c>
      <c r="C138" s="98">
        <v>1.757758217003911</v>
      </c>
      <c r="D138" s="98">
        <v>1.8856194383279152</v>
      </c>
      <c r="E138" s="98">
        <v>2.2141107489284164</v>
      </c>
      <c r="F138" s="98">
        <v>2.4058701199982324</v>
      </c>
      <c r="G138" s="98">
        <v>2.3865080442059798</v>
      </c>
      <c r="H138" s="98">
        <v>2.6190319092787222</v>
      </c>
      <c r="I138" s="98">
        <v>2.988734822867646</v>
      </c>
      <c r="J138" s="98">
        <v>3.3680478960454847</v>
      </c>
      <c r="K138" s="98">
        <v>3.6803857237564701</v>
      </c>
      <c r="L138" s="98">
        <v>3.7113739950295455</v>
      </c>
      <c r="M138" s="98">
        <v>3.6323520605028796</v>
      </c>
      <c r="N138" s="98">
        <v>3.5588430057856102</v>
      </c>
      <c r="O138" s="98">
        <v>3.3836439869390422</v>
      </c>
      <c r="P138" s="98">
        <v>3.2225653340397606</v>
      </c>
      <c r="Q138" s="98">
        <v>3.2524014789546531</v>
      </c>
      <c r="R138" s="98">
        <v>3.2378426302932262</v>
      </c>
      <c r="S138" s="98">
        <v>3.0165007525015759</v>
      </c>
      <c r="T138" s="98">
        <v>2.9613860003347039</v>
      </c>
      <c r="U138" s="98">
        <v>2.8282915959651436</v>
      </c>
      <c r="V138" s="98">
        <v>2.5059062421534719</v>
      </c>
      <c r="W138" s="98">
        <v>1.9824341692007328</v>
      </c>
      <c r="X138" s="98">
        <v>1.2022551311039897</v>
      </c>
      <c r="Y138" s="98">
        <v>1.0359068732287571</v>
      </c>
      <c r="DA138" s="63" t="s">
        <v>1701</v>
      </c>
    </row>
    <row r="139" spans="1:105" ht="12" customHeight="1" x14ac:dyDescent="0.25">
      <c r="A139" s="121" t="s">
        <v>54</v>
      </c>
      <c r="B139" s="122">
        <v>2.8597053343587717</v>
      </c>
      <c r="C139" s="122">
        <v>2.8128447310609066</v>
      </c>
      <c r="D139" s="122">
        <v>3.4077933768651643</v>
      </c>
      <c r="E139" s="122">
        <v>3.7645602797918007</v>
      </c>
      <c r="F139" s="122">
        <v>4.3908388047516125</v>
      </c>
      <c r="G139" s="122">
        <v>4.5478521320034178</v>
      </c>
      <c r="H139" s="122">
        <v>4.7877643057677233</v>
      </c>
      <c r="I139" s="122">
        <v>4.7273414345947868</v>
      </c>
      <c r="J139" s="122">
        <v>4.7703007182018027</v>
      </c>
      <c r="K139" s="122">
        <v>5.1172195815394828</v>
      </c>
      <c r="L139" s="122">
        <v>4.9798054904984337</v>
      </c>
      <c r="M139" s="122">
        <v>4.680979489664387</v>
      </c>
      <c r="N139" s="122">
        <v>4.5704343461319139</v>
      </c>
      <c r="O139" s="122">
        <v>5.1270126438959869</v>
      </c>
      <c r="P139" s="122">
        <v>5.2072314010801177</v>
      </c>
      <c r="Q139" s="122">
        <v>5.1389217706068067</v>
      </c>
      <c r="R139" s="122">
        <v>5.299148654284239</v>
      </c>
      <c r="S139" s="122">
        <v>5.0771639700311901</v>
      </c>
      <c r="T139" s="122">
        <v>5.2263973525941037</v>
      </c>
      <c r="U139" s="122">
        <v>5.2235031033368502</v>
      </c>
      <c r="V139" s="122">
        <v>5.5346120808856654</v>
      </c>
      <c r="W139" s="122">
        <v>4.6612864582789548</v>
      </c>
      <c r="X139" s="122">
        <v>3.8183078874048055</v>
      </c>
      <c r="Y139" s="122">
        <v>3.0084091186025224</v>
      </c>
      <c r="DA139" s="130" t="s">
        <v>1702</v>
      </c>
    </row>
    <row r="140" spans="1:105" ht="12" customHeight="1" x14ac:dyDescent="0.25">
      <c r="A140" s="97" t="s">
        <v>50</v>
      </c>
      <c r="B140" s="98">
        <v>0.15487551613872988</v>
      </c>
      <c r="C140" s="98">
        <v>0.15061574086349622</v>
      </c>
      <c r="D140" s="98">
        <v>0.1546735310967538</v>
      </c>
      <c r="E140" s="98">
        <v>0.15895909215017243</v>
      </c>
      <c r="F140" s="98">
        <v>0.18943869758981244</v>
      </c>
      <c r="G140" s="98">
        <v>0.18794173444969606</v>
      </c>
      <c r="H140" s="98">
        <v>0.19944783995376364</v>
      </c>
      <c r="I140" s="98">
        <v>0.2260742464265483</v>
      </c>
      <c r="J140" s="98">
        <v>0.24148690337490528</v>
      </c>
      <c r="K140" s="98">
        <v>0.22440419472222939</v>
      </c>
      <c r="L140" s="98">
        <v>0.29188754305891546</v>
      </c>
      <c r="M140" s="98">
        <v>0.28664021855208893</v>
      </c>
      <c r="N140" s="98">
        <v>9.983115555895225E-2</v>
      </c>
      <c r="O140" s="98">
        <v>0.4891395559906313</v>
      </c>
      <c r="P140" s="98">
        <v>0.56483484001451856</v>
      </c>
      <c r="Q140" s="98">
        <v>0.57444844534062078</v>
      </c>
      <c r="R140" s="98">
        <v>0.58944628020204903</v>
      </c>
      <c r="S140" s="98">
        <v>0.67298623078902775</v>
      </c>
      <c r="T140" s="98">
        <v>1.0631884318871956</v>
      </c>
      <c r="U140" s="98">
        <v>1.2740062786280903</v>
      </c>
      <c r="V140" s="98">
        <v>1.4966579768942196</v>
      </c>
      <c r="W140" s="98">
        <v>1.3142344416092437</v>
      </c>
      <c r="X140" s="98">
        <v>1.0320929226794682</v>
      </c>
      <c r="Y140" s="98">
        <v>0.88890308491589254</v>
      </c>
      <c r="DA140" s="63" t="s">
        <v>1703</v>
      </c>
    </row>
    <row r="141" spans="1:105" ht="12" customHeight="1" x14ac:dyDescent="0.25">
      <c r="A141" s="109" t="s">
        <v>120</v>
      </c>
      <c r="B141" s="33">
        <v>2.7048298182200416</v>
      </c>
      <c r="C141" s="33">
        <v>2.6622289901974105</v>
      </c>
      <c r="D141" s="33">
        <v>3.2531198457684103</v>
      </c>
      <c r="E141" s="33">
        <v>3.6056011876416285</v>
      </c>
      <c r="F141" s="33">
        <v>4.2014001071617999</v>
      </c>
      <c r="G141" s="33">
        <v>4.3599103975537217</v>
      </c>
      <c r="H141" s="33">
        <v>4.5883164658139597</v>
      </c>
      <c r="I141" s="33">
        <v>4.5012671881682387</v>
      </c>
      <c r="J141" s="33">
        <v>4.528813814826897</v>
      </c>
      <c r="K141" s="33">
        <v>4.8928153868172535</v>
      </c>
      <c r="L141" s="33">
        <v>4.6879179474395185</v>
      </c>
      <c r="M141" s="33">
        <v>4.3943392711122984</v>
      </c>
      <c r="N141" s="33">
        <v>4.4706031905729615</v>
      </c>
      <c r="O141" s="33">
        <v>4.6378730879053558</v>
      </c>
      <c r="P141" s="33">
        <v>4.6423965610655991</v>
      </c>
      <c r="Q141" s="33">
        <v>4.564473325266186</v>
      </c>
      <c r="R141" s="33">
        <v>4.7097023740821902</v>
      </c>
      <c r="S141" s="33">
        <v>4.4041777392421624</v>
      </c>
      <c r="T141" s="33">
        <v>4.1632089207069081</v>
      </c>
      <c r="U141" s="33">
        <v>3.9494968247087598</v>
      </c>
      <c r="V141" s="33">
        <v>4.0379541039914457</v>
      </c>
      <c r="W141" s="33">
        <v>3.3470520166697111</v>
      </c>
      <c r="X141" s="33">
        <v>2.7862149647253376</v>
      </c>
      <c r="Y141" s="33">
        <v>2.1195060336866298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6.4950392631178309</v>
      </c>
      <c r="C143" s="117">
        <f t="shared" si="49"/>
        <v>8.8698215458212495</v>
      </c>
      <c r="D143" s="117">
        <f t="shared" si="49"/>
        <v>13.697540969369404</v>
      </c>
      <c r="E143" s="117">
        <f t="shared" si="49"/>
        <v>23.127380748939864</v>
      </c>
      <c r="F143" s="117">
        <f t="shared" si="49"/>
        <v>26.302466262639879</v>
      </c>
      <c r="G143" s="117">
        <f t="shared" si="49"/>
        <v>31.516481040887872</v>
      </c>
      <c r="H143" s="117">
        <f t="shared" si="49"/>
        <v>40.307879849280241</v>
      </c>
      <c r="I143" s="117">
        <f t="shared" si="49"/>
        <v>47.585706211315511</v>
      </c>
      <c r="J143" s="117">
        <f t="shared" si="49"/>
        <v>48.095203696208209</v>
      </c>
      <c r="K143" s="117">
        <f t="shared" si="49"/>
        <v>45.032277790287125</v>
      </c>
      <c r="L143" s="117">
        <f t="shared" si="49"/>
        <v>46.057854902035835</v>
      </c>
      <c r="M143" s="117">
        <f t="shared" si="49"/>
        <v>53.72736657747258</v>
      </c>
      <c r="N143" s="117">
        <f t="shared" si="49"/>
        <v>61.811426999846873</v>
      </c>
      <c r="O143" s="117">
        <f t="shared" si="49"/>
        <v>50.698492861808411</v>
      </c>
      <c r="P143" s="117">
        <f t="shared" si="49"/>
        <v>55.287505067676982</v>
      </c>
      <c r="Q143" s="117">
        <f t="shared" si="49"/>
        <v>80.50841333718455</v>
      </c>
      <c r="R143" s="117">
        <f t="shared" ref="R143:V143" si="50">R144+R146+R148+R157</f>
        <v>95.088309005385412</v>
      </c>
      <c r="S143" s="117">
        <f t="shared" si="50"/>
        <v>109.43646892058803</v>
      </c>
      <c r="T143" s="117">
        <f t="shared" si="50"/>
        <v>112.7333689155696</v>
      </c>
      <c r="U143" s="117">
        <f t="shared" si="50"/>
        <v>130.54454920499708</v>
      </c>
      <c r="V143" s="117">
        <f t="shared" si="50"/>
        <v>140.42672312789659</v>
      </c>
      <c r="W143" s="117">
        <f t="shared" ref="W143:Y143" si="51">W144+W146+W148+W157</f>
        <v>155.18332482777922</v>
      </c>
      <c r="X143" s="117">
        <f t="shared" si="51"/>
        <v>163.11451928349575</v>
      </c>
      <c r="Y143" s="117">
        <f t="shared" si="51"/>
        <v>176.96051282371559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2.8381628124822944</v>
      </c>
      <c r="C144" s="122">
        <f t="shared" si="52"/>
        <v>4.0620067927067751</v>
      </c>
      <c r="D144" s="122">
        <f t="shared" si="52"/>
        <v>6.5458190172823096</v>
      </c>
      <c r="E144" s="122">
        <f t="shared" si="52"/>
        <v>12.211746768398974</v>
      </c>
      <c r="F144" s="122">
        <f t="shared" si="52"/>
        <v>13.942817314967613</v>
      </c>
      <c r="G144" s="122">
        <f t="shared" si="52"/>
        <v>16.525855346241912</v>
      </c>
      <c r="H144" s="122">
        <f t="shared" si="52"/>
        <v>21.308990690993198</v>
      </c>
      <c r="I144" s="122">
        <f t="shared" si="52"/>
        <v>23.827442859147755</v>
      </c>
      <c r="J144" s="122">
        <f t="shared" si="52"/>
        <v>22.653094293069827</v>
      </c>
      <c r="K144" s="122">
        <f t="shared" si="52"/>
        <v>20.079663014288673</v>
      </c>
      <c r="L144" s="122">
        <f t="shared" si="52"/>
        <v>19.245472034818359</v>
      </c>
      <c r="M144" s="122">
        <f t="shared" si="52"/>
        <v>25.874333384229033</v>
      </c>
      <c r="N144" s="122">
        <f t="shared" si="52"/>
        <v>27.257373467472778</v>
      </c>
      <c r="O144" s="122">
        <f t="shared" si="52"/>
        <v>15.899279138711726</v>
      </c>
      <c r="P144" s="122">
        <f t="shared" si="52"/>
        <v>16.873129728491246</v>
      </c>
      <c r="Q144" s="122">
        <f t="shared" si="52"/>
        <v>30.578415034388097</v>
      </c>
      <c r="R144" s="122">
        <f t="shared" si="52"/>
        <v>29.953975535786935</v>
      </c>
      <c r="S144" s="122">
        <f t="shared" si="52"/>
        <v>32.047733293486267</v>
      </c>
      <c r="T144" s="122">
        <f t="shared" si="52"/>
        <v>33.620531322275149</v>
      </c>
      <c r="U144" s="122">
        <f t="shared" si="52"/>
        <v>33.461544742953279</v>
      </c>
      <c r="V144" s="122">
        <f t="shared" si="52"/>
        <v>37.149011088536817</v>
      </c>
      <c r="W144" s="122">
        <f t="shared" si="52"/>
        <v>42.589719328316818</v>
      </c>
      <c r="X144" s="122">
        <f t="shared" si="52"/>
        <v>44.069724580461589</v>
      </c>
      <c r="Y144" s="122">
        <f t="shared" si="52"/>
        <v>44.947838503524146</v>
      </c>
      <c r="DA144" s="130" t="s">
        <v>1706</v>
      </c>
    </row>
    <row r="145" spans="1:105" ht="12" customHeight="1" x14ac:dyDescent="0.25">
      <c r="A145" s="97" t="s">
        <v>53</v>
      </c>
      <c r="B145" s="98">
        <v>2.8381628124822944</v>
      </c>
      <c r="C145" s="98">
        <v>4.0620067927067751</v>
      </c>
      <c r="D145" s="98">
        <v>6.5458190172823096</v>
      </c>
      <c r="E145" s="98">
        <v>12.211746768398974</v>
      </c>
      <c r="F145" s="98">
        <v>13.942817314967613</v>
      </c>
      <c r="G145" s="98">
        <v>16.525855346241912</v>
      </c>
      <c r="H145" s="98">
        <v>21.308990690993198</v>
      </c>
      <c r="I145" s="98">
        <v>23.827442859147755</v>
      </c>
      <c r="J145" s="98">
        <v>22.653094293069827</v>
      </c>
      <c r="K145" s="98">
        <v>20.079663014288673</v>
      </c>
      <c r="L145" s="98">
        <v>19.245472034818359</v>
      </c>
      <c r="M145" s="98">
        <v>25.874333384229033</v>
      </c>
      <c r="N145" s="98">
        <v>27.257373467472778</v>
      </c>
      <c r="O145" s="98">
        <v>15.899279138711726</v>
      </c>
      <c r="P145" s="98">
        <v>16.873129728491246</v>
      </c>
      <c r="Q145" s="98">
        <v>30.578415034388097</v>
      </c>
      <c r="R145" s="98">
        <v>29.953975535786935</v>
      </c>
      <c r="S145" s="98">
        <v>32.047733293486267</v>
      </c>
      <c r="T145" s="98">
        <v>33.620531322275149</v>
      </c>
      <c r="U145" s="98">
        <v>33.461544742953279</v>
      </c>
      <c r="V145" s="98">
        <v>37.149011088536817</v>
      </c>
      <c r="W145" s="98">
        <v>42.589719328316818</v>
      </c>
      <c r="X145" s="98">
        <v>44.069724580461589</v>
      </c>
      <c r="Y145" s="98">
        <v>44.947838503524146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1.4337867716235513</v>
      </c>
      <c r="C146" s="122">
        <f t="shared" si="53"/>
        <v>1.9116689774433451</v>
      </c>
      <c r="D146" s="122">
        <f t="shared" si="53"/>
        <v>2.0224679935179544</v>
      </c>
      <c r="E146" s="122">
        <f t="shared" si="53"/>
        <v>3.7235496867329374</v>
      </c>
      <c r="F146" s="122">
        <f t="shared" si="53"/>
        <v>2.4772098728541914</v>
      </c>
      <c r="G146" s="122">
        <f t="shared" si="53"/>
        <v>3.0016752325045566</v>
      </c>
      <c r="H146" s="122">
        <f t="shared" si="53"/>
        <v>4.096346656617377</v>
      </c>
      <c r="I146" s="122">
        <f t="shared" si="53"/>
        <v>7.2681537187720071</v>
      </c>
      <c r="J146" s="122">
        <f t="shared" si="53"/>
        <v>7.3248126203048773</v>
      </c>
      <c r="K146" s="122">
        <f t="shared" si="53"/>
        <v>5.0910791703529918</v>
      </c>
      <c r="L146" s="122">
        <f t="shared" si="53"/>
        <v>6.7117917053329039</v>
      </c>
      <c r="M146" s="122">
        <f t="shared" si="53"/>
        <v>6.9638246061383615</v>
      </c>
      <c r="N146" s="122">
        <f t="shared" si="53"/>
        <v>12.774441908129223</v>
      </c>
      <c r="O146" s="122">
        <f t="shared" si="53"/>
        <v>9.431020685072264</v>
      </c>
      <c r="P146" s="122">
        <f t="shared" si="53"/>
        <v>8.3793723907214517</v>
      </c>
      <c r="Q146" s="122">
        <f t="shared" si="53"/>
        <v>13.242296324269745</v>
      </c>
      <c r="R146" s="122">
        <f t="shared" si="53"/>
        <v>19.970238572345583</v>
      </c>
      <c r="S146" s="122">
        <f t="shared" si="53"/>
        <v>25.649696155463928</v>
      </c>
      <c r="T146" s="122">
        <f t="shared" si="53"/>
        <v>21.582078313685081</v>
      </c>
      <c r="U146" s="122">
        <f t="shared" si="53"/>
        <v>34.510952351834035</v>
      </c>
      <c r="V146" s="122">
        <f t="shared" si="53"/>
        <v>32.729710914006198</v>
      </c>
      <c r="W146" s="122">
        <f t="shared" si="53"/>
        <v>32.835072949877194</v>
      </c>
      <c r="X146" s="122">
        <f t="shared" si="53"/>
        <v>31.421656603411886</v>
      </c>
      <c r="Y146" s="122">
        <f t="shared" si="53"/>
        <v>43.815197175266803</v>
      </c>
      <c r="DA146" s="130" t="s">
        <v>1708</v>
      </c>
    </row>
    <row r="147" spans="1:105" ht="12" customHeight="1" x14ac:dyDescent="0.25">
      <c r="A147" s="97" t="s">
        <v>53</v>
      </c>
      <c r="B147" s="98">
        <v>1.4337867716235513</v>
      </c>
      <c r="C147" s="98">
        <v>1.9116689774433451</v>
      </c>
      <c r="D147" s="98">
        <v>2.0224679935179544</v>
      </c>
      <c r="E147" s="98">
        <v>3.7235496867329374</v>
      </c>
      <c r="F147" s="98">
        <v>2.4772098728541914</v>
      </c>
      <c r="G147" s="98">
        <v>3.0016752325045566</v>
      </c>
      <c r="H147" s="98">
        <v>4.096346656617377</v>
      </c>
      <c r="I147" s="98">
        <v>7.2681537187720071</v>
      </c>
      <c r="J147" s="98">
        <v>7.3248126203048773</v>
      </c>
      <c r="K147" s="98">
        <v>5.0910791703529918</v>
      </c>
      <c r="L147" s="98">
        <v>6.7117917053329039</v>
      </c>
      <c r="M147" s="98">
        <v>6.9638246061383615</v>
      </c>
      <c r="N147" s="98">
        <v>12.774441908129223</v>
      </c>
      <c r="O147" s="98">
        <v>9.431020685072264</v>
      </c>
      <c r="P147" s="98">
        <v>8.3793723907214517</v>
      </c>
      <c r="Q147" s="98">
        <v>13.242296324269745</v>
      </c>
      <c r="R147" s="98">
        <v>19.970238572345583</v>
      </c>
      <c r="S147" s="98">
        <v>25.649696155463928</v>
      </c>
      <c r="T147" s="98">
        <v>21.582078313685081</v>
      </c>
      <c r="U147" s="98">
        <v>34.510952351834035</v>
      </c>
      <c r="V147" s="98">
        <v>32.729710914006198</v>
      </c>
      <c r="W147" s="98">
        <v>32.835072949877194</v>
      </c>
      <c r="X147" s="98">
        <v>31.421656603411886</v>
      </c>
      <c r="Y147" s="98">
        <v>43.815197175266803</v>
      </c>
      <c r="DA147" s="63" t="s">
        <v>1709</v>
      </c>
    </row>
    <row r="148" spans="1:105" ht="12" customHeight="1" x14ac:dyDescent="0.25">
      <c r="A148" s="121" t="s">
        <v>55</v>
      </c>
      <c r="B148" s="122">
        <v>1.5108322870031672</v>
      </c>
      <c r="C148" s="122">
        <v>1.9726650250232602</v>
      </c>
      <c r="D148" s="122">
        <v>3.4081100426931088</v>
      </c>
      <c r="E148" s="122">
        <v>4.8089976128755199</v>
      </c>
      <c r="F148" s="122">
        <v>6.5489498690123078</v>
      </c>
      <c r="G148" s="122">
        <v>7.9270367059629727</v>
      </c>
      <c r="H148" s="122">
        <v>9.8213603644470062</v>
      </c>
      <c r="I148" s="122">
        <v>10.949580256144857</v>
      </c>
      <c r="J148" s="122">
        <v>12.23055589313535</v>
      </c>
      <c r="K148" s="122">
        <v>13.507279743184233</v>
      </c>
      <c r="L148" s="122">
        <v>13.735950253487257</v>
      </c>
      <c r="M148" s="122">
        <v>14.487947355922358</v>
      </c>
      <c r="N148" s="122">
        <v>15.006790383317314</v>
      </c>
      <c r="O148" s="122">
        <v>17.095228832743388</v>
      </c>
      <c r="P148" s="122">
        <v>20.137583336654686</v>
      </c>
      <c r="Q148" s="122">
        <v>24.56143736878705</v>
      </c>
      <c r="R148" s="122">
        <v>30.250069377695091</v>
      </c>
      <c r="S148" s="122">
        <v>34.665822195210708</v>
      </c>
      <c r="T148" s="122">
        <v>37.47609174871905</v>
      </c>
      <c r="U148" s="122">
        <v>40.322252356842085</v>
      </c>
      <c r="V148" s="122">
        <v>43.391409157421116</v>
      </c>
      <c r="W148" s="122">
        <v>51.239471789829722</v>
      </c>
      <c r="X148" s="122">
        <v>56.895947927875618</v>
      </c>
      <c r="Y148" s="122">
        <v>60.149930893235137</v>
      </c>
      <c r="DA148" s="130" t="s">
        <v>1710</v>
      </c>
    </row>
    <row r="149" spans="1:105" ht="12" customHeight="1" x14ac:dyDescent="0.25">
      <c r="A149" s="97" t="s">
        <v>124</v>
      </c>
      <c r="B149" s="98">
        <v>1.4943209354480118E-2</v>
      </c>
      <c r="C149" s="98">
        <v>2.2453622009580527E-2</v>
      </c>
      <c r="D149" s="98">
        <v>4.5396175762066157E-2</v>
      </c>
      <c r="E149" s="98">
        <v>6.8223442685105204E-2</v>
      </c>
      <c r="F149" s="98">
        <v>8.3697049431327206E-2</v>
      </c>
      <c r="G149" s="98">
        <v>9.3368242495635648E-2</v>
      </c>
      <c r="H149" s="98">
        <v>0.10200590124874559</v>
      </c>
      <c r="I149" s="98">
        <v>9.4462681265438123E-2</v>
      </c>
      <c r="J149" s="98">
        <v>9.5839176939567672E-2</v>
      </c>
      <c r="K149" s="98">
        <v>9.1696102469985163E-2</v>
      </c>
      <c r="L149" s="98">
        <v>7.8121545562628777E-2</v>
      </c>
      <c r="M149" s="98">
        <v>6.178239519565154E-2</v>
      </c>
      <c r="N149" s="98">
        <v>5.6266886409286121E-2</v>
      </c>
      <c r="O149" s="98">
        <v>0.10353787311561485</v>
      </c>
      <c r="P149" s="98">
        <v>0.13183536596476997</v>
      </c>
      <c r="Q149" s="98">
        <v>0.14701257012094451</v>
      </c>
      <c r="R149" s="98">
        <v>0.16191167357037348</v>
      </c>
      <c r="S149" s="98">
        <v>0.19381618155871591</v>
      </c>
      <c r="T149" s="98">
        <v>0.22679402775674803</v>
      </c>
      <c r="U149" s="98">
        <v>0.26577010253288846</v>
      </c>
      <c r="V149" s="98">
        <v>0.30483504649479992</v>
      </c>
      <c r="W149" s="98">
        <v>0.33137536733300754</v>
      </c>
      <c r="X149" s="98">
        <v>0.35341673336725848</v>
      </c>
      <c r="Y149" s="98">
        <v>0.36929030048042172</v>
      </c>
      <c r="DA149" s="63" t="s">
        <v>1711</v>
      </c>
    </row>
    <row r="150" spans="1:105" ht="12" customHeight="1" x14ac:dyDescent="0.25">
      <c r="A150" s="97" t="s">
        <v>123</v>
      </c>
      <c r="B150" s="98">
        <v>1.0481798523192684E-4</v>
      </c>
      <c r="C150" s="98">
        <v>1.0433926048961183E-4</v>
      </c>
      <c r="D150" s="98">
        <v>3.2637170311054981E-4</v>
      </c>
      <c r="E150" s="98">
        <v>5.4333990272535399E-4</v>
      </c>
      <c r="F150" s="98">
        <v>4.4359705502010084E-4</v>
      </c>
      <c r="G150" s="98">
        <v>5.5795979120570232E-4</v>
      </c>
      <c r="H150" s="98">
        <v>6.7789770350651368E-4</v>
      </c>
      <c r="I150" s="98">
        <v>7.5855032003307619E-4</v>
      </c>
      <c r="J150" s="98">
        <v>9.3971520470983116E-4</v>
      </c>
      <c r="K150" s="98">
        <v>7.5393160633055705E-4</v>
      </c>
      <c r="L150" s="98">
        <v>4.7663240031512155E-4</v>
      </c>
      <c r="M150" s="98">
        <v>3.9052278472667787E-4</v>
      </c>
      <c r="N150" s="98">
        <v>3.1214987305891814E-4</v>
      </c>
      <c r="O150" s="98">
        <v>1.0537968215647889E-3</v>
      </c>
      <c r="P150" s="98">
        <v>1.1466321162090379E-3</v>
      </c>
      <c r="Q150" s="98">
        <v>1.1862981924930926E-3</v>
      </c>
      <c r="R150" s="98">
        <v>1.412124783800603E-3</v>
      </c>
      <c r="S150" s="98">
        <v>1.8294459862298227E-3</v>
      </c>
      <c r="T150" s="98">
        <v>2.6253387757981979E-3</v>
      </c>
      <c r="U150" s="98">
        <v>2.8457870538131343E-3</v>
      </c>
      <c r="V150" s="98">
        <v>3.7558312406537116E-3</v>
      </c>
      <c r="W150" s="98">
        <v>3.893305747830532E-3</v>
      </c>
      <c r="X150" s="98">
        <v>4.5849890274809865E-3</v>
      </c>
      <c r="Y150" s="98">
        <v>6.0294454806990375E-3</v>
      </c>
      <c r="DA150" s="63" t="s">
        <v>1712</v>
      </c>
    </row>
    <row r="151" spans="1:105" ht="12" customHeight="1" x14ac:dyDescent="0.25">
      <c r="A151" s="100" t="s">
        <v>50</v>
      </c>
      <c r="B151" s="101">
        <v>3.4001406632700075E-5</v>
      </c>
      <c r="C151" s="101">
        <v>3.3615676924568112E-5</v>
      </c>
      <c r="D151" s="101">
        <v>1.0557187387514157E-4</v>
      </c>
      <c r="E151" s="101">
        <v>1.7030653957982785E-4</v>
      </c>
      <c r="F151" s="101">
        <v>1.4058359032238056E-4</v>
      </c>
      <c r="G151" s="101">
        <v>1.9639239420163286E-4</v>
      </c>
      <c r="H151" s="101">
        <v>2.172371691022017E-4</v>
      </c>
      <c r="I151" s="101">
        <v>2.4266782159389813E-4</v>
      </c>
      <c r="J151" s="101">
        <v>2.9555663888690187E-4</v>
      </c>
      <c r="K151" s="101">
        <v>2.3770855481652529E-4</v>
      </c>
      <c r="L151" s="101">
        <v>1.4862112608193497E-4</v>
      </c>
      <c r="M151" s="101">
        <v>1.0276105302098879E-4</v>
      </c>
      <c r="N151" s="101">
        <v>5.4668190389506943E-6</v>
      </c>
      <c r="O151" s="101">
        <v>2.9211130708302043E-4</v>
      </c>
      <c r="P151" s="101">
        <v>3.036250057566782E-4</v>
      </c>
      <c r="Q151" s="101">
        <v>2.8935112201828401E-4</v>
      </c>
      <c r="R151" s="101">
        <v>3.7795086907298534E-4</v>
      </c>
      <c r="S151" s="101">
        <v>4.8367117346895895E-4</v>
      </c>
      <c r="T151" s="101">
        <v>6.3024809471514808E-4</v>
      </c>
      <c r="U151" s="101">
        <v>6.142349017925488E-4</v>
      </c>
      <c r="V151" s="101">
        <v>7.5004400997250205E-4</v>
      </c>
      <c r="W151" s="101">
        <v>9.1950878823564535E-4</v>
      </c>
      <c r="X151" s="101">
        <v>1.0922444165733767E-3</v>
      </c>
      <c r="Y151" s="101">
        <v>1.2131865445210129E-3</v>
      </c>
      <c r="DA151" s="131" t="s">
        <v>1713</v>
      </c>
    </row>
    <row r="152" spans="1:105" ht="12" customHeight="1" x14ac:dyDescent="0.25">
      <c r="A152" s="103" t="s">
        <v>52</v>
      </c>
      <c r="B152" s="104">
        <v>7.0816578599226766E-5</v>
      </c>
      <c r="C152" s="104">
        <v>7.0723583565043721E-5</v>
      </c>
      <c r="D152" s="104">
        <v>2.2079982923540824E-4</v>
      </c>
      <c r="E152" s="104">
        <v>3.7303336314552617E-4</v>
      </c>
      <c r="F152" s="104">
        <v>3.0301346469772028E-4</v>
      </c>
      <c r="G152" s="104">
        <v>3.6156739700406951E-4</v>
      </c>
      <c r="H152" s="104">
        <v>4.6066053440431198E-4</v>
      </c>
      <c r="I152" s="104">
        <v>5.1588249843917801E-4</v>
      </c>
      <c r="J152" s="104">
        <v>6.4415856582292934E-4</v>
      </c>
      <c r="K152" s="104">
        <v>5.1622305151403176E-4</v>
      </c>
      <c r="L152" s="104">
        <v>3.2801127423318657E-4</v>
      </c>
      <c r="M152" s="104">
        <v>2.8776173170568908E-4</v>
      </c>
      <c r="N152" s="104">
        <v>3.0668305401996746E-4</v>
      </c>
      <c r="O152" s="104">
        <v>7.616855144817684E-4</v>
      </c>
      <c r="P152" s="104">
        <v>8.4300711045235961E-4</v>
      </c>
      <c r="Q152" s="104">
        <v>8.9694707047480854E-4</v>
      </c>
      <c r="R152" s="104">
        <v>1.0341739147276176E-3</v>
      </c>
      <c r="S152" s="104">
        <v>1.3457748127608637E-3</v>
      </c>
      <c r="T152" s="104">
        <v>1.9950906810830499E-3</v>
      </c>
      <c r="U152" s="104">
        <v>2.2315521520205853E-3</v>
      </c>
      <c r="V152" s="104">
        <v>3.0057872306812096E-3</v>
      </c>
      <c r="W152" s="104">
        <v>2.9737969595948865E-3</v>
      </c>
      <c r="X152" s="104">
        <v>3.4927446109076095E-3</v>
      </c>
      <c r="Y152" s="104">
        <v>4.8162589361780243E-3</v>
      </c>
      <c r="DA152" s="132" t="s">
        <v>1714</v>
      </c>
    </row>
    <row r="153" spans="1:105" ht="12" customHeight="1" x14ac:dyDescent="0.25">
      <c r="A153" s="106" t="s">
        <v>122</v>
      </c>
      <c r="B153" s="101">
        <v>0.67545326719725285</v>
      </c>
      <c r="C153" s="101">
        <v>0.8446206638748297</v>
      </c>
      <c r="D153" s="101">
        <v>1.5930872427167184</v>
      </c>
      <c r="E153" s="101">
        <v>2.1419554316726863</v>
      </c>
      <c r="F153" s="101">
        <v>3.1105344691763825</v>
      </c>
      <c r="G153" s="101">
        <v>3.7089861866067828</v>
      </c>
      <c r="H153" s="101">
        <v>4.5174033291189382</v>
      </c>
      <c r="I153" s="101">
        <v>4.3050239304511484</v>
      </c>
      <c r="J153" s="101">
        <v>4.3052073738985355</v>
      </c>
      <c r="K153" s="101">
        <v>4.7087087232936904</v>
      </c>
      <c r="L153" s="101">
        <v>4.6196859587686694</v>
      </c>
      <c r="M153" s="101">
        <v>5.0577980153238444</v>
      </c>
      <c r="N153" s="101">
        <v>5.4316933339030875</v>
      </c>
      <c r="O153" s="101">
        <v>6.4031560179270981</v>
      </c>
      <c r="P153" s="101">
        <v>7.4792947380478356</v>
      </c>
      <c r="Q153" s="101">
        <v>7.777649521370761</v>
      </c>
      <c r="R153" s="101">
        <v>9.3175353553041624</v>
      </c>
      <c r="S153" s="101">
        <v>10.375956366474474</v>
      </c>
      <c r="T153" s="101">
        <v>10.388064745174738</v>
      </c>
      <c r="U153" s="101">
        <v>11.510551227208547</v>
      </c>
      <c r="V153" s="101">
        <v>12.509275890084213</v>
      </c>
      <c r="W153" s="101">
        <v>14.176918699215246</v>
      </c>
      <c r="X153" s="101">
        <v>12.865801135724</v>
      </c>
      <c r="Y153" s="101">
        <v>10.80439418939247</v>
      </c>
      <c r="DA153" s="131" t="s">
        <v>1715</v>
      </c>
    </row>
    <row r="154" spans="1:105" ht="12" customHeight="1" x14ac:dyDescent="0.25">
      <c r="A154" s="107" t="s">
        <v>121</v>
      </c>
      <c r="B154" s="104">
        <v>0.82033099246620234</v>
      </c>
      <c r="C154" s="104">
        <v>1.1054863998783604</v>
      </c>
      <c r="D154" s="104">
        <v>1.7693002525112136</v>
      </c>
      <c r="E154" s="104">
        <v>2.5982753986150029</v>
      </c>
      <c r="F154" s="104">
        <v>3.3542747533495776</v>
      </c>
      <c r="G154" s="104">
        <v>4.1241243170693487</v>
      </c>
      <c r="H154" s="104">
        <v>5.2012732363758154</v>
      </c>
      <c r="I154" s="104">
        <v>6.5493350941082378</v>
      </c>
      <c r="J154" s="104">
        <v>7.8285696270925378</v>
      </c>
      <c r="K154" s="104">
        <v>8.706120985814227</v>
      </c>
      <c r="L154" s="104">
        <v>9.0376661167556431</v>
      </c>
      <c r="M154" s="104">
        <v>9.3679764226181366</v>
      </c>
      <c r="N154" s="104">
        <v>9.5185180131318816</v>
      </c>
      <c r="O154" s="104">
        <v>10.587481144879108</v>
      </c>
      <c r="P154" s="104">
        <v>12.525306600525873</v>
      </c>
      <c r="Q154" s="104">
        <v>16.635588979102852</v>
      </c>
      <c r="R154" s="104">
        <v>20.769210224036755</v>
      </c>
      <c r="S154" s="104">
        <v>24.094220201191291</v>
      </c>
      <c r="T154" s="104">
        <v>26.858607637011765</v>
      </c>
      <c r="U154" s="104">
        <v>28.543085240046839</v>
      </c>
      <c r="V154" s="104">
        <v>30.57354238960145</v>
      </c>
      <c r="W154" s="104">
        <v>36.727284417533639</v>
      </c>
      <c r="X154" s="104">
        <v>43.67214506975688</v>
      </c>
      <c r="Y154" s="104">
        <v>48.970216957881547</v>
      </c>
      <c r="DA154" s="132" t="s">
        <v>1716</v>
      </c>
    </row>
    <row r="155" spans="1:105" ht="12" customHeight="1" x14ac:dyDescent="0.25">
      <c r="A155" s="108" t="s">
        <v>53</v>
      </c>
      <c r="B155" s="98">
        <v>0.24564147720383445</v>
      </c>
      <c r="C155" s="98">
        <v>0.3253271682162297</v>
      </c>
      <c r="D155" s="98">
        <v>0.52812255388328322</v>
      </c>
      <c r="E155" s="98">
        <v>0.74848736492709678</v>
      </c>
      <c r="F155" s="98">
        <v>0.98218853310293031</v>
      </c>
      <c r="G155" s="98">
        <v>1.3425369617941341</v>
      </c>
      <c r="H155" s="98">
        <v>1.5393983959316495</v>
      </c>
      <c r="I155" s="98">
        <v>1.9538979795002591</v>
      </c>
      <c r="J155" s="98">
        <v>2.2946689606238815</v>
      </c>
      <c r="K155" s="98">
        <v>2.5666757297682432</v>
      </c>
      <c r="L155" s="98">
        <v>2.6741887866021377</v>
      </c>
      <c r="M155" s="98">
        <v>2.7088999498303492</v>
      </c>
      <c r="N155" s="98">
        <v>2.3250610525382465</v>
      </c>
      <c r="O155" s="98">
        <v>2.7775759912856697</v>
      </c>
      <c r="P155" s="98">
        <v>3.1851985229496576</v>
      </c>
      <c r="Q155" s="98">
        <v>3.9789132631024424</v>
      </c>
      <c r="R155" s="98">
        <v>5.4513878064724413</v>
      </c>
      <c r="S155" s="98">
        <v>6.270504474903932</v>
      </c>
      <c r="T155" s="98">
        <v>6.3826320479711551</v>
      </c>
      <c r="U155" s="98">
        <v>6.146837729285747</v>
      </c>
      <c r="V155" s="98">
        <v>6.1425872983761307</v>
      </c>
      <c r="W155" s="98">
        <v>8.7975911665645636</v>
      </c>
      <c r="X155" s="98">
        <v>10.435898198974764</v>
      </c>
      <c r="Y155" s="98">
        <v>9.5412966529648138</v>
      </c>
      <c r="DA155" s="63" t="s">
        <v>1717</v>
      </c>
    </row>
    <row r="156" spans="1:105" ht="12" customHeight="1" x14ac:dyDescent="0.25">
      <c r="A156" s="108" t="s">
        <v>52</v>
      </c>
      <c r="B156" s="98">
        <v>0.57468951526236789</v>
      </c>
      <c r="C156" s="98">
        <v>0.78015923166213064</v>
      </c>
      <c r="D156" s="98">
        <v>1.2411776986279304</v>
      </c>
      <c r="E156" s="98">
        <v>1.8497880336879062</v>
      </c>
      <c r="F156" s="98">
        <v>2.3720862202466471</v>
      </c>
      <c r="G156" s="98">
        <v>2.7815873552752142</v>
      </c>
      <c r="H156" s="98">
        <v>3.6618748404441659</v>
      </c>
      <c r="I156" s="98">
        <v>4.5954371146079787</v>
      </c>
      <c r="J156" s="98">
        <v>5.5339006664686563</v>
      </c>
      <c r="K156" s="98">
        <v>6.1394452560459829</v>
      </c>
      <c r="L156" s="98">
        <v>6.3634773301535059</v>
      </c>
      <c r="M156" s="98">
        <v>6.6590764727877874</v>
      </c>
      <c r="N156" s="98">
        <v>7.1934569605936343</v>
      </c>
      <c r="O156" s="98">
        <v>7.8099051535934381</v>
      </c>
      <c r="P156" s="98">
        <v>9.3401080775762164</v>
      </c>
      <c r="Q156" s="98">
        <v>12.656675716000411</v>
      </c>
      <c r="R156" s="98">
        <v>15.317822417564315</v>
      </c>
      <c r="S156" s="98">
        <v>17.823715726287357</v>
      </c>
      <c r="T156" s="98">
        <v>20.475975589040612</v>
      </c>
      <c r="U156" s="98">
        <v>22.396247510761093</v>
      </c>
      <c r="V156" s="98">
        <v>24.430955091225318</v>
      </c>
      <c r="W156" s="98">
        <v>27.929693250969073</v>
      </c>
      <c r="X156" s="98">
        <v>33.236246870782118</v>
      </c>
      <c r="Y156" s="98">
        <v>39.42892030491673</v>
      </c>
      <c r="DA156" s="63" t="s">
        <v>1718</v>
      </c>
    </row>
    <row r="157" spans="1:105" ht="12" customHeight="1" x14ac:dyDescent="0.25">
      <c r="A157" s="121" t="s">
        <v>54</v>
      </c>
      <c r="B157" s="122">
        <v>0.7122573920088181</v>
      </c>
      <c r="C157" s="122">
        <v>0.92348075064787016</v>
      </c>
      <c r="D157" s="122">
        <v>1.721143915876032</v>
      </c>
      <c r="E157" s="122">
        <v>2.3830866809324331</v>
      </c>
      <c r="F157" s="122">
        <v>3.3334892058057641</v>
      </c>
      <c r="G157" s="122">
        <v>4.0619137561784298</v>
      </c>
      <c r="H157" s="122">
        <v>5.0811821372226573</v>
      </c>
      <c r="I157" s="122">
        <v>5.5405293772508948</v>
      </c>
      <c r="J157" s="122">
        <v>5.8867408896981503</v>
      </c>
      <c r="K157" s="122">
        <v>6.3542558624612333</v>
      </c>
      <c r="L157" s="122">
        <v>6.3646409083973108</v>
      </c>
      <c r="M157" s="122">
        <v>6.401261231182831</v>
      </c>
      <c r="N157" s="122">
        <v>6.7728212409275592</v>
      </c>
      <c r="O157" s="122">
        <v>8.272964205281033</v>
      </c>
      <c r="P157" s="122">
        <v>9.8974196118095978</v>
      </c>
      <c r="Q157" s="122">
        <v>12.126264609739644</v>
      </c>
      <c r="R157" s="122">
        <v>14.914025519557811</v>
      </c>
      <c r="S157" s="122">
        <v>17.07321727642713</v>
      </c>
      <c r="T157" s="122">
        <v>20.054667530890335</v>
      </c>
      <c r="U157" s="122">
        <v>22.249799753367679</v>
      </c>
      <c r="V157" s="122">
        <v>27.156591967932467</v>
      </c>
      <c r="W157" s="122">
        <v>28.519060759755483</v>
      </c>
      <c r="X157" s="122">
        <v>30.727190171746646</v>
      </c>
      <c r="Y157" s="122">
        <v>28.0475462516895</v>
      </c>
      <c r="DA157" s="130" t="s">
        <v>1719</v>
      </c>
    </row>
    <row r="158" spans="1:105" ht="12" customHeight="1" x14ac:dyDescent="0.25">
      <c r="A158" s="97" t="s">
        <v>50</v>
      </c>
      <c r="B158" s="98">
        <v>3.8539458835263184E-2</v>
      </c>
      <c r="C158" s="98">
        <v>4.675338888682995E-2</v>
      </c>
      <c r="D158" s="98">
        <v>6.6065134939601394E-2</v>
      </c>
      <c r="E158" s="98">
        <v>8.8323600777683142E-2</v>
      </c>
      <c r="F158" s="98">
        <v>0.13199939806745672</v>
      </c>
      <c r="G158" s="98">
        <v>0.16307205250128051</v>
      </c>
      <c r="H158" s="98">
        <v>0.21653569409113493</v>
      </c>
      <c r="I158" s="98">
        <v>0.2763521301143253</v>
      </c>
      <c r="J158" s="98">
        <v>0.30929399555554499</v>
      </c>
      <c r="K158" s="98">
        <v>0.28678766925455662</v>
      </c>
      <c r="L158" s="98">
        <v>0.38036389914563284</v>
      </c>
      <c r="M158" s="98">
        <v>0.39787509965687456</v>
      </c>
      <c r="N158" s="98">
        <v>0.15294147047274936</v>
      </c>
      <c r="O158" s="98">
        <v>0.86077745003399941</v>
      </c>
      <c r="P158" s="98">
        <v>1.2960901529772346</v>
      </c>
      <c r="Q158" s="98">
        <v>1.6736492164393382</v>
      </c>
      <c r="R158" s="98">
        <v>1.9402537169450433</v>
      </c>
      <c r="S158" s="98">
        <v>2.5578076278766133</v>
      </c>
      <c r="T158" s="98">
        <v>4.3799932882551325</v>
      </c>
      <c r="U158" s="98">
        <v>5.6127299170025502</v>
      </c>
      <c r="V158" s="98">
        <v>7.4969889854031448</v>
      </c>
      <c r="W158" s="98">
        <v>8.0617107062191167</v>
      </c>
      <c r="X158" s="98">
        <v>7.9842816609360598</v>
      </c>
      <c r="Y158" s="98">
        <v>7.6844787585144978</v>
      </c>
      <c r="DA158" s="63" t="s">
        <v>1720</v>
      </c>
    </row>
    <row r="159" spans="1:105" ht="12" customHeight="1" x14ac:dyDescent="0.25">
      <c r="A159" s="109" t="s">
        <v>120</v>
      </c>
      <c r="B159" s="33">
        <v>0.67371793317355488</v>
      </c>
      <c r="C159" s="33">
        <v>0.87672736176104027</v>
      </c>
      <c r="D159" s="33">
        <v>1.6550787809364307</v>
      </c>
      <c r="E159" s="33">
        <v>2.2947630801547501</v>
      </c>
      <c r="F159" s="33">
        <v>3.2014898077383074</v>
      </c>
      <c r="G159" s="33">
        <v>3.898841703677149</v>
      </c>
      <c r="H159" s="33">
        <v>4.8646464431315222</v>
      </c>
      <c r="I159" s="33">
        <v>5.2641772471365691</v>
      </c>
      <c r="J159" s="33">
        <v>5.5774468941426054</v>
      </c>
      <c r="K159" s="33">
        <v>6.0674681932066763</v>
      </c>
      <c r="L159" s="33">
        <v>5.9842770092516782</v>
      </c>
      <c r="M159" s="33">
        <v>6.0033861315259562</v>
      </c>
      <c r="N159" s="33">
        <v>6.6198797704548102</v>
      </c>
      <c r="O159" s="33">
        <v>7.4121867552470331</v>
      </c>
      <c r="P159" s="33">
        <v>8.6013294588323639</v>
      </c>
      <c r="Q159" s="33">
        <v>10.452615393300306</v>
      </c>
      <c r="R159" s="33">
        <v>12.973771802612767</v>
      </c>
      <c r="S159" s="33">
        <v>14.515409648550516</v>
      </c>
      <c r="T159" s="33">
        <v>15.674674242635202</v>
      </c>
      <c r="U159" s="33">
        <v>16.637069836365129</v>
      </c>
      <c r="V159" s="33">
        <v>19.659602982529321</v>
      </c>
      <c r="W159" s="33">
        <v>20.457350053536366</v>
      </c>
      <c r="X159" s="33">
        <v>22.742908510810587</v>
      </c>
      <c r="Y159" s="33">
        <v>20.363067493175002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196.20494261573108</v>
      </c>
      <c r="C161" s="117">
        <f t="shared" si="54"/>
        <v>199.46656093342051</v>
      </c>
      <c r="D161" s="117">
        <f t="shared" si="54"/>
        <v>267.19031857202788</v>
      </c>
      <c r="E161" s="117">
        <f t="shared" si="54"/>
        <v>284.08389718461763</v>
      </c>
      <c r="F161" s="117">
        <f t="shared" si="54"/>
        <v>292.12966692651173</v>
      </c>
      <c r="G161" s="117">
        <f t="shared" si="54"/>
        <v>274.82151458488744</v>
      </c>
      <c r="H161" s="117">
        <f t="shared" si="54"/>
        <v>307.19379169491339</v>
      </c>
      <c r="I161" s="117">
        <f t="shared" si="54"/>
        <v>305.7917026566692</v>
      </c>
      <c r="J161" s="117">
        <f t="shared" si="54"/>
        <v>316.26392656421109</v>
      </c>
      <c r="K161" s="117">
        <f t="shared" si="54"/>
        <v>319.65781249182555</v>
      </c>
      <c r="L161" s="117">
        <f t="shared" si="54"/>
        <v>315.38699030588111</v>
      </c>
      <c r="M161" s="117">
        <f t="shared" si="54"/>
        <v>273.36333123445178</v>
      </c>
      <c r="N161" s="117">
        <f t="shared" si="54"/>
        <v>353.07443727627509</v>
      </c>
      <c r="O161" s="117">
        <f t="shared" si="54"/>
        <v>269.59609080487979</v>
      </c>
      <c r="P161" s="117">
        <f t="shared" si="54"/>
        <v>259.34761570828357</v>
      </c>
      <c r="Q161" s="117">
        <f t="shared" si="54"/>
        <v>273.66874613684445</v>
      </c>
      <c r="R161" s="117">
        <f t="shared" ref="R161:V161" si="55">R162+R164+R166+R175</f>
        <v>444.8648148406167</v>
      </c>
      <c r="S161" s="117">
        <f t="shared" si="55"/>
        <v>398.41120294716939</v>
      </c>
      <c r="T161" s="117">
        <f t="shared" si="55"/>
        <v>227.3189799946706</v>
      </c>
      <c r="U161" s="117">
        <f t="shared" si="55"/>
        <v>227.28724435190804</v>
      </c>
      <c r="V161" s="117">
        <f t="shared" si="55"/>
        <v>205.08249514280092</v>
      </c>
      <c r="W161" s="117">
        <f t="shared" ref="W161:Y161" si="56">W162+W164+W166+W175</f>
        <v>177.28585603473826</v>
      </c>
      <c r="X161" s="117">
        <f t="shared" si="56"/>
        <v>117.66306811690185</v>
      </c>
      <c r="Y161" s="117">
        <f t="shared" si="56"/>
        <v>35.992689042696128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134.33583150504262</v>
      </c>
      <c r="C162" s="122">
        <f t="shared" si="57"/>
        <v>131.37209238083381</v>
      </c>
      <c r="D162" s="122">
        <f t="shared" si="57"/>
        <v>195.12575083630085</v>
      </c>
      <c r="E162" s="122">
        <f t="shared" si="57"/>
        <v>203.51559959799951</v>
      </c>
      <c r="F162" s="122">
        <f t="shared" si="57"/>
        <v>219.2669340853393</v>
      </c>
      <c r="G162" s="122">
        <f t="shared" si="57"/>
        <v>204.70434159891201</v>
      </c>
      <c r="H162" s="122">
        <f t="shared" si="57"/>
        <v>232.7111307569339</v>
      </c>
      <c r="I162" s="122">
        <f t="shared" si="57"/>
        <v>223.868914396734</v>
      </c>
      <c r="J162" s="122">
        <f t="shared" si="57"/>
        <v>228.91938016016704</v>
      </c>
      <c r="K162" s="122">
        <f t="shared" si="57"/>
        <v>231.74707121109753</v>
      </c>
      <c r="L162" s="122">
        <f t="shared" si="57"/>
        <v>225.44962040281828</v>
      </c>
      <c r="M162" s="122">
        <f t="shared" si="57"/>
        <v>186.88769857861649</v>
      </c>
      <c r="N162" s="122">
        <f t="shared" si="57"/>
        <v>257.5057570960949</v>
      </c>
      <c r="O162" s="122">
        <f t="shared" si="57"/>
        <v>177.04491930705865</v>
      </c>
      <c r="P162" s="122">
        <f t="shared" si="57"/>
        <v>164.505240800363</v>
      </c>
      <c r="Q162" s="122">
        <f t="shared" si="57"/>
        <v>170.87468251676421</v>
      </c>
      <c r="R162" s="122">
        <f t="shared" si="57"/>
        <v>331.27804404151948</v>
      </c>
      <c r="S162" s="122">
        <f t="shared" si="57"/>
        <v>285.85095700048544</v>
      </c>
      <c r="T162" s="122">
        <f t="shared" si="57"/>
        <v>132.54947674245898</v>
      </c>
      <c r="U162" s="122">
        <f t="shared" si="57"/>
        <v>139.1050131933892</v>
      </c>
      <c r="V162" s="122">
        <f t="shared" si="57"/>
        <v>131.51788785821179</v>
      </c>
      <c r="W162" s="122">
        <f t="shared" si="57"/>
        <v>117.01335279522391</v>
      </c>
      <c r="X162" s="122">
        <f t="shared" si="57"/>
        <v>77.087608246456071</v>
      </c>
      <c r="Y162" s="122">
        <f t="shared" si="57"/>
        <v>15.604868370547129</v>
      </c>
      <c r="DA162" s="130" t="s">
        <v>1723</v>
      </c>
    </row>
    <row r="163" spans="1:105" ht="12" customHeight="1" x14ac:dyDescent="0.25">
      <c r="A163" s="97" t="s">
        <v>53</v>
      </c>
      <c r="B163" s="33">
        <v>134.33583150504262</v>
      </c>
      <c r="C163" s="33">
        <v>131.37209238083381</v>
      </c>
      <c r="D163" s="33">
        <v>195.12575083630085</v>
      </c>
      <c r="E163" s="33">
        <v>203.51559959799951</v>
      </c>
      <c r="F163" s="33">
        <v>219.2669340853393</v>
      </c>
      <c r="G163" s="33">
        <v>204.70434159891201</v>
      </c>
      <c r="H163" s="33">
        <v>232.7111307569339</v>
      </c>
      <c r="I163" s="33">
        <v>223.868914396734</v>
      </c>
      <c r="J163" s="33">
        <v>228.91938016016704</v>
      </c>
      <c r="K163" s="33">
        <v>231.74707121109753</v>
      </c>
      <c r="L163" s="33">
        <v>225.44962040281828</v>
      </c>
      <c r="M163" s="33">
        <v>186.88769857861649</v>
      </c>
      <c r="N163" s="33">
        <v>257.5057570960949</v>
      </c>
      <c r="O163" s="33">
        <v>177.04491930705865</v>
      </c>
      <c r="P163" s="33">
        <v>164.505240800363</v>
      </c>
      <c r="Q163" s="33">
        <v>170.87468251676421</v>
      </c>
      <c r="R163" s="33">
        <v>331.27804404151948</v>
      </c>
      <c r="S163" s="33">
        <v>285.85095700048544</v>
      </c>
      <c r="T163" s="33">
        <v>132.54947674245898</v>
      </c>
      <c r="U163" s="33">
        <v>139.1050131933892</v>
      </c>
      <c r="V163" s="33">
        <v>131.51788785821179</v>
      </c>
      <c r="W163" s="33">
        <v>117.01335279522391</v>
      </c>
      <c r="X163" s="33">
        <v>77.087608246456071</v>
      </c>
      <c r="Y163" s="33">
        <v>15.604868370547129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20.273552434630389</v>
      </c>
      <c r="C164" s="122">
        <f t="shared" si="58"/>
        <v>24.578916066079692</v>
      </c>
      <c r="D164" s="122">
        <f t="shared" si="58"/>
        <v>19.610388097959941</v>
      </c>
      <c r="E164" s="122">
        <f t="shared" si="58"/>
        <v>27.545633520762355</v>
      </c>
      <c r="F164" s="122">
        <f t="shared" si="58"/>
        <v>14.378374581147302</v>
      </c>
      <c r="G164" s="122">
        <f t="shared" si="58"/>
        <v>13.464564820351963</v>
      </c>
      <c r="H164" s="122">
        <f t="shared" si="58"/>
        <v>13.740099757974246</v>
      </c>
      <c r="I164" s="122">
        <f t="shared" si="58"/>
        <v>20.437327167392677</v>
      </c>
      <c r="J164" s="122">
        <f t="shared" si="58"/>
        <v>19.595299524437529</v>
      </c>
      <c r="K164" s="122">
        <f t="shared" si="58"/>
        <v>13.766770551935695</v>
      </c>
      <c r="L164" s="122">
        <f t="shared" si="58"/>
        <v>18.341637670907708</v>
      </c>
      <c r="M164" s="122">
        <f t="shared" si="58"/>
        <v>17.153970075369493</v>
      </c>
      <c r="N164" s="122">
        <f t="shared" si="58"/>
        <v>29.995554049612515</v>
      </c>
      <c r="O164" s="122">
        <f t="shared" si="58"/>
        <v>19.749821579148499</v>
      </c>
      <c r="P164" s="122">
        <f t="shared" si="58"/>
        <v>16.831593248835695</v>
      </c>
      <c r="Q164" s="122">
        <f t="shared" si="58"/>
        <v>23.141465681221916</v>
      </c>
      <c r="R164" s="122">
        <f t="shared" si="58"/>
        <v>29.568513022686577</v>
      </c>
      <c r="S164" s="122">
        <f t="shared" si="58"/>
        <v>31.870737813109322</v>
      </c>
      <c r="T164" s="122">
        <f t="shared" si="58"/>
        <v>22.192279048788222</v>
      </c>
      <c r="U164" s="122">
        <f t="shared" si="58"/>
        <v>28.4443609727835</v>
      </c>
      <c r="V164" s="122">
        <f t="shared" si="58"/>
        <v>21.932005528947681</v>
      </c>
      <c r="W164" s="122">
        <f t="shared" si="58"/>
        <v>17.093650755240422</v>
      </c>
      <c r="X164" s="122">
        <f t="shared" si="58"/>
        <v>11.006164311802959</v>
      </c>
      <c r="Y164" s="122">
        <f t="shared" si="58"/>
        <v>6.2877967329115281</v>
      </c>
      <c r="DA164" s="130" t="s">
        <v>1725</v>
      </c>
    </row>
    <row r="165" spans="1:105" ht="12" customHeight="1" x14ac:dyDescent="0.25">
      <c r="A165" s="97" t="s">
        <v>53</v>
      </c>
      <c r="B165" s="98">
        <v>20.273552434630389</v>
      </c>
      <c r="C165" s="98">
        <v>24.578916066079692</v>
      </c>
      <c r="D165" s="98">
        <v>19.610388097959941</v>
      </c>
      <c r="E165" s="98">
        <v>27.545633520762355</v>
      </c>
      <c r="F165" s="98">
        <v>14.378374581147302</v>
      </c>
      <c r="G165" s="98">
        <v>13.464564820351963</v>
      </c>
      <c r="H165" s="98">
        <v>13.740099757974246</v>
      </c>
      <c r="I165" s="98">
        <v>20.437327167392677</v>
      </c>
      <c r="J165" s="98">
        <v>19.595299524437529</v>
      </c>
      <c r="K165" s="98">
        <v>13.766770551935695</v>
      </c>
      <c r="L165" s="98">
        <v>18.341637670907708</v>
      </c>
      <c r="M165" s="98">
        <v>17.153970075369493</v>
      </c>
      <c r="N165" s="98">
        <v>29.995554049612515</v>
      </c>
      <c r="O165" s="98">
        <v>19.749821579148499</v>
      </c>
      <c r="P165" s="98">
        <v>16.831593248835695</v>
      </c>
      <c r="Q165" s="98">
        <v>23.141465681221916</v>
      </c>
      <c r="R165" s="98">
        <v>29.568513022686577</v>
      </c>
      <c r="S165" s="98">
        <v>31.870737813109322</v>
      </c>
      <c r="T165" s="98">
        <v>22.192279048788222</v>
      </c>
      <c r="U165" s="98">
        <v>28.4443609727835</v>
      </c>
      <c r="V165" s="98">
        <v>21.932005528947681</v>
      </c>
      <c r="W165" s="98">
        <v>17.093650755240422</v>
      </c>
      <c r="X165" s="98">
        <v>11.006164311802959</v>
      </c>
      <c r="Y165" s="98">
        <v>6.2877967329115281</v>
      </c>
      <c r="DA165" s="63" t="s">
        <v>1726</v>
      </c>
    </row>
    <row r="166" spans="1:105" ht="12" customHeight="1" x14ac:dyDescent="0.25">
      <c r="A166" s="121" t="s">
        <v>55</v>
      </c>
      <c r="B166" s="122">
        <v>28.268554140959061</v>
      </c>
      <c r="C166" s="122">
        <v>29.661763283365389</v>
      </c>
      <c r="D166" s="122">
        <v>34.780318669172637</v>
      </c>
      <c r="E166" s="122">
        <v>35.450921663311142</v>
      </c>
      <c r="F166" s="122">
        <v>38.711133907474348</v>
      </c>
      <c r="G166" s="122">
        <v>37.45325506689106</v>
      </c>
      <c r="H166" s="122">
        <v>40.052199015663376</v>
      </c>
      <c r="I166" s="122">
        <v>40.902292503775328</v>
      </c>
      <c r="J166" s="122">
        <v>45.734426060705353</v>
      </c>
      <c r="K166" s="122">
        <v>50.407810096153796</v>
      </c>
      <c r="L166" s="122">
        <v>48.886846153533583</v>
      </c>
      <c r="M166" s="122">
        <v>48.007791109262406</v>
      </c>
      <c r="N166" s="122">
        <v>45.063051422547801</v>
      </c>
      <c r="O166" s="122">
        <v>48.994732132126089</v>
      </c>
      <c r="P166" s="122">
        <v>52.354828169863076</v>
      </c>
      <c r="Q166" s="122">
        <v>53.5988943934913</v>
      </c>
      <c r="R166" s="122">
        <v>56.545398581776602</v>
      </c>
      <c r="S166" s="122">
        <v>54.283691735249519</v>
      </c>
      <c r="T166" s="122">
        <v>47.593439227783776</v>
      </c>
      <c r="U166" s="122">
        <v>38.726168518881948</v>
      </c>
      <c r="V166" s="122">
        <v>31.904074775303215</v>
      </c>
      <c r="W166" s="122">
        <v>27.808098903073297</v>
      </c>
      <c r="X166" s="122">
        <v>19.231172234167524</v>
      </c>
      <c r="Y166" s="122">
        <v>9.6596673181532928</v>
      </c>
      <c r="DA166" s="130" t="s">
        <v>1727</v>
      </c>
    </row>
    <row r="167" spans="1:105" ht="12" customHeight="1" x14ac:dyDescent="0.25">
      <c r="A167" s="97" t="s">
        <v>124</v>
      </c>
      <c r="B167" s="98">
        <v>0.27933612941045222</v>
      </c>
      <c r="C167" s="98">
        <v>0.31810073499062907</v>
      </c>
      <c r="D167" s="98">
        <v>0.41755180131067654</v>
      </c>
      <c r="E167" s="98">
        <v>0.45492993983932684</v>
      </c>
      <c r="F167" s="98">
        <v>0.47764517682646501</v>
      </c>
      <c r="G167" s="98">
        <v>0.45312171502782833</v>
      </c>
      <c r="H167" s="98">
        <v>0.44020386056127281</v>
      </c>
      <c r="I167" s="98">
        <v>0.38107642783840184</v>
      </c>
      <c r="J167" s="98">
        <v>0.37097062023243982</v>
      </c>
      <c r="K167" s="98">
        <v>0.34001003516923678</v>
      </c>
      <c r="L167" s="98">
        <v>0.27007591347561866</v>
      </c>
      <c r="M167" s="98">
        <v>0.20039273753764816</v>
      </c>
      <c r="N167" s="98">
        <v>0.16616285897396743</v>
      </c>
      <c r="O167" s="98">
        <v>0.28906019044743392</v>
      </c>
      <c r="P167" s="98">
        <v>0.32759320888657389</v>
      </c>
      <c r="Q167" s="98">
        <v>0.32138885247852134</v>
      </c>
      <c r="R167" s="98">
        <v>0.31055487850943164</v>
      </c>
      <c r="S167" s="98">
        <v>0.31128639336877273</v>
      </c>
      <c r="T167" s="98">
        <v>0.28731466991478455</v>
      </c>
      <c r="U167" s="98">
        <v>0.24201698859199425</v>
      </c>
      <c r="V167" s="98">
        <v>0.20655929051950564</v>
      </c>
      <c r="W167" s="98">
        <v>0.16233345080001366</v>
      </c>
      <c r="X167" s="98">
        <v>0.10787927578241706</v>
      </c>
      <c r="Y167" s="98">
        <v>6.1272048508323469E-2</v>
      </c>
      <c r="DA167" s="63" t="s">
        <v>1728</v>
      </c>
    </row>
    <row r="168" spans="1:105" ht="12" customHeight="1" x14ac:dyDescent="0.25">
      <c r="A168" s="97" t="s">
        <v>123</v>
      </c>
      <c r="B168" s="98">
        <v>2.201177689870464E-3</v>
      </c>
      <c r="C168" s="98">
        <v>2.7022930741903042E-3</v>
      </c>
      <c r="D168" s="98">
        <v>3.2738351097283342E-3</v>
      </c>
      <c r="E168" s="98">
        <v>3.816286538188119E-3</v>
      </c>
      <c r="F168" s="98">
        <v>3.9015857522398121E-3</v>
      </c>
      <c r="G168" s="98">
        <v>3.810346415777926E-3</v>
      </c>
      <c r="H168" s="98">
        <v>3.7334730807621775E-3</v>
      </c>
      <c r="I168" s="98">
        <v>3.5770679191457619E-3</v>
      </c>
      <c r="J168" s="98">
        <v>3.8680886009562344E-3</v>
      </c>
      <c r="K168" s="98">
        <v>3.7576050254929296E-3</v>
      </c>
      <c r="L168" s="98">
        <v>3.2033837672281852E-3</v>
      </c>
      <c r="M168" s="98">
        <v>2.0381817766924673E-3</v>
      </c>
      <c r="N168" s="98">
        <v>1.3976516293727822E-3</v>
      </c>
      <c r="O168" s="98">
        <v>3.5647218775021047E-3</v>
      </c>
      <c r="P168" s="98">
        <v>3.8558747909406459E-3</v>
      </c>
      <c r="Q168" s="98">
        <v>3.4943755837250111E-3</v>
      </c>
      <c r="R168" s="98">
        <v>3.1023914346022708E-3</v>
      </c>
      <c r="S168" s="98">
        <v>3.2035766027906486E-3</v>
      </c>
      <c r="T168" s="98">
        <v>3.2826942113538256E-3</v>
      </c>
      <c r="U168" s="98">
        <v>3.0384236631533102E-3</v>
      </c>
      <c r="V168" s="98">
        <v>2.6058365602240306E-3</v>
      </c>
      <c r="W168" s="98">
        <v>1.7914576513316351E-3</v>
      </c>
      <c r="X168" s="98">
        <v>1.3366060124766366E-3</v>
      </c>
      <c r="Y168" s="98">
        <v>1.3427844766086122E-3</v>
      </c>
      <c r="DA168" s="63" t="s">
        <v>1729</v>
      </c>
    </row>
    <row r="169" spans="1:105" ht="12" customHeight="1" x14ac:dyDescent="0.25">
      <c r="A169" s="100" t="s">
        <v>50</v>
      </c>
      <c r="B169" s="101">
        <v>7.1402953928670148E-4</v>
      </c>
      <c r="C169" s="101">
        <v>8.6376279583342782E-4</v>
      </c>
      <c r="D169" s="101">
        <v>1.0637018414779316E-3</v>
      </c>
      <c r="E169" s="101">
        <v>1.201431702966509E-3</v>
      </c>
      <c r="F169" s="101">
        <v>1.2458088979793072E-3</v>
      </c>
      <c r="G169" s="101">
        <v>1.348963440080576E-3</v>
      </c>
      <c r="H169" s="101">
        <v>1.1990647889984485E-3</v>
      </c>
      <c r="I169" s="101">
        <v>1.1459969695591871E-3</v>
      </c>
      <c r="J169" s="101">
        <v>1.2152934822656663E-3</v>
      </c>
      <c r="K169" s="101">
        <v>1.1833620800012208E-3</v>
      </c>
      <c r="L169" s="101">
        <v>9.9812313148005174E-4</v>
      </c>
      <c r="M169" s="101">
        <v>5.3407970101547453E-4</v>
      </c>
      <c r="N169" s="101">
        <v>2.4661966180538079E-5</v>
      </c>
      <c r="O169" s="101">
        <v>1.0015593838114964E-3</v>
      </c>
      <c r="P169" s="101">
        <v>1.0359413617638908E-3</v>
      </c>
      <c r="Q169" s="101">
        <v>8.6874297193906345E-4</v>
      </c>
      <c r="R169" s="101">
        <v>8.4274253701432814E-4</v>
      </c>
      <c r="S169" s="101">
        <v>8.577562555055747E-4</v>
      </c>
      <c r="T169" s="101">
        <v>8.111633606696073E-4</v>
      </c>
      <c r="U169" s="101">
        <v>6.8255339745031693E-4</v>
      </c>
      <c r="V169" s="101">
        <v>5.4305210874831496E-4</v>
      </c>
      <c r="W169" s="101">
        <v>4.3188793933580558E-4</v>
      </c>
      <c r="X169" s="101">
        <v>3.2149153459776138E-4</v>
      </c>
      <c r="Y169" s="101">
        <v>2.7483515052366381E-4</v>
      </c>
      <c r="DA169" s="131" t="s">
        <v>1730</v>
      </c>
    </row>
    <row r="170" spans="1:105" ht="12" customHeight="1" x14ac:dyDescent="0.25">
      <c r="A170" s="103" t="s">
        <v>52</v>
      </c>
      <c r="B170" s="104">
        <v>1.4871481505837625E-3</v>
      </c>
      <c r="C170" s="104">
        <v>1.8385302783568763E-3</v>
      </c>
      <c r="D170" s="104">
        <v>2.2101332682504023E-3</v>
      </c>
      <c r="E170" s="104">
        <v>2.61485483522161E-3</v>
      </c>
      <c r="F170" s="104">
        <v>2.6557768542605047E-3</v>
      </c>
      <c r="G170" s="104">
        <v>2.46138297569735E-3</v>
      </c>
      <c r="H170" s="104">
        <v>2.5344082917637292E-3</v>
      </c>
      <c r="I170" s="104">
        <v>2.4310709495865748E-3</v>
      </c>
      <c r="J170" s="104">
        <v>2.6527951186905681E-3</v>
      </c>
      <c r="K170" s="104">
        <v>2.5742429454917088E-3</v>
      </c>
      <c r="L170" s="104">
        <v>2.2052606357481335E-3</v>
      </c>
      <c r="M170" s="104">
        <v>1.5041020756769927E-3</v>
      </c>
      <c r="N170" s="104">
        <v>1.372989663192244E-3</v>
      </c>
      <c r="O170" s="104">
        <v>2.5631624936906083E-3</v>
      </c>
      <c r="P170" s="104">
        <v>2.8199334291767551E-3</v>
      </c>
      <c r="Q170" s="104">
        <v>2.6256326117859476E-3</v>
      </c>
      <c r="R170" s="104">
        <v>2.2596488975879427E-3</v>
      </c>
      <c r="S170" s="104">
        <v>2.3458203472850742E-3</v>
      </c>
      <c r="T170" s="104">
        <v>2.4715308506842184E-3</v>
      </c>
      <c r="U170" s="104">
        <v>2.3558702657029934E-3</v>
      </c>
      <c r="V170" s="104">
        <v>2.0627844514757156E-3</v>
      </c>
      <c r="W170" s="104">
        <v>1.3595697119958294E-3</v>
      </c>
      <c r="X170" s="104">
        <v>1.0151144778788753E-3</v>
      </c>
      <c r="Y170" s="104">
        <v>1.0679493260849484E-3</v>
      </c>
      <c r="DA170" s="132" t="s">
        <v>1731</v>
      </c>
    </row>
    <row r="171" spans="1:105" ht="12" customHeight="1" x14ac:dyDescent="0.25">
      <c r="A171" s="106" t="s">
        <v>122</v>
      </c>
      <c r="B171" s="101">
        <v>12.63774437972295</v>
      </c>
      <c r="C171" s="101">
        <v>12.943536190905947</v>
      </c>
      <c r="D171" s="101">
        <v>15.79370908458236</v>
      </c>
      <c r="E171" s="101">
        <v>15.864330886145565</v>
      </c>
      <c r="F171" s="101">
        <v>18.031176741884618</v>
      </c>
      <c r="G171" s="101">
        <v>17.358084376854965</v>
      </c>
      <c r="H171" s="101">
        <v>18.424892455222075</v>
      </c>
      <c r="I171" s="101">
        <v>16.531899166102075</v>
      </c>
      <c r="J171" s="101">
        <v>15.945569884876608</v>
      </c>
      <c r="K171" s="101">
        <v>17.361123569361645</v>
      </c>
      <c r="L171" s="101">
        <v>16.051709257351867</v>
      </c>
      <c r="M171" s="101">
        <v>16.010115325018084</v>
      </c>
      <c r="N171" s="101">
        <v>15.322156873007568</v>
      </c>
      <c r="O171" s="101">
        <v>17.411470073848612</v>
      </c>
      <c r="P171" s="101">
        <v>18.891161666987276</v>
      </c>
      <c r="Q171" s="101">
        <v>18.292063267052825</v>
      </c>
      <c r="R171" s="101">
        <v>19.028682194816458</v>
      </c>
      <c r="S171" s="101">
        <v>17.511272651630165</v>
      </c>
      <c r="T171" s="101">
        <v>14.569374445256912</v>
      </c>
      <c r="U171" s="101">
        <v>11.449819285405168</v>
      </c>
      <c r="V171" s="101">
        <v>9.0207244347680167</v>
      </c>
      <c r="W171" s="101">
        <v>7.270784573918335</v>
      </c>
      <c r="X171" s="101">
        <v>4.6778960342775688</v>
      </c>
      <c r="Y171" s="101">
        <v>2.3917103902175518</v>
      </c>
      <c r="DA171" s="131" t="s">
        <v>1732</v>
      </c>
    </row>
    <row r="172" spans="1:105" ht="12" customHeight="1" x14ac:dyDescent="0.25">
      <c r="A172" s="107" t="s">
        <v>121</v>
      </c>
      <c r="B172" s="104">
        <v>15.349272454135791</v>
      </c>
      <c r="C172" s="104">
        <v>16.39742406439462</v>
      </c>
      <c r="D172" s="104">
        <v>18.565783948169873</v>
      </c>
      <c r="E172" s="104">
        <v>19.127844550788062</v>
      </c>
      <c r="F172" s="104">
        <v>20.198410403011025</v>
      </c>
      <c r="G172" s="104">
        <v>19.638238628592489</v>
      </c>
      <c r="H172" s="104">
        <v>21.183369226799265</v>
      </c>
      <c r="I172" s="104">
        <v>23.985739841915702</v>
      </c>
      <c r="J172" s="104">
        <v>29.414017466995347</v>
      </c>
      <c r="K172" s="104">
        <v>32.702918886597416</v>
      </c>
      <c r="L172" s="104">
        <v>32.561857598938865</v>
      </c>
      <c r="M172" s="104">
        <v>31.79524486492998</v>
      </c>
      <c r="N172" s="104">
        <v>29.573334038936892</v>
      </c>
      <c r="O172" s="104">
        <v>31.290637145952541</v>
      </c>
      <c r="P172" s="104">
        <v>33.132217419198284</v>
      </c>
      <c r="Q172" s="104">
        <v>34.981947898376227</v>
      </c>
      <c r="R172" s="104">
        <v>37.20305911701611</v>
      </c>
      <c r="S172" s="104">
        <v>36.457929113647793</v>
      </c>
      <c r="T172" s="104">
        <v>32.733467418400721</v>
      </c>
      <c r="U172" s="104">
        <v>27.031293821221631</v>
      </c>
      <c r="V172" s="104">
        <v>22.67418521345547</v>
      </c>
      <c r="W172" s="104">
        <v>20.373189420703618</v>
      </c>
      <c r="X172" s="104">
        <v>14.444060318095062</v>
      </c>
      <c r="Y172" s="104">
        <v>7.2053420949508089</v>
      </c>
      <c r="DA172" s="132" t="s">
        <v>1733</v>
      </c>
    </row>
    <row r="173" spans="1:105" ht="12" customHeight="1" x14ac:dyDescent="0.25">
      <c r="A173" s="108" t="s">
        <v>53</v>
      </c>
      <c r="B173" s="98">
        <v>4.5962154231218832</v>
      </c>
      <c r="C173" s="98">
        <v>4.8426217093161856</v>
      </c>
      <c r="D173" s="98">
        <v>5.574664138889557</v>
      </c>
      <c r="E173" s="98">
        <v>5.5474440409269743</v>
      </c>
      <c r="F173" s="98">
        <v>5.9475438858657697</v>
      </c>
      <c r="G173" s="98">
        <v>6.4189389196667896</v>
      </c>
      <c r="H173" s="98">
        <v>6.2810042521337266</v>
      </c>
      <c r="I173" s="98">
        <v>7.1614155602114176</v>
      </c>
      <c r="J173" s="98">
        <v>8.6221220595778281</v>
      </c>
      <c r="K173" s="98">
        <v>9.6364709505561947</v>
      </c>
      <c r="L173" s="98">
        <v>9.6322349676704064</v>
      </c>
      <c r="M173" s="98">
        <v>9.1998224006310849</v>
      </c>
      <c r="N173" s="98">
        <v>7.2395932534825054</v>
      </c>
      <c r="O173" s="98">
        <v>8.2319915652595874</v>
      </c>
      <c r="P173" s="98">
        <v>8.4754184748399339</v>
      </c>
      <c r="Q173" s="98">
        <v>8.4606013575610639</v>
      </c>
      <c r="R173" s="98">
        <v>9.8615557098527766</v>
      </c>
      <c r="S173" s="98">
        <v>9.5871996824479897</v>
      </c>
      <c r="T173" s="98">
        <v>7.8864603929245565</v>
      </c>
      <c r="U173" s="98">
        <v>5.9233182458681259</v>
      </c>
      <c r="V173" s="98">
        <v>4.6483637172364096</v>
      </c>
      <c r="W173" s="98">
        <v>4.9775629780945767</v>
      </c>
      <c r="X173" s="98">
        <v>3.5301161739640552</v>
      </c>
      <c r="Y173" s="98">
        <v>1.4406865928001942</v>
      </c>
      <c r="DA173" s="63" t="s">
        <v>1734</v>
      </c>
    </row>
    <row r="174" spans="1:105" ht="12" customHeight="1" x14ac:dyDescent="0.25">
      <c r="A174" s="115" t="s">
        <v>52</v>
      </c>
      <c r="B174" s="33">
        <v>10.753057031013908</v>
      </c>
      <c r="C174" s="33">
        <v>11.554802355078435</v>
      </c>
      <c r="D174" s="33">
        <v>12.991119809280315</v>
      </c>
      <c r="E174" s="33">
        <v>13.580400509861086</v>
      </c>
      <c r="F174" s="33">
        <v>14.250866517145255</v>
      </c>
      <c r="G174" s="33">
        <v>13.219299708925698</v>
      </c>
      <c r="H174" s="33">
        <v>14.902364974665536</v>
      </c>
      <c r="I174" s="33">
        <v>16.824324281704286</v>
      </c>
      <c r="J174" s="33">
        <v>20.79189540741752</v>
      </c>
      <c r="K174" s="33">
        <v>23.066447936041222</v>
      </c>
      <c r="L174" s="33">
        <v>22.929622631268458</v>
      </c>
      <c r="M174" s="33">
        <v>22.595422464298895</v>
      </c>
      <c r="N174" s="33">
        <v>22.333740785454388</v>
      </c>
      <c r="O174" s="33">
        <v>23.058645580692954</v>
      </c>
      <c r="P174" s="33">
        <v>24.656798944358354</v>
      </c>
      <c r="Q174" s="33">
        <v>26.521346540815163</v>
      </c>
      <c r="R174" s="33">
        <v>27.341503407163337</v>
      </c>
      <c r="S174" s="33">
        <v>26.870729431199806</v>
      </c>
      <c r="T174" s="33">
        <v>24.847007025476167</v>
      </c>
      <c r="U174" s="33">
        <v>21.107975575353503</v>
      </c>
      <c r="V174" s="33">
        <v>18.025821496219059</v>
      </c>
      <c r="W174" s="33">
        <v>15.395626442609039</v>
      </c>
      <c r="X174" s="33">
        <v>10.913944144131007</v>
      </c>
      <c r="Y174" s="33">
        <v>5.7646555021506147</v>
      </c>
      <c r="DA174" s="60" t="s">
        <v>1735</v>
      </c>
    </row>
    <row r="175" spans="1:105" ht="12" customHeight="1" x14ac:dyDescent="0.25">
      <c r="A175" s="121" t="s">
        <v>54</v>
      </c>
      <c r="B175" s="122">
        <v>13.327004535099011</v>
      </c>
      <c r="C175" s="122">
        <v>13.853789203141611</v>
      </c>
      <c r="D175" s="122">
        <v>17.673860968594443</v>
      </c>
      <c r="E175" s="122">
        <v>17.571742402544579</v>
      </c>
      <c r="F175" s="122">
        <v>19.773224352550734</v>
      </c>
      <c r="G175" s="122">
        <v>19.199353098732377</v>
      </c>
      <c r="H175" s="122">
        <v>20.690362164341892</v>
      </c>
      <c r="I175" s="122">
        <v>20.583168588767172</v>
      </c>
      <c r="J175" s="122">
        <v>22.01482081890115</v>
      </c>
      <c r="K175" s="122">
        <v>23.73616063263853</v>
      </c>
      <c r="L175" s="122">
        <v>22.708886078621479</v>
      </c>
      <c r="M175" s="122">
        <v>21.313871471203395</v>
      </c>
      <c r="N175" s="122">
        <v>20.510074708019907</v>
      </c>
      <c r="O175" s="122">
        <v>23.806617786546543</v>
      </c>
      <c r="P175" s="122">
        <v>25.655953489221812</v>
      </c>
      <c r="Q175" s="122">
        <v>26.053703545367007</v>
      </c>
      <c r="R175" s="122">
        <v>27.47285919463399</v>
      </c>
      <c r="S175" s="122">
        <v>26.405816398325108</v>
      </c>
      <c r="T175" s="122">
        <v>24.983784975639587</v>
      </c>
      <c r="U175" s="122">
        <v>21.011701666853408</v>
      </c>
      <c r="V175" s="122">
        <v>19.728526980338223</v>
      </c>
      <c r="W175" s="122">
        <v>15.370753581200622</v>
      </c>
      <c r="X175" s="122">
        <v>10.338123324475303</v>
      </c>
      <c r="Y175" s="122">
        <v>4.4403566210841783</v>
      </c>
      <c r="DA175" s="130" t="s">
        <v>1736</v>
      </c>
    </row>
    <row r="176" spans="1:105" ht="12" customHeight="1" x14ac:dyDescent="0.25">
      <c r="A176" s="97" t="s">
        <v>50</v>
      </c>
      <c r="B176" s="98">
        <v>0.7216998101441463</v>
      </c>
      <c r="C176" s="98">
        <v>0.73324824717479309</v>
      </c>
      <c r="D176" s="98">
        <v>0.78096195031691618</v>
      </c>
      <c r="E176" s="98">
        <v>0.73613470648628587</v>
      </c>
      <c r="F176" s="98">
        <v>0.84771742886229029</v>
      </c>
      <c r="G176" s="98">
        <v>0.77930028153197073</v>
      </c>
      <c r="H176" s="98">
        <v>0.85940140300236334</v>
      </c>
      <c r="I176" s="98">
        <v>0.99087057461438466</v>
      </c>
      <c r="J176" s="98">
        <v>1.1383671942244615</v>
      </c>
      <c r="K176" s="98">
        <v>1.0654357838155319</v>
      </c>
      <c r="L176" s="98">
        <v>1.3614818143864107</v>
      </c>
      <c r="M176" s="98">
        <v>1.3138748068828543</v>
      </c>
      <c r="N176" s="98">
        <v>0.44346907510988859</v>
      </c>
      <c r="O176" s="98">
        <v>2.3391100340671542</v>
      </c>
      <c r="P176" s="98">
        <v>3.0526175545030556</v>
      </c>
      <c r="Q176" s="98">
        <v>3.2227455258691489</v>
      </c>
      <c r="R176" s="98">
        <v>3.3551365134974329</v>
      </c>
      <c r="S176" s="98">
        <v>3.6908866493005781</v>
      </c>
      <c r="T176" s="98">
        <v>4.7139867022436466</v>
      </c>
      <c r="U176" s="98">
        <v>4.3283044769926002</v>
      </c>
      <c r="V176" s="98">
        <v>4.4151932869297852</v>
      </c>
      <c r="W176" s="98">
        <v>3.6037736396148525</v>
      </c>
      <c r="X176" s="98">
        <v>2.3247261214784416</v>
      </c>
      <c r="Y176" s="98">
        <v>1.1100482632920348</v>
      </c>
      <c r="DA176" s="63" t="s">
        <v>1737</v>
      </c>
    </row>
    <row r="177" spans="1:105" ht="12" customHeight="1" x14ac:dyDescent="0.25">
      <c r="A177" s="109" t="s">
        <v>120</v>
      </c>
      <c r="B177" s="33">
        <v>12.605304724954864</v>
      </c>
      <c r="C177" s="33">
        <v>13.120540955966819</v>
      </c>
      <c r="D177" s="33">
        <v>16.892899018277529</v>
      </c>
      <c r="E177" s="33">
        <v>16.835607696058293</v>
      </c>
      <c r="F177" s="33">
        <v>18.925506923688445</v>
      </c>
      <c r="G177" s="33">
        <v>18.420052817200407</v>
      </c>
      <c r="H177" s="33">
        <v>19.830960761339529</v>
      </c>
      <c r="I177" s="33">
        <v>19.592298014152789</v>
      </c>
      <c r="J177" s="33">
        <v>20.876453624676689</v>
      </c>
      <c r="K177" s="33">
        <v>22.670724848822999</v>
      </c>
      <c r="L177" s="33">
        <v>21.347404264235067</v>
      </c>
      <c r="M177" s="33">
        <v>19.999996664320541</v>
      </c>
      <c r="N177" s="33">
        <v>20.066605632910019</v>
      </c>
      <c r="O177" s="33">
        <v>21.467507752479388</v>
      </c>
      <c r="P177" s="33">
        <v>22.603335934718757</v>
      </c>
      <c r="Q177" s="33">
        <v>22.83095801949786</v>
      </c>
      <c r="R177" s="33">
        <v>24.117722681136556</v>
      </c>
      <c r="S177" s="33">
        <v>22.714929749024531</v>
      </c>
      <c r="T177" s="33">
        <v>20.269798273395939</v>
      </c>
      <c r="U177" s="33">
        <v>16.683397189860809</v>
      </c>
      <c r="V177" s="33">
        <v>15.313333693408438</v>
      </c>
      <c r="W177" s="33">
        <v>11.76697994158577</v>
      </c>
      <c r="X177" s="33">
        <v>8.0133972029968614</v>
      </c>
      <c r="Y177" s="33">
        <v>3.3303083577921435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14.425447325512575</v>
      </c>
      <c r="C3" s="117">
        <f t="shared" si="0"/>
        <v>13.298008674330445</v>
      </c>
      <c r="D3" s="117">
        <f t="shared" si="0"/>
        <v>6.0593274019464518</v>
      </c>
      <c r="E3" s="117">
        <f t="shared" si="0"/>
        <v>5.3317847242872336</v>
      </c>
      <c r="F3" s="117">
        <f t="shared" si="0"/>
        <v>4.3109800854691445</v>
      </c>
      <c r="G3" s="117">
        <f t="shared" si="0"/>
        <v>3.7017709109237456</v>
      </c>
      <c r="H3" s="117">
        <f t="shared" si="0"/>
        <v>1.5590123114524532</v>
      </c>
      <c r="I3" s="117">
        <f t="shared" si="0"/>
        <v>1.7874939073772256</v>
      </c>
      <c r="J3" s="117">
        <f t="shared" si="0"/>
        <v>4.144772201438145</v>
      </c>
      <c r="K3" s="117">
        <f t="shared" si="0"/>
        <v>2.8850209442542289</v>
      </c>
      <c r="L3" s="117">
        <f t="shared" si="0"/>
        <v>2.7663798161257964</v>
      </c>
      <c r="M3" s="117">
        <f t="shared" si="0"/>
        <v>3.3165260546861046</v>
      </c>
      <c r="N3" s="117">
        <f t="shared" si="0"/>
        <v>1.0063617155698226</v>
      </c>
      <c r="O3" s="117">
        <f t="shared" si="0"/>
        <v>1.3082116468093823</v>
      </c>
      <c r="P3" s="117">
        <f t="shared" si="0"/>
        <v>2.96336809748541</v>
      </c>
      <c r="Q3" s="117">
        <f t="shared" si="0"/>
        <v>4.5966915827866419</v>
      </c>
      <c r="R3" s="117">
        <f t="shared" ref="R3:V3" si="1">R4+R7+R9+R19</f>
        <v>3.2347968143159602</v>
      </c>
      <c r="S3" s="117">
        <f t="shared" si="1"/>
        <v>5.1563026854475984</v>
      </c>
      <c r="T3" s="117">
        <f t="shared" si="1"/>
        <v>4.3647893292065696</v>
      </c>
      <c r="U3" s="117">
        <f t="shared" si="1"/>
        <v>4.6196645870460582</v>
      </c>
      <c r="V3" s="117">
        <f t="shared" si="1"/>
        <v>4.0333700334900939</v>
      </c>
      <c r="W3" s="117">
        <f t="shared" ref="W3:Y3" si="2">W4+W7+W9+W19</f>
        <v>3.7310485952792343</v>
      </c>
      <c r="X3" s="117">
        <f t="shared" si="2"/>
        <v>2.081726463216683</v>
      </c>
      <c r="Y3" s="117">
        <f t="shared" si="2"/>
        <v>0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10.008120546702646</v>
      </c>
      <c r="C4" s="122">
        <f t="shared" si="3"/>
        <v>9.4123281143903146</v>
      </c>
      <c r="D4" s="122">
        <f t="shared" si="3"/>
        <v>3.4113429162896836</v>
      </c>
      <c r="E4" s="122">
        <f t="shared" si="3"/>
        <v>3.1584005022612627</v>
      </c>
      <c r="F4" s="122">
        <f t="shared" si="3"/>
        <v>2.9590981833228098</v>
      </c>
      <c r="G4" s="122">
        <f t="shared" si="3"/>
        <v>2.6630041265318742</v>
      </c>
      <c r="H4" s="122">
        <f t="shared" si="3"/>
        <v>0.76843937379525051</v>
      </c>
      <c r="I4" s="122">
        <f t="shared" si="3"/>
        <v>0.9825628269110831</v>
      </c>
      <c r="J4" s="122">
        <f t="shared" si="3"/>
        <v>3.3148222240417931</v>
      </c>
      <c r="K4" s="122">
        <f t="shared" si="3"/>
        <v>2.081266166045038</v>
      </c>
      <c r="L4" s="122">
        <f t="shared" si="3"/>
        <v>1.933414324205307</v>
      </c>
      <c r="M4" s="122">
        <f t="shared" si="3"/>
        <v>2.57238765431546</v>
      </c>
      <c r="N4" s="122">
        <f t="shared" si="3"/>
        <v>0.22846783959131212</v>
      </c>
      <c r="O4" s="122">
        <f t="shared" si="3"/>
        <v>0.56132435664335023</v>
      </c>
      <c r="P4" s="122">
        <f t="shared" si="3"/>
        <v>1.864511263856631</v>
      </c>
      <c r="Q4" s="122">
        <f t="shared" si="3"/>
        <v>3.017076668577829</v>
      </c>
      <c r="R4" s="122">
        <f t="shared" ref="R4:V4" si="4">SUM(R5:R6)</f>
        <v>1.2625863746755102</v>
      </c>
      <c r="S4" s="122">
        <f t="shared" si="4"/>
        <v>2.8915656214600491</v>
      </c>
      <c r="T4" s="122">
        <f t="shared" si="4"/>
        <v>2.3537607101844258</v>
      </c>
      <c r="U4" s="122">
        <f t="shared" si="4"/>
        <v>2.2331666137465405</v>
      </c>
      <c r="V4" s="122">
        <f t="shared" si="4"/>
        <v>2.0136714475408706</v>
      </c>
      <c r="W4" s="122">
        <f t="shared" ref="W4:Y4" si="5">SUM(W5:W6)</f>
        <v>2.1216107169716691</v>
      </c>
      <c r="X4" s="122">
        <f t="shared" si="5"/>
        <v>1.0899366368875576</v>
      </c>
      <c r="Y4" s="122">
        <f t="shared" si="5"/>
        <v>0</v>
      </c>
      <c r="DA4" s="130" t="s">
        <v>1741</v>
      </c>
    </row>
    <row r="5" spans="1:105" ht="12" customHeight="1" x14ac:dyDescent="0.25">
      <c r="A5" s="97" t="s">
        <v>51</v>
      </c>
      <c r="B5" s="98">
        <v>9.9121349734301862</v>
      </c>
      <c r="C5" s="98">
        <v>9.3257566485316676</v>
      </c>
      <c r="D5" s="98">
        <v>3.3790429567777087</v>
      </c>
      <c r="E5" s="98">
        <v>3.1302035528525818</v>
      </c>
      <c r="F5" s="98">
        <v>2.9309781877316925</v>
      </c>
      <c r="G5" s="98">
        <v>2.6380534411869103</v>
      </c>
      <c r="H5" s="98">
        <v>0.76142165366424819</v>
      </c>
      <c r="I5" s="98">
        <v>0.97414590113835897</v>
      </c>
      <c r="J5" s="98">
        <v>3.2863554950104996</v>
      </c>
      <c r="K5" s="98">
        <v>2.0625375124777254</v>
      </c>
      <c r="L5" s="98">
        <v>1.9169811672373516</v>
      </c>
      <c r="M5" s="98">
        <v>2.5505869379042743</v>
      </c>
      <c r="N5" s="98">
        <v>0.22674424540292709</v>
      </c>
      <c r="O5" s="98">
        <v>0.55668108849651188</v>
      </c>
      <c r="P5" s="98">
        <v>1.84864617984497</v>
      </c>
      <c r="Q5" s="98">
        <v>2.9928198911856776</v>
      </c>
      <c r="R5" s="98">
        <v>1.2524956656878086</v>
      </c>
      <c r="S5" s="98">
        <v>2.8685703457730565</v>
      </c>
      <c r="T5" s="98">
        <v>2.3351165170392472</v>
      </c>
      <c r="U5" s="98">
        <v>2.2155302444957741</v>
      </c>
      <c r="V5" s="98">
        <v>1.9978000439907762</v>
      </c>
      <c r="W5" s="98">
        <v>2.1049050656686217</v>
      </c>
      <c r="X5" s="98">
        <v>1.0813545408397087</v>
      </c>
      <c r="Y5" s="98">
        <v>0</v>
      </c>
      <c r="DA5" s="63" t="s">
        <v>1742</v>
      </c>
    </row>
    <row r="6" spans="1:105" ht="12" customHeight="1" x14ac:dyDescent="0.25">
      <c r="A6" s="97" t="s">
        <v>53</v>
      </c>
      <c r="B6" s="98">
        <v>9.5985573272459712E-2</v>
      </c>
      <c r="C6" s="98">
        <v>8.6571465858647653E-2</v>
      </c>
      <c r="D6" s="98">
        <v>3.2299959511974799E-2</v>
      </c>
      <c r="E6" s="98">
        <v>2.8196949408681077E-2</v>
      </c>
      <c r="F6" s="98">
        <v>2.8119995591117459E-2</v>
      </c>
      <c r="G6" s="98">
        <v>2.4950685344963818E-2</v>
      </c>
      <c r="H6" s="98">
        <v>7.0177201310023035E-3</v>
      </c>
      <c r="I6" s="98">
        <v>8.416925772724123E-3</v>
      </c>
      <c r="J6" s="98">
        <v>2.8466729031293516E-2</v>
      </c>
      <c r="K6" s="98">
        <v>1.8728653567312566E-2</v>
      </c>
      <c r="L6" s="98">
        <v>1.6433156967955331E-2</v>
      </c>
      <c r="M6" s="98">
        <v>2.1800716411185826E-2</v>
      </c>
      <c r="N6" s="98">
        <v>1.7235941883850135E-3</v>
      </c>
      <c r="O6" s="98">
        <v>4.6432681468383877E-3</v>
      </c>
      <c r="P6" s="98">
        <v>1.5865084011661021E-2</v>
      </c>
      <c r="Q6" s="98">
        <v>2.4256777392151332E-2</v>
      </c>
      <c r="R6" s="98">
        <v>1.0090708987701558E-2</v>
      </c>
      <c r="S6" s="98">
        <v>2.2995275686992601E-2</v>
      </c>
      <c r="T6" s="98">
        <v>1.864419314517873E-2</v>
      </c>
      <c r="U6" s="98">
        <v>1.763636925076658E-2</v>
      </c>
      <c r="V6" s="98">
        <v>1.5871403550094258E-2</v>
      </c>
      <c r="W6" s="98">
        <v>1.6705651303047339E-2</v>
      </c>
      <c r="X6" s="98">
        <v>8.5820960478488473E-3</v>
      </c>
      <c r="Y6" s="98">
        <v>0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0.8125934876343649</v>
      </c>
      <c r="C7" s="122">
        <f t="shared" si="6"/>
        <v>1.0480031368256262</v>
      </c>
      <c r="D7" s="122">
        <f t="shared" si="6"/>
        <v>0.80633337064286914</v>
      </c>
      <c r="E7" s="122">
        <f t="shared" si="6"/>
        <v>0.96177407772161949</v>
      </c>
      <c r="F7" s="122">
        <f t="shared" si="6"/>
        <v>0.46429737126838183</v>
      </c>
      <c r="G7" s="122">
        <f t="shared" si="6"/>
        <v>0.36451248205086861</v>
      </c>
      <c r="H7" s="122">
        <f t="shared" si="6"/>
        <v>0.26534039493604106</v>
      </c>
      <c r="I7" s="122">
        <f t="shared" si="6"/>
        <v>0.26569369003139554</v>
      </c>
      <c r="J7" s="122">
        <f t="shared" si="6"/>
        <v>0.20683195414866995</v>
      </c>
      <c r="K7" s="122">
        <f t="shared" si="6"/>
        <v>0.10755733218334824</v>
      </c>
      <c r="L7" s="122">
        <f t="shared" si="6"/>
        <v>0.14518369244804738</v>
      </c>
      <c r="M7" s="122">
        <f t="shared" si="6"/>
        <v>0.14916776343379357</v>
      </c>
      <c r="N7" s="122">
        <f t="shared" si="6"/>
        <v>0.3012191093401822</v>
      </c>
      <c r="O7" s="122">
        <f t="shared" si="6"/>
        <v>0.22445246621860204</v>
      </c>
      <c r="P7" s="122">
        <f t="shared" si="6"/>
        <v>0.34947398058079721</v>
      </c>
      <c r="Q7" s="122">
        <f t="shared" si="6"/>
        <v>0.71954879847393316</v>
      </c>
      <c r="R7" s="122">
        <f t="shared" si="6"/>
        <v>1.0246098876657506</v>
      </c>
      <c r="S7" s="122">
        <f t="shared" si="6"/>
        <v>1.17735846679203</v>
      </c>
      <c r="T7" s="122">
        <f t="shared" si="6"/>
        <v>0.93566895620007517</v>
      </c>
      <c r="U7" s="122">
        <f t="shared" si="6"/>
        <v>1.3136656847777053</v>
      </c>
      <c r="V7" s="122">
        <f t="shared" si="6"/>
        <v>1.0360630778745739</v>
      </c>
      <c r="W7" s="122">
        <f t="shared" si="6"/>
        <v>0.77822214603171724</v>
      </c>
      <c r="X7" s="122">
        <f t="shared" si="6"/>
        <v>0.46453994390181158</v>
      </c>
      <c r="Y7" s="122">
        <f t="shared" si="6"/>
        <v>0</v>
      </c>
      <c r="DA7" s="130" t="s">
        <v>1744</v>
      </c>
    </row>
    <row r="8" spans="1:105" ht="12" customHeight="1" x14ac:dyDescent="0.25">
      <c r="A8" s="97" t="s">
        <v>53</v>
      </c>
      <c r="B8" s="98">
        <v>0.8125934876343649</v>
      </c>
      <c r="C8" s="98">
        <v>1.0480031368256262</v>
      </c>
      <c r="D8" s="98">
        <v>0.80633337064286914</v>
      </c>
      <c r="E8" s="98">
        <v>0.96177407772161949</v>
      </c>
      <c r="F8" s="98">
        <v>0.46429737126838183</v>
      </c>
      <c r="G8" s="98">
        <v>0.36451248205086861</v>
      </c>
      <c r="H8" s="98">
        <v>0.26534039493604106</v>
      </c>
      <c r="I8" s="98">
        <v>0.26569369003139554</v>
      </c>
      <c r="J8" s="98">
        <v>0.20683195414866995</v>
      </c>
      <c r="K8" s="98">
        <v>0.10755733218334824</v>
      </c>
      <c r="L8" s="98">
        <v>0.14518369244804738</v>
      </c>
      <c r="M8" s="98">
        <v>0.14916776343379357</v>
      </c>
      <c r="N8" s="98">
        <v>0.3012191093401822</v>
      </c>
      <c r="O8" s="98">
        <v>0.22445246621860204</v>
      </c>
      <c r="P8" s="98">
        <v>0.34947398058079721</v>
      </c>
      <c r="Q8" s="98">
        <v>0.71954879847393316</v>
      </c>
      <c r="R8" s="98">
        <v>1.0246098876657506</v>
      </c>
      <c r="S8" s="98">
        <v>1.17735846679203</v>
      </c>
      <c r="T8" s="98">
        <v>0.93566895620007517</v>
      </c>
      <c r="U8" s="98">
        <v>1.3136656847777053</v>
      </c>
      <c r="V8" s="98">
        <v>1.0360630778745739</v>
      </c>
      <c r="W8" s="98">
        <v>0.77822214603171724</v>
      </c>
      <c r="X8" s="98">
        <v>0.46453994390181158</v>
      </c>
      <c r="Y8" s="98">
        <v>0</v>
      </c>
      <c r="DA8" s="63" t="s">
        <v>1745</v>
      </c>
    </row>
    <row r="9" spans="1:105" ht="12" customHeight="1" x14ac:dyDescent="0.25">
      <c r="A9" s="121" t="s">
        <v>55</v>
      </c>
      <c r="B9" s="122">
        <v>2.4661294214348635</v>
      </c>
      <c r="C9" s="122">
        <v>1.9496103170403343</v>
      </c>
      <c r="D9" s="122">
        <v>1.2271584996664717</v>
      </c>
      <c r="E9" s="122">
        <v>0.81517168101828386</v>
      </c>
      <c r="F9" s="122">
        <v>0.58966464585862577</v>
      </c>
      <c r="G9" s="122">
        <v>0.44616385588448115</v>
      </c>
      <c r="H9" s="122">
        <v>0.34786690885927285</v>
      </c>
      <c r="I9" s="122">
        <v>0.36271775388987609</v>
      </c>
      <c r="J9" s="122">
        <v>0.4280969325887477</v>
      </c>
      <c r="K9" s="122">
        <v>0.48173219279216928</v>
      </c>
      <c r="L9" s="122">
        <v>0.47899367890098987</v>
      </c>
      <c r="M9" s="122">
        <v>0.42025877395795941</v>
      </c>
      <c r="N9" s="122">
        <v>0.33458710027728289</v>
      </c>
      <c r="O9" s="122">
        <v>0.3585591092248529</v>
      </c>
      <c r="P9" s="122">
        <v>0.51391607366376713</v>
      </c>
      <c r="Q9" s="122">
        <v>0.59423842054587073</v>
      </c>
      <c r="R9" s="122">
        <v>0.65434630012447126</v>
      </c>
      <c r="S9" s="122">
        <v>0.75247838570078041</v>
      </c>
      <c r="T9" s="122">
        <v>0.73098267628789038</v>
      </c>
      <c r="U9" s="122">
        <v>0.72443644900716864</v>
      </c>
      <c r="V9" s="122">
        <v>0.63743345648945415</v>
      </c>
      <c r="W9" s="122">
        <v>0.55845951385046011</v>
      </c>
      <c r="X9" s="122">
        <v>0.35715444903602278</v>
      </c>
      <c r="Y9" s="122">
        <v>0</v>
      </c>
      <c r="DA9" s="130" t="s">
        <v>1746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1.7000930591060528E-2</v>
      </c>
      <c r="C11" s="98">
        <v>1.3590697246100332E-2</v>
      </c>
      <c r="D11" s="98">
        <v>8.7037346909144761E-3</v>
      </c>
      <c r="E11" s="98">
        <v>5.8710924404465461E-3</v>
      </c>
      <c r="F11" s="98">
        <v>4.1870553526512453E-3</v>
      </c>
      <c r="G11" s="98">
        <v>3.1951369166876766E-3</v>
      </c>
      <c r="H11" s="98">
        <v>1.9353990176712685E-3</v>
      </c>
      <c r="I11" s="98">
        <v>1.0213575642489196E-3</v>
      </c>
      <c r="J11" s="98">
        <v>1.2111948754299491E-3</v>
      </c>
      <c r="K11" s="98">
        <v>1.2957262980650692E-3</v>
      </c>
      <c r="L11" s="98">
        <v>1.231294619338112E-3</v>
      </c>
      <c r="M11" s="98">
        <v>9.4847556284670062E-4</v>
      </c>
      <c r="N11" s="98">
        <v>6.9400195290576045E-4</v>
      </c>
      <c r="O11" s="98">
        <v>1.6256941748844585E-3</v>
      </c>
      <c r="P11" s="98">
        <v>2.3903009565375069E-3</v>
      </c>
      <c r="Q11" s="98">
        <v>2.2684525701922417E-3</v>
      </c>
      <c r="R11" s="98">
        <v>2.2364133362914448E-3</v>
      </c>
      <c r="S11" s="98">
        <v>2.5489445621084315E-3</v>
      </c>
      <c r="T11" s="98">
        <v>2.4315928877498422E-3</v>
      </c>
      <c r="U11" s="98">
        <v>2.4535744680657459E-3</v>
      </c>
      <c r="V11" s="98">
        <v>2.4237408099678968E-3</v>
      </c>
      <c r="W11" s="98">
        <v>2.0153097386494527E-3</v>
      </c>
      <c r="X11" s="98">
        <v>1.6176560645351297E-3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2.6563954048532075E-4</v>
      </c>
      <c r="C12" s="98">
        <v>2.6475714246931793E-4</v>
      </c>
      <c r="D12" s="98">
        <v>9.2594083385270925E-5</v>
      </c>
      <c r="E12" s="98">
        <v>9.3197340595387853E-5</v>
      </c>
      <c r="F12" s="98">
        <v>9.5155150480976915E-5</v>
      </c>
      <c r="G12" s="98">
        <v>9.3961520501424788E-5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5.3189804687640416E-5</v>
      </c>
      <c r="C13" s="101">
        <v>5.2586391774186783E-5</v>
      </c>
      <c r="D13" s="101">
        <v>1.8892899447131817E-5</v>
      </c>
      <c r="E13" s="101">
        <v>1.8433854080323105E-5</v>
      </c>
      <c r="F13" s="101">
        <v>1.9202649552167289E-5</v>
      </c>
      <c r="G13" s="101">
        <v>2.149604721973554E-5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2.1244973579768035E-4</v>
      </c>
      <c r="C14" s="104">
        <v>2.1217075069513116E-4</v>
      </c>
      <c r="D14" s="104">
        <v>7.3701183938139112E-5</v>
      </c>
      <c r="E14" s="104">
        <v>7.4763486515064742E-5</v>
      </c>
      <c r="F14" s="104">
        <v>7.595250092880963E-5</v>
      </c>
      <c r="G14" s="104">
        <v>7.2465473281689249E-5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0.87144178097540903</v>
      </c>
      <c r="C15" s="101">
        <v>0.6886983169531441</v>
      </c>
      <c r="D15" s="101">
        <v>0.43356766511767109</v>
      </c>
      <c r="E15" s="101">
        <v>0.28791388218119662</v>
      </c>
      <c r="F15" s="101">
        <v>0.20839560789246858</v>
      </c>
      <c r="G15" s="101">
        <v>0.15764883612511904</v>
      </c>
      <c r="H15" s="101">
        <v>0.11918239946470717</v>
      </c>
      <c r="I15" s="101">
        <v>6.7794900056754481E-2</v>
      </c>
      <c r="J15" s="101">
        <v>7.4999606941363539E-2</v>
      </c>
      <c r="K15" s="101">
        <v>8.8531177347733844E-2</v>
      </c>
      <c r="L15" s="101">
        <v>9.0245265805900865E-2</v>
      </c>
      <c r="M15" s="101">
        <v>7.7899514113812574E-2</v>
      </c>
      <c r="N15" s="101">
        <v>7.4296003097047175E-2</v>
      </c>
      <c r="O15" s="101">
        <v>0.11190878943895168</v>
      </c>
      <c r="P15" s="101">
        <v>0.15494321253786886</v>
      </c>
      <c r="Q15" s="101">
        <v>0.16126211430911136</v>
      </c>
      <c r="R15" s="101">
        <v>0.17590027456339075</v>
      </c>
      <c r="S15" s="101">
        <v>0.19771780179569068</v>
      </c>
      <c r="T15" s="101">
        <v>0.18393854196220402</v>
      </c>
      <c r="U15" s="101">
        <v>0.18286347956776475</v>
      </c>
      <c r="V15" s="101">
        <v>0.15798447390743187</v>
      </c>
      <c r="W15" s="101">
        <v>0.13101049244163257</v>
      </c>
      <c r="X15" s="101">
        <v>8.2100163259453462E-2</v>
      </c>
      <c r="Y15" s="101">
        <v>0</v>
      </c>
      <c r="DA15" s="131" t="s">
        <v>1752</v>
      </c>
    </row>
    <row r="16" spans="1:105" ht="12" customHeight="1" x14ac:dyDescent="0.25">
      <c r="A16" s="107" t="s">
        <v>121</v>
      </c>
      <c r="B16" s="104">
        <v>1.5774210703279083</v>
      </c>
      <c r="C16" s="104">
        <v>1.2470565456986207</v>
      </c>
      <c r="D16" s="104">
        <v>0.78479450577450083</v>
      </c>
      <c r="E16" s="104">
        <v>0.52129350905604532</v>
      </c>
      <c r="F16" s="104">
        <v>0.37698682746302498</v>
      </c>
      <c r="G16" s="104">
        <v>0.285225921322173</v>
      </c>
      <c r="H16" s="104">
        <v>0.22674911037689444</v>
      </c>
      <c r="I16" s="104">
        <v>0.29390149626887269</v>
      </c>
      <c r="J16" s="104">
        <v>0.35188613077195424</v>
      </c>
      <c r="K16" s="104">
        <v>0.39190528914637035</v>
      </c>
      <c r="L16" s="104">
        <v>0.38751711847575088</v>
      </c>
      <c r="M16" s="104">
        <v>0.34141078428130012</v>
      </c>
      <c r="N16" s="104">
        <v>0.25959709522732993</v>
      </c>
      <c r="O16" s="104">
        <v>0.24502462561101679</v>
      </c>
      <c r="P16" s="104">
        <v>0.35658256016936074</v>
      </c>
      <c r="Q16" s="104">
        <v>0.43070785366656716</v>
      </c>
      <c r="R16" s="104">
        <v>0.47620961222478908</v>
      </c>
      <c r="S16" s="104">
        <v>0.55221163934298134</v>
      </c>
      <c r="T16" s="104">
        <v>0.54461254143793647</v>
      </c>
      <c r="U16" s="104">
        <v>0.5391193949713381</v>
      </c>
      <c r="V16" s="104">
        <v>0.47702524177205441</v>
      </c>
      <c r="W16" s="104">
        <v>0.42543371167017807</v>
      </c>
      <c r="X16" s="104">
        <v>0.2734366297120342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0.31693923049164002</v>
      </c>
      <c r="C17" s="98">
        <v>0.24800083677080734</v>
      </c>
      <c r="D17" s="98">
        <v>0.15990901074875588</v>
      </c>
      <c r="E17" s="98">
        <v>0.10256151883459665</v>
      </c>
      <c r="F17" s="98">
        <v>7.5777199714920043E-2</v>
      </c>
      <c r="G17" s="98">
        <v>6.485333966071917E-2</v>
      </c>
      <c r="H17" s="98">
        <v>4.6386821973441725E-2</v>
      </c>
      <c r="I17" s="98">
        <v>6.081359481190806E-2</v>
      </c>
      <c r="J17" s="98">
        <v>7.1506021729771788E-2</v>
      </c>
      <c r="K17" s="98">
        <v>8.0317644414198849E-2</v>
      </c>
      <c r="L17" s="98">
        <v>7.9979742839753981E-2</v>
      </c>
      <c r="M17" s="98">
        <v>6.8926309862421403E-2</v>
      </c>
      <c r="N17" s="98">
        <v>4.3715515878585721E-2</v>
      </c>
      <c r="O17" s="98">
        <v>4.5062759645601677E-2</v>
      </c>
      <c r="P17" s="98">
        <v>6.4392873614436602E-2</v>
      </c>
      <c r="Q17" s="98">
        <v>7.4441970256970788E-2</v>
      </c>
      <c r="R17" s="98">
        <v>9.2516932387686393E-2</v>
      </c>
      <c r="S17" s="98">
        <v>0.10778296294863163</v>
      </c>
      <c r="T17" s="98">
        <v>9.777546442147135E-2</v>
      </c>
      <c r="U17" s="98">
        <v>8.8102970194699204E-2</v>
      </c>
      <c r="V17" s="98">
        <v>7.3357622201600775E-2</v>
      </c>
      <c r="W17" s="98">
        <v>8.0053264728493001E-2</v>
      </c>
      <c r="X17" s="98">
        <v>5.2158242290397644E-2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1.2604818398362683</v>
      </c>
      <c r="C18" s="98">
        <v>0.99905570892781326</v>
      </c>
      <c r="D18" s="98">
        <v>0.62488549502574497</v>
      </c>
      <c r="E18" s="98">
        <v>0.41873199022144864</v>
      </c>
      <c r="F18" s="98">
        <v>0.30120962774810495</v>
      </c>
      <c r="G18" s="98">
        <v>0.22037258166145382</v>
      </c>
      <c r="H18" s="98">
        <v>0.1803622884034527</v>
      </c>
      <c r="I18" s="98">
        <v>0.23308790145696462</v>
      </c>
      <c r="J18" s="98">
        <v>0.28038010904218247</v>
      </c>
      <c r="K18" s="98">
        <v>0.31158764473217149</v>
      </c>
      <c r="L18" s="98">
        <v>0.30753737563599687</v>
      </c>
      <c r="M18" s="98">
        <v>0.27248447441887874</v>
      </c>
      <c r="N18" s="98">
        <v>0.21588157934874419</v>
      </c>
      <c r="O18" s="98">
        <v>0.1999618659654151</v>
      </c>
      <c r="P18" s="98">
        <v>0.29218968655492417</v>
      </c>
      <c r="Q18" s="98">
        <v>0.35626588340959636</v>
      </c>
      <c r="R18" s="98">
        <v>0.3836926798371027</v>
      </c>
      <c r="S18" s="98">
        <v>0.44442867639434969</v>
      </c>
      <c r="T18" s="98">
        <v>0.44683707701646508</v>
      </c>
      <c r="U18" s="98">
        <v>0.45101642477663889</v>
      </c>
      <c r="V18" s="98">
        <v>0.40366761957045366</v>
      </c>
      <c r="W18" s="98">
        <v>0.34538044694168507</v>
      </c>
      <c r="X18" s="98">
        <v>0.22127838742163658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1.1386038697407033</v>
      </c>
      <c r="C19" s="122">
        <v>0.88806710607417017</v>
      </c>
      <c r="D19" s="122">
        <v>0.61449261534742783</v>
      </c>
      <c r="E19" s="122">
        <v>0.39643846328606808</v>
      </c>
      <c r="F19" s="122">
        <v>0.29791988501932648</v>
      </c>
      <c r="G19" s="122">
        <v>0.22809044645652179</v>
      </c>
      <c r="H19" s="122">
        <v>0.17736563386188867</v>
      </c>
      <c r="I19" s="122">
        <v>0.17651963654487091</v>
      </c>
      <c r="J19" s="122">
        <v>0.19502109065893439</v>
      </c>
      <c r="K19" s="122">
        <v>0.21446525323367341</v>
      </c>
      <c r="L19" s="122">
        <v>0.2087881205714521</v>
      </c>
      <c r="M19" s="122">
        <v>0.17471186297889191</v>
      </c>
      <c r="N19" s="122">
        <v>0.14208766636104528</v>
      </c>
      <c r="O19" s="122">
        <v>0.16387571472257717</v>
      </c>
      <c r="P19" s="122">
        <v>0.23546677938421484</v>
      </c>
      <c r="Q19" s="122">
        <v>0.26582769518900889</v>
      </c>
      <c r="R19" s="122">
        <v>0.29325425185022824</v>
      </c>
      <c r="S19" s="122">
        <v>0.33490021149473803</v>
      </c>
      <c r="T19" s="122">
        <v>0.34437698653417881</v>
      </c>
      <c r="U19" s="122">
        <v>0.34839583951464442</v>
      </c>
      <c r="V19" s="122">
        <v>0.34620205158519551</v>
      </c>
      <c r="W19" s="122">
        <v>0.27275621842538766</v>
      </c>
      <c r="X19" s="122">
        <v>0.1700954333912908</v>
      </c>
      <c r="Y19" s="122">
        <v>0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4.8960215054932629E-2</v>
      </c>
      <c r="C21" s="98">
        <v>3.9418648289754596E-2</v>
      </c>
      <c r="D21" s="98">
        <v>2.5622949087601904E-2</v>
      </c>
      <c r="E21" s="98">
        <v>1.6478715438809091E-2</v>
      </c>
      <c r="F21" s="98">
        <v>1.3163146227995089E-2</v>
      </c>
      <c r="G21" s="98">
        <v>9.5399377398959675E-3</v>
      </c>
      <c r="H21" s="98">
        <v>7.519716076889468E-3</v>
      </c>
      <c r="I21" s="98">
        <v>8.6204855828046299E-3</v>
      </c>
      <c r="J21" s="98">
        <v>9.5710400761965363E-3</v>
      </c>
      <c r="K21" s="98">
        <v>8.7036977903742381E-3</v>
      </c>
      <c r="L21" s="98">
        <v>1.0922588668779465E-2</v>
      </c>
      <c r="M21" s="98">
        <v>8.9479545765515315E-3</v>
      </c>
      <c r="N21" s="98">
        <v>2.5621035658859787E-3</v>
      </c>
      <c r="O21" s="98">
        <v>1.9787902233336499E-2</v>
      </c>
      <c r="P21" s="98">
        <v>3.1362286694032335E-2</v>
      </c>
      <c r="Q21" s="98">
        <v>3.3129425951315385E-2</v>
      </c>
      <c r="R21" s="98">
        <v>3.3248497287209439E-2</v>
      </c>
      <c r="S21" s="98">
        <v>4.1174361796827513E-2</v>
      </c>
      <c r="T21" s="98">
        <v>5.4944234735925496E-2</v>
      </c>
      <c r="U21" s="98">
        <v>6.1644876553995386E-2</v>
      </c>
      <c r="V21" s="98">
        <v>6.7987883756638071E-2</v>
      </c>
      <c r="W21" s="98">
        <v>5.7128208344636097E-2</v>
      </c>
      <c r="X21" s="98">
        <v>3.4139960268379253E-2</v>
      </c>
      <c r="Y21" s="98">
        <v>0</v>
      </c>
      <c r="DA21" s="63" t="s">
        <v>1758</v>
      </c>
    </row>
    <row r="22" spans="1:105" ht="12" customHeight="1" x14ac:dyDescent="0.25">
      <c r="A22" s="109" t="s">
        <v>120</v>
      </c>
      <c r="B22" s="33">
        <v>1.0896436546857706</v>
      </c>
      <c r="C22" s="33">
        <v>0.84864845778441556</v>
      </c>
      <c r="D22" s="33">
        <v>0.58886966625982595</v>
      </c>
      <c r="E22" s="33">
        <v>0.379959747847259</v>
      </c>
      <c r="F22" s="33">
        <v>0.2847567387913314</v>
      </c>
      <c r="G22" s="33">
        <v>0.21855050871662582</v>
      </c>
      <c r="H22" s="33">
        <v>0.16984591778499919</v>
      </c>
      <c r="I22" s="33">
        <v>0.16789915096206628</v>
      </c>
      <c r="J22" s="33">
        <v>0.18545005058273786</v>
      </c>
      <c r="K22" s="33">
        <v>0.20576155544329916</v>
      </c>
      <c r="L22" s="33">
        <v>0.19786553190267264</v>
      </c>
      <c r="M22" s="33">
        <v>0.16576390840234037</v>
      </c>
      <c r="N22" s="33">
        <v>0.13952556279515929</v>
      </c>
      <c r="O22" s="33">
        <v>0.14408781248924069</v>
      </c>
      <c r="P22" s="33">
        <v>0.20410449269018249</v>
      </c>
      <c r="Q22" s="33">
        <v>0.23269826923769349</v>
      </c>
      <c r="R22" s="33">
        <v>0.26000575456301878</v>
      </c>
      <c r="S22" s="33">
        <v>0.29372584969791049</v>
      </c>
      <c r="T22" s="33">
        <v>0.28943275179825328</v>
      </c>
      <c r="U22" s="33">
        <v>0.28675096296064906</v>
      </c>
      <c r="V22" s="33">
        <v>0.27821416782855746</v>
      </c>
      <c r="W22" s="33">
        <v>0.21562801008075155</v>
      </c>
      <c r="X22" s="33">
        <v>0.13595547312291154</v>
      </c>
      <c r="Y22" s="33">
        <v>0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39.399959071359554</v>
      </c>
      <c r="C24" s="117">
        <f t="shared" si="7"/>
        <v>39.786076033407682</v>
      </c>
      <c r="D24" s="117">
        <f t="shared" si="7"/>
        <v>30.948174186995281</v>
      </c>
      <c r="E24" s="117">
        <f t="shared" si="7"/>
        <v>31.488112390550732</v>
      </c>
      <c r="F24" s="117">
        <f t="shared" si="7"/>
        <v>31.080123782529043</v>
      </c>
      <c r="G24" s="117">
        <f t="shared" si="7"/>
        <v>29.221577012470831</v>
      </c>
      <c r="H24" s="117">
        <f t="shared" si="7"/>
        <v>28.271561154211302</v>
      </c>
      <c r="I24" s="117">
        <f t="shared" si="7"/>
        <v>26.969674340961898</v>
      </c>
      <c r="J24" s="117">
        <f t="shared" si="7"/>
        <v>27.587696453688736</v>
      </c>
      <c r="K24" s="117">
        <f t="shared" si="7"/>
        <v>24.134580711576714</v>
      </c>
      <c r="L24" s="117">
        <f t="shared" si="7"/>
        <v>28.76912620596547</v>
      </c>
      <c r="M24" s="117">
        <f t="shared" si="7"/>
        <v>27.492043831406072</v>
      </c>
      <c r="N24" s="117">
        <f t="shared" si="7"/>
        <v>22.530573607323596</v>
      </c>
      <c r="O24" s="117">
        <f t="shared" si="7"/>
        <v>36.798269043802939</v>
      </c>
      <c r="P24" s="117">
        <f t="shared" si="7"/>
        <v>51.779378379465257</v>
      </c>
      <c r="Q24" s="117">
        <f t="shared" si="7"/>
        <v>50.077899640429003</v>
      </c>
      <c r="R24" s="117">
        <f t="shared" ref="R24:V24" si="8">R25+R28+R30+R39</f>
        <v>50.406858443413149</v>
      </c>
      <c r="S24" s="117">
        <f t="shared" si="8"/>
        <v>50.370808823109115</v>
      </c>
      <c r="T24" s="117">
        <f t="shared" si="8"/>
        <v>36.89397515906478</v>
      </c>
      <c r="U24" s="117">
        <f t="shared" si="8"/>
        <v>30.868208910967553</v>
      </c>
      <c r="V24" s="117">
        <f t="shared" si="8"/>
        <v>21.208925097193845</v>
      </c>
      <c r="W24" s="117">
        <f t="shared" ref="W24:Y24" si="9">W25+W28+W30+W39</f>
        <v>37.955860471450094</v>
      </c>
      <c r="X24" s="117">
        <f t="shared" si="9"/>
        <v>54.607892133996685</v>
      </c>
      <c r="Y24" s="117">
        <f t="shared" si="9"/>
        <v>61.927978061221566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27.1058721431375</v>
      </c>
      <c r="C25" s="122">
        <f t="shared" si="10"/>
        <v>27.77971571125952</v>
      </c>
      <c r="D25" s="122">
        <f t="shared" si="10"/>
        <v>20.539259849732211</v>
      </c>
      <c r="E25" s="122">
        <f t="shared" si="10"/>
        <v>21.501443643621649</v>
      </c>
      <c r="F25" s="122">
        <f t="shared" si="10"/>
        <v>22.639874516359157</v>
      </c>
      <c r="G25" s="122">
        <f t="shared" si="10"/>
        <v>21.52285188551625</v>
      </c>
      <c r="H25" s="122">
        <f t="shared" si="10"/>
        <v>20.657633479987922</v>
      </c>
      <c r="I25" s="122">
        <f t="shared" si="10"/>
        <v>18.96438789643739</v>
      </c>
      <c r="J25" s="122">
        <f t="shared" si="10"/>
        <v>19.131552507793373</v>
      </c>
      <c r="K25" s="122">
        <f t="shared" si="10"/>
        <v>15.44987329975973</v>
      </c>
      <c r="L25" s="122">
        <f t="shared" si="10"/>
        <v>18.650097567735042</v>
      </c>
      <c r="M25" s="122">
        <f t="shared" si="10"/>
        <v>16.438461179066689</v>
      </c>
      <c r="N25" s="122">
        <f t="shared" si="10"/>
        <v>7.2472854332810455</v>
      </c>
      <c r="O25" s="122">
        <f t="shared" si="10"/>
        <v>22.813010289735256</v>
      </c>
      <c r="P25" s="122">
        <f t="shared" si="10"/>
        <v>37.35378375597854</v>
      </c>
      <c r="Q25" s="122">
        <f t="shared" si="10"/>
        <v>33.209616367797686</v>
      </c>
      <c r="R25" s="122">
        <f t="shared" ref="R25:V25" si="11">SUM(R26:R27)</f>
        <v>31.48225052155863</v>
      </c>
      <c r="S25" s="122">
        <f t="shared" si="11"/>
        <v>31.228954000456643</v>
      </c>
      <c r="T25" s="122">
        <f t="shared" si="11"/>
        <v>21.53001599008989</v>
      </c>
      <c r="U25" s="122">
        <f t="shared" si="11"/>
        <v>14.195778484243986</v>
      </c>
      <c r="V25" s="122">
        <f t="shared" si="11"/>
        <v>5.5311818363327259</v>
      </c>
      <c r="W25" s="122">
        <f t="shared" ref="W25:Y25" si="12">SUM(W26:W27)</f>
        <v>21.762490717407665</v>
      </c>
      <c r="X25" s="122">
        <f t="shared" si="12"/>
        <v>33.079946981148915</v>
      </c>
      <c r="Y25" s="122">
        <f t="shared" si="12"/>
        <v>32.806309940807807</v>
      </c>
      <c r="DA25" s="130" t="s">
        <v>1761</v>
      </c>
    </row>
    <row r="26" spans="1:105" ht="12" customHeight="1" x14ac:dyDescent="0.25">
      <c r="A26" s="97" t="s">
        <v>74</v>
      </c>
      <c r="B26" s="98">
        <v>26.465173923822796</v>
      </c>
      <c r="C26" s="98">
        <v>27.149637109940883</v>
      </c>
      <c r="D26" s="98">
        <v>20.059883417927487</v>
      </c>
      <c r="E26" s="98">
        <v>21.027894193299769</v>
      </c>
      <c r="F26" s="98">
        <v>22.10957281313495</v>
      </c>
      <c r="G26" s="98">
        <v>21.02569969643158</v>
      </c>
      <c r="H26" s="98">
        <v>20.192370879008724</v>
      </c>
      <c r="I26" s="98">
        <v>18.563403834447644</v>
      </c>
      <c r="J26" s="98">
        <v>18.726035678959274</v>
      </c>
      <c r="K26" s="98">
        <v>15.106931078203415</v>
      </c>
      <c r="L26" s="98">
        <v>18.258792723433981</v>
      </c>
      <c r="M26" s="98">
        <v>16.094547528044899</v>
      </c>
      <c r="N26" s="98">
        <v>7.1121284933940148</v>
      </c>
      <c r="O26" s="98">
        <v>22.347019940807833</v>
      </c>
      <c r="P26" s="98">
        <v>36.569191626189962</v>
      </c>
      <c r="Q26" s="98">
        <v>32.550071304578879</v>
      </c>
      <c r="R26" s="98">
        <v>30.860679242061554</v>
      </c>
      <c r="S26" s="98">
        <v>30.615399625117366</v>
      </c>
      <c r="T26" s="98">
        <v>21.108672804499658</v>
      </c>
      <c r="U26" s="98">
        <v>13.918782947627536</v>
      </c>
      <c r="V26" s="98">
        <v>5.4234658325128304</v>
      </c>
      <c r="W26" s="98">
        <v>21.339094576027964</v>
      </c>
      <c r="X26" s="98">
        <v>32.436374337997783</v>
      </c>
      <c r="Y26" s="98">
        <v>32.167418950361899</v>
      </c>
      <c r="DA26" s="63" t="s">
        <v>1762</v>
      </c>
    </row>
    <row r="27" spans="1:105" ht="12" customHeight="1" x14ac:dyDescent="0.25">
      <c r="A27" s="97" t="s">
        <v>53</v>
      </c>
      <c r="B27" s="98">
        <v>0.64069821931470272</v>
      </c>
      <c r="C27" s="98">
        <v>0.63007860131863569</v>
      </c>
      <c r="D27" s="98">
        <v>0.47937643180472378</v>
      </c>
      <c r="E27" s="98">
        <v>0.47354945032187823</v>
      </c>
      <c r="F27" s="98">
        <v>0.53030170322420589</v>
      </c>
      <c r="G27" s="98">
        <v>0.49715218908466813</v>
      </c>
      <c r="H27" s="98">
        <v>0.46526260097919853</v>
      </c>
      <c r="I27" s="98">
        <v>0.40098406198974579</v>
      </c>
      <c r="J27" s="98">
        <v>0.40551682883409801</v>
      </c>
      <c r="K27" s="98">
        <v>0.34294222155631598</v>
      </c>
      <c r="L27" s="98">
        <v>0.39130484430106127</v>
      </c>
      <c r="M27" s="98">
        <v>0.34391365102179028</v>
      </c>
      <c r="N27" s="98">
        <v>0.13515693988703045</v>
      </c>
      <c r="O27" s="98">
        <v>0.46599034892742497</v>
      </c>
      <c r="P27" s="98">
        <v>0.78459212978857995</v>
      </c>
      <c r="Q27" s="98">
        <v>0.65954506321880557</v>
      </c>
      <c r="R27" s="98">
        <v>0.62157127949707625</v>
      </c>
      <c r="S27" s="98">
        <v>0.61355437533927581</v>
      </c>
      <c r="T27" s="98">
        <v>0.42134318559023143</v>
      </c>
      <c r="U27" s="98">
        <v>0.2769955366164501</v>
      </c>
      <c r="V27" s="98">
        <v>0.1077160038198955</v>
      </c>
      <c r="W27" s="98">
        <v>0.42339614137970122</v>
      </c>
      <c r="X27" s="98">
        <v>0.64357264315113327</v>
      </c>
      <c r="Y27" s="98">
        <v>0.63889099044591058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2.2614704004944817</v>
      </c>
      <c r="C28" s="122">
        <f t="shared" si="13"/>
        <v>2.9947979194474441</v>
      </c>
      <c r="D28" s="122">
        <f t="shared" si="13"/>
        <v>2.4471744722066116</v>
      </c>
      <c r="E28" s="122">
        <f t="shared" si="13"/>
        <v>2.9927208399044951</v>
      </c>
      <c r="F28" s="122">
        <f t="shared" si="13"/>
        <v>1.495151360857929</v>
      </c>
      <c r="G28" s="122">
        <f t="shared" si="13"/>
        <v>1.2598043006233997</v>
      </c>
      <c r="H28" s="122">
        <f t="shared" si="13"/>
        <v>1.2011380848956668</v>
      </c>
      <c r="I28" s="122">
        <f t="shared" si="13"/>
        <v>1.9532938460831419</v>
      </c>
      <c r="J28" s="122">
        <f t="shared" si="13"/>
        <v>2.0866177056448887</v>
      </c>
      <c r="K28" s="122">
        <f t="shared" si="13"/>
        <v>1.7591029824182103</v>
      </c>
      <c r="L28" s="122">
        <f t="shared" si="13"/>
        <v>3.1672090799006729</v>
      </c>
      <c r="M28" s="122">
        <f t="shared" si="13"/>
        <v>3.8283488908527601</v>
      </c>
      <c r="N28" s="122">
        <f t="shared" si="13"/>
        <v>7.8653918833827072</v>
      </c>
      <c r="O28" s="122">
        <f t="shared" si="13"/>
        <v>5.4139535312911402</v>
      </c>
      <c r="P28" s="122">
        <f t="shared" si="13"/>
        <v>4.9670370611869759</v>
      </c>
      <c r="Q28" s="122">
        <f t="shared" si="13"/>
        <v>7.08429526147928</v>
      </c>
      <c r="R28" s="122">
        <f t="shared" si="13"/>
        <v>8.7795757537718444</v>
      </c>
      <c r="S28" s="122">
        <f t="shared" si="13"/>
        <v>9.0656971778576185</v>
      </c>
      <c r="T28" s="122">
        <f t="shared" si="13"/>
        <v>6.1764488275800336</v>
      </c>
      <c r="U28" s="122">
        <f t="shared" si="13"/>
        <v>8.0472332426851416</v>
      </c>
      <c r="V28" s="122">
        <f t="shared" si="13"/>
        <v>6.4052309402206795</v>
      </c>
      <c r="W28" s="122">
        <f t="shared" si="13"/>
        <v>5.7499432662656522</v>
      </c>
      <c r="X28" s="122">
        <f t="shared" si="13"/>
        <v>6.2339108397957039</v>
      </c>
      <c r="Y28" s="122">
        <f t="shared" si="13"/>
        <v>12.46090197417408</v>
      </c>
      <c r="DA28" s="130" t="s">
        <v>1764</v>
      </c>
    </row>
    <row r="29" spans="1:105" ht="12" customHeight="1" x14ac:dyDescent="0.25">
      <c r="A29" s="97" t="s">
        <v>53</v>
      </c>
      <c r="B29" s="98">
        <v>2.2614704004944817</v>
      </c>
      <c r="C29" s="98">
        <v>2.9947979194474441</v>
      </c>
      <c r="D29" s="98">
        <v>2.4471744722066116</v>
      </c>
      <c r="E29" s="98">
        <v>2.9927208399044951</v>
      </c>
      <c r="F29" s="98">
        <v>1.495151360857929</v>
      </c>
      <c r="G29" s="98">
        <v>1.2598043006233997</v>
      </c>
      <c r="H29" s="98">
        <v>1.2011380848956668</v>
      </c>
      <c r="I29" s="98">
        <v>1.9532938460831419</v>
      </c>
      <c r="J29" s="98">
        <v>2.0866177056448887</v>
      </c>
      <c r="K29" s="98">
        <v>1.7591029824182103</v>
      </c>
      <c r="L29" s="98">
        <v>3.1672090799006729</v>
      </c>
      <c r="M29" s="98">
        <v>3.8283488908527601</v>
      </c>
      <c r="N29" s="98">
        <v>7.8653918833827072</v>
      </c>
      <c r="O29" s="98">
        <v>5.4139535312911402</v>
      </c>
      <c r="P29" s="98">
        <v>4.9670370611869759</v>
      </c>
      <c r="Q29" s="98">
        <v>7.08429526147928</v>
      </c>
      <c r="R29" s="98">
        <v>8.7795757537718444</v>
      </c>
      <c r="S29" s="98">
        <v>9.0656971778576185</v>
      </c>
      <c r="T29" s="98">
        <v>6.1764488275800336</v>
      </c>
      <c r="U29" s="98">
        <v>8.0472332426851416</v>
      </c>
      <c r="V29" s="98">
        <v>6.4052309402206795</v>
      </c>
      <c r="W29" s="98">
        <v>5.7499432662656522</v>
      </c>
      <c r="X29" s="98">
        <v>6.2339108397957039</v>
      </c>
      <c r="Y29" s="98">
        <v>12.46090197417408</v>
      </c>
      <c r="DA29" s="63" t="s">
        <v>1765</v>
      </c>
    </row>
    <row r="30" spans="1:105" ht="12" customHeight="1" x14ac:dyDescent="0.25">
      <c r="A30" s="121" t="s">
        <v>55</v>
      </c>
      <c r="B30" s="122">
        <v>6.8636780837587477</v>
      </c>
      <c r="C30" s="122">
        <v>6.1914005025749628</v>
      </c>
      <c r="D30" s="122">
        <v>5.3051360419659002</v>
      </c>
      <c r="E30" s="122">
        <v>4.7054075436164133</v>
      </c>
      <c r="F30" s="122">
        <v>4.6141873644932447</v>
      </c>
      <c r="G30" s="122">
        <v>4.260523731553219</v>
      </c>
      <c r="H30" s="122">
        <v>4.2462228379350915</v>
      </c>
      <c r="I30" s="122">
        <v>4.0700717687134604</v>
      </c>
      <c r="J30" s="122">
        <v>4.3747285329005532</v>
      </c>
      <c r="K30" s="122">
        <v>4.7881063765970024</v>
      </c>
      <c r="L30" s="122">
        <v>4.8380763527018917</v>
      </c>
      <c r="M30" s="122">
        <v>5.0975766463088821</v>
      </c>
      <c r="N30" s="122">
        <v>5.2003260338416837</v>
      </c>
      <c r="O30" s="122">
        <v>5.8982827151361814</v>
      </c>
      <c r="P30" s="122">
        <v>6.5065516237839081</v>
      </c>
      <c r="Q30" s="122">
        <v>6.7717707113768606</v>
      </c>
      <c r="R30" s="122">
        <v>7.0119391732967591</v>
      </c>
      <c r="S30" s="122">
        <v>6.9809292135599508</v>
      </c>
      <c r="T30" s="122">
        <v>6.2586208673123505</v>
      </c>
      <c r="U30" s="122">
        <v>5.8358380343430998</v>
      </c>
      <c r="V30" s="122">
        <v>6.0190390206571713</v>
      </c>
      <c r="W30" s="122">
        <v>7.0207890264513582</v>
      </c>
      <c r="X30" s="122">
        <v>10.342153334650881</v>
      </c>
      <c r="Y30" s="122">
        <v>11.835251303145061</v>
      </c>
      <c r="DA30" s="130" t="s">
        <v>1766</v>
      </c>
    </row>
    <row r="31" spans="1:105" ht="12" customHeight="1" x14ac:dyDescent="0.25">
      <c r="A31" s="97" t="s">
        <v>141</v>
      </c>
      <c r="B31" s="98">
        <v>4.7549477746872404E-2</v>
      </c>
      <c r="C31" s="98">
        <v>4.4478645532691999E-2</v>
      </c>
      <c r="D31" s="98">
        <v>3.9166806109115139E-2</v>
      </c>
      <c r="E31" s="98">
        <v>3.6904009625664008E-2</v>
      </c>
      <c r="F31" s="98">
        <v>3.5780291195383368E-2</v>
      </c>
      <c r="G31" s="98">
        <v>3.2421242242860242E-2</v>
      </c>
      <c r="H31" s="98">
        <v>2.8830727122254152E-2</v>
      </c>
      <c r="I31" s="98">
        <v>2.357453371644232E-2</v>
      </c>
      <c r="J31" s="98">
        <v>2.2889534349208707E-2</v>
      </c>
      <c r="K31" s="98">
        <v>2.2091958844822682E-2</v>
      </c>
      <c r="L31" s="98">
        <v>1.9434253710296633E-2</v>
      </c>
      <c r="M31" s="98">
        <v>1.5445792159636955E-2</v>
      </c>
      <c r="N31" s="98">
        <v>1.3689048627333481E-2</v>
      </c>
      <c r="O31" s="98">
        <v>2.5999938975534844E-2</v>
      </c>
      <c r="P31" s="98">
        <v>3.0624081584128115E-2</v>
      </c>
      <c r="Q31" s="98">
        <v>3.0309815020432097E-2</v>
      </c>
      <c r="R31" s="98">
        <v>2.9666537495425742E-2</v>
      </c>
      <c r="S31" s="98">
        <v>3.1447599948952347E-2</v>
      </c>
      <c r="T31" s="98">
        <v>3.0491565895541365E-2</v>
      </c>
      <c r="U31" s="98">
        <v>3.055512095345355E-2</v>
      </c>
      <c r="V31" s="98">
        <v>3.2348955440812059E-2</v>
      </c>
      <c r="W31" s="98">
        <v>3.508664404399043E-2</v>
      </c>
      <c r="X31" s="98">
        <v>4.6349735772330924E-2</v>
      </c>
      <c r="Y31" s="98">
        <v>5.1216841942332211E-2</v>
      </c>
      <c r="DA31" s="63" t="s">
        <v>1767</v>
      </c>
    </row>
    <row r="32" spans="1:105" ht="12" customHeight="1" x14ac:dyDescent="0.25">
      <c r="A32" s="97" t="s">
        <v>140</v>
      </c>
      <c r="B32" s="98">
        <v>6.1982559446574839E-4</v>
      </c>
      <c r="C32" s="98">
        <v>6.1776666576174191E-4</v>
      </c>
      <c r="D32" s="98">
        <v>5.555645003116255E-4</v>
      </c>
      <c r="E32" s="98">
        <v>5.5918404357232707E-4</v>
      </c>
      <c r="F32" s="98">
        <v>4.757757524048846E-4</v>
      </c>
      <c r="G32" s="98">
        <v>4.6980760250712393E-4</v>
      </c>
      <c r="H32" s="98">
        <v>3.8705691672829949E-4</v>
      </c>
      <c r="I32" s="98">
        <v>3.7143276902960648E-4</v>
      </c>
      <c r="J32" s="98">
        <v>3.02928848699088E-4</v>
      </c>
      <c r="K32" s="98">
        <v>3.2409371165437119E-4</v>
      </c>
      <c r="L32" s="98">
        <v>2.0527743288016197E-4</v>
      </c>
      <c r="M32" s="98">
        <v>1.7241740910574224E-4</v>
      </c>
      <c r="N32" s="98">
        <v>7.7444700420460481E-5</v>
      </c>
      <c r="O32" s="98">
        <v>2.3107743934759639E-4</v>
      </c>
      <c r="P32" s="98">
        <v>2.2772391579141871E-4</v>
      </c>
      <c r="Q32" s="98">
        <v>2.166124241193304E-4</v>
      </c>
      <c r="R32" s="98">
        <v>2.1354704962553038E-4</v>
      </c>
      <c r="S32" s="98">
        <v>2.2225459129064743E-4</v>
      </c>
      <c r="T32" s="98">
        <v>2.2103631666136047E-4</v>
      </c>
      <c r="U32" s="98">
        <v>2.2309687323710526E-4</v>
      </c>
      <c r="V32" s="98">
        <v>1.1757918449271258E-4</v>
      </c>
      <c r="W32" s="98">
        <v>1.209091684378336E-4</v>
      </c>
      <c r="X32" s="98">
        <v>3.6973217848788089E-4</v>
      </c>
      <c r="Y32" s="98">
        <v>7.5066278898230975E-4</v>
      </c>
      <c r="DA32" s="63" t="s">
        <v>1768</v>
      </c>
    </row>
    <row r="33" spans="1:105" ht="12" customHeight="1" x14ac:dyDescent="0.25">
      <c r="A33" s="100" t="s">
        <v>50</v>
      </c>
      <c r="B33" s="101">
        <v>1.2410954427116098E-4</v>
      </c>
      <c r="C33" s="101">
        <v>1.2270158080643584E-4</v>
      </c>
      <c r="D33" s="101">
        <v>1.1335739668279087E-4</v>
      </c>
      <c r="E33" s="101">
        <v>1.1060312448193862E-4</v>
      </c>
      <c r="F33" s="101">
        <v>9.6013247760836468E-5</v>
      </c>
      <c r="G33" s="101">
        <v>1.074802360986777E-4</v>
      </c>
      <c r="H33" s="101">
        <v>7.9412165068580093E-5</v>
      </c>
      <c r="I33" s="101">
        <v>7.6200455779941182E-5</v>
      </c>
      <c r="J33" s="101">
        <v>6.1052306595717806E-5</v>
      </c>
      <c r="K33" s="101">
        <v>6.5708024428931983E-5</v>
      </c>
      <c r="L33" s="101">
        <v>4.1271795763568665E-5</v>
      </c>
      <c r="M33" s="101">
        <v>2.8536543252897707E-5</v>
      </c>
      <c r="N33" s="101">
        <v>7.7393691546862012E-7</v>
      </c>
      <c r="O33" s="101">
        <v>4.3278795842065847E-5</v>
      </c>
      <c r="P33" s="101">
        <v>4.138098505181773E-5</v>
      </c>
      <c r="Q33" s="101">
        <v>3.6787261640022993E-5</v>
      </c>
      <c r="R33" s="101">
        <v>4.0655522713270992E-5</v>
      </c>
      <c r="S33" s="101">
        <v>4.2396219307454513E-5</v>
      </c>
      <c r="T33" s="101">
        <v>3.8911442752727704E-5</v>
      </c>
      <c r="U33" s="101">
        <v>3.5714322496544366E-5</v>
      </c>
      <c r="V33" s="101">
        <v>1.7924173676675295E-5</v>
      </c>
      <c r="W33" s="101">
        <v>2.221999292895575E-5</v>
      </c>
      <c r="X33" s="101">
        <v>6.905971579169312E-5</v>
      </c>
      <c r="Y33" s="101">
        <v>1.1891282018734811E-4</v>
      </c>
      <c r="DA33" s="131" t="s">
        <v>1769</v>
      </c>
    </row>
    <row r="34" spans="1:105" ht="12" customHeight="1" x14ac:dyDescent="0.25">
      <c r="A34" s="103" t="s">
        <v>52</v>
      </c>
      <c r="B34" s="104">
        <v>4.9571605019458741E-4</v>
      </c>
      <c r="C34" s="104">
        <v>4.9506508495530607E-4</v>
      </c>
      <c r="D34" s="104">
        <v>4.4220710362883459E-4</v>
      </c>
      <c r="E34" s="104">
        <v>4.485809190903884E-4</v>
      </c>
      <c r="F34" s="104">
        <v>3.7976250464404813E-4</v>
      </c>
      <c r="G34" s="104">
        <v>3.6232736640844624E-4</v>
      </c>
      <c r="H34" s="104">
        <v>3.0764475165971937E-4</v>
      </c>
      <c r="I34" s="104">
        <v>2.9523231324966528E-4</v>
      </c>
      <c r="J34" s="104">
        <v>2.418765421033702E-4</v>
      </c>
      <c r="K34" s="104">
        <v>2.5838568722543918E-4</v>
      </c>
      <c r="L34" s="104">
        <v>1.6400563711659329E-4</v>
      </c>
      <c r="M34" s="104">
        <v>1.4388086585284454E-4</v>
      </c>
      <c r="N34" s="104">
        <v>7.6670763504991865E-5</v>
      </c>
      <c r="O34" s="104">
        <v>1.8779864350553055E-4</v>
      </c>
      <c r="P34" s="104">
        <v>1.8634293073960096E-4</v>
      </c>
      <c r="Q34" s="104">
        <v>1.798251624793074E-4</v>
      </c>
      <c r="R34" s="104">
        <v>1.7289152691225937E-4</v>
      </c>
      <c r="S34" s="104">
        <v>1.7985837198319292E-4</v>
      </c>
      <c r="T34" s="104">
        <v>1.8212487390863278E-4</v>
      </c>
      <c r="U34" s="104">
        <v>1.8738255074056089E-4</v>
      </c>
      <c r="V34" s="104">
        <v>9.9655010816037282E-5</v>
      </c>
      <c r="W34" s="104">
        <v>9.8689175508877861E-5</v>
      </c>
      <c r="X34" s="104">
        <v>3.0067246269618777E-4</v>
      </c>
      <c r="Y34" s="104">
        <v>6.317499687949616E-4</v>
      </c>
      <c r="DA34" s="132" t="s">
        <v>1770</v>
      </c>
    </row>
    <row r="35" spans="1:105" ht="12" customHeight="1" x14ac:dyDescent="0.25">
      <c r="A35" s="106" t="s">
        <v>122</v>
      </c>
      <c r="B35" s="101">
        <v>2.4253152289213507</v>
      </c>
      <c r="C35" s="101">
        <v>2.1671052208288462</v>
      </c>
      <c r="D35" s="101">
        <v>1.8557207435807312</v>
      </c>
      <c r="E35" s="101">
        <v>1.624500813407568</v>
      </c>
      <c r="F35" s="101">
        <v>1.6867874464089354</v>
      </c>
      <c r="G35" s="101">
        <v>1.575006770051393</v>
      </c>
      <c r="H35" s="101">
        <v>1.5526691300479591</v>
      </c>
      <c r="I35" s="101">
        <v>1.3485928240164651</v>
      </c>
      <c r="J35" s="101">
        <v>1.2755926786555254</v>
      </c>
      <c r="K35" s="101">
        <v>1.3865127952346492</v>
      </c>
      <c r="L35" s="101">
        <v>1.3532453420907977</v>
      </c>
      <c r="M35" s="101">
        <v>1.4679234061831812</v>
      </c>
      <c r="N35" s="101">
        <v>1.5178436032450962</v>
      </c>
      <c r="O35" s="101">
        <v>1.7993231978085564</v>
      </c>
      <c r="P35" s="101">
        <v>1.9846761458393622</v>
      </c>
      <c r="Q35" s="101">
        <v>1.938770400910294</v>
      </c>
      <c r="R35" s="101">
        <v>1.988505597741459</v>
      </c>
      <c r="S35" s="101">
        <v>1.909649946632201</v>
      </c>
      <c r="T35" s="101">
        <v>1.6068242629928058</v>
      </c>
      <c r="U35" s="101">
        <v>1.4687631703771449</v>
      </c>
      <c r="V35" s="101">
        <v>1.4892033153354405</v>
      </c>
      <c r="W35" s="101">
        <v>1.6371607430400072</v>
      </c>
      <c r="X35" s="101">
        <v>1.4494545956783724</v>
      </c>
      <c r="Y35" s="101">
        <v>1.2282915895292927</v>
      </c>
      <c r="DA35" s="131" t="s">
        <v>1771</v>
      </c>
    </row>
    <row r="36" spans="1:105" ht="12" customHeight="1" x14ac:dyDescent="0.25">
      <c r="A36" s="107" t="s">
        <v>121</v>
      </c>
      <c r="B36" s="104">
        <v>4.3901935514960595</v>
      </c>
      <c r="C36" s="104">
        <v>3.979198869547663</v>
      </c>
      <c r="D36" s="104">
        <v>3.4096929277757422</v>
      </c>
      <c r="E36" s="104">
        <v>3.0434435365396086</v>
      </c>
      <c r="F36" s="104">
        <v>2.8911438511365208</v>
      </c>
      <c r="G36" s="104">
        <v>2.6526259116564588</v>
      </c>
      <c r="H36" s="104">
        <v>2.6643359238481499</v>
      </c>
      <c r="I36" s="104">
        <v>2.6975329782115232</v>
      </c>
      <c r="J36" s="104">
        <v>3.0759433910471201</v>
      </c>
      <c r="K36" s="104">
        <v>3.3791775288058763</v>
      </c>
      <c r="L36" s="104">
        <v>3.4651914794679173</v>
      </c>
      <c r="M36" s="104">
        <v>3.6140350305569582</v>
      </c>
      <c r="N36" s="104">
        <v>3.6687159372688334</v>
      </c>
      <c r="O36" s="104">
        <v>4.072728500912743</v>
      </c>
      <c r="P36" s="104">
        <v>4.4910236724446264</v>
      </c>
      <c r="Q36" s="104">
        <v>4.8024738830220155</v>
      </c>
      <c r="R36" s="104">
        <v>4.9935534910102488</v>
      </c>
      <c r="S36" s="104">
        <v>5.0396094123875068</v>
      </c>
      <c r="T36" s="104">
        <v>4.6210840021073416</v>
      </c>
      <c r="U36" s="104">
        <v>4.3362966461392638</v>
      </c>
      <c r="V36" s="104">
        <v>4.4973691706964258</v>
      </c>
      <c r="W36" s="104">
        <v>5.3484207301989226</v>
      </c>
      <c r="X36" s="104">
        <v>8.8459792710216902</v>
      </c>
      <c r="Y36" s="104">
        <v>10.554992208884453</v>
      </c>
      <c r="DA36" s="132" t="s">
        <v>1772</v>
      </c>
    </row>
    <row r="37" spans="1:105" ht="12" customHeight="1" x14ac:dyDescent="0.25">
      <c r="A37" s="108" t="s">
        <v>53</v>
      </c>
      <c r="B37" s="98">
        <v>0.88208823382286727</v>
      </c>
      <c r="C37" s="98">
        <v>0.79133913592701211</v>
      </c>
      <c r="D37" s="98">
        <v>0.6947559125679138</v>
      </c>
      <c r="E37" s="98">
        <v>0.59878012323625474</v>
      </c>
      <c r="F37" s="98">
        <v>0.58114175099028587</v>
      </c>
      <c r="G37" s="98">
        <v>0.60314170761206931</v>
      </c>
      <c r="H37" s="98">
        <v>0.54505208850240894</v>
      </c>
      <c r="I37" s="98">
        <v>0.5581689090097004</v>
      </c>
      <c r="J37" s="98">
        <v>0.62505582268118598</v>
      </c>
      <c r="K37" s="98">
        <v>0.69253359596714947</v>
      </c>
      <c r="L37" s="98">
        <v>0.71518162735227264</v>
      </c>
      <c r="M37" s="98">
        <v>0.729625746574458</v>
      </c>
      <c r="N37" s="98">
        <v>0.61780279039428843</v>
      </c>
      <c r="O37" s="98">
        <v>0.74902016513956193</v>
      </c>
      <c r="P37" s="98">
        <v>0.81100410407569345</v>
      </c>
      <c r="Q37" s="98">
        <v>0.83004202249018388</v>
      </c>
      <c r="R37" s="98">
        <v>0.97013634089354406</v>
      </c>
      <c r="S37" s="98">
        <v>0.98365191146136588</v>
      </c>
      <c r="T37" s="98">
        <v>0.82963317966148298</v>
      </c>
      <c r="U37" s="98">
        <v>0.70863823066593967</v>
      </c>
      <c r="V37" s="98">
        <v>0.69161184699472189</v>
      </c>
      <c r="W37" s="98">
        <v>1.0064048260611449</v>
      </c>
      <c r="X37" s="98">
        <v>1.687377183516678</v>
      </c>
      <c r="Y37" s="98">
        <v>1.6489855374458995</v>
      </c>
      <c r="DA37" s="63" t="s">
        <v>1773</v>
      </c>
    </row>
    <row r="38" spans="1:105" ht="12" customHeight="1" x14ac:dyDescent="0.25">
      <c r="A38" s="108" t="s">
        <v>52</v>
      </c>
      <c r="B38" s="98">
        <v>3.5081053176731922</v>
      </c>
      <c r="C38" s="98">
        <v>3.1878597336206509</v>
      </c>
      <c r="D38" s="98">
        <v>2.7149370152078283</v>
      </c>
      <c r="E38" s="98">
        <v>2.444663413303354</v>
      </c>
      <c r="F38" s="98">
        <v>2.3100021001462347</v>
      </c>
      <c r="G38" s="98">
        <v>2.0494842040443895</v>
      </c>
      <c r="H38" s="98">
        <v>2.1192838353457408</v>
      </c>
      <c r="I38" s="98">
        <v>2.139364069201823</v>
      </c>
      <c r="J38" s="98">
        <v>2.4508875683659341</v>
      </c>
      <c r="K38" s="98">
        <v>2.6866439328387268</v>
      </c>
      <c r="L38" s="98">
        <v>2.7500098521156446</v>
      </c>
      <c r="M38" s="98">
        <v>2.8844092839825</v>
      </c>
      <c r="N38" s="98">
        <v>3.050913146874545</v>
      </c>
      <c r="O38" s="98">
        <v>3.3237083357731807</v>
      </c>
      <c r="P38" s="98">
        <v>3.680019568368933</v>
      </c>
      <c r="Q38" s="98">
        <v>3.9724318605318314</v>
      </c>
      <c r="R38" s="98">
        <v>4.0234171501167051</v>
      </c>
      <c r="S38" s="98">
        <v>4.0559575009261408</v>
      </c>
      <c r="T38" s="98">
        <v>3.7914508224458587</v>
      </c>
      <c r="U38" s="98">
        <v>3.6276584154733245</v>
      </c>
      <c r="V38" s="98">
        <v>3.8057573237017039</v>
      </c>
      <c r="W38" s="98">
        <v>4.3420159041377779</v>
      </c>
      <c r="X38" s="98">
        <v>7.1586020875050123</v>
      </c>
      <c r="Y38" s="98">
        <v>8.9060066714385542</v>
      </c>
      <c r="DA38" s="63" t="s">
        <v>1774</v>
      </c>
    </row>
    <row r="39" spans="1:105" ht="12" customHeight="1" x14ac:dyDescent="0.25">
      <c r="A39" s="121" t="s">
        <v>54</v>
      </c>
      <c r="B39" s="122">
        <v>3.168938443968826</v>
      </c>
      <c r="C39" s="122">
        <v>2.8201619001257541</v>
      </c>
      <c r="D39" s="122">
        <v>2.6566038230905571</v>
      </c>
      <c r="E39" s="122">
        <v>2.2885403634081736</v>
      </c>
      <c r="F39" s="122">
        <v>2.3309105408187127</v>
      </c>
      <c r="G39" s="122">
        <v>2.1783970947779641</v>
      </c>
      <c r="H39" s="122">
        <v>2.1665667513926201</v>
      </c>
      <c r="I39" s="122">
        <v>1.9819208297279038</v>
      </c>
      <c r="J39" s="122">
        <v>1.9947977073499175</v>
      </c>
      <c r="K39" s="122">
        <v>2.1374980528017717</v>
      </c>
      <c r="L39" s="122">
        <v>2.1137432056278636</v>
      </c>
      <c r="M39" s="122">
        <v>2.1276571151777408</v>
      </c>
      <c r="N39" s="122">
        <v>2.217570256818159</v>
      </c>
      <c r="O39" s="122">
        <v>2.6730225076403604</v>
      </c>
      <c r="P39" s="122">
        <v>2.9520059385158337</v>
      </c>
      <c r="Q39" s="122">
        <v>3.0122172997751813</v>
      </c>
      <c r="R39" s="122">
        <v>3.1330929947859127</v>
      </c>
      <c r="S39" s="122">
        <v>3.0952284312349012</v>
      </c>
      <c r="T39" s="122">
        <v>2.9288894740825029</v>
      </c>
      <c r="U39" s="122">
        <v>2.7893591496953278</v>
      </c>
      <c r="V39" s="122">
        <v>3.2534732999832667</v>
      </c>
      <c r="W39" s="122">
        <v>3.4226374613254156</v>
      </c>
      <c r="X39" s="122">
        <v>4.951880978401185</v>
      </c>
      <c r="Y39" s="122">
        <v>4.8255148430946271</v>
      </c>
      <c r="DA39" s="130" t="s">
        <v>1775</v>
      </c>
    </row>
    <row r="40" spans="1:105" ht="12" customHeight="1" x14ac:dyDescent="0.25">
      <c r="A40" s="97" t="s">
        <v>50</v>
      </c>
      <c r="B40" s="98">
        <v>0.13624975877458351</v>
      </c>
      <c r="C40" s="98">
        <v>0.12264043435064538</v>
      </c>
      <c r="D40" s="98">
        <v>0.10781143975959831</v>
      </c>
      <c r="E40" s="98">
        <v>8.9156270802699569E-2</v>
      </c>
      <c r="F40" s="98">
        <v>9.1408019159460327E-2</v>
      </c>
      <c r="G40" s="98">
        <v>7.9454052890847851E-2</v>
      </c>
      <c r="H40" s="98">
        <v>7.8387343346969007E-2</v>
      </c>
      <c r="I40" s="98">
        <v>7.9905270209842949E-2</v>
      </c>
      <c r="J40" s="98">
        <v>8.412944226976761E-2</v>
      </c>
      <c r="K40" s="98">
        <v>7.6474237866880401E-2</v>
      </c>
      <c r="L40" s="98">
        <v>9.8618372692153136E-2</v>
      </c>
      <c r="M40" s="98">
        <v>0.10295064221592803</v>
      </c>
      <c r="N40" s="98">
        <v>3.860133143542669E-2</v>
      </c>
      <c r="O40" s="98">
        <v>0.22484214124054575</v>
      </c>
      <c r="P40" s="98">
        <v>0.28721538595663265</v>
      </c>
      <c r="Q40" s="98">
        <v>0.29053791535721835</v>
      </c>
      <c r="R40" s="98">
        <v>0.29073416806864105</v>
      </c>
      <c r="S40" s="98">
        <v>0.32997293617090501</v>
      </c>
      <c r="T40" s="98">
        <v>0.43826863263042415</v>
      </c>
      <c r="U40" s="98">
        <v>0.49703604869321738</v>
      </c>
      <c r="V40" s="98">
        <v>0.67207070525819923</v>
      </c>
      <c r="W40" s="98">
        <v>0.7375954343705301</v>
      </c>
      <c r="X40" s="98">
        <v>0.91897681995452729</v>
      </c>
      <c r="Y40" s="98">
        <v>0.94289827609202492</v>
      </c>
      <c r="DA40" s="63" t="s">
        <v>1776</v>
      </c>
    </row>
    <row r="41" spans="1:105" ht="12" customHeight="1" x14ac:dyDescent="0.25">
      <c r="A41" s="109" t="s">
        <v>120</v>
      </c>
      <c r="B41" s="33">
        <v>3.0326886851942425</v>
      </c>
      <c r="C41" s="33">
        <v>2.6975214657751088</v>
      </c>
      <c r="D41" s="33">
        <v>2.5487923833309587</v>
      </c>
      <c r="E41" s="33">
        <v>2.1993840926054742</v>
      </c>
      <c r="F41" s="33">
        <v>2.2395025216592526</v>
      </c>
      <c r="G41" s="33">
        <v>2.0989430418871162</v>
      </c>
      <c r="H41" s="33">
        <v>2.0881794080456513</v>
      </c>
      <c r="I41" s="33">
        <v>1.902015559518061</v>
      </c>
      <c r="J41" s="33">
        <v>1.9106682650801499</v>
      </c>
      <c r="K41" s="33">
        <v>2.0610238149348912</v>
      </c>
      <c r="L41" s="33">
        <v>2.0151248329357103</v>
      </c>
      <c r="M41" s="33">
        <v>2.0247064729618129</v>
      </c>
      <c r="N41" s="33">
        <v>2.1789689253827325</v>
      </c>
      <c r="O41" s="33">
        <v>2.4481803663998147</v>
      </c>
      <c r="P41" s="33">
        <v>2.6647905525592011</v>
      </c>
      <c r="Q41" s="33">
        <v>2.7216793844179628</v>
      </c>
      <c r="R41" s="33">
        <v>2.8423588267172715</v>
      </c>
      <c r="S41" s="33">
        <v>2.7652554950639963</v>
      </c>
      <c r="T41" s="33">
        <v>2.4906208414520785</v>
      </c>
      <c r="U41" s="33">
        <v>2.2923231010021103</v>
      </c>
      <c r="V41" s="33">
        <v>2.5814025947250676</v>
      </c>
      <c r="W41" s="33">
        <v>2.6850420269548856</v>
      </c>
      <c r="X41" s="33">
        <v>4.0329041584466578</v>
      </c>
      <c r="Y41" s="33">
        <v>3.8826165670026018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1381.3802577777683</v>
      </c>
      <c r="C43" s="117">
        <f t="shared" si="14"/>
        <v>1503.0514751428539</v>
      </c>
      <c r="D43" s="117">
        <f t="shared" si="14"/>
        <v>1580.0992664451464</v>
      </c>
      <c r="E43" s="117">
        <f t="shared" si="14"/>
        <v>1867.2646407877048</v>
      </c>
      <c r="F43" s="117">
        <f t="shared" si="14"/>
        <v>1795.9346579361834</v>
      </c>
      <c r="G43" s="117">
        <f t="shared" si="14"/>
        <v>1834.3564783874292</v>
      </c>
      <c r="H43" s="117">
        <f t="shared" si="14"/>
        <v>1804.6904215349969</v>
      </c>
      <c r="I43" s="117">
        <f t="shared" si="14"/>
        <v>1719.1197225753751</v>
      </c>
      <c r="J43" s="117">
        <f t="shared" si="14"/>
        <v>1692.98760983546</v>
      </c>
      <c r="K43" s="117">
        <f t="shared" si="14"/>
        <v>1486.0875163847811</v>
      </c>
      <c r="L43" s="117">
        <f t="shared" si="14"/>
        <v>1408.8193014979688</v>
      </c>
      <c r="M43" s="117">
        <f t="shared" si="14"/>
        <v>1674.9071089403412</v>
      </c>
      <c r="N43" s="117">
        <f t="shared" si="14"/>
        <v>1452.5049046824324</v>
      </c>
      <c r="O43" s="117">
        <f t="shared" si="14"/>
        <v>898.6979408431597</v>
      </c>
      <c r="P43" s="117">
        <f t="shared" si="14"/>
        <v>900.9406849081181</v>
      </c>
      <c r="Q43" s="117">
        <f t="shared" si="14"/>
        <v>1138.5673214482158</v>
      </c>
      <c r="R43" s="117">
        <f t="shared" ref="R43:V43" si="15">R44+R47+R49+R58</f>
        <v>1076.6935412634668</v>
      </c>
      <c r="S43" s="117">
        <f t="shared" si="15"/>
        <v>1087.6714436624643</v>
      </c>
      <c r="T43" s="117">
        <f t="shared" si="15"/>
        <v>924.51588400618834</v>
      </c>
      <c r="U43" s="117">
        <f t="shared" si="15"/>
        <v>1094.5942912239536</v>
      </c>
      <c r="V43" s="117">
        <f t="shared" si="15"/>
        <v>1188.8336290355337</v>
      </c>
      <c r="W43" s="117">
        <f t="shared" ref="W43:Y43" si="16">W44+W47+W49+W58</f>
        <v>1095.844656527056</v>
      </c>
      <c r="X43" s="117">
        <f t="shared" si="16"/>
        <v>1155.1052397288929</v>
      </c>
      <c r="Y43" s="117">
        <f t="shared" si="16"/>
        <v>936.12285662977308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944.85837543229343</v>
      </c>
      <c r="C44" s="122">
        <f t="shared" si="17"/>
        <v>1034.3036987291264</v>
      </c>
      <c r="D44" s="122">
        <f t="shared" si="17"/>
        <v>1099.1820246912835</v>
      </c>
      <c r="E44" s="122">
        <f t="shared" si="17"/>
        <v>1330.5483893235655</v>
      </c>
      <c r="F44" s="122">
        <f t="shared" si="17"/>
        <v>1281.2807673090585</v>
      </c>
      <c r="G44" s="122">
        <f t="shared" si="17"/>
        <v>1324.180661851301</v>
      </c>
      <c r="H44" s="122">
        <f t="shared" si="17"/>
        <v>1269.8859232200798</v>
      </c>
      <c r="I44" s="122">
        <f t="shared" si="17"/>
        <v>1143.3795986819143</v>
      </c>
      <c r="J44" s="122">
        <f t="shared" si="17"/>
        <v>1116.0464792383038</v>
      </c>
      <c r="K44" s="122">
        <f t="shared" si="17"/>
        <v>963.01063591479851</v>
      </c>
      <c r="L44" s="122">
        <f t="shared" si="17"/>
        <v>868.30644760175869</v>
      </c>
      <c r="M44" s="122">
        <f t="shared" si="17"/>
        <v>1181.4963683704932</v>
      </c>
      <c r="N44" s="122">
        <f t="shared" si="17"/>
        <v>896.47261346149844</v>
      </c>
      <c r="O44" s="122">
        <f t="shared" si="17"/>
        <v>443.96890388426601</v>
      </c>
      <c r="P44" s="122">
        <f t="shared" si="17"/>
        <v>466.94491855012348</v>
      </c>
      <c r="Q44" s="122">
        <f t="shared" si="17"/>
        <v>682.15111282869964</v>
      </c>
      <c r="R44" s="122">
        <f t="shared" ref="R44:V44" si="18">SUM(R45:R46)</f>
        <v>591.20217098996898</v>
      </c>
      <c r="S44" s="122">
        <f t="shared" si="18"/>
        <v>603.57644178721137</v>
      </c>
      <c r="T44" s="122">
        <f t="shared" si="18"/>
        <v>505.26996870678295</v>
      </c>
      <c r="U44" s="122">
        <f t="shared" si="18"/>
        <v>588.25155780528428</v>
      </c>
      <c r="V44" s="122">
        <f t="shared" si="18"/>
        <v>682.07533973195882</v>
      </c>
      <c r="W44" s="122">
        <f t="shared" ref="W44:Y44" si="19">SUM(W45:W46)</f>
        <v>589.76679097273541</v>
      </c>
      <c r="X44" s="122">
        <f t="shared" si="19"/>
        <v>669.95731143878345</v>
      </c>
      <c r="Y44" s="122">
        <f t="shared" si="19"/>
        <v>444.23162262250048</v>
      </c>
      <c r="DA44" s="130" t="s">
        <v>1779</v>
      </c>
    </row>
    <row r="45" spans="1:105" ht="12" customHeight="1" x14ac:dyDescent="0.25">
      <c r="A45" s="97" t="s">
        <v>211</v>
      </c>
      <c r="B45" s="98">
        <v>922.52487236523507</v>
      </c>
      <c r="C45" s="98">
        <v>1010.844400779227</v>
      </c>
      <c r="D45" s="98">
        <v>1073.52764567493</v>
      </c>
      <c r="E45" s="98">
        <v>1301.2442891508431</v>
      </c>
      <c r="F45" s="98">
        <v>1251.2688795346169</v>
      </c>
      <c r="G45" s="98">
        <v>1293.5936690919459</v>
      </c>
      <c r="H45" s="98">
        <v>1241.2848529108107</v>
      </c>
      <c r="I45" s="98">
        <v>1119.2039174851693</v>
      </c>
      <c r="J45" s="98">
        <v>1092.3904989456528</v>
      </c>
      <c r="K45" s="98">
        <v>941.63460256777307</v>
      </c>
      <c r="L45" s="98">
        <v>850.08817726561711</v>
      </c>
      <c r="M45" s="98">
        <v>1156.7779518904445</v>
      </c>
      <c r="N45" s="98">
        <v>879.75400947612593</v>
      </c>
      <c r="O45" s="98">
        <v>434.90016539660382</v>
      </c>
      <c r="P45" s="98">
        <v>457.13704177564387</v>
      </c>
      <c r="Q45" s="98">
        <v>668.6035489588669</v>
      </c>
      <c r="R45" s="98">
        <v>579.52974339105754</v>
      </c>
      <c r="S45" s="98">
        <v>591.71799251911102</v>
      </c>
      <c r="T45" s="98">
        <v>495.38181728618088</v>
      </c>
      <c r="U45" s="98">
        <v>576.77328233764513</v>
      </c>
      <c r="V45" s="98">
        <v>668.79238645470105</v>
      </c>
      <c r="W45" s="98">
        <v>578.29269148411356</v>
      </c>
      <c r="X45" s="98">
        <v>656.92324587734856</v>
      </c>
      <c r="Y45" s="98">
        <v>435.58037285144212</v>
      </c>
      <c r="DA45" s="63" t="s">
        <v>1780</v>
      </c>
    </row>
    <row r="46" spans="1:105" ht="12" customHeight="1" x14ac:dyDescent="0.25">
      <c r="A46" s="97" t="s">
        <v>53</v>
      </c>
      <c r="B46" s="98">
        <v>22.333503067058366</v>
      </c>
      <c r="C46" s="98">
        <v>23.459297949899437</v>
      </c>
      <c r="D46" s="98">
        <v>25.654379016353367</v>
      </c>
      <c r="E46" s="98">
        <v>29.304100172722436</v>
      </c>
      <c r="F46" s="98">
        <v>30.01188777444159</v>
      </c>
      <c r="G46" s="98">
        <v>30.586992759355155</v>
      </c>
      <c r="H46" s="98">
        <v>28.601070309269073</v>
      </c>
      <c r="I46" s="98">
        <v>24.175681196744989</v>
      </c>
      <c r="J46" s="98">
        <v>23.655980292650966</v>
      </c>
      <c r="K46" s="98">
        <v>21.376033347025409</v>
      </c>
      <c r="L46" s="98">
        <v>18.218270336141593</v>
      </c>
      <c r="M46" s="98">
        <v>24.718416480048653</v>
      </c>
      <c r="N46" s="98">
        <v>16.718603985372521</v>
      </c>
      <c r="O46" s="98">
        <v>9.0687384876621735</v>
      </c>
      <c r="P46" s="98">
        <v>9.8078767744796274</v>
      </c>
      <c r="Q46" s="98">
        <v>13.547563869832786</v>
      </c>
      <c r="R46" s="98">
        <v>11.672427598911419</v>
      </c>
      <c r="S46" s="98">
        <v>11.858449268100376</v>
      </c>
      <c r="T46" s="98">
        <v>9.8881514206020622</v>
      </c>
      <c r="U46" s="98">
        <v>11.478275467639143</v>
      </c>
      <c r="V46" s="98">
        <v>13.282953277257722</v>
      </c>
      <c r="W46" s="98">
        <v>11.474099488621837</v>
      </c>
      <c r="X46" s="98">
        <v>13.034065561434884</v>
      </c>
      <c r="Y46" s="98">
        <v>8.6512497710583656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80.256144508331488</v>
      </c>
      <c r="C47" s="122">
        <f t="shared" si="20"/>
        <v>110.66216002407307</v>
      </c>
      <c r="D47" s="122">
        <f t="shared" si="20"/>
        <v>96.425974388991591</v>
      </c>
      <c r="E47" s="122">
        <f t="shared" si="20"/>
        <v>148.85706022821319</v>
      </c>
      <c r="F47" s="122">
        <f t="shared" si="20"/>
        <v>102.93174804279487</v>
      </c>
      <c r="G47" s="122">
        <f t="shared" si="20"/>
        <v>119.8738448517456</v>
      </c>
      <c r="H47" s="122">
        <f t="shared" si="20"/>
        <v>149.21093884534744</v>
      </c>
      <c r="I47" s="122">
        <f t="shared" si="20"/>
        <v>213.22153200867092</v>
      </c>
      <c r="J47" s="122">
        <f t="shared" si="20"/>
        <v>204.72781399978433</v>
      </c>
      <c r="K47" s="122">
        <f t="shared" si="20"/>
        <v>136.93424364018122</v>
      </c>
      <c r="L47" s="122">
        <f t="shared" si="20"/>
        <v>182.02456953656349</v>
      </c>
      <c r="M47" s="122">
        <f t="shared" si="20"/>
        <v>163.83289389380235</v>
      </c>
      <c r="N47" s="122">
        <f t="shared" si="20"/>
        <v>255.09806775305034</v>
      </c>
      <c r="O47" s="122">
        <f t="shared" si="20"/>
        <v>149.11416250242272</v>
      </c>
      <c r="P47" s="122">
        <f t="shared" si="20"/>
        <v>125.45858311016445</v>
      </c>
      <c r="Q47" s="122">
        <f t="shared" si="20"/>
        <v>167.13346409287212</v>
      </c>
      <c r="R47" s="122">
        <f t="shared" si="20"/>
        <v>197.46274978800542</v>
      </c>
      <c r="S47" s="122">
        <f t="shared" si="20"/>
        <v>209.60976131998183</v>
      </c>
      <c r="T47" s="122">
        <f t="shared" si="20"/>
        <v>154.82108443469545</v>
      </c>
      <c r="U47" s="122">
        <f t="shared" si="20"/>
        <v>227.15637841392677</v>
      </c>
      <c r="V47" s="122">
        <f t="shared" si="20"/>
        <v>211.73803188225347</v>
      </c>
      <c r="W47" s="122">
        <f t="shared" si="20"/>
        <v>204.22923998862589</v>
      </c>
      <c r="X47" s="122">
        <f t="shared" si="20"/>
        <v>181.33798616367432</v>
      </c>
      <c r="Y47" s="122">
        <f t="shared" si="20"/>
        <v>220.87790928486203</v>
      </c>
      <c r="DA47" s="130" t="s">
        <v>1782</v>
      </c>
    </row>
    <row r="48" spans="1:105" ht="12" customHeight="1" x14ac:dyDescent="0.25">
      <c r="A48" s="97" t="s">
        <v>53</v>
      </c>
      <c r="B48" s="98">
        <v>80.256144508331488</v>
      </c>
      <c r="C48" s="98">
        <v>110.66216002407307</v>
      </c>
      <c r="D48" s="98">
        <v>96.425974388991591</v>
      </c>
      <c r="E48" s="98">
        <v>148.85706022821319</v>
      </c>
      <c r="F48" s="98">
        <v>102.93174804279487</v>
      </c>
      <c r="G48" s="98">
        <v>119.8738448517456</v>
      </c>
      <c r="H48" s="98">
        <v>149.21093884534744</v>
      </c>
      <c r="I48" s="98">
        <v>213.22153200867092</v>
      </c>
      <c r="J48" s="98">
        <v>204.72781399978433</v>
      </c>
      <c r="K48" s="98">
        <v>136.93424364018122</v>
      </c>
      <c r="L48" s="98">
        <v>182.02456953656349</v>
      </c>
      <c r="M48" s="98">
        <v>163.83289389380235</v>
      </c>
      <c r="N48" s="98">
        <v>255.09806775305034</v>
      </c>
      <c r="O48" s="98">
        <v>149.11416250242272</v>
      </c>
      <c r="P48" s="98">
        <v>125.45858311016445</v>
      </c>
      <c r="Q48" s="98">
        <v>167.13346409287212</v>
      </c>
      <c r="R48" s="98">
        <v>197.46274978800542</v>
      </c>
      <c r="S48" s="98">
        <v>209.60976131998183</v>
      </c>
      <c r="T48" s="98">
        <v>154.82108443469545</v>
      </c>
      <c r="U48" s="98">
        <v>227.15637841392677</v>
      </c>
      <c r="V48" s="98">
        <v>211.73803188225347</v>
      </c>
      <c r="W48" s="98">
        <v>204.22923998862589</v>
      </c>
      <c r="X48" s="98">
        <v>181.33798616367432</v>
      </c>
      <c r="Y48" s="98">
        <v>220.87790928486203</v>
      </c>
      <c r="DA48" s="63" t="s">
        <v>1783</v>
      </c>
    </row>
    <row r="49" spans="1:105" ht="12" customHeight="1" x14ac:dyDescent="0.25">
      <c r="A49" s="121" t="s">
        <v>55</v>
      </c>
      <c r="B49" s="122">
        <v>243.80115990934794</v>
      </c>
      <c r="C49" s="122">
        <v>246.33566699864633</v>
      </c>
      <c r="D49" s="122">
        <v>255.82915138896658</v>
      </c>
      <c r="E49" s="122">
        <v>261.42808361696621</v>
      </c>
      <c r="F49" s="122">
        <v>273.4829033832599</v>
      </c>
      <c r="G49" s="122">
        <v>258.34477105493204</v>
      </c>
      <c r="H49" s="122">
        <v>255.12310122486855</v>
      </c>
      <c r="I49" s="122">
        <v>243.38288994859192</v>
      </c>
      <c r="J49" s="122">
        <v>255.88517748772659</v>
      </c>
      <c r="K49" s="122">
        <v>266.73348792610284</v>
      </c>
      <c r="L49" s="122">
        <v>249.14076357371579</v>
      </c>
      <c r="M49" s="122">
        <v>232.93263663247146</v>
      </c>
      <c r="N49" s="122">
        <v>211.51400382973802</v>
      </c>
      <c r="O49" s="122">
        <v>209.63989187596678</v>
      </c>
      <c r="P49" s="122">
        <v>212.13767660542601</v>
      </c>
      <c r="Q49" s="122">
        <v>201.06771612641381</v>
      </c>
      <c r="R49" s="122">
        <v>199.78939384704805</v>
      </c>
      <c r="S49" s="122">
        <v>189.2319101400879</v>
      </c>
      <c r="T49" s="122">
        <v>179.5576854390865</v>
      </c>
      <c r="U49" s="122">
        <v>188.80914606679693</v>
      </c>
      <c r="V49" s="122">
        <v>190.52817672404061</v>
      </c>
      <c r="W49" s="122">
        <v>201.92350572801416</v>
      </c>
      <c r="X49" s="122">
        <v>207.08941322351052</v>
      </c>
      <c r="Y49" s="122">
        <v>193.20221355719241</v>
      </c>
      <c r="DA49" s="130" t="s">
        <v>1784</v>
      </c>
    </row>
    <row r="50" spans="1:105" ht="12" customHeight="1" x14ac:dyDescent="0.25">
      <c r="A50" s="97" t="s">
        <v>138</v>
      </c>
      <c r="B50" s="98">
        <v>60.257218711387686</v>
      </c>
      <c r="C50" s="98">
        <v>59.187160964851557</v>
      </c>
      <c r="D50" s="98">
        <v>56.762156279784151</v>
      </c>
      <c r="E50" s="98">
        <v>57.280055394334617</v>
      </c>
      <c r="F50" s="98">
        <v>54.307152070180607</v>
      </c>
      <c r="G50" s="98">
        <v>49.532560022874456</v>
      </c>
      <c r="H50" s="98">
        <v>46.215005612203669</v>
      </c>
      <c r="I50" s="98">
        <v>41.438840532202356</v>
      </c>
      <c r="J50" s="98">
        <v>42.75676353821629</v>
      </c>
      <c r="K50" s="98">
        <v>40.808491501298953</v>
      </c>
      <c r="L50" s="98">
        <v>36.551089625355353</v>
      </c>
      <c r="M50" s="98">
        <v>36.297907590782536</v>
      </c>
      <c r="N50" s="98">
        <v>33.417797943360689</v>
      </c>
      <c r="O50" s="98">
        <v>27.536975675209789</v>
      </c>
      <c r="P50" s="98">
        <v>28.861578433758048</v>
      </c>
      <c r="Q50" s="98">
        <v>32.033308923584826</v>
      </c>
      <c r="R50" s="98">
        <v>31.858111557507112</v>
      </c>
      <c r="S50" s="98">
        <v>24.371563967973973</v>
      </c>
      <c r="T50" s="98">
        <v>24.408848670191126</v>
      </c>
      <c r="U50" s="98">
        <v>27.670170872230209</v>
      </c>
      <c r="V50" s="98">
        <v>28.11074888253783</v>
      </c>
      <c r="W50" s="98">
        <v>34.051234304188348</v>
      </c>
      <c r="X50" s="98">
        <v>45.66464472068877</v>
      </c>
      <c r="Y50" s="98">
        <v>49.200264478402161</v>
      </c>
      <c r="DA50" s="63" t="s">
        <v>1785</v>
      </c>
    </row>
    <row r="51" spans="1:105" ht="12" customHeight="1" x14ac:dyDescent="0.25">
      <c r="A51" s="97" t="s">
        <v>137</v>
      </c>
      <c r="B51" s="98">
        <v>0.80441523112740387</v>
      </c>
      <c r="C51" s="98">
        <v>0.8219533551484115</v>
      </c>
      <c r="D51" s="98">
        <v>0.7546459947220866</v>
      </c>
      <c r="E51" s="98">
        <v>0.7911957806037867</v>
      </c>
      <c r="F51" s="98">
        <v>0.73016367480027367</v>
      </c>
      <c r="G51" s="98">
        <v>0.64822062095098665</v>
      </c>
      <c r="H51" s="98">
        <v>0.59186914378739419</v>
      </c>
      <c r="I51" s="98">
        <v>0.5801510988619627</v>
      </c>
      <c r="J51" s="98">
        <v>0.71463131603268004</v>
      </c>
      <c r="K51" s="98">
        <v>0.66429489834092015</v>
      </c>
      <c r="L51" s="98">
        <v>0.60805645571544276</v>
      </c>
      <c r="M51" s="98">
        <v>0.63618959248167317</v>
      </c>
      <c r="N51" s="98">
        <v>0.63018927861357388</v>
      </c>
      <c r="O51" s="98">
        <v>0.46677212283439617</v>
      </c>
      <c r="P51" s="98">
        <v>0.48365225170303627</v>
      </c>
      <c r="Q51" s="98">
        <v>0.59713113642647619</v>
      </c>
      <c r="R51" s="98">
        <v>0.58586915871356215</v>
      </c>
      <c r="S51" s="98">
        <v>0.40973740624883848</v>
      </c>
      <c r="T51" s="98">
        <v>0.44783416767563944</v>
      </c>
      <c r="U51" s="98">
        <v>0.56846506666765828</v>
      </c>
      <c r="V51" s="98">
        <v>0.55023908628382012</v>
      </c>
      <c r="W51" s="98">
        <v>0.636706877834054</v>
      </c>
      <c r="X51" s="98">
        <v>1.1025877017760024</v>
      </c>
      <c r="Y51" s="98">
        <v>1.4038342992858237</v>
      </c>
      <c r="DA51" s="63" t="s">
        <v>1786</v>
      </c>
    </row>
    <row r="52" spans="1:105" ht="12" customHeight="1" x14ac:dyDescent="0.25">
      <c r="A52" s="100" t="s">
        <v>211</v>
      </c>
      <c r="B52" s="101">
        <v>0.16174134923874264</v>
      </c>
      <c r="C52" s="101">
        <v>0.16413705002568402</v>
      </c>
      <c r="D52" s="101">
        <v>0.15444947008118307</v>
      </c>
      <c r="E52" s="101">
        <v>0.15679808679766785</v>
      </c>
      <c r="F52" s="101">
        <v>0.14912983746898337</v>
      </c>
      <c r="G52" s="101">
        <v>0.14959069235225045</v>
      </c>
      <c r="H52" s="101">
        <v>0.12165591347077313</v>
      </c>
      <c r="I52" s="101">
        <v>0.11930789845094221</v>
      </c>
      <c r="J52" s="101">
        <v>0.14592852245742277</v>
      </c>
      <c r="K52" s="101">
        <v>0.13552413388479215</v>
      </c>
      <c r="L52" s="101">
        <v>0.12426067445933907</v>
      </c>
      <c r="M52" s="101">
        <v>0.12922203525077564</v>
      </c>
      <c r="N52" s="101">
        <v>0.10787329313724545</v>
      </c>
      <c r="O52" s="101">
        <v>8.6102033564485952E-2</v>
      </c>
      <c r="P52" s="101">
        <v>8.7621070874193047E-2</v>
      </c>
      <c r="Q52" s="101">
        <v>0.10556460591363298</v>
      </c>
      <c r="R52" s="101">
        <v>0.1163941617205296</v>
      </c>
      <c r="S52" s="101">
        <v>7.9171880053065552E-2</v>
      </c>
      <c r="T52" s="101">
        <v>7.882646513179753E-2</v>
      </c>
      <c r="U52" s="101">
        <v>9.3679602712454069E-2</v>
      </c>
      <c r="V52" s="101">
        <v>8.2355559136308473E-2</v>
      </c>
      <c r="W52" s="101">
        <v>0.11713005019766906</v>
      </c>
      <c r="X52" s="101">
        <v>0.21880273762766356</v>
      </c>
      <c r="Y52" s="101">
        <v>0.23018196487016035</v>
      </c>
      <c r="DA52" s="131" t="s">
        <v>1787</v>
      </c>
    </row>
    <row r="53" spans="1:105" ht="12" customHeight="1" x14ac:dyDescent="0.25">
      <c r="A53" s="103" t="s">
        <v>52</v>
      </c>
      <c r="B53" s="104">
        <v>0.64267388188866126</v>
      </c>
      <c r="C53" s="104">
        <v>0.65781630512272748</v>
      </c>
      <c r="D53" s="104">
        <v>0.60019652464090356</v>
      </c>
      <c r="E53" s="104">
        <v>0.63439769380611888</v>
      </c>
      <c r="F53" s="104">
        <v>0.58103383733129033</v>
      </c>
      <c r="G53" s="104">
        <v>0.49862992859873617</v>
      </c>
      <c r="H53" s="104">
        <v>0.4702132303166211</v>
      </c>
      <c r="I53" s="104">
        <v>0.4608432004110205</v>
      </c>
      <c r="J53" s="104">
        <v>0.56870279357525733</v>
      </c>
      <c r="K53" s="104">
        <v>0.52877076445612803</v>
      </c>
      <c r="L53" s="104">
        <v>0.48379578125610367</v>
      </c>
      <c r="M53" s="104">
        <v>0.50696755723089748</v>
      </c>
      <c r="N53" s="104">
        <v>0.5223159854763284</v>
      </c>
      <c r="O53" s="104">
        <v>0.38067008926991019</v>
      </c>
      <c r="P53" s="104">
        <v>0.3960311808288432</v>
      </c>
      <c r="Q53" s="104">
        <v>0.49156653051284327</v>
      </c>
      <c r="R53" s="104">
        <v>0.46947499699303252</v>
      </c>
      <c r="S53" s="104">
        <v>0.33056552619577295</v>
      </c>
      <c r="T53" s="104">
        <v>0.36900770254384191</v>
      </c>
      <c r="U53" s="104">
        <v>0.47478546395520427</v>
      </c>
      <c r="V53" s="104">
        <v>0.46788352714751169</v>
      </c>
      <c r="W53" s="104">
        <v>0.51957682763638491</v>
      </c>
      <c r="X53" s="104">
        <v>0.88378496414833885</v>
      </c>
      <c r="Y53" s="104">
        <v>1.1736523344156633</v>
      </c>
      <c r="DA53" s="132" t="s">
        <v>1788</v>
      </c>
    </row>
    <row r="54" spans="1:105" ht="12" customHeight="1" x14ac:dyDescent="0.25">
      <c r="A54" s="106" t="s">
        <v>122</v>
      </c>
      <c r="B54" s="101">
        <v>65.029185871178569</v>
      </c>
      <c r="C54" s="101">
        <v>64.854879567586352</v>
      </c>
      <c r="D54" s="101">
        <v>71.736721739751104</v>
      </c>
      <c r="E54" s="101">
        <v>72.229063507452295</v>
      </c>
      <c r="F54" s="101">
        <v>81.891845499770554</v>
      </c>
      <c r="G54" s="101">
        <v>78.543392488688298</v>
      </c>
      <c r="H54" s="101">
        <v>78.043475362790076</v>
      </c>
      <c r="I54" s="101">
        <v>68.942698677340275</v>
      </c>
      <c r="J54" s="101">
        <v>64.848358614584356</v>
      </c>
      <c r="K54" s="101">
        <v>67.372660756214302</v>
      </c>
      <c r="L54" s="101">
        <v>59.857539890926304</v>
      </c>
      <c r="M54" s="101">
        <v>54.896383851973589</v>
      </c>
      <c r="N54" s="101">
        <v>48.862347137789783</v>
      </c>
      <c r="O54" s="101">
        <v>52.131958278937049</v>
      </c>
      <c r="P54" s="101">
        <v>53.652229864851854</v>
      </c>
      <c r="Q54" s="101">
        <v>49.661986911470841</v>
      </c>
      <c r="R54" s="101">
        <v>49.51828997190286</v>
      </c>
      <c r="S54" s="101">
        <v>46.490136584431198</v>
      </c>
      <c r="T54" s="101">
        <v>40.169143725598616</v>
      </c>
      <c r="U54" s="101">
        <v>41.917927055139266</v>
      </c>
      <c r="V54" s="101">
        <v>41.616967735190443</v>
      </c>
      <c r="W54" s="101">
        <v>41.425552971810461</v>
      </c>
      <c r="X54" s="101">
        <v>37.611153242965052</v>
      </c>
      <c r="Y54" s="101">
        <v>31.762316032252098</v>
      </c>
      <c r="DA54" s="131" t="s">
        <v>1789</v>
      </c>
    </row>
    <row r="55" spans="1:105" ht="12" customHeight="1" x14ac:dyDescent="0.25">
      <c r="A55" s="107" t="s">
        <v>121</v>
      </c>
      <c r="B55" s="104">
        <v>117.71034009565429</v>
      </c>
      <c r="C55" s="104">
        <v>121.47167311106003</v>
      </c>
      <c r="D55" s="104">
        <v>126.57562737470921</v>
      </c>
      <c r="E55" s="104">
        <v>131.1277689345755</v>
      </c>
      <c r="F55" s="104">
        <v>136.55374213850843</v>
      </c>
      <c r="G55" s="104">
        <v>129.62059792241828</v>
      </c>
      <c r="H55" s="104">
        <v>130.27275110608741</v>
      </c>
      <c r="I55" s="104">
        <v>132.42119964018733</v>
      </c>
      <c r="J55" s="104">
        <v>147.56542401889325</v>
      </c>
      <c r="K55" s="104">
        <v>157.88804077024864</v>
      </c>
      <c r="L55" s="104">
        <v>152.12407760171868</v>
      </c>
      <c r="M55" s="104">
        <v>141.10215559723366</v>
      </c>
      <c r="N55" s="104">
        <v>128.60366946997397</v>
      </c>
      <c r="O55" s="104">
        <v>129.50418579898556</v>
      </c>
      <c r="P55" s="104">
        <v>129.14021605511306</v>
      </c>
      <c r="Q55" s="104">
        <v>118.77528915493167</v>
      </c>
      <c r="R55" s="104">
        <v>117.82712315892451</v>
      </c>
      <c r="S55" s="104">
        <v>117.9604721814339</v>
      </c>
      <c r="T55" s="104">
        <v>114.53185887562111</v>
      </c>
      <c r="U55" s="104">
        <v>118.65258307275981</v>
      </c>
      <c r="V55" s="104">
        <v>120.2502210200285</v>
      </c>
      <c r="W55" s="104">
        <v>125.81001157418132</v>
      </c>
      <c r="X55" s="104">
        <v>122.71102755808072</v>
      </c>
      <c r="Y55" s="104">
        <v>110.83579874725234</v>
      </c>
      <c r="DA55" s="132" t="s">
        <v>1790</v>
      </c>
    </row>
    <row r="56" spans="1:105" ht="12" customHeight="1" x14ac:dyDescent="0.25">
      <c r="A56" s="108" t="s">
        <v>53</v>
      </c>
      <c r="B56" s="98">
        <v>23.650644277922996</v>
      </c>
      <c r="C56" s="98">
        <v>24.15694515168623</v>
      </c>
      <c r="D56" s="98">
        <v>25.790934071866104</v>
      </c>
      <c r="E56" s="98">
        <v>25.798639172919781</v>
      </c>
      <c r="F56" s="98">
        <v>27.448333565088163</v>
      </c>
      <c r="G56" s="98">
        <v>29.472526988852621</v>
      </c>
      <c r="H56" s="98">
        <v>26.650331300106121</v>
      </c>
      <c r="I56" s="98">
        <v>27.400368088149936</v>
      </c>
      <c r="J56" s="98">
        <v>29.986451564060793</v>
      </c>
      <c r="K56" s="98">
        <v>32.357806508457557</v>
      </c>
      <c r="L56" s="98">
        <v>31.396921648718287</v>
      </c>
      <c r="M56" s="98">
        <v>28.486654044698327</v>
      </c>
      <c r="N56" s="98">
        <v>21.65654338248989</v>
      </c>
      <c r="O56" s="98">
        <v>23.817263196326838</v>
      </c>
      <c r="P56" s="98">
        <v>23.320572960798589</v>
      </c>
      <c r="Q56" s="98">
        <v>20.528686596412687</v>
      </c>
      <c r="R56" s="98">
        <v>22.891188474339565</v>
      </c>
      <c r="S56" s="98">
        <v>23.024015244701786</v>
      </c>
      <c r="T56" s="98">
        <v>20.562151696050201</v>
      </c>
      <c r="U56" s="98">
        <v>19.390222439575155</v>
      </c>
      <c r="V56" s="98">
        <v>18.492250536841588</v>
      </c>
      <c r="W56" s="98">
        <v>23.673493392199095</v>
      </c>
      <c r="X56" s="98">
        <v>23.407220582767227</v>
      </c>
      <c r="Y56" s="98">
        <v>17.315657420537335</v>
      </c>
      <c r="DA56" s="63" t="s">
        <v>1791</v>
      </c>
    </row>
    <row r="57" spans="1:105" ht="12" customHeight="1" x14ac:dyDescent="0.25">
      <c r="A57" s="108" t="s">
        <v>52</v>
      </c>
      <c r="B57" s="98">
        <v>94.059695817731296</v>
      </c>
      <c r="C57" s="98">
        <v>97.314727959373798</v>
      </c>
      <c r="D57" s="98">
        <v>100.78469330284311</v>
      </c>
      <c r="E57" s="98">
        <v>105.32912976165572</v>
      </c>
      <c r="F57" s="98">
        <v>109.10540857342026</v>
      </c>
      <c r="G57" s="98">
        <v>100.14807093356566</v>
      </c>
      <c r="H57" s="98">
        <v>103.62241980598129</v>
      </c>
      <c r="I57" s="98">
        <v>105.02083155203739</v>
      </c>
      <c r="J57" s="98">
        <v>117.57897245483247</v>
      </c>
      <c r="K57" s="98">
        <v>125.53023426179108</v>
      </c>
      <c r="L57" s="98">
        <v>120.72715595300039</v>
      </c>
      <c r="M57" s="98">
        <v>112.61550155253532</v>
      </c>
      <c r="N57" s="98">
        <v>106.94712608748407</v>
      </c>
      <c r="O57" s="98">
        <v>105.68692260265873</v>
      </c>
      <c r="P57" s="98">
        <v>105.81964309431446</v>
      </c>
      <c r="Q57" s="98">
        <v>98.246602558518987</v>
      </c>
      <c r="R57" s="98">
        <v>94.93593468458495</v>
      </c>
      <c r="S57" s="98">
        <v>94.936456936732114</v>
      </c>
      <c r="T57" s="98">
        <v>93.969707179570904</v>
      </c>
      <c r="U57" s="98">
        <v>99.262360633184656</v>
      </c>
      <c r="V57" s="98">
        <v>101.75797048318691</v>
      </c>
      <c r="W57" s="98">
        <v>102.13651818198223</v>
      </c>
      <c r="X57" s="98">
        <v>99.303806975313492</v>
      </c>
      <c r="Y57" s="98">
        <v>93.520141326715006</v>
      </c>
      <c r="DA57" s="63" t="s">
        <v>1792</v>
      </c>
    </row>
    <row r="58" spans="1:105" ht="12" customHeight="1" x14ac:dyDescent="0.25">
      <c r="A58" s="121" t="s">
        <v>54</v>
      </c>
      <c r="B58" s="122">
        <v>112.46457792779552</v>
      </c>
      <c r="C58" s="122">
        <v>111.74994939100807</v>
      </c>
      <c r="D58" s="122">
        <v>128.66211597590478</v>
      </c>
      <c r="E58" s="122">
        <v>126.43110761895991</v>
      </c>
      <c r="F58" s="122">
        <v>138.23923920106992</v>
      </c>
      <c r="G58" s="122">
        <v>131.95720062945045</v>
      </c>
      <c r="H58" s="122">
        <v>130.47045824470101</v>
      </c>
      <c r="I58" s="122">
        <v>119.13570193619789</v>
      </c>
      <c r="J58" s="122">
        <v>116.32813910964526</v>
      </c>
      <c r="K58" s="122">
        <v>119.40914890369845</v>
      </c>
      <c r="L58" s="122">
        <v>109.34752078593088</v>
      </c>
      <c r="M58" s="122">
        <v>96.645210043574295</v>
      </c>
      <c r="N58" s="122">
        <v>89.420219638145795</v>
      </c>
      <c r="O58" s="122">
        <v>95.974982580504118</v>
      </c>
      <c r="P58" s="122">
        <v>96.399506642404177</v>
      </c>
      <c r="Q58" s="122">
        <v>88.215028400230153</v>
      </c>
      <c r="R58" s="122">
        <v>88.239226638444435</v>
      </c>
      <c r="S58" s="122">
        <v>85.253330415183086</v>
      </c>
      <c r="T58" s="122">
        <v>84.867145425623505</v>
      </c>
      <c r="U58" s="122">
        <v>90.377208937945667</v>
      </c>
      <c r="V58" s="122">
        <v>104.49208069728067</v>
      </c>
      <c r="W58" s="122">
        <v>99.925119837680441</v>
      </c>
      <c r="X58" s="122">
        <v>96.720528902924656</v>
      </c>
      <c r="Y58" s="122">
        <v>77.811111165218222</v>
      </c>
      <c r="DA58" s="130" t="s">
        <v>1793</v>
      </c>
    </row>
    <row r="59" spans="1:105" ht="12" customHeight="1" x14ac:dyDescent="0.25">
      <c r="A59" s="97" t="s">
        <v>50</v>
      </c>
      <c r="B59" s="98">
        <v>4.8352261239492247</v>
      </c>
      <c r="C59" s="98">
        <v>4.7365013511725245</v>
      </c>
      <c r="D59" s="98">
        <v>4.70562356868487</v>
      </c>
      <c r="E59" s="98">
        <v>4.3587700400689915</v>
      </c>
      <c r="F59" s="98">
        <v>4.8430102056910878</v>
      </c>
      <c r="G59" s="98">
        <v>4.3403536737279991</v>
      </c>
      <c r="H59" s="98">
        <v>4.250553692989393</v>
      </c>
      <c r="I59" s="98">
        <v>4.3731439169735511</v>
      </c>
      <c r="J59" s="98">
        <v>4.5398314393423052</v>
      </c>
      <c r="K59" s="98">
        <v>4.0583737260029471</v>
      </c>
      <c r="L59" s="98">
        <v>5.01514859722651</v>
      </c>
      <c r="M59" s="98">
        <v>4.6008219190862123</v>
      </c>
      <c r="N59" s="98">
        <v>1.4904497291982584</v>
      </c>
      <c r="O59" s="98">
        <v>7.1852507659117437</v>
      </c>
      <c r="P59" s="98">
        <v>8.1257724681319505</v>
      </c>
      <c r="Q59" s="98">
        <v>7.3616444558149094</v>
      </c>
      <c r="R59" s="98">
        <v>7.4252441498841746</v>
      </c>
      <c r="S59" s="98">
        <v>8.8976639759351706</v>
      </c>
      <c r="T59" s="98">
        <v>13.624670761709705</v>
      </c>
      <c r="U59" s="98">
        <v>18.112017984323231</v>
      </c>
      <c r="V59" s="98">
        <v>23.435379094387891</v>
      </c>
      <c r="W59" s="98">
        <v>23.013808508118355</v>
      </c>
      <c r="X59" s="98">
        <v>20.70305520254869</v>
      </c>
      <c r="Y59" s="98">
        <v>17.744021329604262</v>
      </c>
      <c r="DA59" s="63" t="s">
        <v>1794</v>
      </c>
    </row>
    <row r="60" spans="1:105" ht="12" customHeight="1" x14ac:dyDescent="0.25">
      <c r="A60" s="109" t="s">
        <v>120</v>
      </c>
      <c r="B60" s="33">
        <v>107.62935180384629</v>
      </c>
      <c r="C60" s="33">
        <v>107.01344803983555</v>
      </c>
      <c r="D60" s="33">
        <v>123.95649240721993</v>
      </c>
      <c r="E60" s="33">
        <v>122.07233757889092</v>
      </c>
      <c r="F60" s="33">
        <v>133.39622899537883</v>
      </c>
      <c r="G60" s="33">
        <v>127.61684695572245</v>
      </c>
      <c r="H60" s="33">
        <v>126.21990455171161</v>
      </c>
      <c r="I60" s="33">
        <v>114.76255801922434</v>
      </c>
      <c r="J60" s="33">
        <v>111.78830767030296</v>
      </c>
      <c r="K60" s="33">
        <v>115.35077517769551</v>
      </c>
      <c r="L60" s="33">
        <v>104.33237218870437</v>
      </c>
      <c r="M60" s="33">
        <v>92.04438812448808</v>
      </c>
      <c r="N60" s="33">
        <v>87.929769908947534</v>
      </c>
      <c r="O60" s="33">
        <v>88.789731814592372</v>
      </c>
      <c r="P60" s="33">
        <v>88.273734174272221</v>
      </c>
      <c r="Q60" s="33">
        <v>80.853383944415242</v>
      </c>
      <c r="R60" s="33">
        <v>80.813982488560256</v>
      </c>
      <c r="S60" s="33">
        <v>76.355666439247912</v>
      </c>
      <c r="T60" s="33">
        <v>71.242474663913796</v>
      </c>
      <c r="U60" s="33">
        <v>72.265190953622437</v>
      </c>
      <c r="V60" s="33">
        <v>81.056701602892787</v>
      </c>
      <c r="W60" s="33">
        <v>76.911311329562082</v>
      </c>
      <c r="X60" s="33">
        <v>76.017473700375973</v>
      </c>
      <c r="Y60" s="33">
        <v>60.067089835613963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3.2241585018194066</v>
      </c>
      <c r="C62" s="117">
        <f t="shared" si="21"/>
        <v>3.6468583134671677</v>
      </c>
      <c r="D62" s="117">
        <f t="shared" si="21"/>
        <v>6.3651381330446135</v>
      </c>
      <c r="E62" s="117">
        <f t="shared" si="21"/>
        <v>13.960337213304868</v>
      </c>
      <c r="F62" s="117">
        <f t="shared" si="21"/>
        <v>26.753632803319348</v>
      </c>
      <c r="G62" s="117">
        <f t="shared" si="21"/>
        <v>55.003472142102567</v>
      </c>
      <c r="H62" s="117">
        <f t="shared" si="21"/>
        <v>103.62252172296471</v>
      </c>
      <c r="I62" s="117">
        <f t="shared" si="21"/>
        <v>141.41685203864972</v>
      </c>
      <c r="J62" s="117">
        <f t="shared" si="21"/>
        <v>172.77802787576351</v>
      </c>
      <c r="K62" s="117">
        <f t="shared" si="21"/>
        <v>207.74122254766473</v>
      </c>
      <c r="L62" s="117">
        <f t="shared" si="21"/>
        <v>225.35821881688815</v>
      </c>
      <c r="M62" s="117">
        <f t="shared" si="21"/>
        <v>279.81496574870573</v>
      </c>
      <c r="N62" s="117">
        <f t="shared" si="21"/>
        <v>285.46318652596517</v>
      </c>
      <c r="O62" s="117">
        <f t="shared" si="21"/>
        <v>226.74214490779315</v>
      </c>
      <c r="P62" s="117">
        <f t="shared" si="21"/>
        <v>225.79488907814175</v>
      </c>
      <c r="Q62" s="117">
        <f t="shared" si="21"/>
        <v>324.20654689097688</v>
      </c>
      <c r="R62" s="117">
        <f t="shared" ref="R62:V62" si="22">R63+R66+R68+R77</f>
        <v>340.55302197935089</v>
      </c>
      <c r="S62" s="117">
        <f t="shared" si="22"/>
        <v>386.47470041169805</v>
      </c>
      <c r="T62" s="117">
        <f t="shared" si="22"/>
        <v>369.31496991697054</v>
      </c>
      <c r="U62" s="117">
        <f t="shared" si="22"/>
        <v>472.08238402188329</v>
      </c>
      <c r="V62" s="117">
        <f t="shared" si="22"/>
        <v>538.07114502789887</v>
      </c>
      <c r="W62" s="117">
        <f t="shared" ref="W62:Y62" si="23">W63+W66+W68+W77</f>
        <v>596.64904338485553</v>
      </c>
      <c r="X62" s="117">
        <f t="shared" si="23"/>
        <v>571.40905863771866</v>
      </c>
      <c r="Y62" s="117">
        <f t="shared" si="23"/>
        <v>509.78821353119309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2.2029922493981813</v>
      </c>
      <c r="C63" s="122">
        <f t="shared" si="24"/>
        <v>2.4185029130915723</v>
      </c>
      <c r="D63" s="122">
        <f t="shared" si="24"/>
        <v>4.1460680539850383</v>
      </c>
      <c r="E63" s="122">
        <f t="shared" si="24"/>
        <v>9.3240498545574884</v>
      </c>
      <c r="F63" s="122">
        <f t="shared" si="24"/>
        <v>17.607682080219679</v>
      </c>
      <c r="G63" s="122">
        <f t="shared" si="24"/>
        <v>37.72433658032547</v>
      </c>
      <c r="H63" s="122">
        <f t="shared" si="24"/>
        <v>72.396297576139418</v>
      </c>
      <c r="I63" s="122">
        <f t="shared" si="24"/>
        <v>92.294879117051451</v>
      </c>
      <c r="J63" s="122">
        <f t="shared" si="24"/>
        <v>108.96431307228718</v>
      </c>
      <c r="K63" s="122">
        <f t="shared" si="24"/>
        <v>134.97417544454359</v>
      </c>
      <c r="L63" s="122">
        <f t="shared" si="24"/>
        <v>134.64242583916197</v>
      </c>
      <c r="M63" s="122">
        <f t="shared" si="24"/>
        <v>186.44177894141043</v>
      </c>
      <c r="N63" s="122">
        <f t="shared" si="24"/>
        <v>165.95010056597116</v>
      </c>
      <c r="O63" s="122">
        <f t="shared" si="24"/>
        <v>124.05074310593525</v>
      </c>
      <c r="P63" s="122">
        <f t="shared" si="24"/>
        <v>125.90238748739709</v>
      </c>
      <c r="Q63" s="122">
        <f t="shared" si="24"/>
        <v>201.63720103020455</v>
      </c>
      <c r="R63" s="122">
        <f t="shared" ref="R63:V63" si="25">SUM(R64:R65)</f>
        <v>189.91916921718462</v>
      </c>
      <c r="S63" s="122">
        <f t="shared" si="25"/>
        <v>213.74147978320389</v>
      </c>
      <c r="T63" s="122">
        <f t="shared" si="25"/>
        <v>201.91577951513895</v>
      </c>
      <c r="U63" s="122">
        <f t="shared" si="25"/>
        <v>247.45223804512761</v>
      </c>
      <c r="V63" s="122">
        <f t="shared" si="25"/>
        <v>293.23377946166244</v>
      </c>
      <c r="W63" s="122">
        <f t="shared" ref="W63:Y63" si="26">SUM(W64:W65)</f>
        <v>340.58445926268581</v>
      </c>
      <c r="X63" s="122">
        <f t="shared" si="26"/>
        <v>322.03365593748759</v>
      </c>
      <c r="Y63" s="122">
        <f t="shared" si="26"/>
        <v>252.7583300540033</v>
      </c>
      <c r="DA63" s="130" t="s">
        <v>1797</v>
      </c>
    </row>
    <row r="64" spans="1:105" ht="12" customHeight="1" x14ac:dyDescent="0.25">
      <c r="A64" s="97" t="s">
        <v>212</v>
      </c>
      <c r="B64" s="98">
        <v>2.1509203882199071</v>
      </c>
      <c r="C64" s="98">
        <v>2.3636482504807468</v>
      </c>
      <c r="D64" s="98">
        <v>4.0493008226300677</v>
      </c>
      <c r="E64" s="98">
        <v>9.1186962626506816</v>
      </c>
      <c r="F64" s="98">
        <v>17.195251181354767</v>
      </c>
      <c r="G64" s="98">
        <v>36.852949432728337</v>
      </c>
      <c r="H64" s="98">
        <v>70.765748280927582</v>
      </c>
      <c r="I64" s="98">
        <v>90.343391110620189</v>
      </c>
      <c r="J64" s="98">
        <v>106.65468019355662</v>
      </c>
      <c r="K64" s="98">
        <v>131.97814158189672</v>
      </c>
      <c r="L64" s="98">
        <v>131.81744150393476</v>
      </c>
      <c r="M64" s="98">
        <v>182.54117825864151</v>
      </c>
      <c r="N64" s="98">
        <v>162.85524415760597</v>
      </c>
      <c r="O64" s="98">
        <v>121.51681845809291</v>
      </c>
      <c r="P64" s="98">
        <v>123.25788906149415</v>
      </c>
      <c r="Q64" s="98">
        <v>197.63267357563015</v>
      </c>
      <c r="R64" s="98">
        <v>186.16949125402536</v>
      </c>
      <c r="S64" s="98">
        <v>209.54210697966528</v>
      </c>
      <c r="T64" s="98">
        <v>197.96428046372148</v>
      </c>
      <c r="U64" s="98">
        <v>242.62381912183093</v>
      </c>
      <c r="V64" s="98">
        <v>287.52325107130366</v>
      </c>
      <c r="W64" s="98">
        <v>333.95828086526706</v>
      </c>
      <c r="X64" s="98">
        <v>315.76846901764708</v>
      </c>
      <c r="Y64" s="98">
        <v>247.83595322701413</v>
      </c>
      <c r="DA64" s="63" t="s">
        <v>1798</v>
      </c>
    </row>
    <row r="65" spans="1:105" ht="12" customHeight="1" x14ac:dyDescent="0.25">
      <c r="A65" s="97" t="s">
        <v>53</v>
      </c>
      <c r="B65" s="98">
        <v>5.2071861178274219E-2</v>
      </c>
      <c r="C65" s="98">
        <v>5.4854662610825305E-2</v>
      </c>
      <c r="D65" s="98">
        <v>9.6767231354970937E-2</v>
      </c>
      <c r="E65" s="98">
        <v>0.20535359190680685</v>
      </c>
      <c r="F65" s="98">
        <v>0.41243089886491213</v>
      </c>
      <c r="G65" s="98">
        <v>0.87138714759713498</v>
      </c>
      <c r="H65" s="98">
        <v>1.6305492952118328</v>
      </c>
      <c r="I65" s="98">
        <v>1.9514880064312672</v>
      </c>
      <c r="J65" s="98">
        <v>2.3096328787305644</v>
      </c>
      <c r="K65" s="98">
        <v>2.996033862646859</v>
      </c>
      <c r="L65" s="98">
        <v>2.8249843352272022</v>
      </c>
      <c r="M65" s="98">
        <v>3.9006006827689239</v>
      </c>
      <c r="N65" s="98">
        <v>3.0948564083652004</v>
      </c>
      <c r="O65" s="98">
        <v>2.5339246478423423</v>
      </c>
      <c r="P65" s="98">
        <v>2.6444984259029365</v>
      </c>
      <c r="Q65" s="98">
        <v>4.0045274545744061</v>
      </c>
      <c r="R65" s="98">
        <v>3.7496779631592458</v>
      </c>
      <c r="S65" s="98">
        <v>4.1993728035386164</v>
      </c>
      <c r="T65" s="98">
        <v>3.9514990514174828</v>
      </c>
      <c r="U65" s="98">
        <v>4.8284189232966854</v>
      </c>
      <c r="V65" s="98">
        <v>5.7105283903587711</v>
      </c>
      <c r="W65" s="98">
        <v>6.6261783974187694</v>
      </c>
      <c r="X65" s="98">
        <v>6.2651869198405121</v>
      </c>
      <c r="Y65" s="98">
        <v>4.9223768269891623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0.18806406656918764</v>
      </c>
      <c r="C66" s="122">
        <f t="shared" si="27"/>
        <v>0.27463442328691312</v>
      </c>
      <c r="D66" s="122">
        <f t="shared" si="27"/>
        <v>0.31360425495691879</v>
      </c>
      <c r="E66" s="122">
        <f t="shared" si="27"/>
        <v>1.0392797106731697</v>
      </c>
      <c r="F66" s="122">
        <f t="shared" si="27"/>
        <v>1.7862858076286681</v>
      </c>
      <c r="G66" s="122">
        <f t="shared" si="27"/>
        <v>4.4468328541249358</v>
      </c>
      <c r="H66" s="122">
        <f t="shared" si="27"/>
        <v>10.032228569266643</v>
      </c>
      <c r="I66" s="122">
        <f t="shared" si="27"/>
        <v>20.30383356877244</v>
      </c>
      <c r="J66" s="122">
        <f t="shared" si="27"/>
        <v>25.537464417936025</v>
      </c>
      <c r="K66" s="122">
        <f t="shared" si="27"/>
        <v>22.470609851552126</v>
      </c>
      <c r="L66" s="122">
        <f t="shared" si="27"/>
        <v>37.205784859569832</v>
      </c>
      <c r="M66" s="122">
        <f t="shared" si="27"/>
        <v>37.51124061446226</v>
      </c>
      <c r="N66" s="122">
        <f t="shared" si="27"/>
        <v>62.965971470392319</v>
      </c>
      <c r="O66" s="122">
        <f t="shared" si="27"/>
        <v>39.040471843918418</v>
      </c>
      <c r="P66" s="122">
        <f t="shared" si="27"/>
        <v>31.203342658416247</v>
      </c>
      <c r="Q66" s="122">
        <f t="shared" si="27"/>
        <v>45.015004819349535</v>
      </c>
      <c r="R66" s="122">
        <f t="shared" si="27"/>
        <v>64.664559744973161</v>
      </c>
      <c r="S66" s="122">
        <f t="shared" si="27"/>
        <v>76.905959142717009</v>
      </c>
      <c r="T66" s="122">
        <f t="shared" si="27"/>
        <v>63.734771229304165</v>
      </c>
      <c r="U66" s="122">
        <f t="shared" si="27"/>
        <v>105.54127615252176</v>
      </c>
      <c r="V66" s="122">
        <f t="shared" si="27"/>
        <v>107.47843476355588</v>
      </c>
      <c r="W66" s="122">
        <f t="shared" si="27"/>
        <v>110.32272833287317</v>
      </c>
      <c r="X66" s="122">
        <f t="shared" si="27"/>
        <v>99.283188251449857</v>
      </c>
      <c r="Y66" s="122">
        <f t="shared" si="27"/>
        <v>118.12714765503951</v>
      </c>
      <c r="DA66" s="130" t="s">
        <v>1800</v>
      </c>
    </row>
    <row r="67" spans="1:105" ht="12" customHeight="1" x14ac:dyDescent="0.25">
      <c r="A67" s="97" t="s">
        <v>53</v>
      </c>
      <c r="B67" s="98">
        <v>0.18806406656918764</v>
      </c>
      <c r="C67" s="98">
        <v>0.27463442328691312</v>
      </c>
      <c r="D67" s="98">
        <v>0.31360425495691879</v>
      </c>
      <c r="E67" s="98">
        <v>1.0392797106731697</v>
      </c>
      <c r="F67" s="98">
        <v>1.7862858076286681</v>
      </c>
      <c r="G67" s="98">
        <v>4.4468328541249358</v>
      </c>
      <c r="H67" s="98">
        <v>10.032228569266643</v>
      </c>
      <c r="I67" s="98">
        <v>20.30383356877244</v>
      </c>
      <c r="J67" s="98">
        <v>25.537464417936025</v>
      </c>
      <c r="K67" s="98">
        <v>22.470609851552126</v>
      </c>
      <c r="L67" s="98">
        <v>37.205784859569832</v>
      </c>
      <c r="M67" s="98">
        <v>37.51124061446226</v>
      </c>
      <c r="N67" s="98">
        <v>62.965971470392319</v>
      </c>
      <c r="O67" s="98">
        <v>39.040471843918418</v>
      </c>
      <c r="P67" s="98">
        <v>31.203342658416247</v>
      </c>
      <c r="Q67" s="98">
        <v>45.015004819349535</v>
      </c>
      <c r="R67" s="98">
        <v>64.664559744973161</v>
      </c>
      <c r="S67" s="98">
        <v>76.905959142717009</v>
      </c>
      <c r="T67" s="98">
        <v>63.734771229304165</v>
      </c>
      <c r="U67" s="98">
        <v>105.54127615252176</v>
      </c>
      <c r="V67" s="98">
        <v>107.47843476355588</v>
      </c>
      <c r="W67" s="98">
        <v>110.32272833287317</v>
      </c>
      <c r="X67" s="98">
        <v>99.283188251449857</v>
      </c>
      <c r="Y67" s="98">
        <v>118.12714765503951</v>
      </c>
      <c r="DA67" s="63" t="s">
        <v>1801</v>
      </c>
    </row>
    <row r="68" spans="1:105" ht="12" customHeight="1" x14ac:dyDescent="0.25">
      <c r="A68" s="121" t="s">
        <v>55</v>
      </c>
      <c r="B68" s="122">
        <v>0.56973192362682812</v>
      </c>
      <c r="C68" s="122">
        <v>0.65333591330880558</v>
      </c>
      <c r="D68" s="122">
        <v>1.2591436994623537</v>
      </c>
      <c r="E68" s="122">
        <v>2.401452571360986</v>
      </c>
      <c r="F68" s="122">
        <v>4.8514050453696544</v>
      </c>
      <c r="G68" s="122">
        <v>8.4464609122696306</v>
      </c>
      <c r="H68" s="122">
        <v>14.027050109250608</v>
      </c>
      <c r="I68" s="122">
        <v>19.367999055160212</v>
      </c>
      <c r="J68" s="122">
        <v>26.258286089499386</v>
      </c>
      <c r="K68" s="122">
        <v>34.762810364280668</v>
      </c>
      <c r="L68" s="122">
        <v>37.296886903061178</v>
      </c>
      <c r="M68" s="122">
        <v>39.437619791203488</v>
      </c>
      <c r="N68" s="122">
        <v>39.245619554689775</v>
      </c>
      <c r="O68" s="122">
        <v>44.063105075073224</v>
      </c>
      <c r="P68" s="122">
        <v>47.406959931970263</v>
      </c>
      <c r="Q68" s="122">
        <v>53.771986177318034</v>
      </c>
      <c r="R68" s="122">
        <v>58.879412581389545</v>
      </c>
      <c r="S68" s="122">
        <v>66.146235673831043</v>
      </c>
      <c r="T68" s="122">
        <v>70.802144963987701</v>
      </c>
      <c r="U68" s="122">
        <v>80.573628984962255</v>
      </c>
      <c r="V68" s="122">
        <v>89.387283052655221</v>
      </c>
      <c r="W68" s="122">
        <v>98.09772742562248</v>
      </c>
      <c r="X68" s="122">
        <v>101.21144057289428</v>
      </c>
      <c r="Y68" s="122">
        <v>98.846146272646592</v>
      </c>
      <c r="DA68" s="130" t="s">
        <v>1802</v>
      </c>
    </row>
    <row r="69" spans="1:105" ht="12" customHeight="1" x14ac:dyDescent="0.25">
      <c r="A69" s="97" t="s">
        <v>134</v>
      </c>
      <c r="B69" s="98">
        <v>5.7180855535081024E-2</v>
      </c>
      <c r="C69" s="98">
        <v>6.0068321297242877E-2</v>
      </c>
      <c r="D69" s="98">
        <v>0.10089432685157283</v>
      </c>
      <c r="E69" s="98">
        <v>0.20193223709802977</v>
      </c>
      <c r="F69" s="98">
        <v>0.39862357185489322</v>
      </c>
      <c r="G69" s="98">
        <v>0.7961294185067751</v>
      </c>
      <c r="H69" s="98">
        <v>1.5662621501442742</v>
      </c>
      <c r="I69" s="98">
        <v>2.091773463961299</v>
      </c>
      <c r="J69" s="98">
        <v>2.7404702870690745</v>
      </c>
      <c r="K69" s="98">
        <v>3.9333041671781288</v>
      </c>
      <c r="L69" s="98">
        <v>4.0756977293704626</v>
      </c>
      <c r="M69" s="98">
        <v>4.2952153462944089</v>
      </c>
      <c r="N69" s="98">
        <v>4.6406186942353775</v>
      </c>
      <c r="O69" s="98">
        <v>5.7870449425319821</v>
      </c>
      <c r="P69" s="98">
        <v>5.884563597663421</v>
      </c>
      <c r="Q69" s="98">
        <v>7.1266791529974212</v>
      </c>
      <c r="R69" s="98">
        <v>7.188005300567891</v>
      </c>
      <c r="S69" s="98">
        <v>9.4493529790343072</v>
      </c>
      <c r="T69" s="98">
        <v>9.9786972861699557</v>
      </c>
      <c r="U69" s="98">
        <v>10.32914751783367</v>
      </c>
      <c r="V69" s="98">
        <v>10.750639988763815</v>
      </c>
      <c r="W69" s="98">
        <v>11.296790164576144</v>
      </c>
      <c r="X69" s="98">
        <v>12.008797337151277</v>
      </c>
      <c r="Y69" s="98">
        <v>12.97555427637881</v>
      </c>
      <c r="DA69" s="63" t="s">
        <v>1803</v>
      </c>
    </row>
    <row r="70" spans="1:105" ht="12" customHeight="1" x14ac:dyDescent="0.25">
      <c r="A70" s="97" t="s">
        <v>133</v>
      </c>
      <c r="B70" s="98">
        <v>7.0484875852180006E-4</v>
      </c>
      <c r="C70" s="98">
        <v>6.9756941562731912E-4</v>
      </c>
      <c r="D70" s="98">
        <v>9.3535132472950236E-4</v>
      </c>
      <c r="E70" s="98">
        <v>2.0924940606419288E-3</v>
      </c>
      <c r="F70" s="98">
        <v>3.6563543291335135E-3</v>
      </c>
      <c r="G70" s="98">
        <v>8.1678609895049839E-3</v>
      </c>
      <c r="H70" s="98">
        <v>2.0265050804983906E-2</v>
      </c>
      <c r="I70" s="98">
        <v>3.0000158392113431E-2</v>
      </c>
      <c r="J70" s="98">
        <v>4.3513973299163462E-2</v>
      </c>
      <c r="K70" s="98">
        <v>6.9584752487148377E-2</v>
      </c>
      <c r="L70" s="98">
        <v>7.0878878741834406E-2</v>
      </c>
      <c r="M70" s="98">
        <v>7.0493045758448891E-2</v>
      </c>
      <c r="N70" s="98">
        <v>8.1038299622893731E-2</v>
      </c>
      <c r="O70" s="98">
        <v>0.10074971928275785</v>
      </c>
      <c r="P70" s="98">
        <v>9.3358814864289971E-2</v>
      </c>
      <c r="Q70" s="98">
        <v>0.12669971408874284</v>
      </c>
      <c r="R70" s="98">
        <v>0.11238765127012246</v>
      </c>
      <c r="S70" s="98">
        <v>0.17143757285113723</v>
      </c>
      <c r="T70" s="98">
        <v>0.19986365570664666</v>
      </c>
      <c r="U70" s="98">
        <v>0.20824751667230362</v>
      </c>
      <c r="V70" s="98">
        <v>0.22600145750371597</v>
      </c>
      <c r="W70" s="98">
        <v>0.21924506066072685</v>
      </c>
      <c r="X70" s="98">
        <v>0.25828635958679769</v>
      </c>
      <c r="Y70" s="98">
        <v>0.36936980443108258</v>
      </c>
      <c r="DA70" s="63" t="s">
        <v>1804</v>
      </c>
    </row>
    <row r="71" spans="1:105" ht="12" customHeight="1" x14ac:dyDescent="0.25">
      <c r="A71" s="100" t="s">
        <v>212</v>
      </c>
      <c r="B71" s="101">
        <v>1.3956184626496499E-4</v>
      </c>
      <c r="C71" s="101">
        <v>1.3452634006569169E-4</v>
      </c>
      <c r="D71" s="101">
        <v>9.3008839056225406E-5</v>
      </c>
      <c r="E71" s="101">
        <v>3.1997299329053984E-4</v>
      </c>
      <c r="F71" s="101">
        <v>4.3816584441664828E-4</v>
      </c>
      <c r="G71" s="101">
        <v>1.8199943326813689E-3</v>
      </c>
      <c r="H71" s="101">
        <v>4.1735346779670241E-3</v>
      </c>
      <c r="I71" s="101">
        <v>6.1996647106881877E-3</v>
      </c>
      <c r="J71" s="101">
        <v>8.7771808926980013E-3</v>
      </c>
      <c r="K71" s="101">
        <v>1.4485860583385293E-2</v>
      </c>
      <c r="L71" s="101">
        <v>1.4642699637734645E-2</v>
      </c>
      <c r="M71" s="101">
        <v>1.4086559883157466E-2</v>
      </c>
      <c r="N71" s="101">
        <v>1.3512609082300019E-2</v>
      </c>
      <c r="O71" s="101">
        <v>1.8726439178507418E-2</v>
      </c>
      <c r="P71" s="101">
        <v>1.6667980363125483E-2</v>
      </c>
      <c r="Q71" s="101">
        <v>2.2079604862292376E-2</v>
      </c>
      <c r="R71" s="101">
        <v>2.1454939559476902E-2</v>
      </c>
      <c r="S71" s="101">
        <v>3.3760424448842925E-2</v>
      </c>
      <c r="T71" s="101">
        <v>3.6184349435036137E-2</v>
      </c>
      <c r="U71" s="101">
        <v>3.4058474610191874E-2</v>
      </c>
      <c r="V71" s="101">
        <v>3.4915561531756859E-2</v>
      </c>
      <c r="W71" s="101">
        <v>4.0794631068491488E-2</v>
      </c>
      <c r="X71" s="101">
        <v>4.9125572738620449E-2</v>
      </c>
      <c r="Y71" s="101">
        <v>6.0458676164061295E-2</v>
      </c>
      <c r="DA71" s="131" t="s">
        <v>1805</v>
      </c>
    </row>
    <row r="72" spans="1:105" ht="12" customHeight="1" x14ac:dyDescent="0.25">
      <c r="A72" s="103" t="s">
        <v>52</v>
      </c>
      <c r="B72" s="104">
        <v>5.6528691225683509E-4</v>
      </c>
      <c r="C72" s="104">
        <v>5.6304307556162743E-4</v>
      </c>
      <c r="D72" s="104">
        <v>8.4234248567327692E-4</v>
      </c>
      <c r="E72" s="104">
        <v>1.772521067351389E-3</v>
      </c>
      <c r="F72" s="104">
        <v>3.218188484716865E-3</v>
      </c>
      <c r="G72" s="104">
        <v>6.3478666568236152E-3</v>
      </c>
      <c r="H72" s="104">
        <v>1.609151612701688E-2</v>
      </c>
      <c r="I72" s="104">
        <v>2.3800493681425242E-2</v>
      </c>
      <c r="J72" s="104">
        <v>3.4736792406465461E-2</v>
      </c>
      <c r="K72" s="104">
        <v>5.5098891903763082E-2</v>
      </c>
      <c r="L72" s="104">
        <v>5.6236179104099754E-2</v>
      </c>
      <c r="M72" s="104">
        <v>5.6406485875291422E-2</v>
      </c>
      <c r="N72" s="104">
        <v>6.7525690540593708E-2</v>
      </c>
      <c r="O72" s="104">
        <v>8.2023280104250432E-2</v>
      </c>
      <c r="P72" s="104">
        <v>7.6690834501164484E-2</v>
      </c>
      <c r="Q72" s="104">
        <v>0.10462010922645047</v>
      </c>
      <c r="R72" s="104">
        <v>9.0932711710645556E-2</v>
      </c>
      <c r="S72" s="104">
        <v>0.13767714840229431</v>
      </c>
      <c r="T72" s="104">
        <v>0.16367930627161051</v>
      </c>
      <c r="U72" s="104">
        <v>0.17418904206211175</v>
      </c>
      <c r="V72" s="104">
        <v>0.19108589597195913</v>
      </c>
      <c r="W72" s="104">
        <v>0.17845042959223537</v>
      </c>
      <c r="X72" s="104">
        <v>0.20916078684817727</v>
      </c>
      <c r="Y72" s="104">
        <v>0.30891112826702127</v>
      </c>
      <c r="DA72" s="132" t="s">
        <v>1806</v>
      </c>
    </row>
    <row r="73" spans="1:105" ht="12" customHeight="1" x14ac:dyDescent="0.25">
      <c r="A73" s="106" t="s">
        <v>122</v>
      </c>
      <c r="B73" s="101">
        <v>0.18217950598568008</v>
      </c>
      <c r="C73" s="101">
        <v>0.2038536366834737</v>
      </c>
      <c r="D73" s="101">
        <v>0.4510571052472635</v>
      </c>
      <c r="E73" s="101">
        <v>0.77898201808512502</v>
      </c>
      <c r="F73" s="101">
        <v>1.8237972850675919</v>
      </c>
      <c r="G73" s="101">
        <v>3.0010805528375037</v>
      </c>
      <c r="H73" s="101">
        <v>4.6125809286605275</v>
      </c>
      <c r="I73" s="101">
        <v>4.6481649480026483</v>
      </c>
      <c r="J73" s="101">
        <v>5.171337786068821</v>
      </c>
      <c r="K73" s="101">
        <v>7.3595686765268216</v>
      </c>
      <c r="L73" s="101">
        <v>7.9887234515181262</v>
      </c>
      <c r="M73" s="101">
        <v>8.9173342983946497</v>
      </c>
      <c r="N73" s="101">
        <v>9.0807015359742262</v>
      </c>
      <c r="O73" s="101">
        <v>10.767244273953549</v>
      </c>
      <c r="P73" s="101">
        <v>11.930359829836712</v>
      </c>
      <c r="Q73" s="101">
        <v>11.928378428760251</v>
      </c>
      <c r="R73" s="101">
        <v>13.152575544580451</v>
      </c>
      <c r="S73" s="101">
        <v>13.976613235587097</v>
      </c>
      <c r="T73" s="101">
        <v>13.842294248322832</v>
      </c>
      <c r="U73" s="101">
        <v>16.981572954177743</v>
      </c>
      <c r="V73" s="101">
        <v>19.381096265761272</v>
      </c>
      <c r="W73" s="101">
        <v>20.923514588199151</v>
      </c>
      <c r="X73" s="101">
        <v>19.26296127717281</v>
      </c>
      <c r="Y73" s="101">
        <v>16.41679990106832</v>
      </c>
      <c r="DA73" s="131" t="s">
        <v>1807</v>
      </c>
    </row>
    <row r="74" spans="1:105" ht="12" customHeight="1" x14ac:dyDescent="0.25">
      <c r="A74" s="107" t="s">
        <v>121</v>
      </c>
      <c r="B74" s="104">
        <v>0.32966671334754527</v>
      </c>
      <c r="C74" s="104">
        <v>0.38871638591246171</v>
      </c>
      <c r="D74" s="104">
        <v>0.70625691603878782</v>
      </c>
      <c r="E74" s="104">
        <v>1.4184458221171894</v>
      </c>
      <c r="F74" s="104">
        <v>2.6253278341180364</v>
      </c>
      <c r="G74" s="104">
        <v>4.6410830799358473</v>
      </c>
      <c r="H74" s="104">
        <v>7.8279419796408218</v>
      </c>
      <c r="I74" s="104">
        <v>12.598060484804153</v>
      </c>
      <c r="J74" s="104">
        <v>18.302964043062328</v>
      </c>
      <c r="K74" s="104">
        <v>23.40035276808857</v>
      </c>
      <c r="L74" s="104">
        <v>25.161586843430754</v>
      </c>
      <c r="M74" s="104">
        <v>26.154577100755983</v>
      </c>
      <c r="N74" s="104">
        <v>25.443261024857279</v>
      </c>
      <c r="O74" s="104">
        <v>27.408066139304935</v>
      </c>
      <c r="P74" s="104">
        <v>29.498677689605842</v>
      </c>
      <c r="Q74" s="104">
        <v>34.590228881471617</v>
      </c>
      <c r="R74" s="104">
        <v>38.426444084971081</v>
      </c>
      <c r="S74" s="104">
        <v>42.548831886358506</v>
      </c>
      <c r="T74" s="104">
        <v>46.781289773788274</v>
      </c>
      <c r="U74" s="104">
        <v>53.054660996278535</v>
      </c>
      <c r="V74" s="104">
        <v>59.029545340626413</v>
      </c>
      <c r="W74" s="104">
        <v>65.658177612186464</v>
      </c>
      <c r="X74" s="104">
        <v>69.681395598983386</v>
      </c>
      <c r="Y74" s="104">
        <v>69.084422290768373</v>
      </c>
      <c r="DA74" s="132" t="s">
        <v>1808</v>
      </c>
    </row>
    <row r="75" spans="1:105" ht="12" customHeight="1" x14ac:dyDescent="0.25">
      <c r="A75" s="108" t="s">
        <v>53</v>
      </c>
      <c r="B75" s="98">
        <v>6.6237427921106262E-2</v>
      </c>
      <c r="C75" s="98">
        <v>7.7303622923376489E-2</v>
      </c>
      <c r="D75" s="98">
        <v>0.14390626329216485</v>
      </c>
      <c r="E75" s="98">
        <v>0.27907110941081448</v>
      </c>
      <c r="F75" s="98">
        <v>0.52771072385178519</v>
      </c>
      <c r="G75" s="98">
        <v>1.0552678241214879</v>
      </c>
      <c r="H75" s="98">
        <v>1.6013882057771944</v>
      </c>
      <c r="I75" s="98">
        <v>2.6067691232095704</v>
      </c>
      <c r="J75" s="98">
        <v>3.7193058496261608</v>
      </c>
      <c r="K75" s="98">
        <v>4.7957025966347766</v>
      </c>
      <c r="L75" s="98">
        <v>5.193105411944936</v>
      </c>
      <c r="M75" s="98">
        <v>5.2802622780713309</v>
      </c>
      <c r="N75" s="98">
        <v>4.2845829240159068</v>
      </c>
      <c r="O75" s="98">
        <v>5.0406488478712417</v>
      </c>
      <c r="P75" s="98">
        <v>5.3269700665046846</v>
      </c>
      <c r="Q75" s="98">
        <v>5.9784486576131259</v>
      </c>
      <c r="R75" s="98">
        <v>7.4654031293058978</v>
      </c>
      <c r="S75" s="98">
        <v>8.3048578551719405</v>
      </c>
      <c r="T75" s="98">
        <v>8.3987458713137926</v>
      </c>
      <c r="U75" s="98">
        <v>8.6702004417658003</v>
      </c>
      <c r="V75" s="98">
        <v>9.0776476937443658</v>
      </c>
      <c r="W75" s="98">
        <v>12.35480717629083</v>
      </c>
      <c r="X75" s="98">
        <v>13.291778495852569</v>
      </c>
      <c r="Y75" s="98">
        <v>10.792922530477391</v>
      </c>
      <c r="DA75" s="63" t="s">
        <v>1809</v>
      </c>
    </row>
    <row r="76" spans="1:105" ht="12" customHeight="1" x14ac:dyDescent="0.25">
      <c r="A76" s="108" t="s">
        <v>52</v>
      </c>
      <c r="B76" s="98">
        <v>0.26342928542643901</v>
      </c>
      <c r="C76" s="98">
        <v>0.31141276298908521</v>
      </c>
      <c r="D76" s="98">
        <v>0.56235065274662299</v>
      </c>
      <c r="E76" s="98">
        <v>1.1393747127063749</v>
      </c>
      <c r="F76" s="98">
        <v>2.0976171102662513</v>
      </c>
      <c r="G76" s="98">
        <v>3.5858152558143597</v>
      </c>
      <c r="H76" s="98">
        <v>6.2265537738636274</v>
      </c>
      <c r="I76" s="98">
        <v>9.9912913615945822</v>
      </c>
      <c r="J76" s="98">
        <v>14.583658193436168</v>
      </c>
      <c r="K76" s="98">
        <v>18.604650171453795</v>
      </c>
      <c r="L76" s="98">
        <v>19.968481431485817</v>
      </c>
      <c r="M76" s="98">
        <v>20.874314822684653</v>
      </c>
      <c r="N76" s="98">
        <v>21.158678100841371</v>
      </c>
      <c r="O76" s="98">
        <v>22.367417291433693</v>
      </c>
      <c r="P76" s="98">
        <v>24.171707623101156</v>
      </c>
      <c r="Q76" s="98">
        <v>28.611780223858489</v>
      </c>
      <c r="R76" s="98">
        <v>30.96104095566518</v>
      </c>
      <c r="S76" s="98">
        <v>34.243974031186568</v>
      </c>
      <c r="T76" s="98">
        <v>38.382543902474481</v>
      </c>
      <c r="U76" s="98">
        <v>44.384460554512735</v>
      </c>
      <c r="V76" s="98">
        <v>49.951897646882045</v>
      </c>
      <c r="W76" s="98">
        <v>53.303370435895637</v>
      </c>
      <c r="X76" s="98">
        <v>56.389617103130824</v>
      </c>
      <c r="Y76" s="98">
        <v>58.291499760290975</v>
      </c>
      <c r="DA76" s="63" t="s">
        <v>1810</v>
      </c>
    </row>
    <row r="77" spans="1:105" ht="12" customHeight="1" x14ac:dyDescent="0.25">
      <c r="A77" s="121" t="s">
        <v>54</v>
      </c>
      <c r="B77" s="122">
        <v>0.26337026222520948</v>
      </c>
      <c r="C77" s="122">
        <v>0.30038506377987706</v>
      </c>
      <c r="D77" s="122">
        <v>0.6463221246403027</v>
      </c>
      <c r="E77" s="122">
        <v>1.195555076713225</v>
      </c>
      <c r="F77" s="122">
        <v>2.5082598701013472</v>
      </c>
      <c r="G77" s="122">
        <v>4.3858417953825359</v>
      </c>
      <c r="H77" s="122">
        <v>7.166945468308028</v>
      </c>
      <c r="I77" s="122">
        <v>9.450140297665607</v>
      </c>
      <c r="J77" s="122">
        <v>12.017964296040905</v>
      </c>
      <c r="K77" s="122">
        <v>15.533626887288333</v>
      </c>
      <c r="L77" s="122">
        <v>16.213121215095164</v>
      </c>
      <c r="M77" s="122">
        <v>16.424326401629543</v>
      </c>
      <c r="N77" s="122">
        <v>17.301494934911954</v>
      </c>
      <c r="O77" s="122">
        <v>19.587824882866244</v>
      </c>
      <c r="P77" s="122">
        <v>21.282199000358162</v>
      </c>
      <c r="Q77" s="122">
        <v>23.782354864104786</v>
      </c>
      <c r="R77" s="122">
        <v>27.089880435803604</v>
      </c>
      <c r="S77" s="122">
        <v>29.68102581194616</v>
      </c>
      <c r="T77" s="122">
        <v>32.862274208539702</v>
      </c>
      <c r="U77" s="122">
        <v>38.515240839271634</v>
      </c>
      <c r="V77" s="122">
        <v>47.971647750025348</v>
      </c>
      <c r="W77" s="122">
        <v>47.644128363674135</v>
      </c>
      <c r="X77" s="122">
        <v>48.880773875886867</v>
      </c>
      <c r="Y77" s="122">
        <v>40.05658954950372</v>
      </c>
      <c r="DA77" s="130" t="s">
        <v>1811</v>
      </c>
    </row>
    <row r="78" spans="1:105" ht="12" customHeight="1" x14ac:dyDescent="0.25">
      <c r="A78" s="97" t="s">
        <v>189</v>
      </c>
      <c r="B78" s="98">
        <v>6.2171810180965924E-3</v>
      </c>
      <c r="C78" s="98">
        <v>6.5196400594956048E-3</v>
      </c>
      <c r="D78" s="98">
        <v>1.1756794985149326E-2</v>
      </c>
      <c r="E78" s="98">
        <v>2.3206706925336419E-2</v>
      </c>
      <c r="F78" s="98">
        <v>4.5587642910997511E-2</v>
      </c>
      <c r="G78" s="98">
        <v>9.164610842865567E-2</v>
      </c>
      <c r="H78" s="98">
        <v>0.18104406270453305</v>
      </c>
      <c r="I78" s="98">
        <v>0.23950866215199348</v>
      </c>
      <c r="J78" s="98">
        <v>0.28886860056655717</v>
      </c>
      <c r="K78" s="98">
        <v>0.39111499283092188</v>
      </c>
      <c r="L78" s="98">
        <v>0.40874424054660691</v>
      </c>
      <c r="M78" s="98">
        <v>0.39978249696276458</v>
      </c>
      <c r="N78" s="98">
        <v>0.4387573975569754</v>
      </c>
      <c r="O78" s="98">
        <v>0.54104725457153779</v>
      </c>
      <c r="P78" s="98">
        <v>0.54347011256023825</v>
      </c>
      <c r="Q78" s="98">
        <v>0.66191686023482377</v>
      </c>
      <c r="R78" s="98">
        <v>1.0478244695997836</v>
      </c>
      <c r="S78" s="98">
        <v>1.1121583972053257</v>
      </c>
      <c r="T78" s="98">
        <v>1.2650495924754701</v>
      </c>
      <c r="U78" s="98">
        <v>1.5673239857662782</v>
      </c>
      <c r="V78" s="98">
        <v>1.6102812702787319</v>
      </c>
      <c r="W78" s="98">
        <v>1.7374302595204616</v>
      </c>
      <c r="X78" s="98">
        <v>1.9539781577344255</v>
      </c>
      <c r="Y78" s="98">
        <v>2.2788505758722186</v>
      </c>
      <c r="DA78" s="63" t="s">
        <v>1812</v>
      </c>
    </row>
    <row r="79" spans="1:105" ht="12" customHeight="1" x14ac:dyDescent="0.25">
      <c r="A79" s="109" t="s">
        <v>120</v>
      </c>
      <c r="B79" s="33">
        <v>0.25715308120711289</v>
      </c>
      <c r="C79" s="33">
        <v>0.29386542372038144</v>
      </c>
      <c r="D79" s="33">
        <v>0.63456532965515333</v>
      </c>
      <c r="E79" s="33">
        <v>1.1723483697878887</v>
      </c>
      <c r="F79" s="33">
        <v>2.4626722271903496</v>
      </c>
      <c r="G79" s="33">
        <v>4.2941956869538807</v>
      </c>
      <c r="H79" s="33">
        <v>6.9859014056034949</v>
      </c>
      <c r="I79" s="33">
        <v>9.2106316355136144</v>
      </c>
      <c r="J79" s="33">
        <v>11.729095695474347</v>
      </c>
      <c r="K79" s="33">
        <v>15.142511894457412</v>
      </c>
      <c r="L79" s="33">
        <v>15.804376974548559</v>
      </c>
      <c r="M79" s="33">
        <v>16.024543904666778</v>
      </c>
      <c r="N79" s="33">
        <v>16.862737537354977</v>
      </c>
      <c r="O79" s="33">
        <v>19.046777628294706</v>
      </c>
      <c r="P79" s="33">
        <v>20.738728887797922</v>
      </c>
      <c r="Q79" s="33">
        <v>23.12043800386996</v>
      </c>
      <c r="R79" s="33">
        <v>26.042055966203819</v>
      </c>
      <c r="S79" s="33">
        <v>28.568867414740833</v>
      </c>
      <c r="T79" s="33">
        <v>31.597224616064235</v>
      </c>
      <c r="U79" s="33">
        <v>36.947916853505355</v>
      </c>
      <c r="V79" s="33">
        <v>46.361366479746614</v>
      </c>
      <c r="W79" s="33">
        <v>45.906698104153676</v>
      </c>
      <c r="X79" s="33">
        <v>46.926795718152441</v>
      </c>
      <c r="Y79" s="33">
        <v>37.7777389736315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417.34905322678412</v>
      </c>
      <c r="C81" s="117">
        <f t="shared" si="28"/>
        <v>424.03356248663437</v>
      </c>
      <c r="D81" s="117">
        <f t="shared" si="28"/>
        <v>419.8359363070943</v>
      </c>
      <c r="E81" s="117">
        <f t="shared" si="28"/>
        <v>424.45257548804011</v>
      </c>
      <c r="F81" s="117">
        <f t="shared" si="28"/>
        <v>418.76068157528857</v>
      </c>
      <c r="G81" s="117">
        <f t="shared" si="28"/>
        <v>430.42408676111324</v>
      </c>
      <c r="H81" s="117">
        <f t="shared" si="28"/>
        <v>458.62216926779661</v>
      </c>
      <c r="I81" s="117">
        <f t="shared" si="28"/>
        <v>549.06251248245985</v>
      </c>
      <c r="J81" s="117">
        <f t="shared" si="28"/>
        <v>503.82768155678707</v>
      </c>
      <c r="K81" s="117">
        <f t="shared" si="28"/>
        <v>473.94048494087986</v>
      </c>
      <c r="L81" s="117">
        <f t="shared" si="28"/>
        <v>528.41706841152711</v>
      </c>
      <c r="M81" s="117">
        <f t="shared" si="28"/>
        <v>678.35077720043523</v>
      </c>
      <c r="N81" s="117">
        <f t="shared" si="28"/>
        <v>889.63643160891695</v>
      </c>
      <c r="O81" s="117">
        <f t="shared" si="28"/>
        <v>784.50550276043612</v>
      </c>
      <c r="P81" s="117">
        <f t="shared" si="28"/>
        <v>747.58465819662524</v>
      </c>
      <c r="Q81" s="117">
        <f t="shared" si="28"/>
        <v>799.06136681029864</v>
      </c>
      <c r="R81" s="117">
        <f t="shared" ref="R81:V81" si="29">R82+R85+R87+R100</f>
        <v>776.90841933080628</v>
      </c>
      <c r="S81" s="117">
        <f t="shared" si="29"/>
        <v>805.67405642952633</v>
      </c>
      <c r="T81" s="117">
        <f t="shared" si="29"/>
        <v>746.74741767771468</v>
      </c>
      <c r="U81" s="117">
        <f t="shared" si="29"/>
        <v>767.66430084713613</v>
      </c>
      <c r="V81" s="117">
        <f t="shared" si="29"/>
        <v>722.23200750214301</v>
      </c>
      <c r="W81" s="117">
        <f t="shared" ref="W81:Y81" si="30">W82+W85+W87+W100</f>
        <v>767.08145701543754</v>
      </c>
      <c r="X81" s="117">
        <f t="shared" si="30"/>
        <v>811.82188486589575</v>
      </c>
      <c r="Y81" s="117">
        <f t="shared" si="30"/>
        <v>923.93162415855124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287.46807929038641</v>
      </c>
      <c r="C82" s="122">
        <f t="shared" si="31"/>
        <v>290.66508015035146</v>
      </c>
      <c r="D82" s="122">
        <f t="shared" si="31"/>
        <v>292.18459708433517</v>
      </c>
      <c r="E82" s="122">
        <f t="shared" si="31"/>
        <v>294.97459429845657</v>
      </c>
      <c r="F82" s="122">
        <f t="shared" si="31"/>
        <v>301.51223121270533</v>
      </c>
      <c r="G82" s="122">
        <f t="shared" si="31"/>
        <v>311.24693054346778</v>
      </c>
      <c r="H82" s="122">
        <f t="shared" si="31"/>
        <v>322.73831337674085</v>
      </c>
      <c r="I82" s="122">
        <f t="shared" si="31"/>
        <v>384.82996044616533</v>
      </c>
      <c r="J82" s="122">
        <f t="shared" si="31"/>
        <v>327.52300401061007</v>
      </c>
      <c r="K82" s="122">
        <f t="shared" si="31"/>
        <v>301.76219581328377</v>
      </c>
      <c r="L82" s="122">
        <f t="shared" si="31"/>
        <v>323.12509329820529</v>
      </c>
      <c r="M82" s="122">
        <f t="shared" si="31"/>
        <v>445.18214244644486</v>
      </c>
      <c r="N82" s="122">
        <f t="shared" si="31"/>
        <v>557.33371364935624</v>
      </c>
      <c r="O82" s="122">
        <f t="shared" si="31"/>
        <v>488.63949440649765</v>
      </c>
      <c r="P82" s="122">
        <f t="shared" si="31"/>
        <v>471.27345220074665</v>
      </c>
      <c r="Q82" s="122">
        <f t="shared" si="31"/>
        <v>495.62698194112022</v>
      </c>
      <c r="R82" s="122">
        <f t="shared" ref="R82:V82" si="32">SUM(R83:R84)</f>
        <v>433.9008607330702</v>
      </c>
      <c r="S82" s="122">
        <f t="shared" si="32"/>
        <v>444.84692157836042</v>
      </c>
      <c r="T82" s="122">
        <f t="shared" si="32"/>
        <v>431.72352224240581</v>
      </c>
      <c r="U82" s="122">
        <f t="shared" si="32"/>
        <v>407.50993130653995</v>
      </c>
      <c r="V82" s="122">
        <f t="shared" si="32"/>
        <v>381.7253677612394</v>
      </c>
      <c r="W82" s="122">
        <f t="shared" ref="W82:Y82" si="33">SUM(W83:W84)</f>
        <v>418.47437620195439</v>
      </c>
      <c r="X82" s="122">
        <f t="shared" si="33"/>
        <v>456.95945289580482</v>
      </c>
      <c r="Y82" s="122">
        <f t="shared" si="33"/>
        <v>500.82866295356564</v>
      </c>
      <c r="DA82" s="130" t="s">
        <v>1815</v>
      </c>
    </row>
    <row r="83" spans="1:105" ht="12" customHeight="1" x14ac:dyDescent="0.25">
      <c r="A83" s="97" t="s">
        <v>199</v>
      </c>
      <c r="B83" s="98">
        <v>284.71103931874944</v>
      </c>
      <c r="C83" s="98">
        <v>287.99163934413207</v>
      </c>
      <c r="D83" s="98">
        <v>289.41807642445633</v>
      </c>
      <c r="E83" s="98">
        <v>292.34117788837023</v>
      </c>
      <c r="F83" s="98">
        <v>298.64699251932456</v>
      </c>
      <c r="G83" s="98">
        <v>308.330741210074</v>
      </c>
      <c r="H83" s="98">
        <v>319.79092775847977</v>
      </c>
      <c r="I83" s="98">
        <v>381.53339240646187</v>
      </c>
      <c r="J83" s="98">
        <v>324.71033172337138</v>
      </c>
      <c r="K83" s="98">
        <v>299.04673360220193</v>
      </c>
      <c r="L83" s="98">
        <v>320.37867453427214</v>
      </c>
      <c r="M83" s="98">
        <v>441.40927033577469</v>
      </c>
      <c r="N83" s="98">
        <v>553.129108084059</v>
      </c>
      <c r="O83" s="98">
        <v>484.59747454255915</v>
      </c>
      <c r="P83" s="98">
        <v>467.26339709592253</v>
      </c>
      <c r="Q83" s="98">
        <v>491.64222626828655</v>
      </c>
      <c r="R83" s="98">
        <v>430.43308426803753</v>
      </c>
      <c r="S83" s="98">
        <v>441.30926103754956</v>
      </c>
      <c r="T83" s="98">
        <v>428.30383021543946</v>
      </c>
      <c r="U83" s="98">
        <v>404.29163331765</v>
      </c>
      <c r="V83" s="98">
        <v>378.71667567075684</v>
      </c>
      <c r="W83" s="98">
        <v>415.17929150419764</v>
      </c>
      <c r="X83" s="98">
        <v>453.36138142816145</v>
      </c>
      <c r="Y83" s="98">
        <v>496.88115453278465</v>
      </c>
      <c r="DA83" s="63" t="s">
        <v>1816</v>
      </c>
    </row>
    <row r="84" spans="1:105" ht="12" customHeight="1" x14ac:dyDescent="0.25">
      <c r="A84" s="97" t="s">
        <v>53</v>
      </c>
      <c r="B84" s="98">
        <v>2.7570399716369907</v>
      </c>
      <c r="C84" s="98">
        <v>2.6734408062194066</v>
      </c>
      <c r="D84" s="98">
        <v>2.7665206598788257</v>
      </c>
      <c r="E84" s="98">
        <v>2.6334164100863582</v>
      </c>
      <c r="F84" s="98">
        <v>2.8652386933807712</v>
      </c>
      <c r="G84" s="98">
        <v>2.9161893333937803</v>
      </c>
      <c r="H84" s="98">
        <v>2.9473856182610971</v>
      </c>
      <c r="I84" s="98">
        <v>3.296568039703434</v>
      </c>
      <c r="J84" s="98">
        <v>2.8126722872386964</v>
      </c>
      <c r="K84" s="98">
        <v>2.7154622110818645</v>
      </c>
      <c r="L84" s="98">
        <v>2.746418763933165</v>
      </c>
      <c r="M84" s="98">
        <v>3.7728721106701788</v>
      </c>
      <c r="N84" s="98">
        <v>4.2046055652972374</v>
      </c>
      <c r="O84" s="98">
        <v>4.0420198639384699</v>
      </c>
      <c r="P84" s="98">
        <v>4.0100551048241222</v>
      </c>
      <c r="Q84" s="98">
        <v>3.9847556728336531</v>
      </c>
      <c r="R84" s="98">
        <v>3.4677764650326517</v>
      </c>
      <c r="S84" s="98">
        <v>3.5376605408108337</v>
      </c>
      <c r="T84" s="98">
        <v>3.4196920269663229</v>
      </c>
      <c r="U84" s="98">
        <v>3.2182979888899492</v>
      </c>
      <c r="V84" s="98">
        <v>3.0086920904825512</v>
      </c>
      <c r="W84" s="98">
        <v>3.2950846977567601</v>
      </c>
      <c r="X84" s="98">
        <v>3.5980714676433383</v>
      </c>
      <c r="Y84" s="98">
        <v>3.9475084207809794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23.878063552137199</v>
      </c>
      <c r="C85" s="122">
        <f t="shared" si="34"/>
        <v>32.286019302515754</v>
      </c>
      <c r="D85" s="122">
        <f t="shared" si="34"/>
        <v>27.236090943458308</v>
      </c>
      <c r="E85" s="122">
        <f t="shared" si="34"/>
        <v>36.409341278568711</v>
      </c>
      <c r="F85" s="122">
        <f t="shared" si="34"/>
        <v>20.701292091945326</v>
      </c>
      <c r="G85" s="122">
        <f t="shared" si="34"/>
        <v>23.655574164697175</v>
      </c>
      <c r="H85" s="122">
        <f t="shared" si="34"/>
        <v>32.814627125008514</v>
      </c>
      <c r="I85" s="122">
        <f t="shared" si="34"/>
        <v>54.694540604018599</v>
      </c>
      <c r="J85" s="122">
        <f t="shared" si="34"/>
        <v>61.583550091932032</v>
      </c>
      <c r="K85" s="122">
        <f t="shared" si="34"/>
        <v>45.891207965280607</v>
      </c>
      <c r="L85" s="122">
        <f t="shared" si="34"/>
        <v>70.986496807913866</v>
      </c>
      <c r="M85" s="122">
        <f t="shared" si="34"/>
        <v>80.479531680348003</v>
      </c>
      <c r="N85" s="122">
        <f t="shared" si="34"/>
        <v>164.37483683618521</v>
      </c>
      <c r="O85" s="122">
        <f t="shared" si="34"/>
        <v>112.56805443335611</v>
      </c>
      <c r="P85" s="122">
        <f t="shared" si="34"/>
        <v>91.127884155923169</v>
      </c>
      <c r="Q85" s="122">
        <f t="shared" si="34"/>
        <v>115.81448944214621</v>
      </c>
      <c r="R85" s="122">
        <f t="shared" si="34"/>
        <v>144.43155469507096</v>
      </c>
      <c r="S85" s="122">
        <f t="shared" si="34"/>
        <v>159.66031154843299</v>
      </c>
      <c r="T85" s="122">
        <f t="shared" si="34"/>
        <v>116.36654894871845</v>
      </c>
      <c r="U85" s="122">
        <f t="shared" si="34"/>
        <v>163.55982249498561</v>
      </c>
      <c r="V85" s="122">
        <f t="shared" si="34"/>
        <v>135.68449453221581</v>
      </c>
      <c r="W85" s="122">
        <f t="shared" si="34"/>
        <v>127.50175380419338</v>
      </c>
      <c r="X85" s="122">
        <f t="shared" si="34"/>
        <v>124.14052417727792</v>
      </c>
      <c r="Y85" s="122">
        <f t="shared" si="34"/>
        <v>184.38042170962396</v>
      </c>
      <c r="DA85" s="130" t="s">
        <v>1818</v>
      </c>
    </row>
    <row r="86" spans="1:105" ht="12" customHeight="1" x14ac:dyDescent="0.25">
      <c r="A86" s="97" t="s">
        <v>53</v>
      </c>
      <c r="B86" s="98">
        <v>23.878063552137199</v>
      </c>
      <c r="C86" s="98">
        <v>32.286019302515754</v>
      </c>
      <c r="D86" s="98">
        <v>27.236090943458308</v>
      </c>
      <c r="E86" s="98">
        <v>36.409341278568711</v>
      </c>
      <c r="F86" s="98">
        <v>20.701292091945326</v>
      </c>
      <c r="G86" s="98">
        <v>23.655574164697175</v>
      </c>
      <c r="H86" s="98">
        <v>32.814627125008514</v>
      </c>
      <c r="I86" s="98">
        <v>54.694540604018599</v>
      </c>
      <c r="J86" s="98">
        <v>61.583550091932032</v>
      </c>
      <c r="K86" s="98">
        <v>45.891207965280607</v>
      </c>
      <c r="L86" s="98">
        <v>70.986496807913866</v>
      </c>
      <c r="M86" s="98">
        <v>80.479531680348003</v>
      </c>
      <c r="N86" s="98">
        <v>164.37483683618521</v>
      </c>
      <c r="O86" s="98">
        <v>112.56805443335611</v>
      </c>
      <c r="P86" s="98">
        <v>91.127884155923169</v>
      </c>
      <c r="Q86" s="98">
        <v>115.81448944214621</v>
      </c>
      <c r="R86" s="98">
        <v>144.43155469507096</v>
      </c>
      <c r="S86" s="98">
        <v>159.66031154843299</v>
      </c>
      <c r="T86" s="98">
        <v>116.36654894871845</v>
      </c>
      <c r="U86" s="98">
        <v>163.55982249498561</v>
      </c>
      <c r="V86" s="98">
        <v>135.68449453221581</v>
      </c>
      <c r="W86" s="98">
        <v>127.50175380419338</v>
      </c>
      <c r="X86" s="98">
        <v>124.14052417727792</v>
      </c>
      <c r="Y86" s="98">
        <v>184.38042170962396</v>
      </c>
      <c r="DA86" s="63" t="s">
        <v>1819</v>
      </c>
    </row>
    <row r="87" spans="1:105" ht="12" customHeight="1" x14ac:dyDescent="0.25">
      <c r="A87" s="121" t="s">
        <v>55</v>
      </c>
      <c r="B87" s="122">
        <v>72.472794138942106</v>
      </c>
      <c r="C87" s="122">
        <v>69.387380069939155</v>
      </c>
      <c r="D87" s="122">
        <v>66.916908942618093</v>
      </c>
      <c r="E87" s="122">
        <v>62.741374365967218</v>
      </c>
      <c r="F87" s="122">
        <v>64.197018014181864</v>
      </c>
      <c r="G87" s="122">
        <v>63.340277557547793</v>
      </c>
      <c r="H87" s="122">
        <v>68.443838275299555</v>
      </c>
      <c r="I87" s="122">
        <v>73.136346176261142</v>
      </c>
      <c r="J87" s="122">
        <v>78.865706717116296</v>
      </c>
      <c r="K87" s="122">
        <v>87.637856465562635</v>
      </c>
      <c r="L87" s="122">
        <v>93.554536399187086</v>
      </c>
      <c r="M87" s="122">
        <v>108.40085615116512</v>
      </c>
      <c r="N87" s="122">
        <v>117.43358113906262</v>
      </c>
      <c r="O87" s="122">
        <v>125.83078351790849</v>
      </c>
      <c r="P87" s="122">
        <v>127.2799339053949</v>
      </c>
      <c r="Q87" s="122">
        <v>129.7492811155129</v>
      </c>
      <c r="R87" s="122">
        <v>137.35741342916535</v>
      </c>
      <c r="S87" s="122">
        <v>139.47426794333069</v>
      </c>
      <c r="T87" s="122">
        <v>135.69684135301233</v>
      </c>
      <c r="U87" s="122">
        <v>132.72936486399266</v>
      </c>
      <c r="V87" s="122">
        <v>131.82376854092362</v>
      </c>
      <c r="W87" s="122">
        <v>145.50744900067934</v>
      </c>
      <c r="X87" s="122">
        <v>157.95289180457996</v>
      </c>
      <c r="Y87" s="122">
        <v>170.34370169241262</v>
      </c>
      <c r="DA87" s="130" t="s">
        <v>1820</v>
      </c>
    </row>
    <row r="88" spans="1:105" ht="12" customHeight="1" x14ac:dyDescent="0.25">
      <c r="A88" s="97" t="s">
        <v>132</v>
      </c>
      <c r="B88" s="98">
        <v>0.23136437257780748</v>
      </c>
      <c r="C88" s="98">
        <v>0.23143690266291583</v>
      </c>
      <c r="D88" s="98">
        <v>0.2317135313334186</v>
      </c>
      <c r="E88" s="98">
        <v>0.21486401172840067</v>
      </c>
      <c r="F88" s="98">
        <v>0.23860419545552666</v>
      </c>
      <c r="G88" s="98">
        <v>0.24014825511838361</v>
      </c>
      <c r="H88" s="98">
        <v>0.26776018479898173</v>
      </c>
      <c r="I88" s="98">
        <v>0.35087398499824718</v>
      </c>
      <c r="J88" s="98">
        <v>0.34833184611442081</v>
      </c>
      <c r="K88" s="98">
        <v>0.39126292203647101</v>
      </c>
      <c r="L88" s="98">
        <v>0.45769299109188855</v>
      </c>
      <c r="M88" s="98">
        <v>0.5056207226065752</v>
      </c>
      <c r="N88" s="98">
        <v>0.76704344447065342</v>
      </c>
      <c r="O88" s="98">
        <v>1.123350187463066</v>
      </c>
      <c r="P88" s="98">
        <v>1.0988434789855577</v>
      </c>
      <c r="Q88" s="98">
        <v>1.7852638480379148</v>
      </c>
      <c r="R88" s="98">
        <v>2.925235238372573</v>
      </c>
      <c r="S88" s="98">
        <v>4.267318405605792</v>
      </c>
      <c r="T88" s="98">
        <v>4.4605152936038266</v>
      </c>
      <c r="U88" s="98">
        <v>6.3286507931702998</v>
      </c>
      <c r="V88" s="98">
        <v>7.4288642411514783</v>
      </c>
      <c r="W88" s="98">
        <v>8.1184276144563441</v>
      </c>
      <c r="X88" s="98">
        <v>8.7618314650218316</v>
      </c>
      <c r="Y88" s="98">
        <v>9.4213367435152762</v>
      </c>
      <c r="DA88" s="63" t="s">
        <v>1821</v>
      </c>
    </row>
    <row r="89" spans="1:105" ht="12" customHeight="1" x14ac:dyDescent="0.25">
      <c r="A89" s="97" t="s">
        <v>131</v>
      </c>
      <c r="B89" s="98">
        <v>3.0466261299943666E-3</v>
      </c>
      <c r="C89" s="98">
        <v>3.232244102363795E-3</v>
      </c>
      <c r="D89" s="98">
        <v>3.127580493993289E-3</v>
      </c>
      <c r="E89" s="98">
        <v>2.7734326787767754E-3</v>
      </c>
      <c r="F89" s="98">
        <v>2.9003705982674922E-3</v>
      </c>
      <c r="G89" s="98">
        <v>2.7164668262233769E-3</v>
      </c>
      <c r="H89" s="98">
        <v>3.1091128883347563E-3</v>
      </c>
      <c r="I89" s="98">
        <v>5.6205570200177444E-3</v>
      </c>
      <c r="J89" s="98">
        <v>5.4698918685685879E-3</v>
      </c>
      <c r="K89" s="98">
        <v>5.8866404551860055E-3</v>
      </c>
      <c r="L89" s="98">
        <v>7.6144023415798401E-3</v>
      </c>
      <c r="M89" s="98">
        <v>7.0503119375630021E-3</v>
      </c>
      <c r="N89" s="98">
        <v>1.3366137975912814E-2</v>
      </c>
      <c r="O89" s="98">
        <v>1.9819992070425785E-2</v>
      </c>
      <c r="P89" s="98">
        <v>1.4962435453282547E-2</v>
      </c>
      <c r="Q89" s="98">
        <v>2.6729623658659409E-2</v>
      </c>
      <c r="R89" s="98">
        <v>4.7511551563357221E-2</v>
      </c>
      <c r="S89" s="98">
        <v>7.8482300907166139E-2</v>
      </c>
      <c r="T89" s="98">
        <v>7.772248954463376E-2</v>
      </c>
      <c r="U89" s="98">
        <v>0.13096689542187145</v>
      </c>
      <c r="V89" s="98">
        <v>0.16234992101295587</v>
      </c>
      <c r="W89" s="98">
        <v>0.16041398891725608</v>
      </c>
      <c r="X89" s="98">
        <v>0.18676830620354687</v>
      </c>
      <c r="Y89" s="98">
        <v>0.2685762867334015</v>
      </c>
      <c r="DA89" s="63" t="s">
        <v>1822</v>
      </c>
    </row>
    <row r="90" spans="1:105" ht="12" customHeight="1" x14ac:dyDescent="0.25">
      <c r="A90" s="100" t="s">
        <v>199</v>
      </c>
      <c r="B90" s="101">
        <v>6.1092527595932571E-4</v>
      </c>
      <c r="C90" s="101">
        <v>6.4621059531020178E-4</v>
      </c>
      <c r="D90" s="101">
        <v>6.4197958926862824E-4</v>
      </c>
      <c r="E90" s="101">
        <v>5.4210217884766349E-4</v>
      </c>
      <c r="F90" s="101">
        <v>5.8128989558365565E-4</v>
      </c>
      <c r="G90" s="101">
        <v>6.1361149180136061E-4</v>
      </c>
      <c r="H90" s="101">
        <v>6.2840533983421324E-4</v>
      </c>
      <c r="I90" s="101">
        <v>1.1896278938787167E-3</v>
      </c>
      <c r="J90" s="101">
        <v>1.1005361776392662E-3</v>
      </c>
      <c r="K90" s="101">
        <v>1.1802400428083473E-3</v>
      </c>
      <c r="L90" s="101">
        <v>1.5560133736285135E-3</v>
      </c>
      <c r="M90" s="101">
        <v>1.3612549123801143E-3</v>
      </c>
      <c r="N90" s="101">
        <v>2.2273862314924312E-3</v>
      </c>
      <c r="O90" s="101">
        <v>3.6975402789070407E-3</v>
      </c>
      <c r="P90" s="101">
        <v>2.5239934138783678E-3</v>
      </c>
      <c r="Q90" s="101">
        <v>4.422980533775823E-3</v>
      </c>
      <c r="R90" s="101">
        <v>9.1466299774188263E-3</v>
      </c>
      <c r="S90" s="101">
        <v>1.5510365272905394E-2</v>
      </c>
      <c r="T90" s="101">
        <v>1.3441752708641473E-2</v>
      </c>
      <c r="U90" s="101">
        <v>2.164292697056797E-2</v>
      </c>
      <c r="V90" s="101">
        <v>2.5517100716360361E-2</v>
      </c>
      <c r="W90" s="101">
        <v>3.0028313792505017E-2</v>
      </c>
      <c r="X90" s="101">
        <v>3.5418557927653867E-2</v>
      </c>
      <c r="Y90" s="101">
        <v>4.4062786412825843E-2</v>
      </c>
      <c r="DA90" s="131" t="s">
        <v>1823</v>
      </c>
    </row>
    <row r="91" spans="1:105" ht="12" customHeight="1" x14ac:dyDescent="0.25">
      <c r="A91" s="103" t="s">
        <v>52</v>
      </c>
      <c r="B91" s="104">
        <v>2.4357008540350409E-3</v>
      </c>
      <c r="C91" s="104">
        <v>2.5860335070535933E-3</v>
      </c>
      <c r="D91" s="104">
        <v>2.4856009047246608E-3</v>
      </c>
      <c r="E91" s="104">
        <v>2.2313304999291121E-3</v>
      </c>
      <c r="F91" s="104">
        <v>2.3190807026838363E-3</v>
      </c>
      <c r="G91" s="104">
        <v>2.1028553344220164E-3</v>
      </c>
      <c r="H91" s="104">
        <v>2.4807075485005431E-3</v>
      </c>
      <c r="I91" s="104">
        <v>4.4309291261390273E-3</v>
      </c>
      <c r="J91" s="104">
        <v>4.3693556909293217E-3</v>
      </c>
      <c r="K91" s="104">
        <v>4.7064004123776584E-3</v>
      </c>
      <c r="L91" s="104">
        <v>6.0583889679513264E-3</v>
      </c>
      <c r="M91" s="104">
        <v>5.6890570251828879E-3</v>
      </c>
      <c r="N91" s="104">
        <v>1.1138751744420384E-2</v>
      </c>
      <c r="O91" s="104">
        <v>1.6122451791518746E-2</v>
      </c>
      <c r="P91" s="104">
        <v>1.2438442039404179E-2</v>
      </c>
      <c r="Q91" s="104">
        <v>2.2306643124883587E-2</v>
      </c>
      <c r="R91" s="104">
        <v>3.8364921585938391E-2</v>
      </c>
      <c r="S91" s="104">
        <v>6.2971935634260748E-2</v>
      </c>
      <c r="T91" s="104">
        <v>6.428073683599228E-2</v>
      </c>
      <c r="U91" s="104">
        <v>0.10932396845130347</v>
      </c>
      <c r="V91" s="104">
        <v>0.13683282029659549</v>
      </c>
      <c r="W91" s="104">
        <v>0.13038567512475108</v>
      </c>
      <c r="X91" s="104">
        <v>0.15134974827589301</v>
      </c>
      <c r="Y91" s="104">
        <v>0.22451350032057568</v>
      </c>
      <c r="DA91" s="132" t="s">
        <v>1824</v>
      </c>
    </row>
    <row r="92" spans="1:105" ht="12" customHeight="1" x14ac:dyDescent="0.25">
      <c r="A92" s="106" t="s">
        <v>124</v>
      </c>
      <c r="B92" s="101">
        <v>0.50011070822036385</v>
      </c>
      <c r="C92" s="101">
        <v>0.5060098988821774</v>
      </c>
      <c r="D92" s="101">
        <v>0.5260686865313976</v>
      </c>
      <c r="E92" s="101">
        <v>0.52738087890557195</v>
      </c>
      <c r="F92" s="101">
        <v>0.5307641249459446</v>
      </c>
      <c r="G92" s="101">
        <v>0.51029602843349764</v>
      </c>
      <c r="H92" s="101">
        <v>0.48903920331141876</v>
      </c>
      <c r="I92" s="101">
        <v>0.4255976873741536</v>
      </c>
      <c r="J92" s="101">
        <v>0.41328813839748757</v>
      </c>
      <c r="K92" s="101">
        <v>0.39687549738164424</v>
      </c>
      <c r="L92" s="101">
        <v>0.36496209671018903</v>
      </c>
      <c r="M92" s="101">
        <v>0.32701559074228981</v>
      </c>
      <c r="N92" s="101">
        <v>0.31428380774952963</v>
      </c>
      <c r="O92" s="101">
        <v>0.5402881925806674</v>
      </c>
      <c r="P92" s="101">
        <v>0.56493595515260941</v>
      </c>
      <c r="Q92" s="101">
        <v>0.54909603294508436</v>
      </c>
      <c r="R92" s="101">
        <v>0.53840307156222178</v>
      </c>
      <c r="S92" s="101">
        <v>0.58215342010176407</v>
      </c>
      <c r="T92" s="101">
        <v>0.6191657119142091</v>
      </c>
      <c r="U92" s="101">
        <v>0.66609004413347261</v>
      </c>
      <c r="V92" s="101">
        <v>0.71134273668613535</v>
      </c>
      <c r="W92" s="101">
        <v>0.73610779020832418</v>
      </c>
      <c r="X92" s="101">
        <v>0.77284172431616216</v>
      </c>
      <c r="Y92" s="101">
        <v>0.80667621255502975</v>
      </c>
      <c r="DA92" s="131" t="s">
        <v>1825</v>
      </c>
    </row>
    <row r="93" spans="1:105" ht="12" customHeight="1" x14ac:dyDescent="0.25">
      <c r="A93" s="107" t="s">
        <v>123</v>
      </c>
      <c r="B93" s="104">
        <v>6.5524419986379111E-3</v>
      </c>
      <c r="C93" s="104">
        <v>6.7950803138558686E-3</v>
      </c>
      <c r="D93" s="104">
        <v>7.0363983807294186E-3</v>
      </c>
      <c r="E93" s="104">
        <v>7.2680423857187267E-3</v>
      </c>
      <c r="F93" s="104">
        <v>6.753805527381947E-3</v>
      </c>
      <c r="G93" s="104">
        <v>6.1982213779770744E-3</v>
      </c>
      <c r="H93" s="104">
        <v>6.1868879420155683E-3</v>
      </c>
      <c r="I93" s="104">
        <v>5.7485189749280994E-3</v>
      </c>
      <c r="J93" s="104">
        <v>6.5480752997233386E-3</v>
      </c>
      <c r="K93" s="104">
        <v>6.245118154723733E-3</v>
      </c>
      <c r="L93" s="104">
        <v>5.620806856728432E-3</v>
      </c>
      <c r="M93" s="104">
        <v>4.2020265171732732E-3</v>
      </c>
      <c r="N93" s="104">
        <v>4.0014985760122596E-3</v>
      </c>
      <c r="O93" s="104">
        <v>9.9242676690272716E-3</v>
      </c>
      <c r="P93" s="104">
        <v>1.0121561689314041E-2</v>
      </c>
      <c r="Q93" s="104">
        <v>9.8431706873722494E-3</v>
      </c>
      <c r="R93" s="104">
        <v>9.2684646850968479E-3</v>
      </c>
      <c r="S93" s="104">
        <v>1.0428310038152601E-2</v>
      </c>
      <c r="T93" s="104">
        <v>1.2697057418423877E-2</v>
      </c>
      <c r="U93" s="104">
        <v>1.4265826352724064E-2</v>
      </c>
      <c r="V93" s="104">
        <v>1.6463795634220298E-2</v>
      </c>
      <c r="W93" s="104">
        <v>1.5597575307982609E-2</v>
      </c>
      <c r="X93" s="104">
        <v>1.7753524987400571E-2</v>
      </c>
      <c r="Y93" s="104">
        <v>2.3825460350167853E-2</v>
      </c>
      <c r="DA93" s="132" t="s">
        <v>1826</v>
      </c>
    </row>
    <row r="94" spans="1:105" ht="12" customHeight="1" x14ac:dyDescent="0.25">
      <c r="A94" s="108" t="s">
        <v>50</v>
      </c>
      <c r="B94" s="98">
        <v>1.3120151822951303E-3</v>
      </c>
      <c r="C94" s="98">
        <v>1.349647273681762E-3</v>
      </c>
      <c r="D94" s="98">
        <v>1.4357069287456075E-3</v>
      </c>
      <c r="E94" s="98">
        <v>1.4375735609195345E-3</v>
      </c>
      <c r="F94" s="98">
        <v>1.3629421006667766E-3</v>
      </c>
      <c r="G94" s="98">
        <v>1.4179981199575111E-3</v>
      </c>
      <c r="H94" s="98">
        <v>1.2693589631858552E-3</v>
      </c>
      <c r="I94" s="98">
        <v>1.1793245035799356E-3</v>
      </c>
      <c r="J94" s="98">
        <v>1.3196996671903951E-3</v>
      </c>
      <c r="K94" s="98">
        <v>1.2661596369070408E-3</v>
      </c>
      <c r="L94" s="98">
        <v>1.1300842443445268E-3</v>
      </c>
      <c r="M94" s="98">
        <v>6.9547102046753047E-4</v>
      </c>
      <c r="N94" s="98">
        <v>3.9988629930225892E-5</v>
      </c>
      <c r="O94" s="98">
        <v>1.8587290717020557E-3</v>
      </c>
      <c r="P94" s="98">
        <v>1.8392455246123002E-3</v>
      </c>
      <c r="Q94" s="98">
        <v>1.6716644805391566E-3</v>
      </c>
      <c r="R94" s="98">
        <v>1.7645492044159597E-3</v>
      </c>
      <c r="S94" s="98">
        <v>1.9892543808261551E-3</v>
      </c>
      <c r="T94" s="98">
        <v>2.2352020261992732E-3</v>
      </c>
      <c r="U94" s="98">
        <v>2.2837358303063374E-3</v>
      </c>
      <c r="V94" s="98">
        <v>2.5097974067284246E-3</v>
      </c>
      <c r="W94" s="98">
        <v>2.8664328564167087E-3</v>
      </c>
      <c r="X94" s="98">
        <v>3.3160581125096567E-3</v>
      </c>
      <c r="Y94" s="98">
        <v>3.7742015777034454E-3</v>
      </c>
      <c r="DA94" s="63" t="s">
        <v>1827</v>
      </c>
    </row>
    <row r="95" spans="1:105" ht="12" customHeight="1" x14ac:dyDescent="0.25">
      <c r="A95" s="108" t="s">
        <v>52</v>
      </c>
      <c r="B95" s="98">
        <v>5.240426816342781E-3</v>
      </c>
      <c r="C95" s="98">
        <v>5.4454330401741066E-3</v>
      </c>
      <c r="D95" s="98">
        <v>5.6006914519838111E-3</v>
      </c>
      <c r="E95" s="98">
        <v>5.8304688247991917E-3</v>
      </c>
      <c r="F95" s="98">
        <v>5.3908634267151702E-3</v>
      </c>
      <c r="G95" s="98">
        <v>4.7802232580195633E-3</v>
      </c>
      <c r="H95" s="98">
        <v>4.9175289788297126E-3</v>
      </c>
      <c r="I95" s="98">
        <v>4.569194471348164E-3</v>
      </c>
      <c r="J95" s="98">
        <v>5.2283756325329439E-3</v>
      </c>
      <c r="K95" s="98">
        <v>4.9789585178166926E-3</v>
      </c>
      <c r="L95" s="98">
        <v>4.4907226123839057E-3</v>
      </c>
      <c r="M95" s="98">
        <v>3.5065554967057427E-3</v>
      </c>
      <c r="N95" s="98">
        <v>3.9615099460820341E-3</v>
      </c>
      <c r="O95" s="98">
        <v>8.0655385973252159E-3</v>
      </c>
      <c r="P95" s="98">
        <v>8.2823161647017415E-3</v>
      </c>
      <c r="Q95" s="98">
        <v>8.1715062068330926E-3</v>
      </c>
      <c r="R95" s="98">
        <v>7.5039154806808873E-3</v>
      </c>
      <c r="S95" s="98">
        <v>8.4390556573264459E-3</v>
      </c>
      <c r="T95" s="98">
        <v>1.0461855392224603E-2</v>
      </c>
      <c r="U95" s="98">
        <v>1.1982090522417726E-2</v>
      </c>
      <c r="V95" s="98">
        <v>1.3953998227491875E-2</v>
      </c>
      <c r="W95" s="98">
        <v>1.27311424515659E-2</v>
      </c>
      <c r="X95" s="98">
        <v>1.4437466874890914E-2</v>
      </c>
      <c r="Y95" s="98">
        <v>2.0051258772464407E-2</v>
      </c>
      <c r="DA95" s="63" t="s">
        <v>1828</v>
      </c>
    </row>
    <row r="96" spans="1:105" ht="12" customHeight="1" x14ac:dyDescent="0.25">
      <c r="A96" s="106" t="s">
        <v>122</v>
      </c>
      <c r="B96" s="101">
        <v>25.526251797001937</v>
      </c>
      <c r="C96" s="101">
        <v>24.047241409533836</v>
      </c>
      <c r="D96" s="101">
        <v>23.6707117795467</v>
      </c>
      <c r="E96" s="101">
        <v>21.911217230565651</v>
      </c>
      <c r="F96" s="101">
        <v>23.654436387748031</v>
      </c>
      <c r="G96" s="101">
        <v>23.526198287395694</v>
      </c>
      <c r="H96" s="101">
        <v>25.026700636847714</v>
      </c>
      <c r="I96" s="101">
        <v>22.466683391779693</v>
      </c>
      <c r="J96" s="101">
        <v>21.689729957814802</v>
      </c>
      <c r="K96" s="101">
        <v>24.027215073826891</v>
      </c>
      <c r="L96" s="101">
        <v>24.936554689554924</v>
      </c>
      <c r="M96" s="101">
        <v>30.885189651459061</v>
      </c>
      <c r="N96" s="101">
        <v>34.532838590620692</v>
      </c>
      <c r="O96" s="101">
        <v>38.295039694567606</v>
      </c>
      <c r="P96" s="101">
        <v>39.26923886668849</v>
      </c>
      <c r="Q96" s="101">
        <v>37.93300779619851</v>
      </c>
      <c r="R96" s="101">
        <v>39.080034775747976</v>
      </c>
      <c r="S96" s="101">
        <v>37.679749001392025</v>
      </c>
      <c r="T96" s="101">
        <v>33.134807098872585</v>
      </c>
      <c r="U96" s="101">
        <v>31.227053161720995</v>
      </c>
      <c r="V96" s="101">
        <v>30.11149665059472</v>
      </c>
      <c r="W96" s="101">
        <v>32.017015150485193</v>
      </c>
      <c r="X96" s="101">
        <v>29.079285949331322</v>
      </c>
      <c r="Y96" s="101">
        <v>24.389704071305552</v>
      </c>
      <c r="DA96" s="131" t="s">
        <v>1829</v>
      </c>
    </row>
    <row r="97" spans="1:105" ht="12" customHeight="1" x14ac:dyDescent="0.25">
      <c r="A97" s="107" t="s">
        <v>121</v>
      </c>
      <c r="B97" s="104">
        <v>46.205468193013367</v>
      </c>
      <c r="C97" s="104">
        <v>44.592664534443998</v>
      </c>
      <c r="D97" s="104">
        <v>42.478250966331849</v>
      </c>
      <c r="E97" s="104">
        <v>40.077870769703097</v>
      </c>
      <c r="F97" s="104">
        <v>39.76355912990671</v>
      </c>
      <c r="G97" s="104">
        <v>39.05472029839602</v>
      </c>
      <c r="H97" s="104">
        <v>42.651042249511093</v>
      </c>
      <c r="I97" s="104">
        <v>49.881822036114102</v>
      </c>
      <c r="J97" s="104">
        <v>56.402338807621291</v>
      </c>
      <c r="K97" s="104">
        <v>62.810371213707725</v>
      </c>
      <c r="L97" s="104">
        <v>67.782091412631772</v>
      </c>
      <c r="M97" s="104">
        <v>76.671777847902447</v>
      </c>
      <c r="N97" s="104">
        <v>81.802047659669824</v>
      </c>
      <c r="O97" s="104">
        <v>85.842361183557685</v>
      </c>
      <c r="P97" s="104">
        <v>86.321831607425651</v>
      </c>
      <c r="Q97" s="104">
        <v>89.445340643985361</v>
      </c>
      <c r="R97" s="104">
        <v>94.756960327234125</v>
      </c>
      <c r="S97" s="104">
        <v>96.856136505285789</v>
      </c>
      <c r="T97" s="104">
        <v>97.391933701658658</v>
      </c>
      <c r="U97" s="104">
        <v>94.362338143193298</v>
      </c>
      <c r="V97" s="104">
        <v>93.393251195844115</v>
      </c>
      <c r="W97" s="104">
        <v>104.45988688130423</v>
      </c>
      <c r="X97" s="104">
        <v>119.1344108347197</v>
      </c>
      <c r="Y97" s="104">
        <v>135.4335829179532</v>
      </c>
      <c r="DA97" s="132" t="s">
        <v>1830</v>
      </c>
    </row>
    <row r="98" spans="1:105" ht="12" customHeight="1" x14ac:dyDescent="0.25">
      <c r="A98" s="108" t="s">
        <v>53</v>
      </c>
      <c r="B98" s="98">
        <v>9.2837136570994332</v>
      </c>
      <c r="C98" s="98">
        <v>8.8680967647594358</v>
      </c>
      <c r="D98" s="98">
        <v>8.6553295676553574</v>
      </c>
      <c r="E98" s="98">
        <v>7.8850920381506446</v>
      </c>
      <c r="F98" s="98">
        <v>7.9927757206808669</v>
      </c>
      <c r="G98" s="98">
        <v>8.8800801453292113</v>
      </c>
      <c r="H98" s="98">
        <v>8.7252660022405735</v>
      </c>
      <c r="I98" s="98">
        <v>10.321461279696212</v>
      </c>
      <c r="J98" s="98">
        <v>11.461397627522411</v>
      </c>
      <c r="K98" s="98">
        <v>12.872449544262871</v>
      </c>
      <c r="L98" s="98">
        <v>13.98956067191706</v>
      </c>
      <c r="M98" s="98">
        <v>15.479015195059009</v>
      </c>
      <c r="N98" s="98">
        <v>13.775264743373178</v>
      </c>
      <c r="O98" s="98">
        <v>15.787367003537877</v>
      </c>
      <c r="P98" s="98">
        <v>15.588285613922306</v>
      </c>
      <c r="Q98" s="98">
        <v>15.459405560314805</v>
      </c>
      <c r="R98" s="98">
        <v>18.409169128067109</v>
      </c>
      <c r="S98" s="98">
        <v>18.904783290547091</v>
      </c>
      <c r="T98" s="98">
        <v>17.484983954725905</v>
      </c>
      <c r="U98" s="98">
        <v>15.420707068744731</v>
      </c>
      <c r="V98" s="98">
        <v>14.362147403255751</v>
      </c>
      <c r="W98" s="98">
        <v>19.656070378598653</v>
      </c>
      <c r="X98" s="98">
        <v>22.724978259076313</v>
      </c>
      <c r="Y98" s="98">
        <v>21.158520546154715</v>
      </c>
      <c r="DA98" s="63" t="s">
        <v>1831</v>
      </c>
    </row>
    <row r="99" spans="1:105" ht="12" customHeight="1" x14ac:dyDescent="0.25">
      <c r="A99" s="108" t="s">
        <v>52</v>
      </c>
      <c r="B99" s="98">
        <v>36.921754535913934</v>
      </c>
      <c r="C99" s="98">
        <v>35.724567769684562</v>
      </c>
      <c r="D99" s="98">
        <v>33.822921398676492</v>
      </c>
      <c r="E99" s="98">
        <v>32.192778731552451</v>
      </c>
      <c r="F99" s="98">
        <v>31.770783409225842</v>
      </c>
      <c r="G99" s="98">
        <v>30.174640153066807</v>
      </c>
      <c r="H99" s="98">
        <v>33.92577624727052</v>
      </c>
      <c r="I99" s="98">
        <v>39.560360756417886</v>
      </c>
      <c r="J99" s="98">
        <v>44.940941180098882</v>
      </c>
      <c r="K99" s="98">
        <v>49.937921669444854</v>
      </c>
      <c r="L99" s="98">
        <v>53.79253074071471</v>
      </c>
      <c r="M99" s="98">
        <v>61.192762652843442</v>
      </c>
      <c r="N99" s="98">
        <v>68.026782916296639</v>
      </c>
      <c r="O99" s="98">
        <v>70.054994180019804</v>
      </c>
      <c r="P99" s="98">
        <v>70.733545993503341</v>
      </c>
      <c r="Q99" s="98">
        <v>73.985935083670554</v>
      </c>
      <c r="R99" s="98">
        <v>76.34779119916702</v>
      </c>
      <c r="S99" s="98">
        <v>77.951353214738702</v>
      </c>
      <c r="T99" s="98">
        <v>79.906949746932753</v>
      </c>
      <c r="U99" s="98">
        <v>78.941631074448566</v>
      </c>
      <c r="V99" s="98">
        <v>79.031103792588368</v>
      </c>
      <c r="W99" s="98">
        <v>84.803816502705573</v>
      </c>
      <c r="X99" s="98">
        <v>96.409432575643393</v>
      </c>
      <c r="Y99" s="98">
        <v>114.27506237179848</v>
      </c>
      <c r="DA99" s="63" t="s">
        <v>1832</v>
      </c>
    </row>
    <row r="100" spans="1:105" ht="12" customHeight="1" x14ac:dyDescent="0.25">
      <c r="A100" s="121" t="s">
        <v>54</v>
      </c>
      <c r="B100" s="122">
        <v>33.530116245318411</v>
      </c>
      <c r="C100" s="122">
        <v>31.695082963828064</v>
      </c>
      <c r="D100" s="122">
        <v>33.49833933668274</v>
      </c>
      <c r="E100" s="122">
        <v>30.327265545047631</v>
      </c>
      <c r="F100" s="122">
        <v>32.350140256456022</v>
      </c>
      <c r="G100" s="122">
        <v>32.181304495400546</v>
      </c>
      <c r="H100" s="122">
        <v>34.625390490747662</v>
      </c>
      <c r="I100" s="122">
        <v>36.401665256014766</v>
      </c>
      <c r="J100" s="122">
        <v>35.855420737128696</v>
      </c>
      <c r="K100" s="122">
        <v>38.649224696752896</v>
      </c>
      <c r="L100" s="122">
        <v>40.750941906220881</v>
      </c>
      <c r="M100" s="122">
        <v>44.2882469224772</v>
      </c>
      <c r="N100" s="122">
        <v>50.494299984312896</v>
      </c>
      <c r="O100" s="122">
        <v>57.467170402673922</v>
      </c>
      <c r="P100" s="122">
        <v>57.90338793456047</v>
      </c>
      <c r="Q100" s="122">
        <v>57.870614311519418</v>
      </c>
      <c r="R100" s="122">
        <v>61.218590473499695</v>
      </c>
      <c r="S100" s="122">
        <v>61.692555359402263</v>
      </c>
      <c r="T100" s="122">
        <v>62.960505133578096</v>
      </c>
      <c r="U100" s="122">
        <v>63.865182181617783</v>
      </c>
      <c r="V100" s="122">
        <v>72.99837666776412</v>
      </c>
      <c r="W100" s="122">
        <v>75.597878008610508</v>
      </c>
      <c r="X100" s="122">
        <v>72.769015988233065</v>
      </c>
      <c r="Y100" s="122">
        <v>68.378837802948951</v>
      </c>
      <c r="DA100" s="130" t="s">
        <v>1833</v>
      </c>
    </row>
    <row r="101" spans="1:105" ht="12" customHeight="1" x14ac:dyDescent="0.25">
      <c r="A101" s="97" t="s">
        <v>202</v>
      </c>
      <c r="B101" s="98">
        <v>6.0334677637763816</v>
      </c>
      <c r="C101" s="98">
        <v>5.6850700063079849</v>
      </c>
      <c r="D101" s="98">
        <v>5.8111718601730287</v>
      </c>
      <c r="E101" s="98">
        <v>5.0405340288707396</v>
      </c>
      <c r="F101" s="98">
        <v>5.3064302846116371</v>
      </c>
      <c r="G101" s="98">
        <v>5.1077838412874854</v>
      </c>
      <c r="H101" s="98">
        <v>5.4293766816292051</v>
      </c>
      <c r="I101" s="98">
        <v>6.6900388461425591</v>
      </c>
      <c r="J101" s="98">
        <v>5.7998654164038532</v>
      </c>
      <c r="K101" s="98">
        <v>5.8338845894704665</v>
      </c>
      <c r="L101" s="98">
        <v>6.5315374808760662</v>
      </c>
      <c r="M101" s="98">
        <v>6.3561671130209261</v>
      </c>
      <c r="N101" s="98">
        <v>9.4593983687148988</v>
      </c>
      <c r="O101" s="98">
        <v>12.134365257868831</v>
      </c>
      <c r="P101" s="98">
        <v>13.099804183100284</v>
      </c>
      <c r="Q101" s="98">
        <v>13.532876061129469</v>
      </c>
      <c r="R101" s="98">
        <v>14.182722118956788</v>
      </c>
      <c r="S101" s="98">
        <v>14.841148566451139</v>
      </c>
      <c r="T101" s="98">
        <v>15.23372178570509</v>
      </c>
      <c r="U101" s="98">
        <v>18.339070531189037</v>
      </c>
      <c r="V101" s="98">
        <v>22.064762388845779</v>
      </c>
      <c r="W101" s="98">
        <v>21.985383170446458</v>
      </c>
      <c r="X101" s="98">
        <v>9.1252142443978652</v>
      </c>
      <c r="Y101" s="98">
        <v>5.5071282761920832</v>
      </c>
      <c r="DA101" s="63" t="s">
        <v>1834</v>
      </c>
    </row>
    <row r="102" spans="1:105" ht="12" customHeight="1" x14ac:dyDescent="0.25">
      <c r="A102" s="97" t="s">
        <v>50</v>
      </c>
      <c r="B102" s="98">
        <v>1.1821877881118084</v>
      </c>
      <c r="C102" s="98">
        <v>1.114871282508642</v>
      </c>
      <c r="D102" s="98">
        <v>1.0535553771902195</v>
      </c>
      <c r="E102" s="98">
        <v>0.91510373008243717</v>
      </c>
      <c r="F102" s="98">
        <v>0.98792103790703656</v>
      </c>
      <c r="G102" s="98">
        <v>0.93164306271326924</v>
      </c>
      <c r="H102" s="98">
        <v>1.017303650111071</v>
      </c>
      <c r="I102" s="98">
        <v>1.1905269512296397</v>
      </c>
      <c r="J102" s="98">
        <v>1.2617023580446083</v>
      </c>
      <c r="K102" s="98">
        <v>1.1759709737839135</v>
      </c>
      <c r="L102" s="98">
        <v>1.6086137437053922</v>
      </c>
      <c r="M102" s="98">
        <v>1.864616072913698</v>
      </c>
      <c r="N102" s="98">
        <v>0.72323862044488574</v>
      </c>
      <c r="O102" s="98">
        <v>3.3692687357923252</v>
      </c>
      <c r="P102" s="98">
        <v>3.6429256138036954</v>
      </c>
      <c r="Q102" s="98">
        <v>3.6803693796390844</v>
      </c>
      <c r="R102" s="98">
        <v>3.8460859284536713</v>
      </c>
      <c r="S102" s="98">
        <v>4.6524360945201604</v>
      </c>
      <c r="T102" s="98">
        <v>7.4758967966568477</v>
      </c>
      <c r="U102" s="98">
        <v>8.6159930696249791</v>
      </c>
      <c r="V102" s="98">
        <v>10.927005059676848</v>
      </c>
      <c r="W102" s="98">
        <v>11.769510713380289</v>
      </c>
      <c r="X102" s="98">
        <v>12.463430118345375</v>
      </c>
      <c r="Y102" s="98">
        <v>12.818277003129854</v>
      </c>
      <c r="DA102" s="63" t="s">
        <v>1835</v>
      </c>
    </row>
    <row r="103" spans="1:105" ht="12" customHeight="1" x14ac:dyDescent="0.25">
      <c r="A103" s="109" t="s">
        <v>120</v>
      </c>
      <c r="B103" s="33">
        <v>26.31446069343022</v>
      </c>
      <c r="C103" s="33">
        <v>24.895141675011438</v>
      </c>
      <c r="D103" s="33">
        <v>26.633612099319489</v>
      </c>
      <c r="E103" s="33">
        <v>24.371627786094454</v>
      </c>
      <c r="F103" s="33">
        <v>26.055788933937347</v>
      </c>
      <c r="G103" s="33">
        <v>26.141877591399794</v>
      </c>
      <c r="H103" s="33">
        <v>28.178710159007384</v>
      </c>
      <c r="I103" s="33">
        <v>28.521099458642567</v>
      </c>
      <c r="J103" s="33">
        <v>28.793852962680237</v>
      </c>
      <c r="K103" s="33">
        <v>31.639369133498512</v>
      </c>
      <c r="L103" s="33">
        <v>32.610790681639422</v>
      </c>
      <c r="M103" s="33">
        <v>36.067463736542578</v>
      </c>
      <c r="N103" s="33">
        <v>40.311662995153114</v>
      </c>
      <c r="O103" s="33">
        <v>41.963536409012768</v>
      </c>
      <c r="P103" s="33">
        <v>41.16065813765649</v>
      </c>
      <c r="Q103" s="33">
        <v>40.657368870750865</v>
      </c>
      <c r="R103" s="33">
        <v>43.189782426089238</v>
      </c>
      <c r="S103" s="33">
        <v>42.198970698430962</v>
      </c>
      <c r="T103" s="33">
        <v>40.250886551216155</v>
      </c>
      <c r="U103" s="33">
        <v>36.910118580803768</v>
      </c>
      <c r="V103" s="33">
        <v>40.006609219241504</v>
      </c>
      <c r="W103" s="33">
        <v>41.842984124783762</v>
      </c>
      <c r="X103" s="33">
        <v>51.180371625489833</v>
      </c>
      <c r="Y103" s="33">
        <v>50.053432523627009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0.15989490110272431</v>
      </c>
      <c r="G105" s="117">
        <f t="shared" si="35"/>
        <v>0.18312983416623882</v>
      </c>
      <c r="H105" s="117">
        <f t="shared" si="35"/>
        <v>0.22496791217153336</v>
      </c>
      <c r="I105" s="117">
        <f t="shared" si="35"/>
        <v>0.24284765800642236</v>
      </c>
      <c r="J105" s="117">
        <f t="shared" si="35"/>
        <v>0.24978666631838664</v>
      </c>
      <c r="K105" s="117">
        <f t="shared" si="35"/>
        <v>0.24101596200034642</v>
      </c>
      <c r="L105" s="117">
        <f t="shared" si="35"/>
        <v>0.25114899127743562</v>
      </c>
      <c r="M105" s="117">
        <f t="shared" si="35"/>
        <v>0.23904914823978085</v>
      </c>
      <c r="N105" s="117">
        <f t="shared" si="35"/>
        <v>0.24849367246932039</v>
      </c>
      <c r="O105" s="117">
        <f t="shared" si="35"/>
        <v>0.17833563721755252</v>
      </c>
      <c r="P105" s="117">
        <f t="shared" si="35"/>
        <v>0.13972673066630284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0.12910375063100485</v>
      </c>
      <c r="G106" s="122">
        <f t="shared" si="38"/>
        <v>0.12926641587406554</v>
      </c>
      <c r="H106" s="122">
        <f t="shared" si="38"/>
        <v>0.14794981481673344</v>
      </c>
      <c r="I106" s="122">
        <f t="shared" si="38"/>
        <v>0.14803175393070089</v>
      </c>
      <c r="J106" s="122">
        <f t="shared" si="38"/>
        <v>0.14821242084228911</v>
      </c>
      <c r="K106" s="122">
        <f t="shared" si="38"/>
        <v>0.14841066698463348</v>
      </c>
      <c r="L106" s="122">
        <f t="shared" si="38"/>
        <v>0.14845265642673008</v>
      </c>
      <c r="M106" s="122">
        <f t="shared" si="38"/>
        <v>0.14848024925536071</v>
      </c>
      <c r="N106" s="122">
        <f t="shared" si="38"/>
        <v>0.14841139370299286</v>
      </c>
      <c r="O106" s="122">
        <f t="shared" si="38"/>
        <v>0.11141831354276475</v>
      </c>
      <c r="P106" s="122">
        <f t="shared" si="38"/>
        <v>9.2862225263770193E-2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0.12848739242614671</v>
      </c>
      <c r="G107" s="98">
        <v>0.12865799281377174</v>
      </c>
      <c r="H107" s="98">
        <v>0.14727114507145495</v>
      </c>
      <c r="I107" s="98">
        <v>0.14739498450918206</v>
      </c>
      <c r="J107" s="98">
        <v>0.14757327385931784</v>
      </c>
      <c r="K107" s="98">
        <v>0.14773989872839219</v>
      </c>
      <c r="L107" s="98">
        <v>0.1478190732504584</v>
      </c>
      <c r="M107" s="98">
        <v>0.14784839450995668</v>
      </c>
      <c r="N107" s="98">
        <v>0.14784945559961443</v>
      </c>
      <c r="O107" s="98">
        <v>0.110955574198787</v>
      </c>
      <c r="P107" s="98">
        <v>9.2465455929946622E-2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6.163582048581541E-4</v>
      </c>
      <c r="G108" s="98">
        <v>6.084230602937951E-4</v>
      </c>
      <c r="H108" s="98">
        <v>6.78669745278507E-4</v>
      </c>
      <c r="I108" s="98">
        <v>6.367694215188215E-4</v>
      </c>
      <c r="J108" s="98">
        <v>6.3914698297127626E-4</v>
      </c>
      <c r="K108" s="98">
        <v>6.7076825624129888E-4</v>
      </c>
      <c r="L108" s="98">
        <v>6.3358317627168047E-4</v>
      </c>
      <c r="M108" s="98">
        <v>6.3185474540402794E-4</v>
      </c>
      <c r="N108" s="98">
        <v>5.6193810337841954E-4</v>
      </c>
      <c r="O108" s="98">
        <v>4.6273934397774948E-4</v>
      </c>
      <c r="P108" s="98">
        <v>3.9676933382356742E-4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1.7662137528424804E-3</v>
      </c>
      <c r="G109" s="122">
        <f t="shared" si="41"/>
        <v>1.7188163936982307E-2</v>
      </c>
      <c r="H109" s="122">
        <f t="shared" si="41"/>
        <v>3.2706948754977948E-2</v>
      </c>
      <c r="I109" s="122">
        <f t="shared" si="41"/>
        <v>4.873574786722925E-2</v>
      </c>
      <c r="J109" s="122">
        <f t="shared" si="41"/>
        <v>5.0241002391452905E-2</v>
      </c>
      <c r="K109" s="122">
        <f t="shared" si="41"/>
        <v>3.5684556771422217E-2</v>
      </c>
      <c r="L109" s="122">
        <f t="shared" si="41"/>
        <v>4.7407619341779998E-2</v>
      </c>
      <c r="M109" s="122">
        <f t="shared" si="41"/>
        <v>3.9319709263711741E-2</v>
      </c>
      <c r="N109" s="122">
        <f t="shared" si="41"/>
        <v>5.0721064174985696E-2</v>
      </c>
      <c r="O109" s="122">
        <f t="shared" si="41"/>
        <v>1.9601996460093248E-2</v>
      </c>
      <c r="P109" s="122">
        <f t="shared" si="41"/>
        <v>1.0466106068111755E-2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1.7662137528424804E-3</v>
      </c>
      <c r="G110" s="98">
        <v>1.7188163936982307E-2</v>
      </c>
      <c r="H110" s="98">
        <v>3.2706948754977948E-2</v>
      </c>
      <c r="I110" s="98">
        <v>4.873574786722925E-2</v>
      </c>
      <c r="J110" s="98">
        <v>5.0241002391452905E-2</v>
      </c>
      <c r="K110" s="98">
        <v>3.5684556771422217E-2</v>
      </c>
      <c r="L110" s="98">
        <v>4.7407619341779998E-2</v>
      </c>
      <c r="M110" s="98">
        <v>3.9319709263711741E-2</v>
      </c>
      <c r="N110" s="98">
        <v>5.0721064174985696E-2</v>
      </c>
      <c r="O110" s="98">
        <v>1.9601996460093248E-2</v>
      </c>
      <c r="P110" s="98">
        <v>1.0466106068111755E-2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1.9258728528832626E-2</v>
      </c>
      <c r="G111" s="122">
        <v>2.4234740120359942E-2</v>
      </c>
      <c r="H111" s="122">
        <v>2.9305186566634892E-2</v>
      </c>
      <c r="I111" s="122">
        <v>3.0960270632492813E-2</v>
      </c>
      <c r="J111" s="122">
        <v>3.5232062504224192E-2</v>
      </c>
      <c r="K111" s="122">
        <v>3.9330173252872067E-2</v>
      </c>
      <c r="L111" s="122">
        <v>3.8483010521305344E-2</v>
      </c>
      <c r="M111" s="122">
        <v>3.6184393522450869E-2</v>
      </c>
      <c r="N111" s="122">
        <v>3.4625071790554282E-2</v>
      </c>
      <c r="O111" s="122">
        <v>3.2628559687301842E-2</v>
      </c>
      <c r="P111" s="122">
        <v>2.5099575440740769E-2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8.9267847896701679E-3</v>
      </c>
      <c r="G116" s="101">
        <v>1.0711508371919538E-2</v>
      </c>
      <c r="H116" s="101">
        <v>1.2492460444774766E-2</v>
      </c>
      <c r="I116" s="101">
        <v>1.2227791664792586E-2</v>
      </c>
      <c r="J116" s="101">
        <v>1.2672666891696936E-2</v>
      </c>
      <c r="K116" s="101">
        <v>1.3643376345858018E-2</v>
      </c>
      <c r="L116" s="101">
        <v>1.2718140997029819E-2</v>
      </c>
      <c r="M116" s="101">
        <v>1.1291158902899581E-2</v>
      </c>
      <c r="N116" s="101">
        <v>9.9917656443393905E-3</v>
      </c>
      <c r="O116" s="101">
        <v>9.6991124801331791E-3</v>
      </c>
      <c r="P116" s="101">
        <v>7.7275758860793102E-3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1.0331943739162457E-2</v>
      </c>
      <c r="G117" s="104">
        <v>1.3523231748440404E-2</v>
      </c>
      <c r="H117" s="104">
        <v>1.6812726121860126E-2</v>
      </c>
      <c r="I117" s="104">
        <v>1.8732478967700229E-2</v>
      </c>
      <c r="J117" s="104">
        <v>2.2559395612527254E-2</v>
      </c>
      <c r="K117" s="104">
        <v>2.5686796907014049E-2</v>
      </c>
      <c r="L117" s="104">
        <v>2.5764869524275522E-2</v>
      </c>
      <c r="M117" s="104">
        <v>2.4893234619551292E-2</v>
      </c>
      <c r="N117" s="104">
        <v>2.4633306146214888E-2</v>
      </c>
      <c r="O117" s="104">
        <v>2.2929447207168659E-2</v>
      </c>
      <c r="P117" s="104">
        <v>1.7371999554661458E-2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2.0767987291084354E-3</v>
      </c>
      <c r="G118" s="98">
        <v>3.0748493609092176E-3</v>
      </c>
      <c r="H118" s="98">
        <v>3.4394354721244765E-3</v>
      </c>
      <c r="I118" s="98">
        <v>3.876092501149217E-3</v>
      </c>
      <c r="J118" s="98">
        <v>4.5842461291130277E-3</v>
      </c>
      <c r="K118" s="98">
        <v>5.2642898099463037E-3</v>
      </c>
      <c r="L118" s="98">
        <v>5.3176170563941638E-3</v>
      </c>
      <c r="M118" s="98">
        <v>5.0256139579101348E-3</v>
      </c>
      <c r="N118" s="98">
        <v>4.1481885035497528E-3</v>
      </c>
      <c r="O118" s="98">
        <v>4.2169809084556635E-3</v>
      </c>
      <c r="P118" s="98">
        <v>3.1370938927076614E-3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8.255145010054022E-3</v>
      </c>
      <c r="G119" s="98">
        <v>1.0448382387531185E-2</v>
      </c>
      <c r="H119" s="98">
        <v>1.337329064973565E-2</v>
      </c>
      <c r="I119" s="98">
        <v>1.4856386466551014E-2</v>
      </c>
      <c r="J119" s="98">
        <v>1.7975149483414225E-2</v>
      </c>
      <c r="K119" s="98">
        <v>2.0422507097067746E-2</v>
      </c>
      <c r="L119" s="98">
        <v>2.0447252467881358E-2</v>
      </c>
      <c r="M119" s="98">
        <v>1.9867620661641158E-2</v>
      </c>
      <c r="N119" s="98">
        <v>2.0485117642665134E-2</v>
      </c>
      <c r="O119" s="98">
        <v>1.8712466298712996E-2</v>
      </c>
      <c r="P119" s="98">
        <v>1.4234905661953796E-2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9.7662081900443797E-3</v>
      </c>
      <c r="G120" s="122">
        <v>1.2440514234831026E-2</v>
      </c>
      <c r="H120" s="122">
        <v>1.5005962033187086E-2</v>
      </c>
      <c r="I120" s="122">
        <v>1.511988557599939E-2</v>
      </c>
      <c r="J120" s="122">
        <v>1.6101180580420423E-2</v>
      </c>
      <c r="K120" s="122">
        <v>1.7590564991418638E-2</v>
      </c>
      <c r="L120" s="122">
        <v>1.6805704987620202E-2</v>
      </c>
      <c r="M120" s="122">
        <v>1.5064796198257539E-2</v>
      </c>
      <c r="N120" s="122">
        <v>1.4736142800787538E-2</v>
      </c>
      <c r="O120" s="122">
        <v>1.4686767527392662E-2</v>
      </c>
      <c r="P120" s="122">
        <v>1.1298823893680103E-2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3.4253540370247438E-4</v>
      </c>
      <c r="G121" s="98">
        <v>4.5428274951885559E-4</v>
      </c>
      <c r="H121" s="98">
        <v>5.468884419555977E-4</v>
      </c>
      <c r="I121" s="98">
        <v>6.1574897020033061E-4</v>
      </c>
      <c r="J121" s="98">
        <v>6.6997280533375749E-4</v>
      </c>
      <c r="K121" s="98">
        <v>5.4926248191682092E-4</v>
      </c>
      <c r="L121" s="98">
        <v>7.3517423732169485E-4</v>
      </c>
      <c r="M121" s="98">
        <v>6.3913961261082355E-4</v>
      </c>
      <c r="N121" s="98">
        <v>2.4694974129021481E-4</v>
      </c>
      <c r="O121" s="98">
        <v>9.5295846449495916E-4</v>
      </c>
      <c r="P121" s="98">
        <v>8.711746303897872E-4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9.4236727863419058E-3</v>
      </c>
      <c r="G122" s="33">
        <v>1.1986231485312171E-2</v>
      </c>
      <c r="H122" s="33">
        <v>1.4459073591231488E-2</v>
      </c>
      <c r="I122" s="33">
        <v>1.4504136605799059E-2</v>
      </c>
      <c r="J122" s="33">
        <v>1.5431207775086666E-2</v>
      </c>
      <c r="K122" s="33">
        <v>1.7041302509501817E-2</v>
      </c>
      <c r="L122" s="33">
        <v>1.6070530750298507E-2</v>
      </c>
      <c r="M122" s="33">
        <v>1.4425656585646715E-2</v>
      </c>
      <c r="N122" s="33">
        <v>1.4489193059497323E-2</v>
      </c>
      <c r="O122" s="33">
        <v>1.3733809062897704E-2</v>
      </c>
      <c r="P122" s="33">
        <v>1.0427649263290316E-2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26.744517632553737</v>
      </c>
      <c r="C124" s="117">
        <f t="shared" si="42"/>
        <v>27.415966942877791</v>
      </c>
      <c r="D124" s="117">
        <f t="shared" si="42"/>
        <v>27.688657659311183</v>
      </c>
      <c r="E124" s="117">
        <f t="shared" si="42"/>
        <v>43.140180542711661</v>
      </c>
      <c r="F124" s="117">
        <f t="shared" si="42"/>
        <v>41.937060608823259</v>
      </c>
      <c r="G124" s="117">
        <f t="shared" si="42"/>
        <v>47.115457188445603</v>
      </c>
      <c r="H124" s="117">
        <f t="shared" si="42"/>
        <v>54.268477566571235</v>
      </c>
      <c r="I124" s="117">
        <f t="shared" si="42"/>
        <v>46.511748510909825</v>
      </c>
      <c r="J124" s="117">
        <f t="shared" si="42"/>
        <v>48.971425902561847</v>
      </c>
      <c r="K124" s="117">
        <f t="shared" si="42"/>
        <v>51.312412061397445</v>
      </c>
      <c r="L124" s="117">
        <f t="shared" si="42"/>
        <v>51.23356787152148</v>
      </c>
      <c r="M124" s="117">
        <f t="shared" si="42"/>
        <v>55.9054230655764</v>
      </c>
      <c r="N124" s="117">
        <f t="shared" si="42"/>
        <v>52.89962706357305</v>
      </c>
      <c r="O124" s="117">
        <f t="shared" si="42"/>
        <v>46.744225266560797</v>
      </c>
      <c r="P124" s="117">
        <f t="shared" si="42"/>
        <v>51.352847961048852</v>
      </c>
      <c r="Q124" s="117">
        <f t="shared" si="42"/>
        <v>53.455088406945379</v>
      </c>
      <c r="R124" s="117">
        <f t="shared" ref="R124:V124" si="43">R125+R128+R130+R139</f>
        <v>48.355628049862268</v>
      </c>
      <c r="S124" s="117">
        <f t="shared" si="43"/>
        <v>48.313512488441781</v>
      </c>
      <c r="T124" s="117">
        <f t="shared" si="43"/>
        <v>47.149909835726334</v>
      </c>
      <c r="U124" s="117">
        <f t="shared" si="43"/>
        <v>48.765822375146605</v>
      </c>
      <c r="V124" s="117">
        <f t="shared" si="43"/>
        <v>48.169172731078802</v>
      </c>
      <c r="W124" s="117">
        <f t="shared" ref="W124:Y124" si="44">W125+W128+W130+W139</f>
        <v>42.417269099536668</v>
      </c>
      <c r="X124" s="117">
        <f t="shared" si="44"/>
        <v>32.431316610501995</v>
      </c>
      <c r="Y124" s="117">
        <f t="shared" si="44"/>
        <v>30.635120772345637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18.638894738239451</v>
      </c>
      <c r="C125" s="122">
        <f t="shared" si="45"/>
        <v>18.785661111234877</v>
      </c>
      <c r="D125" s="122">
        <f t="shared" si="45"/>
        <v>18.559746897292765</v>
      </c>
      <c r="E125" s="122">
        <f t="shared" si="45"/>
        <v>31.445274815119877</v>
      </c>
      <c r="F125" s="122">
        <f t="shared" si="45"/>
        <v>29.688612322539328</v>
      </c>
      <c r="G125" s="122">
        <f t="shared" si="45"/>
        <v>33.70823770811802</v>
      </c>
      <c r="H125" s="122">
        <f t="shared" si="45"/>
        <v>38.707355280699197</v>
      </c>
      <c r="I125" s="122">
        <f t="shared" si="45"/>
        <v>28.642031915818098</v>
      </c>
      <c r="J125" s="122">
        <f t="shared" si="45"/>
        <v>30.220385126681911</v>
      </c>
      <c r="K125" s="122">
        <f t="shared" si="45"/>
        <v>33.560165803963059</v>
      </c>
      <c r="L125" s="122">
        <f t="shared" si="45"/>
        <v>31.796604135448987</v>
      </c>
      <c r="M125" s="122">
        <f t="shared" si="45"/>
        <v>37.606619030721909</v>
      </c>
      <c r="N125" s="122">
        <f t="shared" si="45"/>
        <v>31.338874695700927</v>
      </c>
      <c r="O125" s="122">
        <f t="shared" si="45"/>
        <v>28.023495431824646</v>
      </c>
      <c r="P125" s="122">
        <f t="shared" si="45"/>
        <v>33.512704422074862</v>
      </c>
      <c r="Q125" s="122">
        <f t="shared" si="45"/>
        <v>34.007062965037683</v>
      </c>
      <c r="R125" s="122">
        <f t="shared" ref="R125:V125" si="46">SUM(R126:R127)</f>
        <v>26.564395397821144</v>
      </c>
      <c r="S125" s="122">
        <f t="shared" si="46"/>
        <v>25.60990914415602</v>
      </c>
      <c r="T125" s="122">
        <f t="shared" si="46"/>
        <v>27.177469024354298</v>
      </c>
      <c r="U125" s="122">
        <f t="shared" si="46"/>
        <v>25.48505421652515</v>
      </c>
      <c r="V125" s="122">
        <f t="shared" si="46"/>
        <v>26.443225019818708</v>
      </c>
      <c r="W125" s="122">
        <f t="shared" ref="W125:Y125" si="47">SUM(W126:W127)</f>
        <v>23.24777938432328</v>
      </c>
      <c r="X125" s="122">
        <f t="shared" si="47"/>
        <v>16.938594929789549</v>
      </c>
      <c r="Y125" s="122">
        <f t="shared" si="47"/>
        <v>15.671114659103898</v>
      </c>
      <c r="DA125" s="130" t="s">
        <v>1856</v>
      </c>
    </row>
    <row r="126" spans="1:105" ht="12" customHeight="1" x14ac:dyDescent="0.25">
      <c r="A126" s="97" t="s">
        <v>198</v>
      </c>
      <c r="B126" s="98">
        <v>18.549083390447912</v>
      </c>
      <c r="C126" s="98">
        <v>18.698869838802302</v>
      </c>
      <c r="D126" s="98">
        <v>18.471463391091334</v>
      </c>
      <c r="E126" s="98">
        <v>31.304279959133837</v>
      </c>
      <c r="F126" s="98">
        <v>29.54687500114926</v>
      </c>
      <c r="G126" s="98">
        <v>33.549581888624544</v>
      </c>
      <c r="H126" s="98">
        <v>38.529798377493222</v>
      </c>
      <c r="I126" s="98">
        <v>28.518826119697508</v>
      </c>
      <c r="J126" s="98">
        <v>30.090063606608354</v>
      </c>
      <c r="K126" s="98">
        <v>33.408484699411297</v>
      </c>
      <c r="L126" s="98">
        <v>31.660898962313645</v>
      </c>
      <c r="M126" s="98">
        <v>37.446584811946479</v>
      </c>
      <c r="N126" s="98">
        <v>31.220214615978485</v>
      </c>
      <c r="O126" s="98">
        <v>27.907109054399278</v>
      </c>
      <c r="P126" s="98">
        <v>33.369515807216622</v>
      </c>
      <c r="Q126" s="98">
        <v>33.869805734750805</v>
      </c>
      <c r="R126" s="98">
        <v>26.457816932748518</v>
      </c>
      <c r="S126" s="98">
        <v>25.507670772624735</v>
      </c>
      <c r="T126" s="98">
        <v>27.069404351910915</v>
      </c>
      <c r="U126" s="98">
        <v>25.384021522938554</v>
      </c>
      <c r="V126" s="98">
        <v>26.338602290642775</v>
      </c>
      <c r="W126" s="98">
        <v>23.155890623950057</v>
      </c>
      <c r="X126" s="98">
        <v>16.871644605441425</v>
      </c>
      <c r="Y126" s="98">
        <v>15.609110801874456</v>
      </c>
      <c r="DA126" s="63" t="s">
        <v>1857</v>
      </c>
    </row>
    <row r="127" spans="1:105" ht="12" customHeight="1" x14ac:dyDescent="0.25">
      <c r="A127" s="97" t="s">
        <v>53</v>
      </c>
      <c r="B127" s="98">
        <v>8.9811347791537599E-2</v>
      </c>
      <c r="C127" s="98">
        <v>8.6791272432572356E-2</v>
      </c>
      <c r="D127" s="98">
        <v>8.8283506201431244E-2</v>
      </c>
      <c r="E127" s="98">
        <v>0.14099485598604075</v>
      </c>
      <c r="F127" s="98">
        <v>0.1417373213900687</v>
      </c>
      <c r="G127" s="98">
        <v>0.15865581949347232</v>
      </c>
      <c r="H127" s="98">
        <v>0.17755690320597584</v>
      </c>
      <c r="I127" s="98">
        <v>0.12320579612058878</v>
      </c>
      <c r="J127" s="98">
        <v>0.13032152007355641</v>
      </c>
      <c r="K127" s="98">
        <v>0.15168110455176365</v>
      </c>
      <c r="L127" s="98">
        <v>0.13570517313534322</v>
      </c>
      <c r="M127" s="98">
        <v>0.16003421877543195</v>
      </c>
      <c r="N127" s="98">
        <v>0.1186600797224438</v>
      </c>
      <c r="O127" s="98">
        <v>0.11638637742536609</v>
      </c>
      <c r="P127" s="98">
        <v>0.14318861485823617</v>
      </c>
      <c r="Q127" s="98">
        <v>0.13725723028688086</v>
      </c>
      <c r="R127" s="98">
        <v>0.10657846507262625</v>
      </c>
      <c r="S127" s="98">
        <v>0.10223837153128573</v>
      </c>
      <c r="T127" s="98">
        <v>0.10806467244338495</v>
      </c>
      <c r="U127" s="98">
        <v>0.10103269358659496</v>
      </c>
      <c r="V127" s="98">
        <v>0.10462272917593322</v>
      </c>
      <c r="W127" s="98">
        <v>9.1888760373222592E-2</v>
      </c>
      <c r="X127" s="98">
        <v>6.6950324348123466E-2</v>
      </c>
      <c r="Y127" s="98">
        <v>6.2003857229442585E-2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1.4874692265206688</v>
      </c>
      <c r="C128" s="122">
        <f t="shared" si="48"/>
        <v>2.0453924101415422</v>
      </c>
      <c r="D128" s="122">
        <f t="shared" si="48"/>
        <v>1.810893863330691</v>
      </c>
      <c r="E128" s="122">
        <f t="shared" si="48"/>
        <v>3.034556745044775</v>
      </c>
      <c r="F128" s="122">
        <f t="shared" si="48"/>
        <v>2.5945293266221272</v>
      </c>
      <c r="G128" s="122">
        <f t="shared" si="48"/>
        <v>3.4088944157846099</v>
      </c>
      <c r="H128" s="122">
        <f t="shared" si="48"/>
        <v>4.7936862343516626</v>
      </c>
      <c r="I128" s="122">
        <f t="shared" si="48"/>
        <v>7.2851684500300689</v>
      </c>
      <c r="J128" s="122">
        <f t="shared" si="48"/>
        <v>7.4825752757791388</v>
      </c>
      <c r="K128" s="122">
        <f t="shared" si="48"/>
        <v>5.1754661692051886</v>
      </c>
      <c r="L128" s="122">
        <f t="shared" si="48"/>
        <v>7.0599388705604937</v>
      </c>
      <c r="M128" s="122">
        <f t="shared" si="48"/>
        <v>6.5009127382725822</v>
      </c>
      <c r="N128" s="122">
        <f t="shared" si="48"/>
        <v>10.224038767653358</v>
      </c>
      <c r="O128" s="122">
        <f t="shared" si="48"/>
        <v>6.2460152456631848</v>
      </c>
      <c r="P128" s="122">
        <f t="shared" si="48"/>
        <v>5.0138316833374557</v>
      </c>
      <c r="Q128" s="122">
        <f t="shared" si="48"/>
        <v>6.8243811824687892</v>
      </c>
      <c r="R128" s="122">
        <f t="shared" si="48"/>
        <v>8.98387592337615</v>
      </c>
      <c r="S128" s="122">
        <f t="shared" si="48"/>
        <v>10.11546259886476</v>
      </c>
      <c r="T128" s="122">
        <f t="shared" si="48"/>
        <v>7.4702238742356988</v>
      </c>
      <c r="U128" s="122">
        <f t="shared" si="48"/>
        <v>11.052771376049746</v>
      </c>
      <c r="V128" s="122">
        <f t="shared" si="48"/>
        <v>9.5957604758049566</v>
      </c>
      <c r="W128" s="122">
        <f t="shared" si="48"/>
        <v>8.2405819100756865</v>
      </c>
      <c r="X128" s="122">
        <f t="shared" si="48"/>
        <v>6.3041769295469576</v>
      </c>
      <c r="Y128" s="122">
        <f t="shared" si="48"/>
        <v>6.7847865758211023</v>
      </c>
      <c r="DA128" s="130" t="s">
        <v>1859</v>
      </c>
    </row>
    <row r="129" spans="1:105" ht="12" customHeight="1" x14ac:dyDescent="0.25">
      <c r="A129" s="97" t="s">
        <v>53</v>
      </c>
      <c r="B129" s="98">
        <v>1.4874692265206688</v>
      </c>
      <c r="C129" s="98">
        <v>2.0453924101415422</v>
      </c>
      <c r="D129" s="98">
        <v>1.810893863330691</v>
      </c>
      <c r="E129" s="98">
        <v>3.034556745044775</v>
      </c>
      <c r="F129" s="98">
        <v>2.5945293266221272</v>
      </c>
      <c r="G129" s="98">
        <v>3.4088944157846099</v>
      </c>
      <c r="H129" s="98">
        <v>4.7936862343516626</v>
      </c>
      <c r="I129" s="98">
        <v>7.2851684500300689</v>
      </c>
      <c r="J129" s="98">
        <v>7.4825752757791388</v>
      </c>
      <c r="K129" s="98">
        <v>5.1754661692051886</v>
      </c>
      <c r="L129" s="98">
        <v>7.0599388705604937</v>
      </c>
      <c r="M129" s="98">
        <v>6.5009127382725822</v>
      </c>
      <c r="N129" s="98">
        <v>10.224038767653358</v>
      </c>
      <c r="O129" s="98">
        <v>6.2460152456631848</v>
      </c>
      <c r="P129" s="98">
        <v>5.0138316833374557</v>
      </c>
      <c r="Q129" s="98">
        <v>6.8243811824687892</v>
      </c>
      <c r="R129" s="98">
        <v>8.98387592337615</v>
      </c>
      <c r="S129" s="98">
        <v>10.11546259886476</v>
      </c>
      <c r="T129" s="98">
        <v>7.4702238742356988</v>
      </c>
      <c r="U129" s="98">
        <v>11.052771376049746</v>
      </c>
      <c r="V129" s="98">
        <v>9.5957604758049566</v>
      </c>
      <c r="W129" s="98">
        <v>8.2405819100756865</v>
      </c>
      <c r="X129" s="98">
        <v>6.3041769295469576</v>
      </c>
      <c r="Y129" s="98">
        <v>6.7847865758211023</v>
      </c>
      <c r="DA129" s="63" t="s">
        <v>1860</v>
      </c>
    </row>
    <row r="130" spans="1:105" ht="12" customHeight="1" x14ac:dyDescent="0.25">
      <c r="A130" s="121" t="s">
        <v>55</v>
      </c>
      <c r="B130" s="122">
        <v>4.5338389266153811</v>
      </c>
      <c r="C130" s="122">
        <v>4.5287267124850725</v>
      </c>
      <c r="D130" s="122">
        <v>4.8129253312208435</v>
      </c>
      <c r="E130" s="122">
        <v>5.8789935603596701</v>
      </c>
      <c r="F130" s="122">
        <v>6.3990137444701212</v>
      </c>
      <c r="G130" s="122">
        <v>6.614420588689506</v>
      </c>
      <c r="H130" s="122">
        <v>7.1936633328607469</v>
      </c>
      <c r="I130" s="122">
        <v>7.0537790338965456</v>
      </c>
      <c r="J130" s="122">
        <v>7.7032846521971354</v>
      </c>
      <c r="K130" s="122">
        <v>8.7384315457923698</v>
      </c>
      <c r="L130" s="122">
        <v>8.6449793383664897</v>
      </c>
      <c r="M130" s="122">
        <v>8.2822312545391412</v>
      </c>
      <c r="N130" s="122">
        <v>7.8617529568170426</v>
      </c>
      <c r="O130" s="122">
        <v>8.6289575435994372</v>
      </c>
      <c r="P130" s="122">
        <v>8.9198412412950532</v>
      </c>
      <c r="Q130" s="122">
        <v>8.7523810104993558</v>
      </c>
      <c r="R130" s="122">
        <v>8.7852749947241442</v>
      </c>
      <c r="S130" s="122">
        <v>8.7175800890863648</v>
      </c>
      <c r="T130" s="122">
        <v>8.5371818235770096</v>
      </c>
      <c r="U130" s="122">
        <v>8.2557664747123507</v>
      </c>
      <c r="V130" s="122">
        <v>7.8998461889764835</v>
      </c>
      <c r="W130" s="122">
        <v>7.3411756138912878</v>
      </c>
      <c r="X130" s="122">
        <v>6.215418254228692</v>
      </c>
      <c r="Y130" s="122">
        <v>5.8230982118531056</v>
      </c>
      <c r="DA130" s="130" t="s">
        <v>1861</v>
      </c>
    </row>
    <row r="131" spans="1:105" ht="12" customHeight="1" x14ac:dyDescent="0.25">
      <c r="A131" s="97" t="s">
        <v>128</v>
      </c>
      <c r="B131" s="98">
        <v>1.2125626505818858</v>
      </c>
      <c r="C131" s="98">
        <v>1.1471612559254194</v>
      </c>
      <c r="D131" s="98">
        <v>1.0744270128559426</v>
      </c>
      <c r="E131" s="98">
        <v>1.5895047220473537</v>
      </c>
      <c r="F131" s="98">
        <v>1.5523357119444845</v>
      </c>
      <c r="G131" s="98">
        <v>1.6326291483219892</v>
      </c>
      <c r="H131" s="98">
        <v>1.9126224223010593</v>
      </c>
      <c r="I131" s="98">
        <v>1.4754672399420363</v>
      </c>
      <c r="J131" s="98">
        <v>1.7249899963139246</v>
      </c>
      <c r="K131" s="98">
        <v>2.2192765424195504</v>
      </c>
      <c r="L131" s="98">
        <v>2.1796859295181714</v>
      </c>
      <c r="M131" s="98">
        <v>1.9622583067005324</v>
      </c>
      <c r="N131" s="98">
        <v>1.9177601044164621</v>
      </c>
      <c r="O131" s="98">
        <v>2.7775398013824679</v>
      </c>
      <c r="P131" s="98">
        <v>3.287188715222586</v>
      </c>
      <c r="Q131" s="98">
        <v>3.2133879699056376</v>
      </c>
      <c r="R131" s="98">
        <v>3.1568137336428919</v>
      </c>
      <c r="S131" s="98">
        <v>3.5393203832326297</v>
      </c>
      <c r="T131" s="98">
        <v>3.6969307315668614</v>
      </c>
      <c r="U131" s="98">
        <v>3.7543131009716313</v>
      </c>
      <c r="V131" s="98">
        <v>3.9795101635964185</v>
      </c>
      <c r="W131" s="98">
        <v>4.1188718113925509</v>
      </c>
      <c r="X131" s="98">
        <v>4.1580852767711729</v>
      </c>
      <c r="Y131" s="98">
        <v>4.0843952948871296</v>
      </c>
      <c r="DA131" s="63" t="s">
        <v>1862</v>
      </c>
    </row>
    <row r="132" spans="1:105" ht="12" customHeight="1" x14ac:dyDescent="0.25">
      <c r="A132" s="97" t="s">
        <v>127</v>
      </c>
      <c r="B132" s="98">
        <v>1.6430388219266744E-2</v>
      </c>
      <c r="C132" s="98">
        <v>1.5821756110512307E-2</v>
      </c>
      <c r="D132" s="98">
        <v>1.2618938824051015E-2</v>
      </c>
      <c r="E132" s="98">
        <v>2.3749823613770225E-2</v>
      </c>
      <c r="F132" s="98">
        <v>2.025839449103722E-2</v>
      </c>
      <c r="G132" s="98">
        <v>1.9672675277162304E-2</v>
      </c>
      <c r="H132" s="98">
        <v>2.6812486231020619E-2</v>
      </c>
      <c r="I132" s="98">
        <v>2.0108652445988324E-2</v>
      </c>
      <c r="J132" s="98">
        <v>2.6394543664855601E-2</v>
      </c>
      <c r="K132" s="98">
        <v>3.9187164092860591E-2</v>
      </c>
      <c r="L132" s="98">
        <v>3.9310472635158758E-2</v>
      </c>
      <c r="M132" s="98">
        <v>3.181720003116735E-2</v>
      </c>
      <c r="N132" s="98">
        <v>2.9642184076498088E-2</v>
      </c>
      <c r="O132" s="98">
        <v>4.8172283322597625E-2</v>
      </c>
      <c r="P132" s="98">
        <v>5.9202965299792076E-2</v>
      </c>
      <c r="Q132" s="98">
        <v>5.6258424085748784E-2</v>
      </c>
      <c r="R132" s="98">
        <v>5.1707401623812738E-2</v>
      </c>
      <c r="S132" s="98">
        <v>6.1307386601773095E-2</v>
      </c>
      <c r="T132" s="98">
        <v>7.2372244490931784E-2</v>
      </c>
      <c r="U132" s="98">
        <v>7.4125837422310131E-2</v>
      </c>
      <c r="V132" s="98">
        <v>8.4176967189189766E-2</v>
      </c>
      <c r="W132" s="98">
        <v>8.1579487661010017E-2</v>
      </c>
      <c r="X132" s="98">
        <v>9.0310399486328935E-2</v>
      </c>
      <c r="Y132" s="98">
        <v>0.11207745946882447</v>
      </c>
      <c r="DA132" s="63" t="s">
        <v>1863</v>
      </c>
    </row>
    <row r="133" spans="1:105" ht="12" customHeight="1" x14ac:dyDescent="0.25">
      <c r="A133" s="100" t="s">
        <v>198</v>
      </c>
      <c r="B133" s="101">
        <v>3.3134164199141595E-3</v>
      </c>
      <c r="C133" s="101">
        <v>3.1549657039553736E-3</v>
      </c>
      <c r="D133" s="101">
        <v>2.5247272126027076E-3</v>
      </c>
      <c r="E133" s="101">
        <v>4.7873953767839563E-3</v>
      </c>
      <c r="F133" s="101">
        <v>4.1137445585338441E-3</v>
      </c>
      <c r="G133" s="101">
        <v>4.4830875529019024E-3</v>
      </c>
      <c r="H133" s="101">
        <v>5.6072140310706184E-3</v>
      </c>
      <c r="I133" s="101">
        <v>4.1135127424265193E-3</v>
      </c>
      <c r="J133" s="101">
        <v>5.2784995340254869E-3</v>
      </c>
      <c r="K133" s="101">
        <v>8.1551557643181512E-3</v>
      </c>
      <c r="L133" s="101">
        <v>8.1952894120126789E-3</v>
      </c>
      <c r="M133" s="101">
        <v>6.3403163114684582E-3</v>
      </c>
      <c r="N133" s="101">
        <v>4.7589136514756668E-3</v>
      </c>
      <c r="O133" s="101">
        <v>8.9437892256599115E-3</v>
      </c>
      <c r="P133" s="101">
        <v>1.0953993550643163E-2</v>
      </c>
      <c r="Q133" s="101">
        <v>9.7554194764507655E-3</v>
      </c>
      <c r="R133" s="101">
        <v>9.9798789870795442E-3</v>
      </c>
      <c r="S133" s="101">
        <v>1.1921260944606131E-2</v>
      </c>
      <c r="T133" s="101">
        <v>1.2997531103170338E-2</v>
      </c>
      <c r="U133" s="101">
        <v>1.2021616106540706E-2</v>
      </c>
      <c r="V133" s="101">
        <v>1.3040976282291434E-2</v>
      </c>
      <c r="W133" s="101">
        <v>1.528008431128336E-2</v>
      </c>
      <c r="X133" s="101">
        <v>1.7238095689465494E-2</v>
      </c>
      <c r="Y133" s="101">
        <v>1.7957442270946016E-2</v>
      </c>
      <c r="DA133" s="131" t="s">
        <v>1864</v>
      </c>
    </row>
    <row r="134" spans="1:105" ht="12" customHeight="1" x14ac:dyDescent="0.25">
      <c r="A134" s="103" t="s">
        <v>52</v>
      </c>
      <c r="B134" s="104">
        <v>1.3116971799352586E-2</v>
      </c>
      <c r="C134" s="104">
        <v>1.2666790406556935E-2</v>
      </c>
      <c r="D134" s="104">
        <v>1.0094211611448307E-2</v>
      </c>
      <c r="E134" s="104">
        <v>1.8962428236986271E-2</v>
      </c>
      <c r="F134" s="104">
        <v>1.6144649932503377E-2</v>
      </c>
      <c r="G134" s="104">
        <v>1.5189587724260403E-2</v>
      </c>
      <c r="H134" s="104">
        <v>2.1205272199950002E-2</v>
      </c>
      <c r="I134" s="104">
        <v>1.5995139703561805E-2</v>
      </c>
      <c r="J134" s="104">
        <v>2.1116044130830115E-2</v>
      </c>
      <c r="K134" s="104">
        <v>3.1032008328542443E-2</v>
      </c>
      <c r="L134" s="104">
        <v>3.1115183223146076E-2</v>
      </c>
      <c r="M134" s="104">
        <v>2.5476883719698893E-2</v>
      </c>
      <c r="N134" s="104">
        <v>2.4883270425022419E-2</v>
      </c>
      <c r="O134" s="104">
        <v>3.9228494096937711E-2</v>
      </c>
      <c r="P134" s="104">
        <v>4.8248971749148911E-2</v>
      </c>
      <c r="Q134" s="104">
        <v>4.6503004609298015E-2</v>
      </c>
      <c r="R134" s="104">
        <v>4.1727522636733197E-2</v>
      </c>
      <c r="S134" s="104">
        <v>4.9386125657166963E-2</v>
      </c>
      <c r="T134" s="104">
        <v>5.9374713387761444E-2</v>
      </c>
      <c r="U134" s="104">
        <v>6.2104221315769426E-2</v>
      </c>
      <c r="V134" s="104">
        <v>7.113599090689833E-2</v>
      </c>
      <c r="W134" s="104">
        <v>6.6299403349726657E-2</v>
      </c>
      <c r="X134" s="104">
        <v>7.3072303796863441E-2</v>
      </c>
      <c r="Y134" s="104">
        <v>9.412001719787845E-2</v>
      </c>
      <c r="DA134" s="132" t="s">
        <v>1865</v>
      </c>
    </row>
    <row r="135" spans="1:105" ht="12" customHeight="1" x14ac:dyDescent="0.25">
      <c r="A135" s="106" t="s">
        <v>122</v>
      </c>
      <c r="B135" s="101">
        <v>1.1760329727787981</v>
      </c>
      <c r="C135" s="101">
        <v>1.1716479451456205</v>
      </c>
      <c r="D135" s="101">
        <v>1.3577274749741097</v>
      </c>
      <c r="E135" s="101">
        <v>1.5093182283688533</v>
      </c>
      <c r="F135" s="101">
        <v>1.8152896465832316</v>
      </c>
      <c r="G135" s="101">
        <v>1.8732864315964346</v>
      </c>
      <c r="H135" s="101">
        <v>1.9616157571549389</v>
      </c>
      <c r="I135" s="101">
        <v>1.7896950769496036</v>
      </c>
      <c r="J135" s="101">
        <v>1.7248907625081691</v>
      </c>
      <c r="K135" s="101">
        <v>1.8508926637262189</v>
      </c>
      <c r="L135" s="101">
        <v>1.7494100378283715</v>
      </c>
      <c r="M135" s="101">
        <v>1.7369820766951007</v>
      </c>
      <c r="N135" s="101">
        <v>1.6348502613922182</v>
      </c>
      <c r="O135" s="101">
        <v>1.6570744022384889</v>
      </c>
      <c r="P135" s="101">
        <v>1.640694059804896</v>
      </c>
      <c r="Q135" s="101">
        <v>1.5507418956332699</v>
      </c>
      <c r="R135" s="101">
        <v>1.5581945685388825</v>
      </c>
      <c r="S135" s="101">
        <v>1.3688889873975967</v>
      </c>
      <c r="T135" s="101">
        <v>1.158491805177652</v>
      </c>
      <c r="U135" s="101">
        <v>1.0465485441245364</v>
      </c>
      <c r="V135" s="101">
        <v>0.87486002634538018</v>
      </c>
      <c r="W135" s="101">
        <v>0.69879590165441208</v>
      </c>
      <c r="X135" s="101">
        <v>0.48138001281333065</v>
      </c>
      <c r="Y135" s="101">
        <v>0.39891595991452061</v>
      </c>
      <c r="DA135" s="131" t="s">
        <v>1866</v>
      </c>
    </row>
    <row r="136" spans="1:105" ht="12" customHeight="1" x14ac:dyDescent="0.25">
      <c r="A136" s="107" t="s">
        <v>121</v>
      </c>
      <c r="B136" s="104">
        <v>2.1288129150354305</v>
      </c>
      <c r="C136" s="104">
        <v>2.1940957553035196</v>
      </c>
      <c r="D136" s="104">
        <v>2.3681519045667403</v>
      </c>
      <c r="E136" s="104">
        <v>2.7564207863296928</v>
      </c>
      <c r="F136" s="104">
        <v>3.0111299914513676</v>
      </c>
      <c r="G136" s="104">
        <v>3.0888323334939196</v>
      </c>
      <c r="H136" s="104">
        <v>3.2926126671737279</v>
      </c>
      <c r="I136" s="104">
        <v>3.7685080645589171</v>
      </c>
      <c r="J136" s="104">
        <v>4.2270093497101859</v>
      </c>
      <c r="K136" s="104">
        <v>4.6290751755537389</v>
      </c>
      <c r="L136" s="104">
        <v>4.676572898384789</v>
      </c>
      <c r="M136" s="104">
        <v>4.5511736711123403</v>
      </c>
      <c r="N136" s="104">
        <v>4.2795004069318638</v>
      </c>
      <c r="O136" s="104">
        <v>4.1461710566558834</v>
      </c>
      <c r="P136" s="104">
        <v>3.932755500967779</v>
      </c>
      <c r="Q136" s="104">
        <v>3.9319927208746996</v>
      </c>
      <c r="R136" s="104">
        <v>4.0185592909185566</v>
      </c>
      <c r="S136" s="104">
        <v>3.7480633318543664</v>
      </c>
      <c r="T136" s="104">
        <v>3.6093870423415648</v>
      </c>
      <c r="U136" s="104">
        <v>3.3807789921938736</v>
      </c>
      <c r="V136" s="104">
        <v>2.9612990318454955</v>
      </c>
      <c r="W136" s="104">
        <v>2.441928413183315</v>
      </c>
      <c r="X136" s="104">
        <v>1.4856425651578598</v>
      </c>
      <c r="Y136" s="104">
        <v>1.2277094975826313</v>
      </c>
      <c r="DA136" s="132" t="s">
        <v>1867</v>
      </c>
    </row>
    <row r="137" spans="1:105" ht="12" customHeight="1" x14ac:dyDescent="0.25">
      <c r="A137" s="108" t="s">
        <v>53</v>
      </c>
      <c r="B137" s="98">
        <v>0.42772620440003339</v>
      </c>
      <c r="C137" s="98">
        <v>0.43633753829960853</v>
      </c>
      <c r="D137" s="98">
        <v>0.48253246623882501</v>
      </c>
      <c r="E137" s="98">
        <v>0.54231003740127626</v>
      </c>
      <c r="F137" s="98">
        <v>0.60525987145313509</v>
      </c>
      <c r="G137" s="98">
        <v>0.70232428928793977</v>
      </c>
      <c r="H137" s="98">
        <v>0.67358075789500571</v>
      </c>
      <c r="I137" s="98">
        <v>0.77977324169127105</v>
      </c>
      <c r="J137" s="98">
        <v>0.85896145366470156</v>
      </c>
      <c r="K137" s="98">
        <v>0.94868945179726916</v>
      </c>
      <c r="L137" s="98">
        <v>0.96519890335524339</v>
      </c>
      <c r="M137" s="98">
        <v>0.91882161060946033</v>
      </c>
      <c r="N137" s="98">
        <v>0.72065740114625332</v>
      </c>
      <c r="O137" s="98">
        <v>0.76252706971684148</v>
      </c>
      <c r="P137" s="98">
        <v>0.71019016692801851</v>
      </c>
      <c r="Q137" s="98">
        <v>0.67959124192004672</v>
      </c>
      <c r="R137" s="98">
        <v>0.78071666062533074</v>
      </c>
      <c r="S137" s="98">
        <v>0.73156257935279023</v>
      </c>
      <c r="T137" s="98">
        <v>0.64800104200686071</v>
      </c>
      <c r="U137" s="98">
        <v>0.55248739622873</v>
      </c>
      <c r="V137" s="98">
        <v>0.45539278969202363</v>
      </c>
      <c r="W137" s="98">
        <v>0.45949424398258237</v>
      </c>
      <c r="X137" s="98">
        <v>0.28338743405386996</v>
      </c>
      <c r="Y137" s="98">
        <v>0.19180262435387418</v>
      </c>
      <c r="DA137" s="63" t="s">
        <v>1868</v>
      </c>
    </row>
    <row r="138" spans="1:105" ht="12" customHeight="1" x14ac:dyDescent="0.25">
      <c r="A138" s="108" t="s">
        <v>52</v>
      </c>
      <c r="B138" s="98">
        <v>1.7010867106353971</v>
      </c>
      <c r="C138" s="98">
        <v>1.757758217003911</v>
      </c>
      <c r="D138" s="98">
        <v>1.8856194383279152</v>
      </c>
      <c r="E138" s="98">
        <v>2.2141107489284164</v>
      </c>
      <c r="F138" s="98">
        <v>2.4058701199982324</v>
      </c>
      <c r="G138" s="98">
        <v>2.3865080442059798</v>
      </c>
      <c r="H138" s="98">
        <v>2.6190319092787222</v>
      </c>
      <c r="I138" s="98">
        <v>2.988734822867646</v>
      </c>
      <c r="J138" s="98">
        <v>3.3680478960454847</v>
      </c>
      <c r="K138" s="98">
        <v>3.6803857237564701</v>
      </c>
      <c r="L138" s="98">
        <v>3.7113739950295455</v>
      </c>
      <c r="M138" s="98">
        <v>3.6323520605028796</v>
      </c>
      <c r="N138" s="98">
        <v>3.5588430057856102</v>
      </c>
      <c r="O138" s="98">
        <v>3.3836439869390422</v>
      </c>
      <c r="P138" s="98">
        <v>3.2225653340397606</v>
      </c>
      <c r="Q138" s="98">
        <v>3.2524014789546531</v>
      </c>
      <c r="R138" s="98">
        <v>3.2378426302932262</v>
      </c>
      <c r="S138" s="98">
        <v>3.0165007525015759</v>
      </c>
      <c r="T138" s="98">
        <v>2.9613860003347039</v>
      </c>
      <c r="U138" s="98">
        <v>2.8282915959651436</v>
      </c>
      <c r="V138" s="98">
        <v>2.5059062421534719</v>
      </c>
      <c r="W138" s="98">
        <v>1.9824341692007328</v>
      </c>
      <c r="X138" s="98">
        <v>1.2022551311039897</v>
      </c>
      <c r="Y138" s="98">
        <v>1.0359068732287571</v>
      </c>
      <c r="DA138" s="63" t="s">
        <v>1869</v>
      </c>
    </row>
    <row r="139" spans="1:105" ht="12" customHeight="1" x14ac:dyDescent="0.25">
      <c r="A139" s="121" t="s">
        <v>54</v>
      </c>
      <c r="B139" s="122">
        <v>2.0843147411782343</v>
      </c>
      <c r="C139" s="122">
        <v>2.0561867090162993</v>
      </c>
      <c r="D139" s="122">
        <v>2.5050915674668839</v>
      </c>
      <c r="E139" s="122">
        <v>2.7813554221873371</v>
      </c>
      <c r="F139" s="122">
        <v>3.2549052151916835</v>
      </c>
      <c r="G139" s="122">
        <v>3.383904475853472</v>
      </c>
      <c r="H139" s="122">
        <v>3.573772718659634</v>
      </c>
      <c r="I139" s="122">
        <v>3.530769111165116</v>
      </c>
      <c r="J139" s="122">
        <v>3.5651808479036631</v>
      </c>
      <c r="K139" s="122">
        <v>3.8383485424368287</v>
      </c>
      <c r="L139" s="122">
        <v>3.7320455271455097</v>
      </c>
      <c r="M139" s="122">
        <v>3.5156600420427648</v>
      </c>
      <c r="N139" s="122">
        <v>3.4749606434017197</v>
      </c>
      <c r="O139" s="122">
        <v>3.8457570454735239</v>
      </c>
      <c r="P139" s="122">
        <v>3.9064706143414769</v>
      </c>
      <c r="Q139" s="122">
        <v>3.8712632489395506</v>
      </c>
      <c r="R139" s="122">
        <v>4.022081733940829</v>
      </c>
      <c r="S139" s="122">
        <v>3.8705606563346393</v>
      </c>
      <c r="T139" s="122">
        <v>3.9650351135593311</v>
      </c>
      <c r="U139" s="122">
        <v>3.9722303078593555</v>
      </c>
      <c r="V139" s="122">
        <v>4.2303410464786548</v>
      </c>
      <c r="W139" s="122">
        <v>3.5877321912464191</v>
      </c>
      <c r="X139" s="122">
        <v>2.9731264969367972</v>
      </c>
      <c r="Y139" s="122">
        <v>2.3561213255675297</v>
      </c>
      <c r="DA139" s="130" t="s">
        <v>1870</v>
      </c>
    </row>
    <row r="140" spans="1:105" ht="12" customHeight="1" x14ac:dyDescent="0.25">
      <c r="A140" s="97" t="s">
        <v>50</v>
      </c>
      <c r="B140" s="98">
        <v>8.9615050117510267E-2</v>
      </c>
      <c r="C140" s="98">
        <v>8.7272219200833806E-2</v>
      </c>
      <c r="D140" s="98">
        <v>8.9768982530093161E-2</v>
      </c>
      <c r="E140" s="98">
        <v>9.2494815748743991E-2</v>
      </c>
      <c r="F140" s="98">
        <v>0.11049213450859821</v>
      </c>
      <c r="G140" s="98">
        <v>0.10989099710861114</v>
      </c>
      <c r="H140" s="98">
        <v>0.11689740446800898</v>
      </c>
      <c r="I140" s="98">
        <v>0.13267022042547133</v>
      </c>
      <c r="J140" s="98">
        <v>0.1417949587288517</v>
      </c>
      <c r="K140" s="98">
        <v>0.13186524662018434</v>
      </c>
      <c r="L140" s="98">
        <v>0.17166318441461584</v>
      </c>
      <c r="M140" s="98">
        <v>0.16873285772925764</v>
      </c>
      <c r="N140" s="98">
        <v>5.8820341503563085E-2</v>
      </c>
      <c r="O140" s="98">
        <v>0.28846613284065054</v>
      </c>
      <c r="P140" s="98">
        <v>0.33327874453849327</v>
      </c>
      <c r="Q140" s="98">
        <v>0.33925485538922473</v>
      </c>
      <c r="R140" s="98">
        <v>0.34868410613988721</v>
      </c>
      <c r="S140" s="98">
        <v>0.39964920499987766</v>
      </c>
      <c r="T140" s="98">
        <v>0.63630350597687024</v>
      </c>
      <c r="U140" s="98">
        <v>0.76743163479978294</v>
      </c>
      <c r="V140" s="98">
        <v>0.90593379000091878</v>
      </c>
      <c r="W140" s="98">
        <v>0.7983896239993119</v>
      </c>
      <c r="X140" s="98">
        <v>0.62858700715246685</v>
      </c>
      <c r="Y140" s="98">
        <v>0.54338242655584967</v>
      </c>
      <c r="DA140" s="63" t="s">
        <v>1871</v>
      </c>
    </row>
    <row r="141" spans="1:105" ht="12" customHeight="1" x14ac:dyDescent="0.25">
      <c r="A141" s="109" t="s">
        <v>120</v>
      </c>
      <c r="B141" s="33">
        <v>1.994699691060724</v>
      </c>
      <c r="C141" s="33">
        <v>1.9689144898154656</v>
      </c>
      <c r="D141" s="33">
        <v>2.4153225849367908</v>
      </c>
      <c r="E141" s="33">
        <v>2.6888606064385931</v>
      </c>
      <c r="F141" s="33">
        <v>3.1444130806830852</v>
      </c>
      <c r="G141" s="33">
        <v>3.2740134787448607</v>
      </c>
      <c r="H141" s="33">
        <v>3.4568753141916249</v>
      </c>
      <c r="I141" s="33">
        <v>3.3980988907396448</v>
      </c>
      <c r="J141" s="33">
        <v>3.4233858891748112</v>
      </c>
      <c r="K141" s="33">
        <v>3.7064832958166445</v>
      </c>
      <c r="L141" s="33">
        <v>3.560382342730894</v>
      </c>
      <c r="M141" s="33">
        <v>3.3469271843135071</v>
      </c>
      <c r="N141" s="33">
        <v>3.4161403018981567</v>
      </c>
      <c r="O141" s="33">
        <v>3.5572909126328733</v>
      </c>
      <c r="P141" s="33">
        <v>3.5731918698029834</v>
      </c>
      <c r="Q141" s="33">
        <v>3.5320083935503259</v>
      </c>
      <c r="R141" s="33">
        <v>3.6733976278009415</v>
      </c>
      <c r="S141" s="33">
        <v>3.4709114513347616</v>
      </c>
      <c r="T141" s="33">
        <v>3.3287316075824607</v>
      </c>
      <c r="U141" s="33">
        <v>3.2047986730595728</v>
      </c>
      <c r="V141" s="33">
        <v>3.3244072564777363</v>
      </c>
      <c r="W141" s="33">
        <v>2.7893425672471071</v>
      </c>
      <c r="X141" s="33">
        <v>2.3445394897843306</v>
      </c>
      <c r="Y141" s="33">
        <v>1.8127388990116802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7.9694480257422518</v>
      </c>
      <c r="C143" s="117">
        <f t="shared" si="49"/>
        <v>11.359645539431556</v>
      </c>
      <c r="D143" s="117">
        <f t="shared" si="49"/>
        <v>17.677002519641388</v>
      </c>
      <c r="E143" s="117">
        <f t="shared" si="49"/>
        <v>32.648807152448988</v>
      </c>
      <c r="F143" s="117">
        <f t="shared" si="49"/>
        <v>35.894659805830415</v>
      </c>
      <c r="G143" s="117">
        <f t="shared" si="49"/>
        <v>44.264654271365615</v>
      </c>
      <c r="H143" s="117">
        <f t="shared" si="49"/>
        <v>59.148687076430107</v>
      </c>
      <c r="I143" s="117">
        <f t="shared" si="49"/>
        <v>74.781978624656944</v>
      </c>
      <c r="J143" s="117">
        <f t="shared" si="49"/>
        <v>75.273225707346285</v>
      </c>
      <c r="K143" s="117">
        <f t="shared" si="49"/>
        <v>67.011744483625023</v>
      </c>
      <c r="L143" s="117">
        <f t="shared" si="49"/>
        <v>71.335726884578634</v>
      </c>
      <c r="M143" s="117">
        <f t="shared" si="49"/>
        <v>88.022452086076768</v>
      </c>
      <c r="N143" s="117">
        <f t="shared" si="49"/>
        <v>112.62968167488857</v>
      </c>
      <c r="O143" s="117">
        <f t="shared" si="49"/>
        <v>84.849836931480255</v>
      </c>
      <c r="P143" s="117">
        <f t="shared" si="49"/>
        <v>91.402136919573707</v>
      </c>
      <c r="Q143" s="117">
        <f t="shared" si="49"/>
        <v>154.52566665380797</v>
      </c>
      <c r="R143" s="117">
        <f t="shared" ref="R143:V143" si="50">R144+R146+R148+R157</f>
        <v>190.9453611759759</v>
      </c>
      <c r="S143" s="117">
        <f t="shared" si="50"/>
        <v>229.85582232535762</v>
      </c>
      <c r="T143" s="117">
        <f t="shared" si="50"/>
        <v>230.51406710482726</v>
      </c>
      <c r="U143" s="117">
        <f t="shared" si="50"/>
        <v>287.01137289816808</v>
      </c>
      <c r="V143" s="117">
        <f t="shared" si="50"/>
        <v>302.7798337754208</v>
      </c>
      <c r="W143" s="117">
        <f t="shared" ref="W143:Y143" si="51">W144+W146+W148+W157</f>
        <v>333.05103118674236</v>
      </c>
      <c r="X143" s="117">
        <f t="shared" si="51"/>
        <v>344.12489132311833</v>
      </c>
      <c r="Y143" s="117">
        <f t="shared" si="51"/>
        <v>401.02737790116413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3.874791987161561</v>
      </c>
      <c r="C144" s="122">
        <f t="shared" si="52"/>
        <v>5.7476730872036743</v>
      </c>
      <c r="D144" s="122">
        <f t="shared" si="52"/>
        <v>9.8617720692563395</v>
      </c>
      <c r="E144" s="122">
        <f t="shared" si="52"/>
        <v>19.303165040684519</v>
      </c>
      <c r="F144" s="122">
        <f t="shared" si="52"/>
        <v>22.945622828491505</v>
      </c>
      <c r="G144" s="122">
        <f t="shared" si="52"/>
        <v>28.238224942567548</v>
      </c>
      <c r="H144" s="122">
        <f t="shared" si="52"/>
        <v>37.769427771512014</v>
      </c>
      <c r="I144" s="122">
        <f t="shared" si="52"/>
        <v>43.50326113719877</v>
      </c>
      <c r="J144" s="122">
        <f t="shared" si="52"/>
        <v>42.1838652003063</v>
      </c>
      <c r="K144" s="122">
        <f t="shared" si="52"/>
        <v>37.99913894217547</v>
      </c>
      <c r="L144" s="122">
        <f t="shared" si="52"/>
        <v>37.274946902115317</v>
      </c>
      <c r="M144" s="122">
        <f t="shared" si="52"/>
        <v>51.704365492317201</v>
      </c>
      <c r="N144" s="122">
        <f t="shared" si="52"/>
        <v>56.86899526554059</v>
      </c>
      <c r="O144" s="122">
        <f t="shared" si="52"/>
        <v>34.890081674646169</v>
      </c>
      <c r="P144" s="122">
        <f t="shared" si="52"/>
        <v>39.772885174105632</v>
      </c>
      <c r="Q144" s="122">
        <f t="shared" si="52"/>
        <v>78.802045914967195</v>
      </c>
      <c r="R144" s="122">
        <f t="shared" si="52"/>
        <v>82.646451858022317</v>
      </c>
      <c r="S144" s="122">
        <f t="shared" si="52"/>
        <v>93.611103886779418</v>
      </c>
      <c r="T144" s="122">
        <f t="shared" si="52"/>
        <v>102.95750466707304</v>
      </c>
      <c r="U144" s="122">
        <f t="shared" si="52"/>
        <v>105.80797638525766</v>
      </c>
      <c r="V144" s="122">
        <f t="shared" si="52"/>
        <v>120.55399819085832</v>
      </c>
      <c r="W144" s="122">
        <f t="shared" si="52"/>
        <v>141.4542077204062</v>
      </c>
      <c r="X144" s="122">
        <f t="shared" si="52"/>
        <v>149.14607883669555</v>
      </c>
      <c r="Y144" s="122">
        <f t="shared" si="52"/>
        <v>154.6895409970754</v>
      </c>
      <c r="DA144" s="130" t="s">
        <v>1874</v>
      </c>
    </row>
    <row r="145" spans="1:105" ht="12" customHeight="1" x14ac:dyDescent="0.25">
      <c r="A145" s="97" t="s">
        <v>53</v>
      </c>
      <c r="B145" s="98">
        <v>3.874791987161561</v>
      </c>
      <c r="C145" s="98">
        <v>5.7476730872036743</v>
      </c>
      <c r="D145" s="98">
        <v>9.8617720692563395</v>
      </c>
      <c r="E145" s="98">
        <v>19.303165040684519</v>
      </c>
      <c r="F145" s="98">
        <v>22.945622828491505</v>
      </c>
      <c r="G145" s="98">
        <v>28.238224942567548</v>
      </c>
      <c r="H145" s="98">
        <v>37.769427771512014</v>
      </c>
      <c r="I145" s="98">
        <v>43.50326113719877</v>
      </c>
      <c r="J145" s="98">
        <v>42.1838652003063</v>
      </c>
      <c r="K145" s="98">
        <v>37.99913894217547</v>
      </c>
      <c r="L145" s="98">
        <v>37.274946902115317</v>
      </c>
      <c r="M145" s="98">
        <v>51.704365492317201</v>
      </c>
      <c r="N145" s="98">
        <v>56.86899526554059</v>
      </c>
      <c r="O145" s="98">
        <v>34.890081674646169</v>
      </c>
      <c r="P145" s="98">
        <v>39.772885174105632</v>
      </c>
      <c r="Q145" s="98">
        <v>78.802045914967195</v>
      </c>
      <c r="R145" s="98">
        <v>82.646451858022317</v>
      </c>
      <c r="S145" s="98">
        <v>93.611103886779418</v>
      </c>
      <c r="T145" s="98">
        <v>102.95750466707304</v>
      </c>
      <c r="U145" s="98">
        <v>105.80797638525766</v>
      </c>
      <c r="V145" s="98">
        <v>120.55399819085832</v>
      </c>
      <c r="W145" s="98">
        <v>141.4542077204062</v>
      </c>
      <c r="X145" s="98">
        <v>149.14607883669555</v>
      </c>
      <c r="Y145" s="98">
        <v>154.6895409970754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2.4511016676184125</v>
      </c>
      <c r="C146" s="122">
        <f t="shared" si="53"/>
        <v>3.4462216307739988</v>
      </c>
      <c r="D146" s="122">
        <f t="shared" si="53"/>
        <v>3.9977201555277637</v>
      </c>
      <c r="E146" s="122">
        <f t="shared" si="53"/>
        <v>7.9372296635354065</v>
      </c>
      <c r="F146" s="122">
        <f t="shared" si="53"/>
        <v>5.560342341478826</v>
      </c>
      <c r="G146" s="122">
        <f t="shared" si="53"/>
        <v>7.0817224086639134</v>
      </c>
      <c r="H146" s="122">
        <f t="shared" si="53"/>
        <v>10.159369451082091</v>
      </c>
      <c r="I146" s="122">
        <f t="shared" si="53"/>
        <v>18.657346766786851</v>
      </c>
      <c r="J146" s="122">
        <f t="shared" si="53"/>
        <v>19.051948292278013</v>
      </c>
      <c r="K146" s="122">
        <f t="shared" si="53"/>
        <v>13.577365599196517</v>
      </c>
      <c r="L146" s="122">
        <f t="shared" si="53"/>
        <v>18.374048884689614</v>
      </c>
      <c r="M146" s="122">
        <f t="shared" si="53"/>
        <v>19.982359291014077</v>
      </c>
      <c r="N146" s="122">
        <f t="shared" si="53"/>
        <v>38.509428438567262</v>
      </c>
      <c r="O146" s="122">
        <f t="shared" si="53"/>
        <v>30.047537305463969</v>
      </c>
      <c r="P146" s="122">
        <f t="shared" si="53"/>
        <v>27.898166369029596</v>
      </c>
      <c r="Q146" s="122">
        <f t="shared" si="53"/>
        <v>46.114918403138908</v>
      </c>
      <c r="R146" s="122">
        <f t="shared" si="53"/>
        <v>71.608986112425953</v>
      </c>
      <c r="S146" s="122">
        <f t="shared" si="53"/>
        <v>93.82107763915576</v>
      </c>
      <c r="T146" s="122">
        <f t="shared" si="53"/>
        <v>79.969007609699716</v>
      </c>
      <c r="U146" s="122">
        <f t="shared" si="53"/>
        <v>129.09807567003031</v>
      </c>
      <c r="V146" s="122">
        <f t="shared" si="53"/>
        <v>123.22590275939237</v>
      </c>
      <c r="W146" s="122">
        <f t="shared" si="53"/>
        <v>124.32260223500215</v>
      </c>
      <c r="X146" s="122">
        <f t="shared" si="53"/>
        <v>119.68914450767546</v>
      </c>
      <c r="Y146" s="122">
        <f t="shared" si="53"/>
        <v>168.78766147007519</v>
      </c>
      <c r="DA146" s="130" t="s">
        <v>1876</v>
      </c>
    </row>
    <row r="147" spans="1:105" ht="12" customHeight="1" x14ac:dyDescent="0.25">
      <c r="A147" s="97" t="s">
        <v>53</v>
      </c>
      <c r="B147" s="98">
        <v>2.4511016676184125</v>
      </c>
      <c r="C147" s="98">
        <v>3.4462216307739988</v>
      </c>
      <c r="D147" s="98">
        <v>3.9977201555277637</v>
      </c>
      <c r="E147" s="98">
        <v>7.9372296635354065</v>
      </c>
      <c r="F147" s="98">
        <v>5.560342341478826</v>
      </c>
      <c r="G147" s="98">
        <v>7.0817224086639134</v>
      </c>
      <c r="H147" s="98">
        <v>10.159369451082091</v>
      </c>
      <c r="I147" s="98">
        <v>18.657346766786851</v>
      </c>
      <c r="J147" s="98">
        <v>19.051948292278013</v>
      </c>
      <c r="K147" s="98">
        <v>13.577365599196517</v>
      </c>
      <c r="L147" s="98">
        <v>18.374048884689614</v>
      </c>
      <c r="M147" s="98">
        <v>19.982359291014077</v>
      </c>
      <c r="N147" s="98">
        <v>38.509428438567262</v>
      </c>
      <c r="O147" s="98">
        <v>30.047537305463969</v>
      </c>
      <c r="P147" s="98">
        <v>27.898166369029596</v>
      </c>
      <c r="Q147" s="98">
        <v>46.114918403138908</v>
      </c>
      <c r="R147" s="98">
        <v>71.608986112425953</v>
      </c>
      <c r="S147" s="98">
        <v>93.82107763915576</v>
      </c>
      <c r="T147" s="98">
        <v>79.969007609699716</v>
      </c>
      <c r="U147" s="98">
        <v>129.09807567003031</v>
      </c>
      <c r="V147" s="98">
        <v>123.22590275939237</v>
      </c>
      <c r="W147" s="98">
        <v>124.32260223500215</v>
      </c>
      <c r="X147" s="98">
        <v>119.68914450767546</v>
      </c>
      <c r="Y147" s="98">
        <v>168.78766147007519</v>
      </c>
      <c r="DA147" s="63" t="s">
        <v>1877</v>
      </c>
    </row>
    <row r="148" spans="1:105" ht="12" customHeight="1" x14ac:dyDescent="0.25">
      <c r="A148" s="121" t="s">
        <v>55</v>
      </c>
      <c r="B148" s="122">
        <v>1.1244154215758071</v>
      </c>
      <c r="C148" s="122">
        <v>1.4879298067438804</v>
      </c>
      <c r="D148" s="122">
        <v>2.5428219055831294</v>
      </c>
      <c r="E148" s="122">
        <v>3.6368596525514718</v>
      </c>
      <c r="F148" s="122">
        <v>4.9061086875794562</v>
      </c>
      <c r="G148" s="122">
        <v>5.9138504369333216</v>
      </c>
      <c r="H148" s="122">
        <v>7.4232585295612061</v>
      </c>
      <c r="I148" s="122">
        <v>8.4823030688653152</v>
      </c>
      <c r="J148" s="122">
        <v>9.6368341126788977</v>
      </c>
      <c r="K148" s="122">
        <v>10.669103513468503</v>
      </c>
      <c r="L148" s="122">
        <v>10.917508387911806</v>
      </c>
      <c r="M148" s="122">
        <v>11.528311794701214</v>
      </c>
      <c r="N148" s="122">
        <v>12.100070557832524</v>
      </c>
      <c r="O148" s="122">
        <v>13.713234214264272</v>
      </c>
      <c r="P148" s="122">
        <v>16.320467745426928</v>
      </c>
      <c r="Q148" s="122">
        <v>20.47365453400208</v>
      </c>
      <c r="R148" s="122">
        <v>25.331634355033898</v>
      </c>
      <c r="S148" s="122">
        <v>29.352671262457047</v>
      </c>
      <c r="T148" s="122">
        <v>32.333518014903333</v>
      </c>
      <c r="U148" s="122">
        <v>35.14903243500067</v>
      </c>
      <c r="V148" s="122">
        <v>38.174644274843907</v>
      </c>
      <c r="W148" s="122">
        <v>45.117997729937436</v>
      </c>
      <c r="X148" s="122">
        <v>50.898411998182063</v>
      </c>
      <c r="Y148" s="122">
        <v>55.079942551260928</v>
      </c>
      <c r="DA148" s="130" t="s">
        <v>1878</v>
      </c>
    </row>
    <row r="149" spans="1:105" ht="12" customHeight="1" x14ac:dyDescent="0.25">
      <c r="A149" s="97" t="s">
        <v>124</v>
      </c>
      <c r="B149" s="98">
        <v>7.7920931875694087E-3</v>
      </c>
      <c r="C149" s="98">
        <v>1.1910745864433022E-2</v>
      </c>
      <c r="D149" s="98">
        <v>2.4424027232689278E-2</v>
      </c>
      <c r="E149" s="98">
        <v>3.6949273304327943E-2</v>
      </c>
      <c r="F149" s="98">
        <v>4.5498519365124987E-2</v>
      </c>
      <c r="G149" s="98">
        <v>5.0922260485440192E-2</v>
      </c>
      <c r="H149" s="98">
        <v>5.5801974291765789E-2</v>
      </c>
      <c r="I149" s="98">
        <v>5.1771625686853381E-2</v>
      </c>
      <c r="J149" s="98">
        <v>5.2639248680146161E-2</v>
      </c>
      <c r="K149" s="98">
        <v>5.0588152999109251E-2</v>
      </c>
      <c r="L149" s="98">
        <v>4.3447971326085105E-2</v>
      </c>
      <c r="M149" s="98">
        <v>3.4771039640662568E-2</v>
      </c>
      <c r="N149" s="98">
        <v>3.2191716630511936E-2</v>
      </c>
      <c r="O149" s="98">
        <v>6.0992802453046814E-2</v>
      </c>
      <c r="P149" s="98">
        <v>8.0462982670233107E-2</v>
      </c>
      <c r="Q149" s="98">
        <v>9.2274578732677137E-2</v>
      </c>
      <c r="R149" s="98">
        <v>0.10391089936937313</v>
      </c>
      <c r="S149" s="98">
        <v>0.12817470709305173</v>
      </c>
      <c r="T149" s="98">
        <v>0.15439593096147877</v>
      </c>
      <c r="U149" s="98">
        <v>0.18583811186130789</v>
      </c>
      <c r="V149" s="98">
        <v>0.2176071227059892</v>
      </c>
      <c r="W149" s="98">
        <v>0.24068989739460681</v>
      </c>
      <c r="X149" s="98">
        <v>0.26001765228259044</v>
      </c>
      <c r="Y149" s="98">
        <v>0.27416088516010639</v>
      </c>
      <c r="DA149" s="63" t="s">
        <v>1879</v>
      </c>
    </row>
    <row r="150" spans="1:105" ht="12" customHeight="1" x14ac:dyDescent="0.25">
      <c r="A150" s="97" t="s">
        <v>123</v>
      </c>
      <c r="B150" s="98">
        <v>8.8546513495106898E-5</v>
      </c>
      <c r="C150" s="98">
        <v>8.8252380823105982E-5</v>
      </c>
      <c r="D150" s="98">
        <v>2.7740066993818204E-4</v>
      </c>
      <c r="E150" s="98">
        <v>4.6500931161779565E-4</v>
      </c>
      <c r="F150" s="98">
        <v>3.7962267836445888E-4</v>
      </c>
      <c r="G150" s="98">
        <v>4.6882219694036222E-4</v>
      </c>
      <c r="H150" s="98">
        <v>5.7957057659205693E-4</v>
      </c>
      <c r="I150" s="98">
        <v>6.4903351120354632E-4</v>
      </c>
      <c r="J150" s="98">
        <v>8.0675129149564921E-4</v>
      </c>
      <c r="K150" s="98">
        <v>6.4749966069427224E-4</v>
      </c>
      <c r="L150" s="98">
        <v>4.1055486576032393E-4</v>
      </c>
      <c r="M150" s="98">
        <v>3.4483481821148449E-4</v>
      </c>
      <c r="N150" s="98">
        <v>3.0977880168184192E-4</v>
      </c>
      <c r="O150" s="98">
        <v>9.3721836850978245E-4</v>
      </c>
      <c r="P150" s="98">
        <v>1.0302128418302424E-3</v>
      </c>
      <c r="Q150" s="98">
        <v>1.0804376682525573E-3</v>
      </c>
      <c r="R150" s="98">
        <v>1.277360390262757E-3</v>
      </c>
      <c r="S150" s="98">
        <v>1.6630008805337318E-3</v>
      </c>
      <c r="T150" s="98">
        <v>2.4213468818829994E-3</v>
      </c>
      <c r="U150" s="98">
        <v>2.6568765640863951E-3</v>
      </c>
      <c r="V150" s="98">
        <v>3.5464148611103327E-3</v>
      </c>
      <c r="W150" s="98">
        <v>3.6433511135700028E-3</v>
      </c>
      <c r="X150" s="98">
        <v>4.2949728828261258E-3</v>
      </c>
      <c r="Y150" s="98">
        <v>5.7228120998384473E-3</v>
      </c>
      <c r="DA150" s="63" t="s">
        <v>1880</v>
      </c>
    </row>
    <row r="151" spans="1:105" ht="12" customHeight="1" x14ac:dyDescent="0.25">
      <c r="A151" s="100" t="s">
        <v>50</v>
      </c>
      <c r="B151" s="101">
        <v>1.7729934895880139E-5</v>
      </c>
      <c r="C151" s="101">
        <v>1.7528797258062258E-5</v>
      </c>
      <c r="D151" s="101">
        <v>5.6600840702773815E-5</v>
      </c>
      <c r="E151" s="101">
        <v>9.197594847226946E-5</v>
      </c>
      <c r="F151" s="101">
        <v>7.6609213666738597E-5</v>
      </c>
      <c r="G151" s="101">
        <v>1.072547999362927E-4</v>
      </c>
      <c r="H151" s="101">
        <v>1.1891004218774493E-4</v>
      </c>
      <c r="I151" s="101">
        <v>1.3315101276436828E-4</v>
      </c>
      <c r="J151" s="101">
        <v>1.6259272567271986E-4</v>
      </c>
      <c r="K151" s="101">
        <v>1.3127660918024043E-4</v>
      </c>
      <c r="L151" s="101">
        <v>8.2543591527137344E-5</v>
      </c>
      <c r="M151" s="101">
        <v>5.7073086505795407E-5</v>
      </c>
      <c r="N151" s="101">
        <v>3.0957476618744809E-6</v>
      </c>
      <c r="O151" s="101">
        <v>1.7553285402801408E-4</v>
      </c>
      <c r="P151" s="101">
        <v>1.8720573137788276E-4</v>
      </c>
      <c r="Q151" s="101">
        <v>1.8349059777774882E-4</v>
      </c>
      <c r="R151" s="101">
        <v>2.4318647553513929E-4</v>
      </c>
      <c r="S151" s="101">
        <v>3.1722606777286825E-4</v>
      </c>
      <c r="T151" s="101">
        <v>4.2625620079994922E-4</v>
      </c>
      <c r="U151" s="101">
        <v>4.2532441206580962E-4</v>
      </c>
      <c r="V151" s="101">
        <v>5.4062763042912287E-4</v>
      </c>
      <c r="W151" s="101">
        <v>6.6955415397511645E-4</v>
      </c>
      <c r="X151" s="101">
        <v>8.0222827191851623E-4</v>
      </c>
      <c r="Y151" s="101">
        <v>9.0655316366042293E-4</v>
      </c>
      <c r="DA151" s="131" t="s">
        <v>1881</v>
      </c>
    </row>
    <row r="152" spans="1:105" ht="12" customHeight="1" x14ac:dyDescent="0.25">
      <c r="A152" s="103" t="s">
        <v>52</v>
      </c>
      <c r="B152" s="104">
        <v>7.0816578599226766E-5</v>
      </c>
      <c r="C152" s="104">
        <v>7.0723583565043721E-5</v>
      </c>
      <c r="D152" s="104">
        <v>2.2079982923540824E-4</v>
      </c>
      <c r="E152" s="104">
        <v>3.7303336314552617E-4</v>
      </c>
      <c r="F152" s="104">
        <v>3.0301346469772028E-4</v>
      </c>
      <c r="G152" s="104">
        <v>3.6156739700406951E-4</v>
      </c>
      <c r="H152" s="104">
        <v>4.6066053440431198E-4</v>
      </c>
      <c r="I152" s="104">
        <v>5.1588249843917801E-4</v>
      </c>
      <c r="J152" s="104">
        <v>6.4415856582292934E-4</v>
      </c>
      <c r="K152" s="104">
        <v>5.1622305151403176E-4</v>
      </c>
      <c r="L152" s="104">
        <v>3.2801127423318657E-4</v>
      </c>
      <c r="M152" s="104">
        <v>2.8776173170568908E-4</v>
      </c>
      <c r="N152" s="104">
        <v>3.0668305401996746E-4</v>
      </c>
      <c r="O152" s="104">
        <v>7.616855144817684E-4</v>
      </c>
      <c r="P152" s="104">
        <v>8.4300711045235961E-4</v>
      </c>
      <c r="Q152" s="104">
        <v>8.9694707047480854E-4</v>
      </c>
      <c r="R152" s="104">
        <v>1.0341739147276176E-3</v>
      </c>
      <c r="S152" s="104">
        <v>1.3457748127608637E-3</v>
      </c>
      <c r="T152" s="104">
        <v>1.9950906810830499E-3</v>
      </c>
      <c r="U152" s="104">
        <v>2.2315521520205853E-3</v>
      </c>
      <c r="V152" s="104">
        <v>3.0057872306812096E-3</v>
      </c>
      <c r="W152" s="104">
        <v>2.9737969595948865E-3</v>
      </c>
      <c r="X152" s="104">
        <v>3.4927446109076095E-3</v>
      </c>
      <c r="Y152" s="104">
        <v>4.8162589361780243E-3</v>
      </c>
      <c r="DA152" s="132" t="s">
        <v>1882</v>
      </c>
    </row>
    <row r="153" spans="1:105" ht="12" customHeight="1" x14ac:dyDescent="0.25">
      <c r="A153" s="106" t="s">
        <v>122</v>
      </c>
      <c r="B153" s="101">
        <v>0.39734365859037579</v>
      </c>
      <c r="C153" s="101">
        <v>0.50210856031229867</v>
      </c>
      <c r="D153" s="101">
        <v>0.95932379200465978</v>
      </c>
      <c r="E153" s="101">
        <v>1.2965821600310599</v>
      </c>
      <c r="F153" s="101">
        <v>1.8913836818912908</v>
      </c>
      <c r="G153" s="101">
        <v>2.2622800117712747</v>
      </c>
      <c r="H153" s="101">
        <v>2.7632158217512512</v>
      </c>
      <c r="I153" s="101">
        <v>2.6354767989489338</v>
      </c>
      <c r="J153" s="101">
        <v>2.6381632882635646</v>
      </c>
      <c r="K153" s="101">
        <v>2.8958637667850593</v>
      </c>
      <c r="L153" s="101">
        <v>2.8552540704208531</v>
      </c>
      <c r="M153" s="101">
        <v>3.1496727671811207</v>
      </c>
      <c r="N153" s="101">
        <v>3.4174538592117916</v>
      </c>
      <c r="O153" s="101">
        <v>4.0813840635327603</v>
      </c>
      <c r="P153" s="101">
        <v>4.8404899222426865</v>
      </c>
      <c r="Q153" s="101">
        <v>5.0790038110881905</v>
      </c>
      <c r="R153" s="101">
        <v>6.2151522736319729</v>
      </c>
      <c r="S153" s="101">
        <v>7.076505463667341</v>
      </c>
      <c r="T153" s="101">
        <v>7.2202374587057294</v>
      </c>
      <c r="U153" s="101">
        <v>8.1893363453969581</v>
      </c>
      <c r="V153" s="101">
        <v>9.0827523027318673</v>
      </c>
      <c r="W153" s="101">
        <v>10.470347296610408</v>
      </c>
      <c r="X153" s="101">
        <v>9.563629570166043</v>
      </c>
      <c r="Y153" s="101">
        <v>8.0707039392129385</v>
      </c>
      <c r="DA153" s="131" t="s">
        <v>1883</v>
      </c>
    </row>
    <row r="154" spans="1:105" ht="12" customHeight="1" x14ac:dyDescent="0.25">
      <c r="A154" s="107" t="s">
        <v>121</v>
      </c>
      <c r="B154" s="104">
        <v>0.71919112328436685</v>
      </c>
      <c r="C154" s="104">
        <v>0.97382224818632568</v>
      </c>
      <c r="D154" s="104">
        <v>1.558796685675842</v>
      </c>
      <c r="E154" s="104">
        <v>2.3028632099044661</v>
      </c>
      <c r="F154" s="104">
        <v>2.9688468636446763</v>
      </c>
      <c r="G154" s="104">
        <v>3.6001793424796662</v>
      </c>
      <c r="H154" s="104">
        <v>4.6036611629415969</v>
      </c>
      <c r="I154" s="104">
        <v>5.7944056107183251</v>
      </c>
      <c r="J154" s="104">
        <v>6.9452248244436907</v>
      </c>
      <c r="K154" s="104">
        <v>7.7220040940236405</v>
      </c>
      <c r="L154" s="104">
        <v>8.018395791299108</v>
      </c>
      <c r="M154" s="104">
        <v>8.3435231530612182</v>
      </c>
      <c r="N154" s="104">
        <v>8.6501152031885375</v>
      </c>
      <c r="O154" s="104">
        <v>9.5699201299099563</v>
      </c>
      <c r="P154" s="104">
        <v>11.398484627672177</v>
      </c>
      <c r="Q154" s="104">
        <v>15.30129570651296</v>
      </c>
      <c r="R154" s="104">
        <v>19.01129382164229</v>
      </c>
      <c r="S154" s="104">
        <v>22.14632809081612</v>
      </c>
      <c r="T154" s="104">
        <v>24.956463278354239</v>
      </c>
      <c r="U154" s="104">
        <v>26.771201101178317</v>
      </c>
      <c r="V154" s="104">
        <v>28.87073843454494</v>
      </c>
      <c r="W154" s="104">
        <v>34.403317184818853</v>
      </c>
      <c r="X154" s="104">
        <v>41.070469802850603</v>
      </c>
      <c r="Y154" s="104">
        <v>46.72935491478804</v>
      </c>
      <c r="DA154" s="132" t="s">
        <v>1884</v>
      </c>
    </row>
    <row r="155" spans="1:105" ht="12" customHeight="1" x14ac:dyDescent="0.25">
      <c r="A155" s="108" t="s">
        <v>53</v>
      </c>
      <c r="B155" s="98">
        <v>0.14450160802199896</v>
      </c>
      <c r="C155" s="98">
        <v>0.19366301652419507</v>
      </c>
      <c r="D155" s="98">
        <v>0.31761898704791153</v>
      </c>
      <c r="E155" s="98">
        <v>0.45307517621655996</v>
      </c>
      <c r="F155" s="98">
        <v>0.59676064339802914</v>
      </c>
      <c r="G155" s="98">
        <v>0.81859198720445214</v>
      </c>
      <c r="H155" s="98">
        <v>0.94178632249743133</v>
      </c>
      <c r="I155" s="98">
        <v>1.1989684961103466</v>
      </c>
      <c r="J155" s="98">
        <v>1.4113241579750342</v>
      </c>
      <c r="K155" s="98">
        <v>1.5825588379776576</v>
      </c>
      <c r="L155" s="98">
        <v>1.6549184611456018</v>
      </c>
      <c r="M155" s="98">
        <v>1.6844466802734304</v>
      </c>
      <c r="N155" s="98">
        <v>1.4566582425949026</v>
      </c>
      <c r="O155" s="98">
        <v>1.7600149763165174</v>
      </c>
      <c r="P155" s="98">
        <v>2.0583765500959603</v>
      </c>
      <c r="Q155" s="98">
        <v>2.6446199905125489</v>
      </c>
      <c r="R155" s="98">
        <v>3.6934714040779748</v>
      </c>
      <c r="S155" s="98">
        <v>4.3226123645287631</v>
      </c>
      <c r="T155" s="98">
        <v>4.4804876893136276</v>
      </c>
      <c r="U155" s="98">
        <v>4.3749535904172241</v>
      </c>
      <c r="V155" s="98">
        <v>4.439783343319621</v>
      </c>
      <c r="W155" s="98">
        <v>6.4736239338497805</v>
      </c>
      <c r="X155" s="98">
        <v>7.8342229320684842</v>
      </c>
      <c r="Y155" s="98">
        <v>7.3004346098713118</v>
      </c>
      <c r="DA155" s="63" t="s">
        <v>1885</v>
      </c>
    </row>
    <row r="156" spans="1:105" ht="12" customHeight="1" x14ac:dyDescent="0.25">
      <c r="A156" s="108" t="s">
        <v>52</v>
      </c>
      <c r="B156" s="98">
        <v>0.57468951526236789</v>
      </c>
      <c r="C156" s="98">
        <v>0.78015923166213064</v>
      </c>
      <c r="D156" s="98">
        <v>1.2411776986279304</v>
      </c>
      <c r="E156" s="98">
        <v>1.8497880336879062</v>
      </c>
      <c r="F156" s="98">
        <v>2.3720862202466471</v>
      </c>
      <c r="G156" s="98">
        <v>2.7815873552752142</v>
      </c>
      <c r="H156" s="98">
        <v>3.6618748404441659</v>
      </c>
      <c r="I156" s="98">
        <v>4.5954371146079787</v>
      </c>
      <c r="J156" s="98">
        <v>5.5339006664686563</v>
      </c>
      <c r="K156" s="98">
        <v>6.1394452560459829</v>
      </c>
      <c r="L156" s="98">
        <v>6.3634773301535059</v>
      </c>
      <c r="M156" s="98">
        <v>6.6590764727877874</v>
      </c>
      <c r="N156" s="98">
        <v>7.1934569605936343</v>
      </c>
      <c r="O156" s="98">
        <v>7.8099051535934381</v>
      </c>
      <c r="P156" s="98">
        <v>9.3401080775762164</v>
      </c>
      <c r="Q156" s="98">
        <v>12.656675716000411</v>
      </c>
      <c r="R156" s="98">
        <v>15.317822417564315</v>
      </c>
      <c r="S156" s="98">
        <v>17.823715726287357</v>
      </c>
      <c r="T156" s="98">
        <v>20.475975589040612</v>
      </c>
      <c r="U156" s="98">
        <v>22.396247510761093</v>
      </c>
      <c r="V156" s="98">
        <v>24.430955091225318</v>
      </c>
      <c r="W156" s="98">
        <v>27.929693250969073</v>
      </c>
      <c r="X156" s="98">
        <v>33.236246870782118</v>
      </c>
      <c r="Y156" s="98">
        <v>39.42892030491673</v>
      </c>
      <c r="DA156" s="63" t="s">
        <v>1886</v>
      </c>
    </row>
    <row r="157" spans="1:105" ht="12" customHeight="1" x14ac:dyDescent="0.25">
      <c r="A157" s="121" t="s">
        <v>54</v>
      </c>
      <c r="B157" s="122">
        <v>0.51913894938647165</v>
      </c>
      <c r="C157" s="122">
        <v>0.67782101471000189</v>
      </c>
      <c r="D157" s="122">
        <v>1.2746883892741536</v>
      </c>
      <c r="E157" s="122">
        <v>1.7715527956775947</v>
      </c>
      <c r="F157" s="122">
        <v>2.4825859482806294</v>
      </c>
      <c r="G157" s="122">
        <v>3.0308564832008265</v>
      </c>
      <c r="H157" s="122">
        <v>3.7966313242747969</v>
      </c>
      <c r="I157" s="122">
        <v>4.1390676518059983</v>
      </c>
      <c r="J157" s="122">
        <v>4.4005781020830774</v>
      </c>
      <c r="K157" s="122">
        <v>4.766136428784538</v>
      </c>
      <c r="L157" s="122">
        <v>4.7692227098618929</v>
      </c>
      <c r="M157" s="122">
        <v>4.8074155080442802</v>
      </c>
      <c r="N157" s="122">
        <v>5.1511874129481843</v>
      </c>
      <c r="O157" s="122">
        <v>6.1989837371058538</v>
      </c>
      <c r="P157" s="122">
        <v>7.410617631011549</v>
      </c>
      <c r="Q157" s="122">
        <v>9.1350478016998125</v>
      </c>
      <c r="R157" s="122">
        <v>11.358288850493741</v>
      </c>
      <c r="S157" s="122">
        <v>13.07096953696542</v>
      </c>
      <c r="T157" s="122">
        <v>15.254036813151149</v>
      </c>
      <c r="U157" s="122">
        <v>16.956288407879388</v>
      </c>
      <c r="V157" s="122">
        <v>20.825288550326192</v>
      </c>
      <c r="W157" s="122">
        <v>22.1562235013966</v>
      </c>
      <c r="X157" s="122">
        <v>24.391255980565308</v>
      </c>
      <c r="Y157" s="122">
        <v>22.470232882752548</v>
      </c>
      <c r="DA157" s="130" t="s">
        <v>1887</v>
      </c>
    </row>
    <row r="158" spans="1:105" ht="12" customHeight="1" x14ac:dyDescent="0.25">
      <c r="A158" s="97" t="s">
        <v>50</v>
      </c>
      <c r="B158" s="98">
        <v>2.2299945279473134E-2</v>
      </c>
      <c r="C158" s="98">
        <v>2.7142077741886112E-2</v>
      </c>
      <c r="D158" s="98">
        <v>3.8478753993146118E-2</v>
      </c>
      <c r="E158" s="98">
        <v>5.1576239230558318E-2</v>
      </c>
      <c r="F158" s="98">
        <v>7.7217266720357822E-2</v>
      </c>
      <c r="G158" s="98">
        <v>9.5535662223815349E-2</v>
      </c>
      <c r="H158" s="98">
        <v>0.12701484064418755</v>
      </c>
      <c r="I158" s="98">
        <v>0.16222617099508724</v>
      </c>
      <c r="J158" s="98">
        <v>0.18165834064621036</v>
      </c>
      <c r="K158" s="98">
        <v>0.168539080028169</v>
      </c>
      <c r="L158" s="98">
        <v>0.22370301792788724</v>
      </c>
      <c r="M158" s="98">
        <v>0.2342200857290743</v>
      </c>
      <c r="N158" s="98">
        <v>9.0121221212097868E-2</v>
      </c>
      <c r="O158" s="98">
        <v>0.50770263605475519</v>
      </c>
      <c r="P158" s="98">
        <v>0.76500022231103371</v>
      </c>
      <c r="Q158" s="98">
        <v>0.98906828642279576</v>
      </c>
      <c r="R158" s="98">
        <v>1.1489302393662233</v>
      </c>
      <c r="S158" s="98">
        <v>1.5216283315866417</v>
      </c>
      <c r="T158" s="98">
        <v>2.6250598854973939</v>
      </c>
      <c r="U158" s="98">
        <v>3.3847080423101472</v>
      </c>
      <c r="V158" s="98">
        <v>4.5469991948837425</v>
      </c>
      <c r="W158" s="98">
        <v>4.9150422073449844</v>
      </c>
      <c r="X158" s="98">
        <v>4.887847276414047</v>
      </c>
      <c r="Y158" s="98">
        <v>4.7217460160911227</v>
      </c>
      <c r="DA158" s="63" t="s">
        <v>1888</v>
      </c>
    </row>
    <row r="159" spans="1:105" ht="12" customHeight="1" x14ac:dyDescent="0.25">
      <c r="A159" s="109" t="s">
        <v>120</v>
      </c>
      <c r="B159" s="33">
        <v>0.49683900410699855</v>
      </c>
      <c r="C159" s="33">
        <v>0.65067893696811574</v>
      </c>
      <c r="D159" s="33">
        <v>1.2362096352810075</v>
      </c>
      <c r="E159" s="33">
        <v>1.7199765564470364</v>
      </c>
      <c r="F159" s="33">
        <v>2.4053686815602715</v>
      </c>
      <c r="G159" s="33">
        <v>2.9353208209770112</v>
      </c>
      <c r="H159" s="33">
        <v>3.6696164836306093</v>
      </c>
      <c r="I159" s="33">
        <v>3.9768414808109114</v>
      </c>
      <c r="J159" s="33">
        <v>4.218919761436867</v>
      </c>
      <c r="K159" s="33">
        <v>4.5975973487563691</v>
      </c>
      <c r="L159" s="33">
        <v>4.5455196919340057</v>
      </c>
      <c r="M159" s="33">
        <v>4.573195422315206</v>
      </c>
      <c r="N159" s="33">
        <v>5.061066191736086</v>
      </c>
      <c r="O159" s="33">
        <v>5.6912811010510982</v>
      </c>
      <c r="P159" s="33">
        <v>6.6456174087005149</v>
      </c>
      <c r="Q159" s="33">
        <v>8.1459795152770162</v>
      </c>
      <c r="R159" s="33">
        <v>10.209358611127518</v>
      </c>
      <c r="S159" s="33">
        <v>11.549341205378777</v>
      </c>
      <c r="T159" s="33">
        <v>12.628976927653754</v>
      </c>
      <c r="U159" s="33">
        <v>13.571580365569242</v>
      </c>
      <c r="V159" s="33">
        <v>16.27828935544245</v>
      </c>
      <c r="W159" s="33">
        <v>17.241181294051614</v>
      </c>
      <c r="X159" s="33">
        <v>19.503408704151262</v>
      </c>
      <c r="Y159" s="33">
        <v>17.748486866661427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149.54085966736181</v>
      </c>
      <c r="C161" s="117">
        <f t="shared" si="54"/>
        <v>158.64537071052044</v>
      </c>
      <c r="D161" s="117">
        <f t="shared" si="54"/>
        <v>199.55572042190443</v>
      </c>
      <c r="E161" s="117">
        <f t="shared" si="54"/>
        <v>223.95466047167122</v>
      </c>
      <c r="F161" s="117">
        <f t="shared" si="54"/>
        <v>214.46979252693288</v>
      </c>
      <c r="G161" s="117">
        <f t="shared" si="54"/>
        <v>204.09591502022229</v>
      </c>
      <c r="H161" s="117">
        <f t="shared" si="54"/>
        <v>230.16730425195715</v>
      </c>
      <c r="I161" s="117">
        <f t="shared" si="54"/>
        <v>245.42216225792603</v>
      </c>
      <c r="J161" s="117">
        <f t="shared" si="54"/>
        <v>254.46594858180521</v>
      </c>
      <c r="K161" s="117">
        <f t="shared" si="54"/>
        <v>249.33417780989302</v>
      </c>
      <c r="L161" s="117">
        <f t="shared" si="54"/>
        <v>258.44391044871128</v>
      </c>
      <c r="M161" s="117">
        <f t="shared" si="54"/>
        <v>230.4313708450901</v>
      </c>
      <c r="N161" s="117">
        <f t="shared" si="54"/>
        <v>317.59618887884096</v>
      </c>
      <c r="O161" s="117">
        <f t="shared" si="54"/>
        <v>241.32379372720243</v>
      </c>
      <c r="P161" s="117">
        <f t="shared" si="54"/>
        <v>230.26075583385602</v>
      </c>
      <c r="Q161" s="117">
        <f t="shared" si="54"/>
        <v>260.55158654285566</v>
      </c>
      <c r="R161" s="117">
        <f t="shared" ref="R161:V161" si="55">R162+R164+R166+R175</f>
        <v>401.23625368745684</v>
      </c>
      <c r="S161" s="117">
        <f t="shared" si="55"/>
        <v>379.87304433887584</v>
      </c>
      <c r="T161" s="117">
        <f t="shared" si="55"/>
        <v>233.4550106661292</v>
      </c>
      <c r="U161" s="117">
        <f t="shared" si="55"/>
        <v>252.39436405662849</v>
      </c>
      <c r="V161" s="117">
        <f t="shared" si="55"/>
        <v>217.50606427962762</v>
      </c>
      <c r="W161" s="117">
        <f t="shared" ref="W161:Y161" si="56">W162+W164+W166+W175</f>
        <v>183.15563279817874</v>
      </c>
      <c r="X161" s="117">
        <f t="shared" si="56"/>
        <v>121.23483665909797</v>
      </c>
      <c r="Y161" s="117">
        <f t="shared" si="56"/>
        <v>47.060981425863929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84.130464320299026</v>
      </c>
      <c r="C162" s="122">
        <f t="shared" si="57"/>
        <v>82.940239375983353</v>
      </c>
      <c r="D162" s="122">
        <f t="shared" si="57"/>
        <v>124.51342836722773</v>
      </c>
      <c r="E162" s="122">
        <f t="shared" si="57"/>
        <v>130.61804898114036</v>
      </c>
      <c r="F162" s="122">
        <f t="shared" si="57"/>
        <v>141.69240394809222</v>
      </c>
      <c r="G162" s="122">
        <f t="shared" si="57"/>
        <v>132.89344446432852</v>
      </c>
      <c r="H162" s="122">
        <f t="shared" si="57"/>
        <v>152.16522662825324</v>
      </c>
      <c r="I162" s="122">
        <f t="shared" si="57"/>
        <v>147.4193865779707</v>
      </c>
      <c r="J162" s="122">
        <f t="shared" si="57"/>
        <v>151.9826330098748</v>
      </c>
      <c r="K162" s="122">
        <f t="shared" si="57"/>
        <v>154.88769649793176</v>
      </c>
      <c r="L162" s="122">
        <f t="shared" si="57"/>
        <v>151.58094173190452</v>
      </c>
      <c r="M162" s="122">
        <f t="shared" si="57"/>
        <v>126.43903907924656</v>
      </c>
      <c r="N162" s="122">
        <f t="shared" si="57"/>
        <v>175.39736582816042</v>
      </c>
      <c r="O162" s="122">
        <f t="shared" si="57"/>
        <v>121.51696026541369</v>
      </c>
      <c r="P162" s="122">
        <f t="shared" si="57"/>
        <v>113.317636669745</v>
      </c>
      <c r="Q162" s="122">
        <f t="shared" si="57"/>
        <v>118.16766678623567</v>
      </c>
      <c r="R162" s="122">
        <f t="shared" si="57"/>
        <v>230.42654451358379</v>
      </c>
      <c r="S162" s="122">
        <f t="shared" si="57"/>
        <v>200.06144758292305</v>
      </c>
      <c r="T162" s="122">
        <f t="shared" si="57"/>
        <v>93.076365715862977</v>
      </c>
      <c r="U162" s="122">
        <f t="shared" si="57"/>
        <v>97.910158673259701</v>
      </c>
      <c r="V162" s="122">
        <f t="shared" si="57"/>
        <v>92.716400163909526</v>
      </c>
      <c r="W162" s="122">
        <f t="shared" si="57"/>
        <v>82.605470781275017</v>
      </c>
      <c r="X162" s="122">
        <f t="shared" si="57"/>
        <v>54.525515359005858</v>
      </c>
      <c r="Y162" s="122">
        <f t="shared" si="57"/>
        <v>11.0552105052807</v>
      </c>
      <c r="DA162" s="130" t="s">
        <v>1891</v>
      </c>
    </row>
    <row r="163" spans="1:105" ht="12" customHeight="1" x14ac:dyDescent="0.25">
      <c r="A163" s="97" t="s">
        <v>53</v>
      </c>
      <c r="B163" s="33">
        <v>84.130464320299026</v>
      </c>
      <c r="C163" s="33">
        <v>82.940239375983353</v>
      </c>
      <c r="D163" s="33">
        <v>124.51342836722773</v>
      </c>
      <c r="E163" s="33">
        <v>130.61804898114036</v>
      </c>
      <c r="F163" s="33">
        <v>141.69240394809222</v>
      </c>
      <c r="G163" s="33">
        <v>132.89344446432852</v>
      </c>
      <c r="H163" s="33">
        <v>152.16522662825324</v>
      </c>
      <c r="I163" s="33">
        <v>147.4193865779707</v>
      </c>
      <c r="J163" s="33">
        <v>151.9826330098748</v>
      </c>
      <c r="K163" s="33">
        <v>154.88769649793176</v>
      </c>
      <c r="L163" s="33">
        <v>151.58094173190452</v>
      </c>
      <c r="M163" s="33">
        <v>126.43903907924656</v>
      </c>
      <c r="N163" s="33">
        <v>175.39736582816042</v>
      </c>
      <c r="O163" s="33">
        <v>121.51696026541369</v>
      </c>
      <c r="P163" s="33">
        <v>113.317636669745</v>
      </c>
      <c r="Q163" s="33">
        <v>118.16766678623567</v>
      </c>
      <c r="R163" s="33">
        <v>230.42654451358379</v>
      </c>
      <c r="S163" s="33">
        <v>200.06144758292305</v>
      </c>
      <c r="T163" s="33">
        <v>93.076365715862977</v>
      </c>
      <c r="U163" s="33">
        <v>97.910158673259701</v>
      </c>
      <c r="V163" s="33">
        <v>92.716400163909526</v>
      </c>
      <c r="W163" s="33">
        <v>82.605470781275017</v>
      </c>
      <c r="X163" s="33">
        <v>54.525515359005858</v>
      </c>
      <c r="Y163" s="33">
        <v>11.0552105052807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34.658248468007855</v>
      </c>
      <c r="C164" s="122">
        <f t="shared" si="58"/>
        <v>43.316761803685608</v>
      </c>
      <c r="D164" s="122">
        <f t="shared" si="58"/>
        <v>36.063416862536116</v>
      </c>
      <c r="E164" s="122">
        <f t="shared" si="58"/>
        <v>53.687519335168275</v>
      </c>
      <c r="F164" s="122">
        <f t="shared" si="58"/>
        <v>29.146053683195102</v>
      </c>
      <c r="G164" s="122">
        <f t="shared" si="58"/>
        <v>29.038420681512566</v>
      </c>
      <c r="H164" s="122">
        <f t="shared" si="58"/>
        <v>32.340639070399497</v>
      </c>
      <c r="I164" s="122">
        <f t="shared" si="58"/>
        <v>51.095280085679804</v>
      </c>
      <c r="J164" s="122">
        <f t="shared" si="58"/>
        <v>49.959146590010597</v>
      </c>
      <c r="K164" s="122">
        <f t="shared" si="58"/>
        <v>36.748649657344231</v>
      </c>
      <c r="L164" s="122">
        <f t="shared" si="58"/>
        <v>50.871643554978426</v>
      </c>
      <c r="M164" s="122">
        <f t="shared" si="58"/>
        <v>49.606444843191838</v>
      </c>
      <c r="N164" s="122">
        <f t="shared" si="58"/>
        <v>90.050691678045325</v>
      </c>
      <c r="O164" s="122">
        <f t="shared" si="58"/>
        <v>62.473701693337986</v>
      </c>
      <c r="P164" s="122">
        <f t="shared" si="58"/>
        <v>55.273019005368553</v>
      </c>
      <c r="Q164" s="122">
        <f t="shared" si="58"/>
        <v>78.658072596399151</v>
      </c>
      <c r="R164" s="122">
        <f t="shared" si="58"/>
        <v>103.28218856936839</v>
      </c>
      <c r="S164" s="122">
        <f t="shared" si="58"/>
        <v>114.34626090969367</v>
      </c>
      <c r="T164" s="122">
        <f t="shared" si="58"/>
        <v>81.048128688389397</v>
      </c>
      <c r="U164" s="122">
        <f t="shared" si="58"/>
        <v>105.23625843079012</v>
      </c>
      <c r="V164" s="122">
        <f t="shared" si="58"/>
        <v>81.975710366139296</v>
      </c>
      <c r="W164" s="122">
        <f t="shared" si="58"/>
        <v>64.414831850079977</v>
      </c>
      <c r="X164" s="122">
        <f t="shared" si="58"/>
        <v>41.662714757525656</v>
      </c>
      <c r="Y164" s="122">
        <f t="shared" si="58"/>
        <v>23.894600351750025</v>
      </c>
      <c r="DA164" s="130" t="s">
        <v>1893</v>
      </c>
    </row>
    <row r="165" spans="1:105" ht="12" customHeight="1" x14ac:dyDescent="0.25">
      <c r="A165" s="97" t="s">
        <v>53</v>
      </c>
      <c r="B165" s="98">
        <v>34.658248468007855</v>
      </c>
      <c r="C165" s="98">
        <v>43.316761803685608</v>
      </c>
      <c r="D165" s="98">
        <v>36.063416862536116</v>
      </c>
      <c r="E165" s="98">
        <v>53.687519335168275</v>
      </c>
      <c r="F165" s="98">
        <v>29.146053683195102</v>
      </c>
      <c r="G165" s="98">
        <v>29.038420681512566</v>
      </c>
      <c r="H165" s="98">
        <v>32.340639070399497</v>
      </c>
      <c r="I165" s="98">
        <v>51.095280085679804</v>
      </c>
      <c r="J165" s="98">
        <v>49.959146590010597</v>
      </c>
      <c r="K165" s="98">
        <v>36.748649657344231</v>
      </c>
      <c r="L165" s="98">
        <v>50.871643554978426</v>
      </c>
      <c r="M165" s="98">
        <v>49.606444843191838</v>
      </c>
      <c r="N165" s="98">
        <v>90.050691678045325</v>
      </c>
      <c r="O165" s="98">
        <v>62.473701693337986</v>
      </c>
      <c r="P165" s="98">
        <v>55.273019005368553</v>
      </c>
      <c r="Q165" s="98">
        <v>78.658072596399151</v>
      </c>
      <c r="R165" s="98">
        <v>103.28218856936839</v>
      </c>
      <c r="S165" s="98">
        <v>114.34626090969367</v>
      </c>
      <c r="T165" s="98">
        <v>81.048128688389397</v>
      </c>
      <c r="U165" s="98">
        <v>105.23625843079012</v>
      </c>
      <c r="V165" s="98">
        <v>81.975710366139296</v>
      </c>
      <c r="W165" s="98">
        <v>64.414831850079977</v>
      </c>
      <c r="X165" s="98">
        <v>41.662714757525656</v>
      </c>
      <c r="Y165" s="98">
        <v>23.894600351750025</v>
      </c>
      <c r="DA165" s="63" t="s">
        <v>1894</v>
      </c>
    </row>
    <row r="166" spans="1:105" ht="12" customHeight="1" x14ac:dyDescent="0.25">
      <c r="A166" s="121" t="s">
        <v>55</v>
      </c>
      <c r="B166" s="122">
        <v>21.038663488931999</v>
      </c>
      <c r="C166" s="122">
        <v>22.252118109511859</v>
      </c>
      <c r="D166" s="122">
        <v>25.968272849480218</v>
      </c>
      <c r="E166" s="122">
        <v>26.668926776933475</v>
      </c>
      <c r="F166" s="122">
        <v>28.980320067667279</v>
      </c>
      <c r="G166" s="122">
        <v>27.887946847027379</v>
      </c>
      <c r="H166" s="122">
        <v>30.221625049469974</v>
      </c>
      <c r="I166" s="122">
        <v>31.535949226113537</v>
      </c>
      <c r="J166" s="122">
        <v>36.066748776880104</v>
      </c>
      <c r="K166" s="122">
        <v>39.886164684015043</v>
      </c>
      <c r="L166" s="122">
        <v>38.971246624973602</v>
      </c>
      <c r="M166" s="122">
        <v>38.383624618590574</v>
      </c>
      <c r="N166" s="122">
        <v>36.564120557332785</v>
      </c>
      <c r="O166" s="122">
        <v>39.493899440072738</v>
      </c>
      <c r="P166" s="122">
        <v>42.450297387497457</v>
      </c>
      <c r="Q166" s="122">
        <v>44.115874602720915</v>
      </c>
      <c r="R166" s="122">
        <v>46.671635996169897</v>
      </c>
      <c r="S166" s="122">
        <v>45.342313226660337</v>
      </c>
      <c r="T166" s="122">
        <v>40.392518826601275</v>
      </c>
      <c r="U166" s="122">
        <v>33.303069974286458</v>
      </c>
      <c r="V166" s="122">
        <v>27.78943682890236</v>
      </c>
      <c r="W166" s="122">
        <v>24.312075214215163</v>
      </c>
      <c r="X166" s="122">
        <v>16.973097575915006</v>
      </c>
      <c r="Y166" s="122">
        <v>8.6263600860036185</v>
      </c>
      <c r="DA166" s="130" t="s">
        <v>1895</v>
      </c>
    </row>
    <row r="167" spans="1:105" ht="12" customHeight="1" x14ac:dyDescent="0.25">
      <c r="A167" s="97" t="s">
        <v>124</v>
      </c>
      <c r="B167" s="98">
        <v>0.14565901469945089</v>
      </c>
      <c r="C167" s="98">
        <v>0.16756817847012961</v>
      </c>
      <c r="D167" s="98">
        <v>0.22240472940236988</v>
      </c>
      <c r="E167" s="98">
        <v>0.24391665318379741</v>
      </c>
      <c r="F167" s="98">
        <v>0.25754758792678312</v>
      </c>
      <c r="G167" s="98">
        <v>0.24557065374890816</v>
      </c>
      <c r="H167" s="98">
        <v>0.24005536473437855</v>
      </c>
      <c r="I167" s="98">
        <v>0.20849902224939759</v>
      </c>
      <c r="J167" s="98">
        <v>0.20358679878365324</v>
      </c>
      <c r="K167" s="98">
        <v>0.187721064571057</v>
      </c>
      <c r="L167" s="98">
        <v>0.15034706881840082</v>
      </c>
      <c r="M167" s="98">
        <v>0.11259628784924301</v>
      </c>
      <c r="N167" s="98">
        <v>9.4597909724261964E-2</v>
      </c>
      <c r="O167" s="98">
        <v>0.16931754807997051</v>
      </c>
      <c r="P167" s="98">
        <v>0.19765083583680454</v>
      </c>
      <c r="Q167" s="98">
        <v>0.19808909477323669</v>
      </c>
      <c r="R167" s="98">
        <v>0.19584956213591714</v>
      </c>
      <c r="S167" s="98">
        <v>0.20123572066493439</v>
      </c>
      <c r="T167" s="98">
        <v>0.1898275681800109</v>
      </c>
      <c r="U167" s="98">
        <v>0.16260949157390164</v>
      </c>
      <c r="V167" s="98">
        <v>0.14163119935876198</v>
      </c>
      <c r="W167" s="98">
        <v>0.11431874128576079</v>
      </c>
      <c r="X167" s="98">
        <v>7.7554722855175215E-2</v>
      </c>
      <c r="Y167" s="98">
        <v>4.4563059318848512E-2</v>
      </c>
      <c r="DA167" s="63" t="s">
        <v>1896</v>
      </c>
    </row>
    <row r="168" spans="1:105" ht="12" customHeight="1" x14ac:dyDescent="0.25">
      <c r="A168" s="97" t="s">
        <v>123</v>
      </c>
      <c r="B168" s="98">
        <v>1.8594767833972454E-3</v>
      </c>
      <c r="C168" s="98">
        <v>2.2942088918774628E-3</v>
      </c>
      <c r="D168" s="98">
        <v>2.7766889647893251E-3</v>
      </c>
      <c r="E168" s="98">
        <v>3.2595793487579052E-3</v>
      </c>
      <c r="F168" s="98">
        <v>3.3272221865073281E-3</v>
      </c>
      <c r="G168" s="98">
        <v>3.1915238590083661E-3</v>
      </c>
      <c r="H168" s="98">
        <v>3.1886136651072435E-3</v>
      </c>
      <c r="I168" s="98">
        <v>3.0585385609493412E-3</v>
      </c>
      <c r="J168" s="98">
        <v>3.3223898611716481E-3</v>
      </c>
      <c r="K168" s="98">
        <v>3.2288783479580791E-3</v>
      </c>
      <c r="L168" s="98">
        <v>2.7602114786836785E-3</v>
      </c>
      <c r="M168" s="98">
        <v>1.802417447112333E-3</v>
      </c>
      <c r="N168" s="98">
        <v>1.386849018914352E-3</v>
      </c>
      <c r="O168" s="98">
        <v>3.1538514582315552E-3</v>
      </c>
      <c r="P168" s="98">
        <v>3.4461531769113844E-3</v>
      </c>
      <c r="Q168" s="98">
        <v>3.1627645266338556E-3</v>
      </c>
      <c r="R168" s="98">
        <v>2.7910063835249257E-3</v>
      </c>
      <c r="S168" s="98">
        <v>2.898777169938182E-3</v>
      </c>
      <c r="T168" s="98">
        <v>2.999579706087933E-3</v>
      </c>
      <c r="U168" s="98">
        <v>2.8048891850036995E-3</v>
      </c>
      <c r="V168" s="98">
        <v>2.4338014877795838E-3</v>
      </c>
      <c r="W168" s="98">
        <v>1.6656785555564098E-3</v>
      </c>
      <c r="X168" s="98">
        <v>1.2482702404974946E-3</v>
      </c>
      <c r="Y168" s="98">
        <v>1.2689669318699918E-3</v>
      </c>
      <c r="DA168" s="63" t="s">
        <v>1897</v>
      </c>
    </row>
    <row r="169" spans="1:105" ht="12" customHeight="1" x14ac:dyDescent="0.25">
      <c r="A169" s="100" t="s">
        <v>50</v>
      </c>
      <c r="B169" s="101">
        <v>3.7232863281348288E-4</v>
      </c>
      <c r="C169" s="101">
        <v>4.5567861352058654E-4</v>
      </c>
      <c r="D169" s="101">
        <v>5.6655569653892273E-4</v>
      </c>
      <c r="E169" s="101">
        <v>6.4472451353629536E-4</v>
      </c>
      <c r="F169" s="101">
        <v>6.7144533224682338E-4</v>
      </c>
      <c r="G169" s="101">
        <v>7.3014088331101602E-4</v>
      </c>
      <c r="H169" s="101">
        <v>6.5420537334351402E-4</v>
      </c>
      <c r="I169" s="101">
        <v>6.2746761136276623E-4</v>
      </c>
      <c r="J169" s="101">
        <v>6.6959474248107979E-4</v>
      </c>
      <c r="K169" s="101">
        <v>6.5463540246637054E-4</v>
      </c>
      <c r="L169" s="101">
        <v>5.5495084293554495E-4</v>
      </c>
      <c r="M169" s="101">
        <v>2.9831537143534044E-4</v>
      </c>
      <c r="N169" s="101">
        <v>1.3859355722108086E-5</v>
      </c>
      <c r="O169" s="101">
        <v>5.906889645409467E-4</v>
      </c>
      <c r="P169" s="101">
        <v>6.2621974773462933E-4</v>
      </c>
      <c r="Q169" s="101">
        <v>5.3713191484790798E-4</v>
      </c>
      <c r="R169" s="101">
        <v>5.3135748593698324E-4</v>
      </c>
      <c r="S169" s="101">
        <v>5.5295682265310792E-4</v>
      </c>
      <c r="T169" s="101">
        <v>5.280488554037147E-4</v>
      </c>
      <c r="U169" s="101">
        <v>4.4901891930070628E-4</v>
      </c>
      <c r="V169" s="101">
        <v>3.7101703630386835E-4</v>
      </c>
      <c r="W169" s="101">
        <v>3.0610884356058025E-4</v>
      </c>
      <c r="X169" s="101">
        <v>2.3315576261861943E-4</v>
      </c>
      <c r="Y169" s="101">
        <v>2.0101760578504336E-4</v>
      </c>
      <c r="DA169" s="131" t="s">
        <v>1898</v>
      </c>
    </row>
    <row r="170" spans="1:105" ht="12" customHeight="1" x14ac:dyDescent="0.25">
      <c r="A170" s="103" t="s">
        <v>52</v>
      </c>
      <c r="B170" s="104">
        <v>1.4871481505837625E-3</v>
      </c>
      <c r="C170" s="104">
        <v>1.8385302783568763E-3</v>
      </c>
      <c r="D170" s="104">
        <v>2.2101332682504023E-3</v>
      </c>
      <c r="E170" s="104">
        <v>2.61485483522161E-3</v>
      </c>
      <c r="F170" s="104">
        <v>2.6557768542605047E-3</v>
      </c>
      <c r="G170" s="104">
        <v>2.46138297569735E-3</v>
      </c>
      <c r="H170" s="104">
        <v>2.5344082917637292E-3</v>
      </c>
      <c r="I170" s="104">
        <v>2.4310709495865748E-3</v>
      </c>
      <c r="J170" s="104">
        <v>2.6527951186905681E-3</v>
      </c>
      <c r="K170" s="104">
        <v>2.5742429454917088E-3</v>
      </c>
      <c r="L170" s="104">
        <v>2.2052606357481335E-3</v>
      </c>
      <c r="M170" s="104">
        <v>1.5041020756769927E-3</v>
      </c>
      <c r="N170" s="104">
        <v>1.372989663192244E-3</v>
      </c>
      <c r="O170" s="104">
        <v>2.5631624936906083E-3</v>
      </c>
      <c r="P170" s="104">
        <v>2.8199334291767551E-3</v>
      </c>
      <c r="Q170" s="104">
        <v>2.6256326117859476E-3</v>
      </c>
      <c r="R170" s="104">
        <v>2.2596488975879427E-3</v>
      </c>
      <c r="S170" s="104">
        <v>2.3458203472850742E-3</v>
      </c>
      <c r="T170" s="104">
        <v>2.4715308506842184E-3</v>
      </c>
      <c r="U170" s="104">
        <v>2.3558702657029934E-3</v>
      </c>
      <c r="V170" s="104">
        <v>2.0627844514757156E-3</v>
      </c>
      <c r="W170" s="104">
        <v>1.3595697119958294E-3</v>
      </c>
      <c r="X170" s="104">
        <v>1.0151144778788753E-3</v>
      </c>
      <c r="Y170" s="104">
        <v>1.0679493260849484E-3</v>
      </c>
      <c r="DA170" s="132" t="s">
        <v>1899</v>
      </c>
    </row>
    <row r="171" spans="1:105" ht="12" customHeight="1" x14ac:dyDescent="0.25">
      <c r="A171" s="106" t="s">
        <v>122</v>
      </c>
      <c r="B171" s="101">
        <v>7.4343079411038477</v>
      </c>
      <c r="C171" s="101">
        <v>7.6591441955477304</v>
      </c>
      <c r="D171" s="101">
        <v>9.427527169597548</v>
      </c>
      <c r="E171" s="101">
        <v>9.5150541335820904</v>
      </c>
      <c r="F171" s="101">
        <v>10.883398657508225</v>
      </c>
      <c r="G171" s="101">
        <v>10.529583691450906</v>
      </c>
      <c r="H171" s="101">
        <v>11.243322703666704</v>
      </c>
      <c r="I171" s="101">
        <v>10.110531790132608</v>
      </c>
      <c r="J171" s="101">
        <v>9.7653364819875215</v>
      </c>
      <c r="K171" s="101">
        <v>10.682950934152572</v>
      </c>
      <c r="L171" s="101">
        <v>9.9253217759833561</v>
      </c>
      <c r="M171" s="101">
        <v>9.9581783897399099</v>
      </c>
      <c r="N171" s="101">
        <v>9.6118646384729978</v>
      </c>
      <c r="O171" s="101">
        <v>11.066360639415075</v>
      </c>
      <c r="P171" s="101">
        <v>12.158526778804886</v>
      </c>
      <c r="Q171" s="101">
        <v>11.851624918257848</v>
      </c>
      <c r="R171" s="101">
        <v>12.538840778946208</v>
      </c>
      <c r="S171" s="101">
        <v>11.750752719487101</v>
      </c>
      <c r="T171" s="101">
        <v>9.9157418023440069</v>
      </c>
      <c r="U171" s="101">
        <v>7.9063815287525205</v>
      </c>
      <c r="V171" s="101">
        <v>6.3437577265239078</v>
      </c>
      <c r="W171" s="101">
        <v>5.2320221594386824</v>
      </c>
      <c r="X171" s="101">
        <v>3.4077894685617425</v>
      </c>
      <c r="Y171" s="101">
        <v>1.7485217344899027</v>
      </c>
      <c r="DA171" s="131" t="s">
        <v>1900</v>
      </c>
    </row>
    <row r="172" spans="1:105" ht="12" customHeight="1" x14ac:dyDescent="0.25">
      <c r="A172" s="107" t="s">
        <v>121</v>
      </c>
      <c r="B172" s="104">
        <v>13.456837056345302</v>
      </c>
      <c r="C172" s="104">
        <v>14.423111526602122</v>
      </c>
      <c r="D172" s="104">
        <v>16.315564261515512</v>
      </c>
      <c r="E172" s="104">
        <v>16.906696410818832</v>
      </c>
      <c r="F172" s="104">
        <v>17.836046600045766</v>
      </c>
      <c r="G172" s="104">
        <v>17.109600977968555</v>
      </c>
      <c r="H172" s="104">
        <v>18.735058367403784</v>
      </c>
      <c r="I172" s="104">
        <v>21.213859875170581</v>
      </c>
      <c r="J172" s="104">
        <v>26.09450310624776</v>
      </c>
      <c r="K172" s="104">
        <v>29.012263806943452</v>
      </c>
      <c r="L172" s="104">
        <v>28.892817568693161</v>
      </c>
      <c r="M172" s="104">
        <v>28.311047523554311</v>
      </c>
      <c r="N172" s="104">
        <v>26.856271160116613</v>
      </c>
      <c r="O172" s="104">
        <v>28.255067401119462</v>
      </c>
      <c r="P172" s="104">
        <v>30.090673619678853</v>
      </c>
      <c r="Q172" s="104">
        <v>32.062997825163194</v>
      </c>
      <c r="R172" s="104">
        <v>33.934154648704244</v>
      </c>
      <c r="S172" s="104">
        <v>33.387426009338363</v>
      </c>
      <c r="T172" s="104">
        <v>30.283949876371171</v>
      </c>
      <c r="U172" s="104">
        <v>25.231274064775029</v>
      </c>
      <c r="V172" s="104">
        <v>21.301614101531911</v>
      </c>
      <c r="W172" s="104">
        <v>18.964068634935163</v>
      </c>
      <c r="X172" s="104">
        <v>13.486505114257589</v>
      </c>
      <c r="Y172" s="104">
        <v>6.8320063252629977</v>
      </c>
      <c r="DA172" s="132" t="s">
        <v>1901</v>
      </c>
    </row>
    <row r="173" spans="1:105" ht="12" customHeight="1" x14ac:dyDescent="0.25">
      <c r="A173" s="108" t="s">
        <v>53</v>
      </c>
      <c r="B173" s="98">
        <v>2.7037800253313939</v>
      </c>
      <c r="C173" s="98">
        <v>2.8683091715236881</v>
      </c>
      <c r="D173" s="98">
        <v>3.3244444522351948</v>
      </c>
      <c r="E173" s="98">
        <v>3.3262959009577457</v>
      </c>
      <c r="F173" s="98">
        <v>3.5851800829005103</v>
      </c>
      <c r="G173" s="98">
        <v>3.8903012690428551</v>
      </c>
      <c r="H173" s="98">
        <v>3.8326933927382476</v>
      </c>
      <c r="I173" s="98">
        <v>4.3895355934662961</v>
      </c>
      <c r="J173" s="98">
        <v>5.3026076988302391</v>
      </c>
      <c r="K173" s="98">
        <v>5.9458158709022291</v>
      </c>
      <c r="L173" s="98">
        <v>5.9631949374247037</v>
      </c>
      <c r="M173" s="98">
        <v>5.715625059255415</v>
      </c>
      <c r="N173" s="98">
        <v>4.5225303746622236</v>
      </c>
      <c r="O173" s="98">
        <v>5.196421820426508</v>
      </c>
      <c r="P173" s="98">
        <v>5.4338746753204994</v>
      </c>
      <c r="Q173" s="98">
        <v>5.541651284348033</v>
      </c>
      <c r="R173" s="98">
        <v>6.5926512415409046</v>
      </c>
      <c r="S173" s="98">
        <v>6.5166965781385562</v>
      </c>
      <c r="T173" s="98">
        <v>5.4369428508950044</v>
      </c>
      <c r="U173" s="98">
        <v>4.1232984894215248</v>
      </c>
      <c r="V173" s="98">
        <v>3.2757926053128501</v>
      </c>
      <c r="W173" s="98">
        <v>3.5684421923261231</v>
      </c>
      <c r="X173" s="98">
        <v>2.5725609701265819</v>
      </c>
      <c r="Y173" s="98">
        <v>1.0673508231123827</v>
      </c>
      <c r="DA173" s="63" t="s">
        <v>1902</v>
      </c>
    </row>
    <row r="174" spans="1:105" ht="12" customHeight="1" x14ac:dyDescent="0.25">
      <c r="A174" s="115" t="s">
        <v>52</v>
      </c>
      <c r="B174" s="33">
        <v>10.753057031013908</v>
      </c>
      <c r="C174" s="33">
        <v>11.554802355078435</v>
      </c>
      <c r="D174" s="33">
        <v>12.991119809280315</v>
      </c>
      <c r="E174" s="33">
        <v>13.580400509861086</v>
      </c>
      <c r="F174" s="33">
        <v>14.250866517145255</v>
      </c>
      <c r="G174" s="33">
        <v>13.219299708925698</v>
      </c>
      <c r="H174" s="33">
        <v>14.902364974665536</v>
      </c>
      <c r="I174" s="33">
        <v>16.824324281704286</v>
      </c>
      <c r="J174" s="33">
        <v>20.79189540741752</v>
      </c>
      <c r="K174" s="33">
        <v>23.066447936041222</v>
      </c>
      <c r="L174" s="33">
        <v>22.929622631268458</v>
      </c>
      <c r="M174" s="33">
        <v>22.595422464298895</v>
      </c>
      <c r="N174" s="33">
        <v>22.333740785454388</v>
      </c>
      <c r="O174" s="33">
        <v>23.058645580692954</v>
      </c>
      <c r="P174" s="33">
        <v>24.656798944358354</v>
      </c>
      <c r="Q174" s="33">
        <v>26.521346540815163</v>
      </c>
      <c r="R174" s="33">
        <v>27.341503407163337</v>
      </c>
      <c r="S174" s="33">
        <v>26.870729431199806</v>
      </c>
      <c r="T174" s="33">
        <v>24.847007025476167</v>
      </c>
      <c r="U174" s="33">
        <v>21.107975575353503</v>
      </c>
      <c r="V174" s="33">
        <v>18.025821496219059</v>
      </c>
      <c r="W174" s="33">
        <v>15.395626442609039</v>
      </c>
      <c r="X174" s="33">
        <v>10.913944144131007</v>
      </c>
      <c r="Y174" s="33">
        <v>5.7646555021506147</v>
      </c>
      <c r="DA174" s="60" t="s">
        <v>1903</v>
      </c>
    </row>
    <row r="175" spans="1:105" ht="12" customHeight="1" x14ac:dyDescent="0.25">
      <c r="A175" s="121" t="s">
        <v>54</v>
      </c>
      <c r="B175" s="122">
        <v>9.7134833901229456</v>
      </c>
      <c r="C175" s="122">
        <v>10.136251421339608</v>
      </c>
      <c r="D175" s="122">
        <v>13.01060234266034</v>
      </c>
      <c r="E175" s="122">
        <v>12.980165378429088</v>
      </c>
      <c r="F175" s="122">
        <v>14.651014827978296</v>
      </c>
      <c r="G175" s="122">
        <v>14.276103027353788</v>
      </c>
      <c r="H175" s="122">
        <v>15.439813503834433</v>
      </c>
      <c r="I175" s="122">
        <v>15.371546368162013</v>
      </c>
      <c r="J175" s="122">
        <v>16.457420205039721</v>
      </c>
      <c r="K175" s="122">
        <v>17.811666970601969</v>
      </c>
      <c r="L175" s="122">
        <v>17.020078536854744</v>
      </c>
      <c r="M175" s="122">
        <v>16.002262304061148</v>
      </c>
      <c r="N175" s="122">
        <v>15.584010815302472</v>
      </c>
      <c r="O175" s="122">
        <v>17.839232328378007</v>
      </c>
      <c r="P175" s="122">
        <v>19.219802771245</v>
      </c>
      <c r="Q175" s="122">
        <v>19.60997255749994</v>
      </c>
      <c r="R175" s="122">
        <v>20.855884608334822</v>
      </c>
      <c r="S175" s="122">
        <v>20.123022619598753</v>
      </c>
      <c r="T175" s="122">
        <v>18.937997435275559</v>
      </c>
      <c r="U175" s="122">
        <v>15.944876978292191</v>
      </c>
      <c r="V175" s="122">
        <v>15.024516920676472</v>
      </c>
      <c r="W175" s="122">
        <v>11.823254952608615</v>
      </c>
      <c r="X175" s="122">
        <v>8.0735089666514508</v>
      </c>
      <c r="Y175" s="122">
        <v>3.4848104828295892</v>
      </c>
      <c r="DA175" s="130" t="s">
        <v>1904</v>
      </c>
    </row>
    <row r="176" spans="1:105" ht="12" customHeight="1" x14ac:dyDescent="0.25">
      <c r="A176" s="97" t="s">
        <v>50</v>
      </c>
      <c r="B176" s="98">
        <v>0.4175945060156086</v>
      </c>
      <c r="C176" s="98">
        <v>0.42504493743793648</v>
      </c>
      <c r="D176" s="98">
        <v>0.45354393099525103</v>
      </c>
      <c r="E176" s="98">
        <v>0.42827539397590592</v>
      </c>
      <c r="F176" s="98">
        <v>0.49427858754267068</v>
      </c>
      <c r="G176" s="98">
        <v>0.45541845639265294</v>
      </c>
      <c r="H176" s="98">
        <v>0.50363868100427589</v>
      </c>
      <c r="I176" s="98">
        <v>0.58150385439611241</v>
      </c>
      <c r="J176" s="98">
        <v>0.66858500452270875</v>
      </c>
      <c r="K176" s="98">
        <v>0.6262437313054704</v>
      </c>
      <c r="L176" s="98">
        <v>0.80081479422541768</v>
      </c>
      <c r="M176" s="98">
        <v>0.77335893125909771</v>
      </c>
      <c r="N176" s="98">
        <v>0.261241957567386</v>
      </c>
      <c r="O176" s="98">
        <v>1.3793793491663224</v>
      </c>
      <c r="P176" s="98">
        <v>1.8013713419884851</v>
      </c>
      <c r="Q176" s="98">
        <v>1.9035834473954407</v>
      </c>
      <c r="R176" s="98">
        <v>1.9851098090954176</v>
      </c>
      <c r="S176" s="98">
        <v>2.1906005489011866</v>
      </c>
      <c r="T176" s="98">
        <v>2.8089035091313477</v>
      </c>
      <c r="U176" s="98">
        <v>2.5858724137941844</v>
      </c>
      <c r="V176" s="98">
        <v>2.6486073519871343</v>
      </c>
      <c r="W176" s="98">
        <v>2.1742934996280558</v>
      </c>
      <c r="X176" s="98">
        <v>1.4094027818667905</v>
      </c>
      <c r="Y176" s="98">
        <v>0.67590724927923018</v>
      </c>
      <c r="DA176" s="63" t="s">
        <v>1905</v>
      </c>
    </row>
    <row r="177" spans="1:105" ht="12" customHeight="1" x14ac:dyDescent="0.25">
      <c r="A177" s="109" t="s">
        <v>120</v>
      </c>
      <c r="B177" s="33">
        <v>9.2958888841073364</v>
      </c>
      <c r="C177" s="33">
        <v>9.7112064839016714</v>
      </c>
      <c r="D177" s="33">
        <v>12.557058411665089</v>
      </c>
      <c r="E177" s="33">
        <v>12.551889984453183</v>
      </c>
      <c r="F177" s="33">
        <v>14.156736240435626</v>
      </c>
      <c r="G177" s="33">
        <v>13.820684570961134</v>
      </c>
      <c r="H177" s="33">
        <v>14.936174822830157</v>
      </c>
      <c r="I177" s="33">
        <v>14.790042513765901</v>
      </c>
      <c r="J177" s="33">
        <v>15.788835200517013</v>
      </c>
      <c r="K177" s="33">
        <v>17.185423239296497</v>
      </c>
      <c r="L177" s="33">
        <v>16.219263742629327</v>
      </c>
      <c r="M177" s="33">
        <v>15.22890337280205</v>
      </c>
      <c r="N177" s="33">
        <v>15.322768857735086</v>
      </c>
      <c r="O177" s="33">
        <v>16.459852979211686</v>
      </c>
      <c r="P177" s="33">
        <v>17.418431429256515</v>
      </c>
      <c r="Q177" s="33">
        <v>17.706389110104499</v>
      </c>
      <c r="R177" s="33">
        <v>18.870774799239406</v>
      </c>
      <c r="S177" s="33">
        <v>17.932422070697566</v>
      </c>
      <c r="T177" s="33">
        <v>16.129093926144211</v>
      </c>
      <c r="U177" s="33">
        <v>13.359004564498006</v>
      </c>
      <c r="V177" s="33">
        <v>12.375909568689337</v>
      </c>
      <c r="W177" s="33">
        <v>9.6489614529805579</v>
      </c>
      <c r="X177" s="33">
        <v>6.6641061847846608</v>
      </c>
      <c r="Y177" s="33">
        <v>2.808903233550359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0.6224527222303583</v>
      </c>
      <c r="C3" s="119">
        <f>IF(RES_hhdet_tes!C3=0,"",RES_hhdet_tes!C3/RES_hhdet_fec!C3)</f>
        <v>0.6274557779520461</v>
      </c>
      <c r="D3" s="119">
        <f>IF(RES_hhdet_tes!D3=0,"",RES_hhdet_tes!D3/RES_hhdet_fec!D3)</f>
        <v>0.67233524946345391</v>
      </c>
      <c r="E3" s="119">
        <f>IF(RES_hhdet_tes!E3=0,"",RES_hhdet_tes!E3/RES_hhdet_fec!E3)</f>
        <v>0.68483453870198385</v>
      </c>
      <c r="F3" s="119">
        <f>IF(RES_hhdet_tes!F3=0,"",RES_hhdet_tes!F3/RES_hhdet_fec!F3)</f>
        <v>0.64167269135218041</v>
      </c>
      <c r="G3" s="119">
        <f>IF(RES_hhdet_tes!G3=0,"",RES_hhdet_tes!G3/RES_hhdet_fec!G3)</f>
        <v>0.63296654665675667</v>
      </c>
      <c r="H3" s="119">
        <f>IF(RES_hhdet_tes!H3=0,"",RES_hhdet_tes!H3/RES_hhdet_fec!H3)</f>
        <v>0.71069356255516403</v>
      </c>
      <c r="I3" s="119">
        <f>IF(RES_hhdet_tes!I3=0,"",RES_hhdet_tes!I3/RES_hhdet_fec!I3)</f>
        <v>0.70386774205632752</v>
      </c>
      <c r="J3" s="119">
        <f>IF(RES_hhdet_tes!J3=0,"",RES_hhdet_tes!J3/RES_hhdet_fec!J3)</f>
        <v>0.61871226448402861</v>
      </c>
      <c r="K3" s="119">
        <f>IF(RES_hhdet_tes!K3=0,"",RES_hhdet_tes!K3/RES_hhdet_fec!K3)</f>
        <v>0.63286054618138921</v>
      </c>
      <c r="L3" s="119">
        <f>IF(RES_hhdet_tes!L3=0,"",RES_hhdet_tes!L3/RES_hhdet_fec!L3)</f>
        <v>0.64393410787013816</v>
      </c>
      <c r="M3" s="119">
        <f>IF(RES_hhdet_tes!M3=0,"",RES_hhdet_tes!M3/RES_hhdet_fec!M3)</f>
        <v>0.62636909425591247</v>
      </c>
      <c r="N3" s="119">
        <f>IF(RES_hhdet_tes!N3=0,"",RES_hhdet_tes!N3/RES_hhdet_fec!N3)</f>
        <v>0.9345979504980676</v>
      </c>
      <c r="O3" s="119">
        <f>IF(RES_hhdet_tes!O3=0,"",RES_hhdet_tes!O3/RES_hhdet_fec!O3)</f>
        <v>0.81168472847042117</v>
      </c>
      <c r="P3" s="119">
        <f>IF(RES_hhdet_tes!P3=0,"",RES_hhdet_tes!P3/RES_hhdet_fec!P3)</f>
        <v>0.75004796620123027</v>
      </c>
      <c r="Q3" s="119">
        <f>IF(RES_hhdet_tes!Q3=0,"",RES_hhdet_tes!Q3/RES_hhdet_fec!Q3)</f>
        <v>0.77137549339786671</v>
      </c>
      <c r="R3" s="119">
        <f>IF(RES_hhdet_tes!R3=0,"",RES_hhdet_tes!R3/RES_hhdet_fec!R3)</f>
        <v>0.94677539933084676</v>
      </c>
      <c r="S3" s="119">
        <f>IF(RES_hhdet_tes!S3=0,"",RES_hhdet_tes!S3/RES_hhdet_fec!S3)</f>
        <v>0.84428110235707488</v>
      </c>
      <c r="T3" s="119">
        <f>IF(RES_hhdet_tes!T3=0,"",RES_hhdet_tes!T3/RES_hhdet_fec!T3)</f>
        <v>0.8418217965588235</v>
      </c>
      <c r="U3" s="119">
        <f>IF(RES_hhdet_tes!U3=0,"",RES_hhdet_tes!U3/RES_hhdet_fec!U3)</f>
        <v>0.90873148866164932</v>
      </c>
      <c r="V3" s="119">
        <f>IF(RES_hhdet_tes!V3=0,"",RES_hhdet_tes!V3/RES_hhdet_fec!V3)</f>
        <v>0.88602265472271236</v>
      </c>
      <c r="W3" s="119">
        <f>IF(RES_hhdet_tes!W3=0,"",RES_hhdet_tes!W3/RES_hhdet_fec!W3)</f>
        <v>0.8383283337731402</v>
      </c>
      <c r="X3" s="119">
        <f>IF(RES_hhdet_tes!X3=0,"",RES_hhdet_tes!X3/RES_hhdet_fec!X3)</f>
        <v>0.8618493260117962</v>
      </c>
      <c r="Y3" s="119" t="str">
        <f>IF(RES_hhdet_tes!Y3=0,"",RES_hhdet_tes!Y3/RES_hhdet_fec!Y3)</f>
        <v/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0.56149365948940544</v>
      </c>
      <c r="C4" s="124">
        <f>IF(RES_hhdet_tes!C4=0,"",RES_hhdet_tes!C4/RES_hhdet_fec!C4)</f>
        <v>0.56139595036722256</v>
      </c>
      <c r="D4" s="124">
        <f>IF(RES_hhdet_tes!D4=0,"",RES_hhdet_tes!D4/RES_hhdet_fec!D4)</f>
        <v>0.56146323985205093</v>
      </c>
      <c r="E4" s="124">
        <f>IF(RES_hhdet_tes!E4=0,"",RES_hhdet_tes!E4/RES_hhdet_fec!E4)</f>
        <v>0.56132884320296306</v>
      </c>
      <c r="F4" s="124">
        <f>IF(RES_hhdet_tes!F4=0,"",RES_hhdet_tes!F4/RES_hhdet_fec!F4)</f>
        <v>0.56147181427630122</v>
      </c>
      <c r="G4" s="124">
        <f>IF(RES_hhdet_tes!G4=0,"",RES_hhdet_tes!G4/RES_hhdet_fec!G4)</f>
        <v>0.56143862578496317</v>
      </c>
      <c r="H4" s="124">
        <f>IF(RES_hhdet_tes!H4=0,"",RES_hhdet_tes!H4/RES_hhdet_fec!H4)</f>
        <v>0.56137973864772384</v>
      </c>
      <c r="I4" s="124">
        <f>IF(RES_hhdet_tes!I4=0,"",RES_hhdet_tes!I4/RES_hhdet_fec!I4)</f>
        <v>0.56330810857292535</v>
      </c>
      <c r="J4" s="124">
        <f>IF(RES_hhdet_tes!J4=0,"",RES_hhdet_tes!J4/RES_hhdet_fec!J4)</f>
        <v>0.56848650389582056</v>
      </c>
      <c r="K4" s="124">
        <f>IF(RES_hhdet_tes!K4=0,"",RES_hhdet_tes!K4/RES_hhdet_fec!K4)</f>
        <v>0.57095889918065956</v>
      </c>
      <c r="L4" s="124">
        <f>IF(RES_hhdet_tes!L4=0,"",RES_hhdet_tes!L4/RES_hhdet_fec!L4)</f>
        <v>0.57174382995702666</v>
      </c>
      <c r="M4" s="124">
        <f>IF(RES_hhdet_tes!M4=0,"",RES_hhdet_tes!M4/RES_hhdet_fec!M4)</f>
        <v>0.57174502329948695</v>
      </c>
      <c r="N4" s="124">
        <f>IF(RES_hhdet_tes!N4=0,"",RES_hhdet_tes!N4/RES_hhdet_fec!N4)</f>
        <v>0.5933573103575811</v>
      </c>
      <c r="O4" s="124">
        <f>IF(RES_hhdet_tes!O4=0,"",RES_hhdet_tes!O4/RES_hhdet_fec!O4)</f>
        <v>0.63926767481165958</v>
      </c>
      <c r="P4" s="124">
        <f>IF(RES_hhdet_tes!P4=0,"",RES_hhdet_tes!P4/RES_hhdet_fec!P4)</f>
        <v>0.64210654216901519</v>
      </c>
      <c r="Q4" s="124">
        <f>IF(RES_hhdet_tes!Q4=0,"",RES_hhdet_tes!Q4/RES_hhdet_fec!Q4)</f>
        <v>0.64363733992495809</v>
      </c>
      <c r="R4" s="124">
        <f>IF(RES_hhdet_tes!R4=0,"",RES_hhdet_tes!R4/RES_hhdet_fec!R4)</f>
        <v>0.64498157797373712</v>
      </c>
      <c r="S4" s="124">
        <f>IF(RES_hhdet_tes!S4=0,"",RES_hhdet_tes!S4/RES_hhdet_fec!S4)</f>
        <v>0.65016772650569499</v>
      </c>
      <c r="T4" s="124">
        <f>IF(RES_hhdet_tes!T4=0,"",RES_hhdet_tes!T4/RES_hhdet_fec!T4)</f>
        <v>0.65127394593237886</v>
      </c>
      <c r="U4" s="124">
        <f>IF(RES_hhdet_tes!U4=0,"",RES_hhdet_tes!U4/RES_hhdet_fec!U4)</f>
        <v>0.65183353531386479</v>
      </c>
      <c r="V4" s="124">
        <f>IF(RES_hhdet_tes!V4=0,"",RES_hhdet_tes!V4/RES_hhdet_fec!V4)</f>
        <v>0.65232918380317872</v>
      </c>
      <c r="W4" s="124">
        <f>IF(RES_hhdet_tes!W4=0,"",RES_hhdet_tes!W4/RES_hhdet_fec!W4)</f>
        <v>0.65259979163508064</v>
      </c>
      <c r="X4" s="124">
        <f>IF(RES_hhdet_tes!X4=0,"",RES_hhdet_tes!X4/RES_hhdet_fec!X4)</f>
        <v>0.65286811276830914</v>
      </c>
      <c r="Y4" s="124" t="str">
        <f>IF(RES_hhdet_tes!Y4=0,"",RES_hhdet_tes!Y4/RES_hhdet_fec!Y4)</f>
        <v/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0.55911944892759224</v>
      </c>
      <c r="C5" s="111">
        <f>IF(RES_hhdet_tes!C5=0,"",RES_hhdet_tes!C5/RES_hhdet_fec!C5)</f>
        <v>0.55911944892759224</v>
      </c>
      <c r="D5" s="111">
        <f>IF(RES_hhdet_tes!D5=0,"",RES_hhdet_tes!D5/RES_hhdet_fec!D5)</f>
        <v>0.55911944892759224</v>
      </c>
      <c r="E5" s="111">
        <f>IF(RES_hhdet_tes!E5=0,"",RES_hhdet_tes!E5/RES_hhdet_fec!E5)</f>
        <v>0.55911944892759224</v>
      </c>
      <c r="F5" s="111">
        <f>IF(RES_hhdet_tes!F5=0,"",RES_hhdet_tes!F5/RES_hhdet_fec!F5)</f>
        <v>0.55911944892759224</v>
      </c>
      <c r="G5" s="111">
        <f>IF(RES_hhdet_tes!G5=0,"",RES_hhdet_tes!G5/RES_hhdet_fec!G5)</f>
        <v>0.55911944892759224</v>
      </c>
      <c r="H5" s="111">
        <f>IF(RES_hhdet_tes!H5=0,"",RES_hhdet_tes!H5/RES_hhdet_fec!H5)</f>
        <v>0.55911944892759224</v>
      </c>
      <c r="I5" s="111">
        <f>IF(RES_hhdet_tes!I5=0,"",RES_hhdet_tes!I5/RES_hhdet_fec!I5)</f>
        <v>0.56119064940752506</v>
      </c>
      <c r="J5" s="111">
        <f>IF(RES_hhdet_tes!J5=0,"",RES_hhdet_tes!J5/RES_hhdet_fec!J5)</f>
        <v>0.56636952131606633</v>
      </c>
      <c r="K5" s="111">
        <f>IF(RES_hhdet_tes!K5=0,"",RES_hhdet_tes!K5/RES_hhdet_fec!K5)</f>
        <v>0.56874315416625432</v>
      </c>
      <c r="L5" s="111">
        <f>IF(RES_hhdet_tes!L5=0,"",RES_hhdet_tes!L5/RES_hhdet_fec!L5)</f>
        <v>0.56965252765849173</v>
      </c>
      <c r="M5" s="111">
        <f>IF(RES_hhdet_tes!M5=0,"",RES_hhdet_tes!M5/RES_hhdet_fec!M5)</f>
        <v>0.5696598188628571</v>
      </c>
      <c r="N5" s="111">
        <f>IF(RES_hhdet_tes!N5=0,"",RES_hhdet_tes!N5/RES_hhdet_fec!N5)</f>
        <v>0.5915288411924724</v>
      </c>
      <c r="O5" s="111">
        <f>IF(RES_hhdet_tes!O5=0,"",RES_hhdet_tes!O5/RES_hhdet_fec!O5)</f>
        <v>0.63734997629596724</v>
      </c>
      <c r="P5" s="111">
        <f>IF(RES_hhdet_tes!P5=0,"",RES_hhdet_tes!P5/RES_hhdet_fec!P5)</f>
        <v>0.64014038800681861</v>
      </c>
      <c r="Q5" s="111">
        <f>IF(RES_hhdet_tes!Q5=0,"",RES_hhdet_tes!Q5/RES_hhdet_fec!Q5)</f>
        <v>0.64178366586439184</v>
      </c>
      <c r="R5" s="111">
        <f>IF(RES_hhdet_tes!R5=0,"",RES_hhdet_tes!R5/RES_hhdet_fec!R5)</f>
        <v>0.64314206331181112</v>
      </c>
      <c r="S5" s="111">
        <f>IF(RES_hhdet_tes!S5=0,"",RES_hhdet_tes!S5/RES_hhdet_fec!S5)</f>
        <v>0.64834952427978509</v>
      </c>
      <c r="T5" s="111">
        <f>IF(RES_hhdet_tes!T5=0,"",RES_hhdet_tes!T5/RES_hhdet_fec!T5)</f>
        <v>0.64946562461237412</v>
      </c>
      <c r="U5" s="111">
        <f>IF(RES_hhdet_tes!U5=0,"",RES_hhdet_tes!U5/RES_hhdet_fec!U5)</f>
        <v>0.65003195699906258</v>
      </c>
      <c r="V5" s="111">
        <f>IF(RES_hhdet_tes!V5=0,"",RES_hhdet_tes!V5/RES_hhdet_fec!V5)</f>
        <v>0.65053238077087894</v>
      </c>
      <c r="W5" s="111">
        <f>IF(RES_hhdet_tes!W5=0,"",RES_hhdet_tes!W5/RES_hhdet_fec!W5)</f>
        <v>0.6508054210747326</v>
      </c>
      <c r="X5" s="111">
        <f>IF(RES_hhdet_tes!X5=0,"",RES_hhdet_tes!X5/RES_hhdet_fec!X5)</f>
        <v>0.65107441033163238</v>
      </c>
      <c r="Y5" s="111" t="str">
        <f>IF(RES_hhdet_tes!Y5=0,"",RES_hhdet_tes!Y5/RES_hhdet_fec!Y5)</f>
        <v/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 t="str">
        <f>IF(RES_hhdet_tes!Y6=0,"",RES_hhdet_tes!Y6/RES_hhdet_fec!Y6)</f>
        <v/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1.7095301171197881</v>
      </c>
      <c r="C7" s="124">
        <f>IF(RES_hhdet_tes!C7=0,"",RES_hhdet_tes!C7/RES_hhdet_fec!C7)</f>
        <v>1.7733992085858699</v>
      </c>
      <c r="D7" s="124">
        <f>IF(RES_hhdet_tes!D7=0,"",RES_hhdet_tes!D7/RES_hhdet_fec!D7)</f>
        <v>1.8193141280906671</v>
      </c>
      <c r="E7" s="124">
        <f>IF(RES_hhdet_tes!E7=0,"",RES_hhdet_tes!E7/RES_hhdet_fec!E7)</f>
        <v>1.8450490312215035</v>
      </c>
      <c r="F7" s="124">
        <f>IF(RES_hhdet_tes!F7=0,"",RES_hhdet_tes!F7/RES_hhdet_fec!F7)</f>
        <v>1.8813395254795902</v>
      </c>
      <c r="G7" s="124">
        <f>IF(RES_hhdet_tes!G7=0,"",RES_hhdet_tes!G7/RES_hhdet_fec!G7)</f>
        <v>1.9449326335721142</v>
      </c>
      <c r="H7" s="124">
        <f>IF(RES_hhdet_tes!H7=0,"",RES_hhdet_tes!H7/RES_hhdet_fec!H7)</f>
        <v>2.1056709877746389</v>
      </c>
      <c r="I7" s="124">
        <f>IF(RES_hhdet_tes!I7=0,"",RES_hhdet_tes!I7/RES_hhdet_fec!I7)</f>
        <v>2.2992607223679293</v>
      </c>
      <c r="J7" s="124">
        <f>IF(RES_hhdet_tes!J7=0,"",RES_hhdet_tes!J7/RES_hhdet_fec!J7)</f>
        <v>2.3737524669459731</v>
      </c>
      <c r="K7" s="124">
        <f>IF(RES_hhdet_tes!K7=0,"",RES_hhdet_tes!K7/RES_hhdet_fec!K7)</f>
        <v>2.6880340502627691</v>
      </c>
      <c r="L7" s="124">
        <f>IF(RES_hhdet_tes!L7=0,"",RES_hhdet_tes!L7/RES_hhdet_fec!L7)</f>
        <v>2.902055125895596</v>
      </c>
      <c r="M7" s="124">
        <f>IF(RES_hhdet_tes!M7=0,"",RES_hhdet_tes!M7/RES_hhdet_fec!M7)</f>
        <v>2.9616548877903139</v>
      </c>
      <c r="N7" s="124">
        <f>IF(RES_hhdet_tes!N7=0,"",RES_hhdet_tes!N7/RES_hhdet_fec!N7)</f>
        <v>3.0430989604224532</v>
      </c>
      <c r="O7" s="124">
        <f>IF(RES_hhdet_tes!O7=0,"",RES_hhdet_tes!O7/RES_hhdet_fec!O7)</f>
        <v>3.2611995204538027</v>
      </c>
      <c r="P7" s="124">
        <f>IF(RES_hhdet_tes!P7=0,"",RES_hhdet_tes!P7/RES_hhdet_fec!P7)</f>
        <v>3.4471387094378132</v>
      </c>
      <c r="Q7" s="124">
        <f>IF(RES_hhdet_tes!Q7=0,"",RES_hhdet_tes!Q7/RES_hhdet_fec!Q7)</f>
        <v>3.5755092952018304</v>
      </c>
      <c r="R7" s="124">
        <f>IF(RES_hhdet_tes!R7=0,"",RES_hhdet_tes!R7/RES_hhdet_fec!R7)</f>
        <v>3.6293258656390752</v>
      </c>
      <c r="S7" s="124">
        <f>IF(RES_hhdet_tes!S7=0,"",RES_hhdet_tes!S7/RES_hhdet_fec!S7)</f>
        <v>3.6681788617592392</v>
      </c>
      <c r="T7" s="124">
        <f>IF(RES_hhdet_tes!T7=0,"",RES_hhdet_tes!T7/RES_hhdet_fec!T7)</f>
        <v>3.6971418448256292</v>
      </c>
      <c r="U7" s="124">
        <f>IF(RES_hhdet_tes!U7=0,"",RES_hhdet_tes!U7/RES_hhdet_fec!U7)</f>
        <v>3.7130159415329564</v>
      </c>
      <c r="V7" s="124">
        <f>IF(RES_hhdet_tes!V7=0,"",RES_hhdet_tes!V7/RES_hhdet_fec!V7)</f>
        <v>3.7326258965242207</v>
      </c>
      <c r="W7" s="124">
        <f>IF(RES_hhdet_tes!W7=0,"",RES_hhdet_tes!W7/RES_hhdet_fec!W7)</f>
        <v>3.7584324335303014</v>
      </c>
      <c r="X7" s="124">
        <f>IF(RES_hhdet_tes!X7=0,"",RES_hhdet_tes!X7/RES_hhdet_fec!X7)</f>
        <v>3.783769333110572</v>
      </c>
      <c r="Y7" s="124" t="str">
        <f>IF(RES_hhdet_tes!Y7=0,"",RES_hhdet_tes!Y7/RES_hhdet_fec!Y7)</f>
        <v/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1.7095301171197881</v>
      </c>
      <c r="C8" s="111">
        <f>IF(RES_hhdet_tes!C8=0,"",RES_hhdet_tes!C8/RES_hhdet_fec!C8)</f>
        <v>1.7733992085858699</v>
      </c>
      <c r="D8" s="111">
        <f>IF(RES_hhdet_tes!D8=0,"",RES_hhdet_tes!D8/RES_hhdet_fec!D8)</f>
        <v>1.8193141280906671</v>
      </c>
      <c r="E8" s="111">
        <f>IF(RES_hhdet_tes!E8=0,"",RES_hhdet_tes!E8/RES_hhdet_fec!E8)</f>
        <v>1.8450490312215035</v>
      </c>
      <c r="F8" s="111">
        <f>IF(RES_hhdet_tes!F8=0,"",RES_hhdet_tes!F8/RES_hhdet_fec!F8)</f>
        <v>1.8813395254795902</v>
      </c>
      <c r="G8" s="111">
        <f>IF(RES_hhdet_tes!G8=0,"",RES_hhdet_tes!G8/RES_hhdet_fec!G8)</f>
        <v>1.9449326335721142</v>
      </c>
      <c r="H8" s="111">
        <f>IF(RES_hhdet_tes!H8=0,"",RES_hhdet_tes!H8/RES_hhdet_fec!H8)</f>
        <v>2.1056709877746389</v>
      </c>
      <c r="I8" s="111">
        <f>IF(RES_hhdet_tes!I8=0,"",RES_hhdet_tes!I8/RES_hhdet_fec!I8)</f>
        <v>2.2992607223679293</v>
      </c>
      <c r="J8" s="111">
        <f>IF(RES_hhdet_tes!J8=0,"",RES_hhdet_tes!J8/RES_hhdet_fec!J8)</f>
        <v>2.3737524669459731</v>
      </c>
      <c r="K8" s="111">
        <f>IF(RES_hhdet_tes!K8=0,"",RES_hhdet_tes!K8/RES_hhdet_fec!K8)</f>
        <v>2.6880340502627691</v>
      </c>
      <c r="L8" s="111">
        <f>IF(RES_hhdet_tes!L8=0,"",RES_hhdet_tes!L8/RES_hhdet_fec!L8)</f>
        <v>2.902055125895596</v>
      </c>
      <c r="M8" s="111">
        <f>IF(RES_hhdet_tes!M8=0,"",RES_hhdet_tes!M8/RES_hhdet_fec!M8)</f>
        <v>2.9616548877903139</v>
      </c>
      <c r="N8" s="111">
        <f>IF(RES_hhdet_tes!N8=0,"",RES_hhdet_tes!N8/RES_hhdet_fec!N8)</f>
        <v>3.0430989604224532</v>
      </c>
      <c r="O8" s="111">
        <f>IF(RES_hhdet_tes!O8=0,"",RES_hhdet_tes!O8/RES_hhdet_fec!O8)</f>
        <v>3.2611995204538027</v>
      </c>
      <c r="P8" s="111">
        <f>IF(RES_hhdet_tes!P8=0,"",RES_hhdet_tes!P8/RES_hhdet_fec!P8)</f>
        <v>3.4471387094378132</v>
      </c>
      <c r="Q8" s="111">
        <f>IF(RES_hhdet_tes!Q8=0,"",RES_hhdet_tes!Q8/RES_hhdet_fec!Q8)</f>
        <v>3.5755092952018304</v>
      </c>
      <c r="R8" s="111">
        <f>IF(RES_hhdet_tes!R8=0,"",RES_hhdet_tes!R8/RES_hhdet_fec!R8)</f>
        <v>3.6293258656390752</v>
      </c>
      <c r="S8" s="111">
        <f>IF(RES_hhdet_tes!S8=0,"",RES_hhdet_tes!S8/RES_hhdet_fec!S8)</f>
        <v>3.6681788617592392</v>
      </c>
      <c r="T8" s="111">
        <f>IF(RES_hhdet_tes!T8=0,"",RES_hhdet_tes!T8/RES_hhdet_fec!T8)</f>
        <v>3.6971418448256292</v>
      </c>
      <c r="U8" s="111">
        <f>IF(RES_hhdet_tes!U8=0,"",RES_hhdet_tes!U8/RES_hhdet_fec!U8)</f>
        <v>3.7130159415329564</v>
      </c>
      <c r="V8" s="111">
        <f>IF(RES_hhdet_tes!V8=0,"",RES_hhdet_tes!V8/RES_hhdet_fec!V8)</f>
        <v>3.7326258965242207</v>
      </c>
      <c r="W8" s="111">
        <f>IF(RES_hhdet_tes!W8=0,"",RES_hhdet_tes!W8/RES_hhdet_fec!W8)</f>
        <v>3.7584324335303014</v>
      </c>
      <c r="X8" s="111">
        <f>IF(RES_hhdet_tes!X8=0,"",RES_hhdet_tes!X8/RES_hhdet_fec!X8)</f>
        <v>3.783769333110572</v>
      </c>
      <c r="Y8" s="111" t="str">
        <f>IF(RES_hhdet_tes!Y8=0,"",RES_hhdet_tes!Y8/RES_hhdet_fec!Y8)</f>
        <v/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0.74425490617444867</v>
      </c>
      <c r="C9" s="124">
        <f>IF(RES_hhdet_tes!C9=0,"",RES_hhdet_tes!C9/RES_hhdet_fec!C9)</f>
        <v>0.74476630546927114</v>
      </c>
      <c r="D9" s="124">
        <f>IF(RES_hhdet_tes!D9=0,"",RES_hhdet_tes!D9/RES_hhdet_fec!D9)</f>
        <v>0.74348459649506782</v>
      </c>
      <c r="E9" s="124">
        <f>IF(RES_hhdet_tes!E9=0,"",RES_hhdet_tes!E9/RES_hhdet_fec!E9)</f>
        <v>0.74521255074501147</v>
      </c>
      <c r="F9" s="124">
        <f>IF(RES_hhdet_tes!F9=0,"",RES_hhdet_tes!F9/RES_hhdet_fec!F9)</f>
        <v>0.7441289567463546</v>
      </c>
      <c r="G9" s="124">
        <f>IF(RES_hhdet_tes!G9=0,"",RES_hhdet_tes!G9/RES_hhdet_fec!G9)</f>
        <v>0.73764513238004348</v>
      </c>
      <c r="H9" s="124">
        <f>IF(RES_hhdet_tes!H9=0,"",RES_hhdet_tes!H9/RES_hhdet_fec!H9)</f>
        <v>0.75812917368978383</v>
      </c>
      <c r="I9" s="124">
        <f>IF(RES_hhdet_tes!I9=0,"",RES_hhdet_tes!I9/RES_hhdet_fec!I9)</f>
        <v>0.81765064191279169</v>
      </c>
      <c r="J9" s="124">
        <f>IF(RES_hhdet_tes!J9=0,"",RES_hhdet_tes!J9/RES_hhdet_fec!J9)</f>
        <v>0.8229983004408612</v>
      </c>
      <c r="K9" s="124">
        <f>IF(RES_hhdet_tes!K9=0,"",RES_hhdet_tes!K9/RES_hhdet_fec!K9)</f>
        <v>0.81995741337044126</v>
      </c>
      <c r="L9" s="124">
        <f>IF(RES_hhdet_tes!L9=0,"",RES_hhdet_tes!L9/RES_hhdet_fec!L9)</f>
        <v>0.81846342568271135</v>
      </c>
      <c r="M9" s="124">
        <f>IF(RES_hhdet_tes!M9=0,"",RES_hhdet_tes!M9/RES_hhdet_fec!M9)</f>
        <v>0.82120032161101519</v>
      </c>
      <c r="N9" s="124">
        <f>IF(RES_hhdet_tes!N9=0,"",RES_hhdet_tes!N9/RES_hhdet_fec!N9)</f>
        <v>0.82515256123657232</v>
      </c>
      <c r="O9" s="124">
        <f>IF(RES_hhdet_tes!O9=0,"",RES_hhdet_tes!O9/RES_hhdet_fec!O9)</f>
        <v>0.80608169308687805</v>
      </c>
      <c r="P9" s="124">
        <f>IF(RES_hhdet_tes!P9=0,"",RES_hhdet_tes!P9/RES_hhdet_fec!P9)</f>
        <v>0.81587172153149923</v>
      </c>
      <c r="Q9" s="124">
        <f>IF(RES_hhdet_tes!Q9=0,"",RES_hhdet_tes!Q9/RES_hhdet_fec!Q9)</f>
        <v>0.82993624802478438</v>
      </c>
      <c r="R9" s="124">
        <f>IF(RES_hhdet_tes!R9=0,"",RES_hhdet_tes!R9/RES_hhdet_fec!R9)</f>
        <v>0.82936412703646023</v>
      </c>
      <c r="S9" s="124">
        <f>IF(RES_hhdet_tes!S9=0,"",RES_hhdet_tes!S9/RES_hhdet_fec!S9)</f>
        <v>0.83741810247857018</v>
      </c>
      <c r="T9" s="124">
        <f>IF(RES_hhdet_tes!T9=0,"",RES_hhdet_tes!T9/RES_hhdet_fec!T9)</f>
        <v>0.84785975093023336</v>
      </c>
      <c r="U9" s="124">
        <f>IF(RES_hhdet_tes!U9=0,"",RES_hhdet_tes!U9/RES_hhdet_fec!U9)</f>
        <v>0.8578744570968686</v>
      </c>
      <c r="V9" s="124">
        <f>IF(RES_hhdet_tes!V9=0,"",RES_hhdet_tes!V9/RES_hhdet_fec!V9)</f>
        <v>0.86901718618747803</v>
      </c>
      <c r="W9" s="124">
        <f>IF(RES_hhdet_tes!W9=0,"",RES_hhdet_tes!W9/RES_hhdet_fec!W9)</f>
        <v>0.87446544539649185</v>
      </c>
      <c r="X9" s="124">
        <f>IF(RES_hhdet_tes!X9=0,"",RES_hhdet_tes!X9/RES_hhdet_fec!X9)</f>
        <v>0.88040451400905007</v>
      </c>
      <c r="Y9" s="124" t="str">
        <f>IF(RES_hhdet_tes!Y9=0,"",RES_hhdet_tes!Y9/RES_hhdet_fec!Y9)</f>
        <v/>
      </c>
      <c r="DA9" s="130" t="s">
        <v>1914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0.52144710033345443</v>
      </c>
      <c r="C11" s="111">
        <f>IF(RES_hhdet_tes!C11=0,"",RES_hhdet_tes!C11/RES_hhdet_fec!C11)</f>
        <v>0.52144710033345443</v>
      </c>
      <c r="D11" s="111">
        <f>IF(RES_hhdet_tes!D11=0,"",RES_hhdet_tes!D11/RES_hhdet_fec!D11)</f>
        <v>0.52144710033345443</v>
      </c>
      <c r="E11" s="111">
        <f>IF(RES_hhdet_tes!E11=0,"",RES_hhdet_tes!E11/RES_hhdet_fec!E11)</f>
        <v>0.52144710033345443</v>
      </c>
      <c r="F11" s="111">
        <f>IF(RES_hhdet_tes!F11=0,"",RES_hhdet_tes!F11/RES_hhdet_fec!F11)</f>
        <v>0.52144710033345443</v>
      </c>
      <c r="G11" s="111">
        <f>IF(RES_hhdet_tes!G11=0,"",RES_hhdet_tes!G11/RES_hhdet_fec!G11)</f>
        <v>0.52144710033345443</v>
      </c>
      <c r="H11" s="111">
        <f>IF(RES_hhdet_tes!H11=0,"",RES_hhdet_tes!H11/RES_hhdet_fec!H11)</f>
        <v>0.53388436454418853</v>
      </c>
      <c r="I11" s="111">
        <f>IF(RES_hhdet_tes!I11=0,"",RES_hhdet_tes!I11/RES_hhdet_fec!I11)</f>
        <v>0.55452473789154766</v>
      </c>
      <c r="J11" s="111">
        <f>IF(RES_hhdet_tes!J11=0,"",RES_hhdet_tes!J11/RES_hhdet_fec!J11)</f>
        <v>0.55500226074825398</v>
      </c>
      <c r="K11" s="111">
        <f>IF(RES_hhdet_tes!K11=0,"",RES_hhdet_tes!K11/RES_hhdet_fec!K11)</f>
        <v>0.55500226074825387</v>
      </c>
      <c r="L11" s="111">
        <f>IF(RES_hhdet_tes!L11=0,"",RES_hhdet_tes!L11/RES_hhdet_fec!L11)</f>
        <v>0.5562941715542824</v>
      </c>
      <c r="M11" s="111">
        <f>IF(RES_hhdet_tes!M11=0,"",RES_hhdet_tes!M11/RES_hhdet_fec!M11)</f>
        <v>0.55653176575560348</v>
      </c>
      <c r="N11" s="111">
        <f>IF(RES_hhdet_tes!N11=0,"",RES_hhdet_tes!N11/RES_hhdet_fec!N11)</f>
        <v>0.57006710804047811</v>
      </c>
      <c r="O11" s="111">
        <f>IF(RES_hhdet_tes!O11=0,"",RES_hhdet_tes!O11/RES_hhdet_fec!O11)</f>
        <v>0.61069458453069325</v>
      </c>
      <c r="P11" s="111">
        <f>IF(RES_hhdet_tes!P11=0,"",RES_hhdet_tes!P11/RES_hhdet_fec!P11)</f>
        <v>0.62326216510276977</v>
      </c>
      <c r="Q11" s="111">
        <f>IF(RES_hhdet_tes!Q11=0,"",RES_hhdet_tes!Q11/RES_hhdet_fec!Q11)</f>
        <v>0.62902354808102545</v>
      </c>
      <c r="R11" s="111">
        <f>IF(RES_hhdet_tes!R11=0,"",RES_hhdet_tes!R11/RES_hhdet_fec!R11)</f>
        <v>0.62902354808102534</v>
      </c>
      <c r="S11" s="111">
        <f>IF(RES_hhdet_tes!S11=0,"",RES_hhdet_tes!S11/RES_hhdet_fec!S11)</f>
        <v>0.63899846070928179</v>
      </c>
      <c r="T11" s="111">
        <f>IF(RES_hhdet_tes!T11=0,"",RES_hhdet_tes!T11/RES_hhdet_fec!T11)</f>
        <v>0.64861197002307236</v>
      </c>
      <c r="U11" s="111">
        <f>IF(RES_hhdet_tes!U11=0,"",RES_hhdet_tes!U11/RES_hhdet_fec!U11)</f>
        <v>0.67001157713283443</v>
      </c>
      <c r="V11" s="111">
        <f>IF(RES_hhdet_tes!V11=0,"",RES_hhdet_tes!V11/RES_hhdet_fec!V11)</f>
        <v>0.69054606883716318</v>
      </c>
      <c r="W11" s="111">
        <f>IF(RES_hhdet_tes!W11=0,"",RES_hhdet_tes!W11/RES_hhdet_fec!W11)</f>
        <v>0.71981030009137403</v>
      </c>
      <c r="X11" s="111">
        <f>IF(RES_hhdet_tes!X11=0,"",RES_hhdet_tes!X11/RES_hhdet_fec!X11)</f>
        <v>0.73577181618388654</v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0.84476450581628082</v>
      </c>
      <c r="C12" s="111">
        <f>IF(RES_hhdet_tes!C12=0,"",RES_hhdet_tes!C12/RES_hhdet_fec!C12)</f>
        <v>0.84582141380897091</v>
      </c>
      <c r="D12" s="111">
        <f>IF(RES_hhdet_tes!D12=0,"",RES_hhdet_tes!D12/RES_hhdet_fec!D12)</f>
        <v>0.8422785342943494</v>
      </c>
      <c r="E12" s="111">
        <f>IF(RES_hhdet_tes!E12=0,"",RES_hhdet_tes!E12/RES_hhdet_fec!E12)</f>
        <v>0.84636504443481986</v>
      </c>
      <c r="F12" s="111">
        <f>IF(RES_hhdet_tes!F12=0,"",RES_hhdet_tes!F12/RES_hhdet_fec!F12)</f>
        <v>0.84373715554358963</v>
      </c>
      <c r="G12" s="111">
        <f>IF(RES_hhdet_tes!G12=0,"",RES_hhdet_tes!G12/RES_hhdet_fec!G12)</f>
        <v>0.82647634241459966</v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0.52144710033345443</v>
      </c>
      <c r="C13" s="112">
        <f>IF(RES_hhdet_tes!C13=0,"",RES_hhdet_tes!C13/RES_hhdet_fec!C13)</f>
        <v>0.52144710033345443</v>
      </c>
      <c r="D13" s="112">
        <f>IF(RES_hhdet_tes!D13=0,"",RES_hhdet_tes!D13/RES_hhdet_fec!D13)</f>
        <v>0.52144710033345443</v>
      </c>
      <c r="E13" s="112">
        <f>IF(RES_hhdet_tes!E13=0,"",RES_hhdet_tes!E13/RES_hhdet_fec!E13)</f>
        <v>0.52144710033345443</v>
      </c>
      <c r="F13" s="112">
        <f>IF(RES_hhdet_tes!F13=0,"",RES_hhdet_tes!F13/RES_hhdet_fec!F13)</f>
        <v>0.52144710033345443</v>
      </c>
      <c r="G13" s="112">
        <f>IF(RES_hhdet_tes!G13=0,"",RES_hhdet_tes!G13/RES_hhdet_fec!G13)</f>
        <v>0.52144710033345443</v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0.58826224979135289</v>
      </c>
      <c r="C15" s="112">
        <f>IF(RES_hhdet_tes!C15=0,"",RES_hhdet_tes!C15/RES_hhdet_fec!C15)</f>
        <v>0.58826224979135289</v>
      </c>
      <c r="D15" s="112">
        <f>IF(RES_hhdet_tes!D15=0,"",RES_hhdet_tes!D15/RES_hhdet_fec!D15)</f>
        <v>0.58826224979135289</v>
      </c>
      <c r="E15" s="112">
        <f>IF(RES_hhdet_tes!E15=0,"",RES_hhdet_tes!E15/RES_hhdet_fec!E15)</f>
        <v>0.58826224979135289</v>
      </c>
      <c r="F15" s="112">
        <f>IF(RES_hhdet_tes!F15=0,"",RES_hhdet_tes!F15/RES_hhdet_fec!F15)</f>
        <v>0.58826224979135289</v>
      </c>
      <c r="G15" s="112">
        <f>IF(RES_hhdet_tes!G15=0,"",RES_hhdet_tes!G15/RES_hhdet_fec!G15)</f>
        <v>0.58826224979135289</v>
      </c>
      <c r="H15" s="112">
        <f>IF(RES_hhdet_tes!H15=0,"",RES_hhdet_tes!H15/RES_hhdet_fec!H15)</f>
        <v>0.60219474286375008</v>
      </c>
      <c r="I15" s="112">
        <f>IF(RES_hhdet_tes!I15=0,"",RES_hhdet_tes!I15/RES_hhdet_fec!I15)</f>
        <v>0.61580206369841239</v>
      </c>
      <c r="J15" s="112">
        <f>IF(RES_hhdet_tes!J15=0,"",RES_hhdet_tes!J15/RES_hhdet_fec!J15)</f>
        <v>0.61599954225341702</v>
      </c>
      <c r="K15" s="112">
        <f>IF(RES_hhdet_tes!K15=0,"",RES_hhdet_tes!K15/RES_hhdet_fec!K15)</f>
        <v>0.61682609586894088</v>
      </c>
      <c r="L15" s="112">
        <f>IF(RES_hhdet_tes!L15=0,"",RES_hhdet_tes!L15/RES_hhdet_fec!L15)</f>
        <v>0.61778142717865681</v>
      </c>
      <c r="M15" s="112">
        <f>IF(RES_hhdet_tes!M15=0,"",RES_hhdet_tes!M15/RES_hhdet_fec!M15)</f>
        <v>0.61792525098787898</v>
      </c>
      <c r="N15" s="112">
        <f>IF(RES_hhdet_tes!N15=0,"",RES_hhdet_tes!N15/RES_hhdet_fec!N15)</f>
        <v>0.62812474414874564</v>
      </c>
      <c r="O15" s="112">
        <f>IF(RES_hhdet_tes!O15=0,"",RES_hhdet_tes!O15/RES_hhdet_fec!O15)</f>
        <v>0.6493771821990757</v>
      </c>
      <c r="P15" s="112">
        <f>IF(RES_hhdet_tes!P15=0,"",RES_hhdet_tes!P15/RES_hhdet_fec!P15)</f>
        <v>0.65715672787019486</v>
      </c>
      <c r="Q15" s="112">
        <f>IF(RES_hhdet_tes!Q15=0,"",RES_hhdet_tes!Q15/RES_hhdet_fec!Q15)</f>
        <v>0.65986675274301509</v>
      </c>
      <c r="R15" s="112">
        <f>IF(RES_hhdet_tes!R15=0,"",RES_hhdet_tes!R15/RES_hhdet_fec!R15)</f>
        <v>0.66548795555668816</v>
      </c>
      <c r="S15" s="112">
        <f>IF(RES_hhdet_tes!S15=0,"",RES_hhdet_tes!S15/RES_hhdet_fec!S15)</f>
        <v>0.67618090153250521</v>
      </c>
      <c r="T15" s="112">
        <f>IF(RES_hhdet_tes!T15=0,"",RES_hhdet_tes!T15/RES_hhdet_fec!T15)</f>
        <v>0.681674853489041</v>
      </c>
      <c r="U15" s="112">
        <f>IF(RES_hhdet_tes!U15=0,"",RES_hhdet_tes!U15/RES_hhdet_fec!U15)</f>
        <v>0.69369445421912446</v>
      </c>
      <c r="V15" s="112">
        <f>IF(RES_hhdet_tes!V15=0,"",RES_hhdet_tes!V15/RES_hhdet_fec!V15)</f>
        <v>0.70860157788973532</v>
      </c>
      <c r="W15" s="112">
        <f>IF(RES_hhdet_tes!W15=0,"",RES_hhdet_tes!W15/RES_hhdet_fec!W15)</f>
        <v>0.72769866491712321</v>
      </c>
      <c r="X15" s="112">
        <f>IF(RES_hhdet_tes!X15=0,"",RES_hhdet_tes!X15/RES_hhdet_fec!X15)</f>
        <v>0.73747551370018627</v>
      </c>
      <c r="Y15" s="112" t="str">
        <f>IF(RES_hhdet_tes!Y15=0,"",RES_hhdet_tes!Y15/RES_hhdet_fec!Y15)</f>
        <v/>
      </c>
      <c r="DA15" s="131" t="s">
        <v>1920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0.87670846266849733</v>
      </c>
      <c r="C16" s="113">
        <f>IF(RES_hhdet_tes!C16=0,"",RES_hhdet_tes!C16/RES_hhdet_fec!C16)</f>
        <v>0.87781455248399587</v>
      </c>
      <c r="D16" s="113">
        <f>IF(RES_hhdet_tes!D16=0,"",RES_hhdet_tes!D16/RES_hhdet_fec!D16)</f>
        <v>0.87518607974703888</v>
      </c>
      <c r="E16" s="113">
        <f>IF(RES_hhdet_tes!E16=0,"",RES_hhdet_tes!E16/RES_hhdet_fec!E16)</f>
        <v>0.87896344838111751</v>
      </c>
      <c r="F16" s="113">
        <f>IF(RES_hhdet_tes!F16=0,"",RES_hhdet_tes!F16/RES_hhdet_fec!F16)</f>
        <v>0.87666483351969804</v>
      </c>
      <c r="G16" s="113">
        <f>IF(RES_hhdet_tes!G16=0,"",RES_hhdet_tes!G16/RES_hhdet_fec!G16)</f>
        <v>0.86270786703885738</v>
      </c>
      <c r="H16" s="113">
        <f>IF(RES_hhdet_tes!H16=0,"",RES_hhdet_tes!H16/RES_hhdet_fec!H16)</f>
        <v>0.8812271930689588</v>
      </c>
      <c r="I16" s="113">
        <f>IF(RES_hhdet_tes!I16=0,"",RES_hhdet_tes!I16/RES_hhdet_fec!I16)</f>
        <v>0.88611074969545567</v>
      </c>
      <c r="J16" s="113">
        <f>IF(RES_hhdet_tes!J16=0,"",RES_hhdet_tes!J16/RES_hhdet_fec!J16)</f>
        <v>0.88808007978278158</v>
      </c>
      <c r="K16" s="113">
        <f>IF(RES_hhdet_tes!K16=0,"",RES_hhdet_tes!K16/RES_hhdet_fec!K16)</f>
        <v>0.88737184379374812</v>
      </c>
      <c r="L16" s="113">
        <f>IF(RES_hhdet_tes!L16=0,"",RES_hhdet_tes!L16/RES_hhdet_fec!L16)</f>
        <v>0.88688396789633528</v>
      </c>
      <c r="M16" s="113">
        <f>IF(RES_hhdet_tes!M16=0,"",RES_hhdet_tes!M16/RES_hhdet_fec!M16)</f>
        <v>0.88911124499534944</v>
      </c>
      <c r="N16" s="113">
        <f>IF(RES_hhdet_tes!N16=0,"",RES_hhdet_tes!N16/RES_hhdet_fec!N16)</f>
        <v>0.90772819767016677</v>
      </c>
      <c r="O16" s="113">
        <f>IF(RES_hhdet_tes!O16=0,"",RES_hhdet_tes!O16/RES_hhdet_fec!O16)</f>
        <v>0.90809459913713797</v>
      </c>
      <c r="P16" s="113">
        <f>IF(RES_hhdet_tes!P16=0,"",RES_hhdet_tes!P16/RES_hhdet_fec!P16)</f>
        <v>0.91364702673180453</v>
      </c>
      <c r="Q16" s="113">
        <f>IF(RES_hhdet_tes!Q16=0,"",RES_hhdet_tes!Q16/RES_hhdet_fec!Q16)</f>
        <v>0.92029092025416426</v>
      </c>
      <c r="R16" s="113">
        <f>IF(RES_hhdet_tes!R16=0,"",RES_hhdet_tes!R16/RES_hhdet_fec!R16)</f>
        <v>0.91385392689222544</v>
      </c>
      <c r="S16" s="113">
        <f>IF(RES_hhdet_tes!S16=0,"",RES_hhdet_tes!S16/RES_hhdet_fec!S16)</f>
        <v>0.91702568763362291</v>
      </c>
      <c r="T16" s="113">
        <f>IF(RES_hhdet_tes!T16=0,"",RES_hhdet_tes!T16/RES_hhdet_fec!T16)</f>
        <v>0.92531749917560124</v>
      </c>
      <c r="U16" s="113">
        <f>IF(RES_hhdet_tes!U16=0,"",RES_hhdet_tes!U16/RES_hhdet_fec!U16)</f>
        <v>0.93404956775530212</v>
      </c>
      <c r="V16" s="113">
        <f>IF(RES_hhdet_tes!V16=0,"",RES_hhdet_tes!V16/RES_hhdet_fec!V16)</f>
        <v>0.94078838345646787</v>
      </c>
      <c r="W16" s="113">
        <f>IF(RES_hhdet_tes!W16=0,"",RES_hhdet_tes!W16/RES_hhdet_fec!W16)</f>
        <v>0.93338658343759595</v>
      </c>
      <c r="X16" s="113">
        <f>IF(RES_hhdet_tes!X16=0,"",RES_hhdet_tes!X16/RES_hhdet_fec!X16)</f>
        <v>0.93595782126491456</v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0.58826224979135289</v>
      </c>
      <c r="C17" s="111">
        <f>IF(RES_hhdet_tes!C17=0,"",RES_hhdet_tes!C17/RES_hhdet_fec!C17)</f>
        <v>0.58826224979135289</v>
      </c>
      <c r="D17" s="111">
        <f>IF(RES_hhdet_tes!D17=0,"",RES_hhdet_tes!D17/RES_hhdet_fec!D17)</f>
        <v>0.58826451829695303</v>
      </c>
      <c r="E17" s="111">
        <f>IF(RES_hhdet_tes!E17=0,"",RES_hhdet_tes!E17/RES_hhdet_fec!E17)</f>
        <v>0.58826565592442703</v>
      </c>
      <c r="F17" s="111">
        <f>IF(RES_hhdet_tes!F17=0,"",RES_hhdet_tes!F17/RES_hhdet_fec!F17)</f>
        <v>0.58826712727024799</v>
      </c>
      <c r="G17" s="111">
        <f>IF(RES_hhdet_tes!G17=0,"",RES_hhdet_tes!G17/RES_hhdet_fec!G17)</f>
        <v>0.58826847789911207</v>
      </c>
      <c r="H17" s="111">
        <f>IF(RES_hhdet_tes!H17=0,"",RES_hhdet_tes!H17/RES_hhdet_fec!H17)</f>
        <v>0.60283081456944387</v>
      </c>
      <c r="I17" s="111">
        <f>IF(RES_hhdet_tes!I17=0,"",RES_hhdet_tes!I17/RES_hhdet_fec!I17)</f>
        <v>0.61684641416884178</v>
      </c>
      <c r="J17" s="111">
        <f>IF(RES_hhdet_tes!J17=0,"",RES_hhdet_tes!J17/RES_hhdet_fec!J17)</f>
        <v>0.61721698145269277</v>
      </c>
      <c r="K17" s="111">
        <f>IF(RES_hhdet_tes!K17=0,"",RES_hhdet_tes!K17/RES_hhdet_fec!K17)</f>
        <v>0.61754513123940846</v>
      </c>
      <c r="L17" s="111">
        <f>IF(RES_hhdet_tes!L17=0,"",RES_hhdet_tes!L17/RES_hhdet_fec!L17)</f>
        <v>0.61805796671732782</v>
      </c>
      <c r="M17" s="111">
        <f>IF(RES_hhdet_tes!M17=0,"",RES_hhdet_tes!M17/RES_hhdet_fec!M17)</f>
        <v>0.6181365806669844</v>
      </c>
      <c r="N17" s="111">
        <f>IF(RES_hhdet_tes!N17=0,"",RES_hhdet_tes!N17/RES_hhdet_fec!N17)</f>
        <v>0.62358168346744658</v>
      </c>
      <c r="O17" s="111">
        <f>IF(RES_hhdet_tes!O17=0,"",RES_hhdet_tes!O17/RES_hhdet_fec!O17)</f>
        <v>0.64503519086822803</v>
      </c>
      <c r="P17" s="111">
        <f>IF(RES_hhdet_tes!P17=0,"",RES_hhdet_tes!P17/RES_hhdet_fec!P17)</f>
        <v>0.65643294514850969</v>
      </c>
      <c r="Q17" s="111">
        <f>IF(RES_hhdet_tes!Q17=0,"",RES_hhdet_tes!Q17/RES_hhdet_fec!Q17)</f>
        <v>0.66616626279220603</v>
      </c>
      <c r="R17" s="111">
        <f>IF(RES_hhdet_tes!R17=0,"",RES_hhdet_tes!R17/RES_hhdet_fec!R17)</f>
        <v>0.67330247372788354</v>
      </c>
      <c r="S17" s="111">
        <f>IF(RES_hhdet_tes!S17=0,"",RES_hhdet_tes!S17/RES_hhdet_fec!S17)</f>
        <v>0.68325965959571966</v>
      </c>
      <c r="T17" s="111">
        <f>IF(RES_hhdet_tes!T17=0,"",RES_hhdet_tes!T17/RES_hhdet_fec!T17)</f>
        <v>0.68986541458911499</v>
      </c>
      <c r="U17" s="111">
        <f>IF(RES_hhdet_tes!U17=0,"",RES_hhdet_tes!U17/RES_hhdet_fec!U17)</f>
        <v>0.69829570178115641</v>
      </c>
      <c r="V17" s="111">
        <f>IF(RES_hhdet_tes!V17=0,"",RES_hhdet_tes!V17/RES_hhdet_fec!V17)</f>
        <v>0.70958667565948186</v>
      </c>
      <c r="W17" s="111">
        <f>IF(RES_hhdet_tes!W17=0,"",RES_hhdet_tes!W17/RES_hhdet_fec!W17)</f>
        <v>0.72501913377075089</v>
      </c>
      <c r="X17" s="111">
        <f>IF(RES_hhdet_tes!X17=0,"",RES_hhdet_tes!X17/RES_hhdet_fec!X17)</f>
        <v>0.73599219142279548</v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0.72885543431355371</v>
      </c>
      <c r="C19" s="124">
        <f>IF(RES_hhdet_tes!C19=0,"",RES_hhdet_tes!C19/RES_hhdet_fec!C19)</f>
        <v>0.72858131792577163</v>
      </c>
      <c r="D19" s="124">
        <f>IF(RES_hhdet_tes!D19=0,"",RES_hhdet_tes!D19/RES_hhdet_fec!D19)</f>
        <v>0.7291130734175828</v>
      </c>
      <c r="E19" s="124">
        <f>IF(RES_hhdet_tes!E19=0,"",RES_hhdet_tes!E19/RES_hhdet_fec!E19)</f>
        <v>0.72913896429254532</v>
      </c>
      <c r="F19" s="124">
        <f>IF(RES_hhdet_tes!F19=0,"",RES_hhdet_tes!F19/RES_hhdet_fec!F19)</f>
        <v>0.72862153019028231</v>
      </c>
      <c r="G19" s="124">
        <f>IF(RES_hhdet_tes!G19=0,"",RES_hhdet_tes!G19/RES_hhdet_fec!G19)</f>
        <v>0.72908784371565372</v>
      </c>
      <c r="H19" s="124">
        <f>IF(RES_hhdet_tes!H19=0,"",RES_hhdet_tes!H19/RES_hhdet_fec!H19)</f>
        <v>0.73918631111080946</v>
      </c>
      <c r="I19" s="124">
        <f>IF(RES_hhdet_tes!I19=0,"",RES_hhdet_tes!I19/RES_hhdet_fec!I19)</f>
        <v>0.74767109853199254</v>
      </c>
      <c r="J19" s="124">
        <f>IF(RES_hhdet_tes!J19=0,"",RES_hhdet_tes!J19/RES_hhdet_fec!J19)</f>
        <v>0.74786729477054392</v>
      </c>
      <c r="K19" s="124">
        <f>IF(RES_hhdet_tes!K19=0,"",RES_hhdet_tes!K19/RES_hhdet_fec!K19)</f>
        <v>0.74996960548192848</v>
      </c>
      <c r="L19" s="124">
        <f>IF(RES_hhdet_tes!L19=0,"",RES_hhdet_tes!L19/RES_hhdet_fec!L19)</f>
        <v>0.74784116055397765</v>
      </c>
      <c r="M19" s="124">
        <f>IF(RES_hhdet_tes!M19=0,"",RES_hhdet_tes!M19/RES_hhdet_fec!M19)</f>
        <v>0.74813986710509262</v>
      </c>
      <c r="N19" s="124">
        <f>IF(RES_hhdet_tes!N19=0,"",RES_hhdet_tes!N19/RES_hhdet_fec!N19)</f>
        <v>0.75871683609260743</v>
      </c>
      <c r="O19" s="124">
        <f>IF(RES_hhdet_tes!O19=0,"",RES_hhdet_tes!O19/RES_hhdet_fec!O19)</f>
        <v>0.74486471232377005</v>
      </c>
      <c r="P19" s="124">
        <f>IF(RES_hhdet_tes!P19=0,"",RES_hhdet_tes!P19/RES_hhdet_fec!P19)</f>
        <v>0.74542049762265827</v>
      </c>
      <c r="Q19" s="124">
        <f>IF(RES_hhdet_tes!Q19=0,"",RES_hhdet_tes!Q19/RES_hhdet_fec!Q19)</f>
        <v>0.75030196816987116</v>
      </c>
      <c r="R19" s="124">
        <f>IF(RES_hhdet_tes!R19=0,"",RES_hhdet_tes!R19/RES_hhdet_fec!R19)</f>
        <v>0.75619054154646337</v>
      </c>
      <c r="S19" s="124">
        <f>IF(RES_hhdet_tes!S19=0,"",RES_hhdet_tes!S19/RES_hhdet_fec!S19)</f>
        <v>0.76048098115705243</v>
      </c>
      <c r="T19" s="124">
        <f>IF(RES_hhdet_tes!T19=0,"",RES_hhdet_tes!T19/RES_hhdet_fec!T19)</f>
        <v>0.75584888206240586</v>
      </c>
      <c r="U19" s="124">
        <f>IF(RES_hhdet_tes!U19=0,"",RES_hhdet_tes!U19/RES_hhdet_fec!U19)</f>
        <v>0.7583569160217537</v>
      </c>
      <c r="V19" s="124">
        <f>IF(RES_hhdet_tes!V19=0,"",RES_hhdet_tes!V19/RES_hhdet_fec!V19)</f>
        <v>0.76214810897781082</v>
      </c>
      <c r="W19" s="124">
        <f>IF(RES_hhdet_tes!W19=0,"",RES_hhdet_tes!W19/RES_hhdet_fec!W19)</f>
        <v>0.77076308482203515</v>
      </c>
      <c r="X19" s="124">
        <f>IF(RES_hhdet_tes!X19=0,"",RES_hhdet_tes!X19/RES_hhdet_fec!X19)</f>
        <v>0.78198910534876931</v>
      </c>
      <c r="Y19" s="124" t="str">
        <f>IF(RES_hhdet_tes!Y19=0,"",RES_hhdet_tes!Y19/RES_hhdet_fec!Y19)</f>
        <v/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0.57862632100762468</v>
      </c>
      <c r="C21" s="111">
        <f>IF(RES_hhdet_tes!C21=0,"",RES_hhdet_tes!C21/RES_hhdet_fec!C21)</f>
        <v>0.57862632100762468</v>
      </c>
      <c r="D21" s="111">
        <f>IF(RES_hhdet_tes!D21=0,"",RES_hhdet_tes!D21/RES_hhdet_fec!D21)</f>
        <v>0.57862632100762468</v>
      </c>
      <c r="E21" s="111">
        <f>IF(RES_hhdet_tes!E21=0,"",RES_hhdet_tes!E21/RES_hhdet_fec!E21)</f>
        <v>0.57862632100762468</v>
      </c>
      <c r="F21" s="111">
        <f>IF(RES_hhdet_tes!F21=0,"",RES_hhdet_tes!F21/RES_hhdet_fec!F21)</f>
        <v>0.57862632100762468</v>
      </c>
      <c r="G21" s="111">
        <f>IF(RES_hhdet_tes!G21=0,"",RES_hhdet_tes!G21/RES_hhdet_fec!G21)</f>
        <v>0.57862632100762468</v>
      </c>
      <c r="H21" s="111">
        <f>IF(RES_hhdet_tes!H21=0,"",RES_hhdet_tes!H21/RES_hhdet_fec!H21)</f>
        <v>0.58349803642404641</v>
      </c>
      <c r="I21" s="111">
        <f>IF(RES_hhdet_tes!I21=0,"",RES_hhdet_tes!I21/RES_hhdet_fec!I21)</f>
        <v>0.58777462483484411</v>
      </c>
      <c r="J21" s="111">
        <f>IF(RES_hhdet_tes!J21=0,"",RES_hhdet_tes!J21/RES_hhdet_fec!J21)</f>
        <v>0.58784827313721966</v>
      </c>
      <c r="K21" s="111">
        <f>IF(RES_hhdet_tes!K21=0,"",RES_hhdet_tes!K21/RES_hhdet_fec!K21)</f>
        <v>0.58791759576512959</v>
      </c>
      <c r="L21" s="111">
        <f>IF(RES_hhdet_tes!L21=0,"",RES_hhdet_tes!L21/RES_hhdet_fec!L21)</f>
        <v>0.58801380192649566</v>
      </c>
      <c r="M21" s="111">
        <f>IF(RES_hhdet_tes!M21=0,"",RES_hhdet_tes!M21/RES_hhdet_fec!M21)</f>
        <v>0.5880340329850543</v>
      </c>
      <c r="N21" s="111">
        <f>IF(RES_hhdet_tes!N21=0,"",RES_hhdet_tes!N21/RES_hhdet_fec!N21)</f>
        <v>0.58881534526585821</v>
      </c>
      <c r="O21" s="111">
        <f>IF(RES_hhdet_tes!O21=0,"",RES_hhdet_tes!O21/RES_hhdet_fec!O21)</f>
        <v>0.59014295830272423</v>
      </c>
      <c r="P21" s="111">
        <f>IF(RES_hhdet_tes!P21=0,"",RES_hhdet_tes!P21/RES_hhdet_fec!P21)</f>
        <v>0.59035773795030044</v>
      </c>
      <c r="Q21" s="111">
        <f>IF(RES_hhdet_tes!Q21=0,"",RES_hhdet_tes!Q21/RES_hhdet_fec!Q21)</f>
        <v>0.5907179195488933</v>
      </c>
      <c r="R21" s="111">
        <f>IF(RES_hhdet_tes!R21=0,"",RES_hhdet_tes!R21/RES_hhdet_fec!R21)</f>
        <v>0.59124505857719023</v>
      </c>
      <c r="S21" s="111">
        <f>IF(RES_hhdet_tes!S21=0,"",RES_hhdet_tes!S21/RES_hhdet_fec!S21)</f>
        <v>0.59369955997438884</v>
      </c>
      <c r="T21" s="111">
        <f>IF(RES_hhdet_tes!T21=0,"",RES_hhdet_tes!T21/RES_hhdet_fec!T21)</f>
        <v>0.59591940502171292</v>
      </c>
      <c r="U21" s="111">
        <f>IF(RES_hhdet_tes!U21=0,"",RES_hhdet_tes!U21/RES_hhdet_fec!U21)</f>
        <v>0.59945147098921137</v>
      </c>
      <c r="V21" s="111">
        <f>IF(RES_hhdet_tes!V21=0,"",RES_hhdet_tes!V21/RES_hhdet_fec!V21)</f>
        <v>0.60267123372399767</v>
      </c>
      <c r="W21" s="111">
        <f>IF(RES_hhdet_tes!W21=0,"",RES_hhdet_tes!W21/RES_hhdet_fec!W21)</f>
        <v>0.60642587234775747</v>
      </c>
      <c r="X21" s="111">
        <f>IF(RES_hhdet_tes!X21=0,"",RES_hhdet_tes!X21/RES_hhdet_fec!X21)</f>
        <v>0.608858145279223</v>
      </c>
      <c r="Y21" s="111" t="str">
        <f>IF(RES_hhdet_tes!Y21=0,"",RES_hhdet_tes!Y21/RES_hhdet_fec!Y21)</f>
        <v/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0.73745848172191819</v>
      </c>
      <c r="C22" s="45">
        <f>IF(RES_hhdet_tes!C22=0,"",RES_hhdet_tes!C22/RES_hhdet_fec!C22)</f>
        <v>0.73745848172191819</v>
      </c>
      <c r="D22" s="45">
        <f>IF(RES_hhdet_tes!D22=0,"",RES_hhdet_tes!D22/RES_hhdet_fec!D22)</f>
        <v>0.73745848172191819</v>
      </c>
      <c r="E22" s="45">
        <f>IF(RES_hhdet_tes!E22=0,"",RES_hhdet_tes!E22/RES_hhdet_fec!E22)</f>
        <v>0.73745848172191819</v>
      </c>
      <c r="F22" s="45">
        <f>IF(RES_hhdet_tes!F22=0,"",RES_hhdet_tes!F22/RES_hhdet_fec!F22)</f>
        <v>0.73745848172191819</v>
      </c>
      <c r="G22" s="45">
        <f>IF(RES_hhdet_tes!G22=0,"",RES_hhdet_tes!G22/RES_hhdet_fec!G22)</f>
        <v>0.73745848172191819</v>
      </c>
      <c r="H22" s="45">
        <f>IF(RES_hhdet_tes!H22=0,"",RES_hhdet_tes!H22/RES_hhdet_fec!H22)</f>
        <v>0.74802275751897296</v>
      </c>
      <c r="I22" s="45">
        <f>IF(RES_hhdet_tes!I22=0,"",RES_hhdet_tes!I22/RES_hhdet_fec!I22)</f>
        <v>0.75826194181595308</v>
      </c>
      <c r="J22" s="45">
        <f>IF(RES_hhdet_tes!J22=0,"",RES_hhdet_tes!J22/RES_hhdet_fec!J22)</f>
        <v>0.75852362460450262</v>
      </c>
      <c r="K22" s="45">
        <f>IF(RES_hhdet_tes!K22=0,"",RES_hhdet_tes!K22/RES_hhdet_fec!K22)</f>
        <v>0.75881698330857039</v>
      </c>
      <c r="L22" s="45">
        <f>IF(RES_hhdet_tes!L22=0,"",RES_hhdet_tes!L22/RES_hhdet_fec!L22)</f>
        <v>0.75923300679590766</v>
      </c>
      <c r="M22" s="45">
        <f>IF(RES_hhdet_tes!M22=0,"",RES_hhdet_tes!M22/RES_hhdet_fec!M22)</f>
        <v>0.75929954417356749</v>
      </c>
      <c r="N22" s="45">
        <f>IF(RES_hhdet_tes!N22=0,"",RES_hhdet_tes!N22/RES_hhdet_fec!N22)</f>
        <v>0.76275838612052937</v>
      </c>
      <c r="O22" s="45">
        <f>IF(RES_hhdet_tes!O22=0,"",RES_hhdet_tes!O22/RES_hhdet_fec!O22)</f>
        <v>0.77268549995952995</v>
      </c>
      <c r="P22" s="45">
        <f>IF(RES_hhdet_tes!P22=0,"",RES_hhdet_tes!P22/RES_hhdet_fec!P22)</f>
        <v>0.77677069186391257</v>
      </c>
      <c r="Q22" s="45">
        <f>IF(RES_hhdet_tes!Q22=0,"",RES_hhdet_tes!Q22/RES_hhdet_fec!Q22)</f>
        <v>0.78031429405584241</v>
      </c>
      <c r="R22" s="45">
        <f>IF(RES_hhdet_tes!R22=0,"",RES_hhdet_tes!R22/RES_hhdet_fec!R22)</f>
        <v>0.78416551638539156</v>
      </c>
      <c r="S22" s="45">
        <f>IF(RES_hhdet_tes!S22=0,"",RES_hhdet_tes!S22/RES_hhdet_fec!S22)</f>
        <v>0.79165565878220234</v>
      </c>
      <c r="T22" s="45">
        <f>IF(RES_hhdet_tes!T22=0,"",RES_hhdet_tes!T22/RES_hhdet_fec!T22)</f>
        <v>0.79642399928265539</v>
      </c>
      <c r="U22" s="45">
        <f>IF(RES_hhdet_tes!U22=0,"",RES_hhdet_tes!U22/RES_hhdet_fec!U22)</f>
        <v>0.80418512519991858</v>
      </c>
      <c r="V22" s="45">
        <f>IF(RES_hhdet_tes!V22=0,"",RES_hhdet_tes!V22/RES_hhdet_fec!V22)</f>
        <v>0.81483975239306805</v>
      </c>
      <c r="W22" s="45">
        <f>IF(RES_hhdet_tes!W22=0,"",RES_hhdet_tes!W22/RES_hhdet_fec!W22)</f>
        <v>0.830381627377905</v>
      </c>
      <c r="X22" s="45">
        <f>IF(RES_hhdet_tes!X22=0,"",RES_hhdet_tes!X22/RES_hhdet_fec!X22)</f>
        <v>0.84212018623776108</v>
      </c>
      <c r="Y22" s="45" t="str">
        <f>IF(RES_hhdet_tes!Y22=0,"",RES_hhdet_tes!Y22/RES_hhdet_fec!Y22)</f>
        <v/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0.56043281034360626</v>
      </c>
      <c r="C24" s="119">
        <f>IF(RES_hhdet_tes!C24=0,"",RES_hhdet_tes!C24/RES_hhdet_fec!C24)</f>
        <v>0.56312545405194048</v>
      </c>
      <c r="D24" s="119">
        <f>IF(RES_hhdet_tes!D24=0,"",RES_hhdet_tes!D24/RES_hhdet_fec!D24)</f>
        <v>0.5724123102365819</v>
      </c>
      <c r="E24" s="119">
        <f>IF(RES_hhdet_tes!E24=0,"",RES_hhdet_tes!E24/RES_hhdet_fec!E24)</f>
        <v>0.57279634081985786</v>
      </c>
      <c r="F24" s="119">
        <f>IF(RES_hhdet_tes!F24=0,"",RES_hhdet_tes!F24/RES_hhdet_fec!F24)</f>
        <v>0.55103950229277521</v>
      </c>
      <c r="G24" s="119">
        <f>IF(RES_hhdet_tes!G24=0,"",RES_hhdet_tes!G24/RES_hhdet_fec!G24)</f>
        <v>0.54852390933237638</v>
      </c>
      <c r="H24" s="119">
        <f>IF(RES_hhdet_tes!H24=0,"",RES_hhdet_tes!H24/RES_hhdet_fec!H24)</f>
        <v>0.55755583766308059</v>
      </c>
      <c r="I24" s="119">
        <f>IF(RES_hhdet_tes!I24=0,"",RES_hhdet_tes!I24/RES_hhdet_fec!I24)</f>
        <v>0.58103983902960532</v>
      </c>
      <c r="J24" s="119">
        <f>IF(RES_hhdet_tes!J24=0,"",RES_hhdet_tes!J24/RES_hhdet_fec!J24)</f>
        <v>0.59741383718192653</v>
      </c>
      <c r="K24" s="119">
        <f>IF(RES_hhdet_tes!K24=0,"",RES_hhdet_tes!K24/RES_hhdet_fec!K24)</f>
        <v>0.62279432761911813</v>
      </c>
      <c r="L24" s="119">
        <f>IF(RES_hhdet_tes!L24=0,"",RES_hhdet_tes!L24/RES_hhdet_fec!L24)</f>
        <v>0.65018525904218238</v>
      </c>
      <c r="M24" s="119">
        <f>IF(RES_hhdet_tes!M24=0,"",RES_hhdet_tes!M24/RES_hhdet_fec!M24)</f>
        <v>0.69234601852114219</v>
      </c>
      <c r="N24" s="119">
        <f>IF(RES_hhdet_tes!N24=0,"",RES_hhdet_tes!N24/RES_hhdet_fec!N24)</f>
        <v>0.92518126067899198</v>
      </c>
      <c r="O24" s="119">
        <f>IF(RES_hhdet_tes!O24=0,"",RES_hhdet_tes!O24/RES_hhdet_fec!O24)</f>
        <v>0.73346821020213127</v>
      </c>
      <c r="P24" s="119">
        <f>IF(RES_hhdet_tes!P24=0,"",RES_hhdet_tes!P24/RES_hhdet_fec!P24)</f>
        <v>0.69741856847627082</v>
      </c>
      <c r="Q24" s="119">
        <f>IF(RES_hhdet_tes!Q24=0,"",RES_hhdet_tes!Q24/RES_hhdet_fec!Q24)</f>
        <v>0.73645560362903129</v>
      </c>
      <c r="R24" s="119">
        <f>IF(RES_hhdet_tes!R24=0,"",RES_hhdet_tes!R24/RES_hhdet_fec!R24)</f>
        <v>0.76512107183443789</v>
      </c>
      <c r="S24" s="119">
        <f>IF(RES_hhdet_tes!S24=0,"",RES_hhdet_tes!S24/RES_hhdet_fec!S24)</f>
        <v>0.77446982085972682</v>
      </c>
      <c r="T24" s="119">
        <f>IF(RES_hhdet_tes!T24=0,"",RES_hhdet_tes!T24/RES_hhdet_fec!T24)</f>
        <v>0.77861943847226189</v>
      </c>
      <c r="U24" s="119">
        <f>IF(RES_hhdet_tes!U24=0,"",RES_hhdet_tes!U24/RES_hhdet_fec!U24)</f>
        <v>0.87471257539009528</v>
      </c>
      <c r="V24" s="119">
        <f>IF(RES_hhdet_tes!V24=0,"",RES_hhdet_tes!V24/RES_hhdet_fec!V24)</f>
        <v>0.98270636871933403</v>
      </c>
      <c r="W24" s="119">
        <f>IF(RES_hhdet_tes!W24=0,"",RES_hhdet_tes!W24/RES_hhdet_fec!W24)</f>
        <v>0.80312093514801131</v>
      </c>
      <c r="X24" s="119">
        <f>IF(RES_hhdet_tes!X24=0,"",RES_hhdet_tes!X24/RES_hhdet_fec!X24)</f>
        <v>0.81200223530073112</v>
      </c>
      <c r="Y24" s="119">
        <f>IF(RES_hhdet_tes!Y24=0,"",RES_hhdet_tes!Y24/RES_hhdet_fec!Y24)</f>
        <v>0.90521380893961811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0.48919005309347863</v>
      </c>
      <c r="C25" s="124">
        <f>IF(RES_hhdet_tes!C25=0,"",RES_hhdet_tes!C25/RES_hhdet_fec!C25)</f>
        <v>0.48894559801425619</v>
      </c>
      <c r="D25" s="124">
        <f>IF(RES_hhdet_tes!D25=0,"",RES_hhdet_tes!D25/RES_hhdet_fec!D25)</f>
        <v>0.4891139606516039</v>
      </c>
      <c r="E25" s="124">
        <f>IF(RES_hhdet_tes!E25=0,"",RES_hhdet_tes!E25/RES_hhdet_fec!E25)</f>
        <v>0.48877763249375955</v>
      </c>
      <c r="F25" s="124">
        <f>IF(RES_hhdet_tes!F25=0,"",RES_hhdet_tes!F25/RES_hhdet_fec!F25)</f>
        <v>0.48913541015675938</v>
      </c>
      <c r="G25" s="124">
        <f>IF(RES_hhdet_tes!G25=0,"",RES_hhdet_tes!G25/RES_hhdet_fec!G25)</f>
        <v>0.48935135317895539</v>
      </c>
      <c r="H25" s="124">
        <f>IF(RES_hhdet_tes!H25=0,"",RES_hhdet_tes!H25/RES_hhdet_fec!H25)</f>
        <v>0.49598771449957824</v>
      </c>
      <c r="I25" s="124">
        <f>IF(RES_hhdet_tes!I25=0,"",RES_hhdet_tes!I25/RES_hhdet_fec!I25)</f>
        <v>0.5032683330673462</v>
      </c>
      <c r="J25" s="124">
        <f>IF(RES_hhdet_tes!J25=0,"",RES_hhdet_tes!J25/RES_hhdet_fec!J25)</f>
        <v>0.51544434048863208</v>
      </c>
      <c r="K25" s="124">
        <f>IF(RES_hhdet_tes!K25=0,"",RES_hhdet_tes!K25/RES_hhdet_fec!K25)</f>
        <v>0.52968751955303983</v>
      </c>
      <c r="L25" s="124">
        <f>IF(RES_hhdet_tes!L25=0,"",RES_hhdet_tes!L25/RES_hhdet_fec!L25)</f>
        <v>0.54524846504366531</v>
      </c>
      <c r="M25" s="124">
        <f>IF(RES_hhdet_tes!M25=0,"",RES_hhdet_tes!M25/RES_hhdet_fec!M25)</f>
        <v>0.56399983432908973</v>
      </c>
      <c r="N25" s="124">
        <f>IF(RES_hhdet_tes!N25=0,"",RES_hhdet_tes!N25/RES_hhdet_fec!N25)</f>
        <v>0.58467843361864646</v>
      </c>
      <c r="O25" s="124">
        <f>IF(RES_hhdet_tes!O25=0,"",RES_hhdet_tes!O25/RES_hhdet_fec!O25)</f>
        <v>0.60787820521869218</v>
      </c>
      <c r="P25" s="124">
        <f>IF(RES_hhdet_tes!P25=0,"",RES_hhdet_tes!P25/RES_hhdet_fec!P25)</f>
        <v>0.61520911413875634</v>
      </c>
      <c r="Q25" s="124">
        <f>IF(RES_hhdet_tes!Q25=0,"",RES_hhdet_tes!Q25/RES_hhdet_fec!Q25)</f>
        <v>0.6193922176657094</v>
      </c>
      <c r="R25" s="124">
        <f>IF(RES_hhdet_tes!R25=0,"",RES_hhdet_tes!R25/RES_hhdet_fec!R25)</f>
        <v>0.62163605307620518</v>
      </c>
      <c r="S25" s="124">
        <f>IF(RES_hhdet_tes!S25=0,"",RES_hhdet_tes!S25/RES_hhdet_fec!S25)</f>
        <v>0.62477869908472261</v>
      </c>
      <c r="T25" s="124">
        <f>IF(RES_hhdet_tes!T25=0,"",RES_hhdet_tes!T25/RES_hhdet_fec!T25)</f>
        <v>0.6261603900968058</v>
      </c>
      <c r="U25" s="124">
        <f>IF(RES_hhdet_tes!U25=0,"",RES_hhdet_tes!U25/RES_hhdet_fec!U25)</f>
        <v>0.62756209134967667</v>
      </c>
      <c r="V25" s="124">
        <f>IF(RES_hhdet_tes!V25=0,"",RES_hhdet_tes!V25/RES_hhdet_fec!V25)</f>
        <v>0.63417663646143774</v>
      </c>
      <c r="W25" s="124">
        <f>IF(RES_hhdet_tes!W25=0,"",RES_hhdet_tes!W25/RES_hhdet_fec!W25)</f>
        <v>0.65211613702143134</v>
      </c>
      <c r="X25" s="124">
        <f>IF(RES_hhdet_tes!X25=0,"",RES_hhdet_tes!X25/RES_hhdet_fec!X25)</f>
        <v>0.68782389075277994</v>
      </c>
      <c r="Y25" s="124">
        <f>IF(RES_hhdet_tes!Y25=0,"",RES_hhdet_tes!Y25/RES_hhdet_fec!Y25)</f>
        <v>0.7054418081821936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0.48321450056431792</v>
      </c>
      <c r="C26" s="111">
        <f>IF(RES_hhdet_tes!C26=0,"",RES_hhdet_tes!C26/RES_hhdet_fec!C26)</f>
        <v>0.48321450056431792</v>
      </c>
      <c r="D26" s="111">
        <f>IF(RES_hhdet_tes!D26=0,"",RES_hhdet_tes!D26/RES_hhdet_fec!D26)</f>
        <v>0.48321450056431786</v>
      </c>
      <c r="E26" s="111">
        <f>IF(RES_hhdet_tes!E26=0,"",RES_hhdet_tes!E26/RES_hhdet_fec!E26)</f>
        <v>0.48321450056431797</v>
      </c>
      <c r="F26" s="111">
        <f>IF(RES_hhdet_tes!F26=0,"",RES_hhdet_tes!F26/RES_hhdet_fec!F26)</f>
        <v>0.48321450056431792</v>
      </c>
      <c r="G26" s="111">
        <f>IF(RES_hhdet_tes!G26=0,"",RES_hhdet_tes!G26/RES_hhdet_fec!G26)</f>
        <v>0.48351328057754023</v>
      </c>
      <c r="H26" s="111">
        <f>IF(RES_hhdet_tes!H26=0,"",RES_hhdet_tes!H26/RES_hhdet_fec!H26)</f>
        <v>0.49029383353557904</v>
      </c>
      <c r="I26" s="111">
        <f>IF(RES_hhdet_tes!I26=0,"",RES_hhdet_tes!I26/RES_hhdet_fec!I26)</f>
        <v>0.49792569342056303</v>
      </c>
      <c r="J26" s="111">
        <f>IF(RES_hhdet_tes!J26=0,"",RES_hhdet_tes!J26/RES_hhdet_fec!J26)</f>
        <v>0.5100918599240617</v>
      </c>
      <c r="K26" s="111">
        <f>IF(RES_hhdet_tes!K26=0,"",RES_hhdet_tes!K26/RES_hhdet_fec!K26)</f>
        <v>0.52409202134852018</v>
      </c>
      <c r="L26" s="111">
        <f>IF(RES_hhdet_tes!L26=0,"",RES_hhdet_tes!L26/RES_hhdet_fec!L26)</f>
        <v>0.53998587260562614</v>
      </c>
      <c r="M26" s="111">
        <f>IF(RES_hhdet_tes!M26=0,"",RES_hhdet_tes!M26/RES_hhdet_fec!M26)</f>
        <v>0.5587937780454949</v>
      </c>
      <c r="N26" s="111">
        <f>IF(RES_hhdet_tes!N26=0,"",RES_hhdet_tes!N26/RES_hhdet_fec!N26)</f>
        <v>0.58009990394966127</v>
      </c>
      <c r="O26" s="111">
        <f>IF(RES_hhdet_tes!O26=0,"",RES_hhdet_tes!O26/RES_hhdet_fec!O26)</f>
        <v>0.6029480771395197</v>
      </c>
      <c r="P26" s="111">
        <f>IF(RES_hhdet_tes!P26=0,"",RES_hhdet_tes!P26/RES_hhdet_fec!P26)</f>
        <v>0.61017172567424771</v>
      </c>
      <c r="Q26" s="111">
        <f>IF(RES_hhdet_tes!Q26=0,"",RES_hhdet_tes!Q26/RES_hhdet_fec!Q26)</f>
        <v>0.61465198691146872</v>
      </c>
      <c r="R26" s="111">
        <f>IF(RES_hhdet_tes!R26=0,"",RES_hhdet_tes!R26/RES_hhdet_fec!R26)</f>
        <v>0.61693457606793045</v>
      </c>
      <c r="S26" s="111">
        <f>IF(RES_hhdet_tes!S26=0,"",RES_hhdet_tes!S26/RES_hhdet_fec!S26)</f>
        <v>0.62011561467747423</v>
      </c>
      <c r="T26" s="111">
        <f>IF(RES_hhdet_tes!T26=0,"",RES_hhdet_tes!T26/RES_hhdet_fec!T26)</f>
        <v>0.62152253430758519</v>
      </c>
      <c r="U26" s="111">
        <f>IF(RES_hhdet_tes!U26=0,"",RES_hhdet_tes!U26/RES_hhdet_fec!U26)</f>
        <v>0.6229449300842822</v>
      </c>
      <c r="V26" s="111">
        <f>IF(RES_hhdet_tes!V26=0,"",RES_hhdet_tes!V26/RES_hhdet_fec!V26)</f>
        <v>0.62960216444242223</v>
      </c>
      <c r="W26" s="111">
        <f>IF(RES_hhdet_tes!W26=0,"",RES_hhdet_tes!W26/RES_hhdet_fec!W26)</f>
        <v>0.64764577465953321</v>
      </c>
      <c r="X26" s="111">
        <f>IF(RES_hhdet_tes!X26=0,"",RES_hhdet_tes!X26/RES_hhdet_fec!X26)</f>
        <v>0.68358979664591157</v>
      </c>
      <c r="Y26" s="111">
        <f>IF(RES_hhdet_tes!Y26=0,"",RES_hhdet_tes!Y26/RES_hhdet_fec!Y26)</f>
        <v>0.70133873296901372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1.7095301171197883</v>
      </c>
      <c r="C28" s="124">
        <f>IF(RES_hhdet_tes!C28=0,"",RES_hhdet_tes!C28/RES_hhdet_fec!C28)</f>
        <v>1.7825699749751878</v>
      </c>
      <c r="D28" s="124">
        <f>IF(RES_hhdet_tes!D28=0,"",RES_hhdet_tes!D28/RES_hhdet_fec!D28)</f>
        <v>1.8496872201070393</v>
      </c>
      <c r="E28" s="124">
        <f>IF(RES_hhdet_tes!E28=0,"",RES_hhdet_tes!E28/RES_hhdet_fec!E28)</f>
        <v>1.8828879626891066</v>
      </c>
      <c r="F28" s="124">
        <f>IF(RES_hhdet_tes!F28=0,"",RES_hhdet_tes!F28/RES_hhdet_fec!F28)</f>
        <v>1.9282861979304433</v>
      </c>
      <c r="G28" s="124">
        <f>IF(RES_hhdet_tes!G28=0,"",RES_hhdet_tes!G28/RES_hhdet_fec!G28)</f>
        <v>2.0094102941728504</v>
      </c>
      <c r="H28" s="124">
        <f>IF(RES_hhdet_tes!H28=0,"",RES_hhdet_tes!H28/RES_hhdet_fec!H28)</f>
        <v>2.2297830349454966</v>
      </c>
      <c r="I28" s="124">
        <f>IF(RES_hhdet_tes!I28=0,"",RES_hhdet_tes!I28/RES_hhdet_fec!I28)</f>
        <v>2.4810710820531856</v>
      </c>
      <c r="J28" s="124">
        <f>IF(RES_hhdet_tes!J28=0,"",RES_hhdet_tes!J28/RES_hhdet_fec!J28)</f>
        <v>2.5933339707330965</v>
      </c>
      <c r="K28" s="124">
        <f>IF(RES_hhdet_tes!K28=0,"",RES_hhdet_tes!K28/RES_hhdet_fec!K28)</f>
        <v>2.7836767836117806</v>
      </c>
      <c r="L28" s="124">
        <f>IF(RES_hhdet_tes!L28=0,"",RES_hhdet_tes!L28/RES_hhdet_fec!L28)</f>
        <v>2.9039562039113451</v>
      </c>
      <c r="M28" s="124">
        <f>IF(RES_hhdet_tes!M28=0,"",RES_hhdet_tes!M28/RES_hhdet_fec!M28)</f>
        <v>2.9779810933644084</v>
      </c>
      <c r="N28" s="124">
        <f>IF(RES_hhdet_tes!N28=0,"",RES_hhdet_tes!N28/RES_hhdet_fec!N28)</f>
        <v>3.0629300051249131</v>
      </c>
      <c r="O28" s="124">
        <f>IF(RES_hhdet_tes!O28=0,"",RES_hhdet_tes!O28/RES_hhdet_fec!O28)</f>
        <v>3.1731671564932942</v>
      </c>
      <c r="P28" s="124">
        <f>IF(RES_hhdet_tes!P28=0,"",RES_hhdet_tes!P28/RES_hhdet_fec!P28)</f>
        <v>3.276715771085672</v>
      </c>
      <c r="Q28" s="124">
        <f>IF(RES_hhdet_tes!Q28=0,"",RES_hhdet_tes!Q28/RES_hhdet_fec!Q28)</f>
        <v>3.3826514142445063</v>
      </c>
      <c r="R28" s="124">
        <f>IF(RES_hhdet_tes!R28=0,"",RES_hhdet_tes!R28/RES_hhdet_fec!R28)</f>
        <v>3.4617604163259394</v>
      </c>
      <c r="S28" s="124">
        <f>IF(RES_hhdet_tes!S28=0,"",RES_hhdet_tes!S28/RES_hhdet_fec!S28)</f>
        <v>3.539047585500668</v>
      </c>
      <c r="T28" s="124">
        <f>IF(RES_hhdet_tes!T28=0,"",RES_hhdet_tes!T28/RES_hhdet_fec!T28)</f>
        <v>3.6109550002596498</v>
      </c>
      <c r="U28" s="124">
        <f>IF(RES_hhdet_tes!U28=0,"",RES_hhdet_tes!U28/RES_hhdet_fec!U28)</f>
        <v>3.6714573015218859</v>
      </c>
      <c r="V28" s="124">
        <f>IF(RES_hhdet_tes!V28=0,"",RES_hhdet_tes!V28/RES_hhdet_fec!V28)</f>
        <v>3.7269892973949594</v>
      </c>
      <c r="W28" s="124">
        <f>IF(RES_hhdet_tes!W28=0,"",RES_hhdet_tes!W28/RES_hhdet_fec!W28)</f>
        <v>3.7732735185380388</v>
      </c>
      <c r="X28" s="124">
        <f>IF(RES_hhdet_tes!X28=0,"",RES_hhdet_tes!X28/RES_hhdet_fec!X28)</f>
        <v>3.8220211398288342</v>
      </c>
      <c r="Y28" s="124">
        <f>IF(RES_hhdet_tes!Y28=0,"",RES_hhdet_tes!Y28/RES_hhdet_fec!Y28)</f>
        <v>3.8802116378123324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1.7095301171197883</v>
      </c>
      <c r="C29" s="111">
        <f>IF(RES_hhdet_tes!C29=0,"",RES_hhdet_tes!C29/RES_hhdet_fec!C29)</f>
        <v>1.7825699749751878</v>
      </c>
      <c r="D29" s="111">
        <f>IF(RES_hhdet_tes!D29=0,"",RES_hhdet_tes!D29/RES_hhdet_fec!D29)</f>
        <v>1.8496872201070393</v>
      </c>
      <c r="E29" s="111">
        <f>IF(RES_hhdet_tes!E29=0,"",RES_hhdet_tes!E29/RES_hhdet_fec!E29)</f>
        <v>1.8828879626891066</v>
      </c>
      <c r="F29" s="111">
        <f>IF(RES_hhdet_tes!F29=0,"",RES_hhdet_tes!F29/RES_hhdet_fec!F29)</f>
        <v>1.9282861979304433</v>
      </c>
      <c r="G29" s="111">
        <f>IF(RES_hhdet_tes!G29=0,"",RES_hhdet_tes!G29/RES_hhdet_fec!G29)</f>
        <v>2.0094102941728504</v>
      </c>
      <c r="H29" s="111">
        <f>IF(RES_hhdet_tes!H29=0,"",RES_hhdet_tes!H29/RES_hhdet_fec!H29)</f>
        <v>2.2297830349454966</v>
      </c>
      <c r="I29" s="111">
        <f>IF(RES_hhdet_tes!I29=0,"",RES_hhdet_tes!I29/RES_hhdet_fec!I29)</f>
        <v>2.4810710820531856</v>
      </c>
      <c r="J29" s="111">
        <f>IF(RES_hhdet_tes!J29=0,"",RES_hhdet_tes!J29/RES_hhdet_fec!J29)</f>
        <v>2.5933339707330965</v>
      </c>
      <c r="K29" s="111">
        <f>IF(RES_hhdet_tes!K29=0,"",RES_hhdet_tes!K29/RES_hhdet_fec!K29)</f>
        <v>2.7836767836117806</v>
      </c>
      <c r="L29" s="111">
        <f>IF(RES_hhdet_tes!L29=0,"",RES_hhdet_tes!L29/RES_hhdet_fec!L29)</f>
        <v>2.9039562039113451</v>
      </c>
      <c r="M29" s="111">
        <f>IF(RES_hhdet_tes!M29=0,"",RES_hhdet_tes!M29/RES_hhdet_fec!M29)</f>
        <v>2.9779810933644084</v>
      </c>
      <c r="N29" s="111">
        <f>IF(RES_hhdet_tes!N29=0,"",RES_hhdet_tes!N29/RES_hhdet_fec!N29)</f>
        <v>3.0629300051249131</v>
      </c>
      <c r="O29" s="111">
        <f>IF(RES_hhdet_tes!O29=0,"",RES_hhdet_tes!O29/RES_hhdet_fec!O29)</f>
        <v>3.1731671564932942</v>
      </c>
      <c r="P29" s="111">
        <f>IF(RES_hhdet_tes!P29=0,"",RES_hhdet_tes!P29/RES_hhdet_fec!P29)</f>
        <v>3.276715771085672</v>
      </c>
      <c r="Q29" s="111">
        <f>IF(RES_hhdet_tes!Q29=0,"",RES_hhdet_tes!Q29/RES_hhdet_fec!Q29)</f>
        <v>3.3826514142445063</v>
      </c>
      <c r="R29" s="111">
        <f>IF(RES_hhdet_tes!R29=0,"",RES_hhdet_tes!R29/RES_hhdet_fec!R29)</f>
        <v>3.4617604163259394</v>
      </c>
      <c r="S29" s="111">
        <f>IF(RES_hhdet_tes!S29=0,"",RES_hhdet_tes!S29/RES_hhdet_fec!S29)</f>
        <v>3.539047585500668</v>
      </c>
      <c r="T29" s="111">
        <f>IF(RES_hhdet_tes!T29=0,"",RES_hhdet_tes!T29/RES_hhdet_fec!T29)</f>
        <v>3.6109550002596498</v>
      </c>
      <c r="U29" s="111">
        <f>IF(RES_hhdet_tes!U29=0,"",RES_hhdet_tes!U29/RES_hhdet_fec!U29)</f>
        <v>3.6714573015218859</v>
      </c>
      <c r="V29" s="111">
        <f>IF(RES_hhdet_tes!V29=0,"",RES_hhdet_tes!V29/RES_hhdet_fec!V29)</f>
        <v>3.7269892973949594</v>
      </c>
      <c r="W29" s="111">
        <f>IF(RES_hhdet_tes!W29=0,"",RES_hhdet_tes!W29/RES_hhdet_fec!W29)</f>
        <v>3.7732735185380388</v>
      </c>
      <c r="X29" s="111">
        <f>IF(RES_hhdet_tes!X29=0,"",RES_hhdet_tes!X29/RES_hhdet_fec!X29)</f>
        <v>3.8220211398288342</v>
      </c>
      <c r="Y29" s="111">
        <f>IF(RES_hhdet_tes!Y29=0,"",RES_hhdet_tes!Y29/RES_hhdet_fec!Y29)</f>
        <v>3.8802116378123324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0.74424354861788833</v>
      </c>
      <c r="C30" s="124">
        <f>IF(RES_hhdet_tes!C30=0,"",RES_hhdet_tes!C30/RES_hhdet_fec!C30)</f>
        <v>0.74669468572180508</v>
      </c>
      <c r="D30" s="124">
        <f>IF(RES_hhdet_tes!D30=0,"",RES_hhdet_tes!D30/RES_hhdet_fec!D30)</f>
        <v>0.74575217491248647</v>
      </c>
      <c r="E30" s="124">
        <f>IF(RES_hhdet_tes!E30=0,"",RES_hhdet_tes!E30/RES_hhdet_fec!E30)</f>
        <v>0.75058447926018967</v>
      </c>
      <c r="F30" s="124">
        <f>IF(RES_hhdet_tes!F30=0,"",RES_hhdet_tes!F30/RES_hhdet_fec!F30)</f>
        <v>0.7473755950202059</v>
      </c>
      <c r="G30" s="124">
        <f>IF(RES_hhdet_tes!G30=0,"",RES_hhdet_tes!G30/RES_hhdet_fec!G30)</f>
        <v>0.74464142175563131</v>
      </c>
      <c r="H30" s="124">
        <f>IF(RES_hhdet_tes!H30=0,"",RES_hhdet_tes!H30/RES_hhdet_fec!H30)</f>
        <v>0.75668625046731641</v>
      </c>
      <c r="I30" s="124">
        <f>IF(RES_hhdet_tes!I30=0,"",RES_hhdet_tes!I30/RES_hhdet_fec!I30)</f>
        <v>0.76893737091960501</v>
      </c>
      <c r="J30" s="124">
        <f>IF(RES_hhdet_tes!J30=0,"",RES_hhdet_tes!J30/RES_hhdet_fec!J30)</f>
        <v>0.78278371407386926</v>
      </c>
      <c r="K30" s="124">
        <f>IF(RES_hhdet_tes!K30=0,"",RES_hhdet_tes!K30/RES_hhdet_fec!K30)</f>
        <v>0.78456955843710385</v>
      </c>
      <c r="L30" s="124">
        <f>IF(RES_hhdet_tes!L30=0,"",RES_hhdet_tes!L30/RES_hhdet_fec!L30)</f>
        <v>0.78908513412083447</v>
      </c>
      <c r="M30" s="124">
        <f>IF(RES_hhdet_tes!M30=0,"",RES_hhdet_tes!M30/RES_hhdet_fec!M30)</f>
        <v>0.79107636782976132</v>
      </c>
      <c r="N30" s="124">
        <f>IF(RES_hhdet_tes!N30=0,"",RES_hhdet_tes!N30/RES_hhdet_fec!N30)</f>
        <v>0.803254008511333</v>
      </c>
      <c r="O30" s="124">
        <f>IF(RES_hhdet_tes!O30=0,"",RES_hhdet_tes!O30/RES_hhdet_fec!O30)</f>
        <v>0.80055882131873812</v>
      </c>
      <c r="P30" s="124">
        <f>IF(RES_hhdet_tes!P30=0,"",RES_hhdet_tes!P30/RES_hhdet_fec!P30)</f>
        <v>0.80618313634244909</v>
      </c>
      <c r="Q30" s="124">
        <f>IF(RES_hhdet_tes!Q30=0,"",RES_hhdet_tes!Q30/RES_hhdet_fec!Q30)</f>
        <v>0.81736146405123322</v>
      </c>
      <c r="R30" s="124">
        <f>IF(RES_hhdet_tes!R30=0,"",RES_hhdet_tes!R30/RES_hhdet_fec!R30)</f>
        <v>0.81857735746551152</v>
      </c>
      <c r="S30" s="124">
        <f>IF(RES_hhdet_tes!S30=0,"",RES_hhdet_tes!S30/RES_hhdet_fec!S30)</f>
        <v>0.82856121654307757</v>
      </c>
      <c r="T30" s="124">
        <f>IF(RES_hhdet_tes!T30=0,"",RES_hhdet_tes!T30/RES_hhdet_fec!T30)</f>
        <v>0.84348751319077964</v>
      </c>
      <c r="U30" s="124">
        <f>IF(RES_hhdet_tes!U30=0,"",RES_hhdet_tes!U30/RES_hhdet_fec!U30)</f>
        <v>0.85807547916669824</v>
      </c>
      <c r="V30" s="124">
        <f>IF(RES_hhdet_tes!V30=0,"",RES_hhdet_tes!V30/RES_hhdet_fec!V30)</f>
        <v>0.87334464522837607</v>
      </c>
      <c r="W30" s="124">
        <f>IF(RES_hhdet_tes!W30=0,"",RES_hhdet_tes!W30/RES_hhdet_fec!W30)</f>
        <v>0.88055357690084868</v>
      </c>
      <c r="X30" s="124">
        <f>IF(RES_hhdet_tes!X30=0,"",RES_hhdet_tes!X30/RES_hhdet_fec!X30)</f>
        <v>0.90856688398193619</v>
      </c>
      <c r="Y30" s="124">
        <f>IF(RES_hhdet_tes!Y30=0,"",RES_hhdet_tes!Y30/RES_hhdet_fec!Y30)</f>
        <v>0.92828948092143038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0.52144710033345443</v>
      </c>
      <c r="C31" s="111">
        <f>IF(RES_hhdet_tes!C31=0,"",RES_hhdet_tes!C31/RES_hhdet_fec!C31)</f>
        <v>0.523439411813163</v>
      </c>
      <c r="D31" s="111">
        <f>IF(RES_hhdet_tes!D31=0,"",RES_hhdet_tes!D31/RES_hhdet_fec!D31)</f>
        <v>0.52397617436728972</v>
      </c>
      <c r="E31" s="111">
        <f>IF(RES_hhdet_tes!E31=0,"",RES_hhdet_tes!E31/RES_hhdet_fec!E31)</f>
        <v>0.52760153430085888</v>
      </c>
      <c r="F31" s="111">
        <f>IF(RES_hhdet_tes!F31=0,"",RES_hhdet_tes!F31/RES_hhdet_fec!F31)</f>
        <v>0.53247032493657143</v>
      </c>
      <c r="G31" s="111">
        <f>IF(RES_hhdet_tes!G31=0,"",RES_hhdet_tes!G31/RES_hhdet_fec!G31)</f>
        <v>0.53809696183079259</v>
      </c>
      <c r="H31" s="111">
        <f>IF(RES_hhdet_tes!H31=0,"",RES_hhdet_tes!H31/RES_hhdet_fec!H31)</f>
        <v>0.54509818635611418</v>
      </c>
      <c r="I31" s="111">
        <f>IF(RES_hhdet_tes!I31=0,"",RES_hhdet_tes!I31/RES_hhdet_fec!I31)</f>
        <v>0.54886402196163964</v>
      </c>
      <c r="J31" s="111">
        <f>IF(RES_hhdet_tes!J31=0,"",RES_hhdet_tes!J31/RES_hhdet_fec!J31)</f>
        <v>0.55019483589019169</v>
      </c>
      <c r="K31" s="111">
        <f>IF(RES_hhdet_tes!K31=0,"",RES_hhdet_tes!K31/RES_hhdet_fec!K31)</f>
        <v>0.55261520528935604</v>
      </c>
      <c r="L31" s="111">
        <f>IF(RES_hhdet_tes!L31=0,"",RES_hhdet_tes!L31/RES_hhdet_fec!L31)</f>
        <v>0.55605742201769726</v>
      </c>
      <c r="M31" s="111">
        <f>IF(RES_hhdet_tes!M31=0,"",RES_hhdet_tes!M31/RES_hhdet_fec!M31)</f>
        <v>0.5622480783291024</v>
      </c>
      <c r="N31" s="111">
        <f>IF(RES_hhdet_tes!N31=0,"",RES_hhdet_tes!N31/RES_hhdet_fec!N31)</f>
        <v>0.57213757302637247</v>
      </c>
      <c r="O31" s="111">
        <f>IF(RES_hhdet_tes!O31=0,"",RES_hhdet_tes!O31/RES_hhdet_fec!O31)</f>
        <v>0.59112495192015202</v>
      </c>
      <c r="P31" s="111">
        <f>IF(RES_hhdet_tes!P31=0,"",RES_hhdet_tes!P31/RES_hhdet_fec!P31)</f>
        <v>0.60578425572601946</v>
      </c>
      <c r="Q31" s="111">
        <f>IF(RES_hhdet_tes!Q31=0,"",RES_hhdet_tes!Q31/RES_hhdet_fec!Q31)</f>
        <v>0.6149978159563998</v>
      </c>
      <c r="R31" s="111">
        <f>IF(RES_hhdet_tes!R31=0,"",RES_hhdet_tes!R31/RES_hhdet_fec!R31)</f>
        <v>0.62457139027713271</v>
      </c>
      <c r="S31" s="111">
        <f>IF(RES_hhdet_tes!S31=0,"",RES_hhdet_tes!S31/RES_hhdet_fec!S31)</f>
        <v>0.63978146441365102</v>
      </c>
      <c r="T31" s="111">
        <f>IF(RES_hhdet_tes!T31=0,"",RES_hhdet_tes!T31/RES_hhdet_fec!T31)</f>
        <v>0.65581991807375606</v>
      </c>
      <c r="U31" s="111">
        <f>IF(RES_hhdet_tes!U31=0,"",RES_hhdet_tes!U31/RES_hhdet_fec!U31)</f>
        <v>0.67727993268369957</v>
      </c>
      <c r="V31" s="111">
        <f>IF(RES_hhdet_tes!V31=0,"",RES_hhdet_tes!V31/RES_hhdet_fec!V31)</f>
        <v>0.70214729910591955</v>
      </c>
      <c r="W31" s="111">
        <f>IF(RES_hhdet_tes!W31=0,"",RES_hhdet_tes!W31/RES_hhdet_fec!W31)</f>
        <v>0.7239439139576731</v>
      </c>
      <c r="X31" s="111">
        <f>IF(RES_hhdet_tes!X31=0,"",RES_hhdet_tes!X31/RES_hhdet_fec!X31)</f>
        <v>0.74136633016780562</v>
      </c>
      <c r="Y31" s="111">
        <f>IF(RES_hhdet_tes!Y31=0,"",RES_hhdet_tes!Y31/RES_hhdet_fec!Y31)</f>
        <v>0.74753248448230036</v>
      </c>
      <c r="DA31" s="63" t="s">
        <v>1935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0.84476450581628093</v>
      </c>
      <c r="C32" s="111">
        <f>IF(RES_hhdet_tes!C32=0,"",RES_hhdet_tes!C32/RES_hhdet_fec!C32)</f>
        <v>0.84728823921489227</v>
      </c>
      <c r="D32" s="111">
        <f>IF(RES_hhdet_tes!D32=0,"",RES_hhdet_tes!D32/RES_hhdet_fec!D32)</f>
        <v>0.84402240690482988</v>
      </c>
      <c r="E32" s="111">
        <f>IF(RES_hhdet_tes!E32=0,"",RES_hhdet_tes!E32/RES_hhdet_fec!E32)</f>
        <v>0.85012706465396537</v>
      </c>
      <c r="F32" s="111">
        <f>IF(RES_hhdet_tes!F32=0,"",RES_hhdet_tes!F32/RES_hhdet_fec!F32)</f>
        <v>0.84831903253851237</v>
      </c>
      <c r="G32" s="111">
        <f>IF(RES_hhdet_tes!G32=0,"",RES_hhdet_tes!G32/RES_hhdet_fec!G32)</f>
        <v>0.83472081348922156</v>
      </c>
      <c r="H32" s="111">
        <f>IF(RES_hhdet_tes!H32=0,"",RES_hhdet_tes!H32/RES_hhdet_fec!H32)</f>
        <v>0.85531027976974572</v>
      </c>
      <c r="I32" s="111">
        <f>IF(RES_hhdet_tes!I32=0,"",RES_hhdet_tes!I32/RES_hhdet_fec!I32)</f>
        <v>0.85532021044564099</v>
      </c>
      <c r="J32" s="111">
        <f>IF(RES_hhdet_tes!J32=0,"",RES_hhdet_tes!J32/RES_hhdet_fec!J32)</f>
        <v>0.85854775095032976</v>
      </c>
      <c r="K32" s="111">
        <f>IF(RES_hhdet_tes!K32=0,"",RES_hhdet_tes!K32/RES_hhdet_fec!K32)</f>
        <v>0.85782297037778998</v>
      </c>
      <c r="L32" s="111">
        <f>IF(RES_hhdet_tes!L32=0,"",RES_hhdet_tes!L32/RES_hhdet_fec!L32)</f>
        <v>0.85986360335568601</v>
      </c>
      <c r="M32" s="111">
        <f>IF(RES_hhdet_tes!M32=0,"",RES_hhdet_tes!M32/RES_hhdet_fec!M32)</f>
        <v>0.88170826942193614</v>
      </c>
      <c r="N32" s="111">
        <f>IF(RES_hhdet_tes!N32=0,"",RES_hhdet_tes!N32/RES_hhdet_fec!N32)</f>
        <v>0.99200915853249272</v>
      </c>
      <c r="O32" s="111">
        <f>IF(RES_hhdet_tes!O32=0,"",RES_hhdet_tes!O32/RES_hhdet_fec!O32)</f>
        <v>0.89735875980058022</v>
      </c>
      <c r="P32" s="111">
        <f>IF(RES_hhdet_tes!P32=0,"",RES_hhdet_tes!P32/RES_hhdet_fec!P32)</f>
        <v>0.9001091890867432</v>
      </c>
      <c r="Q32" s="111">
        <f>IF(RES_hhdet_tes!Q32=0,"",RES_hhdet_tes!Q32/RES_hhdet_fec!Q32)</f>
        <v>0.90602889989581226</v>
      </c>
      <c r="R32" s="111">
        <f>IF(RES_hhdet_tes!R32=0,"",RES_hhdet_tes!R32/RES_hhdet_fec!R32)</f>
        <v>0.89584137197757874</v>
      </c>
      <c r="S32" s="111">
        <f>IF(RES_hhdet_tes!S32=0,"",RES_hhdet_tes!S32/RES_hhdet_fec!S32)</f>
        <v>0.89565851580679079</v>
      </c>
      <c r="T32" s="111">
        <f>IF(RES_hhdet_tes!T32=0,"",RES_hhdet_tes!T32/RES_hhdet_fec!T32)</f>
        <v>0.90292577917239814</v>
      </c>
      <c r="U32" s="111">
        <f>IF(RES_hhdet_tes!U32=0,"",RES_hhdet_tes!U32/RES_hhdet_fec!U32)</f>
        <v>0.91094108793524076</v>
      </c>
      <c r="V32" s="111">
        <f>IF(RES_hhdet_tes!V32=0,"",RES_hhdet_tes!V32/RES_hhdet_fec!V32)</f>
        <v>0.95092265299498957</v>
      </c>
      <c r="W32" s="111">
        <f>IF(RES_hhdet_tes!W32=0,"",RES_hhdet_tes!W32/RES_hhdet_fec!W32)</f>
        <v>0.94142686690515132</v>
      </c>
      <c r="X32" s="111">
        <f>IF(RES_hhdet_tes!X32=0,"",RES_hhdet_tes!X32/RES_hhdet_fec!X32)</f>
        <v>0.94230380697453686</v>
      </c>
      <c r="Y32" s="111">
        <f>IF(RES_hhdet_tes!Y32=0,"",RES_hhdet_tes!Y32/RES_hhdet_fec!Y32)</f>
        <v>0.95124266131155688</v>
      </c>
      <c r="DA32" s="63" t="s">
        <v>1936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0.52144710033345443</v>
      </c>
      <c r="C33" s="112">
        <f>IF(RES_hhdet_tes!C33=0,"",RES_hhdet_tes!C33/RES_hhdet_fec!C33)</f>
        <v>0.52426420736051316</v>
      </c>
      <c r="D33" s="112">
        <f>IF(RES_hhdet_tes!D33=0,"",RES_hhdet_tes!D33/RES_hhdet_fec!D33)</f>
        <v>0.52473668718568978</v>
      </c>
      <c r="E33" s="112">
        <f>IF(RES_hhdet_tes!E33=0,"",RES_hhdet_tes!E33/RES_hhdet_fec!E33)</f>
        <v>0.52873521900117193</v>
      </c>
      <c r="F33" s="112">
        <f>IF(RES_hhdet_tes!F33=0,"",RES_hhdet_tes!F33/RES_hhdet_fec!F33)</f>
        <v>0.53021735861871933</v>
      </c>
      <c r="G33" s="112">
        <f>IF(RES_hhdet_tes!G33=0,"",RES_hhdet_tes!G33/RES_hhdet_fec!G33)</f>
        <v>0.53604858334140659</v>
      </c>
      <c r="H33" s="112">
        <f>IF(RES_hhdet_tes!H33=0,"",RES_hhdet_tes!H33/RES_hhdet_fec!H33)</f>
        <v>0.54808902591431907</v>
      </c>
      <c r="I33" s="112">
        <f>IF(RES_hhdet_tes!I33=0,"",RES_hhdet_tes!I33/RES_hhdet_fec!I33)</f>
        <v>0.54808902591431907</v>
      </c>
      <c r="J33" s="112">
        <f>IF(RES_hhdet_tes!J33=0,"",RES_hhdet_tes!J33/RES_hhdet_fec!J33)</f>
        <v>0.55020849359078727</v>
      </c>
      <c r="K33" s="112">
        <f>IF(RES_hhdet_tes!K33=0,"",RES_hhdet_tes!K33/RES_hhdet_fec!K33)</f>
        <v>0.55020849359078716</v>
      </c>
      <c r="L33" s="112">
        <f>IF(RES_hhdet_tes!L33=0,"",RES_hhdet_tes!L33/RES_hhdet_fec!L33)</f>
        <v>0.55230161074096717</v>
      </c>
      <c r="M33" s="112">
        <f>IF(RES_hhdet_tes!M33=0,"",RES_hhdet_tes!M33/RES_hhdet_fec!M33)</f>
        <v>0.55230161074096729</v>
      </c>
      <c r="N33" s="112">
        <f>IF(RES_hhdet_tes!N33=0,"",RES_hhdet_tes!N33/RES_hhdet_fec!N33)</f>
        <v>0.55369396198770349</v>
      </c>
      <c r="O33" s="112">
        <f>IF(RES_hhdet_tes!O33=0,"",RES_hhdet_tes!O33/RES_hhdet_fec!O33)</f>
        <v>0.62084252719842103</v>
      </c>
      <c r="P33" s="112">
        <f>IF(RES_hhdet_tes!P33=0,"",RES_hhdet_tes!P33/RES_hhdet_fec!P33)</f>
        <v>0.62084252719842103</v>
      </c>
      <c r="Q33" s="112">
        <f>IF(RES_hhdet_tes!Q33=0,"",RES_hhdet_tes!Q33/RES_hhdet_fec!Q33)</f>
        <v>0.62084252719842103</v>
      </c>
      <c r="R33" s="112">
        <f>IF(RES_hhdet_tes!R33=0,"",RES_hhdet_tes!R33/RES_hhdet_fec!R33)</f>
        <v>0.62084252719842103</v>
      </c>
      <c r="S33" s="112">
        <f>IF(RES_hhdet_tes!S33=0,"",RES_hhdet_tes!S33/RES_hhdet_fec!S33)</f>
        <v>0.62084252719842103</v>
      </c>
      <c r="T33" s="112">
        <f>IF(RES_hhdet_tes!T33=0,"",RES_hhdet_tes!T33/RES_hhdet_fec!T33)</f>
        <v>0.62084252719842103</v>
      </c>
      <c r="U33" s="112">
        <f>IF(RES_hhdet_tes!U33=0,"",RES_hhdet_tes!U33/RES_hhdet_fec!U33)</f>
        <v>0.62084252719842092</v>
      </c>
      <c r="V33" s="112">
        <f>IF(RES_hhdet_tes!V33=0,"",RES_hhdet_tes!V33/RES_hhdet_fec!V33)</f>
        <v>0.74707516113466033</v>
      </c>
      <c r="W33" s="112">
        <f>IF(RES_hhdet_tes!W33=0,"",RES_hhdet_tes!W33/RES_hhdet_fec!W33)</f>
        <v>0.74707516113466022</v>
      </c>
      <c r="X33" s="112">
        <f>IF(RES_hhdet_tes!X33=0,"",RES_hhdet_tes!X33/RES_hhdet_fec!X33)</f>
        <v>0.75312130683377754</v>
      </c>
      <c r="Y33" s="112">
        <f>IF(RES_hhdet_tes!Y33=0,"",RES_hhdet_tes!Y33/RES_hhdet_fec!Y33)</f>
        <v>0.75553381773842088</v>
      </c>
      <c r="DA33" s="131" t="s">
        <v>1937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X34" s="113">
        <f>IF(RES_hhdet_tes!X34=0,"",RES_hhdet_tes!X34/RES_hhdet_fec!X34)</f>
        <v>1</v>
      </c>
      <c r="Y34" s="113">
        <f>IF(RES_hhdet_tes!Y34=0,"",RES_hhdet_tes!Y34/RES_hhdet_fec!Y34)</f>
        <v>1</v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0.58826224979135289</v>
      </c>
      <c r="C35" s="112">
        <f>IF(RES_hhdet_tes!C35=0,"",RES_hhdet_tes!C35/RES_hhdet_fec!C35)</f>
        <v>0.58948219911044752</v>
      </c>
      <c r="D35" s="112">
        <f>IF(RES_hhdet_tes!D35=0,"",RES_hhdet_tes!D35/RES_hhdet_fec!D35)</f>
        <v>0.58984833480383059</v>
      </c>
      <c r="E35" s="112">
        <f>IF(RES_hhdet_tes!E35=0,"",RES_hhdet_tes!E35/RES_hhdet_fec!E35)</f>
        <v>0.59214239417374503</v>
      </c>
      <c r="F35" s="112">
        <f>IF(RES_hhdet_tes!F35=0,"",RES_hhdet_tes!F35/RES_hhdet_fec!F35)</f>
        <v>0.59766435230813175</v>
      </c>
      <c r="G35" s="112">
        <f>IF(RES_hhdet_tes!G35=0,"",RES_hhdet_tes!G35/RES_hhdet_fec!G35)</f>
        <v>0.60336263995154815</v>
      </c>
      <c r="H35" s="112">
        <f>IF(RES_hhdet_tes!H35=0,"",RES_hhdet_tes!H35/RES_hhdet_fec!H35)</f>
        <v>0.61002183221258355</v>
      </c>
      <c r="I35" s="112">
        <f>IF(RES_hhdet_tes!I35=0,"",RES_hhdet_tes!I35/RES_hhdet_fec!I35)</f>
        <v>0.61281200506270594</v>
      </c>
      <c r="J35" s="112">
        <f>IF(RES_hhdet_tes!J35=0,"",RES_hhdet_tes!J35/RES_hhdet_fec!J35)</f>
        <v>0.61336800087444521</v>
      </c>
      <c r="K35" s="112">
        <f>IF(RES_hhdet_tes!K35=0,"",RES_hhdet_tes!K35/RES_hhdet_fec!K35)</f>
        <v>0.61541990910229771</v>
      </c>
      <c r="L35" s="112">
        <f>IF(RES_hhdet_tes!L35=0,"",RES_hhdet_tes!L35/RES_hhdet_fec!L35)</f>
        <v>0.61784017655218082</v>
      </c>
      <c r="M35" s="112">
        <f>IF(RES_hhdet_tes!M35=0,"",RES_hhdet_tes!M35/RES_hhdet_fec!M35)</f>
        <v>0.62239528949360701</v>
      </c>
      <c r="N35" s="112">
        <f>IF(RES_hhdet_tes!N35=0,"",RES_hhdet_tes!N35/RES_hhdet_fec!N35)</f>
        <v>0.62891837531928996</v>
      </c>
      <c r="O35" s="112">
        <f>IF(RES_hhdet_tes!O35=0,"",RES_hhdet_tes!O35/RES_hhdet_fec!O35)</f>
        <v>0.63808608742454909</v>
      </c>
      <c r="P35" s="112">
        <f>IF(RES_hhdet_tes!P35=0,"",RES_hhdet_tes!P35/RES_hhdet_fec!P35)</f>
        <v>0.64449626019372053</v>
      </c>
      <c r="Q35" s="112">
        <f>IF(RES_hhdet_tes!Q35=0,"",RES_hhdet_tes!Q35/RES_hhdet_fec!Q35)</f>
        <v>0.64764423348433509</v>
      </c>
      <c r="R35" s="112">
        <f>IF(RES_hhdet_tes!R35=0,"",RES_hhdet_tes!R35/RES_hhdet_fec!R35)</f>
        <v>0.65544693899890116</v>
      </c>
      <c r="S35" s="112">
        <f>IF(RES_hhdet_tes!S35=0,"",RES_hhdet_tes!S35/RES_hhdet_fec!S35)</f>
        <v>0.66681043560365005</v>
      </c>
      <c r="T35" s="112">
        <f>IF(RES_hhdet_tes!T35=0,"",RES_hhdet_tes!T35/RES_hhdet_fec!T35)</f>
        <v>0.67689069953500125</v>
      </c>
      <c r="U35" s="112">
        <f>IF(RES_hhdet_tes!U35=0,"",RES_hhdet_tes!U35/RES_hhdet_fec!U35)</f>
        <v>0.69460853980026716</v>
      </c>
      <c r="V35" s="112">
        <f>IF(RES_hhdet_tes!V35=0,"",RES_hhdet_tes!V35/RES_hhdet_fec!V35)</f>
        <v>0.71766968770530781</v>
      </c>
      <c r="W35" s="112">
        <f>IF(RES_hhdet_tes!W35=0,"",RES_hhdet_tes!W35/RES_hhdet_fec!W35)</f>
        <v>0.73871739654194102</v>
      </c>
      <c r="X35" s="112">
        <f>IF(RES_hhdet_tes!X35=0,"",RES_hhdet_tes!X35/RES_hhdet_fec!X35)</f>
        <v>0.74567340664784931</v>
      </c>
      <c r="Y35" s="112">
        <f>IF(RES_hhdet_tes!Y35=0,"",RES_hhdet_tes!Y35/RES_hhdet_fec!Y35)</f>
        <v>0.74939802269129852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0.87670846266849733</v>
      </c>
      <c r="C36" s="113">
        <f>IF(RES_hhdet_tes!C36=0,"",RES_hhdet_tes!C36/RES_hhdet_fec!C36)</f>
        <v>0.87845804045158726</v>
      </c>
      <c r="D36" s="113">
        <f>IF(RES_hhdet_tes!D36=0,"",RES_hhdet_tes!D36/RES_hhdet_fec!D36)</f>
        <v>0.87600977728861806</v>
      </c>
      <c r="E36" s="113">
        <f>IF(RES_hhdet_tes!E36=0,"",RES_hhdet_tes!E36/RES_hhdet_fec!E36)</f>
        <v>0.88089176360506927</v>
      </c>
      <c r="F36" s="113">
        <f>IF(RES_hhdet_tes!F36=0,"",RES_hhdet_tes!F36/RES_hhdet_fec!F36)</f>
        <v>0.88042712675418411</v>
      </c>
      <c r="G36" s="113">
        <f>IF(RES_hhdet_tes!G36=0,"",RES_hhdet_tes!G36/RES_hhdet_fec!G36)</f>
        <v>0.86960464033455342</v>
      </c>
      <c r="H36" s="113">
        <f>IF(RES_hhdet_tes!H36=0,"",RES_hhdet_tes!H36/RES_hhdet_fec!H36)</f>
        <v>0.88428260317981788</v>
      </c>
      <c r="I36" s="113">
        <f>IF(RES_hhdet_tes!I36=0,"",RES_hhdet_tes!I36/RES_hhdet_fec!I36)</f>
        <v>0.88470876938002008</v>
      </c>
      <c r="J36" s="113">
        <f>IF(RES_hhdet_tes!J36=0,"",RES_hhdet_tes!J36/RES_hhdet_fec!J36)</f>
        <v>0.88718749677235031</v>
      </c>
      <c r="K36" s="113">
        <f>IF(RES_hhdet_tes!K36=0,"",RES_hhdet_tes!K36/RES_hhdet_fec!K36)</f>
        <v>0.88703127172796059</v>
      </c>
      <c r="L36" s="113">
        <f>IF(RES_hhdet_tes!L36=0,"",RES_hhdet_tes!L36/RES_hhdet_fec!L36)</f>
        <v>0.88719690508648519</v>
      </c>
      <c r="M36" s="113">
        <f>IF(RES_hhdet_tes!M36=0,"",RES_hhdet_tes!M36/RES_hhdet_fec!M36)</f>
        <v>0.89066638845798884</v>
      </c>
      <c r="N36" s="113">
        <f>IF(RES_hhdet_tes!N36=0,"",RES_hhdet_tes!N36/RES_hhdet_fec!N36)</f>
        <v>0.90885143196576312</v>
      </c>
      <c r="O36" s="113">
        <f>IF(RES_hhdet_tes!O36=0,"",RES_hhdet_tes!O36/RES_hhdet_fec!O36)</f>
        <v>0.90432928083327535</v>
      </c>
      <c r="P36" s="113">
        <f>IF(RES_hhdet_tes!P36=0,"",RES_hhdet_tes!P36/RES_hhdet_fec!P36)</f>
        <v>0.90900686137549003</v>
      </c>
      <c r="Q36" s="113">
        <f>IF(RES_hhdet_tes!Q36=0,"",RES_hhdet_tes!Q36/RES_hhdet_fec!Q36)</f>
        <v>0.91618462778358134</v>
      </c>
      <c r="R36" s="113">
        <f>IF(RES_hhdet_tes!R36=0,"",RES_hhdet_tes!R36/RES_hhdet_fec!R36)</f>
        <v>0.91049252070667819</v>
      </c>
      <c r="S36" s="113">
        <f>IF(RES_hhdet_tes!S36=0,"",RES_hhdet_tes!S36/RES_hhdet_fec!S36)</f>
        <v>0.91428051971542679</v>
      </c>
      <c r="T36" s="113">
        <f>IF(RES_hhdet_tes!T36=0,"",RES_hhdet_tes!T36/RES_hhdet_fec!T36)</f>
        <v>0.92433451845564762</v>
      </c>
      <c r="U36" s="113">
        <f>IF(RES_hhdet_tes!U36=0,"",RES_hhdet_tes!U36/RES_hhdet_fec!U36)</f>
        <v>0.93430525145032406</v>
      </c>
      <c r="V36" s="113">
        <f>IF(RES_hhdet_tes!V36=0,"",RES_hhdet_tes!V36/RES_hhdet_fec!V36)</f>
        <v>0.9427081082432609</v>
      </c>
      <c r="W36" s="113">
        <f>IF(RES_hhdet_tes!W36=0,"",RES_hhdet_tes!W36/RES_hhdet_fec!W36)</f>
        <v>0.93694874022899821</v>
      </c>
      <c r="X36" s="113">
        <f>IF(RES_hhdet_tes!X36=0,"",RES_hhdet_tes!X36/RES_hhdet_fec!X36)</f>
        <v>0.94345048404247756</v>
      </c>
      <c r="Y36" s="113">
        <f>IF(RES_hhdet_tes!Y36=0,"",RES_hhdet_tes!Y36/RES_hhdet_fec!Y36)</f>
        <v>0.95596551428166543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0.58826224979135289</v>
      </c>
      <c r="C37" s="111">
        <f>IF(RES_hhdet_tes!C37=0,"",RES_hhdet_tes!C37/RES_hhdet_fec!C37)</f>
        <v>0.58971792652789867</v>
      </c>
      <c r="D37" s="111">
        <f>IF(RES_hhdet_tes!D37=0,"",RES_hhdet_tes!D37/RES_hhdet_fec!D37)</f>
        <v>0.59009487582611908</v>
      </c>
      <c r="E37" s="111">
        <f>IF(RES_hhdet_tes!E37=0,"",RES_hhdet_tes!E37/RES_hhdet_fec!E37)</f>
        <v>0.59267907970701483</v>
      </c>
      <c r="F37" s="111">
        <f>IF(RES_hhdet_tes!F37=0,"",RES_hhdet_tes!F37/RES_hhdet_fec!F37)</f>
        <v>0.59678051631877982</v>
      </c>
      <c r="G37" s="111">
        <f>IF(RES_hhdet_tes!G37=0,"",RES_hhdet_tes!G37/RES_hhdet_fec!G37)</f>
        <v>0.60260099308352078</v>
      </c>
      <c r="H37" s="111">
        <f>IF(RES_hhdet_tes!H37=0,"",RES_hhdet_tes!H37/RES_hhdet_fec!H37)</f>
        <v>0.60987741272173646</v>
      </c>
      <c r="I37" s="111">
        <f>IF(RES_hhdet_tes!I37=0,"",RES_hhdet_tes!I37/RES_hhdet_fec!I37)</f>
        <v>0.6135752707038219</v>
      </c>
      <c r="J37" s="111">
        <f>IF(RES_hhdet_tes!J37=0,"",RES_hhdet_tes!J37/RES_hhdet_fec!J37)</f>
        <v>0.61510045100747435</v>
      </c>
      <c r="K37" s="111">
        <f>IF(RES_hhdet_tes!K37=0,"",RES_hhdet_tes!K37/RES_hhdet_fec!K37)</f>
        <v>0.61674103846428374</v>
      </c>
      <c r="L37" s="111">
        <f>IF(RES_hhdet_tes!L37=0,"",RES_hhdet_tes!L37/RES_hhdet_fec!L37)</f>
        <v>0.61879494928291112</v>
      </c>
      <c r="M37" s="111">
        <f>IF(RES_hhdet_tes!M37=0,"",RES_hhdet_tes!M37/RES_hhdet_fec!M37)</f>
        <v>0.62187578840577495</v>
      </c>
      <c r="N37" s="111">
        <f>IF(RES_hhdet_tes!N37=0,"",RES_hhdet_tes!N37/RES_hhdet_fec!N37)</f>
        <v>0.62674154233618407</v>
      </c>
      <c r="O37" s="111">
        <f>IF(RES_hhdet_tes!O37=0,"",RES_hhdet_tes!O37/RES_hhdet_fec!O37)</f>
        <v>0.63482639906239269</v>
      </c>
      <c r="P37" s="111">
        <f>IF(RES_hhdet_tes!P37=0,"",RES_hhdet_tes!P37/RES_hhdet_fec!P37)</f>
        <v>0.64336645558680017</v>
      </c>
      <c r="Q37" s="111">
        <f>IF(RES_hhdet_tes!Q37=0,"",RES_hhdet_tes!Q37/RES_hhdet_fec!Q37)</f>
        <v>0.65389200238648537</v>
      </c>
      <c r="R37" s="111">
        <f>IF(RES_hhdet_tes!R37=0,"",RES_hhdet_tes!R37/RES_hhdet_fec!R37)</f>
        <v>0.66400581569555917</v>
      </c>
      <c r="S37" s="111">
        <f>IF(RES_hhdet_tes!S37=0,"",RES_hhdet_tes!S37/RES_hhdet_fec!S37)</f>
        <v>0.67551708315318026</v>
      </c>
      <c r="T37" s="111">
        <f>IF(RES_hhdet_tes!T37=0,"",RES_hhdet_tes!T37/RES_hhdet_fec!T37)</f>
        <v>0.68683223694125262</v>
      </c>
      <c r="U37" s="111">
        <f>IF(RES_hhdet_tes!U37=0,"",RES_hhdet_tes!U37/RES_hhdet_fec!U37)</f>
        <v>0.69917101101183932</v>
      </c>
      <c r="V37" s="111">
        <f>IF(RES_hhdet_tes!V37=0,"",RES_hhdet_tes!V37/RES_hhdet_fec!V37)</f>
        <v>0.71674541040675366</v>
      </c>
      <c r="W37" s="111">
        <f>IF(RES_hhdet_tes!W37=0,"",RES_hhdet_tes!W37/RES_hhdet_fec!W37)</f>
        <v>0.73657912144603233</v>
      </c>
      <c r="X37" s="111">
        <f>IF(RES_hhdet_tes!X37=0,"",RES_hhdet_tes!X37/RES_hhdet_fec!X37)</f>
        <v>0.76090354681150574</v>
      </c>
      <c r="Y37" s="111">
        <f>IF(RES_hhdet_tes!Y37=0,"",RES_hhdet_tes!Y37/RES_hhdet_fec!Y37)</f>
        <v>0.77229401630854666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0.72885638815595033</v>
      </c>
      <c r="C39" s="124">
        <f>IF(RES_hhdet_tes!C39=0,"",RES_hhdet_tes!C39/RES_hhdet_fec!C39)</f>
        <v>0.72968584403900971</v>
      </c>
      <c r="D39" s="124">
        <f>IF(RES_hhdet_tes!D39=0,"",RES_hhdet_tes!D39/RES_hhdet_fec!D39)</f>
        <v>0.73051633516837278</v>
      </c>
      <c r="E39" s="124">
        <f>IF(RES_hhdet_tes!E39=0,"",RES_hhdet_tes!E39/RES_hhdet_fec!E39)</f>
        <v>0.73257777426162052</v>
      </c>
      <c r="F39" s="124">
        <f>IF(RES_hhdet_tes!F39=0,"",RES_hhdet_tes!F39/RES_hhdet_fec!F39)</f>
        <v>0.73577000741045295</v>
      </c>
      <c r="G39" s="124">
        <f>IF(RES_hhdet_tes!G39=0,"",RES_hhdet_tes!G39/RES_hhdet_fec!G39)</f>
        <v>0.74040377609001773</v>
      </c>
      <c r="H39" s="124">
        <f>IF(RES_hhdet_tes!H39=0,"",RES_hhdet_tes!H39/RES_hhdet_fec!H39)</f>
        <v>0.7454280646790824</v>
      </c>
      <c r="I39" s="124">
        <f>IF(RES_hhdet_tes!I39=0,"",RES_hhdet_tes!I39/RES_hhdet_fec!I39)</f>
        <v>0.74694377608268392</v>
      </c>
      <c r="J39" s="124">
        <f>IF(RES_hhdet_tes!J39=0,"",RES_hhdet_tes!J39/RES_hhdet_fec!J39)</f>
        <v>0.74750010382724952</v>
      </c>
      <c r="K39" s="124">
        <f>IF(RES_hhdet_tes!K39=0,"",RES_hhdet_tes!K39/RES_hhdet_fec!K39)</f>
        <v>0.7501554422173391</v>
      </c>
      <c r="L39" s="124">
        <f>IF(RES_hhdet_tes!L39=0,"",RES_hhdet_tes!L39/RES_hhdet_fec!L39)</f>
        <v>0.7493115737646554</v>
      </c>
      <c r="M39" s="124">
        <f>IF(RES_hhdet_tes!M39=0,"",RES_hhdet_tes!M39/RES_hhdet_fec!M39)</f>
        <v>0.75104879458045926</v>
      </c>
      <c r="N39" s="124">
        <f>IF(RES_hhdet_tes!N39=0,"",RES_hhdet_tes!N39/RES_hhdet_fec!N39)</f>
        <v>0.76067554276733862</v>
      </c>
      <c r="O39" s="124">
        <f>IF(RES_hhdet_tes!O39=0,"",RES_hhdet_tes!O39/RES_hhdet_fec!O39)</f>
        <v>0.74928309636587653</v>
      </c>
      <c r="P39" s="124">
        <f>IF(RES_hhdet_tes!P39=0,"",RES_hhdet_tes!P39/RES_hhdet_fec!P39)</f>
        <v>0.74915414017920456</v>
      </c>
      <c r="Q39" s="124">
        <f>IF(RES_hhdet_tes!Q39=0,"",RES_hhdet_tes!Q39/RES_hhdet_fec!Q39)</f>
        <v>0.75251697155094466</v>
      </c>
      <c r="R39" s="124">
        <f>IF(RES_hhdet_tes!R39=0,"",RES_hhdet_tes!R39/RES_hhdet_fec!R39)</f>
        <v>0.75778480522886327</v>
      </c>
      <c r="S39" s="124">
        <f>IF(RES_hhdet_tes!S39=0,"",RES_hhdet_tes!S39/RES_hhdet_fec!S39)</f>
        <v>0.76085792276511499</v>
      </c>
      <c r="T39" s="124">
        <f>IF(RES_hhdet_tes!T39=0,"",RES_hhdet_tes!T39/RES_hhdet_fec!T39)</f>
        <v>0.75696765363082419</v>
      </c>
      <c r="U39" s="124">
        <f>IF(RES_hhdet_tes!U39=0,"",RES_hhdet_tes!U39/RES_hhdet_fec!U39)</f>
        <v>0.75877909947474531</v>
      </c>
      <c r="V39" s="124">
        <f>IF(RES_hhdet_tes!V39=0,"",RES_hhdet_tes!V39/RES_hhdet_fec!V39)</f>
        <v>0.76556276597859774</v>
      </c>
      <c r="W39" s="124">
        <f>IF(RES_hhdet_tes!W39=0,"",RES_hhdet_tes!W39/RES_hhdet_fec!W39)</f>
        <v>0.77940771155608635</v>
      </c>
      <c r="X39" s="124">
        <f>IF(RES_hhdet_tes!X39=0,"",RES_hhdet_tes!X39/RES_hhdet_fec!X39)</f>
        <v>0.80606156816625785</v>
      </c>
      <c r="Y39" s="124">
        <f>IF(RES_hhdet_tes!Y39=0,"",RES_hhdet_tes!Y39/RES_hhdet_fec!Y39)</f>
        <v>0.81142153464233224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0.57862632100762468</v>
      </c>
      <c r="C40" s="111">
        <f>IF(RES_hhdet_tes!C40=0,"",RES_hhdet_tes!C40/RES_hhdet_fec!C40)</f>
        <v>0.57898813436569252</v>
      </c>
      <c r="D40" s="111">
        <f>IF(RES_hhdet_tes!D40=0,"",RES_hhdet_tes!D40/RES_hhdet_fec!D40)</f>
        <v>0.57908286791740027</v>
      </c>
      <c r="E40" s="111">
        <f>IF(RES_hhdet_tes!E40=0,"",RES_hhdet_tes!E40/RES_hhdet_fec!E40)</f>
        <v>0.57973540384163091</v>
      </c>
      <c r="F40" s="111">
        <f>IF(RES_hhdet_tes!F40=0,"",RES_hhdet_tes!F40/RES_hhdet_fec!F40)</f>
        <v>0.5811159604025159</v>
      </c>
      <c r="G40" s="111">
        <f>IF(RES_hhdet_tes!G40=0,"",RES_hhdet_tes!G40/RES_hhdet_fec!G40)</f>
        <v>0.58318252683245986</v>
      </c>
      <c r="H40" s="111">
        <f>IF(RES_hhdet_tes!H40=0,"",RES_hhdet_tes!H40/RES_hhdet_fec!H40)</f>
        <v>0.58581393763007095</v>
      </c>
      <c r="I40" s="111">
        <f>IF(RES_hhdet_tes!I40=0,"",RES_hhdet_tes!I40/RES_hhdet_fec!I40)</f>
        <v>0.5870088223572596</v>
      </c>
      <c r="J40" s="111">
        <f>IF(RES_hhdet_tes!J40=0,"",RES_hhdet_tes!J40/RES_hhdet_fec!J40)</f>
        <v>0.58732884750759951</v>
      </c>
      <c r="K40" s="111">
        <f>IF(RES_hhdet_tes!K40=0,"",RES_hhdet_tes!K40/RES_hhdet_fec!K40)</f>
        <v>0.58769625045602736</v>
      </c>
      <c r="L40" s="111">
        <f>IF(RES_hhdet_tes!L40=0,"",RES_hhdet_tes!L40/RES_hhdet_fec!L40)</f>
        <v>0.58810504118416496</v>
      </c>
      <c r="M40" s="111">
        <f>IF(RES_hhdet_tes!M40=0,"",RES_hhdet_tes!M40/RES_hhdet_fec!M40)</f>
        <v>0.58867115779602519</v>
      </c>
      <c r="N40" s="111">
        <f>IF(RES_hhdet_tes!N40=0,"",RES_hhdet_tes!N40/RES_hhdet_fec!N40)</f>
        <v>0.58927909243592125</v>
      </c>
      <c r="O40" s="111">
        <f>IF(RES_hhdet_tes!O40=0,"",RES_hhdet_tes!O40/RES_hhdet_fec!O40)</f>
        <v>0.58988927734793861</v>
      </c>
      <c r="P40" s="111">
        <f>IF(RES_hhdet_tes!P40=0,"",RES_hhdet_tes!P40/RES_hhdet_fec!P40)</f>
        <v>0.59017123237044078</v>
      </c>
      <c r="Q40" s="111">
        <f>IF(RES_hhdet_tes!Q40=0,"",RES_hhdet_tes!Q40/RES_hhdet_fec!Q40)</f>
        <v>0.59058983413327037</v>
      </c>
      <c r="R40" s="111">
        <f>IF(RES_hhdet_tes!R40=0,"",RES_hhdet_tes!R40/RES_hhdet_fec!R40)</f>
        <v>0.59133518742623281</v>
      </c>
      <c r="S40" s="111">
        <f>IF(RES_hhdet_tes!S40=0,"",RES_hhdet_tes!S40/RES_hhdet_fec!S40)</f>
        <v>0.59342254368818736</v>
      </c>
      <c r="T40" s="111">
        <f>IF(RES_hhdet_tes!T40=0,"",RES_hhdet_tes!T40/RES_hhdet_fec!T40)</f>
        <v>0.59632729529880346</v>
      </c>
      <c r="U40" s="111">
        <f>IF(RES_hhdet_tes!U40=0,"",RES_hhdet_tes!U40/RES_hhdet_fec!U40)</f>
        <v>0.60017228663595679</v>
      </c>
      <c r="V40" s="111">
        <f>IF(RES_hhdet_tes!V40=0,"",RES_hhdet_tes!V40/RES_hhdet_fec!V40)</f>
        <v>0.60532730194725692</v>
      </c>
      <c r="W40" s="111">
        <f>IF(RES_hhdet_tes!W40=0,"",RES_hhdet_tes!W40/RES_hhdet_fec!W40)</f>
        <v>0.61007844145766332</v>
      </c>
      <c r="X40" s="111">
        <f>IF(RES_hhdet_tes!X40=0,"",RES_hhdet_tes!X40/RES_hhdet_fec!X40)</f>
        <v>0.61419534720031677</v>
      </c>
      <c r="Y40" s="111">
        <f>IF(RES_hhdet_tes!Y40=0,"",RES_hhdet_tes!Y40/RES_hhdet_fec!Y40)</f>
        <v>0.61607611479583535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0.73745848172191819</v>
      </c>
      <c r="C41" s="45">
        <f>IF(RES_hhdet_tes!C41=0,"",RES_hhdet_tes!C41/RES_hhdet_fec!C41)</f>
        <v>0.73842383244332777</v>
      </c>
      <c r="D41" s="45">
        <f>IF(RES_hhdet_tes!D41=0,"",RES_hhdet_tes!D41/RES_hhdet_fec!D41)</f>
        <v>0.7386872776630744</v>
      </c>
      <c r="E41" s="45">
        <f>IF(RES_hhdet_tes!E41=0,"",RES_hhdet_tes!E41/RES_hhdet_fec!E41)</f>
        <v>0.74049157071125449</v>
      </c>
      <c r="F41" s="45">
        <f>IF(RES_hhdet_tes!F41=0,"",RES_hhdet_tes!F41/RES_hhdet_fec!F41)</f>
        <v>0.74385010594262457</v>
      </c>
      <c r="G41" s="45">
        <f>IF(RES_hhdet_tes!G41=0,"",RES_hhdet_tes!G41/RES_hhdet_fec!G41)</f>
        <v>0.74803766093959878</v>
      </c>
      <c r="H41" s="45">
        <f>IF(RES_hhdet_tes!H41=0,"",RES_hhdet_tes!H41/RES_hhdet_fec!H41)</f>
        <v>0.75313107234137189</v>
      </c>
      <c r="I41" s="45">
        <f>IF(RES_hhdet_tes!I41=0,"",RES_hhdet_tes!I41/RES_hhdet_fec!I41)</f>
        <v>0.75559241386525122</v>
      </c>
      <c r="J41" s="45">
        <f>IF(RES_hhdet_tes!J41=0,"",RES_hhdet_tes!J41/RES_hhdet_fec!J41)</f>
        <v>0.75658507892408156</v>
      </c>
      <c r="K41" s="45">
        <f>IF(RES_hhdet_tes!K41=0,"",RES_hhdet_tes!K41/RES_hhdet_fec!K41)</f>
        <v>0.7579295825177641</v>
      </c>
      <c r="L41" s="45">
        <f>IF(RES_hhdet_tes!L41=0,"",RES_hhdet_tes!L41/RES_hhdet_fec!L41)</f>
        <v>0.75950010187498185</v>
      </c>
      <c r="M41" s="45">
        <f>IF(RES_hhdet_tes!M41=0,"",RES_hhdet_tes!M41/RES_hhdet_fec!M41)</f>
        <v>0.7617325256538745</v>
      </c>
      <c r="N41" s="45">
        <f>IF(RES_hhdet_tes!N41=0,"",RES_hhdet_tes!N41/RES_hhdet_fec!N41)</f>
        <v>0.76461535070960163</v>
      </c>
      <c r="O41" s="45">
        <f>IF(RES_hhdet_tes!O41=0,"",RES_hhdet_tes!O41/RES_hhdet_fec!O41)</f>
        <v>0.76835063931093062</v>
      </c>
      <c r="P41" s="45">
        <f>IF(RES_hhdet_tes!P41=0,"",RES_hhdet_tes!P41/RES_hhdet_fec!P41)</f>
        <v>0.77155602116964284</v>
      </c>
      <c r="Q41" s="45">
        <f>IF(RES_hhdet_tes!Q41=0,"",RES_hhdet_tes!Q41/RES_hhdet_fec!Q41)</f>
        <v>0.77520604033197316</v>
      </c>
      <c r="R41" s="45">
        <f>IF(RES_hhdet_tes!R41=0,"",RES_hhdet_tes!R41/RES_hhdet_fec!R41)</f>
        <v>0.78024945886530628</v>
      </c>
      <c r="S41" s="45">
        <f>IF(RES_hhdet_tes!S41=0,"",RES_hhdet_tes!S41/RES_hhdet_fec!S41)</f>
        <v>0.78736755867249686</v>
      </c>
      <c r="T41" s="45">
        <f>IF(RES_hhdet_tes!T41=0,"",RES_hhdet_tes!T41/RES_hhdet_fec!T41)</f>
        <v>0.79463549264819944</v>
      </c>
      <c r="U41" s="45">
        <f>IF(RES_hhdet_tes!U41=0,"",RES_hhdet_tes!U41/RES_hhdet_fec!U41)</f>
        <v>0.80490023729853832</v>
      </c>
      <c r="V41" s="45">
        <f>IF(RES_hhdet_tes!V41=0,"",RES_hhdet_tes!V41/RES_hhdet_fec!V41)</f>
        <v>0.82222844544866591</v>
      </c>
      <c r="W41" s="45">
        <f>IF(RES_hhdet_tes!W41=0,"",RES_hhdet_tes!W41/RES_hhdet_fec!W41)</f>
        <v>0.84373889804042246</v>
      </c>
      <c r="X41" s="45">
        <f>IF(RES_hhdet_tes!X41=0,"",RES_hhdet_tes!X41/RES_hhdet_fec!X41)</f>
        <v>0.8678371573734065</v>
      </c>
      <c r="Y41" s="45">
        <f>IF(RES_hhdet_tes!Y41=0,"",RES_hhdet_tes!Y41/RES_hhdet_fec!Y41)</f>
        <v>0.87911637517319263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0.48733684625253815</v>
      </c>
      <c r="C43" s="119">
        <f>IF(RES_hhdet_tes!C43=0,"",RES_hhdet_tes!C43/RES_hhdet_fec!C43)</f>
        <v>0.49460658862061319</v>
      </c>
      <c r="D43" s="119">
        <f>IF(RES_hhdet_tes!D43=0,"",RES_hhdet_tes!D43/RES_hhdet_fec!D43)</f>
        <v>0.49567922794462926</v>
      </c>
      <c r="E43" s="119">
        <f>IF(RES_hhdet_tes!E43=0,"",RES_hhdet_tes!E43/RES_hhdet_fec!E43)</f>
        <v>0.50140954847001151</v>
      </c>
      <c r="F43" s="119">
        <f>IF(RES_hhdet_tes!F43=0,"",RES_hhdet_tes!F43/RES_hhdet_fec!F43)</f>
        <v>0.50208526281622823</v>
      </c>
      <c r="G43" s="119">
        <f>IF(RES_hhdet_tes!G43=0,"",RES_hhdet_tes!G43/RES_hhdet_fec!G43)</f>
        <v>0.5062596834741443</v>
      </c>
      <c r="H43" s="119">
        <f>IF(RES_hhdet_tes!H43=0,"",RES_hhdet_tes!H43/RES_hhdet_fec!H43)</f>
        <v>0.51939473693981963</v>
      </c>
      <c r="I43" s="119">
        <f>IF(RES_hhdet_tes!I43=0,"",RES_hhdet_tes!I43/RES_hhdet_fec!I43)</f>
        <v>0.54515046641027387</v>
      </c>
      <c r="J43" s="119">
        <f>IF(RES_hhdet_tes!J43=0,"",RES_hhdet_tes!J43/RES_hhdet_fec!J43)</f>
        <v>0.55256491911885564</v>
      </c>
      <c r="K43" s="119">
        <f>IF(RES_hhdet_tes!K43=0,"",RES_hhdet_tes!K43/RES_hhdet_fec!K43)</f>
        <v>0.55469514995176672</v>
      </c>
      <c r="L43" s="119">
        <f>IF(RES_hhdet_tes!L43=0,"",RES_hhdet_tes!L43/RES_hhdet_fec!L43)</f>
        <v>0.58263653577179353</v>
      </c>
      <c r="M43" s="119">
        <f>IF(RES_hhdet_tes!M43=0,"",RES_hhdet_tes!M43/RES_hhdet_fec!M43)</f>
        <v>0.55859725185145837</v>
      </c>
      <c r="N43" s="119">
        <f>IF(RES_hhdet_tes!N43=0,"",RES_hhdet_tes!N43/RES_hhdet_fec!N43)</f>
        <v>0.62142918839527839</v>
      </c>
      <c r="O43" s="119">
        <f>IF(RES_hhdet_tes!O43=0,"",RES_hhdet_tes!O43/RES_hhdet_fec!O43)</f>
        <v>0.67127682750251205</v>
      </c>
      <c r="P43" s="119">
        <f>IF(RES_hhdet_tes!P43=0,"",RES_hhdet_tes!P43/RES_hhdet_fec!P43)</f>
        <v>0.65855023546202662</v>
      </c>
      <c r="Q43" s="119">
        <f>IF(RES_hhdet_tes!Q43=0,"",RES_hhdet_tes!Q43/RES_hhdet_fec!Q43)</f>
        <v>0.64208662452194187</v>
      </c>
      <c r="R43" s="119">
        <f>IF(RES_hhdet_tes!R43=0,"",RES_hhdet_tes!R43/RES_hhdet_fec!R43)</f>
        <v>0.68097719250461786</v>
      </c>
      <c r="S43" s="119">
        <f>IF(RES_hhdet_tes!S43=0,"",RES_hhdet_tes!S43/RES_hhdet_fec!S43)</f>
        <v>0.7032422067618761</v>
      </c>
      <c r="T43" s="119">
        <f>IF(RES_hhdet_tes!T43=0,"",RES_hhdet_tes!T43/RES_hhdet_fec!T43)</f>
        <v>0.71006206122100679</v>
      </c>
      <c r="U43" s="119">
        <f>IF(RES_hhdet_tes!U43=0,"",RES_hhdet_tes!U43/RES_hhdet_fec!U43)</f>
        <v>0.75420141288166831</v>
      </c>
      <c r="V43" s="119">
        <f>IF(RES_hhdet_tes!V43=0,"",RES_hhdet_tes!V43/RES_hhdet_fec!V43)</f>
        <v>0.74512239346493403</v>
      </c>
      <c r="W43" s="119">
        <f>IF(RES_hhdet_tes!W43=0,"",RES_hhdet_tes!W43/RES_hhdet_fec!W43)</f>
        <v>0.77116146192209878</v>
      </c>
      <c r="X43" s="119">
        <f>IF(RES_hhdet_tes!X43=0,"",RES_hhdet_tes!X43/RES_hhdet_fec!X43)</f>
        <v>0.75272176147410608</v>
      </c>
      <c r="Y43" s="119">
        <f>IF(RES_hhdet_tes!Y43=0,"",RES_hhdet_tes!Y43/RES_hhdet_fec!Y43)</f>
        <v>0.84029508704435285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0.41821264855516171</v>
      </c>
      <c r="C44" s="124">
        <f>IF(RES_hhdet_tes!C44=0,"",RES_hhdet_tes!C44/RES_hhdet_fec!C44)</f>
        <v>0.42217691526184048</v>
      </c>
      <c r="D44" s="124">
        <f>IF(RES_hhdet_tes!D44=0,"",RES_hhdet_tes!D44/RES_hhdet_fec!D44)</f>
        <v>0.42677422712066804</v>
      </c>
      <c r="E44" s="124">
        <f>IF(RES_hhdet_tes!E44=0,"",RES_hhdet_tes!E44/RES_hhdet_fec!E44)</f>
        <v>0.43103519917488686</v>
      </c>
      <c r="F44" s="124">
        <f>IF(RES_hhdet_tes!F44=0,"",RES_hhdet_tes!F44/RES_hhdet_fec!F44)</f>
        <v>0.43641770921919415</v>
      </c>
      <c r="G44" s="124">
        <f>IF(RES_hhdet_tes!G44=0,"",RES_hhdet_tes!G44/RES_hhdet_fec!G44)</f>
        <v>0.44000758637121068</v>
      </c>
      <c r="H44" s="124">
        <f>IF(RES_hhdet_tes!H44=0,"",RES_hhdet_tes!H44/RES_hhdet_fec!H44)</f>
        <v>0.44327122226743376</v>
      </c>
      <c r="I44" s="124">
        <f>IF(RES_hhdet_tes!I44=0,"",RES_hhdet_tes!I44/RES_hhdet_fec!I44)</f>
        <v>0.44692478799046798</v>
      </c>
      <c r="J44" s="124">
        <f>IF(RES_hhdet_tes!J44=0,"",RES_hhdet_tes!J44/RES_hhdet_fec!J44)</f>
        <v>0.45268713480037104</v>
      </c>
      <c r="K44" s="124">
        <f>IF(RES_hhdet_tes!K44=0,"",RES_hhdet_tes!K44/RES_hhdet_fec!K44)</f>
        <v>0.45961159674804447</v>
      </c>
      <c r="L44" s="124">
        <f>IF(RES_hhdet_tes!L44=0,"",RES_hhdet_tes!L44/RES_hhdet_fec!L44)</f>
        <v>0.4664059204975417</v>
      </c>
      <c r="M44" s="124">
        <f>IF(RES_hhdet_tes!M44=0,"",RES_hhdet_tes!M44/RES_hhdet_fec!M44)</f>
        <v>0.47415412888930702</v>
      </c>
      <c r="N44" s="124">
        <f>IF(RES_hhdet_tes!N44=0,"",RES_hhdet_tes!N44/RES_hhdet_fec!N44)</f>
        <v>0.48498254129879242</v>
      </c>
      <c r="O44" s="124">
        <f>IF(RES_hhdet_tes!O44=0,"",RES_hhdet_tes!O44/RES_hhdet_fec!O44)</f>
        <v>0.50144442039495563</v>
      </c>
      <c r="P44" s="124">
        <f>IF(RES_hhdet_tes!P44=0,"",RES_hhdet_tes!P44/RES_hhdet_fec!P44)</f>
        <v>0.50725830449910869</v>
      </c>
      <c r="Q44" s="124">
        <f>IF(RES_hhdet_tes!Q44=0,"",RES_hhdet_tes!Q44/RES_hhdet_fec!Q44)</f>
        <v>0.50950219166255906</v>
      </c>
      <c r="R44" s="124">
        <f>IF(RES_hhdet_tes!R44=0,"",RES_hhdet_tes!R44/RES_hhdet_fec!R44)</f>
        <v>0.51746386769074515</v>
      </c>
      <c r="S44" s="124">
        <f>IF(RES_hhdet_tes!S44=0,"",RES_hhdet_tes!S44/RES_hhdet_fec!S44)</f>
        <v>0.53255647038862131</v>
      </c>
      <c r="T44" s="124">
        <f>IF(RES_hhdet_tes!T44=0,"",RES_hhdet_tes!T44/RES_hhdet_fec!T44)</f>
        <v>0.54772862419566759</v>
      </c>
      <c r="U44" s="124">
        <f>IF(RES_hhdet_tes!U44=0,"",RES_hhdet_tes!U44/RES_hhdet_fec!U44)</f>
        <v>0.56636369975254164</v>
      </c>
      <c r="V44" s="124">
        <f>IF(RES_hhdet_tes!V44=0,"",RES_hhdet_tes!V44/RES_hhdet_fec!V44)</f>
        <v>0.58153513153981706</v>
      </c>
      <c r="W44" s="124">
        <f>IF(RES_hhdet_tes!W44=0,"",RES_hhdet_tes!W44/RES_hhdet_fec!W44)</f>
        <v>0.59265750388925409</v>
      </c>
      <c r="X44" s="124">
        <f>IF(RES_hhdet_tes!X44=0,"",RES_hhdet_tes!X44/RES_hhdet_fec!X44)</f>
        <v>0.60160313846336866</v>
      </c>
      <c r="Y44" s="124">
        <f>IF(RES_hhdet_tes!Y44=0,"",RES_hhdet_tes!Y44/RES_hhdet_fec!Y44)</f>
        <v>0.61162934983483308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0.41240412123698156</v>
      </c>
      <c r="C45" s="111">
        <f>IF(RES_hhdet_tes!C45=0,"",RES_hhdet_tes!C45/RES_hhdet_fec!C45)</f>
        <v>0.41659047796143067</v>
      </c>
      <c r="D45" s="111">
        <f>IF(RES_hhdet_tes!D45=0,"",RES_hhdet_tes!D45/RES_hhdet_fec!D45)</f>
        <v>0.42100704919981524</v>
      </c>
      <c r="E45" s="111">
        <f>IF(RES_hhdet_tes!E45=0,"",RES_hhdet_tes!E45/RES_hhdet_fec!E45)</f>
        <v>0.4255821630996387</v>
      </c>
      <c r="F45" s="111">
        <f>IF(RES_hhdet_tes!F45=0,"",RES_hhdet_tes!F45/RES_hhdet_fec!F45)</f>
        <v>0.43059706474248183</v>
      </c>
      <c r="G45" s="111">
        <f>IF(RES_hhdet_tes!G45=0,"",RES_hhdet_tes!G45/RES_hhdet_fec!G45)</f>
        <v>0.43425757837580964</v>
      </c>
      <c r="H45" s="111">
        <f>IF(RES_hhdet_tes!H45=0,"",RES_hhdet_tes!H45/RES_hhdet_fec!H45)</f>
        <v>0.43765701560518711</v>
      </c>
      <c r="I45" s="111">
        <f>IF(RES_hhdet_tes!I45=0,"",RES_hhdet_tes!I45/RES_hhdet_fec!I45)</f>
        <v>0.44164847646352606</v>
      </c>
      <c r="J45" s="111">
        <f>IF(RES_hhdet_tes!J45=0,"",RES_hhdet_tes!J45/RES_hhdet_fec!J45)</f>
        <v>0.44738464590697546</v>
      </c>
      <c r="K45" s="111">
        <f>IF(RES_hhdet_tes!K45=0,"",RES_hhdet_tes!K45/RES_hhdet_fec!K45)</f>
        <v>0.45404170853886316</v>
      </c>
      <c r="L45" s="111">
        <f>IF(RES_hhdet_tes!L45=0,"",RES_hhdet_tes!L45/RES_hhdet_fec!L45)</f>
        <v>0.46113265009862325</v>
      </c>
      <c r="M45" s="111">
        <f>IF(RES_hhdet_tes!M45=0,"",RES_hhdet_tes!M45/RES_hhdet_fec!M45)</f>
        <v>0.46888552033475872</v>
      </c>
      <c r="N45" s="111">
        <f>IF(RES_hhdet_tes!N45=0,"",RES_hhdet_tes!N45/RES_hhdet_fec!N45)</f>
        <v>0.48028190197616316</v>
      </c>
      <c r="O45" s="111">
        <f>IF(RES_hhdet_tes!O45=0,"",RES_hhdet_tes!O45/RES_hhdet_fec!O45)</f>
        <v>0.49628498683566269</v>
      </c>
      <c r="P45" s="111">
        <f>IF(RES_hhdet_tes!P45=0,"",RES_hhdet_tes!P45/RES_hhdet_fec!P45)</f>
        <v>0.50195178331538282</v>
      </c>
      <c r="Q45" s="111">
        <f>IF(RES_hhdet_tes!Q45=0,"",RES_hhdet_tes!Q45/RES_hhdet_fec!Q45)</f>
        <v>0.50448823422689126</v>
      </c>
      <c r="R45" s="111">
        <f>IF(RES_hhdet_tes!R45=0,"",RES_hhdet_tes!R45/RES_hhdet_fec!R45)</f>
        <v>0.51248311636086119</v>
      </c>
      <c r="S45" s="111">
        <f>IF(RES_hhdet_tes!S45=0,"",RES_hhdet_tes!S45/RES_hhdet_fec!S45)</f>
        <v>0.52761383637464654</v>
      </c>
      <c r="T45" s="111">
        <f>IF(RES_hhdet_tes!T45=0,"",RES_hhdet_tes!T45/RES_hhdet_fec!T45)</f>
        <v>0.54282816785877264</v>
      </c>
      <c r="U45" s="111">
        <f>IF(RES_hhdet_tes!U45=0,"",RES_hhdet_tes!U45/RES_hhdet_fec!U45)</f>
        <v>0.56151795220472567</v>
      </c>
      <c r="V45" s="111">
        <f>IF(RES_hhdet_tes!V45=0,"",RES_hhdet_tes!V45/RES_hhdet_fec!V45)</f>
        <v>0.57674173117445937</v>
      </c>
      <c r="W45" s="111">
        <f>IF(RES_hhdet_tes!W45=0,"",RES_hhdet_tes!W45/RES_hhdet_fec!W45)</f>
        <v>0.58790591934759195</v>
      </c>
      <c r="X45" s="111">
        <f>IF(RES_hhdet_tes!X45=0,"",RES_hhdet_tes!X45/RES_hhdet_fec!X45)</f>
        <v>0.59688498746849983</v>
      </c>
      <c r="Y45" s="111">
        <f>IF(RES_hhdet_tes!Y45=0,"",RES_hhdet_tes!Y45/RES_hhdet_fec!Y45)</f>
        <v>0.60694760058660302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1.7095301171197881</v>
      </c>
      <c r="C47" s="124">
        <f>IF(RES_hhdet_tes!C47=0,"",RES_hhdet_tes!C47/RES_hhdet_fec!C47)</f>
        <v>1.7962497746231592</v>
      </c>
      <c r="D47" s="124">
        <f>IF(RES_hhdet_tes!D47=0,"",RES_hhdet_tes!D47/RES_hhdet_fec!D47)</f>
        <v>1.8838454105002747</v>
      </c>
      <c r="E47" s="124">
        <f>IF(RES_hhdet_tes!E47=0,"",RES_hhdet_tes!E47/RES_hhdet_fec!E47)</f>
        <v>1.9960006971378734</v>
      </c>
      <c r="F47" s="124">
        <f>IF(RES_hhdet_tes!F47=0,"",RES_hhdet_tes!F47/RES_hhdet_fec!F47)</f>
        <v>2.1351743494594695</v>
      </c>
      <c r="G47" s="124">
        <f>IF(RES_hhdet_tes!G47=0,"",RES_hhdet_tes!G47/RES_hhdet_fec!G47)</f>
        <v>2.2686680060005333</v>
      </c>
      <c r="H47" s="124">
        <f>IF(RES_hhdet_tes!H47=0,"",RES_hhdet_tes!H47/RES_hhdet_fec!H47)</f>
        <v>2.4131696620989618</v>
      </c>
      <c r="I47" s="124">
        <f>IF(RES_hhdet_tes!I47=0,"",RES_hhdet_tes!I47/RES_hhdet_fec!I47)</f>
        <v>2.4900173034004269</v>
      </c>
      <c r="J47" s="124">
        <f>IF(RES_hhdet_tes!J47=0,"",RES_hhdet_tes!J47/RES_hhdet_fec!J47)</f>
        <v>2.5320754256634359</v>
      </c>
      <c r="K47" s="124">
        <f>IF(RES_hhdet_tes!K47=0,"",RES_hhdet_tes!K47/RES_hhdet_fec!K47)</f>
        <v>2.6225569571112013</v>
      </c>
      <c r="L47" s="124">
        <f>IF(RES_hhdet_tes!L47=0,"",RES_hhdet_tes!L47/RES_hhdet_fec!L47)</f>
        <v>2.7194162931874595</v>
      </c>
      <c r="M47" s="124">
        <f>IF(RES_hhdet_tes!M47=0,"",RES_hhdet_tes!M47/RES_hhdet_fec!M47)</f>
        <v>2.8293273333925453</v>
      </c>
      <c r="N47" s="124">
        <f>IF(RES_hhdet_tes!N47=0,"",RES_hhdet_tes!N47/RES_hhdet_fec!N47)</f>
        <v>2.9564014579772686</v>
      </c>
      <c r="O47" s="124">
        <f>IF(RES_hhdet_tes!O47=0,"",RES_hhdet_tes!O47/RES_hhdet_fec!O47)</f>
        <v>3.1199220254945885</v>
      </c>
      <c r="P47" s="124">
        <f>IF(RES_hhdet_tes!P47=0,"",RES_hhdet_tes!P47/RES_hhdet_fec!P47)</f>
        <v>3.2566352633384126</v>
      </c>
      <c r="Q47" s="124">
        <f>IF(RES_hhdet_tes!Q47=0,"",RES_hhdet_tes!Q47/RES_hhdet_fec!Q47)</f>
        <v>3.3523318751091873</v>
      </c>
      <c r="R47" s="124">
        <f>IF(RES_hhdet_tes!R47=0,"",RES_hhdet_tes!R47/RES_hhdet_fec!R47)</f>
        <v>3.4302079893621999</v>
      </c>
      <c r="S47" s="124">
        <f>IF(RES_hhdet_tes!S47=0,"",RES_hhdet_tes!S47/RES_hhdet_fec!S47)</f>
        <v>3.5408506649996592</v>
      </c>
      <c r="T47" s="124">
        <f>IF(RES_hhdet_tes!T47=0,"",RES_hhdet_tes!T47/RES_hhdet_fec!T47)</f>
        <v>3.6377095353768074</v>
      </c>
      <c r="U47" s="124">
        <f>IF(RES_hhdet_tes!U47=0,"",RES_hhdet_tes!U47/RES_hhdet_fec!U47)</f>
        <v>3.7043814733821843</v>
      </c>
      <c r="V47" s="124">
        <f>IF(RES_hhdet_tes!V47=0,"",RES_hhdet_tes!V47/RES_hhdet_fec!V47)</f>
        <v>3.7511532331558626</v>
      </c>
      <c r="W47" s="124">
        <f>IF(RES_hhdet_tes!W47=0,"",RES_hhdet_tes!W47/RES_hhdet_fec!W47)</f>
        <v>3.7833230827955342</v>
      </c>
      <c r="X47" s="124">
        <f>IF(RES_hhdet_tes!X47=0,"",RES_hhdet_tes!X47/RES_hhdet_fec!X47)</f>
        <v>3.8061195681580142</v>
      </c>
      <c r="Y47" s="124">
        <f>IF(RES_hhdet_tes!Y47=0,"",RES_hhdet_tes!Y47/RES_hhdet_fec!Y47)</f>
        <v>3.8378074204145558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1.7095301171197881</v>
      </c>
      <c r="C48" s="111">
        <f>IF(RES_hhdet_tes!C48=0,"",RES_hhdet_tes!C48/RES_hhdet_fec!C48)</f>
        <v>1.7962497746231592</v>
      </c>
      <c r="D48" s="111">
        <f>IF(RES_hhdet_tes!D48=0,"",RES_hhdet_tes!D48/RES_hhdet_fec!D48)</f>
        <v>1.8838454105002747</v>
      </c>
      <c r="E48" s="111">
        <f>IF(RES_hhdet_tes!E48=0,"",RES_hhdet_tes!E48/RES_hhdet_fec!E48)</f>
        <v>1.9960006971378734</v>
      </c>
      <c r="F48" s="111">
        <f>IF(RES_hhdet_tes!F48=0,"",RES_hhdet_tes!F48/RES_hhdet_fec!F48)</f>
        <v>2.1351743494594695</v>
      </c>
      <c r="G48" s="111">
        <f>IF(RES_hhdet_tes!G48=0,"",RES_hhdet_tes!G48/RES_hhdet_fec!G48)</f>
        <v>2.2686680060005333</v>
      </c>
      <c r="H48" s="111">
        <f>IF(RES_hhdet_tes!H48=0,"",RES_hhdet_tes!H48/RES_hhdet_fec!H48)</f>
        <v>2.4131696620989618</v>
      </c>
      <c r="I48" s="111">
        <f>IF(RES_hhdet_tes!I48=0,"",RES_hhdet_tes!I48/RES_hhdet_fec!I48)</f>
        <v>2.4900173034004269</v>
      </c>
      <c r="J48" s="111">
        <f>IF(RES_hhdet_tes!J48=0,"",RES_hhdet_tes!J48/RES_hhdet_fec!J48)</f>
        <v>2.5320754256634359</v>
      </c>
      <c r="K48" s="111">
        <f>IF(RES_hhdet_tes!K48=0,"",RES_hhdet_tes!K48/RES_hhdet_fec!K48)</f>
        <v>2.6225569571112013</v>
      </c>
      <c r="L48" s="111">
        <f>IF(RES_hhdet_tes!L48=0,"",RES_hhdet_tes!L48/RES_hhdet_fec!L48)</f>
        <v>2.7194162931874595</v>
      </c>
      <c r="M48" s="111">
        <f>IF(RES_hhdet_tes!M48=0,"",RES_hhdet_tes!M48/RES_hhdet_fec!M48)</f>
        <v>2.8293273333925453</v>
      </c>
      <c r="N48" s="111">
        <f>IF(RES_hhdet_tes!N48=0,"",RES_hhdet_tes!N48/RES_hhdet_fec!N48)</f>
        <v>2.9564014579772686</v>
      </c>
      <c r="O48" s="111">
        <f>IF(RES_hhdet_tes!O48=0,"",RES_hhdet_tes!O48/RES_hhdet_fec!O48)</f>
        <v>3.1199220254945885</v>
      </c>
      <c r="P48" s="111">
        <f>IF(RES_hhdet_tes!P48=0,"",RES_hhdet_tes!P48/RES_hhdet_fec!P48)</f>
        <v>3.2566352633384126</v>
      </c>
      <c r="Q48" s="111">
        <f>IF(RES_hhdet_tes!Q48=0,"",RES_hhdet_tes!Q48/RES_hhdet_fec!Q48)</f>
        <v>3.3523318751091873</v>
      </c>
      <c r="R48" s="111">
        <f>IF(RES_hhdet_tes!R48=0,"",RES_hhdet_tes!R48/RES_hhdet_fec!R48)</f>
        <v>3.4302079893621999</v>
      </c>
      <c r="S48" s="111">
        <f>IF(RES_hhdet_tes!S48=0,"",RES_hhdet_tes!S48/RES_hhdet_fec!S48)</f>
        <v>3.5408506649996592</v>
      </c>
      <c r="T48" s="111">
        <f>IF(RES_hhdet_tes!T48=0,"",RES_hhdet_tes!T48/RES_hhdet_fec!T48)</f>
        <v>3.6377095353768074</v>
      </c>
      <c r="U48" s="111">
        <f>IF(RES_hhdet_tes!U48=0,"",RES_hhdet_tes!U48/RES_hhdet_fec!U48)</f>
        <v>3.7043814733821843</v>
      </c>
      <c r="V48" s="111">
        <f>IF(RES_hhdet_tes!V48=0,"",RES_hhdet_tes!V48/RES_hhdet_fec!V48)</f>
        <v>3.7511532331558626</v>
      </c>
      <c r="W48" s="111">
        <f>IF(RES_hhdet_tes!W48=0,"",RES_hhdet_tes!W48/RES_hhdet_fec!W48)</f>
        <v>3.7833230827955342</v>
      </c>
      <c r="X48" s="111">
        <f>IF(RES_hhdet_tes!X48=0,"",RES_hhdet_tes!X48/RES_hhdet_fec!X48)</f>
        <v>3.8061195681580142</v>
      </c>
      <c r="Y48" s="111">
        <f>IF(RES_hhdet_tes!Y48=0,"",RES_hhdet_tes!Y48/RES_hhdet_fec!Y48)</f>
        <v>3.8378074204145558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0.65183506208428199</v>
      </c>
      <c r="C49" s="124">
        <f>IF(RES_hhdet_tes!C49=0,"",RES_hhdet_tes!C49/RES_hhdet_fec!C49)</f>
        <v>0.65778821843195023</v>
      </c>
      <c r="D49" s="124">
        <f>IF(RES_hhdet_tes!D49=0,"",RES_hhdet_tes!D49/RES_hhdet_fec!D49)</f>
        <v>0.6630581790453941</v>
      </c>
      <c r="E49" s="124">
        <f>IF(RES_hhdet_tes!E49=0,"",RES_hhdet_tes!E49/RES_hhdet_fec!E49)</f>
        <v>0.66842261283557325</v>
      </c>
      <c r="F49" s="124">
        <f>IF(RES_hhdet_tes!F49=0,"",RES_hhdet_tes!F49/RES_hhdet_fec!F49)</f>
        <v>0.67363763904941198</v>
      </c>
      <c r="G49" s="124">
        <f>IF(RES_hhdet_tes!G49=0,"",RES_hhdet_tes!G49/RES_hhdet_fec!G49)</f>
        <v>0.6737887208156893</v>
      </c>
      <c r="H49" s="124">
        <f>IF(RES_hhdet_tes!H49=0,"",RES_hhdet_tes!H49/RES_hhdet_fec!H49)</f>
        <v>0.68389479688291355</v>
      </c>
      <c r="I49" s="124">
        <f>IF(RES_hhdet_tes!I49=0,"",RES_hhdet_tes!I49/RES_hhdet_fec!I49)</f>
        <v>0.69544939597037181</v>
      </c>
      <c r="J49" s="124">
        <f>IF(RES_hhdet_tes!J49=0,"",RES_hhdet_tes!J49/RES_hhdet_fec!J49)</f>
        <v>0.70694622035799171</v>
      </c>
      <c r="K49" s="124">
        <f>IF(RES_hhdet_tes!K49=0,"",RES_hhdet_tes!K49/RES_hhdet_fec!K49)</f>
        <v>0.7162332907017499</v>
      </c>
      <c r="L49" s="124">
        <f>IF(RES_hhdet_tes!L49=0,"",RES_hhdet_tes!L49/RES_hhdet_fec!L49)</f>
        <v>0.72546390938357619</v>
      </c>
      <c r="M49" s="124">
        <f>IF(RES_hhdet_tes!M49=0,"",RES_hhdet_tes!M49/RES_hhdet_fec!M49)</f>
        <v>0.72798952264615435</v>
      </c>
      <c r="N49" s="124">
        <f>IF(RES_hhdet_tes!N49=0,"",RES_hhdet_tes!N49/RES_hhdet_fec!N49)</f>
        <v>0.74231581094412391</v>
      </c>
      <c r="O49" s="124">
        <f>IF(RES_hhdet_tes!O49=0,"",RES_hhdet_tes!O49/RES_hhdet_fec!O49)</f>
        <v>0.75508529054490392</v>
      </c>
      <c r="P49" s="124">
        <f>IF(RES_hhdet_tes!P49=0,"",RES_hhdet_tes!P49/RES_hhdet_fec!P49)</f>
        <v>0.75629437757392226</v>
      </c>
      <c r="Q49" s="124">
        <f>IF(RES_hhdet_tes!Q49=0,"",RES_hhdet_tes!Q49/RES_hhdet_fec!Q49)</f>
        <v>0.75213656996967815</v>
      </c>
      <c r="R49" s="124">
        <f>IF(RES_hhdet_tes!R49=0,"",RES_hhdet_tes!R49/RES_hhdet_fec!R49)</f>
        <v>0.75486234494621707</v>
      </c>
      <c r="S49" s="124">
        <f>IF(RES_hhdet_tes!S49=0,"",RES_hhdet_tes!S49/RES_hhdet_fec!S49)</f>
        <v>0.78103934538041953</v>
      </c>
      <c r="T49" s="124">
        <f>IF(RES_hhdet_tes!T49=0,"",RES_hhdet_tes!T49/RES_hhdet_fec!T49)</f>
        <v>0.79760146260118925</v>
      </c>
      <c r="U49" s="124">
        <f>IF(RES_hhdet_tes!U49=0,"",RES_hhdet_tes!U49/RES_hhdet_fec!U49)</f>
        <v>0.81174184840658292</v>
      </c>
      <c r="V49" s="124">
        <f>IF(RES_hhdet_tes!V49=0,"",RES_hhdet_tes!V49/RES_hhdet_fec!V49)</f>
        <v>0.82894137758149955</v>
      </c>
      <c r="W49" s="124">
        <f>IF(RES_hhdet_tes!W49=0,"",RES_hhdet_tes!W49/RES_hhdet_fec!W49)</f>
        <v>0.83099124586669193</v>
      </c>
      <c r="X49" s="124">
        <f>IF(RES_hhdet_tes!X49=0,"",RES_hhdet_tes!X49/RES_hhdet_fec!X49)</f>
        <v>0.82734997078335504</v>
      </c>
      <c r="Y49" s="124">
        <f>IF(RES_hhdet_tes!Y49=0,"",RES_hhdet_tes!Y49/RES_hhdet_fec!Y49)</f>
        <v>0.83439249665549653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0.46992460440284783</v>
      </c>
      <c r="C50" s="111">
        <f>IF(RES_hhdet_tes!C50=0,"",RES_hhdet_tes!C50/RES_hhdet_fec!C50)</f>
        <v>0.47102445356865352</v>
      </c>
      <c r="D50" s="111">
        <f>IF(RES_hhdet_tes!D50=0,"",RES_hhdet_tes!D50/RES_hhdet_fec!D50)</f>
        <v>0.47200834948428788</v>
      </c>
      <c r="E50" s="111">
        <f>IF(RES_hhdet_tes!E50=0,"",RES_hhdet_tes!E50/RES_hhdet_fec!E50)</f>
        <v>0.47325153518774238</v>
      </c>
      <c r="F50" s="111">
        <f>IF(RES_hhdet_tes!F50=0,"",RES_hhdet_tes!F50/RES_hhdet_fec!F50)</f>
        <v>0.47421637761080637</v>
      </c>
      <c r="G50" s="111">
        <f>IF(RES_hhdet_tes!G50=0,"",RES_hhdet_tes!G50/RES_hhdet_fec!G50)</f>
        <v>0.47528008251958642</v>
      </c>
      <c r="H50" s="111">
        <f>IF(RES_hhdet_tes!H50=0,"",RES_hhdet_tes!H50/RES_hhdet_fec!H50)</f>
        <v>0.47631837729036075</v>
      </c>
      <c r="I50" s="111">
        <f>IF(RES_hhdet_tes!I50=0,"",RES_hhdet_tes!I50/RES_hhdet_fec!I50)</f>
        <v>0.47777440392101783</v>
      </c>
      <c r="J50" s="111">
        <f>IF(RES_hhdet_tes!J50=0,"",RES_hhdet_tes!J50/RES_hhdet_fec!J50)</f>
        <v>0.48188099834055598</v>
      </c>
      <c r="K50" s="111">
        <f>IF(RES_hhdet_tes!K50=0,"",RES_hhdet_tes!K50/RES_hhdet_fec!K50)</f>
        <v>0.4859407777054025</v>
      </c>
      <c r="L50" s="111">
        <f>IF(RES_hhdet_tes!L50=0,"",RES_hhdet_tes!L50/RES_hhdet_fec!L50)</f>
        <v>0.49204286335100506</v>
      </c>
      <c r="M50" s="111">
        <f>IF(RES_hhdet_tes!M50=0,"",RES_hhdet_tes!M50/RES_hhdet_fec!M50)</f>
        <v>0.50162636436299446</v>
      </c>
      <c r="N50" s="111">
        <f>IF(RES_hhdet_tes!N50=0,"",RES_hhdet_tes!N50/RES_hhdet_fec!N50)</f>
        <v>0.51693694101186105</v>
      </c>
      <c r="O50" s="111">
        <f>IF(RES_hhdet_tes!O50=0,"",RES_hhdet_tes!O50/RES_hhdet_fec!O50)</f>
        <v>0.5346144947451057</v>
      </c>
      <c r="P50" s="111">
        <f>IF(RES_hhdet_tes!P50=0,"",RES_hhdet_tes!P50/RES_hhdet_fec!P50)</f>
        <v>0.53728581176029255</v>
      </c>
      <c r="Q50" s="111">
        <f>IF(RES_hhdet_tes!Q50=0,"",RES_hhdet_tes!Q50/RES_hhdet_fec!Q50)</f>
        <v>0.53994865218706767</v>
      </c>
      <c r="R50" s="111">
        <f>IF(RES_hhdet_tes!R50=0,"",RES_hhdet_tes!R50/RES_hhdet_fec!R50)</f>
        <v>0.54529314351202651</v>
      </c>
      <c r="S50" s="111">
        <f>IF(RES_hhdet_tes!S50=0,"",RES_hhdet_tes!S50/RES_hhdet_fec!S50)</f>
        <v>0.56340706077167113</v>
      </c>
      <c r="T50" s="111">
        <f>IF(RES_hhdet_tes!T50=0,"",RES_hhdet_tes!T50/RES_hhdet_fec!T50)</f>
        <v>0.57949986907761719</v>
      </c>
      <c r="U50" s="111">
        <f>IF(RES_hhdet_tes!U50=0,"",RES_hhdet_tes!U50/RES_hhdet_fec!U50)</f>
        <v>0.60352016397263775</v>
      </c>
      <c r="V50" s="111">
        <f>IF(RES_hhdet_tes!V50=0,"",RES_hhdet_tes!V50/RES_hhdet_fec!V50)</f>
        <v>0.63457634438553001</v>
      </c>
      <c r="W50" s="111">
        <f>IF(RES_hhdet_tes!W50=0,"",RES_hhdet_tes!W50/RES_hhdet_fec!W50)</f>
        <v>0.65957461210500601</v>
      </c>
      <c r="X50" s="111">
        <f>IF(RES_hhdet_tes!X50=0,"",RES_hhdet_tes!X50/RES_hhdet_fec!X50)</f>
        <v>0.67653132674516736</v>
      </c>
      <c r="Y50" s="111">
        <f>IF(RES_hhdet_tes!Y50=0,"",RES_hhdet_tes!Y50/RES_hhdet_fec!Y50)</f>
        <v>0.69560254834080859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0.81512629621749921</v>
      </c>
      <c r="C51" s="111">
        <f>IF(RES_hhdet_tes!C51=0,"",RES_hhdet_tes!C51/RES_hhdet_fec!C51)</f>
        <v>0.8172202882250944</v>
      </c>
      <c r="D51" s="111">
        <f>IF(RES_hhdet_tes!D51=0,"",RES_hhdet_tes!D51/RES_hhdet_fec!D51)</f>
        <v>0.81360654167309865</v>
      </c>
      <c r="E51" s="111">
        <f>IF(RES_hhdet_tes!E51=0,"",RES_hhdet_tes!E51/RES_hhdet_fec!E51)</f>
        <v>0.81962864485114506</v>
      </c>
      <c r="F51" s="111">
        <f>IF(RES_hhdet_tes!F51=0,"",RES_hhdet_tes!F51/RES_hhdet_fec!F51)</f>
        <v>0.81534184887004746</v>
      </c>
      <c r="G51" s="111">
        <f>IF(RES_hhdet_tes!G51=0,"",RES_hhdet_tes!G51/RES_hhdet_fec!G51)</f>
        <v>0.79650871498040254</v>
      </c>
      <c r="H51" s="111">
        <f>IF(RES_hhdet_tes!H51=0,"",RES_hhdet_tes!H51/RES_hhdet_fec!H51)</f>
        <v>0.8149204031463021</v>
      </c>
      <c r="I51" s="111">
        <f>IF(RES_hhdet_tes!I51=0,"",RES_hhdet_tes!I51/RES_hhdet_fec!I51)</f>
        <v>0.81722669972999917</v>
      </c>
      <c r="J51" s="111">
        <f>IF(RES_hhdet_tes!J51=0,"",RES_hhdet_tes!J51/RES_hhdet_fec!J51)</f>
        <v>0.82317255463045258</v>
      </c>
      <c r="K51" s="111">
        <f>IF(RES_hhdet_tes!K51=0,"",RES_hhdet_tes!K51/RES_hhdet_fec!K51)</f>
        <v>0.8248134671903421</v>
      </c>
      <c r="L51" s="111">
        <f>IF(RES_hhdet_tes!L51=0,"",RES_hhdet_tes!L51/RES_hhdet_fec!L51)</f>
        <v>0.82775902466135731</v>
      </c>
      <c r="M51" s="111">
        <f>IF(RES_hhdet_tes!M51=0,"",RES_hhdet_tes!M51/RES_hhdet_fec!M51)</f>
        <v>0.8337658776754191</v>
      </c>
      <c r="N51" s="111">
        <f>IF(RES_hhdet_tes!N51=0,"",RES_hhdet_tes!N51/RES_hhdet_fec!N51)</f>
        <v>0.86298532576360021</v>
      </c>
      <c r="O51" s="111">
        <f>IF(RES_hhdet_tes!O51=0,"",RES_hhdet_tes!O51/RES_hhdet_fec!O51)</f>
        <v>0.85731498215793833</v>
      </c>
      <c r="P51" s="111">
        <f>IF(RES_hhdet_tes!P51=0,"",RES_hhdet_tes!P51/RES_hhdet_fec!P51)</f>
        <v>0.85960645410435399</v>
      </c>
      <c r="Q51" s="111">
        <f>IF(RES_hhdet_tes!Q51=0,"",RES_hhdet_tes!Q51/RES_hhdet_fec!Q51)</f>
        <v>0.86821505075915251</v>
      </c>
      <c r="R51" s="111">
        <f>IF(RES_hhdet_tes!R51=0,"",RES_hhdet_tes!R51/RES_hhdet_fec!R51)</f>
        <v>0.85459917704218857</v>
      </c>
      <c r="S51" s="111">
        <f>IF(RES_hhdet_tes!S51=0,"",RES_hhdet_tes!S51/RES_hhdet_fec!S51)</f>
        <v>0.8591460674803113</v>
      </c>
      <c r="T51" s="111">
        <f>IF(RES_hhdet_tes!T51=0,"",RES_hhdet_tes!T51/RES_hhdet_fec!T51)</f>
        <v>0.8822348362488559</v>
      </c>
      <c r="U51" s="111">
        <f>IF(RES_hhdet_tes!U51=0,"",RES_hhdet_tes!U51/RES_hhdet_fec!U51)</f>
        <v>0.90479829742968632</v>
      </c>
      <c r="V51" s="111">
        <f>IF(RES_hhdet_tes!V51=0,"",RES_hhdet_tes!V51/RES_hhdet_fec!V51)</f>
        <v>0.92294256740291536</v>
      </c>
      <c r="W51" s="111">
        <f>IF(RES_hhdet_tes!W51=0,"",RES_hhdet_tes!W51/RES_hhdet_fec!W51)</f>
        <v>0.91528299354447273</v>
      </c>
      <c r="X51" s="111">
        <f>IF(RES_hhdet_tes!X51=0,"",RES_hhdet_tes!X51/RES_hhdet_fec!X51)</f>
        <v>0.92050500694002801</v>
      </c>
      <c r="Y51" s="111">
        <f>IF(RES_hhdet_tes!Y51=0,"",RES_hhdet_tes!Y51/RES_hhdet_fec!Y51)</f>
        <v>0.93958483024948092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0.46992460440284789</v>
      </c>
      <c r="C52" s="112">
        <f>IF(RES_hhdet_tes!C52=0,"",RES_hhdet_tes!C52/RES_hhdet_fec!C52)</f>
        <v>0.47169158653014603</v>
      </c>
      <c r="D52" s="112">
        <f>IF(RES_hhdet_tes!D52=0,"",RES_hhdet_tes!D52/RES_hhdet_fec!D52)</f>
        <v>0.47183866214419762</v>
      </c>
      <c r="E52" s="112">
        <f>IF(RES_hhdet_tes!E52=0,"",RES_hhdet_tes!E52/RES_hhdet_fec!E52)</f>
        <v>0.47383567479092159</v>
      </c>
      <c r="F52" s="112">
        <f>IF(RES_hhdet_tes!F52=0,"",RES_hhdet_tes!F52/RES_hhdet_fec!F52)</f>
        <v>0.47418542001435471</v>
      </c>
      <c r="G52" s="112">
        <f>IF(RES_hhdet_tes!G52=0,"",RES_hhdet_tes!G52/RES_hhdet_fec!G52)</f>
        <v>0.47459355904305123</v>
      </c>
      <c r="H52" s="112">
        <f>IF(RES_hhdet_tes!H52=0,"",RES_hhdet_tes!H52/RES_hhdet_fec!H52)</f>
        <v>0.47507457001433867</v>
      </c>
      <c r="I52" s="112">
        <f>IF(RES_hhdet_tes!I52=0,"",RES_hhdet_tes!I52/RES_hhdet_fec!I52)</f>
        <v>0.47903452385589018</v>
      </c>
      <c r="J52" s="112">
        <f>IF(RES_hhdet_tes!J52=0,"",RES_hhdet_tes!J52/RES_hhdet_fec!J52)</f>
        <v>0.48733811614896888</v>
      </c>
      <c r="K52" s="112">
        <f>IF(RES_hhdet_tes!K52=0,"",RES_hhdet_tes!K52/RES_hhdet_fec!K52)</f>
        <v>0.48993373829304859</v>
      </c>
      <c r="L52" s="112">
        <f>IF(RES_hhdet_tes!L52=0,"",RES_hhdet_tes!L52/RES_hhdet_fec!L52)</f>
        <v>0.49548547350511396</v>
      </c>
      <c r="M52" s="112">
        <f>IF(RES_hhdet_tes!M52=0,"",RES_hhdet_tes!M52/RES_hhdet_fec!M52)</f>
        <v>0.50464761077921283</v>
      </c>
      <c r="N52" s="112">
        <f>IF(RES_hhdet_tes!N52=0,"",RES_hhdet_tes!N52/RES_hhdet_fec!N52)</f>
        <v>0.51880282043509696</v>
      </c>
      <c r="O52" s="112">
        <f>IF(RES_hhdet_tes!O52=0,"",RES_hhdet_tes!O52/RES_hhdet_fec!O52)</f>
        <v>0.52569178153246665</v>
      </c>
      <c r="P52" s="112">
        <f>IF(RES_hhdet_tes!P52=0,"",RES_hhdet_tes!P52/RES_hhdet_fec!P52)</f>
        <v>0.5258969295188598</v>
      </c>
      <c r="Q52" s="112">
        <f>IF(RES_hhdet_tes!Q52=0,"",RES_hhdet_tes!Q52/RES_hhdet_fec!Q52)</f>
        <v>0.53803995342813671</v>
      </c>
      <c r="R52" s="112">
        <f>IF(RES_hhdet_tes!R52=0,"",RES_hhdet_tes!R52/RES_hhdet_fec!R52)</f>
        <v>0.53867862551709855</v>
      </c>
      <c r="S52" s="112">
        <f>IF(RES_hhdet_tes!S52=0,"",RES_hhdet_tes!S52/RES_hhdet_fec!S52)</f>
        <v>0.54098787518613112</v>
      </c>
      <c r="T52" s="112">
        <f>IF(RES_hhdet_tes!T52=0,"",RES_hhdet_tes!T52/RES_hhdet_fec!T52)</f>
        <v>0.56871040238251802</v>
      </c>
      <c r="U52" s="112">
        <f>IF(RES_hhdet_tes!U52=0,"",RES_hhdet_tes!U52/RES_hhdet_fec!U52)</f>
        <v>0.61031936079962779</v>
      </c>
      <c r="V52" s="112">
        <f>IF(RES_hhdet_tes!V52=0,"",RES_hhdet_tes!V52/RES_hhdet_fec!V52)</f>
        <v>0.64192041403626865</v>
      </c>
      <c r="W52" s="112">
        <f>IF(RES_hhdet_tes!W52=0,"",RES_hhdet_tes!W52/RES_hhdet_fec!W52)</f>
        <v>0.66527526999506503</v>
      </c>
      <c r="X52" s="112">
        <f>IF(RES_hhdet_tes!X52=0,"",RES_hhdet_tes!X52/RES_hhdet_fec!X52)</f>
        <v>0.6967742369749661</v>
      </c>
      <c r="Y52" s="112">
        <f>IF(RES_hhdet_tes!Y52=0,"",RES_hhdet_tes!Y52/RES_hhdet_fec!Y52)</f>
        <v>0.71831230968436244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0.58826224979135289</v>
      </c>
      <c r="C54" s="112">
        <f>IF(RES_hhdet_tes!C54=0,"",RES_hhdet_tes!C54/RES_hhdet_fec!C54)</f>
        <v>0.59124749130014032</v>
      </c>
      <c r="D54" s="112">
        <f>IF(RES_hhdet_tes!D54=0,"",RES_hhdet_tes!D54/RES_hhdet_fec!D54)</f>
        <v>0.59527737153878091</v>
      </c>
      <c r="E54" s="112">
        <f>IF(RES_hhdet_tes!E54=0,"",RES_hhdet_tes!E54/RES_hhdet_fec!E54)</f>
        <v>0.59851677313978402</v>
      </c>
      <c r="F54" s="112">
        <f>IF(RES_hhdet_tes!F54=0,"",RES_hhdet_tes!F54/RES_hhdet_fec!F54)</f>
        <v>0.6027552755276161</v>
      </c>
      <c r="G54" s="112">
        <f>IF(RES_hhdet_tes!G54=0,"",RES_hhdet_tes!G54/RES_hhdet_fec!G54)</f>
        <v>0.60616176958447499</v>
      </c>
      <c r="H54" s="112">
        <f>IF(RES_hhdet_tes!H54=0,"",RES_hhdet_tes!H54/RES_hhdet_fec!H54)</f>
        <v>0.60988532008249041</v>
      </c>
      <c r="I54" s="112">
        <f>IF(RES_hhdet_tes!I54=0,"",RES_hhdet_tes!I54/RES_hhdet_fec!I54)</f>
        <v>0.61144862207808659</v>
      </c>
      <c r="J54" s="112">
        <f>IF(RES_hhdet_tes!J54=0,"",RES_hhdet_tes!J54/RES_hhdet_fec!J54)</f>
        <v>0.61208212004848139</v>
      </c>
      <c r="K54" s="112">
        <f>IF(RES_hhdet_tes!K54=0,"",RES_hhdet_tes!K54/RES_hhdet_fec!K54)</f>
        <v>0.61475496752645442</v>
      </c>
      <c r="L54" s="112">
        <f>IF(RES_hhdet_tes!L54=0,"",RES_hhdet_tes!L54/RES_hhdet_fec!L54)</f>
        <v>0.61758510161221303</v>
      </c>
      <c r="M54" s="112">
        <f>IF(RES_hhdet_tes!M54=0,"",RES_hhdet_tes!M54/RES_hhdet_fec!M54)</f>
        <v>0.62126515521152414</v>
      </c>
      <c r="N54" s="112">
        <f>IF(RES_hhdet_tes!N54=0,"",RES_hhdet_tes!N54/RES_hhdet_fec!N54)</f>
        <v>0.62683837987168878</v>
      </c>
      <c r="O54" s="112">
        <f>IF(RES_hhdet_tes!O54=0,"",RES_hhdet_tes!O54/RES_hhdet_fec!O54)</f>
        <v>0.63461553302062756</v>
      </c>
      <c r="P54" s="112">
        <f>IF(RES_hhdet_tes!P54=0,"",RES_hhdet_tes!P54/RES_hhdet_fec!P54)</f>
        <v>0.64003418983991966</v>
      </c>
      <c r="Q54" s="112">
        <f>IF(RES_hhdet_tes!Q54=0,"",RES_hhdet_tes!Q54/RES_hhdet_fec!Q54)</f>
        <v>0.64265988351207881</v>
      </c>
      <c r="R54" s="112">
        <f>IF(RES_hhdet_tes!R54=0,"",RES_hhdet_tes!R54/RES_hhdet_fec!R54)</f>
        <v>0.65239405429286312</v>
      </c>
      <c r="S54" s="112">
        <f>IF(RES_hhdet_tes!S54=0,"",RES_hhdet_tes!S54/RES_hhdet_fec!S54)</f>
        <v>0.66833621182162783</v>
      </c>
      <c r="T54" s="112">
        <f>IF(RES_hhdet_tes!T54=0,"",RES_hhdet_tes!T54/RES_hhdet_fec!T54)</f>
        <v>0.68262915036021921</v>
      </c>
      <c r="U54" s="112">
        <f>IF(RES_hhdet_tes!U54=0,"",RES_hhdet_tes!U54/RES_hhdet_fec!U54)</f>
        <v>0.70475199829485069</v>
      </c>
      <c r="V54" s="112">
        <f>IF(RES_hhdet_tes!V54=0,"",RES_hhdet_tes!V54/RES_hhdet_fec!V54)</f>
        <v>0.72269070410121117</v>
      </c>
      <c r="W54" s="112">
        <f>IF(RES_hhdet_tes!W54=0,"",RES_hhdet_tes!W54/RES_hhdet_fec!W54)</f>
        <v>0.73603318491819059</v>
      </c>
      <c r="X54" s="112">
        <f>IF(RES_hhdet_tes!X54=0,"",RES_hhdet_tes!X54/RES_hhdet_fec!X54)</f>
        <v>0.74084985003741899</v>
      </c>
      <c r="Y54" s="112">
        <f>IF(RES_hhdet_tes!Y54=0,"",RES_hhdet_tes!Y54/RES_hhdet_fec!Y54)</f>
        <v>0.74370354934153859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0.87670846266849711</v>
      </c>
      <c r="C55" s="113">
        <f>IF(RES_hhdet_tes!C55=0,"",RES_hhdet_tes!C55/RES_hhdet_fec!C55)</f>
        <v>0.87935510937179029</v>
      </c>
      <c r="D55" s="113">
        <f>IF(RES_hhdet_tes!D55=0,"",RES_hhdet_tes!D55/RES_hhdet_fec!D55)</f>
        <v>0.87815473896134644</v>
      </c>
      <c r="E55" s="113">
        <f>IF(RES_hhdet_tes!E55=0,"",RES_hhdet_tes!E55/RES_hhdet_fec!E55)</f>
        <v>0.88342313543327522</v>
      </c>
      <c r="F55" s="113">
        <f>IF(RES_hhdet_tes!F55=0,"",RES_hhdet_tes!F55/RES_hhdet_fec!F55)</f>
        <v>0.88269215253029476</v>
      </c>
      <c r="G55" s="113">
        <f>IF(RES_hhdet_tes!G55=0,"",RES_hhdet_tes!G55/RES_hhdet_fec!G55)</f>
        <v>0.87102058859075038</v>
      </c>
      <c r="H55" s="113">
        <f>IF(RES_hhdet_tes!H55=0,"",RES_hhdet_tes!H55/RES_hhdet_fec!H55)</f>
        <v>0.88423354023738354</v>
      </c>
      <c r="I55" s="113">
        <f>IF(RES_hhdet_tes!I55=0,"",RES_hhdet_tes!I55/RES_hhdet_fec!I55)</f>
        <v>0.88417025405211636</v>
      </c>
      <c r="J55" s="113">
        <f>IF(RES_hhdet_tes!J55=0,"",RES_hhdet_tes!J55/RES_hhdet_fec!J55)</f>
        <v>0.88673526047437912</v>
      </c>
      <c r="K55" s="113">
        <f>IF(RES_hhdet_tes!K55=0,"",RES_hhdet_tes!K55/RES_hhdet_fec!K55)</f>
        <v>0.88683685781095256</v>
      </c>
      <c r="L55" s="113">
        <f>IF(RES_hhdet_tes!L55=0,"",RES_hhdet_tes!L55/RES_hhdet_fec!L55)</f>
        <v>0.88711493767352234</v>
      </c>
      <c r="M55" s="113">
        <f>IF(RES_hhdet_tes!M55=0,"",RES_hhdet_tes!M55/RES_hhdet_fec!M55)</f>
        <v>0.89033949045296168</v>
      </c>
      <c r="N55" s="113">
        <f>IF(RES_hhdet_tes!N55=0,"",RES_hhdet_tes!N55/RES_hhdet_fec!N55)</f>
        <v>0.90814410836642623</v>
      </c>
      <c r="O55" s="113">
        <f>IF(RES_hhdet_tes!O55=0,"",RES_hhdet_tes!O55/RES_hhdet_fec!O55)</f>
        <v>0.90286141338139825</v>
      </c>
      <c r="P55" s="113">
        <f>IF(RES_hhdet_tes!P55=0,"",RES_hhdet_tes!P55/RES_hhdet_fec!P55)</f>
        <v>0.90695340881049191</v>
      </c>
      <c r="Q55" s="113">
        <f>IF(RES_hhdet_tes!Q55=0,"",RES_hhdet_tes!Q55/RES_hhdet_fec!Q55)</f>
        <v>0.91338424145404584</v>
      </c>
      <c r="R55" s="113">
        <f>IF(RES_hhdet_tes!R55=0,"",RES_hhdet_tes!R55/RES_hhdet_fec!R55)</f>
        <v>0.90875200285899338</v>
      </c>
      <c r="S55" s="113">
        <f>IF(RES_hhdet_tes!S55=0,"",RES_hhdet_tes!S55/RES_hhdet_fec!S55)</f>
        <v>0.91451592040938279</v>
      </c>
      <c r="T55" s="113">
        <f>IF(RES_hhdet_tes!T55=0,"",RES_hhdet_tes!T55/RES_hhdet_fec!T55)</f>
        <v>0.92626480782420018</v>
      </c>
      <c r="U55" s="113">
        <f>IF(RES_hhdet_tes!U55=0,"",RES_hhdet_tes!U55/RES_hhdet_fec!U55)</f>
        <v>0.93691109018980756</v>
      </c>
      <c r="V55" s="113">
        <f>IF(RES_hhdet_tes!V55=0,"",RES_hhdet_tes!V55/RES_hhdet_fec!V55)</f>
        <v>0.94414306378079826</v>
      </c>
      <c r="W55" s="113">
        <f>IF(RES_hhdet_tes!W55=0,"",RES_hhdet_tes!W55/RES_hhdet_fec!W55)</f>
        <v>0.93617513298431143</v>
      </c>
      <c r="X55" s="113">
        <f>IF(RES_hhdet_tes!X55=0,"",RES_hhdet_tes!X55/RES_hhdet_fec!X55)</f>
        <v>0.93786438645660775</v>
      </c>
      <c r="Y55" s="113">
        <f>IF(RES_hhdet_tes!Y55=0,"",RES_hhdet_tes!Y55/RES_hhdet_fec!Y55)</f>
        <v>0.95043771938195898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0.58826224979135289</v>
      </c>
      <c r="C56" s="111">
        <f>IF(RES_hhdet_tes!C56=0,"",RES_hhdet_tes!C56/RES_hhdet_fec!C56)</f>
        <v>0.59175572058708958</v>
      </c>
      <c r="D56" s="111">
        <f>IF(RES_hhdet_tes!D56=0,"",RES_hhdet_tes!D56/RES_hhdet_fec!D56)</f>
        <v>0.59489870346784246</v>
      </c>
      <c r="E56" s="111">
        <f>IF(RES_hhdet_tes!E56=0,"",RES_hhdet_tes!E56/RES_hhdet_fec!E56)</f>
        <v>0.59854421908008593</v>
      </c>
      <c r="F56" s="111">
        <f>IF(RES_hhdet_tes!F56=0,"",RES_hhdet_tes!F56/RES_hhdet_fec!F56)</f>
        <v>0.60198960461430817</v>
      </c>
      <c r="G56" s="111">
        <f>IF(RES_hhdet_tes!G56=0,"",RES_hhdet_tes!G56/RES_hhdet_fec!G56)</f>
        <v>0.60560133276213057</v>
      </c>
      <c r="H56" s="111">
        <f>IF(RES_hhdet_tes!H56=0,"",RES_hhdet_tes!H56/RES_hhdet_fec!H56)</f>
        <v>0.60976334825802936</v>
      </c>
      <c r="I56" s="111">
        <f>IF(RES_hhdet_tes!I56=0,"",RES_hhdet_tes!I56/RES_hhdet_fec!I56)</f>
        <v>0.61232526215576144</v>
      </c>
      <c r="J56" s="111">
        <f>IF(RES_hhdet_tes!J56=0,"",RES_hhdet_tes!J56/RES_hhdet_fec!J56)</f>
        <v>0.61403200491888266</v>
      </c>
      <c r="K56" s="111">
        <f>IF(RES_hhdet_tes!K56=0,"",RES_hhdet_tes!K56/RES_hhdet_fec!K56)</f>
        <v>0.6162826880135337</v>
      </c>
      <c r="L56" s="111">
        <f>IF(RES_hhdet_tes!L56=0,"",RES_hhdet_tes!L56/RES_hhdet_fec!L56)</f>
        <v>0.61860179242108504</v>
      </c>
      <c r="M56" s="111">
        <f>IF(RES_hhdet_tes!M56=0,"",RES_hhdet_tes!M56/RES_hhdet_fec!M56)</f>
        <v>0.62108712815116895</v>
      </c>
      <c r="N56" s="111">
        <f>IF(RES_hhdet_tes!N56=0,"",RES_hhdet_tes!N56/RES_hhdet_fec!N56)</f>
        <v>0.62474890305335906</v>
      </c>
      <c r="O56" s="111">
        <f>IF(RES_hhdet_tes!O56=0,"",RES_hhdet_tes!O56/RES_hhdet_fec!O56)</f>
        <v>0.63091119576458998</v>
      </c>
      <c r="P56" s="111">
        <f>IF(RES_hhdet_tes!P56=0,"",RES_hhdet_tes!P56/RES_hhdet_fec!P56)</f>
        <v>0.63770751961525862</v>
      </c>
      <c r="Q56" s="111">
        <f>IF(RES_hhdet_tes!Q56=0,"",RES_hhdet_tes!Q56/RES_hhdet_fec!Q56)</f>
        <v>0.64571687502167963</v>
      </c>
      <c r="R56" s="111">
        <f>IF(RES_hhdet_tes!R56=0,"",RES_hhdet_tes!R56/RES_hhdet_fec!R56)</f>
        <v>0.6592659484484571</v>
      </c>
      <c r="S56" s="111">
        <f>IF(RES_hhdet_tes!S56=0,"",RES_hhdet_tes!S56/RES_hhdet_fec!S56)</f>
        <v>0.67617593609199766</v>
      </c>
      <c r="T56" s="111">
        <f>IF(RES_hhdet_tes!T56=0,"",RES_hhdet_tes!T56/RES_hhdet_fec!T56)</f>
        <v>0.69280780609874859</v>
      </c>
      <c r="U56" s="111">
        <f>IF(RES_hhdet_tes!U56=0,"",RES_hhdet_tes!U56/RES_hhdet_fec!U56)</f>
        <v>0.70819063357792611</v>
      </c>
      <c r="V56" s="111">
        <f>IF(RES_hhdet_tes!V56=0,"",RES_hhdet_tes!V56/RES_hhdet_fec!V56)</f>
        <v>0.72217197606397887</v>
      </c>
      <c r="W56" s="111">
        <f>IF(RES_hhdet_tes!W56=0,"",RES_hhdet_tes!W56/RES_hhdet_fec!W56)</f>
        <v>0.73404491211583267</v>
      </c>
      <c r="X56" s="111">
        <f>IF(RES_hhdet_tes!X56=0,"",RES_hhdet_tes!X56/RES_hhdet_fec!X56)</f>
        <v>0.74221219124957472</v>
      </c>
      <c r="Y56" s="111">
        <f>IF(RES_hhdet_tes!Y56=0,"",RES_hhdet_tes!Y56/RES_hhdet_fec!Y56)</f>
        <v>0.74974521424975593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0.72885679743151455</v>
      </c>
      <c r="C58" s="124">
        <f>IF(RES_hhdet_tes!C58=0,"",RES_hhdet_tes!C58/RES_hhdet_fec!C58)</f>
        <v>0.73108414395411359</v>
      </c>
      <c r="D58" s="124">
        <f>IF(RES_hhdet_tes!D58=0,"",RES_hhdet_tes!D58/RES_hhdet_fec!D58)</f>
        <v>0.73450216913746269</v>
      </c>
      <c r="E58" s="124">
        <f>IF(RES_hhdet_tes!E58=0,"",RES_hhdet_tes!E58/RES_hhdet_fec!E58)</f>
        <v>0.73731889994684352</v>
      </c>
      <c r="F58" s="124">
        <f>IF(RES_hhdet_tes!F58=0,"",RES_hhdet_tes!F58/RES_hhdet_fec!F58)</f>
        <v>0.73980102593187225</v>
      </c>
      <c r="G58" s="124">
        <f>IF(RES_hhdet_tes!G58=0,"",RES_hhdet_tes!G58/RES_hhdet_fec!G58)</f>
        <v>0.74282919347043508</v>
      </c>
      <c r="H58" s="124">
        <f>IF(RES_hhdet_tes!H58=0,"",RES_hhdet_tes!H58/RES_hhdet_fec!H58)</f>
        <v>0.74588290161150916</v>
      </c>
      <c r="I58" s="124">
        <f>IF(RES_hhdet_tes!I58=0,"",RES_hhdet_tes!I58/RES_hhdet_fec!I58)</f>
        <v>0.7466730916228822</v>
      </c>
      <c r="J58" s="124">
        <f>IF(RES_hhdet_tes!J58=0,"",RES_hhdet_tes!J58/RES_hhdet_fec!J58)</f>
        <v>0.74723920013554646</v>
      </c>
      <c r="K58" s="124">
        <f>IF(RES_hhdet_tes!K58=0,"",RES_hhdet_tes!K58/RES_hhdet_fec!K58)</f>
        <v>0.75000694567534332</v>
      </c>
      <c r="L58" s="124">
        <f>IF(RES_hhdet_tes!L58=0,"",RES_hhdet_tes!L58/RES_hhdet_fec!L58)</f>
        <v>0.74919983765636888</v>
      </c>
      <c r="M58" s="124">
        <f>IF(RES_hhdet_tes!M58=0,"",RES_hhdet_tes!M58/RES_hhdet_fec!M58)</f>
        <v>0.75066619337498053</v>
      </c>
      <c r="N58" s="124">
        <f>IF(RES_hhdet_tes!N58=0,"",RES_hhdet_tes!N58/RES_hhdet_fec!N58)</f>
        <v>0.75990105419756016</v>
      </c>
      <c r="O58" s="124">
        <f>IF(RES_hhdet_tes!O58=0,"",RES_hhdet_tes!O58/RES_hhdet_fec!O58)</f>
        <v>0.74993804374284878</v>
      </c>
      <c r="P58" s="124">
        <f>IF(RES_hhdet_tes!P58=0,"",RES_hhdet_tes!P58/RES_hhdet_fec!P58)</f>
        <v>0.75007578521469742</v>
      </c>
      <c r="Q58" s="124">
        <f>IF(RES_hhdet_tes!Q58=0,"",RES_hhdet_tes!Q58/RES_hhdet_fec!Q58)</f>
        <v>0.75276876694993988</v>
      </c>
      <c r="R58" s="124">
        <f>IF(RES_hhdet_tes!R58=0,"",RES_hhdet_tes!R58/RES_hhdet_fec!R58)</f>
        <v>0.75829358300153638</v>
      </c>
      <c r="S58" s="124">
        <f>IF(RES_hhdet_tes!S58=0,"",RES_hhdet_tes!S58/RES_hhdet_fec!S58)</f>
        <v>0.76244140884428035</v>
      </c>
      <c r="T58" s="124">
        <f>IF(RES_hhdet_tes!T58=0,"",RES_hhdet_tes!T58/RES_hhdet_fec!T58)</f>
        <v>0.75871232418876366</v>
      </c>
      <c r="U58" s="124">
        <f>IF(RES_hhdet_tes!U58=0,"",RES_hhdet_tes!U58/RES_hhdet_fec!U58)</f>
        <v>0.76098114492409707</v>
      </c>
      <c r="V58" s="124">
        <f>IF(RES_hhdet_tes!V58=0,"",RES_hhdet_tes!V58/RES_hhdet_fec!V58)</f>
        <v>0.76658331985373762</v>
      </c>
      <c r="W58" s="124">
        <f>IF(RES_hhdet_tes!W58=0,"",RES_hhdet_tes!W58/RES_hhdet_fec!W58)</f>
        <v>0.7749955912098544</v>
      </c>
      <c r="X58" s="124">
        <f>IF(RES_hhdet_tes!X58=0,"",RES_hhdet_tes!X58/RES_hhdet_fec!X58)</f>
        <v>0.78632652809882642</v>
      </c>
      <c r="Y58" s="124">
        <f>IF(RES_hhdet_tes!Y58=0,"",RES_hhdet_tes!Y58/RES_hhdet_fec!Y58)</f>
        <v>0.78891481002638153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0.57862632100762468</v>
      </c>
      <c r="C59" s="111">
        <f>IF(RES_hhdet_tes!C59=0,"",RES_hhdet_tes!C59/RES_hhdet_fec!C59)</f>
        <v>0.57946889172643024</v>
      </c>
      <c r="D59" s="111">
        <f>IF(RES_hhdet_tes!D59=0,"",RES_hhdet_tes!D59/RES_hhdet_fec!D59)</f>
        <v>0.58022698144816487</v>
      </c>
      <c r="E59" s="111">
        <f>IF(RES_hhdet_tes!E59=0,"",RES_hhdet_tes!E59/RES_hhdet_fec!E59)</f>
        <v>0.58129635309001271</v>
      </c>
      <c r="F59" s="111">
        <f>IF(RES_hhdet_tes!F59=0,"",RES_hhdet_tes!F59/RES_hhdet_fec!F59)</f>
        <v>0.58260191178965903</v>
      </c>
      <c r="G59" s="111">
        <f>IF(RES_hhdet_tes!G59=0,"",RES_hhdet_tes!G59/RES_hhdet_fec!G59)</f>
        <v>0.58407601812444931</v>
      </c>
      <c r="H59" s="111">
        <f>IF(RES_hhdet_tes!H59=0,"",RES_hhdet_tes!H59/RES_hhdet_fec!H59)</f>
        <v>0.58581569020302215</v>
      </c>
      <c r="I59" s="111">
        <f>IF(RES_hhdet_tes!I59=0,"",RES_hhdet_tes!I59/RES_hhdet_fec!I59)</f>
        <v>0.58670166942686675</v>
      </c>
      <c r="J59" s="111">
        <f>IF(RES_hhdet_tes!J59=0,"",RES_hhdet_tes!J59/RES_hhdet_fec!J59)</f>
        <v>0.58708197900933856</v>
      </c>
      <c r="K59" s="111">
        <f>IF(RES_hhdet_tes!K59=0,"",RES_hhdet_tes!K59/RES_hhdet_fec!K59)</f>
        <v>0.58758126494538887</v>
      </c>
      <c r="L59" s="111">
        <f>IF(RES_hhdet_tes!L59=0,"",RES_hhdet_tes!L59/RES_hhdet_fec!L59)</f>
        <v>0.58803852156760561</v>
      </c>
      <c r="M59" s="111">
        <f>IF(RES_hhdet_tes!M59=0,"",RES_hhdet_tes!M59/RES_hhdet_fec!M59)</f>
        <v>0.58853402471463978</v>
      </c>
      <c r="N59" s="111">
        <f>IF(RES_hhdet_tes!N59=0,"",RES_hhdet_tes!N59/RES_hhdet_fec!N59)</f>
        <v>0.5891021650995848</v>
      </c>
      <c r="O59" s="111">
        <f>IF(RES_hhdet_tes!O59=0,"",RES_hhdet_tes!O59/RES_hhdet_fec!O59)</f>
        <v>0.58972462371716949</v>
      </c>
      <c r="P59" s="111">
        <f>IF(RES_hhdet_tes!P59=0,"",RES_hhdet_tes!P59/RES_hhdet_fec!P59)</f>
        <v>0.5900127710592693</v>
      </c>
      <c r="Q59" s="111">
        <f>IF(RES_hhdet_tes!Q59=0,"",RES_hhdet_tes!Q59/RES_hhdet_fec!Q59)</f>
        <v>0.59036900007187132</v>
      </c>
      <c r="R59" s="111">
        <f>IF(RES_hhdet_tes!R59=0,"",RES_hhdet_tes!R59/RES_hhdet_fec!R59)</f>
        <v>0.59139209200386378</v>
      </c>
      <c r="S59" s="111">
        <f>IF(RES_hhdet_tes!S59=0,"",RES_hhdet_tes!S59/RES_hhdet_fec!S59)</f>
        <v>0.5942894832437533</v>
      </c>
      <c r="T59" s="111">
        <f>IF(RES_hhdet_tes!T59=0,"",RES_hhdet_tes!T59/RES_hhdet_fec!T59)</f>
        <v>0.59857051884251677</v>
      </c>
      <c r="U59" s="111">
        <f>IF(RES_hhdet_tes!U59=0,"",RES_hhdet_tes!U59/RES_hhdet_fec!U59)</f>
        <v>0.60347145485171705</v>
      </c>
      <c r="V59" s="111">
        <f>IF(RES_hhdet_tes!V59=0,"",RES_hhdet_tes!V59/RES_hhdet_fec!V59)</f>
        <v>0.60714819435495904</v>
      </c>
      <c r="W59" s="111">
        <f>IF(RES_hhdet_tes!W59=0,"",RES_hhdet_tes!W59/RES_hhdet_fec!W59)</f>
        <v>0.60986018264539854</v>
      </c>
      <c r="X59" s="111">
        <f>IF(RES_hhdet_tes!X59=0,"",RES_hhdet_tes!X59/RES_hhdet_fec!X59)</f>
        <v>0.61145591806671928</v>
      </c>
      <c r="Y59" s="111">
        <f>IF(RES_hhdet_tes!Y59=0,"",RES_hhdet_tes!Y59/RES_hhdet_fec!Y59)</f>
        <v>0.61291039396212244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0.73745848172191819</v>
      </c>
      <c r="C60" s="45">
        <f>IF(RES_hhdet_tes!C60=0,"",RES_hhdet_tes!C60/RES_hhdet_fec!C60)</f>
        <v>0.73964975185858273</v>
      </c>
      <c r="D60" s="45">
        <f>IF(RES_hhdet_tes!D60=0,"",RES_hhdet_tes!D60/RES_hhdet_fec!D60)</f>
        <v>0.74199153449260213</v>
      </c>
      <c r="E60" s="45">
        <f>IF(RES_hhdet_tes!E60=0,"",RES_hhdet_tes!E60/RES_hhdet_fec!E60)</f>
        <v>0.74445357304988236</v>
      </c>
      <c r="F60" s="45">
        <f>IF(RES_hhdet_tes!F60=0,"",RES_hhdet_tes!F60/RES_hhdet_fec!F60)</f>
        <v>0.74711983277986582</v>
      </c>
      <c r="G60" s="45">
        <f>IF(RES_hhdet_tes!G60=0,"",RES_hhdet_tes!G60/RES_hhdet_fec!G60)</f>
        <v>0.74976013927243557</v>
      </c>
      <c r="H60" s="45">
        <f>IF(RES_hhdet_tes!H60=0,"",RES_hhdet_tes!H60/RES_hhdet_fec!H60)</f>
        <v>0.75280988831021323</v>
      </c>
      <c r="I60" s="45">
        <f>IF(RES_hhdet_tes!I60=0,"",RES_hhdet_tes!I60/RES_hhdet_fec!I60)</f>
        <v>0.75451253250889083</v>
      </c>
      <c r="J60" s="45">
        <f>IF(RES_hhdet_tes!J60=0,"",RES_hhdet_tes!J60/RES_hhdet_fec!J60)</f>
        <v>0.75561042607321305</v>
      </c>
      <c r="K60" s="45">
        <f>IF(RES_hhdet_tes!K60=0,"",RES_hhdet_tes!K60/RES_hhdet_fec!K60)</f>
        <v>0.75737288314367057</v>
      </c>
      <c r="L60" s="45">
        <f>IF(RES_hhdet_tes!L60=0,"",RES_hhdet_tes!L60/RES_hhdet_fec!L60)</f>
        <v>0.75920160783365476</v>
      </c>
      <c r="M60" s="45">
        <f>IF(RES_hhdet_tes!M60=0,"",RES_hhdet_tes!M60/RES_hhdet_fec!M60)</f>
        <v>0.76114723385199379</v>
      </c>
      <c r="N60" s="45">
        <f>IF(RES_hhdet_tes!N60=0,"",RES_hhdet_tes!N60/RES_hhdet_fec!N60)</f>
        <v>0.76365400136142292</v>
      </c>
      <c r="O60" s="45">
        <f>IF(RES_hhdet_tes!O60=0,"",RES_hhdet_tes!O60/RES_hhdet_fec!O60)</f>
        <v>0.76679614807631846</v>
      </c>
      <c r="P60" s="45">
        <f>IF(RES_hhdet_tes!P60=0,"",RES_hhdet_tes!P60/RES_hhdet_fec!P60)</f>
        <v>0.76928683228917938</v>
      </c>
      <c r="Q60" s="45">
        <f>IF(RES_hhdet_tes!Q60=0,"",RES_hhdet_tes!Q60/RES_hhdet_fec!Q60)</f>
        <v>0.77210696319791428</v>
      </c>
      <c r="R60" s="45">
        <f>IF(RES_hhdet_tes!R60=0,"",RES_hhdet_tes!R60/RES_hhdet_fec!R60)</f>
        <v>0.77847986408692704</v>
      </c>
      <c r="S60" s="45">
        <f>IF(RES_hhdet_tes!S60=0,"",RES_hhdet_tes!S60/RES_hhdet_fec!S60)</f>
        <v>0.7884373606967342</v>
      </c>
      <c r="T60" s="45">
        <f>IF(RES_hhdet_tes!T60=0,"",RES_hhdet_tes!T60/RES_hhdet_fec!T60)</f>
        <v>0.79962548612347373</v>
      </c>
      <c r="U60" s="45">
        <f>IF(RES_hhdet_tes!U60=0,"",RES_hhdet_tes!U60/RES_hhdet_fec!U60)</f>
        <v>0.81424640879198418</v>
      </c>
      <c r="V60" s="45">
        <f>IF(RES_hhdet_tes!V60=0,"",RES_hhdet_tes!V60/RES_hhdet_fec!V60)</f>
        <v>0.82956633939479718</v>
      </c>
      <c r="W60" s="45">
        <f>IF(RES_hhdet_tes!W60=0,"",RES_hhdet_tes!W60/RES_hhdet_fec!W60)</f>
        <v>0.84332423244144217</v>
      </c>
      <c r="X60" s="45">
        <f>IF(RES_hhdet_tes!X60=0,"",RES_hhdet_tes!X60/RES_hhdet_fec!X60)</f>
        <v>0.85274549458195981</v>
      </c>
      <c r="Y60" s="45">
        <f>IF(RES_hhdet_tes!Y60=0,"",RES_hhdet_tes!Y60/RES_hhdet_fec!Y60)</f>
        <v>0.86204045049778844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0.53245421575389729</v>
      </c>
      <c r="C62" s="119">
        <f>IF(RES_hhdet_tes!C62=0,"",RES_hhdet_tes!C62/RES_hhdet_fec!C62)</f>
        <v>0.55152503096333649</v>
      </c>
      <c r="D62" s="119">
        <f>IF(RES_hhdet_tes!D62=0,"",RES_hhdet_tes!D62/RES_hhdet_fec!D62)</f>
        <v>0.5677412811030822</v>
      </c>
      <c r="E62" s="119">
        <f>IF(RES_hhdet_tes!E62=0,"",RES_hhdet_tes!E62/RES_hhdet_fec!E62)</f>
        <v>0.58605039828866556</v>
      </c>
      <c r="F62" s="119">
        <f>IF(RES_hhdet_tes!F62=0,"",RES_hhdet_tes!F62/RES_hhdet_fec!F62)</f>
        <v>0.59403616121503755</v>
      </c>
      <c r="G62" s="119">
        <f>IF(RES_hhdet_tes!G62=0,"",RES_hhdet_tes!G62/RES_hhdet_fec!G62)</f>
        <v>0.59930512390537971</v>
      </c>
      <c r="H62" s="119">
        <f>IF(RES_hhdet_tes!H62=0,"",RES_hhdet_tes!H62/RES_hhdet_fec!H62)</f>
        <v>0.60802721944616767</v>
      </c>
      <c r="I62" s="119">
        <f>IF(RES_hhdet_tes!I62=0,"",RES_hhdet_tes!I62/RES_hhdet_fec!I62)</f>
        <v>0.64209404372025225</v>
      </c>
      <c r="J62" s="119">
        <f>IF(RES_hhdet_tes!J62=0,"",RES_hhdet_tes!J62/RES_hhdet_fec!J62)</f>
        <v>0.65486006791947193</v>
      </c>
      <c r="K62" s="119">
        <f>IF(RES_hhdet_tes!K62=0,"",RES_hhdet_tes!K62/RES_hhdet_fec!K62)</f>
        <v>0.6384945411564481</v>
      </c>
      <c r="L62" s="119">
        <f>IF(RES_hhdet_tes!L62=0,"",RES_hhdet_tes!L62/RES_hhdet_fec!L62)</f>
        <v>0.67740558440036724</v>
      </c>
      <c r="M62" s="119">
        <f>IF(RES_hhdet_tes!M62=0,"",RES_hhdet_tes!M62/RES_hhdet_fec!M62)</f>
        <v>0.65122068633101027</v>
      </c>
      <c r="N62" s="119">
        <f>IF(RES_hhdet_tes!N62=0,"",RES_hhdet_tes!N62/RES_hhdet_fec!N62)</f>
        <v>0.71493620405033376</v>
      </c>
      <c r="O62" s="119">
        <f>IF(RES_hhdet_tes!O62=0,"",RES_hhdet_tes!O62/RES_hhdet_fec!O62)</f>
        <v>0.70874719384982288</v>
      </c>
      <c r="P62" s="119">
        <f>IF(RES_hhdet_tes!P62=0,"",RES_hhdet_tes!P62/RES_hhdet_fec!P62)</f>
        <v>0.70136217094763531</v>
      </c>
      <c r="Q62" s="119">
        <f>IF(RES_hhdet_tes!Q62=0,"",RES_hhdet_tes!Q62/RES_hhdet_fec!Q62)</f>
        <v>0.70522326615726683</v>
      </c>
      <c r="R62" s="119">
        <f>IF(RES_hhdet_tes!R62=0,"",RES_hhdet_tes!R62/RES_hhdet_fec!R62)</f>
        <v>0.76282064534505667</v>
      </c>
      <c r="S62" s="119">
        <f>IF(RES_hhdet_tes!S62=0,"",RES_hhdet_tes!S62/RES_hhdet_fec!S62)</f>
        <v>0.79010438195098853</v>
      </c>
      <c r="T62" s="119">
        <f>IF(RES_hhdet_tes!T62=0,"",RES_hhdet_tes!T62/RES_hhdet_fec!T62)</f>
        <v>0.79889191114619373</v>
      </c>
      <c r="U62" s="119">
        <f>IF(RES_hhdet_tes!U62=0,"",RES_hhdet_tes!U62/RES_hhdet_fec!U62)</f>
        <v>0.86219235868522281</v>
      </c>
      <c r="V62" s="119">
        <f>IF(RES_hhdet_tes!V62=0,"",RES_hhdet_tes!V62/RES_hhdet_fec!V62)</f>
        <v>0.86346495657623779</v>
      </c>
      <c r="W62" s="119">
        <f>IF(RES_hhdet_tes!W62=0,"",RES_hhdet_tes!W62/RES_hhdet_fec!W62)</f>
        <v>0.86411799992171301</v>
      </c>
      <c r="X62" s="119">
        <f>IF(RES_hhdet_tes!X62=0,"",RES_hhdet_tes!X62/RES_hhdet_fec!X62)</f>
        <v>0.87247305464086089</v>
      </c>
      <c r="Y62" s="119">
        <f>IF(RES_hhdet_tes!Y62=0,"",RES_hhdet_tes!Y62/RES_hhdet_fec!Y62)</f>
        <v>0.94337640554691571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0.46071033487710228</v>
      </c>
      <c r="C63" s="124">
        <f>IF(RES_hhdet_tes!C63=0,"",RES_hhdet_tes!C63/RES_hhdet_fec!C63)</f>
        <v>0.4699658568153614</v>
      </c>
      <c r="D63" s="124">
        <f>IF(RES_hhdet_tes!D63=0,"",RES_hhdet_tes!D63/RES_hhdet_fec!D63)</f>
        <v>0.49134065668869459</v>
      </c>
      <c r="E63" s="124">
        <f>IF(RES_hhdet_tes!E63=0,"",RES_hhdet_tes!E63/RES_hhdet_fec!E63)</f>
        <v>0.5042778574518455</v>
      </c>
      <c r="F63" s="124">
        <f>IF(RES_hhdet_tes!F63=0,"",RES_hhdet_tes!F63/RES_hhdet_fec!F63)</f>
        <v>0.51398923174171562</v>
      </c>
      <c r="G63" s="124">
        <f>IF(RES_hhdet_tes!G63=0,"",RES_hhdet_tes!G63/RES_hhdet_fec!G63)</f>
        <v>0.52037847747804677</v>
      </c>
      <c r="H63" s="124">
        <f>IF(RES_hhdet_tes!H63=0,"",RES_hhdet_tes!H63/RES_hhdet_fec!H63)</f>
        <v>0.52529306185478597</v>
      </c>
      <c r="I63" s="124">
        <f>IF(RES_hhdet_tes!I63=0,"",RES_hhdet_tes!I63/RES_hhdet_fec!I63)</f>
        <v>0.52905588865219588</v>
      </c>
      <c r="J63" s="124">
        <f>IF(RES_hhdet_tes!J63=0,"",RES_hhdet_tes!J63/RES_hhdet_fec!J63)</f>
        <v>0.5328055645892058</v>
      </c>
      <c r="K63" s="124">
        <f>IF(RES_hhdet_tes!K63=0,"",RES_hhdet_tes!K63/RES_hhdet_fec!K63)</f>
        <v>0.53686779703006338</v>
      </c>
      <c r="L63" s="124">
        <f>IF(RES_hhdet_tes!L63=0,"",RES_hhdet_tes!L63/RES_hhdet_fec!L63)</f>
        <v>0.53922295815841959</v>
      </c>
      <c r="M63" s="124">
        <f>IF(RES_hhdet_tes!M63=0,"",RES_hhdet_tes!M63/RES_hhdet_fec!M63)</f>
        <v>0.54217335483070861</v>
      </c>
      <c r="N63" s="124">
        <f>IF(RES_hhdet_tes!N63=0,"",RES_hhdet_tes!N63/RES_hhdet_fec!N63)</f>
        <v>0.54445155255570132</v>
      </c>
      <c r="O63" s="124">
        <f>IF(RES_hhdet_tes!O63=0,"",RES_hhdet_tes!O63/RES_hhdet_fec!O63)</f>
        <v>0.552751558851591</v>
      </c>
      <c r="P63" s="124">
        <f>IF(RES_hhdet_tes!P63=0,"",RES_hhdet_tes!P63/RES_hhdet_fec!P63)</f>
        <v>0.56287986832976755</v>
      </c>
      <c r="Q63" s="124">
        <f>IF(RES_hhdet_tes!Q63=0,"",RES_hhdet_tes!Q63/RES_hhdet_fec!Q63)</f>
        <v>0.57948387254314015</v>
      </c>
      <c r="R63" s="124">
        <f>IF(RES_hhdet_tes!R63=0,"",RES_hhdet_tes!R63/RES_hhdet_fec!R63)</f>
        <v>0.59373174141629081</v>
      </c>
      <c r="S63" s="124">
        <f>IF(RES_hhdet_tes!S63=0,"",RES_hhdet_tes!S63/RES_hhdet_fec!S63)</f>
        <v>0.61290705385945199</v>
      </c>
      <c r="T63" s="124">
        <f>IF(RES_hhdet_tes!T63=0,"",RES_hhdet_tes!T63/RES_hhdet_fec!T63)</f>
        <v>0.63397735282841161</v>
      </c>
      <c r="U63" s="124">
        <f>IF(RES_hhdet_tes!U63=0,"",RES_hhdet_tes!U63/RES_hhdet_fec!U63)</f>
        <v>0.65772941321090805</v>
      </c>
      <c r="V63" s="124">
        <f>IF(RES_hhdet_tes!V63=0,"",RES_hhdet_tes!V63/RES_hhdet_fec!V63)</f>
        <v>0.67894222857135333</v>
      </c>
      <c r="W63" s="124">
        <f>IF(RES_hhdet_tes!W63=0,"",RES_hhdet_tes!W63/RES_hhdet_fec!W63)</f>
        <v>0.6950038520967674</v>
      </c>
      <c r="X63" s="124">
        <f>IF(RES_hhdet_tes!X63=0,"",RES_hhdet_tes!X63/RES_hhdet_fec!X63)</f>
        <v>0.70873626654243504</v>
      </c>
      <c r="Y63" s="124">
        <f>IF(RES_hhdet_tes!Y63=0,"",RES_hhdet_tes!Y63/RES_hhdet_fec!Y63)</f>
        <v>0.72129936373227976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0.45477294615361336</v>
      </c>
      <c r="C64" s="111">
        <f>IF(RES_hhdet_tes!C64=0,"",RES_hhdet_tes!C64/RES_hhdet_fec!C64)</f>
        <v>0.4642551316384263</v>
      </c>
      <c r="D64" s="111">
        <f>IF(RES_hhdet_tes!D64=0,"",RES_hhdet_tes!D64/RES_hhdet_fec!D64)</f>
        <v>0.48543985889221425</v>
      </c>
      <c r="E64" s="111">
        <f>IF(RES_hhdet_tes!E64=0,"",RES_hhdet_tes!E64/RES_hhdet_fec!E64)</f>
        <v>0.49871040773227321</v>
      </c>
      <c r="F64" s="111">
        <f>IF(RES_hhdet_tes!F64=0,"",RES_hhdet_tes!F64/RES_hhdet_fec!F64)</f>
        <v>0.50806667443736442</v>
      </c>
      <c r="G64" s="111">
        <f>IF(RES_hhdet_tes!G64=0,"",RES_hhdet_tes!G64/RES_hhdet_fec!G64)</f>
        <v>0.5145432279931168</v>
      </c>
      <c r="H64" s="111">
        <f>IF(RES_hhdet_tes!H64=0,"",RES_hhdet_tes!H64/RES_hhdet_fec!H64)</f>
        <v>0.51960959189971068</v>
      </c>
      <c r="I64" s="111">
        <f>IF(RES_hhdet_tes!I64=0,"",RES_hhdet_tes!I64/RES_hhdet_fec!I64)</f>
        <v>0.52372812724104667</v>
      </c>
      <c r="J64" s="111">
        <f>IF(RES_hhdet_tes!J64=0,"",RES_hhdet_tes!J64/RES_hhdet_fec!J64)</f>
        <v>0.52746905027104007</v>
      </c>
      <c r="K64" s="111">
        <f>IF(RES_hhdet_tes!K64=0,"",RES_hhdet_tes!K64/RES_hhdet_fec!K64)</f>
        <v>0.53128213185763384</v>
      </c>
      <c r="L64" s="111">
        <f>IF(RES_hhdet_tes!L64=0,"",RES_hhdet_tes!L64/RES_hhdet_fec!L64)</f>
        <v>0.53395023727559798</v>
      </c>
      <c r="M64" s="111">
        <f>IF(RES_hhdet_tes!M64=0,"",RES_hhdet_tes!M64/RES_hhdet_fec!M64)</f>
        <v>0.53692066415638273</v>
      </c>
      <c r="N64" s="111">
        <f>IF(RES_hhdet_tes!N64=0,"",RES_hhdet_tes!N64/RES_hhdet_fec!N64)</f>
        <v>0.53977862541330957</v>
      </c>
      <c r="O64" s="111">
        <f>IF(RES_hhdet_tes!O64=0,"",RES_hhdet_tes!O64/RES_hhdet_fec!O64)</f>
        <v>0.54764410375234018</v>
      </c>
      <c r="P64" s="111">
        <f>IF(RES_hhdet_tes!P64=0,"",RES_hhdet_tes!P64/RES_hhdet_fec!P64)</f>
        <v>0.5576499958569554</v>
      </c>
      <c r="Q64" s="111">
        <f>IF(RES_hhdet_tes!Q64=0,"",RES_hhdet_tes!Q64/RES_hhdet_fec!Q64)</f>
        <v>0.57458798172806747</v>
      </c>
      <c r="R64" s="111">
        <f>IF(RES_hhdet_tes!R64=0,"",RES_hhdet_tes!R64/RES_hhdet_fec!R64)</f>
        <v>0.58891282533319511</v>
      </c>
      <c r="S64" s="111">
        <f>IF(RES_hhdet_tes!S64=0,"",RES_hhdet_tes!S64/RES_hhdet_fec!S64)</f>
        <v>0.60818895635248327</v>
      </c>
      <c r="T64" s="111">
        <f>IF(RES_hhdet_tes!T64=0,"",RES_hhdet_tes!T64/RES_hhdet_fec!T64)</f>
        <v>0.62937907399220472</v>
      </c>
      <c r="U64" s="111">
        <f>IF(RES_hhdet_tes!U64=0,"",RES_hhdet_tes!U64/RES_hhdet_fec!U64)</f>
        <v>0.65327961624518527</v>
      </c>
      <c r="V64" s="111">
        <f>IF(RES_hhdet_tes!V64=0,"",RES_hhdet_tes!V64/RES_hhdet_fec!V64)</f>
        <v>0.67464034334097955</v>
      </c>
      <c r="W64" s="111">
        <f>IF(RES_hhdet_tes!W64=0,"",RES_hhdet_tes!W64/RES_hhdet_fec!W64)</f>
        <v>0.69082331340602332</v>
      </c>
      <c r="X64" s="111">
        <f>IF(RES_hhdet_tes!X64=0,"",RES_hhdet_tes!X64/RES_hhdet_fec!X64)</f>
        <v>0.70466402263843742</v>
      </c>
      <c r="Y64" s="111">
        <f>IF(RES_hhdet_tes!Y64=0,"",RES_hhdet_tes!Y64/RES_hhdet_fec!Y64)</f>
        <v>0.71732866720631638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1.7095301171197881</v>
      </c>
      <c r="C66" s="124">
        <f>IF(RES_hhdet_tes!C66=0,"",RES_hhdet_tes!C66/RES_hhdet_fec!C66)</f>
        <v>1.8151118031586375</v>
      </c>
      <c r="D66" s="124">
        <f>IF(RES_hhdet_tes!D66=0,"",RES_hhdet_tes!D66/RES_hhdet_fec!D66)</f>
        <v>1.9808027332338565</v>
      </c>
      <c r="E66" s="124">
        <f>IF(RES_hhdet_tes!E66=0,"",RES_hhdet_tes!E66/RES_hhdet_fec!E66)</f>
        <v>2.2293575227358842</v>
      </c>
      <c r="F66" s="124">
        <f>IF(RES_hhdet_tes!F66=0,"",RES_hhdet_tes!F66/RES_hhdet_fec!F66)</f>
        <v>2.4019882071512106</v>
      </c>
      <c r="G66" s="124">
        <f>IF(RES_hhdet_tes!G66=0,"",RES_hhdet_tes!G66/RES_hhdet_fec!G66)</f>
        <v>2.5057729201040035</v>
      </c>
      <c r="H66" s="124">
        <f>IF(RES_hhdet_tes!H66=0,"",RES_hhdet_tes!H66/RES_hhdet_fec!H66)</f>
        <v>2.586800623771889</v>
      </c>
      <c r="I66" s="124">
        <f>IF(RES_hhdet_tes!I66=0,"",RES_hhdet_tes!I66/RES_hhdet_fec!I66)</f>
        <v>2.6431307038232648</v>
      </c>
      <c r="J66" s="124">
        <f>IF(RES_hhdet_tes!J66=0,"",RES_hhdet_tes!J66/RES_hhdet_fec!J66)</f>
        <v>2.6932073825172798</v>
      </c>
      <c r="K66" s="124">
        <f>IF(RES_hhdet_tes!K66=0,"",RES_hhdet_tes!K66/RES_hhdet_fec!K66)</f>
        <v>2.7603133201619654</v>
      </c>
      <c r="L66" s="124">
        <f>IF(RES_hhdet_tes!L66=0,"",RES_hhdet_tes!L66/RES_hhdet_fec!L66)</f>
        <v>2.8318981458536623</v>
      </c>
      <c r="M66" s="124">
        <f>IF(RES_hhdet_tes!M66=0,"",RES_hhdet_tes!M66/RES_hhdet_fec!M66)</f>
        <v>2.8927125287784672</v>
      </c>
      <c r="N66" s="124">
        <f>IF(RES_hhdet_tes!N66=0,"",RES_hhdet_tes!N66/RES_hhdet_fec!N66)</f>
        <v>2.9660932012902426</v>
      </c>
      <c r="O66" s="124">
        <f>IF(RES_hhdet_tes!O66=0,"",RES_hhdet_tes!O66/RES_hhdet_fec!O66)</f>
        <v>3.0631248593385423</v>
      </c>
      <c r="P66" s="124">
        <f>IF(RES_hhdet_tes!P66=0,"",RES_hhdet_tes!P66/RES_hhdet_fec!P66)</f>
        <v>3.1879988454689698</v>
      </c>
      <c r="Q66" s="124">
        <f>IF(RES_hhdet_tes!Q66=0,"",RES_hhdet_tes!Q66/RES_hhdet_fec!Q66)</f>
        <v>3.3535573898595121</v>
      </c>
      <c r="R66" s="124">
        <f>IF(RES_hhdet_tes!R66=0,"",RES_hhdet_tes!R66/RES_hhdet_fec!R66)</f>
        <v>3.509820782765535</v>
      </c>
      <c r="S66" s="124">
        <f>IF(RES_hhdet_tes!S66=0,"",RES_hhdet_tes!S66/RES_hhdet_fec!S66)</f>
        <v>3.6216655644108893</v>
      </c>
      <c r="T66" s="124">
        <f>IF(RES_hhdet_tes!T66=0,"",RES_hhdet_tes!T66/RES_hhdet_fec!T66)</f>
        <v>3.6999437810811417</v>
      </c>
      <c r="U66" s="124">
        <f>IF(RES_hhdet_tes!U66=0,"",RES_hhdet_tes!U66/RES_hhdet_fec!U66)</f>
        <v>3.7425039152619206</v>
      </c>
      <c r="V66" s="124">
        <f>IF(RES_hhdet_tes!V66=0,"",RES_hhdet_tes!V66/RES_hhdet_fec!V66)</f>
        <v>3.7685795985526727</v>
      </c>
      <c r="W66" s="124">
        <f>IF(RES_hhdet_tes!W66=0,"",RES_hhdet_tes!W66/RES_hhdet_fec!W66)</f>
        <v>3.7880032017714313</v>
      </c>
      <c r="X66" s="124">
        <f>IF(RES_hhdet_tes!X66=0,"",RES_hhdet_tes!X66/RES_hhdet_fec!X66)</f>
        <v>3.8052648805131808</v>
      </c>
      <c r="Y66" s="124">
        <f>IF(RES_hhdet_tes!Y66=0,"",RES_hhdet_tes!Y66/RES_hhdet_fec!Y66)</f>
        <v>3.8370098785139297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1.7095301171197881</v>
      </c>
      <c r="C67" s="111">
        <f>IF(RES_hhdet_tes!C67=0,"",RES_hhdet_tes!C67/RES_hhdet_fec!C67)</f>
        <v>1.8151118031586375</v>
      </c>
      <c r="D67" s="111">
        <f>IF(RES_hhdet_tes!D67=0,"",RES_hhdet_tes!D67/RES_hhdet_fec!D67)</f>
        <v>1.9808027332338565</v>
      </c>
      <c r="E67" s="111">
        <f>IF(RES_hhdet_tes!E67=0,"",RES_hhdet_tes!E67/RES_hhdet_fec!E67)</f>
        <v>2.2293575227358842</v>
      </c>
      <c r="F67" s="111">
        <f>IF(RES_hhdet_tes!F67=0,"",RES_hhdet_tes!F67/RES_hhdet_fec!F67)</f>
        <v>2.4019882071512106</v>
      </c>
      <c r="G67" s="111">
        <f>IF(RES_hhdet_tes!G67=0,"",RES_hhdet_tes!G67/RES_hhdet_fec!G67)</f>
        <v>2.5057729201040035</v>
      </c>
      <c r="H67" s="111">
        <f>IF(RES_hhdet_tes!H67=0,"",RES_hhdet_tes!H67/RES_hhdet_fec!H67)</f>
        <v>2.586800623771889</v>
      </c>
      <c r="I67" s="111">
        <f>IF(RES_hhdet_tes!I67=0,"",RES_hhdet_tes!I67/RES_hhdet_fec!I67)</f>
        <v>2.6431307038232648</v>
      </c>
      <c r="J67" s="111">
        <f>IF(RES_hhdet_tes!J67=0,"",RES_hhdet_tes!J67/RES_hhdet_fec!J67)</f>
        <v>2.6932073825172798</v>
      </c>
      <c r="K67" s="111">
        <f>IF(RES_hhdet_tes!K67=0,"",RES_hhdet_tes!K67/RES_hhdet_fec!K67)</f>
        <v>2.7603133201619654</v>
      </c>
      <c r="L67" s="111">
        <f>IF(RES_hhdet_tes!L67=0,"",RES_hhdet_tes!L67/RES_hhdet_fec!L67)</f>
        <v>2.8318981458536623</v>
      </c>
      <c r="M67" s="111">
        <f>IF(RES_hhdet_tes!M67=0,"",RES_hhdet_tes!M67/RES_hhdet_fec!M67)</f>
        <v>2.8927125287784672</v>
      </c>
      <c r="N67" s="111">
        <f>IF(RES_hhdet_tes!N67=0,"",RES_hhdet_tes!N67/RES_hhdet_fec!N67)</f>
        <v>2.9660932012902426</v>
      </c>
      <c r="O67" s="111">
        <f>IF(RES_hhdet_tes!O67=0,"",RES_hhdet_tes!O67/RES_hhdet_fec!O67)</f>
        <v>3.0631248593385423</v>
      </c>
      <c r="P67" s="111">
        <f>IF(RES_hhdet_tes!P67=0,"",RES_hhdet_tes!P67/RES_hhdet_fec!P67)</f>
        <v>3.1879988454689698</v>
      </c>
      <c r="Q67" s="111">
        <f>IF(RES_hhdet_tes!Q67=0,"",RES_hhdet_tes!Q67/RES_hhdet_fec!Q67)</f>
        <v>3.3535573898595121</v>
      </c>
      <c r="R67" s="111">
        <f>IF(RES_hhdet_tes!R67=0,"",RES_hhdet_tes!R67/RES_hhdet_fec!R67)</f>
        <v>3.509820782765535</v>
      </c>
      <c r="S67" s="111">
        <f>IF(RES_hhdet_tes!S67=0,"",RES_hhdet_tes!S67/RES_hhdet_fec!S67)</f>
        <v>3.6216655644108893</v>
      </c>
      <c r="T67" s="111">
        <f>IF(RES_hhdet_tes!T67=0,"",RES_hhdet_tes!T67/RES_hhdet_fec!T67)</f>
        <v>3.6999437810811417</v>
      </c>
      <c r="U67" s="111">
        <f>IF(RES_hhdet_tes!U67=0,"",RES_hhdet_tes!U67/RES_hhdet_fec!U67)</f>
        <v>3.7425039152619206</v>
      </c>
      <c r="V67" s="111">
        <f>IF(RES_hhdet_tes!V67=0,"",RES_hhdet_tes!V67/RES_hhdet_fec!V67)</f>
        <v>3.7685795985526727</v>
      </c>
      <c r="W67" s="111">
        <f>IF(RES_hhdet_tes!W67=0,"",RES_hhdet_tes!W67/RES_hhdet_fec!W67)</f>
        <v>3.7880032017714313</v>
      </c>
      <c r="X67" s="111">
        <f>IF(RES_hhdet_tes!X67=0,"",RES_hhdet_tes!X67/RES_hhdet_fec!X67)</f>
        <v>3.8052648805131808</v>
      </c>
      <c r="Y67" s="111">
        <f>IF(RES_hhdet_tes!Y67=0,"",RES_hhdet_tes!Y67/RES_hhdet_fec!Y67)</f>
        <v>3.8370098785139297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0.7085545465848222</v>
      </c>
      <c r="C68" s="124">
        <f>IF(RES_hhdet_tes!C68=0,"",RES_hhdet_tes!C68/RES_hhdet_fec!C68)</f>
        <v>0.72027704316945851</v>
      </c>
      <c r="D68" s="124">
        <f>IF(RES_hhdet_tes!D68=0,"",RES_hhdet_tes!D68/RES_hhdet_fec!D68)</f>
        <v>0.72155047079518975</v>
      </c>
      <c r="E68" s="124">
        <f>IF(RES_hhdet_tes!E68=0,"",RES_hhdet_tes!E68/RES_hhdet_fec!E68)</f>
        <v>0.73596899828529727</v>
      </c>
      <c r="F68" s="124">
        <f>IF(RES_hhdet_tes!F68=0,"",RES_hhdet_tes!F68/RES_hhdet_fec!F68)</f>
        <v>0.72551360866328585</v>
      </c>
      <c r="G68" s="124">
        <f>IF(RES_hhdet_tes!G68=0,"",RES_hhdet_tes!G68/RES_hhdet_fec!G68)</f>
        <v>0.72432862203881054</v>
      </c>
      <c r="H68" s="124">
        <f>IF(RES_hhdet_tes!H68=0,"",RES_hhdet_tes!H68/RES_hhdet_fec!H68)</f>
        <v>0.73164311921779657</v>
      </c>
      <c r="I68" s="124">
        <f>IF(RES_hhdet_tes!I68=0,"",RES_hhdet_tes!I68/RES_hhdet_fec!I68)</f>
        <v>0.7586190768849459</v>
      </c>
      <c r="J68" s="124">
        <f>IF(RES_hhdet_tes!J68=0,"",RES_hhdet_tes!J68/RES_hhdet_fec!J68)</f>
        <v>0.77507332142938168</v>
      </c>
      <c r="K68" s="124">
        <f>IF(RES_hhdet_tes!K68=0,"",RES_hhdet_tes!K68/RES_hhdet_fec!K68)</f>
        <v>0.76915563818430444</v>
      </c>
      <c r="L68" s="124">
        <f>IF(RES_hhdet_tes!L68=0,"",RES_hhdet_tes!L68/RES_hhdet_fec!L68)</f>
        <v>0.77124683382010362</v>
      </c>
      <c r="M68" s="124">
        <f>IF(RES_hhdet_tes!M68=0,"",RES_hhdet_tes!M68/RES_hhdet_fec!M68)</f>
        <v>0.77155323091669881</v>
      </c>
      <c r="N68" s="124">
        <f>IF(RES_hhdet_tes!N68=0,"",RES_hhdet_tes!N68/RES_hhdet_fec!N68)</f>
        <v>0.7782668400531616</v>
      </c>
      <c r="O68" s="124">
        <f>IF(RES_hhdet_tes!O68=0,"",RES_hhdet_tes!O68/RES_hhdet_fec!O68)</f>
        <v>0.77301593944512192</v>
      </c>
      <c r="P68" s="124">
        <f>IF(RES_hhdet_tes!P68=0,"",RES_hhdet_tes!P68/RES_hhdet_fec!P68)</f>
        <v>0.78136606143566034</v>
      </c>
      <c r="Q68" s="124">
        <f>IF(RES_hhdet_tes!Q68=0,"",RES_hhdet_tes!Q68/RES_hhdet_fec!Q68)</f>
        <v>0.79671490459906213</v>
      </c>
      <c r="R68" s="124">
        <f>IF(RES_hhdet_tes!R68=0,"",RES_hhdet_tes!R68/RES_hhdet_fec!R68)</f>
        <v>0.80452029822627924</v>
      </c>
      <c r="S68" s="124">
        <f>IF(RES_hhdet_tes!S68=0,"",RES_hhdet_tes!S68/RES_hhdet_fec!S68)</f>
        <v>0.81321905971994501</v>
      </c>
      <c r="T68" s="124">
        <f>IF(RES_hhdet_tes!T68=0,"",RES_hhdet_tes!T68/RES_hhdet_fec!T68)</f>
        <v>0.83076391623665991</v>
      </c>
      <c r="U68" s="124">
        <f>IF(RES_hhdet_tes!U68=0,"",RES_hhdet_tes!U68/RES_hhdet_fec!U68)</f>
        <v>0.84452552300083117</v>
      </c>
      <c r="V68" s="124">
        <f>IF(RES_hhdet_tes!V68=0,"",RES_hhdet_tes!V68/RES_hhdet_fec!V68)</f>
        <v>0.8562364295197078</v>
      </c>
      <c r="W68" s="124">
        <f>IF(RES_hhdet_tes!W68=0,"",RES_hhdet_tes!W68/RES_hhdet_fec!W68)</f>
        <v>0.85987782030177895</v>
      </c>
      <c r="X68" s="124">
        <f>IF(RES_hhdet_tes!X68=0,"",RES_hhdet_tes!X68/RES_hhdet_fec!X68)</f>
        <v>0.86955362378028078</v>
      </c>
      <c r="Y68" s="124">
        <f>IF(RES_hhdet_tes!Y68=0,"",RES_hhdet_tes!Y68/RES_hhdet_fec!Y68)</f>
        <v>0.88370379987549741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0.48662279175047635</v>
      </c>
      <c r="C69" s="111">
        <f>IF(RES_hhdet_tes!C69=0,"",RES_hhdet_tes!C69/RES_hhdet_fec!C69)</f>
        <v>0.49737919740614994</v>
      </c>
      <c r="D69" s="111">
        <f>IF(RES_hhdet_tes!D69=0,"",RES_hhdet_tes!D69/RES_hhdet_fec!D69)</f>
        <v>0.52094844425501541</v>
      </c>
      <c r="E69" s="111">
        <f>IF(RES_hhdet_tes!E69=0,"",RES_hhdet_tes!E69/RES_hhdet_fec!E69)</f>
        <v>0.53597327840848752</v>
      </c>
      <c r="F69" s="111">
        <f>IF(RES_hhdet_tes!F69=0,"",RES_hhdet_tes!F69/RES_hhdet_fec!F69)</f>
        <v>0.54699300808494633</v>
      </c>
      <c r="G69" s="111">
        <f>IF(RES_hhdet_tes!G69=0,"",RES_hhdet_tes!G69/RES_hhdet_fec!G69)</f>
        <v>0.5550462127781316</v>
      </c>
      <c r="H69" s="111">
        <f>IF(RES_hhdet_tes!H69=0,"",RES_hhdet_tes!H69/RES_hhdet_fec!H69)</f>
        <v>0.56141884691989374</v>
      </c>
      <c r="I69" s="111">
        <f>IF(RES_hhdet_tes!I69=0,"",RES_hhdet_tes!I69/RES_hhdet_fec!I69)</f>
        <v>0.56661690342147375</v>
      </c>
      <c r="J69" s="111">
        <f>IF(RES_hhdet_tes!J69=0,"",RES_hhdet_tes!J69/RES_hhdet_fec!J69)</f>
        <v>0.57147332375947046</v>
      </c>
      <c r="K69" s="111">
        <f>IF(RES_hhdet_tes!K69=0,"",RES_hhdet_tes!K69/RES_hhdet_fec!K69)</f>
        <v>0.57616581528282607</v>
      </c>
      <c r="L69" s="111">
        <f>IF(RES_hhdet_tes!L69=0,"",RES_hhdet_tes!L69/RES_hhdet_fec!L69)</f>
        <v>0.58003930716210039</v>
      </c>
      <c r="M69" s="111">
        <f>IF(RES_hhdet_tes!M69=0,"",RES_hhdet_tes!M69/RES_hhdet_fec!M69)</f>
        <v>0.58499729812370638</v>
      </c>
      <c r="N69" s="111">
        <f>IF(RES_hhdet_tes!N69=0,"",RES_hhdet_tes!N69/RES_hhdet_fec!N69)</f>
        <v>0.59187242618864722</v>
      </c>
      <c r="O69" s="111">
        <f>IF(RES_hhdet_tes!O69=0,"",RES_hhdet_tes!O69/RES_hhdet_fec!O69)</f>
        <v>0.60280364978077561</v>
      </c>
      <c r="P69" s="111">
        <f>IF(RES_hhdet_tes!P69=0,"",RES_hhdet_tes!P69/RES_hhdet_fec!P69)</f>
        <v>0.61303136045568252</v>
      </c>
      <c r="Q69" s="111">
        <f>IF(RES_hhdet_tes!Q69=0,"",RES_hhdet_tes!Q69/RES_hhdet_fec!Q69)</f>
        <v>0.62865061774209108</v>
      </c>
      <c r="R69" s="111">
        <f>IF(RES_hhdet_tes!R69=0,"",RES_hhdet_tes!R69/RES_hhdet_fec!R69)</f>
        <v>0.64412370984235101</v>
      </c>
      <c r="S69" s="111">
        <f>IF(RES_hhdet_tes!S69=0,"",RES_hhdet_tes!S69/RES_hhdet_fec!S69)</f>
        <v>0.66485994001329551</v>
      </c>
      <c r="T69" s="111">
        <f>IF(RES_hhdet_tes!T69=0,"",RES_hhdet_tes!T69/RES_hhdet_fec!T69)</f>
        <v>0.6823632325698431</v>
      </c>
      <c r="U69" s="111">
        <f>IF(RES_hhdet_tes!U69=0,"",RES_hhdet_tes!U69/RES_hhdet_fec!U69)</f>
        <v>0.69818012095019455</v>
      </c>
      <c r="V69" s="111">
        <f>IF(RES_hhdet_tes!V69=0,"",RES_hhdet_tes!V69/RES_hhdet_fec!V69)</f>
        <v>0.71444074047193484</v>
      </c>
      <c r="W69" s="111">
        <f>IF(RES_hhdet_tes!W69=0,"",RES_hhdet_tes!W69/RES_hhdet_fec!W69)</f>
        <v>0.73220889891780372</v>
      </c>
      <c r="X69" s="111">
        <f>IF(RES_hhdet_tes!X69=0,"",RES_hhdet_tes!X69/RES_hhdet_fec!X69)</f>
        <v>0.74962348368408027</v>
      </c>
      <c r="Y69" s="111">
        <f>IF(RES_hhdet_tes!Y69=0,"",RES_hhdet_tes!Y69/RES_hhdet_fec!Y69)</f>
        <v>0.76542072361727653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0.82720602547481537</v>
      </c>
      <c r="C70" s="111">
        <f>IF(RES_hhdet_tes!C70=0,"",RES_hhdet_tes!C70/RES_hhdet_fec!C70)</f>
        <v>0.83674111498084069</v>
      </c>
      <c r="D70" s="111">
        <f>IF(RES_hhdet_tes!D70=0,"",RES_hhdet_tes!D70/RES_hhdet_fec!D70)</f>
        <v>0.91370170369623349</v>
      </c>
      <c r="E70" s="111">
        <f>IF(RES_hhdet_tes!E70=0,"",RES_hhdet_tes!E70/RES_hhdet_fec!E70)</f>
        <v>0.88253139445056294</v>
      </c>
      <c r="F70" s="111">
        <f>IF(RES_hhdet_tes!F70=0,"",RES_hhdet_tes!F70/RES_hhdet_fec!F70)</f>
        <v>0.90873780083572264</v>
      </c>
      <c r="G70" s="111">
        <f>IF(RES_hhdet_tes!G70=0,"",RES_hhdet_tes!G70/RES_hhdet_fec!G70)</f>
        <v>0.84839633263069725</v>
      </c>
      <c r="H70" s="111">
        <f>IF(RES_hhdet_tes!H70=0,"",RES_hhdet_tes!H70/RES_hhdet_fec!H70)</f>
        <v>0.86251321901577949</v>
      </c>
      <c r="I70" s="111">
        <f>IF(RES_hhdet_tes!I70=0,"",RES_hhdet_tes!I70/RES_hhdet_fec!I70)</f>
        <v>0.86469370706617599</v>
      </c>
      <c r="J70" s="111">
        <f>IF(RES_hhdet_tes!J70=0,"",RES_hhdet_tes!J70/RES_hhdet_fec!J70)</f>
        <v>0.87002822630889642</v>
      </c>
      <c r="K70" s="111">
        <f>IF(RES_hhdet_tes!K70=0,"",RES_hhdet_tes!K70/RES_hhdet_fec!K70)</f>
        <v>0.86907076037986319</v>
      </c>
      <c r="L70" s="111">
        <f>IF(RES_hhdet_tes!L70=0,"",RES_hhdet_tes!L70/RES_hhdet_fec!L70)</f>
        <v>0.87119461417722877</v>
      </c>
      <c r="M70" s="111">
        <f>IF(RES_hhdet_tes!M70=0,"",RES_hhdet_tes!M70/RES_hhdet_fec!M70)</f>
        <v>0.87620846863231783</v>
      </c>
      <c r="N70" s="111">
        <f>IF(RES_hhdet_tes!N70=0,"",RES_hhdet_tes!N70/RES_hhdet_fec!N70)</f>
        <v>0.89804082913377004</v>
      </c>
      <c r="O70" s="111">
        <f>IF(RES_hhdet_tes!O70=0,"",RES_hhdet_tes!O70/RES_hhdet_fec!O70)</f>
        <v>0.89125038126099621</v>
      </c>
      <c r="P70" s="111">
        <f>IF(RES_hhdet_tes!P70=0,"",RES_hhdet_tes!P70/RES_hhdet_fec!P70)</f>
        <v>0.89557363951853586</v>
      </c>
      <c r="Q70" s="111">
        <f>IF(RES_hhdet_tes!Q70=0,"",RES_hhdet_tes!Q70/RES_hhdet_fec!Q70)</f>
        <v>0.90757290331191642</v>
      </c>
      <c r="R70" s="111">
        <f>IF(RES_hhdet_tes!R70=0,"",RES_hhdet_tes!R70/RES_hhdet_fec!R70)</f>
        <v>0.90026910154330519</v>
      </c>
      <c r="S70" s="111">
        <f>IF(RES_hhdet_tes!S70=0,"",RES_hhdet_tes!S70/RES_hhdet_fec!S70)</f>
        <v>0.91084020301713464</v>
      </c>
      <c r="T70" s="111">
        <f>IF(RES_hhdet_tes!T70=0,"",RES_hhdet_tes!T70/RES_hhdet_fec!T70)</f>
        <v>0.92544816405734642</v>
      </c>
      <c r="U70" s="111">
        <f>IF(RES_hhdet_tes!U70=0,"",RES_hhdet_tes!U70/RES_hhdet_fec!U70)</f>
        <v>0.93682847560302862</v>
      </c>
      <c r="V70" s="111">
        <f>IF(RES_hhdet_tes!V70=0,"",RES_hhdet_tes!V70/RES_hhdet_fec!V70)</f>
        <v>0.94482587049731159</v>
      </c>
      <c r="W70" s="111">
        <f>IF(RES_hhdet_tes!W70=0,"",RES_hhdet_tes!W70/RES_hhdet_fec!W70)</f>
        <v>0.9376247729131848</v>
      </c>
      <c r="X70" s="111">
        <f>IF(RES_hhdet_tes!X70=0,"",RES_hhdet_tes!X70/RES_hhdet_fec!X70)</f>
        <v>0.94289577870490249</v>
      </c>
      <c r="Y70" s="111">
        <f>IF(RES_hhdet_tes!Y70=0,"",RES_hhdet_tes!Y70/RES_hhdet_fec!Y70)</f>
        <v>0.95582596887017246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0.48662279175047635</v>
      </c>
      <c r="C71" s="112">
        <f>IF(RES_hhdet_tes!C71=0,"",RES_hhdet_tes!C71/RES_hhdet_fec!C71)</f>
        <v>0.49708391217835751</v>
      </c>
      <c r="D71" s="112">
        <f>IF(RES_hhdet_tes!D71=0,"",RES_hhdet_tes!D71/RES_hhdet_fec!D71)</f>
        <v>0.51286381649833968</v>
      </c>
      <c r="E71" s="112">
        <f>IF(RES_hhdet_tes!E71=0,"",RES_hhdet_tes!E71/RES_hhdet_fec!E71)</f>
        <v>0.53463143138027325</v>
      </c>
      <c r="F71" s="112">
        <f>IF(RES_hhdet_tes!F71=0,"",RES_hhdet_tes!F71/RES_hhdet_fec!F71)</f>
        <v>0.54405931847262023</v>
      </c>
      <c r="G71" s="112">
        <f>IF(RES_hhdet_tes!G71=0,"",RES_hhdet_tes!G71/RES_hhdet_fec!G71)</f>
        <v>0.5549532544998621</v>
      </c>
      <c r="H71" s="112">
        <f>IF(RES_hhdet_tes!H71=0,"",RES_hhdet_tes!H71/RES_hhdet_fec!H71)</f>
        <v>0.56369905073325643</v>
      </c>
      <c r="I71" s="112">
        <f>IF(RES_hhdet_tes!I71=0,"",RES_hhdet_tes!I71/RES_hhdet_fec!I71)</f>
        <v>0.56908693743889616</v>
      </c>
      <c r="J71" s="112">
        <f>IF(RES_hhdet_tes!J71=0,"",RES_hhdet_tes!J71/RES_hhdet_fec!J71)</f>
        <v>0.57451133409949462</v>
      </c>
      <c r="K71" s="112">
        <f>IF(RES_hhdet_tes!K71=0,"",RES_hhdet_tes!K71/RES_hhdet_fec!K71)</f>
        <v>0.5801514402820136</v>
      </c>
      <c r="L71" s="112">
        <f>IF(RES_hhdet_tes!L71=0,"",RES_hhdet_tes!L71/RES_hhdet_fec!L71)</f>
        <v>0.58286171260329223</v>
      </c>
      <c r="M71" s="112">
        <f>IF(RES_hhdet_tes!M71=0,"",RES_hhdet_tes!M71/RES_hhdet_fec!M71)</f>
        <v>0.58582006185758895</v>
      </c>
      <c r="N71" s="112">
        <f>IF(RES_hhdet_tes!N71=0,"",RES_hhdet_tes!N71/RES_hhdet_fec!N71)</f>
        <v>0.59492050609928104</v>
      </c>
      <c r="O71" s="112">
        <f>IF(RES_hhdet_tes!O71=0,"",RES_hhdet_tes!O71/RES_hhdet_fec!O71)</f>
        <v>0.60369242073762097</v>
      </c>
      <c r="P71" s="112">
        <f>IF(RES_hhdet_tes!P71=0,"",RES_hhdet_tes!P71/RES_hhdet_fec!P71)</f>
        <v>0.604923253227591</v>
      </c>
      <c r="Q71" s="112">
        <f>IF(RES_hhdet_tes!Q71=0,"",RES_hhdet_tes!Q71/RES_hhdet_fec!Q71)</f>
        <v>0.63115807979046068</v>
      </c>
      <c r="R71" s="112">
        <f>IF(RES_hhdet_tes!R71=0,"",RES_hhdet_tes!R71/RES_hhdet_fec!R71)</f>
        <v>0.63279332030717106</v>
      </c>
      <c r="S71" s="112">
        <f>IF(RES_hhdet_tes!S71=0,"",RES_hhdet_tes!S71/RES_hhdet_fec!S71)</f>
        <v>0.66796763897421885</v>
      </c>
      <c r="T71" s="112">
        <f>IF(RES_hhdet_tes!T71=0,"",RES_hhdet_tes!T71/RES_hhdet_fec!T71)</f>
        <v>0.69206149869222866</v>
      </c>
      <c r="U71" s="112">
        <f>IF(RES_hhdet_tes!U71=0,"",RES_hhdet_tes!U71/RES_hhdet_fec!U71)</f>
        <v>0.70806363203956257</v>
      </c>
      <c r="V71" s="112">
        <f>IF(RES_hhdet_tes!V71=0,"",RES_hhdet_tes!V71/RES_hhdet_fec!V71)</f>
        <v>0.72569668241491669</v>
      </c>
      <c r="W71" s="112">
        <f>IF(RES_hhdet_tes!W71=0,"",RES_hhdet_tes!W71/RES_hhdet_fec!W71)</f>
        <v>0.73663313915548612</v>
      </c>
      <c r="X71" s="112">
        <f>IF(RES_hhdet_tes!X71=0,"",RES_hhdet_tes!X71/RES_hhdet_fec!X71)</f>
        <v>0.7584844710273968</v>
      </c>
      <c r="Y71" s="112">
        <f>IF(RES_hhdet_tes!Y71=0,"",RES_hhdet_tes!Y71/RES_hhdet_fec!Y71)</f>
        <v>0.77981704858271617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0.58826224979135289</v>
      </c>
      <c r="C73" s="112">
        <f>IF(RES_hhdet_tes!C73=0,"",RES_hhdet_tes!C73/RES_hhdet_fec!C73)</f>
        <v>0.5929113954278209</v>
      </c>
      <c r="D73" s="112">
        <f>IF(RES_hhdet_tes!D73=0,"",RES_hhdet_tes!D73/RES_hhdet_fec!D73)</f>
        <v>0.60242088631620405</v>
      </c>
      <c r="E73" s="112">
        <f>IF(RES_hhdet_tes!E73=0,"",RES_hhdet_tes!E73/RES_hhdet_fec!E73)</f>
        <v>0.6064817875117432</v>
      </c>
      <c r="F73" s="112">
        <f>IF(RES_hhdet_tes!F73=0,"",RES_hhdet_tes!F73/RES_hhdet_fec!F73)</f>
        <v>0.60985859471025816</v>
      </c>
      <c r="G73" s="112">
        <f>IF(RES_hhdet_tes!G73=0,"",RES_hhdet_tes!G73/RES_hhdet_fec!G73)</f>
        <v>0.61170941598745909</v>
      </c>
      <c r="H73" s="112">
        <f>IF(RES_hhdet_tes!H73=0,"",RES_hhdet_tes!H73/RES_hhdet_fec!H73)</f>
        <v>0.61323959242951387</v>
      </c>
      <c r="I73" s="112">
        <f>IF(RES_hhdet_tes!I73=0,"",RES_hhdet_tes!I73/RES_hhdet_fec!I73)</f>
        <v>0.61354676014224652</v>
      </c>
      <c r="J73" s="112">
        <f>IF(RES_hhdet_tes!J73=0,"",RES_hhdet_tes!J73/RES_hhdet_fec!J73)</f>
        <v>0.61427092476085254</v>
      </c>
      <c r="K73" s="112">
        <f>IF(RES_hhdet_tes!K73=0,"",RES_hhdet_tes!K73/RES_hhdet_fec!K73)</f>
        <v>0.61710917338507587</v>
      </c>
      <c r="L73" s="112">
        <f>IF(RES_hhdet_tes!L73=0,"",RES_hhdet_tes!L73/RES_hhdet_fec!L73)</f>
        <v>0.61925642780745671</v>
      </c>
      <c r="M73" s="112">
        <f>IF(RES_hhdet_tes!M73=0,"",RES_hhdet_tes!M73/RES_hhdet_fec!M73)</f>
        <v>0.62265376615514179</v>
      </c>
      <c r="N73" s="112">
        <f>IF(RES_hhdet_tes!N73=0,"",RES_hhdet_tes!N73/RES_hhdet_fec!N73)</f>
        <v>0.62723748124166079</v>
      </c>
      <c r="O73" s="112">
        <f>IF(RES_hhdet_tes!O73=0,"",RES_hhdet_tes!O73/RES_hhdet_fec!O73)</f>
        <v>0.63573538496435933</v>
      </c>
      <c r="P73" s="112">
        <f>IF(RES_hhdet_tes!P73=0,"",RES_hhdet_tes!P73/RES_hhdet_fec!P73)</f>
        <v>0.64473846939550605</v>
      </c>
      <c r="Q73" s="112">
        <f>IF(RES_hhdet_tes!Q73=0,"",RES_hhdet_tes!Q73/RES_hhdet_fec!Q73)</f>
        <v>0.65024051816463524</v>
      </c>
      <c r="R73" s="112">
        <f>IF(RES_hhdet_tes!R73=0,"",RES_hhdet_tes!R73/RES_hhdet_fec!R73)</f>
        <v>0.66256330083359494</v>
      </c>
      <c r="S73" s="112">
        <f>IF(RES_hhdet_tes!S73=0,"",RES_hhdet_tes!S73/RES_hhdet_fec!S73)</f>
        <v>0.67856644073731309</v>
      </c>
      <c r="T73" s="112">
        <f>IF(RES_hhdet_tes!T73=0,"",RES_hhdet_tes!T73/RES_hhdet_fec!T73)</f>
        <v>0.69202251261513181</v>
      </c>
      <c r="U73" s="112">
        <f>IF(RES_hhdet_tes!U73=0,"",RES_hhdet_tes!U73/RES_hhdet_fec!U73)</f>
        <v>0.71247530469111298</v>
      </c>
      <c r="V73" s="112">
        <f>IF(RES_hhdet_tes!V73=0,"",RES_hhdet_tes!V73/RES_hhdet_fec!V73)</f>
        <v>0.72785451123029121</v>
      </c>
      <c r="W73" s="112">
        <f>IF(RES_hhdet_tes!W73=0,"",RES_hhdet_tes!W73/RES_hhdet_fec!W73)</f>
        <v>0.73882168757293842</v>
      </c>
      <c r="X73" s="112">
        <f>IF(RES_hhdet_tes!X73=0,"",RES_hhdet_tes!X73/RES_hhdet_fec!X73)</f>
        <v>0.74344918923987735</v>
      </c>
      <c r="Y73" s="112">
        <f>IF(RES_hhdet_tes!Y73=0,"",RES_hhdet_tes!Y73/RES_hhdet_fec!Y73)</f>
        <v>0.74662519821852413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0.87670846266849733</v>
      </c>
      <c r="C74" s="113">
        <f>IF(RES_hhdet_tes!C74=0,"",RES_hhdet_tes!C74/RES_hhdet_fec!C74)</f>
        <v>0.88016455598720555</v>
      </c>
      <c r="D74" s="113">
        <f>IF(RES_hhdet_tes!D74=0,"",RES_hhdet_tes!D74/RES_hhdet_fec!D74)</f>
        <v>0.88104360711294383</v>
      </c>
      <c r="E74" s="113">
        <f>IF(RES_hhdet_tes!E74=0,"",RES_hhdet_tes!E74/RES_hhdet_fec!E74)</f>
        <v>0.88684798828446232</v>
      </c>
      <c r="F74" s="113">
        <f>IF(RES_hhdet_tes!F74=0,"",RES_hhdet_tes!F74/RES_hhdet_fec!F74)</f>
        <v>0.88587167420538748</v>
      </c>
      <c r="G74" s="113">
        <f>IF(RES_hhdet_tes!G74=0,"",RES_hhdet_tes!G74/RES_hhdet_fec!G74)</f>
        <v>0.873852785033715</v>
      </c>
      <c r="H74" s="113">
        <f>IF(RES_hhdet_tes!H74=0,"",RES_hhdet_tes!H74/RES_hhdet_fec!H74)</f>
        <v>0.88581458053591011</v>
      </c>
      <c r="I74" s="113">
        <f>IF(RES_hhdet_tes!I74=0,"",RES_hhdet_tes!I74/RES_hhdet_fec!I74)</f>
        <v>0.88542142581919869</v>
      </c>
      <c r="J74" s="113">
        <f>IF(RES_hhdet_tes!J74=0,"",RES_hhdet_tes!J74/RES_hhdet_fec!J74)</f>
        <v>0.88787564295036892</v>
      </c>
      <c r="K74" s="113">
        <f>IF(RES_hhdet_tes!K74=0,"",RES_hhdet_tes!K74/RES_hhdet_fec!K74)</f>
        <v>0.88760640044624017</v>
      </c>
      <c r="L74" s="113">
        <f>IF(RES_hhdet_tes!L74=0,"",RES_hhdet_tes!L74/RES_hhdet_fec!L74)</f>
        <v>0.88751037163527713</v>
      </c>
      <c r="M74" s="113">
        <f>IF(RES_hhdet_tes!M74=0,"",RES_hhdet_tes!M74/RES_hhdet_fec!M74)</f>
        <v>0.89050959537639252</v>
      </c>
      <c r="N74" s="113">
        <f>IF(RES_hhdet_tes!N74=0,"",RES_hhdet_tes!N74/RES_hhdet_fec!N74)</f>
        <v>0.90807689358132615</v>
      </c>
      <c r="O74" s="113">
        <f>IF(RES_hhdet_tes!O74=0,"",RES_hhdet_tes!O74/RES_hhdet_fec!O74)</f>
        <v>0.90301843147656891</v>
      </c>
      <c r="P74" s="113">
        <f>IF(RES_hhdet_tes!P74=0,"",RES_hhdet_tes!P74/RES_hhdet_fec!P74)</f>
        <v>0.90864854766270997</v>
      </c>
      <c r="Q74" s="113">
        <f>IF(RES_hhdet_tes!Q74=0,"",RES_hhdet_tes!Q74/RES_hhdet_fec!Q74)</f>
        <v>0.91820699222389202</v>
      </c>
      <c r="R74" s="113">
        <f>IF(RES_hhdet_tes!R74=0,"",RES_hhdet_tes!R74/RES_hhdet_fec!R74)</f>
        <v>0.91381661339967302</v>
      </c>
      <c r="S74" s="113">
        <f>IF(RES_hhdet_tes!S74=0,"",RES_hhdet_tes!S74/RES_hhdet_fec!S74)</f>
        <v>0.91817342574731109</v>
      </c>
      <c r="T74" s="113">
        <f>IF(RES_hhdet_tes!T74=0,"",RES_hhdet_tes!T74/RES_hhdet_fec!T74)</f>
        <v>0.92851360171969155</v>
      </c>
      <c r="U74" s="113">
        <f>IF(RES_hhdet_tes!U74=0,"",RES_hhdet_tes!U74/RES_hhdet_fec!U74)</f>
        <v>0.93809592348587001</v>
      </c>
      <c r="V74" s="113">
        <f>IF(RES_hhdet_tes!V74=0,"",RES_hhdet_tes!V74/RES_hhdet_fec!V74)</f>
        <v>0.94475953713710881</v>
      </c>
      <c r="W74" s="113">
        <f>IF(RES_hhdet_tes!W74=0,"",RES_hhdet_tes!W74/RES_hhdet_fec!W74)</f>
        <v>0.9366223172112792</v>
      </c>
      <c r="X74" s="113">
        <f>IF(RES_hhdet_tes!X74=0,"",RES_hhdet_tes!X74/RES_hhdet_fec!X74)</f>
        <v>0.93921947421361784</v>
      </c>
      <c r="Y74" s="113">
        <f>IF(RES_hhdet_tes!Y74=0,"",RES_hhdet_tes!Y74/RES_hhdet_fec!Y74)</f>
        <v>0.95252395131023082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0.58826224979135289</v>
      </c>
      <c r="C75" s="111">
        <f>IF(RES_hhdet_tes!C75=0,"",RES_hhdet_tes!C75/RES_hhdet_fec!C75)</f>
        <v>0.59360299576098341</v>
      </c>
      <c r="D75" s="111">
        <f>IF(RES_hhdet_tes!D75=0,"",RES_hhdet_tes!D75/RES_hhdet_fec!D75)</f>
        <v>0.60145545574674897</v>
      </c>
      <c r="E75" s="111">
        <f>IF(RES_hhdet_tes!E75=0,"",RES_hhdet_tes!E75/RES_hhdet_fec!E75)</f>
        <v>0.6066115289216385</v>
      </c>
      <c r="F75" s="111">
        <f>IF(RES_hhdet_tes!F75=0,"",RES_hhdet_tes!F75/RES_hhdet_fec!F75)</f>
        <v>0.60941070667087893</v>
      </c>
      <c r="G75" s="111">
        <f>IF(RES_hhdet_tes!G75=0,"",RES_hhdet_tes!G75/RES_hhdet_fec!G75)</f>
        <v>0.61166328568867745</v>
      </c>
      <c r="H75" s="111">
        <f>IF(RES_hhdet_tes!H75=0,"",RES_hhdet_tes!H75/RES_hhdet_fec!H75)</f>
        <v>0.61345420823606756</v>
      </c>
      <c r="I75" s="111">
        <f>IF(RES_hhdet_tes!I75=0,"",RES_hhdet_tes!I75/RES_hhdet_fec!I75)</f>
        <v>0.61523500995228964</v>
      </c>
      <c r="J75" s="111">
        <f>IF(RES_hhdet_tes!J75=0,"",RES_hhdet_tes!J75/RES_hhdet_fec!J75)</f>
        <v>0.61673130363918038</v>
      </c>
      <c r="K75" s="111">
        <f>IF(RES_hhdet_tes!K75=0,"",RES_hhdet_tes!K75/RES_hhdet_fec!K75)</f>
        <v>0.6180997813950162</v>
      </c>
      <c r="L75" s="111">
        <f>IF(RES_hhdet_tes!L75=0,"",RES_hhdet_tes!L75/RES_hhdet_fec!L75)</f>
        <v>0.61953441975348489</v>
      </c>
      <c r="M75" s="111">
        <f>IF(RES_hhdet_tes!M75=0,"",RES_hhdet_tes!M75/RES_hhdet_fec!M75)</f>
        <v>0.62149733853791655</v>
      </c>
      <c r="N75" s="111">
        <f>IF(RES_hhdet_tes!N75=0,"",RES_hhdet_tes!N75/RES_hhdet_fec!N75)</f>
        <v>0.62456004681217936</v>
      </c>
      <c r="O75" s="111">
        <f>IF(RES_hhdet_tes!O75=0,"",RES_hhdet_tes!O75/RES_hhdet_fec!O75)</f>
        <v>0.63132830272842633</v>
      </c>
      <c r="P75" s="111">
        <f>IF(RES_hhdet_tes!P75=0,"",RES_hhdet_tes!P75/RES_hhdet_fec!P75)</f>
        <v>0.64237363963209182</v>
      </c>
      <c r="Q75" s="111">
        <f>IF(RES_hhdet_tes!Q75=0,"",RES_hhdet_tes!Q75/RES_hhdet_fec!Q75)</f>
        <v>0.65989379278945504</v>
      </c>
      <c r="R75" s="111">
        <f>IF(RES_hhdet_tes!R75=0,"",RES_hhdet_tes!R75/RES_hhdet_fec!R75)</f>
        <v>0.67319822754149783</v>
      </c>
      <c r="S75" s="111">
        <f>IF(RES_hhdet_tes!S75=0,"",RES_hhdet_tes!S75/RES_hhdet_fec!S75)</f>
        <v>0.68653563692436859</v>
      </c>
      <c r="T75" s="111">
        <f>IF(RES_hhdet_tes!T75=0,"",RES_hhdet_tes!T75/RES_hhdet_fec!T75)</f>
        <v>0.69986958084427675</v>
      </c>
      <c r="U75" s="111">
        <f>IF(RES_hhdet_tes!U75=0,"",RES_hhdet_tes!U75/RES_hhdet_fec!U75)</f>
        <v>0.71235214357085497</v>
      </c>
      <c r="V75" s="111">
        <f>IF(RES_hhdet_tes!V75=0,"",RES_hhdet_tes!V75/RES_hhdet_fec!V75)</f>
        <v>0.72452347304835074</v>
      </c>
      <c r="W75" s="111">
        <f>IF(RES_hhdet_tes!W75=0,"",RES_hhdet_tes!W75/RES_hhdet_fec!W75)</f>
        <v>0.73550819359158481</v>
      </c>
      <c r="X75" s="111">
        <f>IF(RES_hhdet_tes!X75=0,"",RES_hhdet_tes!X75/RES_hhdet_fec!X75)</f>
        <v>0.74668167755664994</v>
      </c>
      <c r="Y75" s="111">
        <f>IF(RES_hhdet_tes!Y75=0,"",RES_hhdet_tes!Y75/RES_hhdet_fec!Y75)</f>
        <v>0.75812940467072587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0.73267646249911722</v>
      </c>
      <c r="C77" s="124">
        <f>IF(RES_hhdet_tes!C77=0,"",RES_hhdet_tes!C77/RES_hhdet_fec!C77)</f>
        <v>0.73655228159343522</v>
      </c>
      <c r="D77" s="124">
        <f>IF(RES_hhdet_tes!D77=0,"",RES_hhdet_tes!D77/RES_hhdet_fec!D77)</f>
        <v>0.74316793257048774</v>
      </c>
      <c r="E77" s="124">
        <f>IF(RES_hhdet_tes!E77=0,"",RES_hhdet_tes!E77/RES_hhdet_fec!E77)</f>
        <v>0.74629495012044933</v>
      </c>
      <c r="F77" s="124">
        <f>IF(RES_hhdet_tes!F77=0,"",RES_hhdet_tes!F77/RES_hhdet_fec!F77)</f>
        <v>0.74882148406671523</v>
      </c>
      <c r="G77" s="124">
        <f>IF(RES_hhdet_tes!G77=0,"",RES_hhdet_tes!G77/RES_hhdet_fec!G77)</f>
        <v>0.74984686676109014</v>
      </c>
      <c r="H77" s="124">
        <f>IF(RES_hhdet_tes!H77=0,"",RES_hhdet_tes!H77/RES_hhdet_fec!H77)</f>
        <v>0.7502179454409782</v>
      </c>
      <c r="I77" s="124">
        <f>IF(RES_hhdet_tes!I77=0,"",RES_hhdet_tes!I77/RES_hhdet_fec!I77)</f>
        <v>0.75127321900056032</v>
      </c>
      <c r="J77" s="124">
        <f>IF(RES_hhdet_tes!J77=0,"",RES_hhdet_tes!J77/RES_hhdet_fec!J77)</f>
        <v>0.75260345632762127</v>
      </c>
      <c r="K77" s="124">
        <f>IF(RES_hhdet_tes!K77=0,"",RES_hhdet_tes!K77/RES_hhdet_fec!K77)</f>
        <v>0.75355184685576948</v>
      </c>
      <c r="L77" s="124">
        <f>IF(RES_hhdet_tes!L77=0,"",RES_hhdet_tes!L77/RES_hhdet_fec!L77)</f>
        <v>0.75466132088245363</v>
      </c>
      <c r="M77" s="124">
        <f>IF(RES_hhdet_tes!M77=0,"",RES_hhdet_tes!M77/RES_hhdet_fec!M77)</f>
        <v>0.75628805448761871</v>
      </c>
      <c r="N77" s="124">
        <f>IF(RES_hhdet_tes!N77=0,"",RES_hhdet_tes!N77/RES_hhdet_fec!N77)</f>
        <v>0.75794071506378613</v>
      </c>
      <c r="O77" s="124">
        <f>IF(RES_hhdet_tes!O77=0,"",RES_hhdet_tes!O77/RES_hhdet_fec!O77)</f>
        <v>0.76072971746113061</v>
      </c>
      <c r="P77" s="124">
        <f>IF(RES_hhdet_tes!P77=0,"",RES_hhdet_tes!P77/RES_hhdet_fec!P77)</f>
        <v>0.7654754505752136</v>
      </c>
      <c r="Q77" s="124">
        <f>IF(RES_hhdet_tes!Q77=0,"",RES_hhdet_tes!Q77/RES_hhdet_fec!Q77)</f>
        <v>0.77098601823037716</v>
      </c>
      <c r="R77" s="124">
        <f>IF(RES_hhdet_tes!R77=0,"",RES_hhdet_tes!R77/RES_hhdet_fec!R77)</f>
        <v>0.7749742371661853</v>
      </c>
      <c r="S77" s="124">
        <f>IF(RES_hhdet_tes!S77=0,"",RES_hhdet_tes!S77/RES_hhdet_fec!S77)</f>
        <v>0.78446119110015744</v>
      </c>
      <c r="T77" s="124">
        <f>IF(RES_hhdet_tes!T77=0,"",RES_hhdet_tes!T77/RES_hhdet_fec!T77)</f>
        <v>0.79488300808150036</v>
      </c>
      <c r="U77" s="124">
        <f>IF(RES_hhdet_tes!U77=0,"",RES_hhdet_tes!U77/RES_hhdet_fec!U77)</f>
        <v>0.80731947304262375</v>
      </c>
      <c r="V77" s="124">
        <f>IF(RES_hhdet_tes!V77=0,"",RES_hhdet_tes!V77/RES_hhdet_fec!V77)</f>
        <v>0.82227338258828175</v>
      </c>
      <c r="W77" s="124">
        <f>IF(RES_hhdet_tes!W77=0,"",RES_hhdet_tes!W77/RES_hhdet_fec!W77)</f>
        <v>0.83268775290335351</v>
      </c>
      <c r="X77" s="124">
        <f>IF(RES_hhdet_tes!X77=0,"",RES_hhdet_tes!X77/RES_hhdet_fec!X77)</f>
        <v>0.84179476720095603</v>
      </c>
      <c r="Y77" s="124">
        <f>IF(RES_hhdet_tes!Y77=0,"",RES_hhdet_tes!Y77/RES_hhdet_fec!Y77)</f>
        <v>0.8464081716328099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0.57772571901320235</v>
      </c>
      <c r="C78" s="111">
        <f>IF(RES_hhdet_tes!C78=0,"",RES_hhdet_tes!C78/RES_hhdet_fec!C78)</f>
        <v>0.57955437986106506</v>
      </c>
      <c r="D78" s="111">
        <f>IF(RES_hhdet_tes!D78=0,"",RES_hhdet_tes!D78/RES_hhdet_fec!D78)</f>
        <v>0.58254981575917086</v>
      </c>
      <c r="E78" s="111">
        <f>IF(RES_hhdet_tes!E78=0,"",RES_hhdet_tes!E78/RES_hhdet_fec!E78)</f>
        <v>0.58417770663213398</v>
      </c>
      <c r="F78" s="111">
        <f>IF(RES_hhdet_tes!F78=0,"",RES_hhdet_tes!F78/RES_hhdet_fec!F78)</f>
        <v>0.58522773209199452</v>
      </c>
      <c r="G78" s="111">
        <f>IF(RES_hhdet_tes!G78=0,"",RES_hhdet_tes!G78/RES_hhdet_fec!G78)</f>
        <v>0.58595888475819136</v>
      </c>
      <c r="H78" s="111">
        <f>IF(RES_hhdet_tes!H78=0,"",RES_hhdet_tes!H78/RES_hhdet_fec!H78)</f>
        <v>0.58652644512575502</v>
      </c>
      <c r="I78" s="111">
        <f>IF(RES_hhdet_tes!I78=0,"",RES_hhdet_tes!I78/RES_hhdet_fec!I78)</f>
        <v>0.58696963353979581</v>
      </c>
      <c r="J78" s="111">
        <f>IF(RES_hhdet_tes!J78=0,"",RES_hhdet_tes!J78/RES_hhdet_fec!J78)</f>
        <v>0.58737306004042489</v>
      </c>
      <c r="K78" s="111">
        <f>IF(RES_hhdet_tes!K78=0,"",RES_hhdet_tes!K78/RES_hhdet_fec!K78)</f>
        <v>0.5877933661972865</v>
      </c>
      <c r="L78" s="111">
        <f>IF(RES_hhdet_tes!L78=0,"",RES_hhdet_tes!L78/RES_hhdet_fec!L78)</f>
        <v>0.58821716601473906</v>
      </c>
      <c r="M78" s="111">
        <f>IF(RES_hhdet_tes!M78=0,"",RES_hhdet_tes!M78/RES_hhdet_fec!M78)</f>
        <v>0.58867267108104426</v>
      </c>
      <c r="N78" s="111">
        <f>IF(RES_hhdet_tes!N78=0,"",RES_hhdet_tes!N78/RES_hhdet_fec!N78)</f>
        <v>0.58915751117057147</v>
      </c>
      <c r="O78" s="111">
        <f>IF(RES_hhdet_tes!O78=0,"",RES_hhdet_tes!O78/RES_hhdet_fec!O78)</f>
        <v>0.58963881105583715</v>
      </c>
      <c r="P78" s="111">
        <f>IF(RES_hhdet_tes!P78=0,"",RES_hhdet_tes!P78/RES_hhdet_fec!P78)</f>
        <v>0.59014381060034682</v>
      </c>
      <c r="Q78" s="111">
        <f>IF(RES_hhdet_tes!Q78=0,"",RES_hhdet_tes!Q78/RES_hhdet_fec!Q78)</f>
        <v>0.59102442107723685</v>
      </c>
      <c r="R78" s="111">
        <f>IF(RES_hhdet_tes!R78=0,"",RES_hhdet_tes!R78/RES_hhdet_fec!R78)</f>
        <v>0.59300236406060614</v>
      </c>
      <c r="S78" s="111">
        <f>IF(RES_hhdet_tes!S78=0,"",RES_hhdet_tes!S78/RES_hhdet_fec!S78)</f>
        <v>0.59568513318643257</v>
      </c>
      <c r="T78" s="111">
        <f>IF(RES_hhdet_tes!T78=0,"",RES_hhdet_tes!T78/RES_hhdet_fec!T78)</f>
        <v>0.59896973026070188</v>
      </c>
      <c r="U78" s="111">
        <f>IF(RES_hhdet_tes!U78=0,"",RES_hhdet_tes!U78/RES_hhdet_fec!U78)</f>
        <v>0.60279366013597568</v>
      </c>
      <c r="V78" s="111">
        <f>IF(RES_hhdet_tes!V78=0,"",RES_hhdet_tes!V78/RES_hhdet_fec!V78)</f>
        <v>0.60657274837922548</v>
      </c>
      <c r="W78" s="111">
        <f>IF(RES_hhdet_tes!W78=0,"",RES_hhdet_tes!W78/RES_hhdet_fec!W78)</f>
        <v>0.61174913882526183</v>
      </c>
      <c r="X78" s="111">
        <f>IF(RES_hhdet_tes!X78=0,"",RES_hhdet_tes!X78/RES_hhdet_fec!X78)</f>
        <v>0.61661309050915303</v>
      </c>
      <c r="Y78" s="111">
        <f>IF(RES_hhdet_tes!Y78=0,"",RES_hhdet_tes!Y78/RES_hhdet_fec!Y78)</f>
        <v>0.62058879675069234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0.73745848172191819</v>
      </c>
      <c r="C79" s="45">
        <f>IF(RES_hhdet_tes!C79=0,"",RES_hhdet_tes!C79/RES_hhdet_fec!C79)</f>
        <v>0.74100572924155916</v>
      </c>
      <c r="D79" s="45">
        <f>IF(RES_hhdet_tes!D79=0,"",RES_hhdet_tes!D79/RES_hhdet_fec!D79)</f>
        <v>0.74698372908849553</v>
      </c>
      <c r="E79" s="45">
        <f>IF(RES_hhdet_tes!E79=0,"",RES_hhdet_tes!E79/RES_hhdet_fec!E79)</f>
        <v>0.75041729096608878</v>
      </c>
      <c r="F79" s="45">
        <f>IF(RES_hhdet_tes!F79=0,"",RES_hhdet_tes!F79/RES_hhdet_fec!F79)</f>
        <v>0.75271654091000428</v>
      </c>
      <c r="G79" s="45">
        <f>IF(RES_hhdet_tes!G79=0,"",RES_hhdet_tes!G79/RES_hhdet_fec!G79)</f>
        <v>0.75434968977227956</v>
      </c>
      <c r="H79" s="45">
        <f>IF(RES_hhdet_tes!H79=0,"",RES_hhdet_tes!H79/RES_hhdet_fec!H79)</f>
        <v>0.7556835769675937</v>
      </c>
      <c r="I79" s="45">
        <f>IF(RES_hhdet_tes!I79=0,"",RES_hhdet_tes!I79/RES_hhdet_fec!I79)</f>
        <v>0.7567817253486756</v>
      </c>
      <c r="J79" s="45">
        <f>IF(RES_hhdet_tes!J79=0,"",RES_hhdet_tes!J79/RES_hhdet_fec!J79)</f>
        <v>0.757853914789967</v>
      </c>
      <c r="K79" s="45">
        <f>IF(RES_hhdet_tes!K79=0,"",RES_hhdet_tes!K79/RES_hhdet_fec!K79)</f>
        <v>0.75908083481815536</v>
      </c>
      <c r="L79" s="45">
        <f>IF(RES_hhdet_tes!L79=0,"",RES_hhdet_tes!L79/RES_hhdet_fec!L79)</f>
        <v>0.76022480891407518</v>
      </c>
      <c r="M79" s="45">
        <f>IF(RES_hhdet_tes!M79=0,"",RES_hhdet_tes!M79/RES_hhdet_fec!M79)</f>
        <v>0.7616988534891983</v>
      </c>
      <c r="N79" s="45">
        <f>IF(RES_hhdet_tes!N79=0,"",RES_hhdet_tes!N79/RES_hhdet_fec!N79)</f>
        <v>0.76363289747118934</v>
      </c>
      <c r="O79" s="45">
        <f>IF(RES_hhdet_tes!O79=0,"",RES_hhdet_tes!O79/RES_hhdet_fec!O79)</f>
        <v>0.76705208011448511</v>
      </c>
      <c r="P79" s="45">
        <f>IF(RES_hhdet_tes!P79=0,"",RES_hhdet_tes!P79/RES_hhdet_fec!P79)</f>
        <v>0.77148195417488807</v>
      </c>
      <c r="Q79" s="45">
        <f>IF(RES_hhdet_tes!Q79=0,"",RES_hhdet_tes!Q79/RES_hhdet_fec!Q79)</f>
        <v>0.77776603506881981</v>
      </c>
      <c r="R79" s="45">
        <f>IF(RES_hhdet_tes!R79=0,"",RES_hhdet_tes!R79/RES_hhdet_fec!R79)</f>
        <v>0.78466245695772507</v>
      </c>
      <c r="S79" s="45">
        <f>IF(RES_hhdet_tes!S79=0,"",RES_hhdet_tes!S79/RES_hhdet_fec!S79)</f>
        <v>0.79425984412579798</v>
      </c>
      <c r="T79" s="45">
        <f>IF(RES_hhdet_tes!T79=0,"",RES_hhdet_tes!T79/RES_hhdet_fec!T79)</f>
        <v>0.80543041335991916</v>
      </c>
      <c r="U79" s="45">
        <f>IF(RES_hhdet_tes!U79=0,"",RES_hhdet_tes!U79/RES_hhdet_fec!U79)</f>
        <v>0.81910882350037517</v>
      </c>
      <c r="V79" s="45">
        <f>IF(RES_hhdet_tes!V79=0,"",RES_hhdet_tes!V79/RES_hhdet_fec!V79)</f>
        <v>0.83255657100920921</v>
      </c>
      <c r="W79" s="45">
        <f>IF(RES_hhdet_tes!W79=0,"",RES_hhdet_tes!W79/RES_hhdet_fec!W79)</f>
        <v>0.84422730568394122</v>
      </c>
      <c r="X79" s="45">
        <f>IF(RES_hhdet_tes!X79=0,"",RES_hhdet_tes!X79/RES_hhdet_fec!X79)</f>
        <v>0.85479287109195823</v>
      </c>
      <c r="Y79" s="45">
        <f>IF(RES_hhdet_tes!Y79=0,"",RES_hhdet_tes!Y79/RES_hhdet_fec!Y79)</f>
        <v>0.86540390245847876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0.48895369714095144</v>
      </c>
      <c r="C81" s="119">
        <f>IF(RES_hhdet_tes!C81=0,"",RES_hhdet_tes!C81/RES_hhdet_fec!C81)</f>
        <v>0.49839085056108179</v>
      </c>
      <c r="D81" s="119">
        <f>IF(RES_hhdet_tes!D81=0,"",RES_hhdet_tes!D81/RES_hhdet_fec!D81)</f>
        <v>0.49595648148578952</v>
      </c>
      <c r="E81" s="119">
        <f>IF(RES_hhdet_tes!E81=0,"",RES_hhdet_tes!E81/RES_hhdet_fec!E81)</f>
        <v>0.50462797497350109</v>
      </c>
      <c r="F81" s="119">
        <f>IF(RES_hhdet_tes!F81=0,"",RES_hhdet_tes!F81/RES_hhdet_fec!F81)</f>
        <v>0.50014682891696549</v>
      </c>
      <c r="G81" s="119">
        <f>IF(RES_hhdet_tes!G81=0,"",RES_hhdet_tes!G81/RES_hhdet_fec!G81)</f>
        <v>0.51430250413415901</v>
      </c>
      <c r="H81" s="119">
        <f>IF(RES_hhdet_tes!H81=0,"",RES_hhdet_tes!H81/RES_hhdet_fec!H81)</f>
        <v>0.54094615526260492</v>
      </c>
      <c r="I81" s="119">
        <f>IF(RES_hhdet_tes!I81=0,"",RES_hhdet_tes!I81/RES_hhdet_fec!I81)</f>
        <v>0.57027756814139874</v>
      </c>
      <c r="J81" s="119">
        <f>IF(RES_hhdet_tes!J81=0,"",RES_hhdet_tes!J81/RES_hhdet_fec!J81)</f>
        <v>0.6069759477348744</v>
      </c>
      <c r="K81" s="119">
        <f>IF(RES_hhdet_tes!K81=0,"",RES_hhdet_tes!K81/RES_hhdet_fec!K81)</f>
        <v>0.62007956240995099</v>
      </c>
      <c r="L81" s="119">
        <f>IF(RES_hhdet_tes!L81=0,"",RES_hhdet_tes!L81/RES_hhdet_fec!L81)</f>
        <v>0.66334377138989464</v>
      </c>
      <c r="M81" s="119">
        <f>IF(RES_hhdet_tes!M81=0,"",RES_hhdet_tes!M81/RES_hhdet_fec!M81)</f>
        <v>0.67303173360971458</v>
      </c>
      <c r="N81" s="119">
        <f>IF(RES_hhdet_tes!N81=0,"",RES_hhdet_tes!N81/RES_hhdet_fec!N81)</f>
        <v>0.73426798720523734</v>
      </c>
      <c r="O81" s="119">
        <f>IF(RES_hhdet_tes!O81=0,"",RES_hhdet_tes!O81/RES_hhdet_fec!O81)</f>
        <v>0.72808489033776114</v>
      </c>
      <c r="P81" s="119">
        <f>IF(RES_hhdet_tes!P81=0,"",RES_hhdet_tes!P81/RES_hhdet_fec!P81)</f>
        <v>0.71801956509261378</v>
      </c>
      <c r="Q81" s="119">
        <f>IF(RES_hhdet_tes!Q81=0,"",RES_hhdet_tes!Q81/RES_hhdet_fec!Q81)</f>
        <v>0.73629466909536656</v>
      </c>
      <c r="R81" s="119">
        <f>IF(RES_hhdet_tes!R81=0,"",RES_hhdet_tes!R81/RES_hhdet_fec!R81)</f>
        <v>0.77668198631405461</v>
      </c>
      <c r="S81" s="119">
        <f>IF(RES_hhdet_tes!S81=0,"",RES_hhdet_tes!S81/RES_hhdet_fec!S81)</f>
        <v>0.79310903817810807</v>
      </c>
      <c r="T81" s="119">
        <f>IF(RES_hhdet_tes!T81=0,"",RES_hhdet_tes!T81/RES_hhdet_fec!T81)</f>
        <v>0.77102600599198523</v>
      </c>
      <c r="U81" s="119">
        <f>IF(RES_hhdet_tes!U81=0,"",RES_hhdet_tes!U81/RES_hhdet_fec!U81)</f>
        <v>0.82236452981001917</v>
      </c>
      <c r="V81" s="119">
        <f>IF(RES_hhdet_tes!V81=0,"",RES_hhdet_tes!V81/RES_hhdet_fec!V81)</f>
        <v>0.81416764370686379</v>
      </c>
      <c r="W81" s="119">
        <f>IF(RES_hhdet_tes!W81=0,"",RES_hhdet_tes!W81/RES_hhdet_fec!W81)</f>
        <v>0.80964065752359327</v>
      </c>
      <c r="X81" s="119">
        <f>IF(RES_hhdet_tes!X81=0,"",RES_hhdet_tes!X81/RES_hhdet_fec!X81)</f>
        <v>0.81792074908577694</v>
      </c>
      <c r="Y81" s="119">
        <f>IF(RES_hhdet_tes!Y81=0,"",RES_hhdet_tes!Y81/RES_hhdet_fec!Y81)</f>
        <v>0.87235588328097569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0.41445401854737124</v>
      </c>
      <c r="C82" s="124">
        <f>IF(RES_hhdet_tes!C82=0,"",RES_hhdet_tes!C82/RES_hhdet_fec!C82)</f>
        <v>0.41872952624811816</v>
      </c>
      <c r="D82" s="124">
        <f>IF(RES_hhdet_tes!D82=0,"",RES_hhdet_tes!D82/RES_hhdet_fec!D82)</f>
        <v>0.42098587624281347</v>
      </c>
      <c r="E82" s="124">
        <f>IF(RES_hhdet_tes!E82=0,"",RES_hhdet_tes!E82/RES_hhdet_fec!E82)</f>
        <v>0.42422115927937704</v>
      </c>
      <c r="F82" s="124">
        <f>IF(RES_hhdet_tes!F82=0,"",RES_hhdet_tes!F82/RES_hhdet_fec!F82)</f>
        <v>0.43378197568794796</v>
      </c>
      <c r="G82" s="124">
        <f>IF(RES_hhdet_tes!G82=0,"",RES_hhdet_tes!G82/RES_hhdet_fec!G82)</f>
        <v>0.44750443800979894</v>
      </c>
      <c r="H82" s="124">
        <f>IF(RES_hhdet_tes!H82=0,"",RES_hhdet_tes!H82/RES_hhdet_fec!H82)</f>
        <v>0.46438677995733274</v>
      </c>
      <c r="I82" s="124">
        <f>IF(RES_hhdet_tes!I82=0,"",RES_hhdet_tes!I82/RES_hhdet_fec!I82)</f>
        <v>0.48382050395885223</v>
      </c>
      <c r="J82" s="124">
        <f>IF(RES_hhdet_tes!J82=0,"",RES_hhdet_tes!J82/RES_hhdet_fec!J82)</f>
        <v>0.49931781441585699</v>
      </c>
      <c r="K82" s="124">
        <f>IF(RES_hhdet_tes!K82=0,"",RES_hhdet_tes!K82/RES_hhdet_fec!K82)</f>
        <v>0.51825415306998723</v>
      </c>
      <c r="L82" s="124">
        <f>IF(RES_hhdet_tes!L82=0,"",RES_hhdet_tes!L82/RES_hhdet_fec!L82)</f>
        <v>0.54201854374651304</v>
      </c>
      <c r="M82" s="124">
        <f>IF(RES_hhdet_tes!M82=0,"",RES_hhdet_tes!M82/RES_hhdet_fec!M82)</f>
        <v>0.56945449313008023</v>
      </c>
      <c r="N82" s="124">
        <f>IF(RES_hhdet_tes!N82=0,"",RES_hhdet_tes!N82/RES_hhdet_fec!N82)</f>
        <v>0.59250915968309592</v>
      </c>
      <c r="O82" s="124">
        <f>IF(RES_hhdet_tes!O82=0,"",RES_hhdet_tes!O82/RES_hhdet_fec!O82)</f>
        <v>0.60871988550335887</v>
      </c>
      <c r="P82" s="124">
        <f>IF(RES_hhdet_tes!P82=0,"",RES_hhdet_tes!P82/RES_hhdet_fec!P82)</f>
        <v>0.61059745845055824</v>
      </c>
      <c r="Q82" s="124">
        <f>IF(RES_hhdet_tes!Q82=0,"",RES_hhdet_tes!Q82/RES_hhdet_fec!Q82)</f>
        <v>0.6134259363822302</v>
      </c>
      <c r="R82" s="124">
        <f>IF(RES_hhdet_tes!R82=0,"",RES_hhdet_tes!R82/RES_hhdet_fec!R82)</f>
        <v>0.61777682629246689</v>
      </c>
      <c r="S82" s="124">
        <f>IF(RES_hhdet_tes!S82=0,"",RES_hhdet_tes!S82/RES_hhdet_fec!S82)</f>
        <v>0.62327225238595463</v>
      </c>
      <c r="T82" s="124">
        <f>IF(RES_hhdet_tes!T82=0,"",RES_hhdet_tes!T82/RES_hhdet_fec!T82)</f>
        <v>0.62938177600808232</v>
      </c>
      <c r="U82" s="124">
        <f>IF(RES_hhdet_tes!U82=0,"",RES_hhdet_tes!U82/RES_hhdet_fec!U82)</f>
        <v>0.6340186929767786</v>
      </c>
      <c r="V82" s="124">
        <f>IF(RES_hhdet_tes!V82=0,"",RES_hhdet_tes!V82/RES_hhdet_fec!V82)</f>
        <v>0.64175947595378635</v>
      </c>
      <c r="W82" s="124">
        <f>IF(RES_hhdet_tes!W82=0,"",RES_hhdet_tes!W82/RES_hhdet_fec!W82)</f>
        <v>0.65362579943212373</v>
      </c>
      <c r="X82" s="124">
        <f>IF(RES_hhdet_tes!X82=0,"",RES_hhdet_tes!X82/RES_hhdet_fec!X82)</f>
        <v>0.66645903287069397</v>
      </c>
      <c r="Y82" s="124">
        <f>IF(RES_hhdet_tes!Y82=0,"",RES_hhdet_tes!Y82/RES_hhdet_fec!Y82)</f>
        <v>0.68106880003001036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0.41211722402222989</v>
      </c>
      <c r="C83" s="111">
        <f>IF(RES_hhdet_tes!C83=0,"",RES_hhdet_tes!C83/RES_hhdet_fec!C83)</f>
        <v>0.41648220372459682</v>
      </c>
      <c r="D83" s="111">
        <f>IF(RES_hhdet_tes!D83=0,"",RES_hhdet_tes!D83/RES_hhdet_fec!D83)</f>
        <v>0.41866865304399226</v>
      </c>
      <c r="E83" s="111">
        <f>IF(RES_hhdet_tes!E83=0,"",RES_hhdet_tes!E83/RES_hhdet_fec!E83)</f>
        <v>0.42203223434111253</v>
      </c>
      <c r="F83" s="111">
        <f>IF(RES_hhdet_tes!F83=0,"",RES_hhdet_tes!F83/RES_hhdet_fec!F83)</f>
        <v>0.43143825956735543</v>
      </c>
      <c r="G83" s="111">
        <f>IF(RES_hhdet_tes!G83=0,"",RES_hhdet_tes!G83/RES_hhdet_fec!G83)</f>
        <v>0.44517816043278846</v>
      </c>
      <c r="H83" s="111">
        <f>IF(RES_hhdet_tes!H83=0,"",RES_hhdet_tes!H83/RES_hhdet_fec!H83)</f>
        <v>0.46210558017358505</v>
      </c>
      <c r="I83" s="111">
        <f>IF(RES_hhdet_tes!I83=0,"",RES_hhdet_tes!I83/RES_hhdet_fec!I83)</f>
        <v>0.48167226849290257</v>
      </c>
      <c r="J83" s="111">
        <f>IF(RES_hhdet_tes!J83=0,"",RES_hhdet_tes!J83/RES_hhdet_fec!J83)</f>
        <v>0.49716164548933456</v>
      </c>
      <c r="K83" s="111">
        <f>IF(RES_hhdet_tes!K83=0,"",RES_hhdet_tes!K83/RES_hhdet_fec!K83)</f>
        <v>0.51599695423308445</v>
      </c>
      <c r="L83" s="111">
        <f>IF(RES_hhdet_tes!L83=0,"",RES_hhdet_tes!L83/RES_hhdet_fec!L83)</f>
        <v>0.53989889698844939</v>
      </c>
      <c r="M83" s="111">
        <f>IF(RES_hhdet_tes!M83=0,"",RES_hhdet_tes!M83/RES_hhdet_fec!M83)</f>
        <v>0.56736657510997524</v>
      </c>
      <c r="N83" s="111">
        <f>IF(RES_hhdet_tes!N83=0,"",RES_hhdet_tes!N83/RES_hhdet_fec!N83)</f>
        <v>0.59067950765048083</v>
      </c>
      <c r="O83" s="111">
        <f>IF(RES_hhdet_tes!O83=0,"",RES_hhdet_tes!O83/RES_hhdet_fec!O83)</f>
        <v>0.60673969268495598</v>
      </c>
      <c r="P83" s="111">
        <f>IF(RES_hhdet_tes!P83=0,"",RES_hhdet_tes!P83/RES_hhdet_fec!P83)</f>
        <v>0.60856372784735069</v>
      </c>
      <c r="Q83" s="111">
        <f>IF(RES_hhdet_tes!Q83=0,"",RES_hhdet_tes!Q83/RES_hhdet_fec!Q83)</f>
        <v>0.61150996608115371</v>
      </c>
      <c r="R83" s="111">
        <f>IF(RES_hhdet_tes!R83=0,"",RES_hhdet_tes!R83/RES_hhdet_fec!R83)</f>
        <v>0.61588030039708097</v>
      </c>
      <c r="S83" s="111">
        <f>IF(RES_hhdet_tes!S83=0,"",RES_hhdet_tes!S83/RES_hhdet_fec!S83)</f>
        <v>0.62139566434702653</v>
      </c>
      <c r="T83" s="111">
        <f>IF(RES_hhdet_tes!T83=0,"",RES_hhdet_tes!T83/RES_hhdet_fec!T83)</f>
        <v>0.62752485793886637</v>
      </c>
      <c r="U83" s="111">
        <f>IF(RES_hhdet_tes!U83=0,"",RES_hhdet_tes!U83/RES_hhdet_fec!U83)</f>
        <v>0.63217694983829797</v>
      </c>
      <c r="V83" s="111">
        <f>IF(RES_hhdet_tes!V83=0,"",RES_hhdet_tes!V83/RES_hhdet_fec!V83)</f>
        <v>0.63993819870710689</v>
      </c>
      <c r="W83" s="111">
        <f>IF(RES_hhdet_tes!W83=0,"",RES_hhdet_tes!W83/RES_hhdet_fec!W83)</f>
        <v>0.65183390104277039</v>
      </c>
      <c r="X83" s="111">
        <f>IF(RES_hhdet_tes!X83=0,"",RES_hhdet_tes!X83/RES_hhdet_fec!X83)</f>
        <v>0.66469949024678865</v>
      </c>
      <c r="Y83" s="111">
        <f>IF(RES_hhdet_tes!Y83=0,"",RES_hhdet_tes!Y83/RES_hhdet_fec!Y83)</f>
        <v>0.67934748832996061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1.7095301171197881</v>
      </c>
      <c r="C85" s="124">
        <f>IF(RES_hhdet_tes!C85=0,"",RES_hhdet_tes!C85/RES_hhdet_fec!C85)</f>
        <v>1.7896560924028666</v>
      </c>
      <c r="D85" s="124">
        <f>IF(RES_hhdet_tes!D85=0,"",RES_hhdet_tes!D85/RES_hhdet_fec!D85)</f>
        <v>1.8671317595359427</v>
      </c>
      <c r="E85" s="124">
        <f>IF(RES_hhdet_tes!E85=0,"",RES_hhdet_tes!E85/RES_hhdet_fec!E85)</f>
        <v>1.9322783743370351</v>
      </c>
      <c r="F85" s="124">
        <f>IF(RES_hhdet_tes!F85=0,"",RES_hhdet_tes!F85/RES_hhdet_fec!F85)</f>
        <v>2.0214636120345908</v>
      </c>
      <c r="G85" s="124">
        <f>IF(RES_hhdet_tes!G85=0,"",RES_hhdet_tes!G85/RES_hhdet_fec!G85)</f>
        <v>2.1916403160111138</v>
      </c>
      <c r="H85" s="124">
        <f>IF(RES_hhdet_tes!H85=0,"",RES_hhdet_tes!H85/RES_hhdet_fec!H85)</f>
        <v>2.4186177100034976</v>
      </c>
      <c r="I85" s="124">
        <f>IF(RES_hhdet_tes!I85=0,"",RES_hhdet_tes!I85/RES_hhdet_fec!I85)</f>
        <v>2.5509515839006167</v>
      </c>
      <c r="J85" s="124">
        <f>IF(RES_hhdet_tes!J85=0,"",RES_hhdet_tes!J85/RES_hhdet_fec!J85)</f>
        <v>2.6269276199530873</v>
      </c>
      <c r="K85" s="124">
        <f>IF(RES_hhdet_tes!K85=0,"",RES_hhdet_tes!K85/RES_hhdet_fec!K85)</f>
        <v>2.7202975706663608</v>
      </c>
      <c r="L85" s="124">
        <f>IF(RES_hhdet_tes!L85=0,"",RES_hhdet_tes!L85/RES_hhdet_fec!L85)</f>
        <v>2.8107684164331155</v>
      </c>
      <c r="M85" s="124">
        <f>IF(RES_hhdet_tes!M85=0,"",RES_hhdet_tes!M85/RES_hhdet_fec!M85)</f>
        <v>2.913367081344489</v>
      </c>
      <c r="N85" s="124">
        <f>IF(RES_hhdet_tes!N85=0,"",RES_hhdet_tes!N85/RES_hhdet_fec!N85)</f>
        <v>3.0390643675637525</v>
      </c>
      <c r="O85" s="124">
        <f>IF(RES_hhdet_tes!O85=0,"",RES_hhdet_tes!O85/RES_hhdet_fec!O85)</f>
        <v>3.1675397738525306</v>
      </c>
      <c r="P85" s="124">
        <f>IF(RES_hhdet_tes!P85=0,"",RES_hhdet_tes!P85/RES_hhdet_fec!P85)</f>
        <v>3.2585345529672796</v>
      </c>
      <c r="Q85" s="124">
        <f>IF(RES_hhdet_tes!Q85=0,"",RES_hhdet_tes!Q85/RES_hhdet_fec!Q85)</f>
        <v>3.3332024357770789</v>
      </c>
      <c r="R85" s="124">
        <f>IF(RES_hhdet_tes!R85=0,"",RES_hhdet_tes!R85/RES_hhdet_fec!R85)</f>
        <v>3.4242844781987563</v>
      </c>
      <c r="S85" s="124">
        <f>IF(RES_hhdet_tes!S85=0,"",RES_hhdet_tes!S85/RES_hhdet_fec!S85)</f>
        <v>3.5172398091195753</v>
      </c>
      <c r="T85" s="124">
        <f>IF(RES_hhdet_tes!T85=0,"",RES_hhdet_tes!T85/RES_hhdet_fec!T85)</f>
        <v>3.6021772351323098</v>
      </c>
      <c r="U85" s="124">
        <f>IF(RES_hhdet_tes!U85=0,"",RES_hhdet_tes!U85/RES_hhdet_fec!U85)</f>
        <v>3.6802649639264411</v>
      </c>
      <c r="V85" s="124">
        <f>IF(RES_hhdet_tes!V85=0,"",RES_hhdet_tes!V85/RES_hhdet_fec!V85)</f>
        <v>3.7435319993223266</v>
      </c>
      <c r="W85" s="124">
        <f>IF(RES_hhdet_tes!W85=0,"",RES_hhdet_tes!W85/RES_hhdet_fec!W85)</f>
        <v>3.7837143448441992</v>
      </c>
      <c r="X85" s="124">
        <f>IF(RES_hhdet_tes!X85=0,"",RES_hhdet_tes!X85/RES_hhdet_fec!X85)</f>
        <v>3.8118041567479519</v>
      </c>
      <c r="Y85" s="124">
        <f>IF(RES_hhdet_tes!Y85=0,"",RES_hhdet_tes!Y85/RES_hhdet_fec!Y85)</f>
        <v>3.8571830082982066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1.7095301171197881</v>
      </c>
      <c r="C86" s="111">
        <f>IF(RES_hhdet_tes!C86=0,"",RES_hhdet_tes!C86/RES_hhdet_fec!C86)</f>
        <v>1.7896560924028666</v>
      </c>
      <c r="D86" s="111">
        <f>IF(RES_hhdet_tes!D86=0,"",RES_hhdet_tes!D86/RES_hhdet_fec!D86)</f>
        <v>1.8671317595359427</v>
      </c>
      <c r="E86" s="111">
        <f>IF(RES_hhdet_tes!E86=0,"",RES_hhdet_tes!E86/RES_hhdet_fec!E86)</f>
        <v>1.9322783743370351</v>
      </c>
      <c r="F86" s="111">
        <f>IF(RES_hhdet_tes!F86=0,"",RES_hhdet_tes!F86/RES_hhdet_fec!F86)</f>
        <v>2.0214636120345908</v>
      </c>
      <c r="G86" s="111">
        <f>IF(RES_hhdet_tes!G86=0,"",RES_hhdet_tes!G86/RES_hhdet_fec!G86)</f>
        <v>2.1916403160111138</v>
      </c>
      <c r="H86" s="111">
        <f>IF(RES_hhdet_tes!H86=0,"",RES_hhdet_tes!H86/RES_hhdet_fec!H86)</f>
        <v>2.4186177100034976</v>
      </c>
      <c r="I86" s="111">
        <f>IF(RES_hhdet_tes!I86=0,"",RES_hhdet_tes!I86/RES_hhdet_fec!I86)</f>
        <v>2.5509515839006167</v>
      </c>
      <c r="J86" s="111">
        <f>IF(RES_hhdet_tes!J86=0,"",RES_hhdet_tes!J86/RES_hhdet_fec!J86)</f>
        <v>2.6269276199530873</v>
      </c>
      <c r="K86" s="111">
        <f>IF(RES_hhdet_tes!K86=0,"",RES_hhdet_tes!K86/RES_hhdet_fec!K86)</f>
        <v>2.7202975706663608</v>
      </c>
      <c r="L86" s="111">
        <f>IF(RES_hhdet_tes!L86=0,"",RES_hhdet_tes!L86/RES_hhdet_fec!L86)</f>
        <v>2.8107684164331155</v>
      </c>
      <c r="M86" s="111">
        <f>IF(RES_hhdet_tes!M86=0,"",RES_hhdet_tes!M86/RES_hhdet_fec!M86)</f>
        <v>2.913367081344489</v>
      </c>
      <c r="N86" s="111">
        <f>IF(RES_hhdet_tes!N86=0,"",RES_hhdet_tes!N86/RES_hhdet_fec!N86)</f>
        <v>3.0390643675637525</v>
      </c>
      <c r="O86" s="111">
        <f>IF(RES_hhdet_tes!O86=0,"",RES_hhdet_tes!O86/RES_hhdet_fec!O86)</f>
        <v>3.1675397738525306</v>
      </c>
      <c r="P86" s="111">
        <f>IF(RES_hhdet_tes!P86=0,"",RES_hhdet_tes!P86/RES_hhdet_fec!P86)</f>
        <v>3.2585345529672796</v>
      </c>
      <c r="Q86" s="111">
        <f>IF(RES_hhdet_tes!Q86=0,"",RES_hhdet_tes!Q86/RES_hhdet_fec!Q86)</f>
        <v>3.3332024357770789</v>
      </c>
      <c r="R86" s="111">
        <f>IF(RES_hhdet_tes!R86=0,"",RES_hhdet_tes!R86/RES_hhdet_fec!R86)</f>
        <v>3.4242844781987563</v>
      </c>
      <c r="S86" s="111">
        <f>IF(RES_hhdet_tes!S86=0,"",RES_hhdet_tes!S86/RES_hhdet_fec!S86)</f>
        <v>3.5172398091195753</v>
      </c>
      <c r="T86" s="111">
        <f>IF(RES_hhdet_tes!T86=0,"",RES_hhdet_tes!T86/RES_hhdet_fec!T86)</f>
        <v>3.6021772351323098</v>
      </c>
      <c r="U86" s="111">
        <f>IF(RES_hhdet_tes!U86=0,"",RES_hhdet_tes!U86/RES_hhdet_fec!U86)</f>
        <v>3.6802649639264411</v>
      </c>
      <c r="V86" s="111">
        <f>IF(RES_hhdet_tes!V86=0,"",RES_hhdet_tes!V86/RES_hhdet_fec!V86)</f>
        <v>3.7435319993223266</v>
      </c>
      <c r="W86" s="111">
        <f>IF(RES_hhdet_tes!W86=0,"",RES_hhdet_tes!W86/RES_hhdet_fec!W86)</f>
        <v>3.7837143448441992</v>
      </c>
      <c r="X86" s="111">
        <f>IF(RES_hhdet_tes!X86=0,"",RES_hhdet_tes!X86/RES_hhdet_fec!X86)</f>
        <v>3.8118041567479519</v>
      </c>
      <c r="Y86" s="111">
        <f>IF(RES_hhdet_tes!Y86=0,"",RES_hhdet_tes!Y86/RES_hhdet_fec!Y86)</f>
        <v>3.8571830082982066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0.74246724575038536</v>
      </c>
      <c r="C87" s="124">
        <f>IF(RES_hhdet_tes!C87=0,"",RES_hhdet_tes!C87/RES_hhdet_fec!C87)</f>
        <v>0.74624797539733312</v>
      </c>
      <c r="D87" s="124">
        <f>IF(RES_hhdet_tes!D87=0,"",RES_hhdet_tes!D87/RES_hhdet_fec!D87)</f>
        <v>0.74449189661887571</v>
      </c>
      <c r="E87" s="124">
        <f>IF(RES_hhdet_tes!E87=0,"",RES_hhdet_tes!E87/RES_hhdet_fec!E87)</f>
        <v>0.74958329463216877</v>
      </c>
      <c r="F87" s="124">
        <f>IF(RES_hhdet_tes!F87=0,"",RES_hhdet_tes!F87/RES_hhdet_fec!F87)</f>
        <v>0.74630280457911868</v>
      </c>
      <c r="G87" s="124">
        <f>IF(RES_hhdet_tes!G87=0,"",RES_hhdet_tes!G87/RES_hhdet_fec!G87)</f>
        <v>0.7435454153458958</v>
      </c>
      <c r="H87" s="124">
        <f>IF(RES_hhdet_tes!H87=0,"",RES_hhdet_tes!H87/RES_hhdet_fec!H87)</f>
        <v>0.75494067596135495</v>
      </c>
      <c r="I87" s="124">
        <f>IF(RES_hhdet_tes!I87=0,"",RES_hhdet_tes!I87/RES_hhdet_fec!I87)</f>
        <v>0.77371931589828902</v>
      </c>
      <c r="J87" s="124">
        <f>IF(RES_hhdet_tes!J87=0,"",RES_hhdet_tes!J87/RES_hhdet_fec!J87)</f>
        <v>0.78580481540618119</v>
      </c>
      <c r="K87" s="124">
        <f>IF(RES_hhdet_tes!K87=0,"",RES_hhdet_tes!K87/RES_hhdet_fec!K87)</f>
        <v>0.78753645602582678</v>
      </c>
      <c r="L87" s="124">
        <f>IF(RES_hhdet_tes!L87=0,"",RES_hhdet_tes!L87/RES_hhdet_fec!L87)</f>
        <v>0.7917405502441146</v>
      </c>
      <c r="M87" s="124">
        <f>IF(RES_hhdet_tes!M87=0,"",RES_hhdet_tes!M87/RES_hhdet_fec!M87)</f>
        <v>0.79140245594754111</v>
      </c>
      <c r="N87" s="124">
        <f>IF(RES_hhdet_tes!N87=0,"",RES_hhdet_tes!N87/RES_hhdet_fec!N87)</f>
        <v>0.80152521762385986</v>
      </c>
      <c r="O87" s="124">
        <f>IF(RES_hhdet_tes!O87=0,"",RES_hhdet_tes!O87/RES_hhdet_fec!O87)</f>
        <v>0.79767166390147659</v>
      </c>
      <c r="P87" s="124">
        <f>IF(RES_hhdet_tes!P87=0,"",RES_hhdet_tes!P87/RES_hhdet_fec!P87)</f>
        <v>0.80064225380557041</v>
      </c>
      <c r="Q87" s="124">
        <f>IF(RES_hhdet_tes!Q87=0,"",RES_hhdet_tes!Q87/RES_hhdet_fec!Q87)</f>
        <v>0.80979632984767669</v>
      </c>
      <c r="R87" s="124">
        <f>IF(RES_hhdet_tes!R87=0,"",RES_hhdet_tes!R87/RES_hhdet_fec!R87)</f>
        <v>0.81174966960113393</v>
      </c>
      <c r="S87" s="124">
        <f>IF(RES_hhdet_tes!S87=0,"",RES_hhdet_tes!S87/RES_hhdet_fec!S87)</f>
        <v>0.82230685513757473</v>
      </c>
      <c r="T87" s="124">
        <f>IF(RES_hhdet_tes!T87=0,"",RES_hhdet_tes!T87/RES_hhdet_fec!T87)</f>
        <v>0.84227194661798166</v>
      </c>
      <c r="U87" s="124">
        <f>IF(RES_hhdet_tes!U87=0,"",RES_hhdet_tes!U87/RES_hhdet_fec!U87)</f>
        <v>0.85648259932927195</v>
      </c>
      <c r="V87" s="124">
        <f>IF(RES_hhdet_tes!V87=0,"",RES_hhdet_tes!V87/RES_hhdet_fec!V87)</f>
        <v>0.86854056740541841</v>
      </c>
      <c r="W87" s="124">
        <f>IF(RES_hhdet_tes!W87=0,"",RES_hhdet_tes!W87/RES_hhdet_fec!W87)</f>
        <v>0.87143248657917893</v>
      </c>
      <c r="X87" s="124">
        <f>IF(RES_hhdet_tes!X87=0,"",RES_hhdet_tes!X87/RES_hhdet_fec!X87)</f>
        <v>0.88334746079481008</v>
      </c>
      <c r="Y87" s="124">
        <f>IF(RES_hhdet_tes!Y87=0,"",RES_hhdet_tes!Y87/RES_hhdet_fec!Y87)</f>
        <v>0.90394614364112424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0.42524952551421408</v>
      </c>
      <c r="C88" s="111">
        <f>IF(RES_hhdet_tes!C88=0,"",RES_hhdet_tes!C88/RES_hhdet_fec!C88)</f>
        <v>0.43236966539929123</v>
      </c>
      <c r="D88" s="111">
        <f>IF(RES_hhdet_tes!D88=0,"",RES_hhdet_tes!D88/RES_hhdet_fec!D88)</f>
        <v>0.43840800596647334</v>
      </c>
      <c r="E88" s="111">
        <f>IF(RES_hhdet_tes!E88=0,"",RES_hhdet_tes!E88/RES_hhdet_fec!E88)</f>
        <v>0.44619940811827302</v>
      </c>
      <c r="F88" s="111">
        <f>IF(RES_hhdet_tes!F88=0,"",RES_hhdet_tes!F88/RES_hhdet_fec!F88)</f>
        <v>0.45948103459162071</v>
      </c>
      <c r="G88" s="111">
        <f>IF(RES_hhdet_tes!G88=0,"",RES_hhdet_tes!G88/RES_hhdet_fec!G88)</f>
        <v>0.47799800879999527</v>
      </c>
      <c r="H88" s="111">
        <f>IF(RES_hhdet_tes!H88=0,"",RES_hhdet_tes!H88/RES_hhdet_fec!H88)</f>
        <v>0.49918414019095092</v>
      </c>
      <c r="I88" s="111">
        <f>IF(RES_hhdet_tes!I88=0,"",RES_hhdet_tes!I88/RES_hhdet_fec!I88)</f>
        <v>0.52204508557211649</v>
      </c>
      <c r="J88" s="111">
        <f>IF(RES_hhdet_tes!J88=0,"",RES_hhdet_tes!J88/RES_hhdet_fec!J88)</f>
        <v>0.5450587128349601</v>
      </c>
      <c r="K88" s="111">
        <f>IF(RES_hhdet_tes!K88=0,"",RES_hhdet_tes!K88/RES_hhdet_fec!K88)</f>
        <v>0.56563725654882369</v>
      </c>
      <c r="L88" s="111">
        <f>IF(RES_hhdet_tes!L88=0,"",RES_hhdet_tes!L88/RES_hhdet_fec!L88)</f>
        <v>0.59312741692164683</v>
      </c>
      <c r="M88" s="111">
        <f>IF(RES_hhdet_tes!M88=0,"",RES_hhdet_tes!M88/RES_hhdet_fec!M88)</f>
        <v>0.62447097166331056</v>
      </c>
      <c r="N88" s="111">
        <f>IF(RES_hhdet_tes!N88=0,"",RES_hhdet_tes!N88/RES_hhdet_fec!N88)</f>
        <v>0.65443865353811381</v>
      </c>
      <c r="O88" s="111">
        <f>IF(RES_hhdet_tes!O88=0,"",RES_hhdet_tes!O88/RES_hhdet_fec!O88)</f>
        <v>0.67699151912088018</v>
      </c>
      <c r="P88" s="111">
        <f>IF(RES_hhdet_tes!P88=0,"",RES_hhdet_tes!P88/RES_hhdet_fec!P88)</f>
        <v>0.68383700168557626</v>
      </c>
      <c r="Q88" s="111">
        <f>IF(RES_hhdet_tes!Q88=0,"",RES_hhdet_tes!Q88/RES_hhdet_fec!Q88)</f>
        <v>0.69380615652789146</v>
      </c>
      <c r="R88" s="111">
        <f>IF(RES_hhdet_tes!R88=0,"",RES_hhdet_tes!R88/RES_hhdet_fec!R88)</f>
        <v>0.70429158553699645</v>
      </c>
      <c r="S88" s="111">
        <f>IF(RES_hhdet_tes!S88=0,"",RES_hhdet_tes!S88/RES_hhdet_fec!S88)</f>
        <v>0.71593130714844788</v>
      </c>
      <c r="T88" s="111">
        <f>IF(RES_hhdet_tes!T88=0,"",RES_hhdet_tes!T88/RES_hhdet_fec!T88)</f>
        <v>0.72538327450633089</v>
      </c>
      <c r="U88" s="111">
        <f>IF(RES_hhdet_tes!U88=0,"",RES_hhdet_tes!U88/RES_hhdet_fec!U88)</f>
        <v>0.73558246555480866</v>
      </c>
      <c r="V88" s="111">
        <f>IF(RES_hhdet_tes!V88=0,"",RES_hhdet_tes!V88/RES_hhdet_fec!V88)</f>
        <v>0.74410901087512593</v>
      </c>
      <c r="W88" s="111">
        <f>IF(RES_hhdet_tes!W88=0,"",RES_hhdet_tes!W88/RES_hhdet_fec!W88)</f>
        <v>0.75135479395572735</v>
      </c>
      <c r="X88" s="111">
        <f>IF(RES_hhdet_tes!X88=0,"",RES_hhdet_tes!X88/RES_hhdet_fec!X88)</f>
        <v>0.75754960468566279</v>
      </c>
      <c r="Y88" s="111">
        <f>IF(RES_hhdet_tes!Y88=0,"",RES_hhdet_tes!Y88/RES_hhdet_fec!Y88)</f>
        <v>0.76443113370417859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0.78676848705348557</v>
      </c>
      <c r="C89" s="111">
        <f>IF(RES_hhdet_tes!C89=0,"",RES_hhdet_tes!C89/RES_hhdet_fec!C89)</f>
        <v>0.79604433748583303</v>
      </c>
      <c r="D89" s="111">
        <f>IF(RES_hhdet_tes!D89=0,"",RES_hhdet_tes!D89/RES_hhdet_fec!D89)</f>
        <v>0.79226355239118407</v>
      </c>
      <c r="E89" s="111">
        <f>IF(RES_hhdet_tes!E89=0,"",RES_hhdet_tes!E89/RES_hhdet_fec!E89)</f>
        <v>0.8031076540230887</v>
      </c>
      <c r="F89" s="111">
        <f>IF(RES_hhdet_tes!F89=0,"",RES_hhdet_tes!F89/RES_hhdet_fec!F89)</f>
        <v>0.80479067488986689</v>
      </c>
      <c r="G89" s="111">
        <f>IF(RES_hhdet_tes!G89=0,"",RES_hhdet_tes!G89/RES_hhdet_fec!G89)</f>
        <v>0.79140998515103844</v>
      </c>
      <c r="H89" s="111">
        <f>IF(RES_hhdet_tes!H89=0,"",RES_hhdet_tes!H89/RES_hhdet_fec!H89)</f>
        <v>0.82553396268702839</v>
      </c>
      <c r="I89" s="111">
        <f>IF(RES_hhdet_tes!I89=0,"",RES_hhdet_tes!I89/RES_hhdet_fec!I89)</f>
        <v>0.84772935017057405</v>
      </c>
      <c r="J89" s="111">
        <f>IF(RES_hhdet_tes!J89=0,"",RES_hhdet_tes!J89/RES_hhdet_fec!J89)</f>
        <v>0.86194412689517264</v>
      </c>
      <c r="K89" s="111">
        <f>IF(RES_hhdet_tes!K89=0,"",RES_hhdet_tes!K89/RES_hhdet_fec!K89)</f>
        <v>0.87107104846021333</v>
      </c>
      <c r="L89" s="111">
        <f>IF(RES_hhdet_tes!L89=0,"",RES_hhdet_tes!L89/RES_hhdet_fec!L89)</f>
        <v>0.88278854527046746</v>
      </c>
      <c r="M89" s="111">
        <f>IF(RES_hhdet_tes!M89=0,"",RES_hhdet_tes!M89/RES_hhdet_fec!M89)</f>
        <v>0.89487200380959897</v>
      </c>
      <c r="N89" s="111">
        <f>IF(RES_hhdet_tes!N89=0,"",RES_hhdet_tes!N89/RES_hhdet_fec!N89)</f>
        <v>0.92089291270083895</v>
      </c>
      <c r="O89" s="111">
        <f>IF(RES_hhdet_tes!O89=0,"",RES_hhdet_tes!O89/RES_hhdet_fec!O89)</f>
        <v>0.91901359287167084</v>
      </c>
      <c r="P89" s="111">
        <f>IF(RES_hhdet_tes!P89=0,"",RES_hhdet_tes!P89/RES_hhdet_fec!P89)</f>
        <v>0.92619762299399644</v>
      </c>
      <c r="Q89" s="111">
        <f>IF(RES_hhdet_tes!Q89=0,"",RES_hhdet_tes!Q89/RES_hhdet_fec!Q89)</f>
        <v>0.93143278412162134</v>
      </c>
      <c r="R89" s="111">
        <f>IF(RES_hhdet_tes!R89=0,"",RES_hhdet_tes!R89/RES_hhdet_fec!R89)</f>
        <v>0.92526116921205281</v>
      </c>
      <c r="S89" s="111">
        <f>IF(RES_hhdet_tes!S89=0,"",RES_hhdet_tes!S89/RES_hhdet_fec!S89)</f>
        <v>0.92808261385505664</v>
      </c>
      <c r="T89" s="111">
        <f>IF(RES_hhdet_tes!T89=0,"",RES_hhdet_tes!T89/RES_hhdet_fec!T89)</f>
        <v>0.93851609957273008</v>
      </c>
      <c r="U89" s="111">
        <f>IF(RES_hhdet_tes!U89=0,"",RES_hhdet_tes!U89/RES_hhdet_fec!U89)</f>
        <v>0.94536120923741196</v>
      </c>
      <c r="V89" s="111">
        <f>IF(RES_hhdet_tes!V89=0,"",RES_hhdet_tes!V89/RES_hhdet_fec!V89)</f>
        <v>0.95029229782564939</v>
      </c>
      <c r="W89" s="111">
        <f>IF(RES_hhdet_tes!W89=0,"",RES_hhdet_tes!W89/RES_hhdet_fec!W89)</f>
        <v>0.94226060871207473</v>
      </c>
      <c r="X89" s="111">
        <f>IF(RES_hhdet_tes!X89=0,"",RES_hhdet_tes!X89/RES_hhdet_fec!X89)</f>
        <v>0.94422361987956316</v>
      </c>
      <c r="Y89" s="111">
        <f>IF(RES_hhdet_tes!Y89=0,"",RES_hhdet_tes!Y89/RES_hhdet_fec!Y89)</f>
        <v>0.95560381447557807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0.42524952551421408</v>
      </c>
      <c r="C90" s="112">
        <f>IF(RES_hhdet_tes!C90=0,"",RES_hhdet_tes!C90/RES_hhdet_fec!C90)</f>
        <v>0.43830247503961933</v>
      </c>
      <c r="D90" s="112">
        <f>IF(RES_hhdet_tes!D90=0,"",RES_hhdet_tes!D90/RES_hhdet_fec!D90)</f>
        <v>0.43909529519663931</v>
      </c>
      <c r="E90" s="112">
        <f>IF(RES_hhdet_tes!E90=0,"",RES_hhdet_tes!E90/RES_hhdet_fec!E90)</f>
        <v>0.44360229576941257</v>
      </c>
      <c r="F90" s="112">
        <f>IF(RES_hhdet_tes!F90=0,"",RES_hhdet_tes!F90/RES_hhdet_fec!F90)</f>
        <v>0.45243565129692809</v>
      </c>
      <c r="G90" s="112">
        <f>IF(RES_hhdet_tes!G90=0,"",RES_hhdet_tes!G90/RES_hhdet_fec!G90)</f>
        <v>0.4615063469102661</v>
      </c>
      <c r="H90" s="112">
        <f>IF(RES_hhdet_tes!H90=0,"",RES_hhdet_tes!H90/RES_hhdet_fec!H90)</f>
        <v>0.48885009742203606</v>
      </c>
      <c r="I90" s="112">
        <f>IF(RES_hhdet_tes!I90=0,"",RES_hhdet_tes!I90/RES_hhdet_fec!I90)</f>
        <v>0.54093608603807897</v>
      </c>
      <c r="J90" s="112">
        <f>IF(RES_hhdet_tes!J90=0,"",RES_hhdet_tes!J90/RES_hhdet_fec!J90)</f>
        <v>0.55677177958713986</v>
      </c>
      <c r="K90" s="112">
        <f>IF(RES_hhdet_tes!K90=0,"",RES_hhdet_tes!K90/RES_hhdet_fec!K90)</f>
        <v>0.57529653999668873</v>
      </c>
      <c r="L90" s="112">
        <f>IF(RES_hhdet_tes!L90=0,"",RES_hhdet_tes!L90/RES_hhdet_fec!L90)</f>
        <v>0.60615817834428865</v>
      </c>
      <c r="M90" s="112">
        <f>IF(RES_hhdet_tes!M90=0,"",RES_hhdet_tes!M90/RES_hhdet_fec!M90)</f>
        <v>0.62171577835157366</v>
      </c>
      <c r="N90" s="112">
        <f>IF(RES_hhdet_tes!N90=0,"",RES_hhdet_tes!N90/RES_hhdet_fec!N90)</f>
        <v>0.65985443498197993</v>
      </c>
      <c r="O90" s="112">
        <f>IF(RES_hhdet_tes!O90=0,"",RES_hhdet_tes!O90/RES_hhdet_fec!O90)</f>
        <v>0.67917788557606673</v>
      </c>
      <c r="P90" s="112">
        <f>IF(RES_hhdet_tes!P90=0,"",RES_hhdet_tes!P90/RES_hhdet_fec!P90)</f>
        <v>0.67917788557606718</v>
      </c>
      <c r="Q90" s="112">
        <f>IF(RES_hhdet_tes!Q90=0,"",RES_hhdet_tes!Q90/RES_hhdet_fec!Q90)</f>
        <v>0.69209903231575087</v>
      </c>
      <c r="R90" s="112">
        <f>IF(RES_hhdet_tes!R90=0,"",RES_hhdet_tes!R90/RES_hhdet_fec!R90)</f>
        <v>0.70443117085896589</v>
      </c>
      <c r="S90" s="112">
        <f>IF(RES_hhdet_tes!S90=0,"",RES_hhdet_tes!S90/RES_hhdet_fec!S90)</f>
        <v>0.71833914546671984</v>
      </c>
      <c r="T90" s="112">
        <f>IF(RES_hhdet_tes!T90=0,"",RES_hhdet_tes!T90/RES_hhdet_fec!T90)</f>
        <v>0.72526811300486049</v>
      </c>
      <c r="U90" s="112">
        <f>IF(RES_hhdet_tes!U90=0,"",RES_hhdet_tes!U90/RES_hhdet_fec!U90)</f>
        <v>0.74088186718606885</v>
      </c>
      <c r="V90" s="112">
        <f>IF(RES_hhdet_tes!V90=0,"",RES_hhdet_tes!V90/RES_hhdet_fec!V90)</f>
        <v>0.750298431354815</v>
      </c>
      <c r="W90" s="112">
        <f>IF(RES_hhdet_tes!W90=0,"",RES_hhdet_tes!W90/RES_hhdet_fec!W90)</f>
        <v>0.75338074807925837</v>
      </c>
      <c r="X90" s="112">
        <f>IF(RES_hhdet_tes!X90=0,"",RES_hhdet_tes!X90/RES_hhdet_fec!X90)</f>
        <v>0.76248999039345022</v>
      </c>
      <c r="Y90" s="112">
        <f>IF(RES_hhdet_tes!Y90=0,"",RES_hhdet_tes!Y90/RES_hhdet_fec!Y90)</f>
        <v>0.77931353038199869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0.52144710033345443</v>
      </c>
      <c r="C92" s="112">
        <f>IF(RES_hhdet_tes!C92=0,"",RES_hhdet_tes!C92/RES_hhdet_fec!C92)</f>
        <v>0.5247786634402255</v>
      </c>
      <c r="D92" s="112">
        <f>IF(RES_hhdet_tes!D92=0,"",RES_hhdet_tes!D92/RES_hhdet_fec!D92)</f>
        <v>0.52800535476096322</v>
      </c>
      <c r="E92" s="112">
        <f>IF(RES_hhdet_tes!E92=0,"",RES_hhdet_tes!E92/RES_hhdet_fec!E92)</f>
        <v>0.53172970403855868</v>
      </c>
      <c r="F92" s="112">
        <f>IF(RES_hhdet_tes!F92=0,"",RES_hhdet_tes!F92/RES_hhdet_fec!F92)</f>
        <v>0.53578911435682208</v>
      </c>
      <c r="G92" s="112">
        <f>IF(RES_hhdet_tes!G92=0,"",RES_hhdet_tes!G92/RES_hhdet_fec!G92)</f>
        <v>0.54037102018506533</v>
      </c>
      <c r="H92" s="112">
        <f>IF(RES_hhdet_tes!H92=0,"",RES_hhdet_tes!H92/RES_hhdet_fec!H92)</f>
        <v>0.54559487425152509</v>
      </c>
      <c r="I92" s="112">
        <f>IF(RES_hhdet_tes!I92=0,"",RES_hhdet_tes!I92/RES_hhdet_fec!I92)</f>
        <v>0.54831620225041244</v>
      </c>
      <c r="J92" s="112">
        <f>IF(RES_hhdet_tes!J92=0,"",RES_hhdet_tes!J92/RES_hhdet_fec!J92)</f>
        <v>0.54959910450989002</v>
      </c>
      <c r="K92" s="112">
        <f>IF(RES_hhdet_tes!K92=0,"",RES_hhdet_tes!K92/RES_hhdet_fec!K92)</f>
        <v>0.55241355360918087</v>
      </c>
      <c r="L92" s="112">
        <f>IF(RES_hhdet_tes!L92=0,"",RES_hhdet_tes!L92/RES_hhdet_fec!L92)</f>
        <v>0.55680326347057374</v>
      </c>
      <c r="M92" s="112">
        <f>IF(RES_hhdet_tes!M92=0,"",RES_hhdet_tes!M92/RES_hhdet_fec!M92)</f>
        <v>0.5642756363072533</v>
      </c>
      <c r="N92" s="112">
        <f>IF(RES_hhdet_tes!N92=0,"",RES_hhdet_tes!N92/RES_hhdet_fec!N92)</f>
        <v>0.57409635724133223</v>
      </c>
      <c r="O92" s="112">
        <f>IF(RES_hhdet_tes!O92=0,"",RES_hhdet_tes!O92/RES_hhdet_fec!O92)</f>
        <v>0.5877048421101162</v>
      </c>
      <c r="P92" s="112">
        <f>IF(RES_hhdet_tes!P92=0,"",RES_hhdet_tes!P92/RES_hhdet_fec!P92)</f>
        <v>0.59804328282469554</v>
      </c>
      <c r="Q92" s="112">
        <f>IF(RES_hhdet_tes!Q92=0,"",RES_hhdet_tes!Q92/RES_hhdet_fec!Q92)</f>
        <v>0.60803158220434483</v>
      </c>
      <c r="R92" s="112">
        <f>IF(RES_hhdet_tes!R92=0,"",RES_hhdet_tes!R92/RES_hhdet_fec!R92)</f>
        <v>0.61994796362245186</v>
      </c>
      <c r="S92" s="112">
        <f>IF(RES_hhdet_tes!S92=0,"",RES_hhdet_tes!S92/RES_hhdet_fec!S92)</f>
        <v>0.63988610724939032</v>
      </c>
      <c r="T92" s="112">
        <f>IF(RES_hhdet_tes!T92=0,"",RES_hhdet_tes!T92/RES_hhdet_fec!T92)</f>
        <v>0.66522727107427271</v>
      </c>
      <c r="U92" s="112">
        <f>IF(RES_hhdet_tes!U92=0,"",RES_hhdet_tes!U92/RES_hhdet_fec!U92)</f>
        <v>0.69077658053694813</v>
      </c>
      <c r="V92" s="112">
        <f>IF(RES_hhdet_tes!V92=0,"",RES_hhdet_tes!V92/RES_hhdet_fec!V92)</f>
        <v>0.71093670635265671</v>
      </c>
      <c r="W92" s="112">
        <f>IF(RES_hhdet_tes!W92=0,"",RES_hhdet_tes!W92/RES_hhdet_fec!W92)</f>
        <v>0.72581683623620896</v>
      </c>
      <c r="X92" s="112">
        <f>IF(RES_hhdet_tes!X92=0,"",RES_hhdet_tes!X92/RES_hhdet_fec!X92)</f>
        <v>0.73427124130288213</v>
      </c>
      <c r="Y92" s="112">
        <f>IF(RES_hhdet_tes!Y92=0,"",RES_hhdet_tes!Y92/RES_hhdet_fec!Y92)</f>
        <v>0.74101450547498349</v>
      </c>
      <c r="DA92" s="131" t="s">
        <v>1993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0.84476450581628082</v>
      </c>
      <c r="C93" s="113">
        <f>IF(RES_hhdet_tes!C93=0,"",RES_hhdet_tes!C93/RES_hhdet_fec!C93)</f>
        <v>0.84782246164823738</v>
      </c>
      <c r="D93" s="113">
        <f>IF(RES_hhdet_tes!D93=0,"",RES_hhdet_tes!D93/RES_hhdet_fec!D93)</f>
        <v>0.84585581112255137</v>
      </c>
      <c r="E93" s="113">
        <f>IF(RES_hhdet_tes!E93=0,"",RES_hhdet_tes!E93/RES_hhdet_fec!E93)</f>
        <v>0.85199829569792318</v>
      </c>
      <c r="F93" s="113">
        <f>IF(RES_hhdet_tes!F93=0,"",RES_hhdet_tes!F93/RES_hhdet_fec!F93)</f>
        <v>0.85079049999489376</v>
      </c>
      <c r="G93" s="113">
        <f>IF(RES_hhdet_tes!G93=0,"",RES_hhdet_tes!G93/RES_hhdet_fec!G93)</f>
        <v>0.83655485918401662</v>
      </c>
      <c r="H93" s="113">
        <f>IF(RES_hhdet_tes!H93=0,"",RES_hhdet_tes!H93/RES_hhdet_fec!H93)</f>
        <v>0.85386253459401318</v>
      </c>
      <c r="I93" s="113">
        <f>IF(RES_hhdet_tes!I93=0,"",RES_hhdet_tes!I93/RES_hhdet_fec!I93)</f>
        <v>0.8557402091847125</v>
      </c>
      <c r="J93" s="113">
        <f>IF(RES_hhdet_tes!J93=0,"",RES_hhdet_tes!J93/RES_hhdet_fec!J93)</f>
        <v>0.85892430545388954</v>
      </c>
      <c r="K93" s="113">
        <f>IF(RES_hhdet_tes!K93=0,"",RES_hhdet_tes!K93/RES_hhdet_fec!K93)</f>
        <v>0.85953063480007885</v>
      </c>
      <c r="L93" s="113">
        <f>IF(RES_hhdet_tes!L93=0,"",RES_hhdet_tes!L93/RES_hhdet_fec!L93)</f>
        <v>0.86219660363766293</v>
      </c>
      <c r="M93" s="113">
        <f>IF(RES_hhdet_tes!M93=0,"",RES_hhdet_tes!M93/RES_hhdet_fec!M93)</f>
        <v>0.88518351960865527</v>
      </c>
      <c r="N93" s="113">
        <f>IF(RES_hhdet_tes!N93=0,"",RES_hhdet_tes!N93/RES_hhdet_fec!N93)</f>
        <v>0.99251415125527231</v>
      </c>
      <c r="O93" s="113">
        <f>IF(RES_hhdet_tes!O93=0,"",RES_hhdet_tes!O93/RES_hhdet_fec!O93)</f>
        <v>0.88723960837775784</v>
      </c>
      <c r="P93" s="113">
        <f>IF(RES_hhdet_tes!P93=0,"",RES_hhdet_tes!P93/RES_hhdet_fec!P93)</f>
        <v>0.89383508701208025</v>
      </c>
      <c r="Q93" s="113">
        <f>IF(RES_hhdet_tes!Q93=0,"",RES_hhdet_tes!Q93/RES_hhdet_fec!Q93)</f>
        <v>0.90396398966351743</v>
      </c>
      <c r="R93" s="113">
        <f>IF(RES_hhdet_tes!R93=0,"",RES_hhdet_tes!R93/RES_hhdet_fec!R93)</f>
        <v>0.89760782336983602</v>
      </c>
      <c r="S93" s="113">
        <f>IF(RES_hhdet_tes!S93=0,"",RES_hhdet_tes!S93/RES_hhdet_fec!S93)</f>
        <v>0.9030056063497891</v>
      </c>
      <c r="T93" s="113">
        <f>IF(RES_hhdet_tes!T93=0,"",RES_hhdet_tes!T93/RES_hhdet_fec!T93)</f>
        <v>0.91901173836147676</v>
      </c>
      <c r="U93" s="113">
        <f>IF(RES_hhdet_tes!U93=0,"",RES_hhdet_tes!U93/RES_hhdet_fec!U93)</f>
        <v>0.93137773848188987</v>
      </c>
      <c r="V93" s="113">
        <f>IF(RES_hhdet_tes!V93=0,"",RES_hhdet_tes!V93/RES_hhdet_fec!V93)</f>
        <v>0.94212841899299615</v>
      </c>
      <c r="W93" s="113">
        <f>IF(RES_hhdet_tes!W93=0,"",RES_hhdet_tes!W93/RES_hhdet_fec!W93)</f>
        <v>0.93574817169992164</v>
      </c>
      <c r="X93" s="113">
        <f>IF(RES_hhdet_tes!X93=0,"",RES_hhdet_tes!X93/RES_hhdet_fec!X93)</f>
        <v>0.9370388797934921</v>
      </c>
      <c r="Y93" s="113">
        <f>IF(RES_hhdet_tes!Y93=0,"",RES_hhdet_tes!Y93/RES_hhdet_fec!Y93)</f>
        <v>0.94877869960462102</v>
      </c>
      <c r="DA93" s="132" t="s">
        <v>1994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0.52144710033345443</v>
      </c>
      <c r="C94" s="111">
        <f>IF(RES_hhdet_tes!C94=0,"",RES_hhdet_tes!C94/RES_hhdet_fec!C94)</f>
        <v>0.52529533895209057</v>
      </c>
      <c r="D94" s="111">
        <f>IF(RES_hhdet_tes!D94=0,"",RES_hhdet_tes!D94/RES_hhdet_fec!D94)</f>
        <v>0.52822530317014627</v>
      </c>
      <c r="E94" s="111">
        <f>IF(RES_hhdet_tes!E94=0,"",RES_hhdet_tes!E94/RES_hhdet_fec!E94)</f>
        <v>0.53241208978809507</v>
      </c>
      <c r="F94" s="111">
        <f>IF(RES_hhdet_tes!F94=0,"",RES_hhdet_tes!F94/RES_hhdet_fec!F94)</f>
        <v>0.53503103750919034</v>
      </c>
      <c r="G94" s="111">
        <f>IF(RES_hhdet_tes!G94=0,"",RES_hhdet_tes!G94/RES_hhdet_fec!G94)</f>
        <v>0.53936794979434932</v>
      </c>
      <c r="H94" s="111">
        <f>IF(RES_hhdet_tes!H94=0,"",RES_hhdet_tes!H94/RES_hhdet_fec!H94)</f>
        <v>0.54520182715968968</v>
      </c>
      <c r="I94" s="111">
        <f>IF(RES_hhdet_tes!I94=0,"",RES_hhdet_tes!I94/RES_hhdet_fec!I94)</f>
        <v>0.54893055372195576</v>
      </c>
      <c r="J94" s="111">
        <f>IF(RES_hhdet_tes!J94=0,"",RES_hhdet_tes!J94/RES_hhdet_fec!J94)</f>
        <v>0.55097657540462419</v>
      </c>
      <c r="K94" s="111">
        <f>IF(RES_hhdet_tes!K94=0,"",RES_hhdet_tes!K94/RES_hhdet_fec!K94)</f>
        <v>0.55368856808565903</v>
      </c>
      <c r="L94" s="111">
        <f>IF(RES_hhdet_tes!L94=0,"",RES_hhdet_tes!L94/RES_hhdet_fec!L94)</f>
        <v>0.55711764964449517</v>
      </c>
      <c r="M94" s="111">
        <f>IF(RES_hhdet_tes!M94=0,"",RES_hhdet_tes!M94/RES_hhdet_fec!M94)</f>
        <v>0.56063193165230552</v>
      </c>
      <c r="N94" s="111">
        <f>IF(RES_hhdet_tes!N94=0,"",RES_hhdet_tes!N94/RES_hhdet_fec!N94)</f>
        <v>0.56988888341456057</v>
      </c>
      <c r="O94" s="111">
        <f>IF(RES_hhdet_tes!O94=0,"",RES_hhdet_tes!O94/RES_hhdet_fec!O94)</f>
        <v>0.59574331557170435</v>
      </c>
      <c r="P94" s="111">
        <f>IF(RES_hhdet_tes!P94=0,"",RES_hhdet_tes!P94/RES_hhdet_fec!P94)</f>
        <v>0.6047305018315694</v>
      </c>
      <c r="Q94" s="111">
        <f>IF(RES_hhdet_tes!Q94=0,"",RES_hhdet_tes!Q94/RES_hhdet_fec!Q94)</f>
        <v>0.61517266654519021</v>
      </c>
      <c r="R94" s="111">
        <f>IF(RES_hhdet_tes!R94=0,"",RES_hhdet_tes!R94/RES_hhdet_fec!R94)</f>
        <v>0.62532216867190149</v>
      </c>
      <c r="S94" s="111">
        <f>IF(RES_hhdet_tes!S94=0,"",RES_hhdet_tes!S94/RES_hhdet_fec!S94)</f>
        <v>0.6397573752322967</v>
      </c>
      <c r="T94" s="111">
        <f>IF(RES_hhdet_tes!T94=0,"",RES_hhdet_tes!T94/RES_hhdet_fec!T94)</f>
        <v>0.66640191131307491</v>
      </c>
      <c r="U94" s="111">
        <f>IF(RES_hhdet_tes!U94=0,"",RES_hhdet_tes!U94/RES_hhdet_fec!U94)</f>
        <v>0.6848160116097326</v>
      </c>
      <c r="V94" s="111">
        <f>IF(RES_hhdet_tes!V94=0,"",RES_hhdet_tes!V94/RES_hhdet_fec!V94)</f>
        <v>0.71278595346518148</v>
      </c>
      <c r="W94" s="111">
        <f>IF(RES_hhdet_tes!W94=0,"",RES_hhdet_tes!W94/RES_hhdet_fec!W94)</f>
        <v>0.7279980412204099</v>
      </c>
      <c r="X94" s="111">
        <f>IF(RES_hhdet_tes!X94=0,"",RES_hhdet_tes!X94/RES_hhdet_fec!X94)</f>
        <v>0.73543983715813799</v>
      </c>
      <c r="Y94" s="111">
        <f>IF(RES_hhdet_tes!Y94=0,"",RES_hhdet_tes!Y94/RES_hhdet_fec!Y94)</f>
        <v>0.74582238647349963</v>
      </c>
      <c r="DA94" s="63" t="s">
        <v>1995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0.58826224979135289</v>
      </c>
      <c r="C96" s="112">
        <f>IF(RES_hhdet_tes!C96=0,"",RES_hhdet_tes!C96/RES_hhdet_fec!C96)</f>
        <v>0.59035477942908821</v>
      </c>
      <c r="D96" s="112">
        <f>IF(RES_hhdet_tes!D96=0,"",RES_hhdet_tes!D96/RES_hhdet_fec!D96)</f>
        <v>0.59293673649815959</v>
      </c>
      <c r="E96" s="112">
        <f>IF(RES_hhdet_tes!E96=0,"",RES_hhdet_tes!E96/RES_hhdet_fec!E96)</f>
        <v>0.59561330507270605</v>
      </c>
      <c r="F96" s="112">
        <f>IF(RES_hhdet_tes!F96=0,"",RES_hhdet_tes!F96/RES_hhdet_fec!F96)</f>
        <v>0.60042490763219214</v>
      </c>
      <c r="G96" s="112">
        <f>IF(RES_hhdet_tes!G96=0,"",RES_hhdet_tes!G96/RES_hhdet_fec!G96)</f>
        <v>0.60528329392326363</v>
      </c>
      <c r="H96" s="112">
        <f>IF(RES_hhdet_tes!H96=0,"",RES_hhdet_tes!H96/RES_hhdet_fec!H96)</f>
        <v>0.61044677660410085</v>
      </c>
      <c r="I96" s="112">
        <f>IF(RES_hhdet_tes!I96=0,"",RES_hhdet_tes!I96/RES_hhdet_fec!I96)</f>
        <v>0.61240384229635869</v>
      </c>
      <c r="J96" s="112">
        <f>IF(RES_hhdet_tes!J96=0,"",RES_hhdet_tes!J96/RES_hhdet_fec!J96)</f>
        <v>0.61301402773376146</v>
      </c>
      <c r="K96" s="112">
        <f>IF(RES_hhdet_tes!K96=0,"",RES_hhdet_tes!K96/RES_hhdet_fec!K96)</f>
        <v>0.61534500157270011</v>
      </c>
      <c r="L96" s="112">
        <f>IF(RES_hhdet_tes!L96=0,"",RES_hhdet_tes!L96/RES_hhdet_fec!L96)</f>
        <v>0.61832725256195542</v>
      </c>
      <c r="M96" s="112">
        <f>IF(RES_hhdet_tes!M96=0,"",RES_hhdet_tes!M96/RES_hhdet_fec!M96)</f>
        <v>0.62371807634584009</v>
      </c>
      <c r="N96" s="112">
        <f>IF(RES_hhdet_tes!N96=0,"",RES_hhdet_tes!N96/RES_hhdet_fec!N96)</f>
        <v>0.63013423878988406</v>
      </c>
      <c r="O96" s="112">
        <f>IF(RES_hhdet_tes!O96=0,"",RES_hhdet_tes!O96/RES_hhdet_fec!O96)</f>
        <v>0.63653133998249245</v>
      </c>
      <c r="P96" s="112">
        <f>IF(RES_hhdet_tes!P96=0,"",RES_hhdet_tes!P96/RES_hhdet_fec!P96)</f>
        <v>0.64080222375498441</v>
      </c>
      <c r="Q96" s="112">
        <f>IF(RES_hhdet_tes!Q96=0,"",RES_hhdet_tes!Q96/RES_hhdet_fec!Q96)</f>
        <v>0.64363869182848554</v>
      </c>
      <c r="R96" s="112">
        <f>IF(RES_hhdet_tes!R96=0,"",RES_hhdet_tes!R96/RES_hhdet_fec!R96)</f>
        <v>0.65213716579962744</v>
      </c>
      <c r="S96" s="112">
        <f>IF(RES_hhdet_tes!S96=0,"",RES_hhdet_tes!S96/RES_hhdet_fec!S96)</f>
        <v>0.66496740499842388</v>
      </c>
      <c r="T96" s="112">
        <f>IF(RES_hhdet_tes!T96=0,"",RES_hhdet_tes!T96/RES_hhdet_fec!T96)</f>
        <v>0.67982308259258184</v>
      </c>
      <c r="U96" s="112">
        <f>IF(RES_hhdet_tes!U96=0,"",RES_hhdet_tes!U96/RES_hhdet_fec!U96)</f>
        <v>0.70205187903440758</v>
      </c>
      <c r="V96" s="112">
        <f>IF(RES_hhdet_tes!V96=0,"",RES_hhdet_tes!V96/RES_hhdet_fec!V96)</f>
        <v>0.72273349873133419</v>
      </c>
      <c r="W96" s="112">
        <f>IF(RES_hhdet_tes!W96=0,"",RES_hhdet_tes!W96/RES_hhdet_fec!W96)</f>
        <v>0.73739280707632382</v>
      </c>
      <c r="X96" s="112">
        <f>IF(RES_hhdet_tes!X96=0,"",RES_hhdet_tes!X96/RES_hhdet_fec!X96)</f>
        <v>0.74184629970760108</v>
      </c>
      <c r="Y96" s="112">
        <f>IF(RES_hhdet_tes!Y96=0,"",RES_hhdet_tes!Y96/RES_hhdet_fec!Y96)</f>
        <v>0.74522607301142352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0.87670846266849733</v>
      </c>
      <c r="C97" s="113">
        <f>IF(RES_hhdet_tes!C97=0,"",RES_hhdet_tes!C97/RES_hhdet_fec!C97)</f>
        <v>0.87890632916786648</v>
      </c>
      <c r="D97" s="113">
        <f>IF(RES_hhdet_tes!D97=0,"",RES_hhdet_tes!D97/RES_hhdet_fec!D97)</f>
        <v>0.87720792451091323</v>
      </c>
      <c r="E97" s="113">
        <f>IF(RES_hhdet_tes!E97=0,"",RES_hhdet_tes!E97/RES_hhdet_fec!E97)</f>
        <v>0.88221541699501449</v>
      </c>
      <c r="F97" s="113">
        <f>IF(RES_hhdet_tes!F97=0,"",RES_hhdet_tes!F97/RES_hhdet_fec!F97)</f>
        <v>0.88162742047267084</v>
      </c>
      <c r="G97" s="113">
        <f>IF(RES_hhdet_tes!G97=0,"",RES_hhdet_tes!G97/RES_hhdet_fec!G97)</f>
        <v>0.87056860753418486</v>
      </c>
      <c r="H97" s="113">
        <f>IF(RES_hhdet_tes!H97=0,"",RES_hhdet_tes!H97/RES_hhdet_fec!H97)</f>
        <v>0.88450727857201306</v>
      </c>
      <c r="I97" s="113">
        <f>IF(RES_hhdet_tes!I97=0,"",RES_hhdet_tes!I97/RES_hhdet_fec!I97)</f>
        <v>0.8847750476677122</v>
      </c>
      <c r="J97" s="113">
        <f>IF(RES_hhdet_tes!J97=0,"",RES_hhdet_tes!J97/RES_hhdet_fec!J97)</f>
        <v>0.88716625353873324</v>
      </c>
      <c r="K97" s="113">
        <f>IF(RES_hhdet_tes!K97=0,"",RES_hhdet_tes!K97/RES_hhdet_fec!K97)</f>
        <v>0.88702567188133963</v>
      </c>
      <c r="L97" s="113">
        <f>IF(RES_hhdet_tes!L97=0,"",RES_hhdet_tes!L97/RES_hhdet_fec!L97)</f>
        <v>0.88729535651876634</v>
      </c>
      <c r="M97" s="113">
        <f>IF(RES_hhdet_tes!M97=0,"",RES_hhdet_tes!M97/RES_hhdet_fec!M97)</f>
        <v>0.89097899854865892</v>
      </c>
      <c r="N97" s="113">
        <f>IF(RES_hhdet_tes!N97=0,"",RES_hhdet_tes!N97/RES_hhdet_fec!N97)</f>
        <v>0.90919203115738079</v>
      </c>
      <c r="O97" s="113">
        <f>IF(RES_hhdet_tes!O97=0,"",RES_hhdet_tes!O97/RES_hhdet_fec!O97)</f>
        <v>0.90384994887743852</v>
      </c>
      <c r="P97" s="113">
        <f>IF(RES_hhdet_tes!P97=0,"",RES_hhdet_tes!P97/RES_hhdet_fec!P97)</f>
        <v>0.90758160998508275</v>
      </c>
      <c r="Q97" s="113">
        <f>IF(RES_hhdet_tes!Q97=0,"",RES_hhdet_tes!Q97/RES_hhdet_fec!Q97)</f>
        <v>0.91482162084144181</v>
      </c>
      <c r="R97" s="113">
        <f>IF(RES_hhdet_tes!R97=0,"",RES_hhdet_tes!R97/RES_hhdet_fec!R97)</f>
        <v>0.90935956778002713</v>
      </c>
      <c r="S97" s="113">
        <f>IF(RES_hhdet_tes!S97=0,"",RES_hhdet_tes!S97/RES_hhdet_fec!S97)</f>
        <v>0.91388412596956226</v>
      </c>
      <c r="T97" s="113">
        <f>IF(RES_hhdet_tes!T97=0,"",RES_hhdet_tes!T97/RES_hhdet_fec!T97)</f>
        <v>0.92585629402096559</v>
      </c>
      <c r="U97" s="113">
        <f>IF(RES_hhdet_tes!U97=0,"",RES_hhdet_tes!U97/RES_hhdet_fec!U97)</f>
        <v>0.93642324384309172</v>
      </c>
      <c r="V97" s="113">
        <f>IF(RES_hhdet_tes!V97=0,"",RES_hhdet_tes!V97/RES_hhdet_fec!V97)</f>
        <v>0.94393469269074981</v>
      </c>
      <c r="W97" s="113">
        <f>IF(RES_hhdet_tes!W97=0,"",RES_hhdet_tes!W97/RES_hhdet_fec!W97)</f>
        <v>0.93644293592956152</v>
      </c>
      <c r="X97" s="113">
        <f>IF(RES_hhdet_tes!X97=0,"",RES_hhdet_tes!X97/RES_hhdet_fec!X97)</f>
        <v>0.93970953801577617</v>
      </c>
      <c r="Y97" s="113">
        <f>IF(RES_hhdet_tes!Y97=0,"",RES_hhdet_tes!Y97/RES_hhdet_fec!Y97)</f>
        <v>0.9537765359538446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0.58826224979135289</v>
      </c>
      <c r="C98" s="111">
        <f>IF(RES_hhdet_tes!C98=0,"",RES_hhdet_tes!C98/RES_hhdet_fec!C98)</f>
        <v>0.59073502791516408</v>
      </c>
      <c r="D98" s="111">
        <f>IF(RES_hhdet_tes!D98=0,"",RES_hhdet_tes!D98/RES_hhdet_fec!D98)</f>
        <v>0.59277152145348833</v>
      </c>
      <c r="E98" s="111">
        <f>IF(RES_hhdet_tes!E98=0,"",RES_hhdet_tes!E98/RES_hhdet_fec!E98)</f>
        <v>0.5957357473262338</v>
      </c>
      <c r="F98" s="111">
        <f>IF(RES_hhdet_tes!F98=0,"",RES_hhdet_tes!F98/RES_hhdet_fec!F98)</f>
        <v>0.59953299763285184</v>
      </c>
      <c r="G98" s="111">
        <f>IF(RES_hhdet_tes!G98=0,"",RES_hhdet_tes!G98/RES_hhdet_fec!G98)</f>
        <v>0.60464142351482342</v>
      </c>
      <c r="H98" s="111">
        <f>IF(RES_hhdet_tes!H98=0,"",RES_hhdet_tes!H98/RES_hhdet_fec!H98)</f>
        <v>0.61040013517950886</v>
      </c>
      <c r="I98" s="111">
        <f>IF(RES_hhdet_tes!I98=0,"",RES_hhdet_tes!I98/RES_hhdet_fec!I98)</f>
        <v>0.61372936407369028</v>
      </c>
      <c r="J98" s="111">
        <f>IF(RES_hhdet_tes!J98=0,"",RES_hhdet_tes!J98/RES_hhdet_fec!J98)</f>
        <v>0.6150502032893419</v>
      </c>
      <c r="K98" s="111">
        <f>IF(RES_hhdet_tes!K98=0,"",RES_hhdet_tes!K98/RES_hhdet_fec!K98)</f>
        <v>0.61672782953644323</v>
      </c>
      <c r="L98" s="111">
        <f>IF(RES_hhdet_tes!L98=0,"",RES_hhdet_tes!L98/RES_hhdet_fec!L98)</f>
        <v>0.61902706315531519</v>
      </c>
      <c r="M98" s="111">
        <f>IF(RES_hhdet_tes!M98=0,"",RES_hhdet_tes!M98/RES_hhdet_fec!M98)</f>
        <v>0.6226313106823349</v>
      </c>
      <c r="N98" s="111">
        <f>IF(RES_hhdet_tes!N98=0,"",RES_hhdet_tes!N98/RES_hhdet_fec!N98)</f>
        <v>0.62770449077860291</v>
      </c>
      <c r="O98" s="111">
        <f>IF(RES_hhdet_tes!O98=0,"",RES_hhdet_tes!O98/RES_hhdet_fec!O98)</f>
        <v>0.63354395882756043</v>
      </c>
      <c r="P98" s="111">
        <f>IF(RES_hhdet_tes!P98=0,"",RES_hhdet_tes!P98/RES_hhdet_fec!P98)</f>
        <v>0.63943083786373189</v>
      </c>
      <c r="Q98" s="111">
        <f>IF(RES_hhdet_tes!Q98=0,"",RES_hhdet_tes!Q98/RES_hhdet_fec!Q98)</f>
        <v>0.64989355089348866</v>
      </c>
      <c r="R98" s="111">
        <f>IF(RES_hhdet_tes!R98=0,"",RES_hhdet_tes!R98/RES_hhdet_fec!R98)</f>
        <v>0.66091485011652229</v>
      </c>
      <c r="S98" s="111">
        <f>IF(RES_hhdet_tes!S98=0,"",RES_hhdet_tes!S98/RES_hhdet_fec!S98)</f>
        <v>0.67440976653172979</v>
      </c>
      <c r="T98" s="111">
        <f>IF(RES_hhdet_tes!T98=0,"",RES_hhdet_tes!T98/RES_hhdet_fec!T98)</f>
        <v>0.69153660667937777</v>
      </c>
      <c r="U98" s="111">
        <f>IF(RES_hhdet_tes!U98=0,"",RES_hhdet_tes!U98/RES_hhdet_fec!U98)</f>
        <v>0.70648823201639799</v>
      </c>
      <c r="V98" s="111">
        <f>IF(RES_hhdet_tes!V98=0,"",RES_hhdet_tes!V98/RES_hhdet_fec!V98)</f>
        <v>0.72137991529830559</v>
      </c>
      <c r="W98" s="111">
        <f>IF(RES_hhdet_tes!W98=0,"",RES_hhdet_tes!W98/RES_hhdet_fec!W98)</f>
        <v>0.73492068781111974</v>
      </c>
      <c r="X98" s="111">
        <f>IF(RES_hhdet_tes!X98=0,"",RES_hhdet_tes!X98/RES_hhdet_fec!X98)</f>
        <v>0.74830813088307557</v>
      </c>
      <c r="Y98" s="111">
        <f>IF(RES_hhdet_tes!Y98=0,"",RES_hhdet_tes!Y98/RES_hhdet_fec!Y98)</f>
        <v>0.76323595690088064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0.69319637247529098</v>
      </c>
      <c r="C100" s="124">
        <f>IF(RES_hhdet_tes!C100=0,"",RES_hhdet_tes!C100/RES_hhdet_fec!C100)</f>
        <v>0.69470574583416222</v>
      </c>
      <c r="D100" s="124">
        <f>IF(RES_hhdet_tes!D100=0,"",RES_hhdet_tes!D100/RES_hhdet_fec!D100)</f>
        <v>0.69789002392346589</v>
      </c>
      <c r="E100" s="124">
        <f>IF(RES_hhdet_tes!E100=0,"",RES_hhdet_tes!E100/RES_hhdet_fec!E100)</f>
        <v>0.70131699347674381</v>
      </c>
      <c r="F100" s="124">
        <f>IF(RES_hhdet_tes!F100=0,"",RES_hhdet_tes!F100/RES_hhdet_fec!F100)</f>
        <v>0.70423062057063401</v>
      </c>
      <c r="G100" s="124">
        <f>IF(RES_hhdet_tes!G100=0,"",RES_hhdet_tes!G100/RES_hhdet_fec!G100)</f>
        <v>0.7086667632194743</v>
      </c>
      <c r="H100" s="124">
        <f>IF(RES_hhdet_tes!H100=0,"",RES_hhdet_tes!H100/RES_hhdet_fec!H100)</f>
        <v>0.71232901592423381</v>
      </c>
      <c r="I100" s="124">
        <f>IF(RES_hhdet_tes!I100=0,"",RES_hhdet_tes!I100/RES_hhdet_fec!I100)</f>
        <v>0.70773553482320328</v>
      </c>
      <c r="J100" s="124">
        <f>IF(RES_hhdet_tes!J100=0,"",RES_hhdet_tes!J100/RES_hhdet_fec!J100)</f>
        <v>0.71262021122568842</v>
      </c>
      <c r="K100" s="124">
        <f>IF(RES_hhdet_tes!K100=0,"",RES_hhdet_tes!K100/RES_hhdet_fec!K100)</f>
        <v>0.71699705608872022</v>
      </c>
      <c r="L100" s="124">
        <f>IF(RES_hhdet_tes!L100=0,"",RES_hhdet_tes!L100/RES_hhdet_fec!L100)</f>
        <v>0.7145974246278205</v>
      </c>
      <c r="M100" s="124">
        <f>IF(RES_hhdet_tes!M100=0,"",RES_hhdet_tes!M100/RES_hhdet_fec!M100)</f>
        <v>0.71970944728130237</v>
      </c>
      <c r="N100" s="124">
        <f>IF(RES_hhdet_tes!N100=0,"",RES_hhdet_tes!N100/RES_hhdet_fec!N100)</f>
        <v>0.71762232224536815</v>
      </c>
      <c r="O100" s="124">
        <f>IF(RES_hhdet_tes!O100=0,"",RES_hhdet_tes!O100/RES_hhdet_fec!O100)</f>
        <v>0.70534990264481956</v>
      </c>
      <c r="P100" s="124">
        <f>IF(RES_hhdet_tes!P100=0,"",RES_hhdet_tes!P100/RES_hhdet_fec!P100)</f>
        <v>0.7025898460265233</v>
      </c>
      <c r="Q100" s="124">
        <f>IF(RES_hhdet_tes!Q100=0,"",RES_hhdet_tes!Q100/RES_hhdet_fec!Q100)</f>
        <v>0.70307325179613689</v>
      </c>
      <c r="R100" s="124">
        <f>IF(RES_hhdet_tes!R100=0,"",RES_hhdet_tes!R100/RES_hhdet_fec!R100)</f>
        <v>0.70737937599337875</v>
      </c>
      <c r="S100" s="124">
        <f>IF(RES_hhdet_tes!S100=0,"",RES_hhdet_tes!S100/RES_hhdet_fec!S100)</f>
        <v>0.70823398532468773</v>
      </c>
      <c r="T100" s="124">
        <f>IF(RES_hhdet_tes!T100=0,"",RES_hhdet_tes!T100/RES_hhdet_fec!T100)</f>
        <v>0.70622993344477769</v>
      </c>
      <c r="U100" s="124">
        <f>IF(RES_hhdet_tes!U100=0,"",RES_hhdet_tes!U100/RES_hhdet_fec!U100)</f>
        <v>0.69927696652210292</v>
      </c>
      <c r="V100" s="124">
        <f>IF(RES_hhdet_tes!V100=0,"",RES_hhdet_tes!V100/RES_hhdet_fec!V100)</f>
        <v>0.7002353683270659</v>
      </c>
      <c r="W100" s="124">
        <f>IF(RES_hhdet_tes!W100=0,"",RES_hhdet_tes!W100/RES_hhdet_fec!W100)</f>
        <v>0.70966241890282256</v>
      </c>
      <c r="X100" s="124">
        <f>IF(RES_hhdet_tes!X100=0,"",RES_hhdet_tes!X100/RES_hhdet_fec!X100)</f>
        <v>0.76188668767958723</v>
      </c>
      <c r="Y100" s="124">
        <f>IF(RES_hhdet_tes!Y100=0,"",RES_hhdet_tes!Y100/RES_hhdet_fec!Y100)</f>
        <v>0.78130213396744685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0.56681165648792797</v>
      </c>
      <c r="C101" s="111">
        <f>IF(RES_hhdet_tes!C101=0,"",RES_hhdet_tes!C101/RES_hhdet_fec!C101)</f>
        <v>0.5675471640412989</v>
      </c>
      <c r="D101" s="111">
        <f>IF(RES_hhdet_tes!D101=0,"",RES_hhdet_tes!D101/RES_hhdet_fec!D101)</f>
        <v>0.56817449869896786</v>
      </c>
      <c r="E101" s="111">
        <f>IF(RES_hhdet_tes!E101=0,"",RES_hhdet_tes!E101/RES_hhdet_fec!E101)</f>
        <v>0.5690204323390996</v>
      </c>
      <c r="F101" s="111">
        <f>IF(RES_hhdet_tes!F101=0,"",RES_hhdet_tes!F101/RES_hhdet_fec!F101)</f>
        <v>0.57018138080000635</v>
      </c>
      <c r="G101" s="111">
        <f>IF(RES_hhdet_tes!G101=0,"",RES_hhdet_tes!G101/RES_hhdet_fec!G101)</f>
        <v>0.57164670562933106</v>
      </c>
      <c r="H101" s="111">
        <f>IF(RES_hhdet_tes!H101=0,"",RES_hhdet_tes!H101/RES_hhdet_fec!H101)</f>
        <v>0.57320053414865713</v>
      </c>
      <c r="I101" s="111">
        <f>IF(RES_hhdet_tes!I101=0,"",RES_hhdet_tes!I101/RES_hhdet_fec!I101)</f>
        <v>0.5739083370850544</v>
      </c>
      <c r="J101" s="111">
        <f>IF(RES_hhdet_tes!J101=0,"",RES_hhdet_tes!J101/RES_hhdet_fec!J101)</f>
        <v>0.57407951911516597</v>
      </c>
      <c r="K101" s="111">
        <f>IF(RES_hhdet_tes!K101=0,"",RES_hhdet_tes!K101/RES_hhdet_fec!K101)</f>
        <v>0.57431117764030271</v>
      </c>
      <c r="L101" s="111">
        <f>IF(RES_hhdet_tes!L101=0,"",RES_hhdet_tes!L101/RES_hhdet_fec!L101)</f>
        <v>0.57461377889206566</v>
      </c>
      <c r="M101" s="111">
        <f>IF(RES_hhdet_tes!M101=0,"",RES_hhdet_tes!M101/RES_hhdet_fec!M101)</f>
        <v>0.57496400978080975</v>
      </c>
      <c r="N101" s="111">
        <f>IF(RES_hhdet_tes!N101=0,"",RES_hhdet_tes!N101/RES_hhdet_fec!N101)</f>
        <v>0.57531297124167802</v>
      </c>
      <c r="O101" s="111">
        <f>IF(RES_hhdet_tes!O101=0,"",RES_hhdet_tes!O101/RES_hhdet_fec!O101)</f>
        <v>0.57554931568286805</v>
      </c>
      <c r="P101" s="111">
        <f>IF(RES_hhdet_tes!P101=0,"",RES_hhdet_tes!P101/RES_hhdet_fec!P101)</f>
        <v>0.57566065360317709</v>
      </c>
      <c r="Q101" s="111">
        <f>IF(RES_hhdet_tes!Q101=0,"",RES_hhdet_tes!Q101/RES_hhdet_fec!Q101)</f>
        <v>0.57584565799859544</v>
      </c>
      <c r="R101" s="111">
        <f>IF(RES_hhdet_tes!R101=0,"",RES_hhdet_tes!R101/RES_hhdet_fec!R101)</f>
        <v>0.57628308111755722</v>
      </c>
      <c r="S101" s="111">
        <f>IF(RES_hhdet_tes!S101=0,"",RES_hhdet_tes!S101/RES_hhdet_fec!S101)</f>
        <v>0.57732539780816516</v>
      </c>
      <c r="T101" s="111">
        <f>IF(RES_hhdet_tes!T101=0,"",RES_hhdet_tes!T101/RES_hhdet_fec!T101)</f>
        <v>0.57911210325444085</v>
      </c>
      <c r="U101" s="111">
        <f>IF(RES_hhdet_tes!U101=0,"",RES_hhdet_tes!U101/RES_hhdet_fec!U101)</f>
        <v>0.5817286880611815</v>
      </c>
      <c r="V101" s="111">
        <f>IF(RES_hhdet_tes!V101=0,"",RES_hhdet_tes!V101/RES_hhdet_fec!V101)</f>
        <v>0.5840216606002655</v>
      </c>
      <c r="W101" s="111">
        <f>IF(RES_hhdet_tes!W101=0,"",RES_hhdet_tes!W101/RES_hhdet_fec!W101)</f>
        <v>0.58546095086070671</v>
      </c>
      <c r="X101" s="111">
        <f>IF(RES_hhdet_tes!X101=0,"",RES_hhdet_tes!X101/RES_hhdet_fec!X101)</f>
        <v>0.58647422596165277</v>
      </c>
      <c r="Y101" s="111">
        <f>IF(RES_hhdet_tes!Y101=0,"",RES_hhdet_tes!Y101/RES_hhdet_fec!Y101)</f>
        <v>0.5871197713706483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0.57862632100762468</v>
      </c>
      <c r="C102" s="111">
        <f>IF(RES_hhdet_tes!C102=0,"",RES_hhdet_tes!C102/RES_hhdet_fec!C102)</f>
        <v>0.57925754222833881</v>
      </c>
      <c r="D102" s="111">
        <f>IF(RES_hhdet_tes!D102=0,"",RES_hhdet_tes!D102/RES_hhdet_fec!D102)</f>
        <v>0.57976927361497599</v>
      </c>
      <c r="E102" s="111">
        <f>IF(RES_hhdet_tes!E102=0,"",RES_hhdet_tes!E102/RES_hhdet_fec!E102)</f>
        <v>0.58060462827046666</v>
      </c>
      <c r="F102" s="111">
        <f>IF(RES_hhdet_tes!F102=0,"",RES_hhdet_tes!F102/RES_hhdet_fec!F102)</f>
        <v>0.58199596739706949</v>
      </c>
      <c r="G102" s="111">
        <f>IF(RES_hhdet_tes!G102=0,"",RES_hhdet_tes!G102/RES_hhdet_fec!G102)</f>
        <v>0.58391850885960439</v>
      </c>
      <c r="H102" s="111">
        <f>IF(RES_hhdet_tes!H102=0,"",RES_hhdet_tes!H102/RES_hhdet_fec!H102)</f>
        <v>0.58604826423014145</v>
      </c>
      <c r="I102" s="111">
        <f>IF(RES_hhdet_tes!I102=0,"",RES_hhdet_tes!I102/RES_hhdet_fec!I102)</f>
        <v>0.58704123308444001</v>
      </c>
      <c r="J102" s="111">
        <f>IF(RES_hhdet_tes!J102=0,"",RES_hhdet_tes!J102/RES_hhdet_fec!J102)</f>
        <v>0.58732607698966799</v>
      </c>
      <c r="K102" s="111">
        <f>IF(RES_hhdet_tes!K102=0,"",RES_hhdet_tes!K102/RES_hhdet_fec!K102)</f>
        <v>0.58770929687960383</v>
      </c>
      <c r="L102" s="111">
        <f>IF(RES_hhdet_tes!L102=0,"",RES_hhdet_tes!L102/RES_hhdet_fec!L102)</f>
        <v>0.5881580668074623</v>
      </c>
      <c r="M102" s="111">
        <f>IF(RES_hhdet_tes!M102=0,"",RES_hhdet_tes!M102/RES_hhdet_fec!M102)</f>
        <v>0.5888006372782939</v>
      </c>
      <c r="N102" s="111">
        <f>IF(RES_hhdet_tes!N102=0,"",RES_hhdet_tes!N102/RES_hhdet_fec!N102)</f>
        <v>0.58935439086288621</v>
      </c>
      <c r="O102" s="111">
        <f>IF(RES_hhdet_tes!O102=0,"",RES_hhdet_tes!O102/RES_hhdet_fec!O102)</f>
        <v>0.58979112000959122</v>
      </c>
      <c r="P102" s="111">
        <f>IF(RES_hhdet_tes!P102=0,"",RES_hhdet_tes!P102/RES_hhdet_fec!P102)</f>
        <v>0.5900403508211215</v>
      </c>
      <c r="Q102" s="111">
        <f>IF(RES_hhdet_tes!Q102=0,"",RES_hhdet_tes!Q102/RES_hhdet_fec!Q102)</f>
        <v>0.59054913634767114</v>
      </c>
      <c r="R102" s="111">
        <f>IF(RES_hhdet_tes!R102=0,"",RES_hhdet_tes!R102/RES_hhdet_fec!R102)</f>
        <v>0.59158078098167444</v>
      </c>
      <c r="S102" s="111">
        <f>IF(RES_hhdet_tes!S102=0,"",RES_hhdet_tes!S102/RES_hhdet_fec!S102)</f>
        <v>0.59425468423433403</v>
      </c>
      <c r="T102" s="111">
        <f>IF(RES_hhdet_tes!T102=0,"",RES_hhdet_tes!T102/RES_hhdet_fec!T102)</f>
        <v>0.59883511568278003</v>
      </c>
      <c r="U102" s="111">
        <f>IF(RES_hhdet_tes!U102=0,"",RES_hhdet_tes!U102/RES_hhdet_fec!U102)</f>
        <v>0.60222003655227052</v>
      </c>
      <c r="V102" s="111">
        <f>IF(RES_hhdet_tes!V102=0,"",RES_hhdet_tes!V102/RES_hhdet_fec!V102)</f>
        <v>0.60589516640938712</v>
      </c>
      <c r="W102" s="111">
        <f>IF(RES_hhdet_tes!W102=0,"",RES_hhdet_tes!W102/RES_hhdet_fec!W102)</f>
        <v>0.60946620553784958</v>
      </c>
      <c r="X102" s="111">
        <f>IF(RES_hhdet_tes!X102=0,"",RES_hhdet_tes!X102/RES_hhdet_fec!X102)</f>
        <v>0.61223911281739407</v>
      </c>
      <c r="Y102" s="111">
        <f>IF(RES_hhdet_tes!Y102=0,"",RES_hhdet_tes!Y102/RES_hhdet_fec!Y102)</f>
        <v>0.6147100745664329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0.73745848172191819</v>
      </c>
      <c r="C103" s="45">
        <f>IF(RES_hhdet_tes!C103=0,"",RES_hhdet_tes!C103/RES_hhdet_fec!C103)</f>
        <v>0.73911896807572597</v>
      </c>
      <c r="D103" s="45">
        <f>IF(RES_hhdet_tes!D103=0,"",RES_hhdet_tes!D103/RES_hhdet_fec!D103)</f>
        <v>0.7407595986829163</v>
      </c>
      <c r="E103" s="45">
        <f>IF(RES_hhdet_tes!E103=0,"",RES_hhdet_tes!E103/RES_hhdet_fec!E103)</f>
        <v>0.74283544389532596</v>
      </c>
      <c r="F103" s="45">
        <f>IF(RES_hhdet_tes!F103=0,"",RES_hhdet_tes!F103/RES_hhdet_fec!F103)</f>
        <v>0.74588279059241414</v>
      </c>
      <c r="G103" s="45">
        <f>IF(RES_hhdet_tes!G103=0,"",RES_hhdet_tes!G103/RES_hhdet_fec!G103)</f>
        <v>0.74947310658333721</v>
      </c>
      <c r="H103" s="45">
        <f>IF(RES_hhdet_tes!H103=0,"",RES_hhdet_tes!H103/RES_hhdet_fec!H103)</f>
        <v>0.75342538887739618</v>
      </c>
      <c r="I103" s="45">
        <f>IF(RES_hhdet_tes!I103=0,"",RES_hhdet_tes!I103/RES_hhdet_fec!I103)</f>
        <v>0.75554582678980642</v>
      </c>
      <c r="J103" s="45">
        <f>IF(RES_hhdet_tes!J103=0,"",RES_hhdet_tes!J103/RES_hhdet_fec!J103)</f>
        <v>0.75646294036519235</v>
      </c>
      <c r="K103" s="45">
        <f>IF(RES_hhdet_tes!K103=0,"",RES_hhdet_tes!K103/RES_hhdet_fec!K103)</f>
        <v>0.75791442472224047</v>
      </c>
      <c r="L103" s="45">
        <f>IF(RES_hhdet_tes!L103=0,"",RES_hhdet_tes!L103/RES_hhdet_fec!L103)</f>
        <v>0.75972265247183812</v>
      </c>
      <c r="M103" s="45">
        <f>IF(RES_hhdet_tes!M103=0,"",RES_hhdet_tes!M103/RES_hhdet_fec!M103)</f>
        <v>0.76229056923609861</v>
      </c>
      <c r="N103" s="45">
        <f>IF(RES_hhdet_tes!N103=0,"",RES_hhdet_tes!N103/RES_hhdet_fec!N103)</f>
        <v>0.76501449311884973</v>
      </c>
      <c r="O103" s="45">
        <f>IF(RES_hhdet_tes!O103=0,"",RES_hhdet_tes!O103/RES_hhdet_fec!O103)</f>
        <v>0.76747314869010796</v>
      </c>
      <c r="P103" s="45">
        <f>IF(RES_hhdet_tes!P103=0,"",RES_hhdet_tes!P103/RES_hhdet_fec!P103)</f>
        <v>0.76958737528486809</v>
      </c>
      <c r="Q103" s="45">
        <f>IF(RES_hhdet_tes!Q103=0,"",RES_hhdet_tes!Q103/RES_hhdet_fec!Q103)</f>
        <v>0.77327802591136685</v>
      </c>
      <c r="R103" s="45">
        <f>IF(RES_hhdet_tes!R103=0,"",RES_hhdet_tes!R103/RES_hhdet_fec!R103)</f>
        <v>0.77916660621896638</v>
      </c>
      <c r="S103" s="45">
        <f>IF(RES_hhdet_tes!S103=0,"",RES_hhdet_tes!S103/RES_hhdet_fec!S103)</f>
        <v>0.78770819281137194</v>
      </c>
      <c r="T103" s="45">
        <f>IF(RES_hhdet_tes!T103=0,"",RES_hhdet_tes!T103/RES_hhdet_fec!T103)</f>
        <v>0.79925068649037756</v>
      </c>
      <c r="U103" s="45">
        <f>IF(RES_hhdet_tes!U103=0,"",RES_hhdet_tes!U103/RES_hhdet_fec!U103)</f>
        <v>0.81124470297615825</v>
      </c>
      <c r="V103" s="45">
        <f>IF(RES_hhdet_tes!V103=0,"",RES_hhdet_tes!V103/RES_hhdet_fec!V103)</f>
        <v>0.82601733201865379</v>
      </c>
      <c r="W103" s="45">
        <f>IF(RES_hhdet_tes!W103=0,"",RES_hhdet_tes!W103/RES_hhdet_fec!W103)</f>
        <v>0.84253680515579599</v>
      </c>
      <c r="X103" s="45">
        <f>IF(RES_hhdet_tes!X103=0,"",RES_hhdet_tes!X103/RES_hhdet_fec!X103)</f>
        <v>0.85880275880630585</v>
      </c>
      <c r="Y103" s="45">
        <f>IF(RES_hhdet_tes!Y103=0,"",RES_hhdet_tes!Y103/RES_hhdet_fec!Y103)</f>
        <v>0.87373704792531515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>
        <f>IF(RES_hhdet_tes!F105=0,"",RES_hhdet_tes!F105/RES_hhdet_fec!F105)</f>
        <v>0.76947553951163905</v>
      </c>
      <c r="G105" s="119">
        <f>IF(RES_hhdet_tes!G105=0,"",RES_hhdet_tes!G105/RES_hhdet_fec!G105)</f>
        <v>0.8172197957545404</v>
      </c>
      <c r="H105" s="119">
        <f>IF(RES_hhdet_tes!H105=0,"",RES_hhdet_tes!H105/RES_hhdet_fec!H105)</f>
        <v>0.85292289462293158</v>
      </c>
      <c r="I105" s="119">
        <f>IF(RES_hhdet_tes!I105=0,"",RES_hhdet_tes!I105/RES_hhdet_fec!I105)</f>
        <v>0.89387976150361115</v>
      </c>
      <c r="J105" s="119">
        <f>IF(RES_hhdet_tes!J105=0,"",RES_hhdet_tes!J105/RES_hhdet_fec!J105)</f>
        <v>0.89695378444878848</v>
      </c>
      <c r="K105" s="119">
        <f>IF(RES_hhdet_tes!K105=0,"",RES_hhdet_tes!K105/RES_hhdet_fec!K105)</f>
        <v>0.86123726592462535</v>
      </c>
      <c r="L105" s="119">
        <f>IF(RES_hhdet_tes!L105=0,"",RES_hhdet_tes!L105/RES_hhdet_fec!L105)</f>
        <v>0.89188762837223401</v>
      </c>
      <c r="M105" s="119">
        <f>IF(RES_hhdet_tes!M105=0,"",RES_hhdet_tes!M105/RES_hhdet_fec!M105)</f>
        <v>0.87728399239522847</v>
      </c>
      <c r="N105" s="119">
        <f>IF(RES_hhdet_tes!N105=0,"",RES_hhdet_tes!N105/RES_hhdet_fec!N105)</f>
        <v>0.91265385666400334</v>
      </c>
      <c r="O105" s="119">
        <f>IF(RES_hhdet_tes!O105=0,"",RES_hhdet_tes!O105/RES_hhdet_fec!O105)</f>
        <v>0.84649549203297703</v>
      </c>
      <c r="P105" s="119">
        <f>IF(RES_hhdet_tes!P105=0,"",RES_hhdet_tes!P105/RES_hhdet_fec!P105)</f>
        <v>0.82402355314338227</v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>
        <f>IF(RES_hhdet_tes!F106=0,"",RES_hhdet_tes!F106/RES_hhdet_fec!F106)</f>
        <v>0.76952698619216109</v>
      </c>
      <c r="G106" s="124">
        <f>IF(RES_hhdet_tes!G106=0,"",RES_hhdet_tes!G106/RES_hhdet_fec!G106)</f>
        <v>0.77053300193809149</v>
      </c>
      <c r="H106" s="124">
        <f>IF(RES_hhdet_tes!H106=0,"",RES_hhdet_tes!H106/RES_hhdet_fec!H106)</f>
        <v>0.7716318231405277</v>
      </c>
      <c r="I106" s="124">
        <f>IF(RES_hhdet_tes!I106=0,"",RES_hhdet_tes!I106/RES_hhdet_fec!I106)</f>
        <v>0.7722279321018104</v>
      </c>
      <c r="J106" s="124">
        <f>IF(RES_hhdet_tes!J106=0,"",RES_hhdet_tes!J106/RES_hhdet_fec!J106)</f>
        <v>0.77316081638938972</v>
      </c>
      <c r="K106" s="124">
        <f>IF(RES_hhdet_tes!K106=0,"",RES_hhdet_tes!K106/RES_hhdet_fec!K106)</f>
        <v>0.77406729572647825</v>
      </c>
      <c r="L106" s="124">
        <f>IF(RES_hhdet_tes!L106=0,"",RES_hhdet_tes!L106/RES_hhdet_fec!L106)</f>
        <v>0.77443649994162156</v>
      </c>
      <c r="M106" s="124">
        <f>IF(RES_hhdet_tes!M106=0,"",RES_hhdet_tes!M106/RES_hhdet_fec!M106)</f>
        <v>0.77458742836471672</v>
      </c>
      <c r="N106" s="124">
        <f>IF(RES_hhdet_tes!N106=0,"",RES_hhdet_tes!N106/RES_hhdet_fec!N106)</f>
        <v>0.77451071906968305</v>
      </c>
      <c r="O106" s="124">
        <f>IF(RES_hhdet_tes!O106=0,"",RES_hhdet_tes!O106/RES_hhdet_fec!O106)</f>
        <v>0.77482013741408173</v>
      </c>
      <c r="P106" s="124">
        <f>IF(RES_hhdet_tes!P106=0,"",RES_hhdet_tes!P106/RES_hhdet_fec!P106)</f>
        <v>0.77495443403914899</v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>
        <f>IF(RES_hhdet_tes!F107=0,"",RES_hhdet_tes!F107/RES_hhdet_fec!F107)</f>
        <v>0.7686771470761764</v>
      </c>
      <c r="G107" s="111">
        <f>IF(RES_hhdet_tes!G107=0,"",RES_hhdet_tes!G107/RES_hhdet_fec!G107)</f>
        <v>0.76969776565029102</v>
      </c>
      <c r="H107" s="111">
        <f>IF(RES_hhdet_tes!H107=0,"",RES_hhdet_tes!H107/RES_hhdet_fec!H107)</f>
        <v>0.77082061979343852</v>
      </c>
      <c r="I107" s="111">
        <f>IF(RES_hhdet_tes!I107=0,"",RES_hhdet_tes!I107/RES_hhdet_fec!I107)</f>
        <v>0.77146879830863491</v>
      </c>
      <c r="J107" s="111">
        <f>IF(RES_hhdet_tes!J107=0,"",RES_hhdet_tes!J107/RES_hhdet_fec!J107)</f>
        <v>0.77240196893963375</v>
      </c>
      <c r="K107" s="111">
        <f>IF(RES_hhdet_tes!K107=0,"",RES_hhdet_tes!K107/RES_hhdet_fec!K107)</f>
        <v>0.77327408740378067</v>
      </c>
      <c r="L107" s="111">
        <f>IF(RES_hhdet_tes!L107=0,"",RES_hhdet_tes!L107/RES_hhdet_fec!L107)</f>
        <v>0.77368848870514417</v>
      </c>
      <c r="M107" s="111">
        <f>IF(RES_hhdet_tes!M107=0,"",RES_hhdet_tes!M107/RES_hhdet_fec!M107)</f>
        <v>0.77384195686354429</v>
      </c>
      <c r="N107" s="111">
        <f>IF(RES_hhdet_tes!N107=0,"",RES_hhdet_tes!N107/RES_hhdet_fec!N107)</f>
        <v>0.77384751063164503</v>
      </c>
      <c r="O107" s="111">
        <f>IF(RES_hhdet_tes!O107=0,"",RES_hhdet_tes!O107/RES_hhdet_fec!O107)</f>
        <v>0.77409317812351142</v>
      </c>
      <c r="P107" s="111">
        <f>IF(RES_hhdet_tes!P107=0,"",RES_hhdet_tes!P107/RES_hhdet_fec!P107)</f>
        <v>0.77420680523058238</v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>
        <f>IF(RES_hhdet_tes!F109=0,"",RES_hhdet_tes!F109/RES_hhdet_fec!F109)</f>
        <v>2.4810956730450684</v>
      </c>
      <c r="G109" s="124">
        <f>IF(RES_hhdet_tes!G109=0,"",RES_hhdet_tes!G109/RES_hhdet_fec!G109)</f>
        <v>2.5637813008021872</v>
      </c>
      <c r="H109" s="124">
        <f>IF(RES_hhdet_tes!H109=0,"",RES_hhdet_tes!H109/RES_hhdet_fec!H109)</f>
        <v>2.60199325017398</v>
      </c>
      <c r="I109" s="124">
        <f>IF(RES_hhdet_tes!I109=0,"",RES_hhdet_tes!I109/RES_hhdet_fec!I109)</f>
        <v>2.6196956261970437</v>
      </c>
      <c r="J109" s="124">
        <f>IF(RES_hhdet_tes!J109=0,"",RES_hhdet_tes!J109/RES_hhdet_fec!J109)</f>
        <v>2.6270603551793621</v>
      </c>
      <c r="K109" s="124">
        <f>IF(RES_hhdet_tes!K109=0,"",RES_hhdet_tes!K109/RES_hhdet_fec!K109)</f>
        <v>2.6460273700596506</v>
      </c>
      <c r="L109" s="124">
        <f>IF(RES_hhdet_tes!L109=0,"",RES_hhdet_tes!L109/RES_hhdet_fec!L109)</f>
        <v>2.6711868660839846</v>
      </c>
      <c r="M109" s="124">
        <f>IF(RES_hhdet_tes!M109=0,"",RES_hhdet_tes!M109/RES_hhdet_fec!M109)</f>
        <v>2.7032637397509052</v>
      </c>
      <c r="N109" s="124">
        <f>IF(RES_hhdet_tes!N109=0,"",RES_hhdet_tes!N109/RES_hhdet_fec!N109)</f>
        <v>2.7671608151291727</v>
      </c>
      <c r="O109" s="124">
        <f>IF(RES_hhdet_tes!O109=0,"",RES_hhdet_tes!O109/RES_hhdet_fec!O109)</f>
        <v>2.9464056686322704</v>
      </c>
      <c r="P109" s="124">
        <f>IF(RES_hhdet_tes!P109=0,"",RES_hhdet_tes!P109/RES_hhdet_fec!P109)</f>
        <v>3.118403794440181</v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>
        <f>IF(RES_hhdet_tes!F110=0,"",RES_hhdet_tes!F110/RES_hhdet_fec!F110)</f>
        <v>2.4810956730450684</v>
      </c>
      <c r="G110" s="111">
        <f>IF(RES_hhdet_tes!G110=0,"",RES_hhdet_tes!G110/RES_hhdet_fec!G110)</f>
        <v>2.5637813008021872</v>
      </c>
      <c r="H110" s="111">
        <f>IF(RES_hhdet_tes!H110=0,"",RES_hhdet_tes!H110/RES_hhdet_fec!H110)</f>
        <v>2.60199325017398</v>
      </c>
      <c r="I110" s="111">
        <f>IF(RES_hhdet_tes!I110=0,"",RES_hhdet_tes!I110/RES_hhdet_fec!I110)</f>
        <v>2.6196956261970437</v>
      </c>
      <c r="J110" s="111">
        <f>IF(RES_hhdet_tes!J110=0,"",RES_hhdet_tes!J110/RES_hhdet_fec!J110)</f>
        <v>2.6270603551793621</v>
      </c>
      <c r="K110" s="111">
        <f>IF(RES_hhdet_tes!K110=0,"",RES_hhdet_tes!K110/RES_hhdet_fec!K110)</f>
        <v>2.6460273700596506</v>
      </c>
      <c r="L110" s="111">
        <f>IF(RES_hhdet_tes!L110=0,"",RES_hhdet_tes!L110/RES_hhdet_fec!L110)</f>
        <v>2.6711868660839846</v>
      </c>
      <c r="M110" s="111">
        <f>IF(RES_hhdet_tes!M110=0,"",RES_hhdet_tes!M110/RES_hhdet_fec!M110)</f>
        <v>2.7032637397509052</v>
      </c>
      <c r="N110" s="111">
        <f>IF(RES_hhdet_tes!N110=0,"",RES_hhdet_tes!N110/RES_hhdet_fec!N110)</f>
        <v>2.7671608151291727</v>
      </c>
      <c r="O110" s="111">
        <f>IF(RES_hhdet_tes!O110=0,"",RES_hhdet_tes!O110/RES_hhdet_fec!O110)</f>
        <v>2.9464056686322704</v>
      </c>
      <c r="P110" s="111">
        <f>IF(RES_hhdet_tes!P110=0,"",RES_hhdet_tes!P110/RES_hhdet_fec!P110)</f>
        <v>3.118403794440181</v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>
        <f>IF(RES_hhdet_tes!F111=0,"",RES_hhdet_tes!F111/RES_hhdet_fec!F111)</f>
        <v>0.73394145410993861</v>
      </c>
      <c r="G111" s="124">
        <f>IF(RES_hhdet_tes!G111=0,"",RES_hhdet_tes!G111/RES_hhdet_fec!G111)</f>
        <v>0.73510894228340151</v>
      </c>
      <c r="H111" s="124">
        <f>IF(RES_hhdet_tes!H111=0,"",RES_hhdet_tes!H111/RES_hhdet_fec!H111)</f>
        <v>0.74422360377680741</v>
      </c>
      <c r="I111" s="124">
        <f>IF(RES_hhdet_tes!I111=0,"",RES_hhdet_tes!I111/RES_hhdet_fec!I111)</f>
        <v>0.75267644715819548</v>
      </c>
      <c r="J111" s="124">
        <f>IF(RES_hhdet_tes!J111=0,"",RES_hhdet_tes!J111/RES_hhdet_fec!J111)</f>
        <v>0.76404362657848635</v>
      </c>
      <c r="K111" s="124">
        <f>IF(RES_hhdet_tes!K111=0,"",RES_hhdet_tes!K111/RES_hhdet_fec!K111)</f>
        <v>0.76832791548896928</v>
      </c>
      <c r="L111" s="124">
        <f>IF(RES_hhdet_tes!L111=0,"",RES_hhdet_tes!L111/RES_hhdet_fec!L111)</f>
        <v>0.77414738592955012</v>
      </c>
      <c r="M111" s="124">
        <f>IF(RES_hhdet_tes!M111=0,"",RES_hhdet_tes!M111/RES_hhdet_fec!M111)</f>
        <v>0.78329729496528311</v>
      </c>
      <c r="N111" s="124">
        <f>IF(RES_hhdet_tes!N111=0,"",RES_hhdet_tes!N111/RES_hhdet_fec!N111)</f>
        <v>0.80583934786580624</v>
      </c>
      <c r="O111" s="124">
        <f>IF(RES_hhdet_tes!O111=0,"",RES_hhdet_tes!O111/RES_hhdet_fec!O111)</f>
        <v>0.80166770577678659</v>
      </c>
      <c r="P111" s="124">
        <f>IF(RES_hhdet_tes!P111=0,"",RES_hhdet_tes!P111/RES_hhdet_fec!P111)</f>
        <v>0.80108708101196047</v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>
        <f>IF(RES_hhdet_tes!F116=0,"",RES_hhdet_tes!F116/RES_hhdet_fec!F116)</f>
        <v>0.61182012227708071</v>
      </c>
      <c r="G116" s="112">
        <f>IF(RES_hhdet_tes!G116=0,"",RES_hhdet_tes!G116/RES_hhdet_fec!G116)</f>
        <v>0.61217809853555427</v>
      </c>
      <c r="H116" s="112">
        <f>IF(RES_hhdet_tes!H116=0,"",RES_hhdet_tes!H116/RES_hhdet_fec!H116)</f>
        <v>0.6126216876283207</v>
      </c>
      <c r="I116" s="112">
        <f>IF(RES_hhdet_tes!I116=0,"",RES_hhdet_tes!I116/RES_hhdet_fec!I116)</f>
        <v>0.61264022762064463</v>
      </c>
      <c r="J116" s="112">
        <f>IF(RES_hhdet_tes!J116=0,"",RES_hhdet_tes!J116/RES_hhdet_fec!J116)</f>
        <v>0.61284686194166638</v>
      </c>
      <c r="K116" s="112">
        <f>IF(RES_hhdet_tes!K116=0,"",RES_hhdet_tes!K116/RES_hhdet_fec!K116)</f>
        <v>0.61408786837035245</v>
      </c>
      <c r="L116" s="112">
        <f>IF(RES_hhdet_tes!L116=0,"",RES_hhdet_tes!L116/RES_hhdet_fec!L116)</f>
        <v>0.61579755231650923</v>
      </c>
      <c r="M116" s="112">
        <f>IF(RES_hhdet_tes!M116=0,"",RES_hhdet_tes!M116/RES_hhdet_fec!M116)</f>
        <v>0.61947521824830132</v>
      </c>
      <c r="N116" s="112">
        <f>IF(RES_hhdet_tes!N116=0,"",RES_hhdet_tes!N116/RES_hhdet_fec!N116)</f>
        <v>0.62946170414465108</v>
      </c>
      <c r="O116" s="112">
        <f>IF(RES_hhdet_tes!O116=0,"",RES_hhdet_tes!O116/RES_hhdet_fec!O116)</f>
        <v>0.63353684124570375</v>
      </c>
      <c r="P116" s="112">
        <f>IF(RES_hhdet_tes!P116=0,"",RES_hhdet_tes!P116/RES_hhdet_fec!P116)</f>
        <v>0.6359181367460891</v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>
        <f>IF(RES_hhdet_tes!F117=0,"",RES_hhdet_tes!F117/RES_hhdet_fec!F117)</f>
        <v>0.88689221864090195</v>
      </c>
      <c r="G117" s="113">
        <f>IF(RES_hhdet_tes!G117=0,"",RES_hhdet_tes!G117/RES_hhdet_fec!G117)</f>
        <v>0.87414852069370952</v>
      </c>
      <c r="H117" s="113">
        <f>IF(RES_hhdet_tes!H117=0,"",RES_hhdet_tes!H117/RES_hhdet_fec!H117)</f>
        <v>0.88557691134103089</v>
      </c>
      <c r="I117" s="113">
        <f>IF(RES_hhdet_tes!I117=0,"",RES_hhdet_tes!I117/RES_hhdet_fec!I117)</f>
        <v>0.88467579644028904</v>
      </c>
      <c r="J117" s="113">
        <f>IF(RES_hhdet_tes!J117=0,"",RES_hhdet_tes!J117/RES_hhdet_fec!J117)</f>
        <v>0.8869683413493975</v>
      </c>
      <c r="K117" s="113">
        <f>IF(RES_hhdet_tes!K117=0,"",RES_hhdet_tes!K117/RES_hhdet_fec!K117)</f>
        <v>0.88660754685520538</v>
      </c>
      <c r="L117" s="113">
        <f>IF(RES_hhdet_tes!L117=0,"",RES_hhdet_tes!L117/RES_hhdet_fec!L117)</f>
        <v>0.88669895017287303</v>
      </c>
      <c r="M117" s="113">
        <f>IF(RES_hhdet_tes!M117=0,"",RES_hhdet_tes!M117/RES_hhdet_fec!M117)</f>
        <v>0.89006150610682611</v>
      </c>
      <c r="N117" s="113">
        <f>IF(RES_hhdet_tes!N117=0,"",RES_hhdet_tes!N117/RES_hhdet_fec!N117)</f>
        <v>0.90917259973415054</v>
      </c>
      <c r="O117" s="113">
        <f>IF(RES_hhdet_tes!O117=0,"",RES_hhdet_tes!O117/RES_hhdet_fec!O117)</f>
        <v>0.90304044559386576</v>
      </c>
      <c r="P117" s="113">
        <f>IF(RES_hhdet_tes!P117=0,"",RES_hhdet_tes!P117/RES_hhdet_fec!P117)</f>
        <v>0.90573260375228037</v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>
        <f>IF(RES_hhdet_tes!F118=0,"",RES_hhdet_tes!F118/RES_hhdet_fec!F118)</f>
        <v>0.6118201222770806</v>
      </c>
      <c r="G118" s="111">
        <f>IF(RES_hhdet_tes!G118=0,"",RES_hhdet_tes!G118/RES_hhdet_fec!G118)</f>
        <v>0.61230098244730491</v>
      </c>
      <c r="H118" s="111">
        <f>IF(RES_hhdet_tes!H118=0,"",RES_hhdet_tes!H118/RES_hhdet_fec!H118)</f>
        <v>0.61289737561528557</v>
      </c>
      <c r="I118" s="111">
        <f>IF(RES_hhdet_tes!I118=0,"",RES_hhdet_tes!I118/RES_hhdet_fec!I118)</f>
        <v>0.61349863065773047</v>
      </c>
      <c r="J118" s="111">
        <f>IF(RES_hhdet_tes!J118=0,"",RES_hhdet_tes!J118/RES_hhdet_fec!J118)</f>
        <v>0.61458235010014239</v>
      </c>
      <c r="K118" s="111">
        <f>IF(RES_hhdet_tes!K118=0,"",RES_hhdet_tes!K118/RES_hhdet_fec!K118)</f>
        <v>0.61574268145450517</v>
      </c>
      <c r="L118" s="111">
        <f>IF(RES_hhdet_tes!L118=0,"",RES_hhdet_tes!L118/RES_hhdet_fec!L118)</f>
        <v>0.61762282194818907</v>
      </c>
      <c r="M118" s="111">
        <f>IF(RES_hhdet_tes!M118=0,"",RES_hhdet_tes!M118/RES_hhdet_fec!M118)</f>
        <v>0.62041759278032038</v>
      </c>
      <c r="N118" s="111">
        <f>IF(RES_hhdet_tes!N118=0,"",RES_hhdet_tes!N118/RES_hhdet_fec!N118)</f>
        <v>0.62764949374172418</v>
      </c>
      <c r="O118" s="111">
        <f>IF(RES_hhdet_tes!O118=0,"",RES_hhdet_tes!O118/RES_hhdet_fec!O118)</f>
        <v>0.63138681408623654</v>
      </c>
      <c r="P118" s="111">
        <f>IF(RES_hhdet_tes!P118=0,"",RES_hhdet_tes!P118/RES_hhdet_fec!P118)</f>
        <v>0.63437821576752751</v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>
        <f>IF(RES_hhdet_tes!F120=0,"",RES_hhdet_tes!F120/RES_hhdet_fec!F120)</f>
        <v>0.74693933686239777</v>
      </c>
      <c r="G120" s="124">
        <f>IF(RES_hhdet_tes!G120=0,"",RES_hhdet_tes!G120/RES_hhdet_fec!G120)</f>
        <v>0.74696586041165391</v>
      </c>
      <c r="H120" s="124">
        <f>IF(RES_hhdet_tes!H120=0,"",RES_hhdet_tes!H120/RES_hhdet_fec!H120)</f>
        <v>0.74738178115841136</v>
      </c>
      <c r="I120" s="124">
        <f>IF(RES_hhdet_tes!I120=0,"",RES_hhdet_tes!I120/RES_hhdet_fec!I120)</f>
        <v>0.74678372965752537</v>
      </c>
      <c r="J120" s="124">
        <f>IF(RES_hhdet_tes!J120=0,"",RES_hhdet_tes!J120/RES_hhdet_fec!J120)</f>
        <v>0.74717150280456734</v>
      </c>
      <c r="K120" s="124">
        <f>IF(RES_hhdet_tes!K120=0,"",RES_hhdet_tes!K120/RES_hhdet_fec!K120)</f>
        <v>0.75029920120596916</v>
      </c>
      <c r="L120" s="124">
        <f>IF(RES_hhdet_tes!L120=0,"",RES_hhdet_tes!L120/RES_hhdet_fec!L120)</f>
        <v>0.74880097256467171</v>
      </c>
      <c r="M120" s="124">
        <f>IF(RES_hhdet_tes!M120=0,"",RES_hhdet_tes!M120/RES_hhdet_fec!M120)</f>
        <v>0.75105976415218223</v>
      </c>
      <c r="N120" s="124">
        <f>IF(RES_hhdet_tes!N120=0,"",RES_hhdet_tes!N120/RES_hhdet_fec!N120)</f>
        <v>0.76120272707726921</v>
      </c>
      <c r="O120" s="124">
        <f>IF(RES_hhdet_tes!O120=0,"",RES_hhdet_tes!O120/RES_hhdet_fec!O120)</f>
        <v>0.75229594537991318</v>
      </c>
      <c r="P120" s="124">
        <f>IF(RES_hhdet_tes!P120=0,"",RES_hhdet_tes!P120/RES_hhdet_fec!P120)</f>
        <v>0.75080107976298838</v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>
        <f>IF(RES_hhdet_tes!F121=0,"",RES_hhdet_tes!F121/RES_hhdet_fec!F121)</f>
        <v>0.58650392311518251</v>
      </c>
      <c r="G121" s="111">
        <f>IF(RES_hhdet_tes!G121=0,"",RES_hhdet_tes!G121/RES_hhdet_fec!G121)</f>
        <v>0.58665631846734767</v>
      </c>
      <c r="H121" s="111">
        <f>IF(RES_hhdet_tes!H121=0,"",RES_hhdet_tes!H121/RES_hhdet_fec!H121)</f>
        <v>0.58680017982170241</v>
      </c>
      <c r="I121" s="111">
        <f>IF(RES_hhdet_tes!I121=0,"",RES_hhdet_tes!I121/RES_hhdet_fec!I121)</f>
        <v>0.5868945162072805</v>
      </c>
      <c r="J121" s="111">
        <f>IF(RES_hhdet_tes!J121=0,"",RES_hhdet_tes!J121/RES_hhdet_fec!J121)</f>
        <v>0.58701155961841034</v>
      </c>
      <c r="K121" s="111">
        <f>IF(RES_hhdet_tes!K121=0,"",RES_hhdet_tes!K121/RES_hhdet_fec!K121)</f>
        <v>0.58724577016139012</v>
      </c>
      <c r="L121" s="111">
        <f>IF(RES_hhdet_tes!L121=0,"",RES_hhdet_tes!L121/RES_hhdet_fec!L121)</f>
        <v>0.58762762295352</v>
      </c>
      <c r="M121" s="111">
        <f>IF(RES_hhdet_tes!M121=0,"",RES_hhdet_tes!M121/RES_hhdet_fec!M121)</f>
        <v>0.58820328821956003</v>
      </c>
      <c r="N121" s="111">
        <f>IF(RES_hhdet_tes!N121=0,"",RES_hhdet_tes!N121/RES_hhdet_fec!N121)</f>
        <v>0.58922286660445433</v>
      </c>
      <c r="O121" s="111">
        <f>IF(RES_hhdet_tes!O121=0,"",RES_hhdet_tes!O121/RES_hhdet_fec!O121)</f>
        <v>0.58980451423697511</v>
      </c>
      <c r="P121" s="111">
        <f>IF(RES_hhdet_tes!P121=0,"",RES_hhdet_tes!P121/RES_hhdet_fec!P121)</f>
        <v>0.58994636992904659</v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>
        <f>IF(RES_hhdet_tes!F122=0,"",RES_hhdet_tes!F122/RES_hhdet_fec!F122)</f>
        <v>0.75444069135573943</v>
      </c>
      <c r="G122" s="45">
        <f>IF(RES_hhdet_tes!G122=0,"",RES_hhdet_tes!G122/RES_hhdet_fec!G122)</f>
        <v>0.75478288084091172</v>
      </c>
      <c r="H122" s="45">
        <f>IF(RES_hhdet_tes!H122=0,"",RES_hhdet_tes!H122/RES_hhdet_fec!H122)</f>
        <v>0.7551985081945819</v>
      </c>
      <c r="I122" s="45">
        <f>IF(RES_hhdet_tes!I122=0,"",RES_hhdet_tes!I122/RES_hhdet_fec!I122)</f>
        <v>0.75552184866582428</v>
      </c>
      <c r="J122" s="45">
        <f>IF(RES_hhdet_tes!J122=0,"",RES_hhdet_tes!J122/RES_hhdet_fec!J122)</f>
        <v>0.75612845153419617</v>
      </c>
      <c r="K122" s="45">
        <f>IF(RES_hhdet_tes!K122=0,"",RES_hhdet_tes!K122/RES_hhdet_fec!K122)</f>
        <v>0.7570744584338025</v>
      </c>
      <c r="L122" s="45">
        <f>IF(RES_hhdet_tes!L122=0,"",RES_hhdet_tes!L122/RES_hhdet_fec!L122)</f>
        <v>0.75831580615331762</v>
      </c>
      <c r="M122" s="45">
        <f>IF(RES_hhdet_tes!M122=0,"",RES_hhdet_tes!M122/RES_hhdet_fec!M122)</f>
        <v>0.76038742304058593</v>
      </c>
      <c r="N122" s="45">
        <f>IF(RES_hhdet_tes!N122=0,"",RES_hhdet_tes!N122/RES_hhdet_fec!N122)</f>
        <v>0.76500837463314098</v>
      </c>
      <c r="O122" s="45">
        <f>IF(RES_hhdet_tes!O122=0,"",RES_hhdet_tes!O122/RES_hhdet_fec!O122)</f>
        <v>0.76695738347459352</v>
      </c>
      <c r="P122" s="45">
        <f>IF(RES_hhdet_tes!P122=0,"",RES_hhdet_tes!P122/RES_hhdet_fec!P122)</f>
        <v>0.76830245902554195</v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0.73675161907594788</v>
      </c>
      <c r="C124" s="119">
        <f>IF(RES_hhdet_tes!C124=0,"",RES_hhdet_tes!C124/RES_hhdet_fec!C124)</f>
        <v>0.74872738919619397</v>
      </c>
      <c r="D124" s="119">
        <f>IF(RES_hhdet_tes!D124=0,"",RES_hhdet_tes!D124/RES_hhdet_fec!D124)</f>
        <v>0.74877100989566514</v>
      </c>
      <c r="E124" s="119">
        <f>IF(RES_hhdet_tes!E124=0,"",RES_hhdet_tes!E124/RES_hhdet_fec!E124)</f>
        <v>0.75481606044260452</v>
      </c>
      <c r="F124" s="119">
        <f>IF(RES_hhdet_tes!F124=0,"",RES_hhdet_tes!F124/RES_hhdet_fec!F124)</f>
        <v>0.75516486782948811</v>
      </c>
      <c r="G124" s="119">
        <f>IF(RES_hhdet_tes!G124=0,"",RES_hhdet_tes!G124/RES_hhdet_fec!G124)</f>
        <v>0.76308808983973286</v>
      </c>
      <c r="H124" s="119">
        <f>IF(RES_hhdet_tes!H124=0,"",RES_hhdet_tes!H124/RES_hhdet_fec!H124)</f>
        <v>0.77561626686967722</v>
      </c>
      <c r="I124" s="119">
        <f>IF(RES_hhdet_tes!I124=0,"",RES_hhdet_tes!I124/RES_hhdet_fec!I124)</f>
        <v>0.82440000896824439</v>
      </c>
      <c r="J124" s="119">
        <f>IF(RES_hhdet_tes!J124=0,"",RES_hhdet_tes!J124/RES_hhdet_fec!J124)</f>
        <v>0.82599931919804226</v>
      </c>
      <c r="K124" s="119">
        <f>IF(RES_hhdet_tes!K124=0,"",RES_hhdet_tes!K124/RES_hhdet_fec!K124)</f>
        <v>0.79612308159226275</v>
      </c>
      <c r="L124" s="119">
        <f>IF(RES_hhdet_tes!L124=0,"",RES_hhdet_tes!L124/RES_hhdet_fec!L124)</f>
        <v>0.82365244058325915</v>
      </c>
      <c r="M124" s="119">
        <f>IF(RES_hhdet_tes!M124=0,"",RES_hhdet_tes!M124/RES_hhdet_fec!M124)</f>
        <v>0.81076426181177075</v>
      </c>
      <c r="N124" s="119">
        <f>IF(RES_hhdet_tes!N124=0,"",RES_hhdet_tes!N124/RES_hhdet_fec!N124)</f>
        <v>0.87279144330379677</v>
      </c>
      <c r="O124" s="119">
        <f>IF(RES_hhdet_tes!O124=0,"",RES_hhdet_tes!O124/RES_hhdet_fec!O124)</f>
        <v>0.83449643271790697</v>
      </c>
      <c r="P124" s="119">
        <f>IF(RES_hhdet_tes!P124=0,"",RES_hhdet_tes!P124/RES_hhdet_fec!P124)</f>
        <v>0.81038427866798879</v>
      </c>
      <c r="Q124" s="119">
        <f>IF(RES_hhdet_tes!Q124=0,"",RES_hhdet_tes!Q124/RES_hhdet_fec!Q124)</f>
        <v>0.83443813682087709</v>
      </c>
      <c r="R124" s="119">
        <f>IF(RES_hhdet_tes!R124=0,"",RES_hhdet_tes!R124/RES_hhdet_fec!R124)</f>
        <v>0.88590518368860771</v>
      </c>
      <c r="S124" s="119">
        <f>IF(RES_hhdet_tes!S124=0,"",RES_hhdet_tes!S124/RES_hhdet_fec!S124)</f>
        <v>0.91126142057188686</v>
      </c>
      <c r="T124" s="119">
        <f>IF(RES_hhdet_tes!T124=0,"",RES_hhdet_tes!T124/RES_hhdet_fec!T124)</f>
        <v>0.87428162969916523</v>
      </c>
      <c r="U124" s="119">
        <f>IF(RES_hhdet_tes!U124=0,"",RES_hhdet_tes!U124/RES_hhdet_fec!U124)</f>
        <v>0.93799384550671228</v>
      </c>
      <c r="V124" s="119">
        <f>IF(RES_hhdet_tes!V124=0,"",RES_hhdet_tes!V124/RES_hhdet_fec!V124)</f>
        <v>0.91615349634163346</v>
      </c>
      <c r="W124" s="119">
        <f>IF(RES_hhdet_tes!W124=0,"",RES_hhdet_tes!W124/RES_hhdet_fec!W124)</f>
        <v>0.9150350131516608</v>
      </c>
      <c r="X124" s="119">
        <f>IF(RES_hhdet_tes!X124=0,"",RES_hhdet_tes!X124/RES_hhdet_fec!X124)</f>
        <v>0.92011008177552422</v>
      </c>
      <c r="Y124" s="119">
        <f>IF(RES_hhdet_tes!Y124=0,"",RES_hhdet_tes!Y124/RES_hhdet_fec!Y124)</f>
        <v>0.94693741826320799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0.7031032723645092</v>
      </c>
      <c r="C125" s="124">
        <f>IF(RES_hhdet_tes!C125=0,"",RES_hhdet_tes!C125/RES_hhdet_fec!C125)</f>
        <v>0.70507046420386954</v>
      </c>
      <c r="D125" s="124">
        <f>IF(RES_hhdet_tes!D125=0,"",RES_hhdet_tes!D125/RES_hhdet_fec!D125)</f>
        <v>0.7083629743272164</v>
      </c>
      <c r="E125" s="124">
        <f>IF(RES_hhdet_tes!E125=0,"",RES_hhdet_tes!E125/RES_hhdet_fec!E125)</f>
        <v>0.71239708102125143</v>
      </c>
      <c r="F125" s="124">
        <f>IF(RES_hhdet_tes!F125=0,"",RES_hhdet_tes!F125/RES_hhdet_fec!F125)</f>
        <v>0.71537135425732057</v>
      </c>
      <c r="G125" s="124">
        <f>IF(RES_hhdet_tes!G125=0,"",RES_hhdet_tes!G125/RES_hhdet_fec!G125)</f>
        <v>0.71777368701951816</v>
      </c>
      <c r="H125" s="124">
        <f>IF(RES_hhdet_tes!H125=0,"",RES_hhdet_tes!H125/RES_hhdet_fec!H125)</f>
        <v>0.71963118509963875</v>
      </c>
      <c r="I125" s="124">
        <f>IF(RES_hhdet_tes!I125=0,"",RES_hhdet_tes!I125/RES_hhdet_fec!I125)</f>
        <v>0.72162980485237593</v>
      </c>
      <c r="J125" s="124">
        <f>IF(RES_hhdet_tes!J125=0,"",RES_hhdet_tes!J125/RES_hhdet_fec!J125)</f>
        <v>0.72343445293050501</v>
      </c>
      <c r="K125" s="124">
        <f>IF(RES_hhdet_tes!K125=0,"",RES_hhdet_tes!K125/RES_hhdet_fec!K125)</f>
        <v>0.72553075598618777</v>
      </c>
      <c r="L125" s="124">
        <f>IF(RES_hhdet_tes!L125=0,"",RES_hhdet_tes!L125/RES_hhdet_fec!L125)</f>
        <v>0.72757392160972501</v>
      </c>
      <c r="M125" s="124">
        <f>IF(RES_hhdet_tes!M125=0,"",RES_hhdet_tes!M125/RES_hhdet_fec!M125)</f>
        <v>0.72959673047893314</v>
      </c>
      <c r="N125" s="124">
        <f>IF(RES_hhdet_tes!N125=0,"",RES_hhdet_tes!N125/RES_hhdet_fec!N125)</f>
        <v>0.73197532769156437</v>
      </c>
      <c r="O125" s="124">
        <f>IF(RES_hhdet_tes!O125=0,"",RES_hhdet_tes!O125/RES_hhdet_fec!O125)</f>
        <v>0.73464842489193061</v>
      </c>
      <c r="P125" s="124">
        <f>IF(RES_hhdet_tes!P125=0,"",RES_hhdet_tes!P125/RES_hhdet_fec!P125)</f>
        <v>0.73574434751690909</v>
      </c>
      <c r="Q125" s="124">
        <f>IF(RES_hhdet_tes!Q125=0,"",RES_hhdet_tes!Q125/RES_hhdet_fec!Q125)</f>
        <v>0.73726492183776893</v>
      </c>
      <c r="R125" s="124">
        <f>IF(RES_hhdet_tes!R125=0,"",RES_hhdet_tes!R125/RES_hhdet_fec!R125)</f>
        <v>0.73931575645624992</v>
      </c>
      <c r="S125" s="124">
        <f>IF(RES_hhdet_tes!S125=0,"",RES_hhdet_tes!S125/RES_hhdet_fec!S125)</f>
        <v>0.74159662237279245</v>
      </c>
      <c r="T125" s="124">
        <f>IF(RES_hhdet_tes!T125=0,"",RES_hhdet_tes!T125/RES_hhdet_fec!T125)</f>
        <v>0.7451538901296918</v>
      </c>
      <c r="U125" s="124">
        <f>IF(RES_hhdet_tes!U125=0,"",RES_hhdet_tes!U125/RES_hhdet_fec!U125)</f>
        <v>0.74821786527450773</v>
      </c>
      <c r="V125" s="124">
        <f>IF(RES_hhdet_tes!V125=0,"",RES_hhdet_tes!V125/RES_hhdet_fec!V125)</f>
        <v>0.75028156832495596</v>
      </c>
      <c r="W125" s="124">
        <f>IF(RES_hhdet_tes!W125=0,"",RES_hhdet_tes!W125/RES_hhdet_fec!W125)</f>
        <v>0.75174376108048302</v>
      </c>
      <c r="X125" s="124">
        <f>IF(RES_hhdet_tes!X125=0,"",RES_hhdet_tes!X125/RES_hhdet_fec!X125)</f>
        <v>0.75303673651452485</v>
      </c>
      <c r="Y125" s="124">
        <f>IF(RES_hhdet_tes!Y125=0,"",RES_hhdet_tes!Y125/RES_hhdet_fec!Y125)</f>
        <v>0.75405822994269034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0.70209399756114177</v>
      </c>
      <c r="C126" s="111">
        <f>IF(RES_hhdet_tes!C126=0,"",RES_hhdet_tes!C126/RES_hhdet_fec!C126)</f>
        <v>0.70410659661382513</v>
      </c>
      <c r="D126" s="111">
        <f>IF(RES_hhdet_tes!D126=0,"",RES_hhdet_tes!D126/RES_hhdet_fec!D126)</f>
        <v>0.70737698581298114</v>
      </c>
      <c r="E126" s="111">
        <f>IF(RES_hhdet_tes!E126=0,"",RES_hhdet_tes!E126/RES_hhdet_fec!E126)</f>
        <v>0.71147545916911648</v>
      </c>
      <c r="F126" s="111">
        <f>IF(RES_hhdet_tes!F126=0,"",RES_hhdet_tes!F126/RES_hhdet_fec!F126)</f>
        <v>0.71439593741822827</v>
      </c>
      <c r="G126" s="111">
        <f>IF(RES_hhdet_tes!G126=0,"",RES_hhdet_tes!G126/RES_hhdet_fec!G126)</f>
        <v>0.71681698941458172</v>
      </c>
      <c r="H126" s="111">
        <f>IF(RES_hhdet_tes!H126=0,"",RES_hhdet_tes!H126/RES_hhdet_fec!H126)</f>
        <v>0.71870260419228971</v>
      </c>
      <c r="I126" s="111">
        <f>IF(RES_hhdet_tes!I126=0,"",RES_hhdet_tes!I126/RES_hhdet_fec!I126)</f>
        <v>0.72076301320006331</v>
      </c>
      <c r="J126" s="111">
        <f>IF(RES_hhdet_tes!J126=0,"",RES_hhdet_tes!J126/RES_hhdet_fec!J126)</f>
        <v>0.7225689462956455</v>
      </c>
      <c r="K126" s="111">
        <f>IF(RES_hhdet_tes!K126=0,"",RES_hhdet_tes!K126/RES_hhdet_fec!K126)</f>
        <v>0.72462776511173166</v>
      </c>
      <c r="L126" s="111">
        <f>IF(RES_hhdet_tes!L126=0,"",RES_hhdet_tes!L126/RES_hhdet_fec!L126)</f>
        <v>0.72672534287183466</v>
      </c>
      <c r="M126" s="111">
        <f>IF(RES_hhdet_tes!M126=0,"",RES_hhdet_tes!M126/RES_hhdet_fec!M126)</f>
        <v>0.72875457191476378</v>
      </c>
      <c r="N126" s="111">
        <f>IF(RES_hhdet_tes!N126=0,"",RES_hhdet_tes!N126/RES_hhdet_fec!N126)</f>
        <v>0.73123042802426164</v>
      </c>
      <c r="O126" s="111">
        <f>IF(RES_hhdet_tes!O126=0,"",RES_hhdet_tes!O126/RES_hhdet_fec!O126)</f>
        <v>0.73383632738319304</v>
      </c>
      <c r="P126" s="111">
        <f>IF(RES_hhdet_tes!P126=0,"",RES_hhdet_tes!P126/RES_hhdet_fec!P126)</f>
        <v>0.73491101634769251</v>
      </c>
      <c r="Q126" s="111">
        <f>IF(RES_hhdet_tes!Q126=0,"",RES_hhdet_tes!Q126/RES_hhdet_fec!Q126)</f>
        <v>0.73648076669517404</v>
      </c>
      <c r="R126" s="111">
        <f>IF(RES_hhdet_tes!R126=0,"",RES_hhdet_tes!R126/RES_hhdet_fec!R126)</f>
        <v>0.73854021612940157</v>
      </c>
      <c r="S126" s="111">
        <f>IF(RES_hhdet_tes!S126=0,"",RES_hhdet_tes!S126/RES_hhdet_fec!S126)</f>
        <v>0.74082933248247074</v>
      </c>
      <c r="T126" s="111">
        <f>IF(RES_hhdet_tes!T126=0,"",RES_hhdet_tes!T126/RES_hhdet_fec!T126)</f>
        <v>0.74439655621468193</v>
      </c>
      <c r="U126" s="111">
        <f>IF(RES_hhdet_tes!U126=0,"",RES_hhdet_tes!U126/RES_hhdet_fec!U126)</f>
        <v>0.74746880030853968</v>
      </c>
      <c r="V126" s="111">
        <f>IF(RES_hhdet_tes!V126=0,"",RES_hhdet_tes!V126/RES_hhdet_fec!V126)</f>
        <v>0.74953807406929374</v>
      </c>
      <c r="W126" s="111">
        <f>IF(RES_hhdet_tes!W126=0,"",RES_hhdet_tes!W126/RES_hhdet_fec!W126)</f>
        <v>0.751003911769208</v>
      </c>
      <c r="X126" s="111">
        <f>IF(RES_hhdet_tes!X126=0,"",RES_hhdet_tes!X126/RES_hhdet_fec!X126)</f>
        <v>0.75229948039834071</v>
      </c>
      <c r="Y126" s="111">
        <f>IF(RES_hhdet_tes!Y126=0,"",RES_hhdet_tes!Y126/RES_hhdet_fec!Y126)</f>
        <v>0.7533222709007521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1.7095301171197881</v>
      </c>
      <c r="C128" s="124">
        <f>IF(RES_hhdet_tes!C128=0,"",RES_hhdet_tes!C128/RES_hhdet_fec!C128)</f>
        <v>1.7953095067525919</v>
      </c>
      <c r="D128" s="124">
        <f>IF(RES_hhdet_tes!D128=0,"",RES_hhdet_tes!D128/RES_hhdet_fec!D128)</f>
        <v>1.8884767429750438</v>
      </c>
      <c r="E128" s="124">
        <f>IF(RES_hhdet_tes!E128=0,"",RES_hhdet_tes!E128/RES_hhdet_fec!E128)</f>
        <v>2.0256528804076073</v>
      </c>
      <c r="F128" s="124">
        <f>IF(RES_hhdet_tes!F128=0,"",RES_hhdet_tes!F128/RES_hhdet_fec!F128)</f>
        <v>2.2115933705783557</v>
      </c>
      <c r="G128" s="124">
        <f>IF(RES_hhdet_tes!G128=0,"",RES_hhdet_tes!G128/RES_hhdet_fec!G128)</f>
        <v>2.343999169042783</v>
      </c>
      <c r="H128" s="124">
        <f>IF(RES_hhdet_tes!H128=0,"",RES_hhdet_tes!H128/RES_hhdet_fec!H128)</f>
        <v>2.4692876235764696</v>
      </c>
      <c r="I128" s="124">
        <f>IF(RES_hhdet_tes!I128=0,"",RES_hhdet_tes!I128/RES_hhdet_fec!I128)</f>
        <v>2.5309280414517987</v>
      </c>
      <c r="J128" s="124">
        <f>IF(RES_hhdet_tes!J128=0,"",RES_hhdet_tes!J128/RES_hhdet_fec!J128)</f>
        <v>2.5744289456173388</v>
      </c>
      <c r="K128" s="124">
        <f>IF(RES_hhdet_tes!K128=0,"",RES_hhdet_tes!K128/RES_hhdet_fec!K128)</f>
        <v>2.6414641965120969</v>
      </c>
      <c r="L128" s="124">
        <f>IF(RES_hhdet_tes!L128=0,"",RES_hhdet_tes!L128/RES_hhdet_fec!L128)</f>
        <v>2.7218088764299511</v>
      </c>
      <c r="M128" s="124">
        <f>IF(RES_hhdet_tes!M128=0,"",RES_hhdet_tes!M128/RES_hhdet_fec!M128)</f>
        <v>2.8241794387335459</v>
      </c>
      <c r="N128" s="124">
        <f>IF(RES_hhdet_tes!N128=0,"",RES_hhdet_tes!N128/RES_hhdet_fec!N128)</f>
        <v>2.9540896076936294</v>
      </c>
      <c r="O128" s="124">
        <f>IF(RES_hhdet_tes!O128=0,"",RES_hhdet_tes!O128/RES_hhdet_fec!O128)</f>
        <v>3.1085451943541647</v>
      </c>
      <c r="P128" s="124">
        <f>IF(RES_hhdet_tes!P128=0,"",RES_hhdet_tes!P128/RES_hhdet_fec!P128)</f>
        <v>3.2425392766931385</v>
      </c>
      <c r="Q128" s="124">
        <f>IF(RES_hhdet_tes!Q128=0,"",RES_hhdet_tes!Q128/RES_hhdet_fec!Q128)</f>
        <v>3.3583483742032301</v>
      </c>
      <c r="R128" s="124">
        <f>IF(RES_hhdet_tes!R128=0,"",RES_hhdet_tes!R128/RES_hhdet_fec!R128)</f>
        <v>3.472579777574115</v>
      </c>
      <c r="S128" s="124">
        <f>IF(RES_hhdet_tes!S128=0,"",RES_hhdet_tes!S128/RES_hhdet_fec!S128)</f>
        <v>3.5718234950961563</v>
      </c>
      <c r="T128" s="124">
        <f>IF(RES_hhdet_tes!T128=0,"",RES_hhdet_tes!T128/RES_hhdet_fec!T128)</f>
        <v>3.6521478672775154</v>
      </c>
      <c r="U128" s="124">
        <f>IF(RES_hhdet_tes!U128=0,"",RES_hhdet_tes!U128/RES_hhdet_fec!U128)</f>
        <v>3.7146718195656123</v>
      </c>
      <c r="V128" s="124">
        <f>IF(RES_hhdet_tes!V128=0,"",RES_hhdet_tes!V128/RES_hhdet_fec!V128)</f>
        <v>3.7535825279630353</v>
      </c>
      <c r="W128" s="124">
        <f>IF(RES_hhdet_tes!W128=0,"",RES_hhdet_tes!W128/RES_hhdet_fec!W128)</f>
        <v>3.7786142312088322</v>
      </c>
      <c r="X128" s="124">
        <f>IF(RES_hhdet_tes!X128=0,"",RES_hhdet_tes!X128/RES_hhdet_fec!X128)</f>
        <v>3.7947074682128341</v>
      </c>
      <c r="Y128" s="124">
        <f>IF(RES_hhdet_tes!Y128=0,"",RES_hhdet_tes!Y128/RES_hhdet_fec!Y128)</f>
        <v>3.8243129492552681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1.7095301171197881</v>
      </c>
      <c r="C129" s="111">
        <f>IF(RES_hhdet_tes!C129=0,"",RES_hhdet_tes!C129/RES_hhdet_fec!C129)</f>
        <v>1.7953095067525919</v>
      </c>
      <c r="D129" s="111">
        <f>IF(RES_hhdet_tes!D129=0,"",RES_hhdet_tes!D129/RES_hhdet_fec!D129)</f>
        <v>1.8884767429750438</v>
      </c>
      <c r="E129" s="111">
        <f>IF(RES_hhdet_tes!E129=0,"",RES_hhdet_tes!E129/RES_hhdet_fec!E129)</f>
        <v>2.0256528804076073</v>
      </c>
      <c r="F129" s="111">
        <f>IF(RES_hhdet_tes!F129=0,"",RES_hhdet_tes!F129/RES_hhdet_fec!F129)</f>
        <v>2.2115933705783557</v>
      </c>
      <c r="G129" s="111">
        <f>IF(RES_hhdet_tes!G129=0,"",RES_hhdet_tes!G129/RES_hhdet_fec!G129)</f>
        <v>2.343999169042783</v>
      </c>
      <c r="H129" s="111">
        <f>IF(RES_hhdet_tes!H129=0,"",RES_hhdet_tes!H129/RES_hhdet_fec!H129)</f>
        <v>2.4692876235764696</v>
      </c>
      <c r="I129" s="111">
        <f>IF(RES_hhdet_tes!I129=0,"",RES_hhdet_tes!I129/RES_hhdet_fec!I129)</f>
        <v>2.5309280414517987</v>
      </c>
      <c r="J129" s="111">
        <f>IF(RES_hhdet_tes!J129=0,"",RES_hhdet_tes!J129/RES_hhdet_fec!J129)</f>
        <v>2.5744289456173388</v>
      </c>
      <c r="K129" s="111">
        <f>IF(RES_hhdet_tes!K129=0,"",RES_hhdet_tes!K129/RES_hhdet_fec!K129)</f>
        <v>2.6414641965120969</v>
      </c>
      <c r="L129" s="111">
        <f>IF(RES_hhdet_tes!L129=0,"",RES_hhdet_tes!L129/RES_hhdet_fec!L129)</f>
        <v>2.7218088764299511</v>
      </c>
      <c r="M129" s="111">
        <f>IF(RES_hhdet_tes!M129=0,"",RES_hhdet_tes!M129/RES_hhdet_fec!M129)</f>
        <v>2.8241794387335459</v>
      </c>
      <c r="N129" s="111">
        <f>IF(RES_hhdet_tes!N129=0,"",RES_hhdet_tes!N129/RES_hhdet_fec!N129)</f>
        <v>2.9540896076936294</v>
      </c>
      <c r="O129" s="111">
        <f>IF(RES_hhdet_tes!O129=0,"",RES_hhdet_tes!O129/RES_hhdet_fec!O129)</f>
        <v>3.1085451943541647</v>
      </c>
      <c r="P129" s="111">
        <f>IF(RES_hhdet_tes!P129=0,"",RES_hhdet_tes!P129/RES_hhdet_fec!P129)</f>
        <v>3.2425392766931385</v>
      </c>
      <c r="Q129" s="111">
        <f>IF(RES_hhdet_tes!Q129=0,"",RES_hhdet_tes!Q129/RES_hhdet_fec!Q129)</f>
        <v>3.3583483742032301</v>
      </c>
      <c r="R129" s="111">
        <f>IF(RES_hhdet_tes!R129=0,"",RES_hhdet_tes!R129/RES_hhdet_fec!R129)</f>
        <v>3.472579777574115</v>
      </c>
      <c r="S129" s="111">
        <f>IF(RES_hhdet_tes!S129=0,"",RES_hhdet_tes!S129/RES_hhdet_fec!S129)</f>
        <v>3.5718234950961563</v>
      </c>
      <c r="T129" s="111">
        <f>IF(RES_hhdet_tes!T129=0,"",RES_hhdet_tes!T129/RES_hhdet_fec!T129)</f>
        <v>3.6521478672775154</v>
      </c>
      <c r="U129" s="111">
        <f>IF(RES_hhdet_tes!U129=0,"",RES_hhdet_tes!U129/RES_hhdet_fec!U129)</f>
        <v>3.7146718195656123</v>
      </c>
      <c r="V129" s="111">
        <f>IF(RES_hhdet_tes!V129=0,"",RES_hhdet_tes!V129/RES_hhdet_fec!V129)</f>
        <v>3.7535825279630353</v>
      </c>
      <c r="W129" s="111">
        <f>IF(RES_hhdet_tes!W129=0,"",RES_hhdet_tes!W129/RES_hhdet_fec!W129)</f>
        <v>3.7786142312088322</v>
      </c>
      <c r="X129" s="111">
        <f>IF(RES_hhdet_tes!X129=0,"",RES_hhdet_tes!X129/RES_hhdet_fec!X129)</f>
        <v>3.7947074682128341</v>
      </c>
      <c r="Y129" s="111">
        <f>IF(RES_hhdet_tes!Y129=0,"",RES_hhdet_tes!Y129/RES_hhdet_fec!Y129)</f>
        <v>3.8243129492552681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0.74799655123051789</v>
      </c>
      <c r="C130" s="124">
        <f>IF(RES_hhdet_tes!C130=0,"",RES_hhdet_tes!C130/RES_hhdet_fec!C130)</f>
        <v>0.75216186809671814</v>
      </c>
      <c r="D130" s="124">
        <f>IF(RES_hhdet_tes!D130=0,"",RES_hhdet_tes!D130/RES_hhdet_fec!D130)</f>
        <v>0.7507063954144606</v>
      </c>
      <c r="E130" s="124">
        <f>IF(RES_hhdet_tes!E130=0,"",RES_hhdet_tes!E130/RES_hhdet_fec!E130)</f>
        <v>0.75852918030833782</v>
      </c>
      <c r="F130" s="124">
        <f>IF(RES_hhdet_tes!F130=0,"",RES_hhdet_tes!F130/RES_hhdet_fec!F130)</f>
        <v>0.75560928796899107</v>
      </c>
      <c r="G130" s="124">
        <f>IF(RES_hhdet_tes!G130=0,"",RES_hhdet_tes!G130/RES_hhdet_fec!G130)</f>
        <v>0.75345596088938926</v>
      </c>
      <c r="H130" s="124">
        <f>IF(RES_hhdet_tes!H130=0,"",RES_hhdet_tes!H130/RES_hhdet_fec!H130)</f>
        <v>0.76112559916965983</v>
      </c>
      <c r="I130" s="124">
        <f>IF(RES_hhdet_tes!I130=0,"",RES_hhdet_tes!I130/RES_hhdet_fec!I130)</f>
        <v>0.77324107147803767</v>
      </c>
      <c r="J130" s="124">
        <f>IF(RES_hhdet_tes!J130=0,"",RES_hhdet_tes!J130/RES_hhdet_fec!J130)</f>
        <v>0.78307734177260402</v>
      </c>
      <c r="K130" s="124">
        <f>IF(RES_hhdet_tes!K130=0,"",RES_hhdet_tes!K130/RES_hhdet_fec!K130)</f>
        <v>0.78580858319880686</v>
      </c>
      <c r="L130" s="124">
        <f>IF(RES_hhdet_tes!L130=0,"",RES_hhdet_tes!L130/RES_hhdet_fec!L130)</f>
        <v>0.79115625290957636</v>
      </c>
      <c r="M130" s="124">
        <f>IF(RES_hhdet_tes!M130=0,"",RES_hhdet_tes!M130/RES_hhdet_fec!M130)</f>
        <v>0.79432655296153654</v>
      </c>
      <c r="N130" s="124">
        <f>IF(RES_hhdet_tes!N130=0,"",RES_hhdet_tes!N130/RES_hhdet_fec!N130)</f>
        <v>0.80516315070184563</v>
      </c>
      <c r="O130" s="124">
        <f>IF(RES_hhdet_tes!O130=0,"",RES_hhdet_tes!O130/RES_hhdet_fec!O130)</f>
        <v>0.80395606682237486</v>
      </c>
      <c r="P130" s="124">
        <f>IF(RES_hhdet_tes!P130=0,"",RES_hhdet_tes!P130/RES_hhdet_fec!P130)</f>
        <v>0.80608536643527551</v>
      </c>
      <c r="Q130" s="124">
        <f>IF(RES_hhdet_tes!Q130=0,"",RES_hhdet_tes!Q130/RES_hhdet_fec!Q130)</f>
        <v>0.81309978517682946</v>
      </c>
      <c r="R130" s="124">
        <f>IF(RES_hhdet_tes!R130=0,"",RES_hhdet_tes!R130/RES_hhdet_fec!R130)</f>
        <v>0.81601991038674915</v>
      </c>
      <c r="S130" s="124">
        <f>IF(RES_hhdet_tes!S130=0,"",RES_hhdet_tes!S130/RES_hhdet_fec!S130)</f>
        <v>0.82430889625249593</v>
      </c>
      <c r="T130" s="124">
        <f>IF(RES_hhdet_tes!T130=0,"",RES_hhdet_tes!T130/RES_hhdet_fec!T130)</f>
        <v>0.83814818240949285</v>
      </c>
      <c r="U130" s="124">
        <f>IF(RES_hhdet_tes!U130=0,"",RES_hhdet_tes!U130/RES_hhdet_fec!U130)</f>
        <v>0.84852557583111743</v>
      </c>
      <c r="V130" s="124">
        <f>IF(RES_hhdet_tes!V130=0,"",RES_hhdet_tes!V130/RES_hhdet_fec!V130)</f>
        <v>0.85475990395800883</v>
      </c>
      <c r="W130" s="124">
        <f>IF(RES_hhdet_tes!W130=0,"",RES_hhdet_tes!W130/RES_hhdet_fec!W130)</f>
        <v>0.85475559159378145</v>
      </c>
      <c r="X130" s="124">
        <f>IF(RES_hhdet_tes!X130=0,"",RES_hhdet_tes!X130/RES_hhdet_fec!X130)</f>
        <v>0.85448440962599903</v>
      </c>
      <c r="Y130" s="124">
        <f>IF(RES_hhdet_tes!Y130=0,"",RES_hhdet_tes!Y130/RES_hhdet_fec!Y130)</f>
        <v>0.85799145130125176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0.7501515457914667</v>
      </c>
      <c r="C131" s="111">
        <f>IF(RES_hhdet_tes!C131=0,"",RES_hhdet_tes!C131/RES_hhdet_fec!C131)</f>
        <v>0.75113625754716229</v>
      </c>
      <c r="D131" s="111">
        <f>IF(RES_hhdet_tes!D131=0,"",RES_hhdet_tes!D131/RES_hhdet_fec!D131)</f>
        <v>0.75505609749462488</v>
      </c>
      <c r="E131" s="111">
        <f>IF(RES_hhdet_tes!E131=0,"",RES_hhdet_tes!E131/RES_hhdet_fec!E131)</f>
        <v>0.75985074579764567</v>
      </c>
      <c r="F131" s="111">
        <f>IF(RES_hhdet_tes!F131=0,"",RES_hhdet_tes!F131/RES_hhdet_fec!F131)</f>
        <v>0.76332747898421915</v>
      </c>
      <c r="G131" s="111">
        <f>IF(RES_hhdet_tes!G131=0,"",RES_hhdet_tes!G131/RES_hhdet_fec!G131)</f>
        <v>0.76644418331863751</v>
      </c>
      <c r="H131" s="111">
        <f>IF(RES_hhdet_tes!H131=0,"",RES_hhdet_tes!H131/RES_hhdet_fec!H131)</f>
        <v>0.76892267334756592</v>
      </c>
      <c r="I131" s="111">
        <f>IF(RES_hhdet_tes!I131=0,"",RES_hhdet_tes!I131/RES_hhdet_fec!I131)</f>
        <v>0.77062114641095047</v>
      </c>
      <c r="J131" s="111">
        <f>IF(RES_hhdet_tes!J131=0,"",RES_hhdet_tes!J131/RES_hhdet_fec!J131)</f>
        <v>0.77491310328195295</v>
      </c>
      <c r="K131" s="111">
        <f>IF(RES_hhdet_tes!K131=0,"",RES_hhdet_tes!K131/RES_hhdet_fec!K131)</f>
        <v>0.77907377722372884</v>
      </c>
      <c r="L131" s="111">
        <f>IF(RES_hhdet_tes!L131=0,"",RES_hhdet_tes!L131/RES_hhdet_fec!L131)</f>
        <v>0.78319659912834616</v>
      </c>
      <c r="M131" s="111">
        <f>IF(RES_hhdet_tes!M131=0,"",RES_hhdet_tes!M131/RES_hhdet_fec!M131)</f>
        <v>0.78765788111585944</v>
      </c>
      <c r="N131" s="111">
        <f>IF(RES_hhdet_tes!N131=0,"",RES_hhdet_tes!N131/RES_hhdet_fec!N131)</f>
        <v>0.79357933724470064</v>
      </c>
      <c r="O131" s="111">
        <f>IF(RES_hhdet_tes!O131=0,"",RES_hhdet_tes!O131/RES_hhdet_fec!O131)</f>
        <v>0.80016971571492301</v>
      </c>
      <c r="P131" s="111">
        <f>IF(RES_hhdet_tes!P131=0,"",RES_hhdet_tes!P131/RES_hhdet_fec!P131)</f>
        <v>0.80314696390181706</v>
      </c>
      <c r="Q131" s="111">
        <f>IF(RES_hhdet_tes!Q131=0,"",RES_hhdet_tes!Q131/RES_hhdet_fec!Q131)</f>
        <v>0.80543950776163797</v>
      </c>
      <c r="R131" s="111">
        <f>IF(RES_hhdet_tes!R131=0,"",RES_hhdet_tes!R131/RES_hhdet_fec!R131)</f>
        <v>0.8079766144522561</v>
      </c>
      <c r="S131" s="111">
        <f>IF(RES_hhdet_tes!S131=0,"",RES_hhdet_tes!S131/RES_hhdet_fec!S131)</f>
        <v>0.81287349025166744</v>
      </c>
      <c r="T131" s="111">
        <f>IF(RES_hhdet_tes!T131=0,"",RES_hhdet_tes!T131/RES_hhdet_fec!T131)</f>
        <v>0.81897090080061097</v>
      </c>
      <c r="U131" s="111">
        <f>IF(RES_hhdet_tes!U131=0,"",RES_hhdet_tes!U131/RES_hhdet_fec!U131)</f>
        <v>0.82540218591338632</v>
      </c>
      <c r="V131" s="111">
        <f>IF(RES_hhdet_tes!V131=0,"",RES_hhdet_tes!V131/RES_hhdet_fec!V131)</f>
        <v>0.83112592843740796</v>
      </c>
      <c r="W131" s="111">
        <f>IF(RES_hhdet_tes!W131=0,"",RES_hhdet_tes!W131/RES_hhdet_fec!W131)</f>
        <v>0.83638829726475217</v>
      </c>
      <c r="X131" s="111">
        <f>IF(RES_hhdet_tes!X131=0,"",RES_hhdet_tes!X131/RES_hhdet_fec!X131)</f>
        <v>0.84246507020161865</v>
      </c>
      <c r="Y131" s="111">
        <f>IF(RES_hhdet_tes!Y131=0,"",RES_hhdet_tes!Y131/RES_hhdet_fec!Y131)</f>
        <v>0.84488050305765039</v>
      </c>
      <c r="DA131" s="63" t="s">
        <v>2030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0.93706047335503662</v>
      </c>
      <c r="C132" s="111">
        <f>IF(RES_hhdet_tes!C132=0,"",RES_hhdet_tes!C132/RES_hhdet_fec!C132)</f>
        <v>0.93815268938465401</v>
      </c>
      <c r="D132" s="111">
        <f>IF(RES_hhdet_tes!D132=0,"",RES_hhdet_tes!D132/RES_hhdet_fec!D132)</f>
        <v>0.9379958907652135</v>
      </c>
      <c r="E132" s="111">
        <f>IF(RES_hhdet_tes!E132=0,"",RES_hhdet_tes!E132/RES_hhdet_fec!E132)</f>
        <v>0.94072085527506444</v>
      </c>
      <c r="F132" s="111">
        <f>IF(RES_hhdet_tes!F132=0,"",RES_hhdet_tes!F132/RES_hhdet_fec!F132)</f>
        <v>0.9405433122260729</v>
      </c>
      <c r="G132" s="111">
        <f>IF(RES_hhdet_tes!G132=0,"",RES_hhdet_tes!G132/RES_hhdet_fec!G132)</f>
        <v>0.93434141012957861</v>
      </c>
      <c r="H132" s="111">
        <f>IF(RES_hhdet_tes!H132=0,"",RES_hhdet_tes!H132/RES_hhdet_fec!H132)</f>
        <v>0.94112561066010558</v>
      </c>
      <c r="I132" s="111">
        <f>IF(RES_hhdet_tes!I132=0,"",RES_hhdet_tes!I132/RES_hhdet_fec!I132)</f>
        <v>0.942683270543755</v>
      </c>
      <c r="J132" s="111">
        <f>IF(RES_hhdet_tes!J132=0,"",RES_hhdet_tes!J132/RES_hhdet_fec!J132)</f>
        <v>0.94569310791613037</v>
      </c>
      <c r="K132" s="111">
        <f>IF(RES_hhdet_tes!K132=0,"",RES_hhdet_tes!K132/RES_hhdet_fec!K132)</f>
        <v>0.94532007870434998</v>
      </c>
      <c r="L132" s="111">
        <f>IF(RES_hhdet_tes!L132=0,"",RES_hhdet_tes!L132/RES_hhdet_fec!L132)</f>
        <v>0.94627742919818647</v>
      </c>
      <c r="M132" s="111">
        <f>IF(RES_hhdet_tes!M132=0,"",RES_hhdet_tes!M132/RES_hhdet_fec!M132)</f>
        <v>0.94902830457798271</v>
      </c>
      <c r="N132" s="111">
        <f>IF(RES_hhdet_tes!N132=0,"",RES_hhdet_tes!N132/RES_hhdet_fec!N132)</f>
        <v>0.95956177550298083</v>
      </c>
      <c r="O132" s="111">
        <f>IF(RES_hhdet_tes!O132=0,"",RES_hhdet_tes!O132/RES_hhdet_fec!O132)</f>
        <v>0.95558047664788215</v>
      </c>
      <c r="P132" s="111">
        <f>IF(RES_hhdet_tes!P132=0,"",RES_hhdet_tes!P132/RES_hhdet_fec!P132)</f>
        <v>0.95658281616244334</v>
      </c>
      <c r="Q132" s="111">
        <f>IF(RES_hhdet_tes!Q132=0,"",RES_hhdet_tes!Q132/RES_hhdet_fec!Q132)</f>
        <v>0.95949453738607815</v>
      </c>
      <c r="R132" s="111">
        <f>IF(RES_hhdet_tes!R132=0,"",RES_hhdet_tes!R132/RES_hhdet_fec!R132)</f>
        <v>0.95528158936821406</v>
      </c>
      <c r="S132" s="111">
        <f>IF(RES_hhdet_tes!S132=0,"",RES_hhdet_tes!S132/RES_hhdet_fec!S132)</f>
        <v>0.9569801946975256</v>
      </c>
      <c r="T132" s="111">
        <f>IF(RES_hhdet_tes!T132=0,"",RES_hhdet_tes!T132/RES_hhdet_fec!T132)</f>
        <v>0.9625916940577105</v>
      </c>
      <c r="U132" s="111">
        <f>IF(RES_hhdet_tes!U132=0,"",RES_hhdet_tes!U132/RES_hhdet_fec!U132)</f>
        <v>0.96741930735404003</v>
      </c>
      <c r="V132" s="111">
        <f>IF(RES_hhdet_tes!V132=0,"",RES_hhdet_tes!V132/RES_hhdet_fec!V132)</f>
        <v>0.97011798878080957</v>
      </c>
      <c r="W132" s="111">
        <f>IF(RES_hhdet_tes!W132=0,"",RES_hhdet_tes!W132/RES_hhdet_fec!W132)</f>
        <v>0.96482274916455468</v>
      </c>
      <c r="X132" s="111">
        <f>IF(RES_hhdet_tes!X132=0,"",RES_hhdet_tes!X132/RES_hhdet_fec!X132)</f>
        <v>0.9659721969318138</v>
      </c>
      <c r="Y132" s="111">
        <f>IF(RES_hhdet_tes!Y132=0,"",RES_hhdet_tes!Y132/RES_hhdet_fec!Y132)</f>
        <v>0.97270904942497283</v>
      </c>
      <c r="DA132" s="63" t="s">
        <v>2031</v>
      </c>
    </row>
    <row r="133" spans="1:105" ht="12" customHeight="1" x14ac:dyDescent="0.25">
      <c r="A133" s="100" t="s">
        <v>198</v>
      </c>
      <c r="B133" s="112">
        <f>IF(RES_hhdet_tes!B133=0,"",RES_hhdet_tes!B133/RES_hhdet_fec!B133)</f>
        <v>0.7501515457914667</v>
      </c>
      <c r="C133" s="112">
        <f>IF(RES_hhdet_tes!C133=0,"",RES_hhdet_tes!C133/RES_hhdet_fec!C133)</f>
        <v>0.75153872985434211</v>
      </c>
      <c r="D133" s="112">
        <f>IF(RES_hhdet_tes!D133=0,"",RES_hhdet_tes!D133/RES_hhdet_fec!D133)</f>
        <v>0.75165885083771677</v>
      </c>
      <c r="E133" s="112">
        <f>IF(RES_hhdet_tes!E133=0,"",RES_hhdet_tes!E133/RES_hhdet_fec!E133)</f>
        <v>0.76184117019967612</v>
      </c>
      <c r="F133" s="112">
        <f>IF(RES_hhdet_tes!F133=0,"",RES_hhdet_tes!F133/RES_hhdet_fec!F133)</f>
        <v>0.76259762327728442</v>
      </c>
      <c r="G133" s="112">
        <f>IF(RES_hhdet_tes!G133=0,"",RES_hhdet_tes!G133/RES_hhdet_fec!G133)</f>
        <v>0.76430977506196296</v>
      </c>
      <c r="H133" s="112">
        <f>IF(RES_hhdet_tes!H133=0,"",RES_hhdet_tes!H133/RES_hhdet_fec!H133)</f>
        <v>0.76974231333686871</v>
      </c>
      <c r="I133" s="112">
        <f>IF(RES_hhdet_tes!I133=0,"",RES_hhdet_tes!I133/RES_hhdet_fec!I133)</f>
        <v>0.77087613641786423</v>
      </c>
      <c r="J133" s="112">
        <f>IF(RES_hhdet_tes!J133=0,"",RES_hhdet_tes!J133/RES_hhdet_fec!J133)</f>
        <v>0.77691039758755542</v>
      </c>
      <c r="K133" s="112">
        <f>IF(RES_hhdet_tes!K133=0,"",RES_hhdet_tes!K133/RES_hhdet_fec!K133)</f>
        <v>0.78250562028754589</v>
      </c>
      <c r="L133" s="112">
        <f>IF(RES_hhdet_tes!L133=0,"",RES_hhdet_tes!L133/RES_hhdet_fec!L133)</f>
        <v>0.78596473437265568</v>
      </c>
      <c r="M133" s="112">
        <f>IF(RES_hhdet_tes!M133=0,"",RES_hhdet_tes!M133/RES_hhdet_fec!M133)</f>
        <v>0.78769545677459674</v>
      </c>
      <c r="N133" s="112">
        <f>IF(RES_hhdet_tes!N133=0,"",RES_hhdet_tes!N133/RES_hhdet_fec!N133)</f>
        <v>0.79208216311222557</v>
      </c>
      <c r="O133" s="112">
        <f>IF(RES_hhdet_tes!O133=0,"",RES_hhdet_tes!O133/RES_hhdet_fec!O133)</f>
        <v>0.7997632654086243</v>
      </c>
      <c r="P133" s="112">
        <f>IF(RES_hhdet_tes!P133=0,"",RES_hhdet_tes!P133/RES_hhdet_fec!P133)</f>
        <v>0.80301479774112272</v>
      </c>
      <c r="Q133" s="112">
        <f>IF(RES_hhdet_tes!Q133=0,"",RES_hhdet_tes!Q133/RES_hhdet_fec!Q133)</f>
        <v>0.8042130212477937</v>
      </c>
      <c r="R133" s="112">
        <f>IF(RES_hhdet_tes!R133=0,"",RES_hhdet_tes!R133/RES_hhdet_fec!R133)</f>
        <v>0.80480342004363825</v>
      </c>
      <c r="S133" s="112">
        <f>IF(RES_hhdet_tes!S133=0,"",RES_hhdet_tes!S133/RES_hhdet_fec!S133)</f>
        <v>0.81222686758322571</v>
      </c>
      <c r="T133" s="112">
        <f>IF(RES_hhdet_tes!T133=0,"",RES_hhdet_tes!T133/RES_hhdet_fec!T133)</f>
        <v>0.82210477926006931</v>
      </c>
      <c r="U133" s="112">
        <f>IF(RES_hhdet_tes!U133=0,"",RES_hhdet_tes!U133/RES_hhdet_fec!U133)</f>
        <v>0.82804780302436753</v>
      </c>
      <c r="V133" s="112">
        <f>IF(RES_hhdet_tes!V133=0,"",RES_hhdet_tes!V133/RES_hhdet_fec!V133)</f>
        <v>0.83415091918115547</v>
      </c>
      <c r="W133" s="112">
        <f>IF(RES_hhdet_tes!W133=0,"",RES_hhdet_tes!W133/RES_hhdet_fec!W133)</f>
        <v>0.83706048342781281</v>
      </c>
      <c r="X133" s="112">
        <f>IF(RES_hhdet_tes!X133=0,"",RES_hhdet_tes!X133/RES_hhdet_fec!X133)</f>
        <v>0.84420131592000303</v>
      </c>
      <c r="Y133" s="112">
        <f>IF(RES_hhdet_tes!Y133=0,"",RES_hhdet_tes!Y133/RES_hhdet_fec!Y133)</f>
        <v>0.85098458434903845</v>
      </c>
      <c r="DA133" s="131" t="s">
        <v>2032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0.58826224979135289</v>
      </c>
      <c r="C135" s="112">
        <f>IF(RES_hhdet_tes!C135=0,"",RES_hhdet_tes!C135/RES_hhdet_fec!C135)</f>
        <v>0.59123210642917634</v>
      </c>
      <c r="D135" s="112">
        <f>IF(RES_hhdet_tes!D135=0,"",RES_hhdet_tes!D135/RES_hhdet_fec!D135)</f>
        <v>0.59585156210798917</v>
      </c>
      <c r="E135" s="112">
        <f>IF(RES_hhdet_tes!E135=0,"",RES_hhdet_tes!E135/RES_hhdet_fec!E135)</f>
        <v>0.5999883203907459</v>
      </c>
      <c r="F135" s="112">
        <f>IF(RES_hhdet_tes!F135=0,"",RES_hhdet_tes!F135/RES_hhdet_fec!F135)</f>
        <v>0.60415684046626394</v>
      </c>
      <c r="G135" s="112">
        <f>IF(RES_hhdet_tes!G135=0,"",RES_hhdet_tes!G135/RES_hhdet_fec!G135)</f>
        <v>0.60742202112631183</v>
      </c>
      <c r="H135" s="112">
        <f>IF(RES_hhdet_tes!H135=0,"",RES_hhdet_tes!H135/RES_hhdet_fec!H135)</f>
        <v>0.61051944676605951</v>
      </c>
      <c r="I135" s="112">
        <f>IF(RES_hhdet_tes!I135=0,"",RES_hhdet_tes!I135/RES_hhdet_fec!I135)</f>
        <v>0.61173896994181154</v>
      </c>
      <c r="J135" s="112">
        <f>IF(RES_hhdet_tes!J135=0,"",RES_hhdet_tes!J135/RES_hhdet_fec!J135)</f>
        <v>0.61229612508367126</v>
      </c>
      <c r="K135" s="112">
        <f>IF(RES_hhdet_tes!K135=0,"",RES_hhdet_tes!K135/RES_hhdet_fec!K135)</f>
        <v>0.61480550624923935</v>
      </c>
      <c r="L135" s="112">
        <f>IF(RES_hhdet_tes!L135=0,"",RES_hhdet_tes!L135/RES_hhdet_fec!L135)</f>
        <v>0.61791623637847237</v>
      </c>
      <c r="M135" s="112">
        <f>IF(RES_hhdet_tes!M135=0,"",RES_hhdet_tes!M135/RES_hhdet_fec!M135)</f>
        <v>0.62225083151088634</v>
      </c>
      <c r="N135" s="112">
        <f>IF(RES_hhdet_tes!N135=0,"",RES_hhdet_tes!N135/RES_hhdet_fec!N135)</f>
        <v>0.62755371501357127</v>
      </c>
      <c r="O135" s="112">
        <f>IF(RES_hhdet_tes!O135=0,"",RES_hhdet_tes!O135/RES_hhdet_fec!O135)</f>
        <v>0.63321624649873431</v>
      </c>
      <c r="P135" s="112">
        <f>IF(RES_hhdet_tes!P135=0,"",RES_hhdet_tes!P135/RES_hhdet_fec!P135)</f>
        <v>0.63808175968718583</v>
      </c>
      <c r="Q135" s="112">
        <f>IF(RES_hhdet_tes!Q135=0,"",RES_hhdet_tes!Q135/RES_hhdet_fec!Q135)</f>
        <v>0.64179371260643525</v>
      </c>
      <c r="R135" s="112">
        <f>IF(RES_hhdet_tes!R135=0,"",RES_hhdet_tes!R135/RES_hhdet_fec!R135)</f>
        <v>0.65244963584747517</v>
      </c>
      <c r="S135" s="112">
        <f>IF(RES_hhdet_tes!S135=0,"",RES_hhdet_tes!S135/RES_hhdet_fec!S135)</f>
        <v>0.66529758617094148</v>
      </c>
      <c r="T135" s="112">
        <f>IF(RES_hhdet_tes!T135=0,"",RES_hhdet_tes!T135/RES_hhdet_fec!T135)</f>
        <v>0.68161565579531025</v>
      </c>
      <c r="U135" s="112">
        <f>IF(RES_hhdet_tes!U135=0,"",RES_hhdet_tes!U135/RES_hhdet_fec!U135)</f>
        <v>0.70112879614367085</v>
      </c>
      <c r="V135" s="112">
        <f>IF(RES_hhdet_tes!V135=0,"",RES_hhdet_tes!V135/RES_hhdet_fec!V135)</f>
        <v>0.71492915745143837</v>
      </c>
      <c r="W135" s="112">
        <f>IF(RES_hhdet_tes!W135=0,"",RES_hhdet_tes!W135/RES_hhdet_fec!W135)</f>
        <v>0.72712922920612433</v>
      </c>
      <c r="X135" s="112">
        <f>IF(RES_hhdet_tes!X135=0,"",RES_hhdet_tes!X135/RES_hhdet_fec!X135)</f>
        <v>0.73408356680782716</v>
      </c>
      <c r="Y135" s="112">
        <f>IF(RES_hhdet_tes!Y135=0,"",RES_hhdet_tes!Y135/RES_hhdet_fec!Y135)</f>
        <v>0.73755854062088755</v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0.87670846266849733</v>
      </c>
      <c r="C136" s="113">
        <f>IF(RES_hhdet_tes!C136=0,"",RES_hhdet_tes!C136/RES_hhdet_fec!C136)</f>
        <v>0.87934703252447632</v>
      </c>
      <c r="D136" s="113">
        <f>IF(RES_hhdet_tes!D136=0,"",RES_hhdet_tes!D136/RES_hhdet_fec!D136)</f>
        <v>0.87835158939820512</v>
      </c>
      <c r="E136" s="113">
        <f>IF(RES_hhdet_tes!E136=0,"",RES_hhdet_tes!E136/RES_hhdet_fec!E136)</f>
        <v>0.88408389175074631</v>
      </c>
      <c r="F136" s="113">
        <f>IF(RES_hhdet_tes!F136=0,"",RES_hhdet_tes!F136/RES_hhdet_fec!F136)</f>
        <v>0.88333182676322175</v>
      </c>
      <c r="G136" s="113">
        <f>IF(RES_hhdet_tes!G136=0,"",RES_hhdet_tes!G136/RES_hhdet_fec!G136)</f>
        <v>0.87166732458352258</v>
      </c>
      <c r="H136" s="113">
        <f>IF(RES_hhdet_tes!H136=0,"",RES_hhdet_tes!H136/RES_hhdet_fec!H136)</f>
        <v>0.88453411644003244</v>
      </c>
      <c r="I136" s="113">
        <f>IF(RES_hhdet_tes!I136=0,"",RES_hhdet_tes!I136/RES_hhdet_fec!I136)</f>
        <v>0.88446225581268567</v>
      </c>
      <c r="J136" s="113">
        <f>IF(RES_hhdet_tes!J136=0,"",RES_hhdet_tes!J136/RES_hhdet_fec!J136)</f>
        <v>0.88688020937217471</v>
      </c>
      <c r="K136" s="113">
        <f>IF(RES_hhdet_tes!K136=0,"",RES_hhdet_tes!K136/RES_hhdet_fec!K136)</f>
        <v>0.8868454361851249</v>
      </c>
      <c r="L136" s="113">
        <f>IF(RES_hhdet_tes!L136=0,"",RES_hhdet_tes!L136/RES_hhdet_fec!L136)</f>
        <v>0.88718164079467488</v>
      </c>
      <c r="M136" s="113">
        <f>IF(RES_hhdet_tes!M136=0,"",RES_hhdet_tes!M136/RES_hhdet_fec!M136)</f>
        <v>0.89055345384688123</v>
      </c>
      <c r="N136" s="113">
        <f>IF(RES_hhdet_tes!N136=0,"",RES_hhdet_tes!N136/RES_hhdet_fec!N136)</f>
        <v>0.90829584018402632</v>
      </c>
      <c r="O136" s="113">
        <f>IF(RES_hhdet_tes!O136=0,"",RES_hhdet_tes!O136/RES_hhdet_fec!O136)</f>
        <v>0.90240013047210743</v>
      </c>
      <c r="P136" s="113">
        <f>IF(RES_hhdet_tes!P136=0,"",RES_hhdet_tes!P136/RES_hhdet_fec!P136)</f>
        <v>0.90625642173841781</v>
      </c>
      <c r="Q136" s="113">
        <f>IF(RES_hhdet_tes!Q136=0,"",RES_hhdet_tes!Q136/RES_hhdet_fec!Q136)</f>
        <v>0.91447827975870277</v>
      </c>
      <c r="R136" s="113">
        <f>IF(RES_hhdet_tes!R136=0,"",RES_hhdet_tes!R136/RES_hhdet_fec!R136)</f>
        <v>0.90987724337251097</v>
      </c>
      <c r="S136" s="113">
        <f>IF(RES_hhdet_tes!S136=0,"",RES_hhdet_tes!S136/RES_hhdet_fec!S136)</f>
        <v>0.91418062621522389</v>
      </c>
      <c r="T136" s="113">
        <f>IF(RES_hhdet_tes!T136=0,"",RES_hhdet_tes!T136/RES_hhdet_fec!T136)</f>
        <v>0.92623472442593446</v>
      </c>
      <c r="U136" s="113">
        <f>IF(RES_hhdet_tes!U136=0,"",RES_hhdet_tes!U136/RES_hhdet_fec!U136)</f>
        <v>0.93603878265647167</v>
      </c>
      <c r="V136" s="113">
        <f>IF(RES_hhdet_tes!V136=0,"",RES_hhdet_tes!V136/RES_hhdet_fec!V136)</f>
        <v>0.94200445425299006</v>
      </c>
      <c r="W136" s="113">
        <f>IF(RES_hhdet_tes!W136=0,"",RES_hhdet_tes!W136/RES_hhdet_fec!W136)</f>
        <v>0.93258733276888661</v>
      </c>
      <c r="X136" s="113">
        <f>IF(RES_hhdet_tes!X136=0,"",RES_hhdet_tes!X136/RES_hhdet_fec!X136)</f>
        <v>0.93494509407709925</v>
      </c>
      <c r="Y136" s="113">
        <f>IF(RES_hhdet_tes!Y136=0,"",RES_hhdet_tes!Y136/RES_hhdet_fec!Y136)</f>
        <v>0.94692254588092117</v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0.58826224979135289</v>
      </c>
      <c r="C137" s="111">
        <f>IF(RES_hhdet_tes!C137=0,"",RES_hhdet_tes!C137/RES_hhdet_fec!C137)</f>
        <v>0.59173732889398478</v>
      </c>
      <c r="D137" s="111">
        <f>IF(RES_hhdet_tes!D137=0,"",RES_hhdet_tes!D137/RES_hhdet_fec!D137)</f>
        <v>0.59534230161550872</v>
      </c>
      <c r="E137" s="111">
        <f>IF(RES_hhdet_tes!E137=0,"",RES_hhdet_tes!E137/RES_hhdet_fec!E137)</f>
        <v>0.60008872172605754</v>
      </c>
      <c r="F137" s="111">
        <f>IF(RES_hhdet_tes!F137=0,"",RES_hhdet_tes!F137/RES_hhdet_fec!F137)</f>
        <v>0.60347232646364457</v>
      </c>
      <c r="G137" s="111">
        <f>IF(RES_hhdet_tes!G137=0,"",RES_hhdet_tes!G137/RES_hhdet_fec!G137)</f>
        <v>0.60697842988509498</v>
      </c>
      <c r="H137" s="111">
        <f>IF(RES_hhdet_tes!H137=0,"",RES_hhdet_tes!H137/RES_hhdet_fec!H137)</f>
        <v>0.61046261743257135</v>
      </c>
      <c r="I137" s="111">
        <f>IF(RES_hhdet_tes!I137=0,"",RES_hhdet_tes!I137/RES_hhdet_fec!I137)</f>
        <v>0.61300261645552367</v>
      </c>
      <c r="J137" s="111">
        <f>IF(RES_hhdet_tes!J137=0,"",RES_hhdet_tes!J137/RES_hhdet_fec!J137)</f>
        <v>0.61437417297887176</v>
      </c>
      <c r="K137" s="111">
        <f>IF(RES_hhdet_tes!K137=0,"",RES_hhdet_tes!K137/RES_hhdet_fec!K137)</f>
        <v>0.61630290226473783</v>
      </c>
      <c r="L137" s="111">
        <f>IF(RES_hhdet_tes!L137=0,"",RES_hhdet_tes!L137/RES_hhdet_fec!L137)</f>
        <v>0.61875897242306654</v>
      </c>
      <c r="M137" s="111">
        <f>IF(RES_hhdet_tes!M137=0,"",RES_hhdet_tes!M137/RES_hhdet_fec!M137)</f>
        <v>0.62160316629327073</v>
      </c>
      <c r="N137" s="111">
        <f>IF(RES_hhdet_tes!N137=0,"",RES_hhdet_tes!N137/RES_hhdet_fec!N137)</f>
        <v>0.625175547671452</v>
      </c>
      <c r="O137" s="111">
        <f>IF(RES_hhdet_tes!O137=0,"",RES_hhdet_tes!O137/RES_hhdet_fec!O137)</f>
        <v>0.62968817777303843</v>
      </c>
      <c r="P137" s="111">
        <f>IF(RES_hhdet_tes!P137=0,"",RES_hhdet_tes!P137/RES_hhdet_fec!P137)</f>
        <v>0.63580357004618382</v>
      </c>
      <c r="Q137" s="111">
        <f>IF(RES_hhdet_tes!Q137=0,"",RES_hhdet_tes!Q137/RES_hhdet_fec!Q137)</f>
        <v>0.64889217840409308</v>
      </c>
      <c r="R137" s="111">
        <f>IF(RES_hhdet_tes!R137=0,"",RES_hhdet_tes!R137/RES_hhdet_fec!R137)</f>
        <v>0.6623245691202525</v>
      </c>
      <c r="S137" s="111">
        <f>IF(RES_hhdet_tes!S137=0,"",RES_hhdet_tes!S137/RES_hhdet_fec!S137)</f>
        <v>0.67523778101554099</v>
      </c>
      <c r="T137" s="111">
        <f>IF(RES_hhdet_tes!T137=0,"",RES_hhdet_tes!T137/RES_hhdet_fec!T137)</f>
        <v>0.69271407251881933</v>
      </c>
      <c r="U137" s="111">
        <f>IF(RES_hhdet_tes!U137=0,"",RES_hhdet_tes!U137/RES_hhdet_fec!U137)</f>
        <v>0.70515111932316377</v>
      </c>
      <c r="V137" s="111">
        <f>IF(RES_hhdet_tes!V137=0,"",RES_hhdet_tes!V137/RES_hhdet_fec!V137)</f>
        <v>0.71410814415491508</v>
      </c>
      <c r="W137" s="111">
        <f>IF(RES_hhdet_tes!W137=0,"",RES_hhdet_tes!W137/RES_hhdet_fec!W137)</f>
        <v>0.72246319767122869</v>
      </c>
      <c r="X137" s="111">
        <f>IF(RES_hhdet_tes!X137=0,"",RES_hhdet_tes!X137/RES_hhdet_fec!X137)</f>
        <v>0.73272032717620295</v>
      </c>
      <c r="Y137" s="111">
        <f>IF(RES_hhdet_tes!Y137=0,"",RES_hhdet_tes!Y137/RES_hhdet_fec!Y137)</f>
        <v>0.73595052139713424</v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0.72885647207620352</v>
      </c>
      <c r="C139" s="124">
        <f>IF(RES_hhdet_tes!C139=0,"",RES_hhdet_tes!C139/RES_hhdet_fec!C139)</f>
        <v>0.73099900833871401</v>
      </c>
      <c r="D139" s="124">
        <f>IF(RES_hhdet_tes!D139=0,"",RES_hhdet_tes!D139/RES_hhdet_fec!D139)</f>
        <v>0.73510664832951889</v>
      </c>
      <c r="E139" s="124">
        <f>IF(RES_hhdet_tes!E139=0,"",RES_hhdet_tes!E139/RES_hhdet_fec!E139)</f>
        <v>0.73882610862088793</v>
      </c>
      <c r="F139" s="124">
        <f>IF(RES_hhdet_tes!F139=0,"",RES_hhdet_tes!F139/RES_hhdet_fec!F139)</f>
        <v>0.74129462727471085</v>
      </c>
      <c r="G139" s="124">
        <f>IF(RES_hhdet_tes!G139=0,"",RES_hhdet_tes!G139/RES_hhdet_fec!G139)</f>
        <v>0.74406651263808699</v>
      </c>
      <c r="H139" s="124">
        <f>IF(RES_hhdet_tes!H139=0,"",RES_hhdet_tes!H139/RES_hhdet_fec!H139)</f>
        <v>0.74643873223967649</v>
      </c>
      <c r="I139" s="124">
        <f>IF(RES_hhdet_tes!I139=0,"",RES_hhdet_tes!I139/RES_hhdet_fec!I139)</f>
        <v>0.74688261045137783</v>
      </c>
      <c r="J139" s="124">
        <f>IF(RES_hhdet_tes!J139=0,"",RES_hhdet_tes!J139/RES_hhdet_fec!J139)</f>
        <v>0.74737025158606396</v>
      </c>
      <c r="K139" s="124">
        <f>IF(RES_hhdet_tes!K139=0,"",RES_hhdet_tes!K139/RES_hhdet_fec!K139)</f>
        <v>0.75008478359689346</v>
      </c>
      <c r="L139" s="124">
        <f>IF(RES_hhdet_tes!L139=0,"",RES_hhdet_tes!L139/RES_hhdet_fec!L139)</f>
        <v>0.74943600392953613</v>
      </c>
      <c r="M139" s="124">
        <f>IF(RES_hhdet_tes!M139=0,"",RES_hhdet_tes!M139/RES_hhdet_fec!M139)</f>
        <v>0.75105222097327062</v>
      </c>
      <c r="N139" s="124">
        <f>IF(RES_hhdet_tes!N139=0,"",RES_hhdet_tes!N139/RES_hhdet_fec!N139)</f>
        <v>0.7603129987727919</v>
      </c>
      <c r="O139" s="124">
        <f>IF(RES_hhdet_tes!O139=0,"",RES_hhdet_tes!O139/RES_hhdet_fec!O139)</f>
        <v>0.75009704726438042</v>
      </c>
      <c r="P139" s="124">
        <f>IF(RES_hhdet_tes!P139=0,"",RES_hhdet_tes!P139/RES_hhdet_fec!P139)</f>
        <v>0.75020107874045527</v>
      </c>
      <c r="Q139" s="124">
        <f>IF(RES_hhdet_tes!Q139=0,"",RES_hhdet_tes!Q139/RES_hhdet_fec!Q139)</f>
        <v>0.75332208228622821</v>
      </c>
      <c r="R139" s="124">
        <f>IF(RES_hhdet_tes!R139=0,"",RES_hhdet_tes!R139/RES_hhdet_fec!R139)</f>
        <v>0.75900526600420415</v>
      </c>
      <c r="S139" s="124">
        <f>IF(RES_hhdet_tes!S139=0,"",RES_hhdet_tes!S139/RES_hhdet_fec!S139)</f>
        <v>0.76234698725140082</v>
      </c>
      <c r="T139" s="124">
        <f>IF(RES_hhdet_tes!T139=0,"",RES_hhdet_tes!T139/RES_hhdet_fec!T139)</f>
        <v>0.75865550321988051</v>
      </c>
      <c r="U139" s="124">
        <f>IF(RES_hhdet_tes!U139=0,"",RES_hhdet_tes!U139/RES_hhdet_fec!U139)</f>
        <v>0.76045332591490888</v>
      </c>
      <c r="V139" s="124">
        <f>IF(RES_hhdet_tes!V139=0,"",RES_hhdet_tes!V139/RES_hhdet_fec!V139)</f>
        <v>0.76434282740222381</v>
      </c>
      <c r="W139" s="124">
        <f>IF(RES_hhdet_tes!W139=0,"",RES_hhdet_tes!W139/RES_hhdet_fec!W139)</f>
        <v>0.76968712894145652</v>
      </c>
      <c r="X139" s="124">
        <f>IF(RES_hhdet_tes!X139=0,"",RES_hhdet_tes!X139/RES_hhdet_fec!X139)</f>
        <v>0.7786502777170089</v>
      </c>
      <c r="Y139" s="124">
        <f>IF(RES_hhdet_tes!Y139=0,"",RES_hhdet_tes!Y139/RES_hhdet_fec!Y139)</f>
        <v>0.78317849490564106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0.57862632100762468</v>
      </c>
      <c r="C140" s="111">
        <f>IF(RES_hhdet_tes!C140=0,"",RES_hhdet_tes!C140/RES_hhdet_fec!C140)</f>
        <v>0.57943624418332906</v>
      </c>
      <c r="D140" s="111">
        <f>IF(RES_hhdet_tes!D140=0,"",RES_hhdet_tes!D140/RES_hhdet_fec!D140)</f>
        <v>0.58037714593804335</v>
      </c>
      <c r="E140" s="111">
        <f>IF(RES_hhdet_tes!E140=0,"",RES_hhdet_tes!E140/RES_hhdet_fec!E140)</f>
        <v>0.58187810774209725</v>
      </c>
      <c r="F140" s="111">
        <f>IF(RES_hhdet_tes!F140=0,"",RES_hhdet_tes!F140/RES_hhdet_fec!F140)</f>
        <v>0.58326063214309287</v>
      </c>
      <c r="G140" s="111">
        <f>IF(RES_hhdet_tes!G140=0,"",RES_hhdet_tes!G140/RES_hhdet_fec!G140)</f>
        <v>0.58470779484066238</v>
      </c>
      <c r="H140" s="111">
        <f>IF(RES_hhdet_tes!H140=0,"",RES_hhdet_tes!H140/RES_hhdet_fec!H140)</f>
        <v>0.58610514155033389</v>
      </c>
      <c r="I140" s="111">
        <f>IF(RES_hhdet_tes!I140=0,"",RES_hhdet_tes!I140/RES_hhdet_fec!I140)</f>
        <v>0.58684358135669379</v>
      </c>
      <c r="J140" s="111">
        <f>IF(RES_hhdet_tes!J140=0,"",RES_hhdet_tes!J140/RES_hhdet_fec!J140)</f>
        <v>0.58717452891727573</v>
      </c>
      <c r="K140" s="111">
        <f>IF(RES_hhdet_tes!K140=0,"",RES_hhdet_tes!K140/RES_hhdet_fec!K140)</f>
        <v>0.58762380437410699</v>
      </c>
      <c r="L140" s="111">
        <f>IF(RES_hhdet_tes!L140=0,"",RES_hhdet_tes!L140/RES_hhdet_fec!L140)</f>
        <v>0.58811411619565701</v>
      </c>
      <c r="M140" s="111">
        <f>IF(RES_hhdet_tes!M140=0,"",RES_hhdet_tes!M140/RES_hhdet_fec!M140)</f>
        <v>0.58865730211057288</v>
      </c>
      <c r="N140" s="111">
        <f>IF(RES_hhdet_tes!N140=0,"",RES_hhdet_tes!N140/RES_hhdet_fec!N140)</f>
        <v>0.58919824351655958</v>
      </c>
      <c r="O140" s="111">
        <f>IF(RES_hhdet_tes!O140=0,"",RES_hhdet_tes!O140/RES_hhdet_fec!O140)</f>
        <v>0.58974198530403799</v>
      </c>
      <c r="P140" s="111">
        <f>IF(RES_hhdet_tes!P140=0,"",RES_hhdet_tes!P140/RES_hhdet_fec!P140)</f>
        <v>0.59004636564190449</v>
      </c>
      <c r="Q140" s="111">
        <f>IF(RES_hhdet_tes!Q140=0,"",RES_hhdet_tes!Q140/RES_hhdet_fec!Q140)</f>
        <v>0.59057493869282318</v>
      </c>
      <c r="R140" s="111">
        <f>IF(RES_hhdet_tes!R140=0,"",RES_hhdet_tes!R140/RES_hhdet_fec!R140)</f>
        <v>0.59154518036888126</v>
      </c>
      <c r="S140" s="111">
        <f>IF(RES_hhdet_tes!S140=0,"",RES_hhdet_tes!S140/RES_hhdet_fec!S140)</f>
        <v>0.59384454943649867</v>
      </c>
      <c r="T140" s="111">
        <f>IF(RES_hhdet_tes!T140=0,"",RES_hhdet_tes!T140/RES_hhdet_fec!T140)</f>
        <v>0.59848610734732122</v>
      </c>
      <c r="U140" s="111">
        <f>IF(RES_hhdet_tes!U140=0,"",RES_hhdet_tes!U140/RES_hhdet_fec!U140)</f>
        <v>0.6023766504716046</v>
      </c>
      <c r="V140" s="111">
        <f>IF(RES_hhdet_tes!V140=0,"",RES_hhdet_tes!V140/RES_hhdet_fec!V140)</f>
        <v>0.60530448772328171</v>
      </c>
      <c r="W140" s="111">
        <f>IF(RES_hhdet_tes!W140=0,"",RES_hhdet_tes!W140/RES_hhdet_fec!W140)</f>
        <v>0.60749406553499385</v>
      </c>
      <c r="X140" s="111">
        <f>IF(RES_hhdet_tes!X140=0,"",RES_hhdet_tes!X140/RES_hhdet_fec!X140)</f>
        <v>0.60904109827684949</v>
      </c>
      <c r="Y140" s="111">
        <f>IF(RES_hhdet_tes!Y140=0,"",RES_hhdet_tes!Y140/RES_hhdet_fec!Y140)</f>
        <v>0.61129546716250194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0.73745848172191819</v>
      </c>
      <c r="C141" s="45">
        <f>IF(RES_hhdet_tes!C141=0,"",RES_hhdet_tes!C141/RES_hhdet_fec!C141)</f>
        <v>0.73957367944876373</v>
      </c>
      <c r="D141" s="45">
        <f>IF(RES_hhdet_tes!D141=0,"",RES_hhdet_tes!D141/RES_hhdet_fec!D141)</f>
        <v>0.74246345030251237</v>
      </c>
      <c r="E141" s="45">
        <f>IF(RES_hhdet_tes!E141=0,"",RES_hhdet_tes!E141/RES_hhdet_fec!E141)</f>
        <v>0.74574542954300993</v>
      </c>
      <c r="F141" s="45">
        <f>IF(RES_hhdet_tes!F141=0,"",RES_hhdet_tes!F141/RES_hhdet_fec!F141)</f>
        <v>0.74842028858976051</v>
      </c>
      <c r="G141" s="45">
        <f>IF(RES_hhdet_tes!G141=0,"",RES_hhdet_tes!G141/RES_hhdet_fec!G141)</f>
        <v>0.75093595514757805</v>
      </c>
      <c r="H141" s="45">
        <f>IF(RES_hhdet_tes!H141=0,"",RES_hhdet_tes!H141/RES_hhdet_fec!H141)</f>
        <v>0.7534082140906514</v>
      </c>
      <c r="I141" s="45">
        <f>IF(RES_hhdet_tes!I141=0,"",RES_hhdet_tes!I141/RES_hhdet_fec!I141)</f>
        <v>0.75492050320222803</v>
      </c>
      <c r="J141" s="45">
        <f>IF(RES_hhdet_tes!J141=0,"",RES_hhdet_tes!J141/RES_hhdet_fec!J141)</f>
        <v>0.75591226072641315</v>
      </c>
      <c r="K141" s="45">
        <f>IF(RES_hhdet_tes!K141=0,"",RES_hhdet_tes!K141/RES_hhdet_fec!K141)</f>
        <v>0.75753589759447049</v>
      </c>
      <c r="L141" s="45">
        <f>IF(RES_hhdet_tes!L141=0,"",RES_hhdet_tes!L141/RES_hhdet_fec!L141)</f>
        <v>0.75948051622267188</v>
      </c>
      <c r="M141" s="45">
        <f>IF(RES_hhdet_tes!M141=0,"",RES_hhdet_tes!M141/RES_hhdet_fec!M141)</f>
        <v>0.76164514795561755</v>
      </c>
      <c r="N141" s="45">
        <f>IF(RES_hhdet_tes!N141=0,"",RES_hhdet_tes!N141/RES_hhdet_fec!N141)</f>
        <v>0.76413409025021006</v>
      </c>
      <c r="O141" s="45">
        <f>IF(RES_hhdet_tes!O141=0,"",RES_hhdet_tes!O141/RES_hhdet_fec!O141)</f>
        <v>0.76700911068687405</v>
      </c>
      <c r="P141" s="45">
        <f>IF(RES_hhdet_tes!P141=0,"",RES_hhdet_tes!P141/RES_hhdet_fec!P141)</f>
        <v>0.76968691123250488</v>
      </c>
      <c r="Q141" s="45">
        <f>IF(RES_hhdet_tes!Q141=0,"",RES_hhdet_tes!Q141/RES_hhdet_fec!Q141)</f>
        <v>0.77380414822434085</v>
      </c>
      <c r="R141" s="45">
        <f>IF(RES_hhdet_tes!R141=0,"",RES_hhdet_tes!R141/RES_hhdet_fec!R141)</f>
        <v>0.77996385674302826</v>
      </c>
      <c r="S141" s="45">
        <f>IF(RES_hhdet_tes!S141=0,"",RES_hhdet_tes!S141/RES_hhdet_fec!S141)</f>
        <v>0.78809522613227001</v>
      </c>
      <c r="T141" s="45">
        <f>IF(RES_hhdet_tes!T141=0,"",RES_hhdet_tes!T141/RES_hhdet_fec!T141)</f>
        <v>0.79955910716516376</v>
      </c>
      <c r="U141" s="45">
        <f>IF(RES_hhdet_tes!U141=0,"",RES_hhdet_tes!U141/RES_hhdet_fec!U141)</f>
        <v>0.81144480304675215</v>
      </c>
      <c r="V141" s="45">
        <f>IF(RES_hhdet_tes!V141=0,"",RES_hhdet_tes!V141/RES_hhdet_fec!V141)</f>
        <v>0.82329000549848219</v>
      </c>
      <c r="W141" s="45">
        <f>IF(RES_hhdet_tes!W141=0,"",RES_hhdet_tes!W141/RES_hhdet_fec!W141)</f>
        <v>0.83337293634966558</v>
      </c>
      <c r="X141" s="45">
        <f>IF(RES_hhdet_tes!X141=0,"",RES_hhdet_tes!X141/RES_hhdet_fec!X141)</f>
        <v>0.84147832075672346</v>
      </c>
      <c r="Y141" s="45">
        <f>IF(RES_hhdet_tes!Y141=0,"",RES_hhdet_tes!Y141/RES_hhdet_fec!Y141)</f>
        <v>0.85526479764657026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1.2270053656175524</v>
      </c>
      <c r="C143" s="119">
        <f>IF(RES_hhdet_tes!C143=0,"",RES_hhdet_tes!C143/RES_hhdet_fec!C143)</f>
        <v>1.2807073378813707</v>
      </c>
      <c r="D143" s="119">
        <f>IF(RES_hhdet_tes!D143=0,"",RES_hhdet_tes!D143/RES_hhdet_fec!D143)</f>
        <v>1.2905237924946455</v>
      </c>
      <c r="E143" s="119">
        <f>IF(RES_hhdet_tes!E143=0,"",RES_hhdet_tes!E143/RES_hhdet_fec!E143)</f>
        <v>1.4116949734545956</v>
      </c>
      <c r="F143" s="119">
        <f>IF(RES_hhdet_tes!F143=0,"",RES_hhdet_tes!F143/RES_hhdet_fec!F143)</f>
        <v>1.3646879896131765</v>
      </c>
      <c r="G143" s="119">
        <f>IF(RES_hhdet_tes!G143=0,"",RES_hhdet_tes!G143/RES_hhdet_fec!G143)</f>
        <v>1.4044922786252347</v>
      </c>
      <c r="H143" s="119">
        <f>IF(RES_hhdet_tes!H143=0,"",RES_hhdet_tes!H143/RES_hhdet_fec!H143)</f>
        <v>1.4674224319810336</v>
      </c>
      <c r="I143" s="119">
        <f>IF(RES_hhdet_tes!I143=0,"",RES_hhdet_tes!I143/RES_hhdet_fec!I143)</f>
        <v>1.5715218829068123</v>
      </c>
      <c r="J143" s="119">
        <f>IF(RES_hhdet_tes!J143=0,"",RES_hhdet_tes!J143/RES_hhdet_fec!J143)</f>
        <v>1.565087990536586</v>
      </c>
      <c r="K143" s="119">
        <f>IF(RES_hhdet_tes!K143=0,"",RES_hhdet_tes!K143/RES_hhdet_fec!K143)</f>
        <v>1.4880824993062771</v>
      </c>
      <c r="L143" s="119">
        <f>IF(RES_hhdet_tes!L143=0,"",RES_hhdet_tes!L143/RES_hhdet_fec!L143)</f>
        <v>1.5488286859279126</v>
      </c>
      <c r="M143" s="119">
        <f>IF(RES_hhdet_tes!M143=0,"",RES_hhdet_tes!M143/RES_hhdet_fec!M143)</f>
        <v>1.6383168893854518</v>
      </c>
      <c r="N143" s="119">
        <f>IF(RES_hhdet_tes!N143=0,"",RES_hhdet_tes!N143/RES_hhdet_fec!N143)</f>
        <v>1.8221498376856369</v>
      </c>
      <c r="O143" s="119">
        <f>IF(RES_hhdet_tes!O143=0,"",RES_hhdet_tes!O143/RES_hhdet_fec!O143)</f>
        <v>1.6736165542979746</v>
      </c>
      <c r="P143" s="119">
        <f>IF(RES_hhdet_tes!P143=0,"",RES_hhdet_tes!P143/RES_hhdet_fec!P143)</f>
        <v>1.6532150764931262</v>
      </c>
      <c r="Q143" s="119">
        <f>IF(RES_hhdet_tes!Q143=0,"",RES_hhdet_tes!Q143/RES_hhdet_fec!Q143)</f>
        <v>1.9193728984152885</v>
      </c>
      <c r="R143" s="119">
        <f>IF(RES_hhdet_tes!R143=0,"",RES_hhdet_tes!R143/RES_hhdet_fec!R143)</f>
        <v>2.0080845182046674</v>
      </c>
      <c r="S143" s="119">
        <f>IF(RES_hhdet_tes!S143=0,"",RES_hhdet_tes!S143/RES_hhdet_fec!S143)</f>
        <v>2.1003585421981334</v>
      </c>
      <c r="T143" s="119">
        <f>IF(RES_hhdet_tes!T143=0,"",RES_hhdet_tes!T143/RES_hhdet_fec!T143)</f>
        <v>2.0447722739259944</v>
      </c>
      <c r="U143" s="119">
        <f>IF(RES_hhdet_tes!U143=0,"",RES_hhdet_tes!U143/RES_hhdet_fec!U143)</f>
        <v>2.1985703320899868</v>
      </c>
      <c r="V143" s="119">
        <f>IF(RES_hhdet_tes!V143=0,"",RES_hhdet_tes!V143/RES_hhdet_fec!V143)</f>
        <v>2.1561411320526056</v>
      </c>
      <c r="W143" s="119">
        <f>IF(RES_hhdet_tes!W143=0,"",RES_hhdet_tes!W143/RES_hhdet_fec!W143)</f>
        <v>2.1461779579497913</v>
      </c>
      <c r="X143" s="119">
        <f>IF(RES_hhdet_tes!X143=0,"",RES_hhdet_tes!X143/RES_hhdet_fec!X143)</f>
        <v>2.1097134260931334</v>
      </c>
      <c r="Y143" s="119">
        <f>IF(RES_hhdet_tes!Y143=0,"",RES_hhdet_tes!Y143/RES_hhdet_fec!Y143)</f>
        <v>2.2661969696067694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1.365246549676485</v>
      </c>
      <c r="C144" s="124">
        <f>IF(RES_hhdet_tes!C144=0,"",RES_hhdet_tes!C144/RES_hhdet_fec!C144)</f>
        <v>1.4149836227559904</v>
      </c>
      <c r="D144" s="124">
        <f>IF(RES_hhdet_tes!D144=0,"",RES_hhdet_tes!D144/RES_hhdet_fec!D144)</f>
        <v>1.5065757307403751</v>
      </c>
      <c r="E144" s="124">
        <f>IF(RES_hhdet_tes!E144=0,"",RES_hhdet_tes!E144/RES_hhdet_fec!E144)</f>
        <v>1.5807046614032652</v>
      </c>
      <c r="F144" s="124">
        <f>IF(RES_hhdet_tes!F144=0,"",RES_hhdet_tes!F144/RES_hhdet_fec!F144)</f>
        <v>1.645694862820829</v>
      </c>
      <c r="G144" s="124">
        <f>IF(RES_hhdet_tes!G144=0,"",RES_hhdet_tes!G144/RES_hhdet_fec!G144)</f>
        <v>1.7087300082769457</v>
      </c>
      <c r="H144" s="124">
        <f>IF(RES_hhdet_tes!H144=0,"",RES_hhdet_tes!H144/RES_hhdet_fec!H144)</f>
        <v>1.7724644174478075</v>
      </c>
      <c r="I144" s="124">
        <f>IF(RES_hhdet_tes!I144=0,"",RES_hhdet_tes!I144/RES_hhdet_fec!I144)</f>
        <v>1.8257628984512342</v>
      </c>
      <c r="J144" s="124">
        <f>IF(RES_hhdet_tes!J144=0,"",RES_hhdet_tes!J144/RES_hhdet_fec!J144)</f>
        <v>1.8621679075962458</v>
      </c>
      <c r="K144" s="124">
        <f>IF(RES_hhdet_tes!K144=0,"",RES_hhdet_tes!K144/RES_hhdet_fec!K144)</f>
        <v>1.892419156393975</v>
      </c>
      <c r="L144" s="124">
        <f>IF(RES_hhdet_tes!L144=0,"",RES_hhdet_tes!L144/RES_hhdet_fec!L144)</f>
        <v>1.9368164540042743</v>
      </c>
      <c r="M144" s="124">
        <f>IF(RES_hhdet_tes!M144=0,"",RES_hhdet_tes!M144/RES_hhdet_fec!M144)</f>
        <v>1.9982878292753286</v>
      </c>
      <c r="N144" s="124">
        <f>IF(RES_hhdet_tes!N144=0,"",RES_hhdet_tes!N144/RES_hhdet_fec!N144)</f>
        <v>2.0863710633529839</v>
      </c>
      <c r="O144" s="124">
        <f>IF(RES_hhdet_tes!O144=0,"",RES_hhdet_tes!O144/RES_hhdet_fec!O144)</f>
        <v>2.1944442493430687</v>
      </c>
      <c r="P144" s="124">
        <f>IF(RES_hhdet_tes!P144=0,"",RES_hhdet_tes!P144/RES_hhdet_fec!P144)</f>
        <v>2.3571729616318207</v>
      </c>
      <c r="Q144" s="124">
        <f>IF(RES_hhdet_tes!Q144=0,"",RES_hhdet_tes!Q144/RES_hhdet_fec!Q144)</f>
        <v>2.5770480852701954</v>
      </c>
      <c r="R144" s="124">
        <f>IF(RES_hhdet_tes!R144=0,"",RES_hhdet_tes!R144/RES_hhdet_fec!R144)</f>
        <v>2.7591146210052173</v>
      </c>
      <c r="S144" s="124">
        <f>IF(RES_hhdet_tes!S144=0,"",RES_hhdet_tes!S144/RES_hhdet_fec!S144)</f>
        <v>2.9209898568959312</v>
      </c>
      <c r="T144" s="124">
        <f>IF(RES_hhdet_tes!T144=0,"",RES_hhdet_tes!T144/RES_hhdet_fec!T144)</f>
        <v>3.0623402015916077</v>
      </c>
      <c r="U144" s="124">
        <f>IF(RES_hhdet_tes!U144=0,"",RES_hhdet_tes!U144/RES_hhdet_fec!U144)</f>
        <v>3.1620768616051396</v>
      </c>
      <c r="V144" s="124">
        <f>IF(RES_hhdet_tes!V144=0,"",RES_hhdet_tes!V144/RES_hhdet_fec!V144)</f>
        <v>3.2451469005068088</v>
      </c>
      <c r="W144" s="124">
        <f>IF(RES_hhdet_tes!W144=0,"",RES_hhdet_tes!W144/RES_hhdet_fec!W144)</f>
        <v>3.321322843899488</v>
      </c>
      <c r="X144" s="124">
        <f>IF(RES_hhdet_tes!X144=0,"",RES_hhdet_tes!X144/RES_hhdet_fec!X144)</f>
        <v>3.3843206477133236</v>
      </c>
      <c r="Y144" s="124">
        <f>IF(RES_hhdet_tes!Y144=0,"",RES_hhdet_tes!Y144/RES_hhdet_fec!Y144)</f>
        <v>3.4415345909224739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1.365246549676485</v>
      </c>
      <c r="C145" s="111">
        <f>IF(RES_hhdet_tes!C145=0,"",RES_hhdet_tes!C145/RES_hhdet_fec!C145)</f>
        <v>1.4149836227559904</v>
      </c>
      <c r="D145" s="111">
        <f>IF(RES_hhdet_tes!D145=0,"",RES_hhdet_tes!D145/RES_hhdet_fec!D145)</f>
        <v>1.5065757307403751</v>
      </c>
      <c r="E145" s="111">
        <f>IF(RES_hhdet_tes!E145=0,"",RES_hhdet_tes!E145/RES_hhdet_fec!E145)</f>
        <v>1.5807046614032652</v>
      </c>
      <c r="F145" s="111">
        <f>IF(RES_hhdet_tes!F145=0,"",RES_hhdet_tes!F145/RES_hhdet_fec!F145)</f>
        <v>1.645694862820829</v>
      </c>
      <c r="G145" s="111">
        <f>IF(RES_hhdet_tes!G145=0,"",RES_hhdet_tes!G145/RES_hhdet_fec!G145)</f>
        <v>1.7087300082769457</v>
      </c>
      <c r="H145" s="111">
        <f>IF(RES_hhdet_tes!H145=0,"",RES_hhdet_tes!H145/RES_hhdet_fec!H145)</f>
        <v>1.7724644174478075</v>
      </c>
      <c r="I145" s="111">
        <f>IF(RES_hhdet_tes!I145=0,"",RES_hhdet_tes!I145/RES_hhdet_fec!I145)</f>
        <v>1.8257628984512342</v>
      </c>
      <c r="J145" s="111">
        <f>IF(RES_hhdet_tes!J145=0,"",RES_hhdet_tes!J145/RES_hhdet_fec!J145)</f>
        <v>1.8621679075962458</v>
      </c>
      <c r="K145" s="111">
        <f>IF(RES_hhdet_tes!K145=0,"",RES_hhdet_tes!K145/RES_hhdet_fec!K145)</f>
        <v>1.892419156393975</v>
      </c>
      <c r="L145" s="111">
        <f>IF(RES_hhdet_tes!L145=0,"",RES_hhdet_tes!L145/RES_hhdet_fec!L145)</f>
        <v>1.9368164540042743</v>
      </c>
      <c r="M145" s="111">
        <f>IF(RES_hhdet_tes!M145=0,"",RES_hhdet_tes!M145/RES_hhdet_fec!M145)</f>
        <v>1.9982878292753286</v>
      </c>
      <c r="N145" s="111">
        <f>IF(RES_hhdet_tes!N145=0,"",RES_hhdet_tes!N145/RES_hhdet_fec!N145)</f>
        <v>2.0863710633529839</v>
      </c>
      <c r="O145" s="111">
        <f>IF(RES_hhdet_tes!O145=0,"",RES_hhdet_tes!O145/RES_hhdet_fec!O145)</f>
        <v>2.1944442493430687</v>
      </c>
      <c r="P145" s="111">
        <f>IF(RES_hhdet_tes!P145=0,"",RES_hhdet_tes!P145/RES_hhdet_fec!P145)</f>
        <v>2.3571729616318207</v>
      </c>
      <c r="Q145" s="111">
        <f>IF(RES_hhdet_tes!Q145=0,"",RES_hhdet_tes!Q145/RES_hhdet_fec!Q145)</f>
        <v>2.5770480852701954</v>
      </c>
      <c r="R145" s="111">
        <f>IF(RES_hhdet_tes!R145=0,"",RES_hhdet_tes!R145/RES_hhdet_fec!R145)</f>
        <v>2.7591146210052173</v>
      </c>
      <c r="S145" s="111">
        <f>IF(RES_hhdet_tes!S145=0,"",RES_hhdet_tes!S145/RES_hhdet_fec!S145)</f>
        <v>2.9209898568959312</v>
      </c>
      <c r="T145" s="111">
        <f>IF(RES_hhdet_tes!T145=0,"",RES_hhdet_tes!T145/RES_hhdet_fec!T145)</f>
        <v>3.0623402015916077</v>
      </c>
      <c r="U145" s="111">
        <f>IF(RES_hhdet_tes!U145=0,"",RES_hhdet_tes!U145/RES_hhdet_fec!U145)</f>
        <v>3.1620768616051396</v>
      </c>
      <c r="V145" s="111">
        <f>IF(RES_hhdet_tes!V145=0,"",RES_hhdet_tes!V145/RES_hhdet_fec!V145)</f>
        <v>3.2451469005068088</v>
      </c>
      <c r="W145" s="111">
        <f>IF(RES_hhdet_tes!W145=0,"",RES_hhdet_tes!W145/RES_hhdet_fec!W145)</f>
        <v>3.321322843899488</v>
      </c>
      <c r="X145" s="111">
        <f>IF(RES_hhdet_tes!X145=0,"",RES_hhdet_tes!X145/RES_hhdet_fec!X145)</f>
        <v>3.3843206477133236</v>
      </c>
      <c r="Y145" s="111">
        <f>IF(RES_hhdet_tes!Y145=0,"",RES_hhdet_tes!Y145/RES_hhdet_fec!Y145)</f>
        <v>3.4415345909224739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1.7095301171197881</v>
      </c>
      <c r="C146" s="124">
        <f>IF(RES_hhdet_tes!C146=0,"",RES_hhdet_tes!C146/RES_hhdet_fec!C146)</f>
        <v>1.802729275537523</v>
      </c>
      <c r="D146" s="124">
        <f>IF(RES_hhdet_tes!D146=0,"",RES_hhdet_tes!D146/RES_hhdet_fec!D146)</f>
        <v>1.9766543492112247</v>
      </c>
      <c r="E146" s="124">
        <f>IF(RES_hhdet_tes!E146=0,"",RES_hhdet_tes!E146/RES_hhdet_fec!E146)</f>
        <v>2.1316298508962759</v>
      </c>
      <c r="F146" s="124">
        <f>IF(RES_hhdet_tes!F146=0,"",RES_hhdet_tes!F146/RES_hhdet_fec!F146)</f>
        <v>2.2445988135322228</v>
      </c>
      <c r="G146" s="124">
        <f>IF(RES_hhdet_tes!G146=0,"",RES_hhdet_tes!G146/RES_hhdet_fec!G146)</f>
        <v>2.359256701716868</v>
      </c>
      <c r="H146" s="124">
        <f>IF(RES_hhdet_tes!H146=0,"",RES_hhdet_tes!H146/RES_hhdet_fec!H146)</f>
        <v>2.4801049087655462</v>
      </c>
      <c r="I146" s="124">
        <f>IF(RES_hhdet_tes!I146=0,"",RES_hhdet_tes!I146/RES_hhdet_fec!I146)</f>
        <v>2.5669994731398043</v>
      </c>
      <c r="J146" s="124">
        <f>IF(RES_hhdet_tes!J146=0,"",RES_hhdet_tes!J146/RES_hhdet_fec!J146)</f>
        <v>2.6010151084909285</v>
      </c>
      <c r="K146" s="124">
        <f>IF(RES_hhdet_tes!K146=0,"",RES_hhdet_tes!K146/RES_hhdet_fec!K146)</f>
        <v>2.6668934316052142</v>
      </c>
      <c r="L146" s="124">
        <f>IF(RES_hhdet_tes!L146=0,"",RES_hhdet_tes!L146/RES_hhdet_fec!L146)</f>
        <v>2.737577340204163</v>
      </c>
      <c r="M146" s="124">
        <f>IF(RES_hhdet_tes!M146=0,"",RES_hhdet_tes!M146/RES_hhdet_fec!M146)</f>
        <v>2.8694518344704352</v>
      </c>
      <c r="N146" s="124">
        <f>IF(RES_hhdet_tes!N146=0,"",RES_hhdet_tes!N146/RES_hhdet_fec!N146)</f>
        <v>3.0145683635745497</v>
      </c>
      <c r="O146" s="124">
        <f>IF(RES_hhdet_tes!O146=0,"",RES_hhdet_tes!O146/RES_hhdet_fec!O146)</f>
        <v>3.1860323827965109</v>
      </c>
      <c r="P146" s="124">
        <f>IF(RES_hhdet_tes!P146=0,"",RES_hhdet_tes!P146/RES_hhdet_fec!P146)</f>
        <v>3.3293861482897533</v>
      </c>
      <c r="Q146" s="124">
        <f>IF(RES_hhdet_tes!Q146=0,"",RES_hhdet_tes!Q146/RES_hhdet_fec!Q146)</f>
        <v>3.4823958982568639</v>
      </c>
      <c r="R146" s="124">
        <f>IF(RES_hhdet_tes!R146=0,"",RES_hhdet_tes!R146/RES_hhdet_fec!R146)</f>
        <v>3.5857852099768479</v>
      </c>
      <c r="S146" s="124">
        <f>IF(RES_hhdet_tes!S146=0,"",RES_hhdet_tes!S146/RES_hhdet_fec!S146)</f>
        <v>3.6577851476486161</v>
      </c>
      <c r="T146" s="124">
        <f>IF(RES_hhdet_tes!T146=0,"",RES_hhdet_tes!T146/RES_hhdet_fec!T146)</f>
        <v>3.7053432226215115</v>
      </c>
      <c r="U146" s="124">
        <f>IF(RES_hhdet_tes!U146=0,"",RES_hhdet_tes!U146/RES_hhdet_fec!U146)</f>
        <v>3.7407856599810576</v>
      </c>
      <c r="V146" s="124">
        <f>IF(RES_hhdet_tes!V146=0,"",RES_hhdet_tes!V146/RES_hhdet_fec!V146)</f>
        <v>3.7649554279032649</v>
      </c>
      <c r="W146" s="124">
        <f>IF(RES_hhdet_tes!W146=0,"",RES_hhdet_tes!W146/RES_hhdet_fec!W146)</f>
        <v>3.7862745858607001</v>
      </c>
      <c r="X146" s="124">
        <f>IF(RES_hhdet_tes!X146=0,"",RES_hhdet_tes!X146/RES_hhdet_fec!X146)</f>
        <v>3.8091290353761664</v>
      </c>
      <c r="Y146" s="124">
        <f>IF(RES_hhdet_tes!Y146=0,"",RES_hhdet_tes!Y146/RES_hhdet_fec!Y146)</f>
        <v>3.8522629669998145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1.7095301171197881</v>
      </c>
      <c r="C147" s="111">
        <f>IF(RES_hhdet_tes!C147=0,"",RES_hhdet_tes!C147/RES_hhdet_fec!C147)</f>
        <v>1.802729275537523</v>
      </c>
      <c r="D147" s="111">
        <f>IF(RES_hhdet_tes!D147=0,"",RES_hhdet_tes!D147/RES_hhdet_fec!D147)</f>
        <v>1.9766543492112247</v>
      </c>
      <c r="E147" s="111">
        <f>IF(RES_hhdet_tes!E147=0,"",RES_hhdet_tes!E147/RES_hhdet_fec!E147)</f>
        <v>2.1316298508962759</v>
      </c>
      <c r="F147" s="111">
        <f>IF(RES_hhdet_tes!F147=0,"",RES_hhdet_tes!F147/RES_hhdet_fec!F147)</f>
        <v>2.2445988135322228</v>
      </c>
      <c r="G147" s="111">
        <f>IF(RES_hhdet_tes!G147=0,"",RES_hhdet_tes!G147/RES_hhdet_fec!G147)</f>
        <v>2.359256701716868</v>
      </c>
      <c r="H147" s="111">
        <f>IF(RES_hhdet_tes!H147=0,"",RES_hhdet_tes!H147/RES_hhdet_fec!H147)</f>
        <v>2.4801049087655462</v>
      </c>
      <c r="I147" s="111">
        <f>IF(RES_hhdet_tes!I147=0,"",RES_hhdet_tes!I147/RES_hhdet_fec!I147)</f>
        <v>2.5669994731398043</v>
      </c>
      <c r="J147" s="111">
        <f>IF(RES_hhdet_tes!J147=0,"",RES_hhdet_tes!J147/RES_hhdet_fec!J147)</f>
        <v>2.6010151084909285</v>
      </c>
      <c r="K147" s="111">
        <f>IF(RES_hhdet_tes!K147=0,"",RES_hhdet_tes!K147/RES_hhdet_fec!K147)</f>
        <v>2.6668934316052142</v>
      </c>
      <c r="L147" s="111">
        <f>IF(RES_hhdet_tes!L147=0,"",RES_hhdet_tes!L147/RES_hhdet_fec!L147)</f>
        <v>2.737577340204163</v>
      </c>
      <c r="M147" s="111">
        <f>IF(RES_hhdet_tes!M147=0,"",RES_hhdet_tes!M147/RES_hhdet_fec!M147)</f>
        <v>2.8694518344704352</v>
      </c>
      <c r="N147" s="111">
        <f>IF(RES_hhdet_tes!N147=0,"",RES_hhdet_tes!N147/RES_hhdet_fec!N147)</f>
        <v>3.0145683635745497</v>
      </c>
      <c r="O147" s="111">
        <f>IF(RES_hhdet_tes!O147=0,"",RES_hhdet_tes!O147/RES_hhdet_fec!O147)</f>
        <v>3.1860323827965109</v>
      </c>
      <c r="P147" s="111">
        <f>IF(RES_hhdet_tes!P147=0,"",RES_hhdet_tes!P147/RES_hhdet_fec!P147)</f>
        <v>3.3293861482897533</v>
      </c>
      <c r="Q147" s="111">
        <f>IF(RES_hhdet_tes!Q147=0,"",RES_hhdet_tes!Q147/RES_hhdet_fec!Q147)</f>
        <v>3.4823958982568639</v>
      </c>
      <c r="R147" s="111">
        <f>IF(RES_hhdet_tes!R147=0,"",RES_hhdet_tes!R147/RES_hhdet_fec!R147)</f>
        <v>3.5857852099768479</v>
      </c>
      <c r="S147" s="111">
        <f>IF(RES_hhdet_tes!S147=0,"",RES_hhdet_tes!S147/RES_hhdet_fec!S147)</f>
        <v>3.6577851476486161</v>
      </c>
      <c r="T147" s="111">
        <f>IF(RES_hhdet_tes!T147=0,"",RES_hhdet_tes!T147/RES_hhdet_fec!T147)</f>
        <v>3.7053432226215115</v>
      </c>
      <c r="U147" s="111">
        <f>IF(RES_hhdet_tes!U147=0,"",RES_hhdet_tes!U147/RES_hhdet_fec!U147)</f>
        <v>3.7407856599810576</v>
      </c>
      <c r="V147" s="111">
        <f>IF(RES_hhdet_tes!V147=0,"",RES_hhdet_tes!V147/RES_hhdet_fec!V147)</f>
        <v>3.7649554279032649</v>
      </c>
      <c r="W147" s="111">
        <f>IF(RES_hhdet_tes!W147=0,"",RES_hhdet_tes!W147/RES_hhdet_fec!W147)</f>
        <v>3.7862745858607001</v>
      </c>
      <c r="X147" s="111">
        <f>IF(RES_hhdet_tes!X147=0,"",RES_hhdet_tes!X147/RES_hhdet_fec!X147)</f>
        <v>3.8091290353761664</v>
      </c>
      <c r="Y147" s="111">
        <f>IF(RES_hhdet_tes!Y147=0,"",RES_hhdet_tes!Y147/RES_hhdet_fec!Y147)</f>
        <v>3.8522629669998145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0.74423576412055459</v>
      </c>
      <c r="C148" s="124">
        <f>IF(RES_hhdet_tes!C148=0,"",RES_hhdet_tes!C148/RES_hhdet_fec!C148)</f>
        <v>0.75427393291282985</v>
      </c>
      <c r="D148" s="124">
        <f>IF(RES_hhdet_tes!D148=0,"",RES_hhdet_tes!D148/RES_hhdet_fec!D148)</f>
        <v>0.74610909675139958</v>
      </c>
      <c r="E148" s="124">
        <f>IF(RES_hhdet_tes!E148=0,"",RES_hhdet_tes!E148/RES_hhdet_fec!E148)</f>
        <v>0.75626148010849747</v>
      </c>
      <c r="F148" s="124">
        <f>IF(RES_hhdet_tes!F148=0,"",RES_hhdet_tes!F148/RES_hhdet_fec!F148)</f>
        <v>0.74914433393263713</v>
      </c>
      <c r="G148" s="124">
        <f>IF(RES_hhdet_tes!G148=0,"",RES_hhdet_tes!G148/RES_hhdet_fec!G148)</f>
        <v>0.74603545515119574</v>
      </c>
      <c r="H148" s="124">
        <f>IF(RES_hhdet_tes!H148=0,"",RES_hhdet_tes!H148/RES_hhdet_fec!H148)</f>
        <v>0.75582793565269757</v>
      </c>
      <c r="I148" s="124">
        <f>IF(RES_hhdet_tes!I148=0,"",RES_hhdet_tes!I148/RES_hhdet_fec!I148)</f>
        <v>0.77466924488772826</v>
      </c>
      <c r="J148" s="124">
        <f>IF(RES_hhdet_tes!J148=0,"",RES_hhdet_tes!J148/RES_hhdet_fec!J148)</f>
        <v>0.78793099813948508</v>
      </c>
      <c r="K148" s="124">
        <f>IF(RES_hhdet_tes!K148=0,"",RES_hhdet_tes!K148/RES_hhdet_fec!K148)</f>
        <v>0.7898780299454542</v>
      </c>
      <c r="L148" s="124">
        <f>IF(RES_hhdet_tes!L148=0,"",RES_hhdet_tes!L148/RES_hhdet_fec!L148)</f>
        <v>0.79481274949580494</v>
      </c>
      <c r="M148" s="124">
        <f>IF(RES_hhdet_tes!M148=0,"",RES_hhdet_tes!M148/RES_hhdet_fec!M148)</f>
        <v>0.79571739953822307</v>
      </c>
      <c r="N148" s="124">
        <f>IF(RES_hhdet_tes!N148=0,"",RES_hhdet_tes!N148/RES_hhdet_fec!N148)</f>
        <v>0.80630636190426697</v>
      </c>
      <c r="O148" s="124">
        <f>IF(RES_hhdet_tes!O148=0,"",RES_hhdet_tes!O148/RES_hhdet_fec!O148)</f>
        <v>0.80216733852655986</v>
      </c>
      <c r="P148" s="124">
        <f>IF(RES_hhdet_tes!P148=0,"",RES_hhdet_tes!P148/RES_hhdet_fec!P148)</f>
        <v>0.81044817903845512</v>
      </c>
      <c r="Q148" s="124">
        <f>IF(RES_hhdet_tes!Q148=0,"",RES_hhdet_tes!Q148/RES_hhdet_fec!Q148)</f>
        <v>0.83356907116601531</v>
      </c>
      <c r="R148" s="124">
        <f>IF(RES_hhdet_tes!R148=0,"",RES_hhdet_tes!R148/RES_hhdet_fec!R148)</f>
        <v>0.83740747959117723</v>
      </c>
      <c r="S148" s="124">
        <f>IF(RES_hhdet_tes!S148=0,"",RES_hhdet_tes!S148/RES_hhdet_fec!S148)</f>
        <v>0.84673229722248722</v>
      </c>
      <c r="T148" s="124">
        <f>IF(RES_hhdet_tes!T148=0,"",RES_hhdet_tes!T148/RES_hhdet_fec!T148)</f>
        <v>0.86277721358200343</v>
      </c>
      <c r="U148" s="124">
        <f>IF(RES_hhdet_tes!U148=0,"",RES_hhdet_tes!U148/RES_hhdet_fec!U148)</f>
        <v>0.87170310140267759</v>
      </c>
      <c r="V148" s="124">
        <f>IF(RES_hhdet_tes!V148=0,"",RES_hhdet_tes!V148/RES_hhdet_fec!V148)</f>
        <v>0.87977424601143661</v>
      </c>
      <c r="W148" s="124">
        <f>IF(RES_hhdet_tes!W148=0,"",RES_hhdet_tes!W148/RES_hhdet_fec!W148)</f>
        <v>0.88053206159109332</v>
      </c>
      <c r="X148" s="124">
        <f>IF(RES_hhdet_tes!X148=0,"",RES_hhdet_tes!X148/RES_hhdet_fec!X148)</f>
        <v>0.8945876437932565</v>
      </c>
      <c r="Y148" s="124">
        <f>IF(RES_hhdet_tes!Y148=0,"",RES_hhdet_tes!Y148/RES_hhdet_fec!Y148)</f>
        <v>0.91571082016746896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0.52144710033345443</v>
      </c>
      <c r="C149" s="111">
        <f>IF(RES_hhdet_tes!C149=0,"",RES_hhdet_tes!C149/RES_hhdet_fec!C149)</f>
        <v>0.53045989013936978</v>
      </c>
      <c r="D149" s="111">
        <f>IF(RES_hhdet_tes!D149=0,"",RES_hhdet_tes!D149/RES_hhdet_fec!D149)</f>
        <v>0.53801948782431197</v>
      </c>
      <c r="E149" s="111">
        <f>IF(RES_hhdet_tes!E149=0,"",RES_hhdet_tes!E149/RES_hhdet_fec!E149)</f>
        <v>0.54159203713703596</v>
      </c>
      <c r="F149" s="111">
        <f>IF(RES_hhdet_tes!F149=0,"",RES_hhdet_tes!F149/RES_hhdet_fec!F149)</f>
        <v>0.5436095976412666</v>
      </c>
      <c r="G149" s="111">
        <f>IF(RES_hhdet_tes!G149=0,"",RES_hhdet_tes!G149/RES_hhdet_fec!G149)</f>
        <v>0.5453916569953694</v>
      </c>
      <c r="H149" s="111">
        <f>IF(RES_hhdet_tes!H149=0,"",RES_hhdet_tes!H149/RES_hhdet_fec!H149)</f>
        <v>0.54704652974625834</v>
      </c>
      <c r="I149" s="111">
        <f>IF(RES_hhdet_tes!I149=0,"",RES_hhdet_tes!I149/RES_hhdet_fec!I149)</f>
        <v>0.54806432543848949</v>
      </c>
      <c r="J149" s="111">
        <f>IF(RES_hhdet_tes!J149=0,"",RES_hhdet_tes!J149/RES_hhdet_fec!J149)</f>
        <v>0.54924562544332323</v>
      </c>
      <c r="K149" s="111">
        <f>IF(RES_hhdet_tes!K149=0,"",RES_hhdet_tes!K149/RES_hhdet_fec!K149)</f>
        <v>0.55169360132474821</v>
      </c>
      <c r="L149" s="111">
        <f>IF(RES_hhdet_tes!L149=0,"",RES_hhdet_tes!L149/RES_hhdet_fec!L149)</f>
        <v>0.55615862452764164</v>
      </c>
      <c r="M149" s="111">
        <f>IF(RES_hhdet_tes!M149=0,"",RES_hhdet_tes!M149/RES_hhdet_fec!M149)</f>
        <v>0.56279850482568983</v>
      </c>
      <c r="N149" s="111">
        <f>IF(RES_hhdet_tes!N149=0,"",RES_hhdet_tes!N149/RES_hhdet_fec!N149)</f>
        <v>0.57212543086796985</v>
      </c>
      <c r="O149" s="111">
        <f>IF(RES_hhdet_tes!O149=0,"",RES_hhdet_tes!O149/RES_hhdet_fec!O149)</f>
        <v>0.58908687823768235</v>
      </c>
      <c r="P149" s="111">
        <f>IF(RES_hhdet_tes!P149=0,"",RES_hhdet_tes!P149/RES_hhdet_fec!P149)</f>
        <v>0.61032927000585735</v>
      </c>
      <c r="Q149" s="111">
        <f>IF(RES_hhdet_tes!Q149=0,"",RES_hhdet_tes!Q149/RES_hhdet_fec!Q149)</f>
        <v>0.62766455043105873</v>
      </c>
      <c r="R149" s="111">
        <f>IF(RES_hhdet_tes!R149=0,"",RES_hhdet_tes!R149/RES_hhdet_fec!R149)</f>
        <v>0.64177521656095526</v>
      </c>
      <c r="S149" s="111">
        <f>IF(RES_hhdet_tes!S149=0,"",RES_hhdet_tes!S149/RES_hhdet_fec!S149)</f>
        <v>0.66132097981830107</v>
      </c>
      <c r="T149" s="111">
        <f>IF(RES_hhdet_tes!T149=0,"",RES_hhdet_tes!T149/RES_hhdet_fec!T149)</f>
        <v>0.68077599965321345</v>
      </c>
      <c r="U149" s="111">
        <f>IF(RES_hhdet_tes!U149=0,"",RES_hhdet_tes!U149/RES_hhdet_fec!U149)</f>
        <v>0.69924385809465095</v>
      </c>
      <c r="V149" s="111">
        <f>IF(RES_hhdet_tes!V149=0,"",RES_hhdet_tes!V149/RES_hhdet_fec!V149)</f>
        <v>0.71385204952049797</v>
      </c>
      <c r="W149" s="111">
        <f>IF(RES_hhdet_tes!W149=0,"",RES_hhdet_tes!W149/RES_hhdet_fec!W149)</f>
        <v>0.72633611644625173</v>
      </c>
      <c r="X149" s="111">
        <f>IF(RES_hhdet_tes!X149=0,"",RES_hhdet_tes!X149/RES_hhdet_fec!X149)</f>
        <v>0.73572535687603979</v>
      </c>
      <c r="Y149" s="111">
        <f>IF(RES_hhdet_tes!Y149=0,"",RES_hhdet_tes!Y149/RES_hhdet_fec!Y149)</f>
        <v>0.74239936657811378</v>
      </c>
      <c r="DA149" s="63" t="s">
        <v>2047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0.84476450581628082</v>
      </c>
      <c r="C150" s="111">
        <f>IF(RES_hhdet_tes!C150=0,"",RES_hhdet_tes!C150/RES_hhdet_fec!C150)</f>
        <v>0.84582141380897091</v>
      </c>
      <c r="D150" s="111">
        <f>IF(RES_hhdet_tes!D150=0,"",RES_hhdet_tes!D150/RES_hhdet_fec!D150)</f>
        <v>0.84995318924514685</v>
      </c>
      <c r="E150" s="111">
        <f>IF(RES_hhdet_tes!E150=0,"",RES_hhdet_tes!E150/RES_hhdet_fec!E150)</f>
        <v>0.85583501098546655</v>
      </c>
      <c r="F150" s="111">
        <f>IF(RES_hhdet_tes!F150=0,"",RES_hhdet_tes!F150/RES_hhdet_fec!F150)</f>
        <v>0.85578268401095881</v>
      </c>
      <c r="G150" s="111">
        <f>IF(RES_hhdet_tes!G150=0,"",RES_hhdet_tes!G150/RES_hhdet_fec!G150)</f>
        <v>0.840243695566805</v>
      </c>
      <c r="H150" s="111">
        <f>IF(RES_hhdet_tes!H150=0,"",RES_hhdet_tes!H150/RES_hhdet_fec!H150)</f>
        <v>0.85495285438223656</v>
      </c>
      <c r="I150" s="111">
        <f>IF(RES_hhdet_tes!I150=0,"",RES_hhdet_tes!I150/RES_hhdet_fec!I150)</f>
        <v>0.85562354146162056</v>
      </c>
      <c r="J150" s="111">
        <f>IF(RES_hhdet_tes!J150=0,"",RES_hhdet_tes!J150/RES_hhdet_fec!J150)</f>
        <v>0.85850615958136056</v>
      </c>
      <c r="K150" s="111">
        <f>IF(RES_hhdet_tes!K150=0,"",RES_hhdet_tes!K150/RES_hhdet_fec!K150)</f>
        <v>0.85883076827844207</v>
      </c>
      <c r="L150" s="111">
        <f>IF(RES_hhdet_tes!L150=0,"",RES_hhdet_tes!L150/RES_hhdet_fec!L150)</f>
        <v>0.86136583557661839</v>
      </c>
      <c r="M150" s="111">
        <f>IF(RES_hhdet_tes!M150=0,"",RES_hhdet_tes!M150/RES_hhdet_fec!M150)</f>
        <v>0.8830081923461397</v>
      </c>
      <c r="N150" s="111">
        <f>IF(RES_hhdet_tes!N150=0,"",RES_hhdet_tes!N150/RES_hhdet_fec!N150)</f>
        <v>0.99240406105618162</v>
      </c>
      <c r="O150" s="111">
        <f>IF(RES_hhdet_tes!O150=0,"",RES_hhdet_tes!O150/RES_hhdet_fec!O150)</f>
        <v>0.88937293160374264</v>
      </c>
      <c r="P150" s="111">
        <f>IF(RES_hhdet_tes!P150=0,"",RES_hhdet_tes!P150/RES_hhdet_fec!P150)</f>
        <v>0.89846850377460419</v>
      </c>
      <c r="Q150" s="111">
        <f>IF(RES_hhdet_tes!Q150=0,"",RES_hhdet_tes!Q150/RES_hhdet_fec!Q150)</f>
        <v>0.91076398420698801</v>
      </c>
      <c r="R150" s="111">
        <f>IF(RES_hhdet_tes!R150=0,"",RES_hhdet_tes!R150/RES_hhdet_fec!R150)</f>
        <v>0.90456622878954063</v>
      </c>
      <c r="S150" s="111">
        <f>IF(RES_hhdet_tes!S150=0,"",RES_hhdet_tes!S150/RES_hhdet_fec!S150)</f>
        <v>0.90901884671702937</v>
      </c>
      <c r="T150" s="111">
        <f>IF(RES_hhdet_tes!T150=0,"",RES_hhdet_tes!T150/RES_hhdet_fec!T150)</f>
        <v>0.9222988302326135</v>
      </c>
      <c r="U150" s="111">
        <f>IF(RES_hhdet_tes!U150=0,"",RES_hhdet_tes!U150/RES_hhdet_fec!U150)</f>
        <v>0.9336174892377791</v>
      </c>
      <c r="V150" s="111">
        <f>IF(RES_hhdet_tes!V150=0,"",RES_hhdet_tes!V150/RES_hhdet_fec!V150)</f>
        <v>0.94424233515163758</v>
      </c>
      <c r="W150" s="111">
        <f>IF(RES_hhdet_tes!W150=0,"",RES_hhdet_tes!W150/RES_hhdet_fec!W150)</f>
        <v>0.93579886850658689</v>
      </c>
      <c r="X150" s="111">
        <f>IF(RES_hhdet_tes!X150=0,"",RES_hhdet_tes!X150/RES_hhdet_fec!X150)</f>
        <v>0.93674660006455956</v>
      </c>
      <c r="Y150" s="111">
        <f>IF(RES_hhdet_tes!Y150=0,"",RES_hhdet_tes!Y150/RES_hhdet_fec!Y150)</f>
        <v>0.94914401633746259</v>
      </c>
      <c r="DA150" s="63" t="s">
        <v>2048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0.52144710033345443</v>
      </c>
      <c r="C151" s="112">
        <f>IF(RES_hhdet_tes!C151=0,"",RES_hhdet_tes!C151/RES_hhdet_fec!C151)</f>
        <v>0.52144710033345443</v>
      </c>
      <c r="D151" s="112">
        <f>IF(RES_hhdet_tes!D151=0,"",RES_hhdet_tes!D151/RES_hhdet_fec!D151)</f>
        <v>0.53613560719510256</v>
      </c>
      <c r="E151" s="112">
        <f>IF(RES_hhdet_tes!E151=0,"",RES_hhdet_tes!E151/RES_hhdet_fec!E151)</f>
        <v>0.54006116675958615</v>
      </c>
      <c r="F151" s="112">
        <f>IF(RES_hhdet_tes!F151=0,"",RES_hhdet_tes!F151/RES_hhdet_fec!F151)</f>
        <v>0.54493709750235764</v>
      </c>
      <c r="G151" s="112">
        <f>IF(RES_hhdet_tes!G151=0,"",RES_hhdet_tes!G151/RES_hhdet_fec!G151)</f>
        <v>0.54612501860013962</v>
      </c>
      <c r="H151" s="112">
        <f>IF(RES_hhdet_tes!H151=0,"",RES_hhdet_tes!H151/RES_hhdet_fec!H151)</f>
        <v>0.5473742945517871</v>
      </c>
      <c r="I151" s="112">
        <f>IF(RES_hhdet_tes!I151=0,"",RES_hhdet_tes!I151/RES_hhdet_fec!I151)</f>
        <v>0.54869661700427264</v>
      </c>
      <c r="J151" s="112">
        <f>IF(RES_hhdet_tes!J151=0,"",RES_hhdet_tes!J151/RES_hhdet_fec!J151)</f>
        <v>0.55012374712698586</v>
      </c>
      <c r="K151" s="112">
        <f>IF(RES_hhdet_tes!K151=0,"",RES_hhdet_tes!K151/RES_hhdet_fec!K151)</f>
        <v>0.5522586651606457</v>
      </c>
      <c r="L151" s="112">
        <f>IF(RES_hhdet_tes!L151=0,"",RES_hhdet_tes!L151/RES_hhdet_fec!L151)</f>
        <v>0.555396084683351</v>
      </c>
      <c r="M151" s="112">
        <f>IF(RES_hhdet_tes!M151=0,"",RES_hhdet_tes!M151/RES_hhdet_fec!M151)</f>
        <v>0.55539608468335089</v>
      </c>
      <c r="N151" s="112">
        <f>IF(RES_hhdet_tes!N151=0,"",RES_hhdet_tes!N151/RES_hhdet_fec!N151)</f>
        <v>0.56627952010437888</v>
      </c>
      <c r="O151" s="112">
        <f>IF(RES_hhdet_tes!O151=0,"",RES_hhdet_tes!O151/RES_hhdet_fec!O151)</f>
        <v>0.60091085066462768</v>
      </c>
      <c r="P151" s="112">
        <f>IF(RES_hhdet_tes!P151=0,"",RES_hhdet_tes!P151/RES_hhdet_fec!P151)</f>
        <v>0.61656888539644006</v>
      </c>
      <c r="Q151" s="112">
        <f>IF(RES_hhdet_tes!Q151=0,"",RES_hhdet_tes!Q151/RES_hhdet_fec!Q151)</f>
        <v>0.63414510542714986</v>
      </c>
      <c r="R151" s="112">
        <f>IF(RES_hhdet_tes!R151=0,"",RES_hhdet_tes!R151/RES_hhdet_fec!R151)</f>
        <v>0.64343409536697749</v>
      </c>
      <c r="S151" s="112">
        <f>IF(RES_hhdet_tes!S151=0,"",RES_hhdet_tes!S151/RES_hhdet_fec!S151)</f>
        <v>0.65587135470091684</v>
      </c>
      <c r="T151" s="112">
        <f>IF(RES_hhdet_tes!T151=0,"",RES_hhdet_tes!T151/RES_hhdet_fec!T151)</f>
        <v>0.67633080428843395</v>
      </c>
      <c r="U151" s="112">
        <f>IF(RES_hhdet_tes!U151=0,"",RES_hhdet_tes!U151/RES_hhdet_fec!U151)</f>
        <v>0.69244585552622728</v>
      </c>
      <c r="V151" s="112">
        <f>IF(RES_hhdet_tes!V151=0,"",RES_hhdet_tes!V151/RES_hhdet_fec!V151)</f>
        <v>0.72079454437472712</v>
      </c>
      <c r="W151" s="112">
        <f>IF(RES_hhdet_tes!W151=0,"",RES_hhdet_tes!W151/RES_hhdet_fec!W151)</f>
        <v>0.72816504044497266</v>
      </c>
      <c r="X151" s="112">
        <f>IF(RES_hhdet_tes!X151=0,"",RES_hhdet_tes!X151/RES_hhdet_fec!X151)</f>
        <v>0.73447688058254557</v>
      </c>
      <c r="Y151" s="112">
        <f>IF(RES_hhdet_tes!Y151=0,"",RES_hhdet_tes!Y151/RES_hhdet_fec!Y151)</f>
        <v>0.74724960291934805</v>
      </c>
      <c r="DA151" s="131" t="s">
        <v>2049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0.58826224979135289</v>
      </c>
      <c r="C153" s="112">
        <f>IF(RES_hhdet_tes!C153=0,"",RES_hhdet_tes!C153/RES_hhdet_fec!C153)</f>
        <v>0.59447818622953996</v>
      </c>
      <c r="D153" s="112">
        <f>IF(RES_hhdet_tes!D153=0,"",RES_hhdet_tes!D153/RES_hhdet_fec!D153)</f>
        <v>0.60217906859181725</v>
      </c>
      <c r="E153" s="112">
        <f>IF(RES_hhdet_tes!E153=0,"",RES_hhdet_tes!E153/RES_hhdet_fec!E153)</f>
        <v>0.60532639515218045</v>
      </c>
      <c r="F153" s="112">
        <f>IF(RES_hhdet_tes!F153=0,"",RES_hhdet_tes!F153/RES_hhdet_fec!F153)</f>
        <v>0.60805745785292564</v>
      </c>
      <c r="G153" s="112">
        <f>IF(RES_hhdet_tes!G153=0,"",RES_hhdet_tes!G153/RES_hhdet_fec!G153)</f>
        <v>0.60994565575369608</v>
      </c>
      <c r="H153" s="112">
        <f>IF(RES_hhdet_tes!H153=0,"",RES_hhdet_tes!H153/RES_hhdet_fec!H153)</f>
        <v>0.61168233616416567</v>
      </c>
      <c r="I153" s="112">
        <f>IF(RES_hhdet_tes!I153=0,"",RES_hhdet_tes!I153/RES_hhdet_fec!I153)</f>
        <v>0.61218632962924013</v>
      </c>
      <c r="J153" s="112">
        <f>IF(RES_hhdet_tes!J153=0,"",RES_hhdet_tes!J153/RES_hhdet_fec!J153)</f>
        <v>0.61278425384526913</v>
      </c>
      <c r="K153" s="112">
        <f>IF(RES_hhdet_tes!K153=0,"",RES_hhdet_tes!K153/RES_hhdet_fec!K153)</f>
        <v>0.61500167815847273</v>
      </c>
      <c r="L153" s="112">
        <f>IF(RES_hhdet_tes!L153=0,"",RES_hhdet_tes!L153/RES_hhdet_fec!L153)</f>
        <v>0.61806237391554042</v>
      </c>
      <c r="M153" s="112">
        <f>IF(RES_hhdet_tes!M153=0,"",RES_hhdet_tes!M153/RES_hhdet_fec!M153)</f>
        <v>0.62273597277677195</v>
      </c>
      <c r="N153" s="112">
        <f>IF(RES_hhdet_tes!N153=0,"",RES_hhdet_tes!N153/RES_hhdet_fec!N153)</f>
        <v>0.62916914654975364</v>
      </c>
      <c r="O153" s="112">
        <f>IF(RES_hhdet_tes!O153=0,"",RES_hhdet_tes!O153/RES_hhdet_fec!O153)</f>
        <v>0.63740193931023903</v>
      </c>
      <c r="P153" s="112">
        <f>IF(RES_hhdet_tes!P153=0,"",RES_hhdet_tes!P153/RES_hhdet_fec!P153)</f>
        <v>0.6471853419037874</v>
      </c>
      <c r="Q153" s="112">
        <f>IF(RES_hhdet_tes!Q153=0,"",RES_hhdet_tes!Q153/RES_hhdet_fec!Q153)</f>
        <v>0.65302554417405123</v>
      </c>
      <c r="R153" s="112">
        <f>IF(RES_hhdet_tes!R153=0,"",RES_hhdet_tes!R153/RES_hhdet_fec!R153)</f>
        <v>0.66703822809686397</v>
      </c>
      <c r="S153" s="112">
        <f>IF(RES_hhdet_tes!S153=0,"",RES_hhdet_tes!S153/RES_hhdet_fec!S153)</f>
        <v>0.68200994816555738</v>
      </c>
      <c r="T153" s="112">
        <f>IF(RES_hhdet_tes!T153=0,"",RES_hhdet_tes!T153/RES_hhdet_fec!T153)</f>
        <v>0.69505125697830616</v>
      </c>
      <c r="U153" s="112">
        <f>IF(RES_hhdet_tes!U153=0,"",RES_hhdet_tes!U153/RES_hhdet_fec!U153)</f>
        <v>0.71146343765353925</v>
      </c>
      <c r="V153" s="112">
        <f>IF(RES_hhdet_tes!V153=0,"",RES_hhdet_tes!V153/RES_hhdet_fec!V153)</f>
        <v>0.72608138013260504</v>
      </c>
      <c r="W153" s="112">
        <f>IF(RES_hhdet_tes!W153=0,"",RES_hhdet_tes!W153/RES_hhdet_fec!W153)</f>
        <v>0.73854887079164722</v>
      </c>
      <c r="X153" s="112">
        <f>IF(RES_hhdet_tes!X153=0,"",RES_hhdet_tes!X153/RES_hhdet_fec!X153)</f>
        <v>0.74333727602947797</v>
      </c>
      <c r="Y153" s="112">
        <f>IF(RES_hhdet_tes!Y153=0,"",RES_hhdet_tes!Y153/RES_hhdet_fec!Y153)</f>
        <v>0.74698347706867152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0.87670846266849722</v>
      </c>
      <c r="C154" s="113">
        <f>IF(RES_hhdet_tes!C154=0,"",RES_hhdet_tes!C154/RES_hhdet_fec!C154)</f>
        <v>0.88089934737639286</v>
      </c>
      <c r="D154" s="113">
        <f>IF(RES_hhdet_tes!D154=0,"",RES_hhdet_tes!D154/RES_hhdet_fec!D154)</f>
        <v>0.88102439564081991</v>
      </c>
      <c r="E154" s="113">
        <f>IF(RES_hhdet_tes!E154=0,"",RES_hhdet_tes!E154/RES_hhdet_fec!E154)</f>
        <v>0.88630451226686568</v>
      </c>
      <c r="F154" s="113">
        <f>IF(RES_hhdet_tes!F154=0,"",RES_hhdet_tes!F154/RES_hhdet_fec!F154)</f>
        <v>0.88509352451822465</v>
      </c>
      <c r="G154" s="113">
        <f>IF(RES_hhdet_tes!G154=0,"",RES_hhdet_tes!G154/RES_hhdet_fec!G154)</f>
        <v>0.87295606671672688</v>
      </c>
      <c r="H154" s="113">
        <f>IF(RES_hhdet_tes!H154=0,"",RES_hhdet_tes!H154/RES_hhdet_fec!H154)</f>
        <v>0.8851027342200104</v>
      </c>
      <c r="I154" s="113">
        <f>IF(RES_hhdet_tes!I154=0,"",RES_hhdet_tes!I154/RES_hhdet_fec!I154)</f>
        <v>0.88473188918535484</v>
      </c>
      <c r="J154" s="113">
        <f>IF(RES_hhdet_tes!J154=0,"",RES_hhdet_tes!J154/RES_hhdet_fec!J154)</f>
        <v>0.88716395909773449</v>
      </c>
      <c r="K154" s="113">
        <f>IF(RES_hhdet_tes!K154=0,"",RES_hhdet_tes!K154/RES_hhdet_fec!K154)</f>
        <v>0.88696264462737096</v>
      </c>
      <c r="L154" s="113">
        <f>IF(RES_hhdet_tes!L154=0,"",RES_hhdet_tes!L154/RES_hhdet_fec!L154)</f>
        <v>0.88721974099410139</v>
      </c>
      <c r="M154" s="113">
        <f>IF(RES_hhdet_tes!M154=0,"",RES_hhdet_tes!M154/RES_hhdet_fec!M154)</f>
        <v>0.89064305637197505</v>
      </c>
      <c r="N154" s="113">
        <f>IF(RES_hhdet_tes!N154=0,"",RES_hhdet_tes!N154/RES_hhdet_fec!N154)</f>
        <v>0.90876701512301772</v>
      </c>
      <c r="O154" s="113">
        <f>IF(RES_hhdet_tes!O154=0,"",RES_hhdet_tes!O154/RES_hhdet_fec!O154)</f>
        <v>0.90389016981047288</v>
      </c>
      <c r="P154" s="113">
        <f>IF(RES_hhdet_tes!P154=0,"",RES_hhdet_tes!P154/RES_hhdet_fec!P154)</f>
        <v>0.91003637605115495</v>
      </c>
      <c r="Q154" s="113">
        <f>IF(RES_hhdet_tes!Q154=0,"",RES_hhdet_tes!Q154/RES_hhdet_fec!Q154)</f>
        <v>0.91979284446940868</v>
      </c>
      <c r="R154" s="113">
        <f>IF(RES_hhdet_tes!R154=0,"",RES_hhdet_tes!R154/RES_hhdet_fec!R154)</f>
        <v>0.91535949689796192</v>
      </c>
      <c r="S154" s="113">
        <f>IF(RES_hhdet_tes!S154=0,"",RES_hhdet_tes!S154/RES_hhdet_fec!S154)</f>
        <v>0.91915521257339294</v>
      </c>
      <c r="T154" s="113">
        <f>IF(RES_hhdet_tes!T154=0,"",RES_hhdet_tes!T154/RES_hhdet_fec!T154)</f>
        <v>0.92917933854336032</v>
      </c>
      <c r="U154" s="113">
        <f>IF(RES_hhdet_tes!U154=0,"",RES_hhdet_tes!U154/RES_hhdet_fec!U154)</f>
        <v>0.93792247320263356</v>
      </c>
      <c r="V154" s="113">
        <f>IF(RES_hhdet_tes!V154=0,"",RES_hhdet_tes!V154/RES_hhdet_fec!V154)</f>
        <v>0.94430465618417636</v>
      </c>
      <c r="W154" s="113">
        <f>IF(RES_hhdet_tes!W154=0,"",RES_hhdet_tes!W154/RES_hhdet_fec!W154)</f>
        <v>0.93672368459658506</v>
      </c>
      <c r="X154" s="113">
        <f>IF(RES_hhdet_tes!X154=0,"",RES_hhdet_tes!X154/RES_hhdet_fec!X154)</f>
        <v>0.94042712436609976</v>
      </c>
      <c r="Y154" s="113">
        <f>IF(RES_hhdet_tes!Y154=0,"",RES_hhdet_tes!Y154/RES_hhdet_fec!Y154)</f>
        <v>0.95424030804231819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0.58826224979135289</v>
      </c>
      <c r="C155" s="111">
        <f>IF(RES_hhdet_tes!C155=0,"",RES_hhdet_tes!C155/RES_hhdet_fec!C155)</f>
        <v>0.59528694632560275</v>
      </c>
      <c r="D155" s="111">
        <f>IF(RES_hhdet_tes!D155=0,"",RES_hhdet_tes!D155/RES_hhdet_fec!D155)</f>
        <v>0.60141151842969076</v>
      </c>
      <c r="E155" s="111">
        <f>IF(RES_hhdet_tes!E155=0,"",RES_hhdet_tes!E155/RES_hhdet_fec!E155)</f>
        <v>0.60532107480623909</v>
      </c>
      <c r="F155" s="111">
        <f>IF(RES_hhdet_tes!F155=0,"",RES_hhdet_tes!F155/RES_hhdet_fec!F155)</f>
        <v>0.60758258041635116</v>
      </c>
      <c r="G155" s="111">
        <f>IF(RES_hhdet_tes!G155=0,"",RES_hhdet_tes!G155/RES_hhdet_fec!G155)</f>
        <v>0.60973515850953219</v>
      </c>
      <c r="H155" s="111">
        <f>IF(RES_hhdet_tes!H155=0,"",RES_hhdet_tes!H155/RES_hhdet_fec!H155)</f>
        <v>0.61178855648180586</v>
      </c>
      <c r="I155" s="111">
        <f>IF(RES_hhdet_tes!I155=0,"",RES_hhdet_tes!I155/RES_hhdet_fec!I155)</f>
        <v>0.61362901681130866</v>
      </c>
      <c r="J155" s="111">
        <f>IF(RES_hhdet_tes!J155=0,"",RES_hhdet_tes!J155/RES_hhdet_fec!J155)</f>
        <v>0.61504477647674249</v>
      </c>
      <c r="K155" s="111">
        <f>IF(RES_hhdet_tes!K155=0,"",RES_hhdet_tes!K155/RES_hhdet_fec!K155)</f>
        <v>0.61657918825630309</v>
      </c>
      <c r="L155" s="111">
        <f>IF(RES_hhdet_tes!L155=0,"",RES_hhdet_tes!L155/RES_hhdet_fec!L155)</f>
        <v>0.61884877740750865</v>
      </c>
      <c r="M155" s="111">
        <f>IF(RES_hhdet_tes!M155=0,"",RES_hhdet_tes!M155/RES_hhdet_fec!M155)</f>
        <v>0.62181945124216287</v>
      </c>
      <c r="N155" s="111">
        <f>IF(RES_hhdet_tes!N155=0,"",RES_hhdet_tes!N155/RES_hhdet_fec!N155)</f>
        <v>0.62650322278835779</v>
      </c>
      <c r="O155" s="111">
        <f>IF(RES_hhdet_tes!O155=0,"",RES_hhdet_tes!O155/RES_hhdet_fec!O155)</f>
        <v>0.63365142190109836</v>
      </c>
      <c r="P155" s="111">
        <f>IF(RES_hhdet_tes!P155=0,"",RES_hhdet_tes!P155/RES_hhdet_fec!P155)</f>
        <v>0.64623179223058214</v>
      </c>
      <c r="Q155" s="111">
        <f>IF(RES_hhdet_tes!Q155=0,"",RES_hhdet_tes!Q155/RES_hhdet_fec!Q155)</f>
        <v>0.66465886930404783</v>
      </c>
      <c r="R155" s="111">
        <f>IF(RES_hhdet_tes!R155=0,"",RES_hhdet_tes!R155/RES_hhdet_fec!R155)</f>
        <v>0.67752864686909831</v>
      </c>
      <c r="S155" s="111">
        <f>IF(RES_hhdet_tes!S155=0,"",RES_hhdet_tes!S155/RES_hhdet_fec!S155)</f>
        <v>0.68935639577786734</v>
      </c>
      <c r="T155" s="111">
        <f>IF(RES_hhdet_tes!T155=0,"",RES_hhdet_tes!T155/RES_hhdet_fec!T155)</f>
        <v>0.70198119766873268</v>
      </c>
      <c r="U155" s="111">
        <f>IF(RES_hhdet_tes!U155=0,"",RES_hhdet_tes!U155/RES_hhdet_fec!U155)</f>
        <v>0.711740537670837</v>
      </c>
      <c r="V155" s="111">
        <f>IF(RES_hhdet_tes!V155=0,"",RES_hhdet_tes!V155/RES_hhdet_fec!V155)</f>
        <v>0.72278717870128328</v>
      </c>
      <c r="W155" s="111">
        <f>IF(RES_hhdet_tes!W155=0,"",RES_hhdet_tes!W155/RES_hhdet_fec!W155)</f>
        <v>0.73584050580264848</v>
      </c>
      <c r="X155" s="111">
        <f>IF(RES_hhdet_tes!X155=0,"",RES_hhdet_tes!X155/RES_hhdet_fec!X155)</f>
        <v>0.75069943982762577</v>
      </c>
      <c r="Y155" s="111">
        <f>IF(RES_hhdet_tes!Y155=0,"",RES_hhdet_tes!Y155/RES_hhdet_fec!Y155)</f>
        <v>0.76514072200059013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0.72886424937242977</v>
      </c>
      <c r="C157" s="124">
        <f>IF(RES_hhdet_tes!C157=0,"",RES_hhdet_tes!C157/RES_hhdet_fec!C157)</f>
        <v>0.73398499560978925</v>
      </c>
      <c r="D157" s="124">
        <f>IF(RES_hhdet_tes!D157=0,"",RES_hhdet_tes!D157/RES_hhdet_fec!D157)</f>
        <v>0.74060534828975044</v>
      </c>
      <c r="E157" s="124">
        <f>IF(RES_hhdet_tes!E157=0,"",RES_hhdet_tes!E157/RES_hhdet_fec!E157)</f>
        <v>0.743385798700548</v>
      </c>
      <c r="F157" s="124">
        <f>IF(RES_hhdet_tes!F157=0,"",RES_hhdet_tes!F157/RES_hhdet_fec!F157)</f>
        <v>0.7447409590998042</v>
      </c>
      <c r="G157" s="124">
        <f>IF(RES_hhdet_tes!G157=0,"",RES_hhdet_tes!G157/RES_hhdet_fec!G157)</f>
        <v>0.74616465664508524</v>
      </c>
      <c r="H157" s="124">
        <f>IF(RES_hhdet_tes!H157=0,"",RES_hhdet_tes!H157/RES_hhdet_fec!H157)</f>
        <v>0.74719449563955442</v>
      </c>
      <c r="I157" s="124">
        <f>IF(RES_hhdet_tes!I157=0,"",RES_hhdet_tes!I157/RES_hhdet_fec!I157)</f>
        <v>0.74705273990618648</v>
      </c>
      <c r="J157" s="124">
        <f>IF(RES_hhdet_tes!J157=0,"",RES_hhdet_tes!J157/RES_hhdet_fec!J157)</f>
        <v>0.74754064847395085</v>
      </c>
      <c r="K157" s="124">
        <f>IF(RES_hhdet_tes!K157=0,"",RES_hhdet_tes!K157/RES_hhdet_fec!K157)</f>
        <v>0.75006995814273691</v>
      </c>
      <c r="L157" s="124">
        <f>IF(RES_hhdet_tes!L157=0,"",RES_hhdet_tes!L157/RES_hhdet_fec!L157)</f>
        <v>0.74933099580991724</v>
      </c>
      <c r="M157" s="124">
        <f>IF(RES_hhdet_tes!M157=0,"",RES_hhdet_tes!M157/RES_hhdet_fec!M157)</f>
        <v>0.75101067343192329</v>
      </c>
      <c r="N157" s="124">
        <f>IF(RES_hhdet_tes!N157=0,"",RES_hhdet_tes!N157/RES_hhdet_fec!N157)</f>
        <v>0.76056745478826682</v>
      </c>
      <c r="O157" s="124">
        <f>IF(RES_hhdet_tes!O157=0,"",RES_hhdet_tes!O157/RES_hhdet_fec!O157)</f>
        <v>0.74930624420552228</v>
      </c>
      <c r="P157" s="124">
        <f>IF(RES_hhdet_tes!P157=0,"",RES_hhdet_tes!P157/RES_hhdet_fec!P157)</f>
        <v>0.74874239161985234</v>
      </c>
      <c r="Q157" s="124">
        <f>IF(RES_hhdet_tes!Q157=0,"",RES_hhdet_tes!Q157/RES_hhdet_fec!Q157)</f>
        <v>0.75332743393729595</v>
      </c>
      <c r="R157" s="124">
        <f>IF(RES_hhdet_tes!R157=0,"",RES_hhdet_tes!R157/RES_hhdet_fec!R157)</f>
        <v>0.76158437811433388</v>
      </c>
      <c r="S157" s="124">
        <f>IF(RES_hhdet_tes!S157=0,"",RES_hhdet_tes!S157/RES_hhdet_fec!S157)</f>
        <v>0.76558327146766969</v>
      </c>
      <c r="T157" s="124">
        <f>IF(RES_hhdet_tes!T157=0,"",RES_hhdet_tes!T157/RES_hhdet_fec!T157)</f>
        <v>0.76062277221276575</v>
      </c>
      <c r="U157" s="124">
        <f>IF(RES_hhdet_tes!U157=0,"",RES_hhdet_tes!U157/RES_hhdet_fec!U157)</f>
        <v>0.76208723655200195</v>
      </c>
      <c r="V157" s="124">
        <f>IF(RES_hhdet_tes!V157=0,"",RES_hhdet_tes!V157/RES_hhdet_fec!V157)</f>
        <v>0.76685942679838037</v>
      </c>
      <c r="W157" s="124">
        <f>IF(RES_hhdet_tes!W157=0,"",RES_hhdet_tes!W157/RES_hhdet_fec!W157)</f>
        <v>0.77689176680959404</v>
      </c>
      <c r="X157" s="124">
        <f>IF(RES_hhdet_tes!X157=0,"",RES_hhdet_tes!X157/RES_hhdet_fec!X157)</f>
        <v>0.79380040427493537</v>
      </c>
      <c r="Y157" s="124">
        <f>IF(RES_hhdet_tes!Y157=0,"",RES_hhdet_tes!Y157/RES_hhdet_fec!Y157)</f>
        <v>0.80114790367442601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0.57862632100762468</v>
      </c>
      <c r="C158" s="111">
        <f>IF(RES_hhdet_tes!C158=0,"",RES_hhdet_tes!C158/RES_hhdet_fec!C158)</f>
        <v>0.5805371201558357</v>
      </c>
      <c r="D158" s="111">
        <f>IF(RES_hhdet_tes!D158=0,"",RES_hhdet_tes!D158/RES_hhdet_fec!D158)</f>
        <v>0.58243662149974385</v>
      </c>
      <c r="E158" s="111">
        <f>IF(RES_hhdet_tes!E158=0,"",RES_hhdet_tes!E158/RES_hhdet_fec!E158)</f>
        <v>0.58394629268319143</v>
      </c>
      <c r="F158" s="111">
        <f>IF(RES_hhdet_tes!F158=0,"",RES_hhdet_tes!F158/RES_hhdet_fec!F158)</f>
        <v>0.5849819609093736</v>
      </c>
      <c r="G158" s="111">
        <f>IF(RES_hhdet_tes!G158=0,"",RES_hhdet_tes!G158/RES_hhdet_fec!G158)</f>
        <v>0.5858493884049516</v>
      </c>
      <c r="H158" s="111">
        <f>IF(RES_hhdet_tes!H158=0,"",RES_hhdet_tes!H158/RES_hhdet_fec!H158)</f>
        <v>0.5865769206195165</v>
      </c>
      <c r="I158" s="111">
        <f>IF(RES_hhdet_tes!I158=0,"",RES_hhdet_tes!I158/RES_hhdet_fec!I158)</f>
        <v>0.58702703296687164</v>
      </c>
      <c r="J158" s="111">
        <f>IF(RES_hhdet_tes!J158=0,"",RES_hhdet_tes!J158/RES_hhdet_fec!J158)</f>
        <v>0.58733225751738527</v>
      </c>
      <c r="K158" s="111">
        <f>IF(RES_hhdet_tes!K158=0,"",RES_hhdet_tes!K158/RES_hhdet_fec!K158)</f>
        <v>0.58767896285865562</v>
      </c>
      <c r="L158" s="111">
        <f>IF(RES_hhdet_tes!L158=0,"",RES_hhdet_tes!L158/RES_hhdet_fec!L158)</f>
        <v>0.58812894291589002</v>
      </c>
      <c r="M158" s="111">
        <f>IF(RES_hhdet_tes!M158=0,"",RES_hhdet_tes!M158/RES_hhdet_fec!M158)</f>
        <v>0.588677416433108</v>
      </c>
      <c r="N158" s="111">
        <f>IF(RES_hhdet_tes!N158=0,"",RES_hhdet_tes!N158/RES_hhdet_fec!N158)</f>
        <v>0.58925300596057362</v>
      </c>
      <c r="O158" s="111">
        <f>IF(RES_hhdet_tes!O158=0,"",RES_hhdet_tes!O158/RES_hhdet_fec!O158)</f>
        <v>0.58981869940331466</v>
      </c>
      <c r="P158" s="111">
        <f>IF(RES_hhdet_tes!P158=0,"",RES_hhdet_tes!P158/RES_hhdet_fec!P158)</f>
        <v>0.59023689097070908</v>
      </c>
      <c r="Q158" s="111">
        <f>IF(RES_hhdet_tes!Q158=0,"",RES_hhdet_tes!Q158/RES_hhdet_fec!Q158)</f>
        <v>0.59096510589418649</v>
      </c>
      <c r="R158" s="111">
        <f>IF(RES_hhdet_tes!R158=0,"",RES_hhdet_tes!R158/RES_hhdet_fec!R158)</f>
        <v>0.59215463902073073</v>
      </c>
      <c r="S158" s="111">
        <f>IF(RES_hhdet_tes!S158=0,"",RES_hhdet_tes!S158/RES_hhdet_fec!S158)</f>
        <v>0.59489553280042207</v>
      </c>
      <c r="T158" s="111">
        <f>IF(RES_hhdet_tes!T158=0,"",RES_hhdet_tes!T158/RES_hhdet_fec!T158)</f>
        <v>0.59932965937104088</v>
      </c>
      <c r="U158" s="111">
        <f>IF(RES_hhdet_tes!U158=0,"",RES_hhdet_tes!U158/RES_hhdet_fec!U158)</f>
        <v>0.6030413172130209</v>
      </c>
      <c r="V158" s="111">
        <f>IF(RES_hhdet_tes!V158=0,"",RES_hhdet_tes!V158/RES_hhdet_fec!V158)</f>
        <v>0.60651005406795744</v>
      </c>
      <c r="W158" s="111">
        <f>IF(RES_hhdet_tes!W158=0,"",RES_hhdet_tes!W158/RES_hhdet_fec!W158)</f>
        <v>0.60967732364215577</v>
      </c>
      <c r="X158" s="111">
        <f>IF(RES_hhdet_tes!X158=0,"",RES_hhdet_tes!X158/RES_hhdet_fec!X158)</f>
        <v>0.61218372346861905</v>
      </c>
      <c r="Y158" s="111">
        <f>IF(RES_hhdet_tes!Y158=0,"",RES_hhdet_tes!Y158/RES_hhdet_fec!Y158)</f>
        <v>0.61445234796951831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0.73745848172191819</v>
      </c>
      <c r="C159" s="45">
        <f>IF(RES_hhdet_tes!C159=0,"",RES_hhdet_tes!C159/RES_hhdet_fec!C159)</f>
        <v>0.74216793651920265</v>
      </c>
      <c r="D159" s="45">
        <f>IF(RES_hhdet_tes!D159=0,"",RES_hhdet_tes!D159/RES_hhdet_fec!D159)</f>
        <v>0.7469189077401921</v>
      </c>
      <c r="E159" s="45">
        <f>IF(RES_hhdet_tes!E159=0,"",RES_hhdet_tes!E159/RES_hhdet_fec!E159)</f>
        <v>0.74952249812692984</v>
      </c>
      <c r="F159" s="45">
        <f>IF(RES_hhdet_tes!F159=0,"",RES_hhdet_tes!F159/RES_hhdet_fec!F159)</f>
        <v>0.75132792106545676</v>
      </c>
      <c r="G159" s="45">
        <f>IF(RES_hhdet_tes!G159=0,"",RES_hhdet_tes!G159/RES_hhdet_fec!G159)</f>
        <v>0.7528699660231386</v>
      </c>
      <c r="H159" s="45">
        <f>IF(RES_hhdet_tes!H159=0,"",RES_hhdet_tes!H159/RES_hhdet_fec!H159)</f>
        <v>0.75434392335167622</v>
      </c>
      <c r="I159" s="45">
        <f>IF(RES_hhdet_tes!I159=0,"",RES_hhdet_tes!I159/RES_hhdet_fec!I159)</f>
        <v>0.75545356740677772</v>
      </c>
      <c r="J159" s="45">
        <f>IF(RES_hhdet_tes!J159=0,"",RES_hhdet_tes!J159/RES_hhdet_fec!J159)</f>
        <v>0.75642490937341711</v>
      </c>
      <c r="K159" s="45">
        <f>IF(RES_hhdet_tes!K159=0,"",RES_hhdet_tes!K159/RES_hhdet_fec!K159)</f>
        <v>0.7577456036611746</v>
      </c>
      <c r="L159" s="45">
        <f>IF(RES_hhdet_tes!L159=0,"",RES_hhdet_tes!L159/RES_hhdet_fec!L159)</f>
        <v>0.75957708590472051</v>
      </c>
      <c r="M159" s="45">
        <f>IF(RES_hhdet_tes!M159=0,"",RES_hhdet_tes!M159/RES_hhdet_fec!M159)</f>
        <v>0.76176932852939439</v>
      </c>
      <c r="N159" s="45">
        <f>IF(RES_hhdet_tes!N159=0,"",RES_hhdet_tes!N159/RES_hhdet_fec!N159)</f>
        <v>0.7645253943015905</v>
      </c>
      <c r="O159" s="45">
        <f>IF(RES_hhdet_tes!O159=0,"",RES_hhdet_tes!O159/RES_hhdet_fec!O159)</f>
        <v>0.76782753713299001</v>
      </c>
      <c r="P159" s="45">
        <f>IF(RES_hhdet_tes!P159=0,"",RES_hhdet_tes!P159/RES_hhdet_fec!P159)</f>
        <v>0.77262677130410273</v>
      </c>
      <c r="Q159" s="45">
        <f>IF(RES_hhdet_tes!Q159=0,"",RES_hhdet_tes!Q159/RES_hhdet_fec!Q159)</f>
        <v>0.77932452393668405</v>
      </c>
      <c r="R159" s="45">
        <f>IF(RES_hhdet_tes!R159=0,"",RES_hhdet_tes!R159/RES_hhdet_fec!R159)</f>
        <v>0.78692293701909199</v>
      </c>
      <c r="S159" s="45">
        <f>IF(RES_hhdet_tes!S159=0,"",RES_hhdet_tes!S159/RES_hhdet_fec!S159)</f>
        <v>0.79566071402828609</v>
      </c>
      <c r="T159" s="45">
        <f>IF(RES_hhdet_tes!T159=0,"",RES_hhdet_tes!T159/RES_hhdet_fec!T159)</f>
        <v>0.80569310291009855</v>
      </c>
      <c r="U159" s="45">
        <f>IF(RES_hhdet_tes!U159=0,"",RES_hhdet_tes!U159/RES_hhdet_fec!U159)</f>
        <v>0.81574342712108039</v>
      </c>
      <c r="V159" s="45">
        <f>IF(RES_hhdet_tes!V159=0,"",RES_hhdet_tes!V159/RES_hhdet_fec!V159)</f>
        <v>0.82800702384011993</v>
      </c>
      <c r="W159" s="45">
        <f>IF(RES_hhdet_tes!W159=0,"",RES_hhdet_tes!W159/RES_hhdet_fec!W159)</f>
        <v>0.84278663897972517</v>
      </c>
      <c r="X159" s="45">
        <f>IF(RES_hhdet_tes!X159=0,"",RES_hhdet_tes!X159/RES_hhdet_fec!X159)</f>
        <v>0.85756000358883455</v>
      </c>
      <c r="Y159" s="45">
        <f>IF(RES_hhdet_tes!Y159=0,"",RES_hhdet_tes!Y159/RES_hhdet_fec!Y159)</f>
        <v>0.87160182878194103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0.76216662880016617</v>
      </c>
      <c r="C161" s="119">
        <f>IF(RES_hhdet_tes!C161=0,"",RES_hhdet_tes!C161/RES_hhdet_fec!C161)</f>
        <v>0.79534820256651595</v>
      </c>
      <c r="D161" s="119">
        <f>IF(RES_hhdet_tes!D161=0,"",RES_hhdet_tes!D161/RES_hhdet_fec!D161)</f>
        <v>0.74686733220129442</v>
      </c>
      <c r="E161" s="119">
        <f>IF(RES_hhdet_tes!E161=0,"",RES_hhdet_tes!E161/RES_hhdet_fec!E161)</f>
        <v>0.78833986259393574</v>
      </c>
      <c r="F161" s="119">
        <f>IF(RES_hhdet_tes!F161=0,"",RES_hhdet_tes!F161/RES_hhdet_fec!F161)</f>
        <v>0.73415957640784557</v>
      </c>
      <c r="G161" s="119">
        <f>IF(RES_hhdet_tes!G161=0,"",RES_hhdet_tes!G161/RES_hhdet_fec!G161)</f>
        <v>0.74264897101853622</v>
      </c>
      <c r="H161" s="119">
        <f>IF(RES_hhdet_tes!H161=0,"",RES_hhdet_tes!H161/RES_hhdet_fec!H161)</f>
        <v>0.7492576688546676</v>
      </c>
      <c r="I161" s="119">
        <f>IF(RES_hhdet_tes!I161=0,"",RES_hhdet_tes!I161/RES_hhdet_fec!I161)</f>
        <v>0.80257953412645833</v>
      </c>
      <c r="J161" s="119">
        <f>IF(RES_hhdet_tes!J161=0,"",RES_hhdet_tes!J161/RES_hhdet_fec!J161)</f>
        <v>0.80459997871474276</v>
      </c>
      <c r="K161" s="119">
        <f>IF(RES_hhdet_tes!K161=0,"",RES_hhdet_tes!K161/RES_hhdet_fec!K161)</f>
        <v>0.78000339133356589</v>
      </c>
      <c r="L161" s="119">
        <f>IF(RES_hhdet_tes!L161=0,"",RES_hhdet_tes!L161/RES_hhdet_fec!L161)</f>
        <v>0.81945013076809847</v>
      </c>
      <c r="M161" s="119">
        <f>IF(RES_hhdet_tes!M161=0,"",RES_hhdet_tes!M161/RES_hhdet_fec!M161)</f>
        <v>0.84294908832325866</v>
      </c>
      <c r="N161" s="119">
        <f>IF(RES_hhdet_tes!N161=0,"",RES_hhdet_tes!N161/RES_hhdet_fec!N161)</f>
        <v>0.8995162360913912</v>
      </c>
      <c r="O161" s="119">
        <f>IF(RES_hhdet_tes!O161=0,"",RES_hhdet_tes!O161/RES_hhdet_fec!O161)</f>
        <v>0.89513090863717515</v>
      </c>
      <c r="P161" s="119">
        <f>IF(RES_hhdet_tes!P161=0,"",RES_hhdet_tes!P161/RES_hhdet_fec!P161)</f>
        <v>0.8878460486517652</v>
      </c>
      <c r="Q161" s="119">
        <f>IF(RES_hhdet_tes!Q161=0,"",RES_hhdet_tes!Q161/RES_hhdet_fec!Q161)</f>
        <v>0.95206920856271349</v>
      </c>
      <c r="R161" s="119">
        <f>IF(RES_hhdet_tes!R161=0,"",RES_hhdet_tes!R161/RES_hhdet_fec!R161)</f>
        <v>0.9019284967079475</v>
      </c>
      <c r="S161" s="119">
        <f>IF(RES_hhdet_tes!S161=0,"",RES_hhdet_tes!S161/RES_hhdet_fec!S161)</f>
        <v>0.95346978581133979</v>
      </c>
      <c r="T161" s="119">
        <f>IF(RES_hhdet_tes!T161=0,"",RES_hhdet_tes!T161/RES_hhdet_fec!T161)</f>
        <v>1.0269930415471795</v>
      </c>
      <c r="U161" s="119">
        <f>IF(RES_hhdet_tes!U161=0,"",RES_hhdet_tes!U161/RES_hhdet_fec!U161)</f>
        <v>1.1104642707790815</v>
      </c>
      <c r="V161" s="119">
        <f>IF(RES_hhdet_tes!V161=0,"",RES_hhdet_tes!V161/RES_hhdet_fec!V161)</f>
        <v>1.060578398600895</v>
      </c>
      <c r="W161" s="119">
        <f>IF(RES_hhdet_tes!W161=0,"",RES_hhdet_tes!W161/RES_hhdet_fec!W161)</f>
        <v>1.0331091091795295</v>
      </c>
      <c r="X161" s="119">
        <f>IF(RES_hhdet_tes!X161=0,"",RES_hhdet_tes!X161/RES_hhdet_fec!X161)</f>
        <v>1.030355901808097</v>
      </c>
      <c r="Y161" s="119">
        <f>IF(RES_hhdet_tes!Y161=0,"",RES_hhdet_tes!Y161/RES_hhdet_fec!Y161)</f>
        <v>1.3075150170090959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0.62626972549122895</v>
      </c>
      <c r="C162" s="124">
        <f>IF(RES_hhdet_tes!C162=0,"",RES_hhdet_tes!C162/RES_hhdet_fec!C162)</f>
        <v>0.63133834494732999</v>
      </c>
      <c r="D162" s="124">
        <f>IF(RES_hhdet_tes!D162=0,"",RES_hhdet_tes!D162/RES_hhdet_fec!D162)</f>
        <v>0.63811889426981505</v>
      </c>
      <c r="E162" s="124">
        <f>IF(RES_hhdet_tes!E162=0,"",RES_hhdet_tes!E162/RES_hhdet_fec!E162)</f>
        <v>0.64180853575425034</v>
      </c>
      <c r="F162" s="124">
        <f>IF(RES_hhdet_tes!F162=0,"",RES_hhdet_tes!F162/RES_hhdet_fec!F162)</f>
        <v>0.64620962818290306</v>
      </c>
      <c r="G162" s="124">
        <f>IF(RES_hhdet_tes!G162=0,"",RES_hhdet_tes!G162/RES_hhdet_fec!G162)</f>
        <v>0.64919700005539527</v>
      </c>
      <c r="H162" s="124">
        <f>IF(RES_hhdet_tes!H162=0,"",RES_hhdet_tes!H162/RES_hhdet_fec!H162)</f>
        <v>0.65388031132550073</v>
      </c>
      <c r="I162" s="124">
        <f>IF(RES_hhdet_tes!I162=0,"",RES_hhdet_tes!I162/RES_hhdet_fec!I162)</f>
        <v>0.6585076225309171</v>
      </c>
      <c r="J162" s="124">
        <f>IF(RES_hhdet_tes!J162=0,"",RES_hhdet_tes!J162/RES_hhdet_fec!J162)</f>
        <v>0.66391335195621171</v>
      </c>
      <c r="K162" s="124">
        <f>IF(RES_hhdet_tes!K162=0,"",RES_hhdet_tes!K162/RES_hhdet_fec!K162)</f>
        <v>0.66834802135145488</v>
      </c>
      <c r="L162" s="124">
        <f>IF(RES_hhdet_tes!L162=0,"",RES_hhdet_tes!L162/RES_hhdet_fec!L162)</f>
        <v>0.6723495096645975</v>
      </c>
      <c r="M162" s="124">
        <f>IF(RES_hhdet_tes!M162=0,"",RES_hhdet_tes!M162/RES_hhdet_fec!M162)</f>
        <v>0.67655089147592284</v>
      </c>
      <c r="N162" s="124">
        <f>IF(RES_hhdet_tes!N162=0,"",RES_hhdet_tes!N162/RES_hhdet_fec!N162)</f>
        <v>0.68113959006635483</v>
      </c>
      <c r="O162" s="124">
        <f>IF(RES_hhdet_tes!O162=0,"",RES_hhdet_tes!O162/RES_hhdet_fec!O162)</f>
        <v>0.68636231268890691</v>
      </c>
      <c r="P162" s="124">
        <f>IF(RES_hhdet_tes!P162=0,"",RES_hhdet_tes!P162/RES_hhdet_fec!P162)</f>
        <v>0.68883906748759915</v>
      </c>
      <c r="Q162" s="124">
        <f>IF(RES_hhdet_tes!Q162=0,"",RES_hhdet_tes!Q162/RES_hhdet_fec!Q162)</f>
        <v>0.69154578692277868</v>
      </c>
      <c r="R162" s="124">
        <f>IF(RES_hhdet_tes!R162=0,"",RES_hhdet_tes!R162/RES_hhdet_fec!R162)</f>
        <v>0.69556841649519086</v>
      </c>
      <c r="S162" s="124">
        <f>IF(RES_hhdet_tes!S162=0,"",RES_hhdet_tes!S162/RES_hhdet_fec!S162)</f>
        <v>0.69988027915744677</v>
      </c>
      <c r="T162" s="124">
        <f>IF(RES_hhdet_tes!T162=0,"",RES_hhdet_tes!T162/RES_hhdet_fec!T162)</f>
        <v>0.70220092906672515</v>
      </c>
      <c r="U162" s="124">
        <f>IF(RES_hhdet_tes!U162=0,"",RES_hhdet_tes!U162/RES_hhdet_fec!U162)</f>
        <v>0.70385787273634193</v>
      </c>
      <c r="V162" s="124">
        <f>IF(RES_hhdet_tes!V162=0,"",RES_hhdet_tes!V162/RES_hhdet_fec!V162)</f>
        <v>0.70497178500818236</v>
      </c>
      <c r="W162" s="124">
        <f>IF(RES_hhdet_tes!W162=0,"",RES_hhdet_tes!W162/RES_hhdet_fec!W162)</f>
        <v>0.70594909732940059</v>
      </c>
      <c r="X162" s="124">
        <f>IF(RES_hhdet_tes!X162=0,"",RES_hhdet_tes!X162/RES_hhdet_fec!X162)</f>
        <v>0.7073188103681054</v>
      </c>
      <c r="Y162" s="124">
        <f>IF(RES_hhdet_tes!Y162=0,"",RES_hhdet_tes!Y162/RES_hhdet_fec!Y162)</f>
        <v>0.70844625169325204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0.62626972549122895</v>
      </c>
      <c r="C163" s="45">
        <f>IF(RES_hhdet_tes!C163=0,"",RES_hhdet_tes!C163/RES_hhdet_fec!C163)</f>
        <v>0.63133834494732999</v>
      </c>
      <c r="D163" s="45">
        <f>IF(RES_hhdet_tes!D163=0,"",RES_hhdet_tes!D163/RES_hhdet_fec!D163)</f>
        <v>0.63811889426981505</v>
      </c>
      <c r="E163" s="45">
        <f>IF(RES_hhdet_tes!E163=0,"",RES_hhdet_tes!E163/RES_hhdet_fec!E163)</f>
        <v>0.64180853575425034</v>
      </c>
      <c r="F163" s="45">
        <f>IF(RES_hhdet_tes!F163=0,"",RES_hhdet_tes!F163/RES_hhdet_fec!F163)</f>
        <v>0.64620962818290306</v>
      </c>
      <c r="G163" s="45">
        <f>IF(RES_hhdet_tes!G163=0,"",RES_hhdet_tes!G163/RES_hhdet_fec!G163)</f>
        <v>0.64919700005539527</v>
      </c>
      <c r="H163" s="45">
        <f>IF(RES_hhdet_tes!H163=0,"",RES_hhdet_tes!H163/RES_hhdet_fec!H163)</f>
        <v>0.65388031132550073</v>
      </c>
      <c r="I163" s="45">
        <f>IF(RES_hhdet_tes!I163=0,"",RES_hhdet_tes!I163/RES_hhdet_fec!I163)</f>
        <v>0.6585076225309171</v>
      </c>
      <c r="J163" s="45">
        <f>IF(RES_hhdet_tes!J163=0,"",RES_hhdet_tes!J163/RES_hhdet_fec!J163)</f>
        <v>0.66391335195621171</v>
      </c>
      <c r="K163" s="45">
        <f>IF(RES_hhdet_tes!K163=0,"",RES_hhdet_tes!K163/RES_hhdet_fec!K163)</f>
        <v>0.66834802135145488</v>
      </c>
      <c r="L163" s="45">
        <f>IF(RES_hhdet_tes!L163=0,"",RES_hhdet_tes!L163/RES_hhdet_fec!L163)</f>
        <v>0.6723495096645975</v>
      </c>
      <c r="M163" s="45">
        <f>IF(RES_hhdet_tes!M163=0,"",RES_hhdet_tes!M163/RES_hhdet_fec!M163)</f>
        <v>0.67655089147592284</v>
      </c>
      <c r="N163" s="45">
        <f>IF(RES_hhdet_tes!N163=0,"",RES_hhdet_tes!N163/RES_hhdet_fec!N163)</f>
        <v>0.68113959006635483</v>
      </c>
      <c r="O163" s="45">
        <f>IF(RES_hhdet_tes!O163=0,"",RES_hhdet_tes!O163/RES_hhdet_fec!O163)</f>
        <v>0.68636231268890691</v>
      </c>
      <c r="P163" s="45">
        <f>IF(RES_hhdet_tes!P163=0,"",RES_hhdet_tes!P163/RES_hhdet_fec!P163)</f>
        <v>0.68883906748759915</v>
      </c>
      <c r="Q163" s="45">
        <f>IF(RES_hhdet_tes!Q163=0,"",RES_hhdet_tes!Q163/RES_hhdet_fec!Q163)</f>
        <v>0.69154578692277868</v>
      </c>
      <c r="R163" s="45">
        <f>IF(RES_hhdet_tes!R163=0,"",RES_hhdet_tes!R163/RES_hhdet_fec!R163)</f>
        <v>0.69556841649519086</v>
      </c>
      <c r="S163" s="45">
        <f>IF(RES_hhdet_tes!S163=0,"",RES_hhdet_tes!S163/RES_hhdet_fec!S163)</f>
        <v>0.69988027915744677</v>
      </c>
      <c r="T163" s="45">
        <f>IF(RES_hhdet_tes!T163=0,"",RES_hhdet_tes!T163/RES_hhdet_fec!T163)</f>
        <v>0.70220092906672515</v>
      </c>
      <c r="U163" s="45">
        <f>IF(RES_hhdet_tes!U163=0,"",RES_hhdet_tes!U163/RES_hhdet_fec!U163)</f>
        <v>0.70385787273634193</v>
      </c>
      <c r="V163" s="45">
        <f>IF(RES_hhdet_tes!V163=0,"",RES_hhdet_tes!V163/RES_hhdet_fec!V163)</f>
        <v>0.70497178500818236</v>
      </c>
      <c r="W163" s="45">
        <f>IF(RES_hhdet_tes!W163=0,"",RES_hhdet_tes!W163/RES_hhdet_fec!W163)</f>
        <v>0.70594909732940059</v>
      </c>
      <c r="X163" s="45">
        <f>IF(RES_hhdet_tes!X163=0,"",RES_hhdet_tes!X163/RES_hhdet_fec!X163)</f>
        <v>0.7073188103681054</v>
      </c>
      <c r="Y163" s="45">
        <f>IF(RES_hhdet_tes!Y163=0,"",RES_hhdet_tes!Y163/RES_hhdet_fec!Y163)</f>
        <v>0.70844625169325204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1.7095301171197881</v>
      </c>
      <c r="C164" s="124">
        <f>IF(RES_hhdet_tes!C164=0,"",RES_hhdet_tes!C164/RES_hhdet_fec!C164)</f>
        <v>1.7623544377314999</v>
      </c>
      <c r="D164" s="124">
        <f>IF(RES_hhdet_tes!D164=0,"",RES_hhdet_tes!D164/RES_hhdet_fec!D164)</f>
        <v>1.8389955712445984</v>
      </c>
      <c r="E164" s="124">
        <f>IF(RES_hhdet_tes!E164=0,"",RES_hhdet_tes!E164/RES_hhdet_fec!E164)</f>
        <v>1.9490391932609439</v>
      </c>
      <c r="F164" s="124">
        <f>IF(RES_hhdet_tes!F164=0,"",RES_hhdet_tes!F164/RES_hhdet_fec!F164)</f>
        <v>2.0270756975138866</v>
      </c>
      <c r="G164" s="124">
        <f>IF(RES_hhdet_tes!G164=0,"",RES_hhdet_tes!G164/RES_hhdet_fec!G164)</f>
        <v>2.1566549731797053</v>
      </c>
      <c r="H164" s="124">
        <f>IF(RES_hhdet_tes!H164=0,"",RES_hhdet_tes!H164/RES_hhdet_fec!H164)</f>
        <v>2.3537412129508146</v>
      </c>
      <c r="I164" s="124">
        <f>IF(RES_hhdet_tes!I164=0,"",RES_hhdet_tes!I164/RES_hhdet_fec!I164)</f>
        <v>2.5000960089928608</v>
      </c>
      <c r="J164" s="124">
        <f>IF(RES_hhdet_tes!J164=0,"",RES_hhdet_tes!J164/RES_hhdet_fec!J164)</f>
        <v>2.5495474834516285</v>
      </c>
      <c r="K164" s="124">
        <f>IF(RES_hhdet_tes!K164=0,"",RES_hhdet_tes!K164/RES_hhdet_fec!K164)</f>
        <v>2.6693732941003465</v>
      </c>
      <c r="L164" s="124">
        <f>IF(RES_hhdet_tes!L164=0,"",RES_hhdet_tes!L164/RES_hhdet_fec!L164)</f>
        <v>2.7735605984446887</v>
      </c>
      <c r="M164" s="124">
        <f>IF(RES_hhdet_tes!M164=0,"",RES_hhdet_tes!M164/RES_hhdet_fec!M164)</f>
        <v>2.8918346380013329</v>
      </c>
      <c r="N164" s="124">
        <f>IF(RES_hhdet_tes!N164=0,"",RES_hhdet_tes!N164/RES_hhdet_fec!N164)</f>
        <v>3.0021346339894865</v>
      </c>
      <c r="O164" s="124">
        <f>IF(RES_hhdet_tes!O164=0,"",RES_hhdet_tes!O164/RES_hhdet_fec!O164)</f>
        <v>3.1632539789269072</v>
      </c>
      <c r="P164" s="124">
        <f>IF(RES_hhdet_tes!P164=0,"",RES_hhdet_tes!P164/RES_hhdet_fec!P164)</f>
        <v>3.2838851431484062</v>
      </c>
      <c r="Q164" s="124">
        <f>IF(RES_hhdet_tes!Q164=0,"",RES_hhdet_tes!Q164/RES_hhdet_fec!Q164)</f>
        <v>3.3990099711024806</v>
      </c>
      <c r="R164" s="124">
        <f>IF(RES_hhdet_tes!R164=0,"",RES_hhdet_tes!R164/RES_hhdet_fec!R164)</f>
        <v>3.492978780844497</v>
      </c>
      <c r="S164" s="124">
        <f>IF(RES_hhdet_tes!S164=0,"",RES_hhdet_tes!S164/RES_hhdet_fec!S164)</f>
        <v>3.587813422463658</v>
      </c>
      <c r="T164" s="124">
        <f>IF(RES_hhdet_tes!T164=0,"",RES_hhdet_tes!T164/RES_hhdet_fec!T164)</f>
        <v>3.6520867690159524</v>
      </c>
      <c r="U164" s="124">
        <f>IF(RES_hhdet_tes!U164=0,"",RES_hhdet_tes!U164/RES_hhdet_fec!U164)</f>
        <v>3.6997230674819388</v>
      </c>
      <c r="V164" s="124">
        <f>IF(RES_hhdet_tes!V164=0,"",RES_hhdet_tes!V164/RES_hhdet_fec!V164)</f>
        <v>3.7377206684514532</v>
      </c>
      <c r="W164" s="124">
        <f>IF(RES_hhdet_tes!W164=0,"",RES_hhdet_tes!W164/RES_hhdet_fec!W164)</f>
        <v>3.7683484220205119</v>
      </c>
      <c r="X164" s="124">
        <f>IF(RES_hhdet_tes!X164=0,"",RES_hhdet_tes!X164/RES_hhdet_fec!X164)</f>
        <v>3.7853982166018327</v>
      </c>
      <c r="Y164" s="124">
        <f>IF(RES_hhdet_tes!Y164=0,"",RES_hhdet_tes!Y164/RES_hhdet_fec!Y164)</f>
        <v>3.8001547070822324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1.7095301171197881</v>
      </c>
      <c r="C165" s="111">
        <f>IF(RES_hhdet_tes!C165=0,"",RES_hhdet_tes!C165/RES_hhdet_fec!C165)</f>
        <v>1.7623544377314999</v>
      </c>
      <c r="D165" s="111">
        <f>IF(RES_hhdet_tes!D165=0,"",RES_hhdet_tes!D165/RES_hhdet_fec!D165)</f>
        <v>1.8389955712445984</v>
      </c>
      <c r="E165" s="111">
        <f>IF(RES_hhdet_tes!E165=0,"",RES_hhdet_tes!E165/RES_hhdet_fec!E165)</f>
        <v>1.9490391932609439</v>
      </c>
      <c r="F165" s="111">
        <f>IF(RES_hhdet_tes!F165=0,"",RES_hhdet_tes!F165/RES_hhdet_fec!F165)</f>
        <v>2.0270756975138866</v>
      </c>
      <c r="G165" s="111">
        <f>IF(RES_hhdet_tes!G165=0,"",RES_hhdet_tes!G165/RES_hhdet_fec!G165)</f>
        <v>2.1566549731797053</v>
      </c>
      <c r="H165" s="111">
        <f>IF(RES_hhdet_tes!H165=0,"",RES_hhdet_tes!H165/RES_hhdet_fec!H165)</f>
        <v>2.3537412129508146</v>
      </c>
      <c r="I165" s="111">
        <f>IF(RES_hhdet_tes!I165=0,"",RES_hhdet_tes!I165/RES_hhdet_fec!I165)</f>
        <v>2.5000960089928608</v>
      </c>
      <c r="J165" s="111">
        <f>IF(RES_hhdet_tes!J165=0,"",RES_hhdet_tes!J165/RES_hhdet_fec!J165)</f>
        <v>2.5495474834516285</v>
      </c>
      <c r="K165" s="111">
        <f>IF(RES_hhdet_tes!K165=0,"",RES_hhdet_tes!K165/RES_hhdet_fec!K165)</f>
        <v>2.6693732941003465</v>
      </c>
      <c r="L165" s="111">
        <f>IF(RES_hhdet_tes!L165=0,"",RES_hhdet_tes!L165/RES_hhdet_fec!L165)</f>
        <v>2.7735605984446887</v>
      </c>
      <c r="M165" s="111">
        <f>IF(RES_hhdet_tes!M165=0,"",RES_hhdet_tes!M165/RES_hhdet_fec!M165)</f>
        <v>2.8918346380013329</v>
      </c>
      <c r="N165" s="111">
        <f>IF(RES_hhdet_tes!N165=0,"",RES_hhdet_tes!N165/RES_hhdet_fec!N165)</f>
        <v>3.0021346339894865</v>
      </c>
      <c r="O165" s="111">
        <f>IF(RES_hhdet_tes!O165=0,"",RES_hhdet_tes!O165/RES_hhdet_fec!O165)</f>
        <v>3.1632539789269072</v>
      </c>
      <c r="P165" s="111">
        <f>IF(RES_hhdet_tes!P165=0,"",RES_hhdet_tes!P165/RES_hhdet_fec!P165)</f>
        <v>3.2838851431484062</v>
      </c>
      <c r="Q165" s="111">
        <f>IF(RES_hhdet_tes!Q165=0,"",RES_hhdet_tes!Q165/RES_hhdet_fec!Q165)</f>
        <v>3.3990099711024806</v>
      </c>
      <c r="R165" s="111">
        <f>IF(RES_hhdet_tes!R165=0,"",RES_hhdet_tes!R165/RES_hhdet_fec!R165)</f>
        <v>3.492978780844497</v>
      </c>
      <c r="S165" s="111">
        <f>IF(RES_hhdet_tes!S165=0,"",RES_hhdet_tes!S165/RES_hhdet_fec!S165)</f>
        <v>3.587813422463658</v>
      </c>
      <c r="T165" s="111">
        <f>IF(RES_hhdet_tes!T165=0,"",RES_hhdet_tes!T165/RES_hhdet_fec!T165)</f>
        <v>3.6520867690159524</v>
      </c>
      <c r="U165" s="111">
        <f>IF(RES_hhdet_tes!U165=0,"",RES_hhdet_tes!U165/RES_hhdet_fec!U165)</f>
        <v>3.6997230674819388</v>
      </c>
      <c r="V165" s="111">
        <f>IF(RES_hhdet_tes!V165=0,"",RES_hhdet_tes!V165/RES_hhdet_fec!V165)</f>
        <v>3.7377206684514532</v>
      </c>
      <c r="W165" s="111">
        <f>IF(RES_hhdet_tes!W165=0,"",RES_hhdet_tes!W165/RES_hhdet_fec!W165)</f>
        <v>3.7683484220205119</v>
      </c>
      <c r="X165" s="111">
        <f>IF(RES_hhdet_tes!X165=0,"",RES_hhdet_tes!X165/RES_hhdet_fec!X165)</f>
        <v>3.7853982166018327</v>
      </c>
      <c r="Y165" s="111">
        <f>IF(RES_hhdet_tes!Y165=0,"",RES_hhdet_tes!Y165/RES_hhdet_fec!Y165)</f>
        <v>3.8001547070822324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0.74424264446013944</v>
      </c>
      <c r="C166" s="124">
        <f>IF(RES_hhdet_tes!C166=0,"",RES_hhdet_tes!C166/RES_hhdet_fec!C166)</f>
        <v>0.75019539118198908</v>
      </c>
      <c r="D166" s="124">
        <f>IF(RES_hhdet_tes!D166=0,"",RES_hhdet_tes!D166/RES_hhdet_fec!D166)</f>
        <v>0.74663700170456082</v>
      </c>
      <c r="E166" s="124">
        <f>IF(RES_hhdet_tes!E166=0,"",RES_hhdet_tes!E166/RES_hhdet_fec!E166)</f>
        <v>0.75227738872960459</v>
      </c>
      <c r="F166" s="124">
        <f>IF(RES_hhdet_tes!F166=0,"",RES_hhdet_tes!F166/RES_hhdet_fec!F166)</f>
        <v>0.74863010050118306</v>
      </c>
      <c r="G166" s="124">
        <f>IF(RES_hhdet_tes!G166=0,"",RES_hhdet_tes!G166/RES_hhdet_fec!G166)</f>
        <v>0.74460675840377144</v>
      </c>
      <c r="H166" s="124">
        <f>IF(RES_hhdet_tes!H166=0,"",RES_hhdet_tes!H166/RES_hhdet_fec!H166)</f>
        <v>0.7545559492913505</v>
      </c>
      <c r="I166" s="124">
        <f>IF(RES_hhdet_tes!I166=0,"",RES_hhdet_tes!I166/RES_hhdet_fec!I166)</f>
        <v>0.77100688728395195</v>
      </c>
      <c r="J166" s="124">
        <f>IF(RES_hhdet_tes!J166=0,"",RES_hhdet_tes!J166/RES_hhdet_fec!J166)</f>
        <v>0.78861269033981296</v>
      </c>
      <c r="K166" s="124">
        <f>IF(RES_hhdet_tes!K166=0,"",RES_hhdet_tes!K166/RES_hhdet_fec!K166)</f>
        <v>0.79126953954023138</v>
      </c>
      <c r="L166" s="124">
        <f>IF(RES_hhdet_tes!L166=0,"",RES_hhdet_tes!L166/RES_hhdet_fec!L166)</f>
        <v>0.79717244394495934</v>
      </c>
      <c r="M166" s="124">
        <f>IF(RES_hhdet_tes!M166=0,"",RES_hhdet_tes!M166/RES_hhdet_fec!M166)</f>
        <v>0.79952907083835834</v>
      </c>
      <c r="N166" s="124">
        <f>IF(RES_hhdet_tes!N166=0,"",RES_hhdet_tes!N166/RES_hhdet_fec!N166)</f>
        <v>0.81139912640353329</v>
      </c>
      <c r="O166" s="124">
        <f>IF(RES_hhdet_tes!O166=0,"",RES_hhdet_tes!O166/RES_hhdet_fec!O166)</f>
        <v>0.80608460790372183</v>
      </c>
      <c r="P166" s="124">
        <f>IF(RES_hhdet_tes!P166=0,"",RES_hhdet_tes!P166/RES_hhdet_fec!P166)</f>
        <v>0.81081915214713762</v>
      </c>
      <c r="Q166" s="124">
        <f>IF(RES_hhdet_tes!Q166=0,"",RES_hhdet_tes!Q166/RES_hhdet_fec!Q166)</f>
        <v>0.82307433953484788</v>
      </c>
      <c r="R166" s="124">
        <f>IF(RES_hhdet_tes!R166=0,"",RES_hhdet_tes!R166/RES_hhdet_fec!R166)</f>
        <v>0.82538344704870803</v>
      </c>
      <c r="S166" s="124">
        <f>IF(RES_hhdet_tes!S166=0,"",RES_hhdet_tes!S166/RES_hhdet_fec!S166)</f>
        <v>0.83528425899627912</v>
      </c>
      <c r="T166" s="124">
        <f>IF(RES_hhdet_tes!T166=0,"",RES_hhdet_tes!T166/RES_hhdet_fec!T166)</f>
        <v>0.84869930566020546</v>
      </c>
      <c r="U166" s="124">
        <f>IF(RES_hhdet_tes!U166=0,"",RES_hhdet_tes!U166/RES_hhdet_fec!U166)</f>
        <v>0.8599629461935715</v>
      </c>
      <c r="V166" s="124">
        <f>IF(RES_hhdet_tes!V166=0,"",RES_hhdet_tes!V166/RES_hhdet_fec!V166)</f>
        <v>0.87103095841582046</v>
      </c>
      <c r="W166" s="124">
        <f>IF(RES_hhdet_tes!W166=0,"",RES_hhdet_tes!W166/RES_hhdet_fec!W166)</f>
        <v>0.87428037777613921</v>
      </c>
      <c r="X166" s="124">
        <f>IF(RES_hhdet_tes!X166=0,"",RES_hhdet_tes!X166/RES_hhdet_fec!X166)</f>
        <v>0.88258257839110532</v>
      </c>
      <c r="Y166" s="124">
        <f>IF(RES_hhdet_tes!Y166=0,"",RES_hhdet_tes!Y166/RES_hhdet_fec!Y166)</f>
        <v>0.89302869362718185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0.52144710033345443</v>
      </c>
      <c r="C167" s="111">
        <f>IF(RES_hhdet_tes!C167=0,"",RES_hhdet_tes!C167/RES_hhdet_fec!C167)</f>
        <v>0.52677708674601464</v>
      </c>
      <c r="D167" s="111">
        <f>IF(RES_hhdet_tes!D167=0,"",RES_hhdet_tes!D167/RES_hhdet_fec!D167)</f>
        <v>0.53263985140107484</v>
      </c>
      <c r="E167" s="111">
        <f>IF(RES_hhdet_tes!E167=0,"",RES_hhdet_tes!E167/RES_hhdet_fec!E167)</f>
        <v>0.53616311397298766</v>
      </c>
      <c r="F167" s="111">
        <f>IF(RES_hhdet_tes!F167=0,"",RES_hhdet_tes!F167/RES_hhdet_fec!F167)</f>
        <v>0.53920273965281484</v>
      </c>
      <c r="G167" s="111">
        <f>IF(RES_hhdet_tes!G167=0,"",RES_hhdet_tes!G167/RES_hhdet_fec!G167)</f>
        <v>0.54195295790188847</v>
      </c>
      <c r="H167" s="111">
        <f>IF(RES_hhdet_tes!H167=0,"",RES_hhdet_tes!H167/RES_hhdet_fec!H167)</f>
        <v>0.5453277134559904</v>
      </c>
      <c r="I167" s="111">
        <f>IF(RES_hhdet_tes!I167=0,"",RES_hhdet_tes!I167/RES_hhdet_fec!I167)</f>
        <v>0.54713177467332896</v>
      </c>
      <c r="J167" s="111">
        <f>IF(RES_hhdet_tes!J167=0,"",RES_hhdet_tes!J167/RES_hhdet_fec!J167)</f>
        <v>0.54879493868299178</v>
      </c>
      <c r="K167" s="111">
        <f>IF(RES_hhdet_tes!K167=0,"",RES_hhdet_tes!K167/RES_hhdet_fec!K167)</f>
        <v>0.55210448267393231</v>
      </c>
      <c r="L167" s="111">
        <f>IF(RES_hhdet_tes!L167=0,"",RES_hhdet_tes!L167/RES_hhdet_fec!L167)</f>
        <v>0.55668447764770235</v>
      </c>
      <c r="M167" s="111">
        <f>IF(RES_hhdet_tes!M167=0,"",RES_hhdet_tes!M167/RES_hhdet_fec!M167)</f>
        <v>0.56187808616611834</v>
      </c>
      <c r="N167" s="111">
        <f>IF(RES_hhdet_tes!N167=0,"",RES_hhdet_tes!N167/RES_hhdet_fec!N167)</f>
        <v>0.56930839002404576</v>
      </c>
      <c r="O167" s="111">
        <f>IF(RES_hhdet_tes!O167=0,"",RES_hhdet_tes!O167/RES_hhdet_fec!O167)</f>
        <v>0.58575187340008761</v>
      </c>
      <c r="P167" s="111">
        <f>IF(RES_hhdet_tes!P167=0,"",RES_hhdet_tes!P167/RES_hhdet_fec!P167)</f>
        <v>0.60334228694355907</v>
      </c>
      <c r="Q167" s="111">
        <f>IF(RES_hhdet_tes!Q167=0,"",RES_hhdet_tes!Q167/RES_hhdet_fec!Q167)</f>
        <v>0.61635334656317964</v>
      </c>
      <c r="R167" s="111">
        <f>IF(RES_hhdet_tes!R167=0,"",RES_hhdet_tes!R167/RES_hhdet_fec!R167)</f>
        <v>0.63064397209258183</v>
      </c>
      <c r="S167" s="111">
        <f>IF(RES_hhdet_tes!S167=0,"",RES_hhdet_tes!S167/RES_hhdet_fec!S167)</f>
        <v>0.64646487913313888</v>
      </c>
      <c r="T167" s="111">
        <f>IF(RES_hhdet_tes!T167=0,"",RES_hhdet_tes!T167/RES_hhdet_fec!T167)</f>
        <v>0.66069570424758461</v>
      </c>
      <c r="U167" s="111">
        <f>IF(RES_hhdet_tes!U167=0,"",RES_hhdet_tes!U167/RES_hhdet_fec!U167)</f>
        <v>0.67189288041277884</v>
      </c>
      <c r="V167" s="111">
        <f>IF(RES_hhdet_tes!V167=0,"",RES_hhdet_tes!V167/RES_hhdet_fec!V167)</f>
        <v>0.68566850226176379</v>
      </c>
      <c r="W167" s="111">
        <f>IF(RES_hhdet_tes!W167=0,"",RES_hhdet_tes!W167/RES_hhdet_fec!W167)</f>
        <v>0.70422171599490924</v>
      </c>
      <c r="X167" s="111">
        <f>IF(RES_hhdet_tes!X167=0,"",RES_hhdet_tes!X167/RES_hhdet_fec!X167)</f>
        <v>0.71890288744240571</v>
      </c>
      <c r="Y167" s="111">
        <f>IF(RES_hhdet_tes!Y167=0,"",RES_hhdet_tes!Y167/RES_hhdet_fec!Y167)</f>
        <v>0.72729834245373515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0.84476450581628093</v>
      </c>
      <c r="C168" s="111">
        <f>IF(RES_hhdet_tes!C168=0,"",RES_hhdet_tes!C168/RES_hhdet_fec!C168)</f>
        <v>0.84898596447200059</v>
      </c>
      <c r="D168" s="111">
        <f>IF(RES_hhdet_tes!D168=0,"",RES_hhdet_tes!D168/RES_hhdet_fec!D168)</f>
        <v>0.84814563706592339</v>
      </c>
      <c r="E168" s="111">
        <f>IF(RES_hhdet_tes!E168=0,"",RES_hhdet_tes!E168/RES_hhdet_fec!E168)</f>
        <v>0.85412332542133351</v>
      </c>
      <c r="F168" s="111">
        <f>IF(RES_hhdet_tes!F168=0,"",RES_hhdet_tes!F168/RES_hhdet_fec!F168)</f>
        <v>0.85278714804544409</v>
      </c>
      <c r="G168" s="111">
        <f>IF(RES_hhdet_tes!G168=0,"",RES_hhdet_tes!G168/RES_hhdet_fec!G168)</f>
        <v>0.83759414781628982</v>
      </c>
      <c r="H168" s="111">
        <f>IF(RES_hhdet_tes!H168=0,"",RES_hhdet_tes!H168/RES_hhdet_fec!H168)</f>
        <v>0.85406097650402701</v>
      </c>
      <c r="I168" s="111">
        <f>IF(RES_hhdet_tes!I168=0,"",RES_hhdet_tes!I168/RES_hhdet_fec!I168)</f>
        <v>0.8550406729989487</v>
      </c>
      <c r="J168" s="111">
        <f>IF(RES_hhdet_tes!J168=0,"",RES_hhdet_tes!J168/RES_hhdet_fec!J168)</f>
        <v>0.85892289549683953</v>
      </c>
      <c r="K168" s="111">
        <f>IF(RES_hhdet_tes!K168=0,"",RES_hhdet_tes!K168/RES_hhdet_fec!K168)</f>
        <v>0.8592915769625119</v>
      </c>
      <c r="L168" s="111">
        <f>IF(RES_hhdet_tes!L168=0,"",RES_hhdet_tes!L168/RES_hhdet_fec!L168)</f>
        <v>0.86165494965719525</v>
      </c>
      <c r="M168" s="111">
        <f>IF(RES_hhdet_tes!M168=0,"",RES_hhdet_tes!M168/RES_hhdet_fec!M168)</f>
        <v>0.88432615173180018</v>
      </c>
      <c r="N168" s="111">
        <f>IF(RES_hhdet_tes!N168=0,"",RES_hhdet_tes!N168/RES_hhdet_fec!N168)</f>
        <v>0.99227088479603598</v>
      </c>
      <c r="O168" s="111">
        <f>IF(RES_hhdet_tes!O168=0,"",RES_hhdet_tes!O168/RES_hhdet_fec!O168)</f>
        <v>0.88473983850923665</v>
      </c>
      <c r="P168" s="111">
        <f>IF(RES_hhdet_tes!P168=0,"",RES_hhdet_tes!P168/RES_hhdet_fec!P168)</f>
        <v>0.89374094433981621</v>
      </c>
      <c r="Q168" s="111">
        <f>IF(RES_hhdet_tes!Q168=0,"",RES_hhdet_tes!Q168/RES_hhdet_fec!Q168)</f>
        <v>0.90510148404320712</v>
      </c>
      <c r="R168" s="111">
        <f>IF(RES_hhdet_tes!R168=0,"",RES_hhdet_tes!R168/RES_hhdet_fec!R168)</f>
        <v>0.89963063731921855</v>
      </c>
      <c r="S168" s="111">
        <f>IF(RES_hhdet_tes!S168=0,"",RES_hhdet_tes!S168/RES_hhdet_fec!S168)</f>
        <v>0.90485651799711775</v>
      </c>
      <c r="T168" s="111">
        <f>IF(RES_hhdet_tes!T168=0,"",RES_hhdet_tes!T168/RES_hhdet_fec!T168)</f>
        <v>0.91375544384040186</v>
      </c>
      <c r="U168" s="111">
        <f>IF(RES_hhdet_tes!U168=0,"",RES_hhdet_tes!U168/RES_hhdet_fec!U168)</f>
        <v>0.92313959340770602</v>
      </c>
      <c r="V168" s="111">
        <f>IF(RES_hhdet_tes!V168=0,"",RES_hhdet_tes!V168/RES_hhdet_fec!V168)</f>
        <v>0.93398086623297027</v>
      </c>
      <c r="W168" s="111">
        <f>IF(RES_hhdet_tes!W168=0,"",RES_hhdet_tes!W168/RES_hhdet_fec!W168)</f>
        <v>0.92978952325123032</v>
      </c>
      <c r="X168" s="111">
        <f>IF(RES_hhdet_tes!X168=0,"",RES_hhdet_tes!X168/RES_hhdet_fec!X168)</f>
        <v>0.93391038858529296</v>
      </c>
      <c r="Y168" s="111">
        <f>IF(RES_hhdet_tes!Y168=0,"",RES_hhdet_tes!Y168/RES_hhdet_fec!Y168)</f>
        <v>0.94502651317130437</v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0.52144710033345443</v>
      </c>
      <c r="C169" s="112">
        <f>IF(RES_hhdet_tes!C169=0,"",RES_hhdet_tes!C169/RES_hhdet_fec!C169)</f>
        <v>0.52755063741881958</v>
      </c>
      <c r="D169" s="112">
        <f>IF(RES_hhdet_tes!D169=0,"",RES_hhdet_tes!D169/RES_hhdet_fec!D169)</f>
        <v>0.53262641319839898</v>
      </c>
      <c r="E169" s="112">
        <f>IF(RES_hhdet_tes!E169=0,"",RES_hhdet_tes!E169/RES_hhdet_fec!E169)</f>
        <v>0.53663018209389435</v>
      </c>
      <c r="F169" s="112">
        <f>IF(RES_hhdet_tes!F169=0,"",RES_hhdet_tes!F169/RES_hhdet_fec!F169)</f>
        <v>0.53896334609256902</v>
      </c>
      <c r="G169" s="112">
        <f>IF(RES_hhdet_tes!G169=0,"",RES_hhdet_tes!G169/RES_hhdet_fec!G169)</f>
        <v>0.54126069070293215</v>
      </c>
      <c r="H169" s="112">
        <f>IF(RES_hhdet_tes!H169=0,"",RES_hhdet_tes!H169/RES_hhdet_fec!H169)</f>
        <v>0.54559635087771763</v>
      </c>
      <c r="I169" s="112">
        <f>IF(RES_hhdet_tes!I169=0,"",RES_hhdet_tes!I169/RES_hhdet_fec!I169)</f>
        <v>0.54752990455474282</v>
      </c>
      <c r="J169" s="112">
        <f>IF(RES_hhdet_tes!J169=0,"",RES_hhdet_tes!J169/RES_hhdet_fec!J169)</f>
        <v>0.55097369668498286</v>
      </c>
      <c r="K169" s="112">
        <f>IF(RES_hhdet_tes!K169=0,"",RES_hhdet_tes!K169/RES_hhdet_fec!K169)</f>
        <v>0.55319957731423608</v>
      </c>
      <c r="L169" s="112">
        <f>IF(RES_hhdet_tes!L169=0,"",RES_hhdet_tes!L169/RES_hhdet_fec!L169)</f>
        <v>0.5559943712682468</v>
      </c>
      <c r="M169" s="112">
        <f>IF(RES_hhdet_tes!M169=0,"",RES_hhdet_tes!M169/RES_hhdet_fec!M169)</f>
        <v>0.55855965105608274</v>
      </c>
      <c r="N169" s="112">
        <f>IF(RES_hhdet_tes!N169=0,"",RES_hhdet_tes!N169/RES_hhdet_fec!N169)</f>
        <v>0.56197286220614306</v>
      </c>
      <c r="O169" s="112">
        <f>IF(RES_hhdet_tes!O169=0,"",RES_hhdet_tes!O169/RES_hhdet_fec!O169)</f>
        <v>0.58976928786093863</v>
      </c>
      <c r="P169" s="112">
        <f>IF(RES_hhdet_tes!P169=0,"",RES_hhdet_tes!P169/RES_hhdet_fec!P169)</f>
        <v>0.6044934306594042</v>
      </c>
      <c r="Q169" s="112">
        <f>IF(RES_hhdet_tes!Q169=0,"",RES_hhdet_tes!Q169/RES_hhdet_fec!Q169)</f>
        <v>0.61828634267856175</v>
      </c>
      <c r="R169" s="112">
        <f>IF(RES_hhdet_tes!R169=0,"",RES_hhdet_tes!R169/RES_hhdet_fec!R169)</f>
        <v>0.63050986819708754</v>
      </c>
      <c r="S169" s="112">
        <f>IF(RES_hhdet_tes!S169=0,"",RES_hhdet_tes!S169/RES_hhdet_fec!S169)</f>
        <v>0.6446549577504237</v>
      </c>
      <c r="T169" s="112">
        <f>IF(RES_hhdet_tes!T169=0,"",RES_hhdet_tes!T169/RES_hhdet_fec!T169)</f>
        <v>0.65097720262884606</v>
      </c>
      <c r="U169" s="112">
        <f>IF(RES_hhdet_tes!U169=0,"",RES_hhdet_tes!U169/RES_hhdet_fec!U169)</f>
        <v>0.65785170944576588</v>
      </c>
      <c r="V169" s="112">
        <f>IF(RES_hhdet_tes!V169=0,"",RES_hhdet_tes!V169/RES_hhdet_fec!V169)</f>
        <v>0.68320706305519818</v>
      </c>
      <c r="W169" s="112">
        <f>IF(RES_hhdet_tes!W169=0,"",RES_hhdet_tes!W169/RES_hhdet_fec!W169)</f>
        <v>0.70876914051209849</v>
      </c>
      <c r="X169" s="112">
        <f>IF(RES_hhdet_tes!X169=0,"",RES_hhdet_tes!X169/RES_hhdet_fec!X169)</f>
        <v>0.72523142144422403</v>
      </c>
      <c r="Y169" s="112">
        <f>IF(RES_hhdet_tes!Y169=0,"",RES_hhdet_tes!Y169/RES_hhdet_fec!Y169)</f>
        <v>0.73141155853619744</v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0.58826224979135289</v>
      </c>
      <c r="C171" s="112">
        <f>IF(RES_hhdet_tes!C171=0,"",RES_hhdet_tes!C171/RES_hhdet_fec!C171)</f>
        <v>0.59173506239577711</v>
      </c>
      <c r="D171" s="112">
        <f>IF(RES_hhdet_tes!D171=0,"",RES_hhdet_tes!D171/RES_hhdet_fec!D171)</f>
        <v>0.59691660262379997</v>
      </c>
      <c r="E171" s="112">
        <f>IF(RES_hhdet_tes!E171=0,"",RES_hhdet_tes!E171/RES_hhdet_fec!E171)</f>
        <v>0.59977658067455308</v>
      </c>
      <c r="F171" s="112">
        <f>IF(RES_hhdet_tes!F171=0,"",RES_hhdet_tes!F171/RES_hhdet_fec!F171)</f>
        <v>0.60358781976925446</v>
      </c>
      <c r="G171" s="112">
        <f>IF(RES_hhdet_tes!G171=0,"",RES_hhdet_tes!G171/RES_hhdet_fec!G171)</f>
        <v>0.60660977691126505</v>
      </c>
      <c r="H171" s="112">
        <f>IF(RES_hhdet_tes!H171=0,"",RES_hhdet_tes!H171/RES_hhdet_fec!H171)</f>
        <v>0.61022460407795032</v>
      </c>
      <c r="I171" s="112">
        <f>IF(RES_hhdet_tes!I171=0,"",RES_hhdet_tes!I171/RES_hhdet_fec!I171)</f>
        <v>0.61157715084929898</v>
      </c>
      <c r="J171" s="112">
        <f>IF(RES_hhdet_tes!J171=0,"",RES_hhdet_tes!J171/RES_hhdet_fec!J171)</f>
        <v>0.61241690027330675</v>
      </c>
      <c r="K171" s="112">
        <f>IF(RES_hhdet_tes!K171=0,"",RES_hhdet_tes!K171/RES_hhdet_fec!K171)</f>
        <v>0.61533753224390975</v>
      </c>
      <c r="L171" s="112">
        <f>IF(RES_hhdet_tes!L171=0,"",RES_hhdet_tes!L171/RES_hhdet_fec!L171)</f>
        <v>0.61833426066058639</v>
      </c>
      <c r="M171" s="112">
        <f>IF(RES_hhdet_tes!M171=0,"",RES_hhdet_tes!M171/RES_hhdet_fec!M171)</f>
        <v>0.62199292057433453</v>
      </c>
      <c r="N171" s="112">
        <f>IF(RES_hhdet_tes!N171=0,"",RES_hhdet_tes!N171/RES_hhdet_fec!N171)</f>
        <v>0.6273179891145636</v>
      </c>
      <c r="O171" s="112">
        <f>IF(RES_hhdet_tes!O171=0,"",RES_hhdet_tes!O171/RES_hhdet_fec!O171)</f>
        <v>0.63557876460048834</v>
      </c>
      <c r="P171" s="112">
        <f>IF(RES_hhdet_tes!P171=0,"",RES_hhdet_tes!P171/RES_hhdet_fec!P171)</f>
        <v>0.64360927046917293</v>
      </c>
      <c r="Q171" s="112">
        <f>IF(RES_hhdet_tes!Q171=0,"",RES_hhdet_tes!Q171/RES_hhdet_fec!Q171)</f>
        <v>0.64791077667026642</v>
      </c>
      <c r="R171" s="112">
        <f>IF(RES_hhdet_tes!R171=0,"",RES_hhdet_tes!R171/RES_hhdet_fec!R171)</f>
        <v>0.65894425323693051</v>
      </c>
      <c r="S171" s="112">
        <f>IF(RES_hhdet_tes!S171=0,"",RES_hhdet_tes!S171/RES_hhdet_fec!S171)</f>
        <v>0.67103933296322682</v>
      </c>
      <c r="T171" s="112">
        <f>IF(RES_hhdet_tes!T171=0,"",RES_hhdet_tes!T171/RES_hhdet_fec!T171)</f>
        <v>0.68058802658971373</v>
      </c>
      <c r="U171" s="112">
        <f>IF(RES_hhdet_tes!U171=0,"",RES_hhdet_tes!U171/RES_hhdet_fec!U171)</f>
        <v>0.69052456913714011</v>
      </c>
      <c r="V171" s="112">
        <f>IF(RES_hhdet_tes!V171=0,"",RES_hhdet_tes!V171/RES_hhdet_fec!V171)</f>
        <v>0.70324260234284042</v>
      </c>
      <c r="W171" s="112">
        <f>IF(RES_hhdet_tes!W171=0,"",RES_hhdet_tes!W171/RES_hhdet_fec!W171)</f>
        <v>0.71959526599191581</v>
      </c>
      <c r="X171" s="112">
        <f>IF(RES_hhdet_tes!X171=0,"",RES_hhdet_tes!X171/RES_hhdet_fec!X171)</f>
        <v>0.72848764564046675</v>
      </c>
      <c r="Y171" s="112">
        <f>IF(RES_hhdet_tes!Y171=0,"",RES_hhdet_tes!Y171/RES_hhdet_fec!Y171)</f>
        <v>0.73107586171035355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0.87670846266849722</v>
      </c>
      <c r="C172" s="113">
        <f>IF(RES_hhdet_tes!C172=0,"",RES_hhdet_tes!C172/RES_hhdet_fec!C172)</f>
        <v>0.87959617742157914</v>
      </c>
      <c r="D172" s="113">
        <f>IF(RES_hhdet_tes!D172=0,"",RES_hhdet_tes!D172/RES_hhdet_fec!D172)</f>
        <v>0.8787974861209038</v>
      </c>
      <c r="E172" s="113">
        <f>IF(RES_hhdet_tes!E172=0,"",RES_hhdet_tes!E172/RES_hhdet_fec!E172)</f>
        <v>0.88387880641377758</v>
      </c>
      <c r="F172" s="113">
        <f>IF(RES_hhdet_tes!F172=0,"",RES_hhdet_tes!F172/RES_hhdet_fec!F172)</f>
        <v>0.88304209312366999</v>
      </c>
      <c r="G172" s="113">
        <f>IF(RES_hhdet_tes!G172=0,"",RES_hhdet_tes!G172/RES_hhdet_fec!G172)</f>
        <v>0.87123908113926574</v>
      </c>
      <c r="H172" s="113">
        <f>IF(RES_hhdet_tes!H172=0,"",RES_hhdet_tes!H172/RES_hhdet_fec!H172)</f>
        <v>0.88442297194640307</v>
      </c>
      <c r="I172" s="113">
        <f>IF(RES_hhdet_tes!I172=0,"",RES_hhdet_tes!I172/RES_hhdet_fec!I172)</f>
        <v>0.88443633654771869</v>
      </c>
      <c r="J172" s="113">
        <f>IF(RES_hhdet_tes!J172=0,"",RES_hhdet_tes!J172/RES_hhdet_fec!J172)</f>
        <v>0.88714515572473829</v>
      </c>
      <c r="K172" s="113">
        <f>IF(RES_hhdet_tes!K172=0,"",RES_hhdet_tes!K172/RES_hhdet_fec!K172)</f>
        <v>0.88714600392546306</v>
      </c>
      <c r="L172" s="113">
        <f>IF(RES_hhdet_tes!L172=0,"",RES_hhdet_tes!L172/RES_hhdet_fec!L172)</f>
        <v>0.88732092390314765</v>
      </c>
      <c r="M172" s="113">
        <f>IF(RES_hhdet_tes!M172=0,"",RES_hhdet_tes!M172/RES_hhdet_fec!M172)</f>
        <v>0.89041765974198472</v>
      </c>
      <c r="N172" s="113">
        <f>IF(RES_hhdet_tes!N172=0,"",RES_hhdet_tes!N172/RES_hhdet_fec!N172)</f>
        <v>0.90812456670448671</v>
      </c>
      <c r="O172" s="113">
        <f>IF(RES_hhdet_tes!O172=0,"",RES_hhdet_tes!O172/RES_hhdet_fec!O172)</f>
        <v>0.90298792157302776</v>
      </c>
      <c r="P172" s="113">
        <f>IF(RES_hhdet_tes!P172=0,"",RES_hhdet_tes!P172/RES_hhdet_fec!P172)</f>
        <v>0.90819981165048658</v>
      </c>
      <c r="Q172" s="113">
        <f>IF(RES_hhdet_tes!Q172=0,"",RES_hhdet_tes!Q172/RES_hhdet_fec!Q172)</f>
        <v>0.91655838943867041</v>
      </c>
      <c r="R172" s="113">
        <f>IF(RES_hhdet_tes!R172=0,"",RES_hhdet_tes!R172/RES_hhdet_fec!R172)</f>
        <v>0.91213344961686982</v>
      </c>
      <c r="S172" s="113">
        <f>IF(RES_hhdet_tes!S172=0,"",RES_hhdet_tes!S172/RES_hhdet_fec!S172)</f>
        <v>0.91577955251550458</v>
      </c>
      <c r="T172" s="113">
        <f>IF(RES_hhdet_tes!T172=0,"",RES_hhdet_tes!T172/RES_hhdet_fec!T172)</f>
        <v>0.92516779506675229</v>
      </c>
      <c r="U172" s="113">
        <f>IF(RES_hhdet_tes!U172=0,"",RES_hhdet_tes!U172/RES_hhdet_fec!U172)</f>
        <v>0.93340978170147926</v>
      </c>
      <c r="V172" s="113">
        <f>IF(RES_hhdet_tes!V172=0,"",RES_hhdet_tes!V172/RES_hhdet_fec!V172)</f>
        <v>0.93946547146007087</v>
      </c>
      <c r="W172" s="113">
        <f>IF(RES_hhdet_tes!W172=0,"",RES_hhdet_tes!W172/RES_hhdet_fec!W172)</f>
        <v>0.9308345513964309</v>
      </c>
      <c r="X172" s="113">
        <f>IF(RES_hhdet_tes!X172=0,"",RES_hhdet_tes!X172/RES_hhdet_fec!X172)</f>
        <v>0.93370595367579035</v>
      </c>
      <c r="Y172" s="113">
        <f>IF(RES_hhdet_tes!Y172=0,"",RES_hhdet_tes!Y172/RES_hhdet_fec!Y172)</f>
        <v>0.94818625337033913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0.58826224979135289</v>
      </c>
      <c r="C173" s="111">
        <f>IF(RES_hhdet_tes!C173=0,"",RES_hhdet_tes!C173/RES_hhdet_fec!C173)</f>
        <v>0.59230502477731528</v>
      </c>
      <c r="D173" s="111">
        <f>IF(RES_hhdet_tes!D173=0,"",RES_hhdet_tes!D173/RES_hhdet_fec!D173)</f>
        <v>0.59634883275630057</v>
      </c>
      <c r="E173" s="111">
        <f>IF(RES_hhdet_tes!E173=0,"",RES_hhdet_tes!E173/RES_hhdet_fec!E173)</f>
        <v>0.59960873447619745</v>
      </c>
      <c r="F173" s="111">
        <f>IF(RES_hhdet_tes!F173=0,"",RES_hhdet_tes!F173/RES_hhdet_fec!F173)</f>
        <v>0.60280010567397846</v>
      </c>
      <c r="G173" s="111">
        <f>IF(RES_hhdet_tes!G173=0,"",RES_hhdet_tes!G173/RES_hhdet_fec!G173)</f>
        <v>0.60606609873221895</v>
      </c>
      <c r="H173" s="111">
        <f>IF(RES_hhdet_tes!H173=0,"",RES_hhdet_tes!H173/RES_hhdet_fec!H173)</f>
        <v>0.61020391626645365</v>
      </c>
      <c r="I173" s="111">
        <f>IF(RES_hhdet_tes!I173=0,"",RES_hhdet_tes!I173/RES_hhdet_fec!I173)</f>
        <v>0.61294244923509356</v>
      </c>
      <c r="J173" s="111">
        <f>IF(RES_hhdet_tes!J173=0,"",RES_hhdet_tes!J173/RES_hhdet_fec!J173)</f>
        <v>0.61500030528329996</v>
      </c>
      <c r="K173" s="111">
        <f>IF(RES_hhdet_tes!K173=0,"",RES_hhdet_tes!K173/RES_hhdet_fec!K173)</f>
        <v>0.61701175683604903</v>
      </c>
      <c r="L173" s="111">
        <f>IF(RES_hhdet_tes!L173=0,"",RES_hhdet_tes!L173/RES_hhdet_fec!L173)</f>
        <v>0.61908736211684479</v>
      </c>
      <c r="M173" s="111">
        <f>IF(RES_hhdet_tes!M173=0,"",RES_hhdet_tes!M173/RES_hhdet_fec!M173)</f>
        <v>0.62127558667473159</v>
      </c>
      <c r="N173" s="111">
        <f>IF(RES_hhdet_tes!N173=0,"",RES_hhdet_tes!N173/RES_hhdet_fec!N173)</f>
        <v>0.62469398712237367</v>
      </c>
      <c r="O173" s="111">
        <f>IF(RES_hhdet_tes!O173=0,"",RES_hhdet_tes!O173/RES_hhdet_fec!O173)</f>
        <v>0.63124722361916608</v>
      </c>
      <c r="P173" s="111">
        <f>IF(RES_hhdet_tes!P173=0,"",RES_hhdet_tes!P173/RES_hhdet_fec!P173)</f>
        <v>0.64113349582105716</v>
      </c>
      <c r="Q173" s="111">
        <f>IF(RES_hhdet_tes!Q173=0,"",RES_hhdet_tes!Q173/RES_hhdet_fec!Q173)</f>
        <v>0.65499496432314164</v>
      </c>
      <c r="R173" s="111">
        <f>IF(RES_hhdet_tes!R173=0,"",RES_hhdet_tes!R173/RES_hhdet_fec!R173)</f>
        <v>0.66852040748034536</v>
      </c>
      <c r="S173" s="111">
        <f>IF(RES_hhdet_tes!S173=0,"",RES_hhdet_tes!S173/RES_hhdet_fec!S173)</f>
        <v>0.67972888789092034</v>
      </c>
      <c r="T173" s="111">
        <f>IF(RES_hhdet_tes!T173=0,"",RES_hhdet_tes!T173/RES_hhdet_fec!T173)</f>
        <v>0.68940216269555232</v>
      </c>
      <c r="U173" s="111">
        <f>IF(RES_hhdet_tes!U173=0,"",RES_hhdet_tes!U173/RES_hhdet_fec!U173)</f>
        <v>0.69611294181226469</v>
      </c>
      <c r="V173" s="111">
        <f>IF(RES_hhdet_tes!V173=0,"",RES_hhdet_tes!V173/RES_hhdet_fec!V173)</f>
        <v>0.70471951090359297</v>
      </c>
      <c r="W173" s="111">
        <f>IF(RES_hhdet_tes!W173=0,"",RES_hhdet_tes!W173/RES_hhdet_fec!W173)</f>
        <v>0.71690548327168158</v>
      </c>
      <c r="X173" s="111">
        <f>IF(RES_hhdet_tes!X173=0,"",RES_hhdet_tes!X173/RES_hhdet_fec!X173)</f>
        <v>0.72874682966532212</v>
      </c>
      <c r="Y173" s="111">
        <f>IF(RES_hhdet_tes!Y173=0,"",RES_hhdet_tes!Y173/RES_hhdet_fec!Y173)</f>
        <v>0.74086260568151996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0.72885721352767441</v>
      </c>
      <c r="C175" s="124">
        <f>IF(RES_hhdet_tes!C175=0,"",RES_hhdet_tes!C175/RES_hhdet_fec!C175)</f>
        <v>0.73165913474712174</v>
      </c>
      <c r="D175" s="124">
        <f>IF(RES_hhdet_tes!D175=0,"",RES_hhdet_tes!D175/RES_hhdet_fec!D175)</f>
        <v>0.73614941103019438</v>
      </c>
      <c r="E175" s="124">
        <f>IF(RES_hhdet_tes!E175=0,"",RES_hhdet_tes!E175/RES_hhdet_fec!E175)</f>
        <v>0.73869540544535983</v>
      </c>
      <c r="F175" s="124">
        <f>IF(RES_hhdet_tes!F175=0,"",RES_hhdet_tes!F175/RES_hhdet_fec!F175)</f>
        <v>0.74095223756910056</v>
      </c>
      <c r="G175" s="124">
        <f>IF(RES_hhdet_tes!G175=0,"",RES_hhdet_tes!G175/RES_hhdet_fec!G175)</f>
        <v>0.74357208568117628</v>
      </c>
      <c r="H175" s="124">
        <f>IF(RES_hhdet_tes!H175=0,"",RES_hhdet_tes!H175/RES_hhdet_fec!H175)</f>
        <v>0.74623215298007972</v>
      </c>
      <c r="I175" s="124">
        <f>IF(RES_hhdet_tes!I175=0,"",RES_hhdet_tes!I175/RES_hhdet_fec!I175)</f>
        <v>0.74680175221179057</v>
      </c>
      <c r="J175" s="124">
        <f>IF(RES_hhdet_tes!J175=0,"",RES_hhdet_tes!J175/RES_hhdet_fec!J175)</f>
        <v>0.74756094271319073</v>
      </c>
      <c r="K175" s="124">
        <f>IF(RES_hhdet_tes!K175=0,"",RES_hhdet_tes!K175/RES_hhdet_fec!K175)</f>
        <v>0.75040219209293457</v>
      </c>
      <c r="L175" s="124">
        <f>IF(RES_hhdet_tes!L175=0,"",RES_hhdet_tes!L175/RES_hhdet_fec!L175)</f>
        <v>0.74948980227073869</v>
      </c>
      <c r="M175" s="124">
        <f>IF(RES_hhdet_tes!M175=0,"",RES_hhdet_tes!M175/RES_hhdet_fec!M175)</f>
        <v>0.75079097317825993</v>
      </c>
      <c r="N175" s="124">
        <f>IF(RES_hhdet_tes!N175=0,"",RES_hhdet_tes!N175/RES_hhdet_fec!N175)</f>
        <v>0.75982223551866279</v>
      </c>
      <c r="O175" s="124">
        <f>IF(RES_hhdet_tes!O175=0,"",RES_hhdet_tes!O175/RES_hhdet_fec!O175)</f>
        <v>0.74933921686511928</v>
      </c>
      <c r="P175" s="124">
        <f>IF(RES_hhdet_tes!P175=0,"",RES_hhdet_tes!P175/RES_hhdet_fec!P175)</f>
        <v>0.74913617142778699</v>
      </c>
      <c r="Q175" s="124">
        <f>IF(RES_hhdet_tes!Q175=0,"",RES_hhdet_tes!Q175/RES_hhdet_fec!Q175)</f>
        <v>0.75267504765122262</v>
      </c>
      <c r="R175" s="124">
        <f>IF(RES_hhdet_tes!R175=0,"",RES_hhdet_tes!R175/RES_hhdet_fec!R175)</f>
        <v>0.75914503330648608</v>
      </c>
      <c r="S175" s="124">
        <f>IF(RES_hhdet_tes!S175=0,"",RES_hhdet_tes!S175/RES_hhdet_fec!S175)</f>
        <v>0.76206780794231133</v>
      </c>
      <c r="T175" s="124">
        <f>IF(RES_hhdet_tes!T175=0,"",RES_hhdet_tes!T175/RES_hhdet_fec!T175)</f>
        <v>0.7580115444373634</v>
      </c>
      <c r="U175" s="124">
        <f>IF(RES_hhdet_tes!U175=0,"",RES_hhdet_tes!U175/RES_hhdet_fec!U175)</f>
        <v>0.75885700411622126</v>
      </c>
      <c r="V175" s="124">
        <f>IF(RES_hhdet_tes!V175=0,"",RES_hhdet_tes!V175/RES_hhdet_fec!V175)</f>
        <v>0.7615630368983024</v>
      </c>
      <c r="W175" s="124">
        <f>IF(RES_hhdet_tes!W175=0,"",RES_hhdet_tes!W175/RES_hhdet_fec!W175)</f>
        <v>0.7692046385461011</v>
      </c>
      <c r="X175" s="124">
        <f>IF(RES_hhdet_tes!X175=0,"",RES_hhdet_tes!X175/RES_hhdet_fec!X175)</f>
        <v>0.78094531408206147</v>
      </c>
      <c r="Y175" s="124">
        <f>IF(RES_hhdet_tes!Y175=0,"",RES_hhdet_tes!Y175/RES_hhdet_fec!Y175)</f>
        <v>0.78480419033972126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0.57862632100762468</v>
      </c>
      <c r="C176" s="111">
        <f>IF(RES_hhdet_tes!C176=0,"",RES_hhdet_tes!C176/RES_hhdet_fec!C176)</f>
        <v>0.57967399046044155</v>
      </c>
      <c r="D176" s="111">
        <f>IF(RES_hhdet_tes!D176=0,"",RES_hhdet_tes!D176/RES_hhdet_fec!D176)</f>
        <v>0.58075035641775097</v>
      </c>
      <c r="E176" s="111">
        <f>IF(RES_hhdet_tes!E176=0,"",RES_hhdet_tes!E176/RES_hhdet_fec!E176)</f>
        <v>0.58178943364883262</v>
      </c>
      <c r="F176" s="111">
        <f>IF(RES_hhdet_tes!F176=0,"",RES_hhdet_tes!F176/RES_hhdet_fec!F176)</f>
        <v>0.58306998383415931</v>
      </c>
      <c r="G176" s="111">
        <f>IF(RES_hhdet_tes!G176=0,"",RES_hhdet_tes!G176/RES_hhdet_fec!G176)</f>
        <v>0.58439406116648429</v>
      </c>
      <c r="H176" s="111">
        <f>IF(RES_hhdet_tes!H176=0,"",RES_hhdet_tes!H176/RES_hhdet_fec!H176)</f>
        <v>0.58603427832999577</v>
      </c>
      <c r="I176" s="111">
        <f>IF(RES_hhdet_tes!I176=0,"",RES_hhdet_tes!I176/RES_hhdet_fec!I176)</f>
        <v>0.58686156324948413</v>
      </c>
      <c r="J176" s="111">
        <f>IF(RES_hhdet_tes!J176=0,"",RES_hhdet_tes!J176/RES_hhdet_fec!J176)</f>
        <v>0.58731928319332627</v>
      </c>
      <c r="K176" s="111">
        <f>IF(RES_hhdet_tes!K176=0,"",RES_hhdet_tes!K176/RES_hhdet_fec!K176)</f>
        <v>0.58778177044398705</v>
      </c>
      <c r="L176" s="111">
        <f>IF(RES_hhdet_tes!L176=0,"",RES_hhdet_tes!L176/RES_hhdet_fec!L176)</f>
        <v>0.5881935298462484</v>
      </c>
      <c r="M176" s="111">
        <f>IF(RES_hhdet_tes!M176=0,"",RES_hhdet_tes!M176/RES_hhdet_fec!M176)</f>
        <v>0.58860930067901873</v>
      </c>
      <c r="N176" s="111">
        <f>IF(RES_hhdet_tes!N176=0,"",RES_hhdet_tes!N176/RES_hhdet_fec!N176)</f>
        <v>0.58908720411372995</v>
      </c>
      <c r="O176" s="111">
        <f>IF(RES_hhdet_tes!O176=0,"",RES_hhdet_tes!O176/RES_hhdet_fec!O176)</f>
        <v>0.58970263436812798</v>
      </c>
      <c r="P176" s="111">
        <f>IF(RES_hhdet_tes!P176=0,"",RES_hhdet_tes!P176/RES_hhdet_fec!P176)</f>
        <v>0.5901071162128384</v>
      </c>
      <c r="Q176" s="111">
        <f>IF(RES_hhdet_tes!Q176=0,"",RES_hhdet_tes!Q176/RES_hhdet_fec!Q176)</f>
        <v>0.59067134904548801</v>
      </c>
      <c r="R176" s="111">
        <f>IF(RES_hhdet_tes!R176=0,"",RES_hhdet_tes!R176/RES_hhdet_fec!R176)</f>
        <v>0.59166290286832957</v>
      </c>
      <c r="S176" s="111">
        <f>IF(RES_hhdet_tes!S176=0,"",RES_hhdet_tes!S176/RES_hhdet_fec!S176)</f>
        <v>0.593516072707436</v>
      </c>
      <c r="T176" s="111">
        <f>IF(RES_hhdet_tes!T176=0,"",RES_hhdet_tes!T176/RES_hhdet_fec!T176)</f>
        <v>0.59586581094818014</v>
      </c>
      <c r="U176" s="111">
        <f>IF(RES_hhdet_tes!U176=0,"",RES_hhdet_tes!U176/RES_hhdet_fec!U176)</f>
        <v>0.59743311209725813</v>
      </c>
      <c r="V176" s="111">
        <f>IF(RES_hhdet_tes!V176=0,"",RES_hhdet_tes!V176/RES_hhdet_fec!V176)</f>
        <v>0.59988480228663088</v>
      </c>
      <c r="W176" s="111">
        <f>IF(RES_hhdet_tes!W176=0,"",RES_hhdet_tes!W176/RES_hhdet_fec!W176)</f>
        <v>0.6033379776484602</v>
      </c>
      <c r="X176" s="111">
        <f>IF(RES_hhdet_tes!X176=0,"",RES_hhdet_tes!X176/RES_hhdet_fec!X176)</f>
        <v>0.60626616135343347</v>
      </c>
      <c r="Y176" s="111">
        <f>IF(RES_hhdet_tes!Y176=0,"",RES_hhdet_tes!Y176/RES_hhdet_fec!Y176)</f>
        <v>0.60889897460378306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0.73745848172191819</v>
      </c>
      <c r="C177" s="45">
        <f>IF(RES_hhdet_tes!C177=0,"",RES_hhdet_tes!C177/RES_hhdet_fec!C177)</f>
        <v>0.74015290348873253</v>
      </c>
      <c r="D177" s="45">
        <f>IF(RES_hhdet_tes!D177=0,"",RES_hhdet_tes!D177/RES_hhdet_fec!D177)</f>
        <v>0.74333353902600074</v>
      </c>
      <c r="E177" s="45">
        <f>IF(RES_hhdet_tes!E177=0,"",RES_hhdet_tes!E177/RES_hhdet_fec!E177)</f>
        <v>0.74555609818539226</v>
      </c>
      <c r="F177" s="45">
        <f>IF(RES_hhdet_tes!F177=0,"",RES_hhdet_tes!F177/RES_hhdet_fec!F177)</f>
        <v>0.74802415055609928</v>
      </c>
      <c r="G177" s="45">
        <f>IF(RES_hhdet_tes!G177=0,"",RES_hhdet_tes!G177/RES_hhdet_fec!G177)</f>
        <v>0.75030645721360567</v>
      </c>
      <c r="H177" s="45">
        <f>IF(RES_hhdet_tes!H177=0,"",RES_hhdet_tes!H177/RES_hhdet_fec!H177)</f>
        <v>0.75317454371390014</v>
      </c>
      <c r="I177" s="45">
        <f>IF(RES_hhdet_tes!I177=0,"",RES_hhdet_tes!I177/RES_hhdet_fec!I177)</f>
        <v>0.75489064647149062</v>
      </c>
      <c r="J177" s="45">
        <f>IF(RES_hhdet_tes!J177=0,"",RES_hhdet_tes!J177/RES_hhdet_fec!J177)</f>
        <v>0.7562987222051003</v>
      </c>
      <c r="K177" s="45">
        <f>IF(RES_hhdet_tes!K177=0,"",RES_hhdet_tes!K177/RES_hhdet_fec!K177)</f>
        <v>0.75804471863583645</v>
      </c>
      <c r="L177" s="45">
        <f>IF(RES_hhdet_tes!L177=0,"",RES_hhdet_tes!L177/RES_hhdet_fec!L177)</f>
        <v>0.75977685820110197</v>
      </c>
      <c r="M177" s="45">
        <f>IF(RES_hhdet_tes!M177=0,"",RES_hhdet_tes!M177/RES_hhdet_fec!M177)</f>
        <v>0.76144529563697405</v>
      </c>
      <c r="N177" s="45">
        <f>IF(RES_hhdet_tes!N177=0,"",RES_hhdet_tes!N177/RES_hhdet_fec!N177)</f>
        <v>0.76359545495851799</v>
      </c>
      <c r="O177" s="45">
        <f>IF(RES_hhdet_tes!O177=0,"",RES_hhdet_tes!O177/RES_hhdet_fec!O177)</f>
        <v>0.76673329615128039</v>
      </c>
      <c r="P177" s="45">
        <f>IF(RES_hhdet_tes!P177=0,"",RES_hhdet_tes!P177/RES_hhdet_fec!P177)</f>
        <v>0.77061330591038024</v>
      </c>
      <c r="Q177" s="45">
        <f>IF(RES_hhdet_tes!Q177=0,"",RES_hhdet_tes!Q177/RES_hhdet_fec!Q177)</f>
        <v>0.77554297524366134</v>
      </c>
      <c r="R177" s="45">
        <f>IF(RES_hhdet_tes!R177=0,"",RES_hhdet_tes!R177/RES_hhdet_fec!R177)</f>
        <v>0.78244430656792485</v>
      </c>
      <c r="S177" s="45">
        <f>IF(RES_hhdet_tes!S177=0,"",RES_hhdet_tes!S177/RES_hhdet_fec!S177)</f>
        <v>0.78945531722226236</v>
      </c>
      <c r="T177" s="45">
        <f>IF(RES_hhdet_tes!T177=0,"",RES_hhdet_tes!T177/RES_hhdet_fec!T177)</f>
        <v>0.79572049551739288</v>
      </c>
      <c r="U177" s="45">
        <f>IF(RES_hhdet_tes!U177=0,"",RES_hhdet_tes!U177/RES_hhdet_fec!U177)</f>
        <v>0.80073646946539323</v>
      </c>
      <c r="V177" s="45">
        <f>IF(RES_hhdet_tes!V177=0,"",RES_hhdet_tes!V177/RES_hhdet_fec!V177)</f>
        <v>0.80817866419357776</v>
      </c>
      <c r="W177" s="45">
        <f>IF(RES_hhdet_tes!W177=0,"",RES_hhdet_tes!W177/RES_hhdet_fec!W177)</f>
        <v>0.82000322095222511</v>
      </c>
      <c r="X177" s="45">
        <f>IF(RES_hhdet_tes!X177=0,"",RES_hhdet_tes!X177/RES_hhdet_fec!X177)</f>
        <v>0.83162059934984989</v>
      </c>
      <c r="Y177" s="45">
        <f>IF(RES_hhdet_tes!Y177=0,"",RES_hhdet_tes!Y177/RES_hhdet_fec!Y177)</f>
        <v>0.84343638239329455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76.262550627920646</v>
      </c>
      <c r="C3" s="117">
        <f t="shared" si="0"/>
        <v>71.625068726118371</v>
      </c>
      <c r="D3" s="117">
        <f t="shared" si="0"/>
        <v>24.68041842761399</v>
      </c>
      <c r="E3" s="117">
        <f t="shared" si="0"/>
        <v>22.727125856227957</v>
      </c>
      <c r="F3" s="117">
        <f t="shared" si="0"/>
        <v>21.305911849460486</v>
      </c>
      <c r="G3" s="117">
        <f t="shared" si="0"/>
        <v>20.475477075125461</v>
      </c>
      <c r="H3" s="117">
        <f t="shared" si="0"/>
        <v>5.5692317409676413</v>
      </c>
      <c r="I3" s="117">
        <f t="shared" si="0"/>
        <v>7.5692329447255551</v>
      </c>
      <c r="J3" s="117">
        <f t="shared" si="0"/>
        <v>27.349800714216105</v>
      </c>
      <c r="K3" s="117">
        <f t="shared" si="0"/>
        <v>17.089224100711846</v>
      </c>
      <c r="L3" s="117">
        <f t="shared" si="0"/>
        <v>17.296176213592375</v>
      </c>
      <c r="M3" s="117">
        <f t="shared" si="0"/>
        <v>23.213394485006507</v>
      </c>
      <c r="N3" s="117">
        <f t="shared" si="0"/>
        <v>2.0134710941360483</v>
      </c>
      <c r="O3" s="117">
        <f t="shared" si="0"/>
        <v>4.518922539324671</v>
      </c>
      <c r="P3" s="117">
        <f t="shared" si="0"/>
        <v>15.049479245694338</v>
      </c>
      <c r="Q3" s="117">
        <f t="shared" si="0"/>
        <v>23.826166989332293</v>
      </c>
      <c r="R3" s="117">
        <f t="shared" ref="R3:V3" si="1">R4+R7+R9+R19</f>
        <v>9.9833901696860323</v>
      </c>
      <c r="S3" s="117">
        <f t="shared" si="1"/>
        <v>22.568089749940171</v>
      </c>
      <c r="T3" s="117">
        <f t="shared" si="1"/>
        <v>18.181657846867765</v>
      </c>
      <c r="U3" s="117">
        <f t="shared" si="1"/>
        <v>16.976911185341827</v>
      </c>
      <c r="V3" s="117">
        <f t="shared" si="1"/>
        <v>16.607922636191045</v>
      </c>
      <c r="W3" s="117">
        <f t="shared" ref="W3:Y3" si="2">W4+W7+W9+W19</f>
        <v>17.886032701515408</v>
      </c>
      <c r="X3" s="117">
        <f t="shared" si="2"/>
        <v>9.2330836281292008</v>
      </c>
      <c r="Y3" s="117">
        <f t="shared" si="2"/>
        <v>0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75.952606514399989</v>
      </c>
      <c r="C4" s="122">
        <f t="shared" si="3"/>
        <v>71.375969884296012</v>
      </c>
      <c r="D4" s="122">
        <f t="shared" si="3"/>
        <v>24.5192376</v>
      </c>
      <c r="E4" s="122">
        <f t="shared" si="3"/>
        <v>22.62204912</v>
      </c>
      <c r="F4" s="122">
        <f t="shared" si="3"/>
        <v>21.224501363999998</v>
      </c>
      <c r="G4" s="122">
        <f t="shared" si="3"/>
        <v>20.415623159448003</v>
      </c>
      <c r="H4" s="122">
        <f t="shared" si="3"/>
        <v>5.5256080320000507</v>
      </c>
      <c r="I4" s="122">
        <f t="shared" si="3"/>
        <v>7.5256204861792568</v>
      </c>
      <c r="J4" s="122">
        <f t="shared" si="3"/>
        <v>27.301021728209733</v>
      </c>
      <c r="K4" s="122">
        <f t="shared" si="3"/>
        <v>17.04394530343852</v>
      </c>
      <c r="L4" s="122">
        <f t="shared" si="3"/>
        <v>17.241254935736851</v>
      </c>
      <c r="M4" s="122">
        <f t="shared" si="3"/>
        <v>23.168691414525817</v>
      </c>
      <c r="N4" s="122">
        <f t="shared" si="3"/>
        <v>1.9987593365513867</v>
      </c>
      <c r="O4" s="122">
        <f t="shared" si="3"/>
        <v>4.4233060121100101</v>
      </c>
      <c r="P4" s="122">
        <f t="shared" si="3"/>
        <v>14.898999996008619</v>
      </c>
      <c r="Q4" s="122">
        <f t="shared" si="3"/>
        <v>23.668474687235172</v>
      </c>
      <c r="R4" s="122">
        <f t="shared" ref="R4:V4" si="4">SUM(R5:R6)</f>
        <v>9.8254324824258923</v>
      </c>
      <c r="S4" s="122">
        <f t="shared" si="4"/>
        <v>22.374331898417953</v>
      </c>
      <c r="T4" s="122">
        <f t="shared" si="4"/>
        <v>17.928171138834958</v>
      </c>
      <c r="U4" s="122">
        <f t="shared" si="4"/>
        <v>16.695558648025326</v>
      </c>
      <c r="V4" s="122">
        <f t="shared" si="4"/>
        <v>16.300618139691831</v>
      </c>
      <c r="W4" s="122">
        <f t="shared" ref="W4:Y4" si="5">SUM(W5:W6)</f>
        <v>17.629759222587488</v>
      </c>
      <c r="X4" s="122">
        <f t="shared" si="5"/>
        <v>9.0791399861609907</v>
      </c>
      <c r="Y4" s="122">
        <f t="shared" si="5"/>
        <v>0</v>
      </c>
      <c r="DA4" s="130" t="s">
        <v>2077</v>
      </c>
    </row>
    <row r="5" spans="1:105" ht="12" customHeight="1" x14ac:dyDescent="0.25">
      <c r="A5" s="97" t="s">
        <v>51</v>
      </c>
      <c r="B5" s="98">
        <v>75.952606514399989</v>
      </c>
      <c r="C5" s="98">
        <v>71.375969884296012</v>
      </c>
      <c r="D5" s="98">
        <v>24.5192376</v>
      </c>
      <c r="E5" s="98">
        <v>22.62204912</v>
      </c>
      <c r="F5" s="98">
        <v>21.224501363999998</v>
      </c>
      <c r="G5" s="98">
        <v>20.415623159448003</v>
      </c>
      <c r="H5" s="98">
        <v>5.5256080320000507</v>
      </c>
      <c r="I5" s="98">
        <v>7.5256204861792568</v>
      </c>
      <c r="J5" s="98">
        <v>27.301021728209733</v>
      </c>
      <c r="K5" s="98">
        <v>17.04394530343852</v>
      </c>
      <c r="L5" s="98">
        <v>17.241254935736851</v>
      </c>
      <c r="M5" s="98">
        <v>23.168691414525817</v>
      </c>
      <c r="N5" s="98">
        <v>1.9987593365513867</v>
      </c>
      <c r="O5" s="98">
        <v>4.4233060121100101</v>
      </c>
      <c r="P5" s="98">
        <v>14.898999996008619</v>
      </c>
      <c r="Q5" s="98">
        <v>23.668474687235172</v>
      </c>
      <c r="R5" s="98">
        <v>9.8254324824258923</v>
      </c>
      <c r="S5" s="98">
        <v>22.374331898417953</v>
      </c>
      <c r="T5" s="98">
        <v>17.928171138834958</v>
      </c>
      <c r="U5" s="98">
        <v>16.695558648025326</v>
      </c>
      <c r="V5" s="98">
        <v>16.300618139691831</v>
      </c>
      <c r="W5" s="98">
        <v>17.629759222587488</v>
      </c>
      <c r="X5" s="98">
        <v>9.0791399861609907</v>
      </c>
      <c r="Y5" s="98">
        <v>0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8.6403362228690037E-2</v>
      </c>
      <c r="C9" s="122">
        <v>6.912262554719209E-2</v>
      </c>
      <c r="D9" s="122">
        <v>4.4192507956251952E-2</v>
      </c>
      <c r="E9" s="122">
        <v>2.9838822640672179E-2</v>
      </c>
      <c r="F9" s="122">
        <v>2.1310675974957755E-2</v>
      </c>
      <c r="G9" s="122">
        <v>1.6296818404455987E-2</v>
      </c>
      <c r="H9" s="122">
        <v>9.5771191117383064E-3</v>
      </c>
      <c r="I9" s="122">
        <v>4.8659591555968952E-3</v>
      </c>
      <c r="J9" s="122">
        <v>5.7654186312575068E-3</v>
      </c>
      <c r="K9" s="122">
        <v>6.1677973474110271E-3</v>
      </c>
      <c r="L9" s="122">
        <v>5.8474840603449652E-3</v>
      </c>
      <c r="M9" s="122">
        <v>4.5024382221852252E-3</v>
      </c>
      <c r="N9" s="122">
        <v>3.2162239649766236E-3</v>
      </c>
      <c r="O9" s="122">
        <v>7.0327690455252202E-3</v>
      </c>
      <c r="P9" s="122">
        <v>1.01319583537487E-2</v>
      </c>
      <c r="Q9" s="122">
        <v>9.5273994505590005E-3</v>
      </c>
      <c r="R9" s="122">
        <v>9.3928360995443883E-3</v>
      </c>
      <c r="S9" s="122">
        <v>1.053833870269171E-2</v>
      </c>
      <c r="T9" s="122">
        <v>9.9041561743078432E-3</v>
      </c>
      <c r="U9" s="122">
        <v>9.6744996117034566E-3</v>
      </c>
      <c r="V9" s="122">
        <v>9.2726761639598428E-3</v>
      </c>
      <c r="W9" s="122">
        <v>7.3966543001923683E-3</v>
      </c>
      <c r="X9" s="122">
        <v>5.8083745902414311E-3</v>
      </c>
      <c r="Y9" s="122">
        <v>0</v>
      </c>
      <c r="DA9" s="130" t="s">
        <v>2082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8.6133880258664461E-2</v>
      </c>
      <c r="C11" s="98">
        <v>6.885620072132434E-2</v>
      </c>
      <c r="D11" s="98">
        <v>4.4096788564304434E-2</v>
      </c>
      <c r="E11" s="98">
        <v>2.9745428966040325E-2</v>
      </c>
      <c r="F11" s="98">
        <v>2.1213387258418603E-2</v>
      </c>
      <c r="G11" s="98">
        <v>1.6187910368666882E-2</v>
      </c>
      <c r="H11" s="98">
        <v>9.5771191117383064E-3</v>
      </c>
      <c r="I11" s="98">
        <v>4.8659591555968952E-3</v>
      </c>
      <c r="J11" s="98">
        <v>5.7654186312575068E-3</v>
      </c>
      <c r="K11" s="98">
        <v>6.1677973474110271E-3</v>
      </c>
      <c r="L11" s="98">
        <v>5.8474840603449652E-3</v>
      </c>
      <c r="M11" s="98">
        <v>4.5024382221852252E-3</v>
      </c>
      <c r="N11" s="98">
        <v>3.2162239649766236E-3</v>
      </c>
      <c r="O11" s="98">
        <v>7.0327690455252202E-3</v>
      </c>
      <c r="P11" s="98">
        <v>1.01319583537487E-2</v>
      </c>
      <c r="Q11" s="98">
        <v>9.5273994505590005E-3</v>
      </c>
      <c r="R11" s="98">
        <v>9.3928360995443883E-3</v>
      </c>
      <c r="S11" s="98">
        <v>1.053833870269171E-2</v>
      </c>
      <c r="T11" s="98">
        <v>9.9041561743078432E-3</v>
      </c>
      <c r="U11" s="98">
        <v>9.6744996117034566E-3</v>
      </c>
      <c r="V11" s="98">
        <v>9.2726761639598428E-3</v>
      </c>
      <c r="W11" s="98">
        <v>7.3966543001923683E-3</v>
      </c>
      <c r="X11" s="98">
        <v>5.8083745902414311E-3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2.6948197002556998E-4</v>
      </c>
      <c r="C12" s="98">
        <v>2.66424825867751E-4</v>
      </c>
      <c r="D12" s="98">
        <v>9.5719391947516133E-5</v>
      </c>
      <c r="E12" s="98">
        <v>9.3393674631854184E-5</v>
      </c>
      <c r="F12" s="98">
        <v>9.7288716539151331E-5</v>
      </c>
      <c r="G12" s="98">
        <v>1.089080357891043E-4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2.6948197002556998E-4</v>
      </c>
      <c r="C13" s="101">
        <v>2.66424825867751E-4</v>
      </c>
      <c r="D13" s="101">
        <v>9.5719391947516133E-5</v>
      </c>
      <c r="E13" s="101">
        <v>9.3393674631854184E-5</v>
      </c>
      <c r="F13" s="101">
        <v>9.7288716539151331E-5</v>
      </c>
      <c r="G13" s="101">
        <v>1.089080357891043E-4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0.22354075129195947</v>
      </c>
      <c r="C19" s="122">
        <v>0.17997621627516727</v>
      </c>
      <c r="D19" s="122">
        <v>0.11698831965774008</v>
      </c>
      <c r="E19" s="122">
        <v>7.5237913587282643E-2</v>
      </c>
      <c r="F19" s="122">
        <v>6.0099809485528281E-2</v>
      </c>
      <c r="G19" s="122">
        <v>4.3557097273003324E-2</v>
      </c>
      <c r="H19" s="122">
        <v>3.4046589855852592E-2</v>
      </c>
      <c r="I19" s="122">
        <v>3.8746499390700559E-2</v>
      </c>
      <c r="J19" s="122">
        <v>4.3013567375116031E-2</v>
      </c>
      <c r="K19" s="122">
        <v>3.9110999925915199E-2</v>
      </c>
      <c r="L19" s="122">
        <v>4.9073793795177754E-2</v>
      </c>
      <c r="M19" s="122">
        <v>4.0200632258505155E-2</v>
      </c>
      <c r="N19" s="122">
        <v>1.1495533619684899E-2</v>
      </c>
      <c r="O19" s="122">
        <v>8.8583758169135079E-2</v>
      </c>
      <c r="P19" s="122">
        <v>0.14034729133196822</v>
      </c>
      <c r="Q19" s="122">
        <v>0.1481649026465636</v>
      </c>
      <c r="R19" s="122">
        <v>0.14856485116059551</v>
      </c>
      <c r="S19" s="122">
        <v>0.18321951281952545</v>
      </c>
      <c r="T19" s="122">
        <v>0.24358255185849906</v>
      </c>
      <c r="U19" s="122">
        <v>0.27167803770480042</v>
      </c>
      <c r="V19" s="122">
        <v>0.29803182033525416</v>
      </c>
      <c r="W19" s="122">
        <v>0.24887682462772912</v>
      </c>
      <c r="X19" s="122">
        <v>0.14813526737796789</v>
      </c>
      <c r="Y19" s="122">
        <v>0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0.22354075129195947</v>
      </c>
      <c r="C21" s="98">
        <v>0.17997621627516727</v>
      </c>
      <c r="D21" s="98">
        <v>0.11698831965774008</v>
      </c>
      <c r="E21" s="98">
        <v>7.5237913587282643E-2</v>
      </c>
      <c r="F21" s="98">
        <v>6.0099809485528281E-2</v>
      </c>
      <c r="G21" s="98">
        <v>4.3557097273003324E-2</v>
      </c>
      <c r="H21" s="98">
        <v>3.4046589855852592E-2</v>
      </c>
      <c r="I21" s="98">
        <v>3.8746499390700559E-2</v>
      </c>
      <c r="J21" s="98">
        <v>4.3013567375116031E-2</v>
      </c>
      <c r="K21" s="98">
        <v>3.9110999925915199E-2</v>
      </c>
      <c r="L21" s="98">
        <v>4.9073793795177754E-2</v>
      </c>
      <c r="M21" s="98">
        <v>4.0200632258505155E-2</v>
      </c>
      <c r="N21" s="98">
        <v>1.1495533619684899E-2</v>
      </c>
      <c r="O21" s="98">
        <v>8.8583758169135079E-2</v>
      </c>
      <c r="P21" s="98">
        <v>0.14034729133196822</v>
      </c>
      <c r="Q21" s="98">
        <v>0.1481649026465636</v>
      </c>
      <c r="R21" s="98">
        <v>0.14856485116059551</v>
      </c>
      <c r="S21" s="98">
        <v>0.18321951281952545</v>
      </c>
      <c r="T21" s="98">
        <v>0.24358255185849906</v>
      </c>
      <c r="U21" s="98">
        <v>0.27167803770480042</v>
      </c>
      <c r="V21" s="98">
        <v>0.29803182033525416</v>
      </c>
      <c r="W21" s="98">
        <v>0.24887682462772912</v>
      </c>
      <c r="X21" s="98">
        <v>0.14813526737796789</v>
      </c>
      <c r="Y21" s="98">
        <v>0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145.55623469403065</v>
      </c>
      <c r="C24" s="117">
        <f t="shared" si="7"/>
        <v>149.21947597926743</v>
      </c>
      <c r="D24" s="117">
        <f t="shared" si="7"/>
        <v>110.36297709576543</v>
      </c>
      <c r="E24" s="117">
        <f t="shared" si="7"/>
        <v>115.55709537140316</v>
      </c>
      <c r="F24" s="117">
        <f t="shared" si="7"/>
        <v>121.47287173733848</v>
      </c>
      <c r="G24" s="117">
        <f t="shared" si="7"/>
        <v>115.40207408873356</v>
      </c>
      <c r="H24" s="117">
        <f t="shared" si="7"/>
        <v>109.29701830819423</v>
      </c>
      <c r="I24" s="117">
        <f t="shared" si="7"/>
        <v>98.96629616105146</v>
      </c>
      <c r="J24" s="117">
        <f t="shared" si="7"/>
        <v>97.474621026080129</v>
      </c>
      <c r="K24" s="117">
        <f t="shared" si="7"/>
        <v>76.601522231720992</v>
      </c>
      <c r="L24" s="117">
        <f t="shared" si="7"/>
        <v>89.866344521631092</v>
      </c>
      <c r="M24" s="117">
        <f t="shared" si="7"/>
        <v>76.626702590953755</v>
      </c>
      <c r="N24" s="117">
        <f t="shared" si="7"/>
        <v>32.626080085762972</v>
      </c>
      <c r="O24" s="117">
        <f t="shared" si="7"/>
        <v>99.038820839676433</v>
      </c>
      <c r="P24" s="117">
        <f t="shared" si="7"/>
        <v>159.75367979282703</v>
      </c>
      <c r="Q24" s="117">
        <f t="shared" si="7"/>
        <v>141.33533565232904</v>
      </c>
      <c r="R24" s="117">
        <f t="shared" ref="R24:V24" si="8">R25+R28+R30+R39</f>
        <v>133.57783328519935</v>
      </c>
      <c r="S24" s="117">
        <f t="shared" si="8"/>
        <v>132.02945599914918</v>
      </c>
      <c r="T24" s="117">
        <f t="shared" si="8"/>
        <v>91.790075347055577</v>
      </c>
      <c r="U24" s="117">
        <f t="shared" si="8"/>
        <v>61.335913632245756</v>
      </c>
      <c r="V24" s="117">
        <f t="shared" si="8"/>
        <v>25.812322282303008</v>
      </c>
      <c r="W24" s="117">
        <f t="shared" ref="W24:Y24" si="9">W25+W28+W30+W39</f>
        <v>90.368429143181089</v>
      </c>
      <c r="X24" s="117">
        <f t="shared" si="9"/>
        <v>129.47517188522366</v>
      </c>
      <c r="Y24" s="117">
        <f t="shared" si="9"/>
        <v>125.39613430726607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144.69261606308638</v>
      </c>
      <c r="C25" s="122">
        <f t="shared" si="10"/>
        <v>148.43477053686266</v>
      </c>
      <c r="D25" s="122">
        <f t="shared" si="10"/>
        <v>109.67307518987191</v>
      </c>
      <c r="E25" s="122">
        <f t="shared" si="10"/>
        <v>114.96546479853387</v>
      </c>
      <c r="F25" s="122">
        <f t="shared" si="10"/>
        <v>120.8793087692541</v>
      </c>
      <c r="G25" s="122">
        <f t="shared" si="10"/>
        <v>114.88243303518414</v>
      </c>
      <c r="H25" s="122">
        <f t="shared" si="10"/>
        <v>108.80339779788882</v>
      </c>
      <c r="I25" s="122">
        <f t="shared" si="10"/>
        <v>98.492837760458414</v>
      </c>
      <c r="J25" s="122">
        <f t="shared" si="10"/>
        <v>96.985995556497684</v>
      </c>
      <c r="K25" s="122">
        <f t="shared" si="10"/>
        <v>76.151817748390556</v>
      </c>
      <c r="L25" s="122">
        <f t="shared" si="10"/>
        <v>89.330802501424799</v>
      </c>
      <c r="M25" s="122">
        <f t="shared" si="10"/>
        <v>76.091962409238221</v>
      </c>
      <c r="N25" s="122">
        <f t="shared" si="10"/>
        <v>32.389808142730018</v>
      </c>
      <c r="O25" s="122">
        <f t="shared" si="10"/>
        <v>97.915461856555211</v>
      </c>
      <c r="P25" s="122">
        <f t="shared" si="10"/>
        <v>158.33424505220933</v>
      </c>
      <c r="Q25" s="122">
        <f t="shared" si="10"/>
        <v>139.90532000000005</v>
      </c>
      <c r="R25" s="122">
        <f t="shared" ref="R25:V25" si="11">SUM(R26:R27)</f>
        <v>132.15327932729019</v>
      </c>
      <c r="S25" s="122">
        <f t="shared" si="11"/>
        <v>130.4304042432405</v>
      </c>
      <c r="T25" s="122">
        <f t="shared" si="11"/>
        <v>89.72544554814732</v>
      </c>
      <c r="U25" s="122">
        <f t="shared" si="11"/>
        <v>59.028694937608783</v>
      </c>
      <c r="V25" s="122">
        <f t="shared" si="11"/>
        <v>22.757380496622577</v>
      </c>
      <c r="W25" s="122">
        <f t="shared" ref="W25:Y25" si="12">SUM(W26:W27)</f>
        <v>87.046242042547135</v>
      </c>
      <c r="X25" s="122">
        <f t="shared" si="12"/>
        <v>125.35691820135976</v>
      </c>
      <c r="Y25" s="122">
        <f t="shared" si="12"/>
        <v>121.17135535430695</v>
      </c>
      <c r="DA25" s="130" t="s">
        <v>2097</v>
      </c>
    </row>
    <row r="26" spans="1:105" ht="12" customHeight="1" x14ac:dyDescent="0.25">
      <c r="A26" s="97" t="s">
        <v>74</v>
      </c>
      <c r="B26" s="98">
        <v>144.69261606308638</v>
      </c>
      <c r="C26" s="98">
        <v>148.43477053686266</v>
      </c>
      <c r="D26" s="98">
        <v>109.67307518987191</v>
      </c>
      <c r="E26" s="98">
        <v>114.96546479853387</v>
      </c>
      <c r="F26" s="98">
        <v>120.8793087692541</v>
      </c>
      <c r="G26" s="98">
        <v>114.88243303518414</v>
      </c>
      <c r="H26" s="98">
        <v>108.80339779788882</v>
      </c>
      <c r="I26" s="98">
        <v>98.492837760458414</v>
      </c>
      <c r="J26" s="98">
        <v>96.985995556497684</v>
      </c>
      <c r="K26" s="98">
        <v>76.151817748390556</v>
      </c>
      <c r="L26" s="98">
        <v>89.330802501424799</v>
      </c>
      <c r="M26" s="98">
        <v>76.091962409238221</v>
      </c>
      <c r="N26" s="98">
        <v>32.389808142730018</v>
      </c>
      <c r="O26" s="98">
        <v>97.915461856555211</v>
      </c>
      <c r="P26" s="98">
        <v>158.33424505220933</v>
      </c>
      <c r="Q26" s="98">
        <v>139.90532000000005</v>
      </c>
      <c r="R26" s="98">
        <v>132.15327932729019</v>
      </c>
      <c r="S26" s="98">
        <v>130.4304042432405</v>
      </c>
      <c r="T26" s="98">
        <v>89.72544554814732</v>
      </c>
      <c r="U26" s="98">
        <v>59.028694937608783</v>
      </c>
      <c r="V26" s="98">
        <v>22.757380496622577</v>
      </c>
      <c r="W26" s="98">
        <v>87.046242042547135</v>
      </c>
      <c r="X26" s="98">
        <v>125.35691820135976</v>
      </c>
      <c r="Y26" s="98">
        <v>121.17135535430695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0.24153448761184509</v>
      </c>
      <c r="C30" s="122">
        <v>0.22510816712511927</v>
      </c>
      <c r="D30" s="122">
        <v>0.19804847629514039</v>
      </c>
      <c r="E30" s="122">
        <v>0.18534289937248385</v>
      </c>
      <c r="F30" s="122">
        <v>0.17800360789069172</v>
      </c>
      <c r="G30" s="122">
        <v>0.15970684321893125</v>
      </c>
      <c r="H30" s="122">
        <v>0.14011367105928527</v>
      </c>
      <c r="I30" s="122">
        <v>0.11383961448046293</v>
      </c>
      <c r="J30" s="122">
        <v>0.11020183536804067</v>
      </c>
      <c r="K30" s="122">
        <v>0.10592986197460171</v>
      </c>
      <c r="L30" s="122">
        <v>9.2531025717418225E-2</v>
      </c>
      <c r="M30" s="122">
        <v>7.2712627096072568E-2</v>
      </c>
      <c r="N30" s="122">
        <v>6.3213486234799221E-2</v>
      </c>
      <c r="O30" s="122">
        <v>0.11638375851053108</v>
      </c>
      <c r="P30" s="122">
        <v>0.13373001654657479</v>
      </c>
      <c r="Q30" s="122">
        <v>0.13035962963170755</v>
      </c>
      <c r="R30" s="122">
        <v>0.12565931149738657</v>
      </c>
      <c r="S30" s="122">
        <v>0.13003802508175968</v>
      </c>
      <c r="T30" s="122">
        <v>0.12299621575645026</v>
      </c>
      <c r="U30" s="122">
        <v>0.11933855950092567</v>
      </c>
      <c r="V30" s="122">
        <v>0.12177824581460514</v>
      </c>
      <c r="W30" s="122">
        <v>0.12811940727152379</v>
      </c>
      <c r="X30" s="122">
        <v>0.16541028056977664</v>
      </c>
      <c r="Y30" s="122">
        <v>0.1814223560175601</v>
      </c>
      <c r="DA30" s="130" t="s">
        <v>2102</v>
      </c>
    </row>
    <row r="31" spans="1:105" ht="12" customHeight="1" x14ac:dyDescent="0.25">
      <c r="A31" s="97" t="s">
        <v>141</v>
      </c>
      <c r="B31" s="98">
        <v>0.2409056963484521</v>
      </c>
      <c r="C31" s="98">
        <v>0.22448984964531571</v>
      </c>
      <c r="D31" s="98">
        <v>0.19747776034641101</v>
      </c>
      <c r="E31" s="98">
        <v>0.18479026138950708</v>
      </c>
      <c r="F31" s="98">
        <v>0.1775252105097887</v>
      </c>
      <c r="G31" s="98">
        <v>0.15917713582644785</v>
      </c>
      <c r="H31" s="98">
        <v>0.13973089258692034</v>
      </c>
      <c r="I31" s="98">
        <v>0.11347231692558871</v>
      </c>
      <c r="J31" s="98">
        <v>0.10990868775591414</v>
      </c>
      <c r="K31" s="98">
        <v>0.10561435955490699</v>
      </c>
      <c r="L31" s="98">
        <v>9.2333606861541531E-2</v>
      </c>
      <c r="M31" s="98">
        <v>7.2576125845874098E-2</v>
      </c>
      <c r="N31" s="98">
        <v>6.3209793506544293E-2</v>
      </c>
      <c r="O31" s="98">
        <v>0.11619959427888563</v>
      </c>
      <c r="P31" s="98">
        <v>0.13355392806794406</v>
      </c>
      <c r="Q31" s="98">
        <v>0.13020308882130704</v>
      </c>
      <c r="R31" s="98">
        <v>0.12548631007817065</v>
      </c>
      <c r="S31" s="98">
        <v>0.12985761647746483</v>
      </c>
      <c r="T31" s="98">
        <v>0.12283063591954993</v>
      </c>
      <c r="U31" s="98">
        <v>0.11918658436776079</v>
      </c>
      <c r="V31" s="98">
        <v>0.12171486082536441</v>
      </c>
      <c r="W31" s="98">
        <v>0.12804083104044411</v>
      </c>
      <c r="X31" s="98">
        <v>0.1651680263074807</v>
      </c>
      <c r="Y31" s="98">
        <v>0.1810065542360608</v>
      </c>
      <c r="DA31" s="63" t="s">
        <v>2103</v>
      </c>
    </row>
    <row r="32" spans="1:105" ht="12" customHeight="1" x14ac:dyDescent="0.25">
      <c r="A32" s="97" t="s">
        <v>140</v>
      </c>
      <c r="B32" s="98">
        <v>6.2879126339299661E-4</v>
      </c>
      <c r="C32" s="98">
        <v>6.1831747980355969E-4</v>
      </c>
      <c r="D32" s="98">
        <v>5.7071594872935957E-4</v>
      </c>
      <c r="E32" s="98">
        <v>5.5263798297678962E-4</v>
      </c>
      <c r="F32" s="98">
        <v>4.7839738090303251E-4</v>
      </c>
      <c r="G32" s="98">
        <v>5.2970739248341038E-4</v>
      </c>
      <c r="H32" s="98">
        <v>3.8277847236492301E-4</v>
      </c>
      <c r="I32" s="98">
        <v>3.6729755487421178E-4</v>
      </c>
      <c r="J32" s="98">
        <v>2.931476121265297E-4</v>
      </c>
      <c r="K32" s="98">
        <v>3.1550241969472353E-4</v>
      </c>
      <c r="L32" s="98">
        <v>1.9741885587669188E-4</v>
      </c>
      <c r="M32" s="98">
        <v>1.3650125019846405E-4</v>
      </c>
      <c r="N32" s="98">
        <v>3.69272825493449E-6</v>
      </c>
      <c r="O32" s="98">
        <v>1.841642316454477E-4</v>
      </c>
      <c r="P32" s="98">
        <v>1.7608847863073997E-4</v>
      </c>
      <c r="Q32" s="98">
        <v>1.5654081040050255E-4</v>
      </c>
      <c r="R32" s="98">
        <v>1.730014192159235E-4</v>
      </c>
      <c r="S32" s="98">
        <v>1.8040860429485923E-4</v>
      </c>
      <c r="T32" s="98">
        <v>1.6557983690032954E-4</v>
      </c>
      <c r="U32" s="98">
        <v>1.5197513316488485E-4</v>
      </c>
      <c r="V32" s="98">
        <v>6.338498924073005E-5</v>
      </c>
      <c r="W32" s="98">
        <v>7.8576231079691312E-5</v>
      </c>
      <c r="X32" s="98">
        <v>2.4225426229594255E-4</v>
      </c>
      <c r="Y32" s="98">
        <v>4.1580178149930362E-4</v>
      </c>
      <c r="DA32" s="63" t="s">
        <v>2104</v>
      </c>
    </row>
    <row r="33" spans="1:105" ht="12" customHeight="1" x14ac:dyDescent="0.25">
      <c r="A33" s="100" t="s">
        <v>50</v>
      </c>
      <c r="B33" s="101">
        <v>6.2879126339299661E-4</v>
      </c>
      <c r="C33" s="101">
        <v>6.1831747980355969E-4</v>
      </c>
      <c r="D33" s="101">
        <v>5.7071594872935957E-4</v>
      </c>
      <c r="E33" s="101">
        <v>5.5263798297678962E-4</v>
      </c>
      <c r="F33" s="101">
        <v>4.7839738090303251E-4</v>
      </c>
      <c r="G33" s="101">
        <v>5.2970739248341038E-4</v>
      </c>
      <c r="H33" s="101">
        <v>3.8277847236492301E-4</v>
      </c>
      <c r="I33" s="101">
        <v>3.6729755487421178E-4</v>
      </c>
      <c r="J33" s="101">
        <v>2.931476121265297E-4</v>
      </c>
      <c r="K33" s="101">
        <v>3.1550241969472353E-4</v>
      </c>
      <c r="L33" s="101">
        <v>1.9741885587669188E-4</v>
      </c>
      <c r="M33" s="101">
        <v>1.3650125019846405E-4</v>
      </c>
      <c r="N33" s="101">
        <v>3.69272825493449E-6</v>
      </c>
      <c r="O33" s="101">
        <v>1.841642316454477E-4</v>
      </c>
      <c r="P33" s="101">
        <v>1.7608847863073997E-4</v>
      </c>
      <c r="Q33" s="101">
        <v>1.5654081040050255E-4</v>
      </c>
      <c r="R33" s="101">
        <v>1.730014192159235E-4</v>
      </c>
      <c r="S33" s="101">
        <v>1.8040860429485923E-4</v>
      </c>
      <c r="T33" s="101">
        <v>1.6557983690032954E-4</v>
      </c>
      <c r="U33" s="101">
        <v>1.5197513316488485E-4</v>
      </c>
      <c r="V33" s="101">
        <v>6.338498924073005E-5</v>
      </c>
      <c r="W33" s="101">
        <v>7.8576231079691312E-5</v>
      </c>
      <c r="X33" s="101">
        <v>2.4225426229594255E-4</v>
      </c>
      <c r="Y33" s="101">
        <v>4.1580178149930362E-4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0.62208414333241646</v>
      </c>
      <c r="C39" s="122">
        <v>0.55959727527964587</v>
      </c>
      <c r="D39" s="122">
        <v>0.49185342959838485</v>
      </c>
      <c r="E39" s="122">
        <v>0.40628767349680101</v>
      </c>
      <c r="F39" s="122">
        <v>0.4155593601937031</v>
      </c>
      <c r="G39" s="122">
        <v>0.35993421033049916</v>
      </c>
      <c r="H39" s="122">
        <v>0.35350683924612281</v>
      </c>
      <c r="I39" s="122">
        <v>0.35961878611258202</v>
      </c>
      <c r="J39" s="122">
        <v>0.3784236342144065</v>
      </c>
      <c r="K39" s="122">
        <v>0.34377462135583647</v>
      </c>
      <c r="L39" s="122">
        <v>0.44301099448887349</v>
      </c>
      <c r="M39" s="122">
        <v>0.46202755461946654</v>
      </c>
      <c r="N39" s="122">
        <v>0.17305845679815163</v>
      </c>
      <c r="O39" s="122">
        <v>1.0069752246106827</v>
      </c>
      <c r="P39" s="122">
        <v>1.2857047240711328</v>
      </c>
      <c r="Q39" s="122">
        <v>1.2996560226973042</v>
      </c>
      <c r="R39" s="122">
        <v>1.2988946464117714</v>
      </c>
      <c r="S39" s="122">
        <v>1.4690137308269078</v>
      </c>
      <c r="T39" s="122">
        <v>1.9416335831518128</v>
      </c>
      <c r="U39" s="122">
        <v>2.1878801351360502</v>
      </c>
      <c r="V39" s="122">
        <v>2.9331635398658218</v>
      </c>
      <c r="W39" s="122">
        <v>3.1940676933624221</v>
      </c>
      <c r="X39" s="122">
        <v>3.9528434032941355</v>
      </c>
      <c r="Y39" s="122">
        <v>4.0433565969415479</v>
      </c>
      <c r="DA39" s="130" t="s">
        <v>2111</v>
      </c>
    </row>
    <row r="40" spans="1:105" ht="12" customHeight="1" x14ac:dyDescent="0.25">
      <c r="A40" s="97" t="s">
        <v>50</v>
      </c>
      <c r="B40" s="98">
        <v>0.62208414333241646</v>
      </c>
      <c r="C40" s="98">
        <v>0.55959727527964587</v>
      </c>
      <c r="D40" s="98">
        <v>0.49185342959838485</v>
      </c>
      <c r="E40" s="98">
        <v>0.40628767349680101</v>
      </c>
      <c r="F40" s="98">
        <v>0.4155593601937031</v>
      </c>
      <c r="G40" s="98">
        <v>0.35993421033049916</v>
      </c>
      <c r="H40" s="98">
        <v>0.35350683924612281</v>
      </c>
      <c r="I40" s="98">
        <v>0.35961878611258202</v>
      </c>
      <c r="J40" s="98">
        <v>0.3784236342144065</v>
      </c>
      <c r="K40" s="98">
        <v>0.34377462135583647</v>
      </c>
      <c r="L40" s="98">
        <v>0.44301099448887349</v>
      </c>
      <c r="M40" s="98">
        <v>0.46202755461946654</v>
      </c>
      <c r="N40" s="98">
        <v>0.17305845679815163</v>
      </c>
      <c r="O40" s="98">
        <v>1.0069752246106827</v>
      </c>
      <c r="P40" s="98">
        <v>1.2857047240711328</v>
      </c>
      <c r="Q40" s="98">
        <v>1.2996560226973042</v>
      </c>
      <c r="R40" s="98">
        <v>1.2988946464117714</v>
      </c>
      <c r="S40" s="98">
        <v>1.4690137308269078</v>
      </c>
      <c r="T40" s="98">
        <v>1.9416335831518128</v>
      </c>
      <c r="U40" s="98">
        <v>2.1878801351360502</v>
      </c>
      <c r="V40" s="98">
        <v>2.9331635398658218</v>
      </c>
      <c r="W40" s="98">
        <v>3.1940676933624221</v>
      </c>
      <c r="X40" s="98">
        <v>3.9528434032941355</v>
      </c>
      <c r="Y40" s="98">
        <v>4.0433565969415479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7359.6435033695243</v>
      </c>
      <c r="C43" s="117">
        <f t="shared" si="14"/>
        <v>7938.9936584606539</v>
      </c>
      <c r="D43" s="117">
        <f t="shared" si="14"/>
        <v>8305.4347502819437</v>
      </c>
      <c r="E43" s="117">
        <f t="shared" si="14"/>
        <v>9880.9263071546557</v>
      </c>
      <c r="F43" s="117">
        <f t="shared" si="14"/>
        <v>9392.4614231894338</v>
      </c>
      <c r="G43" s="117">
        <f t="shared" si="14"/>
        <v>9584.4597950422994</v>
      </c>
      <c r="H43" s="117">
        <f t="shared" si="14"/>
        <v>9118.722415090886</v>
      </c>
      <c r="I43" s="117">
        <f t="shared" si="14"/>
        <v>8150.8700147314121</v>
      </c>
      <c r="J43" s="117">
        <f t="shared" si="14"/>
        <v>7871.2129824066451</v>
      </c>
      <c r="K43" s="117">
        <f t="shared" si="14"/>
        <v>6713.0683766475131</v>
      </c>
      <c r="L43" s="117">
        <f t="shared" si="14"/>
        <v>5972.4458113208457</v>
      </c>
      <c r="M43" s="117">
        <f t="shared" si="14"/>
        <v>7899.2863190482221</v>
      </c>
      <c r="N43" s="117">
        <f t="shared" si="14"/>
        <v>5890.6331933878555</v>
      </c>
      <c r="O43" s="117">
        <f t="shared" si="14"/>
        <v>2910.8029861181867</v>
      </c>
      <c r="P43" s="117">
        <f t="shared" si="14"/>
        <v>3028.7030804049127</v>
      </c>
      <c r="Q43" s="117">
        <f t="shared" si="14"/>
        <v>4328.8973675257721</v>
      </c>
      <c r="R43" s="117">
        <f t="shared" ref="R43:V43" si="15">R44+R47+R49+R58</f>
        <v>3723.1107641135936</v>
      </c>
      <c r="S43" s="117">
        <f t="shared" si="15"/>
        <v>3653.2211813481204</v>
      </c>
      <c r="T43" s="117">
        <f t="shared" si="15"/>
        <v>3022.2477451589966</v>
      </c>
      <c r="U43" s="117">
        <f t="shared" si="15"/>
        <v>3408.4600920350022</v>
      </c>
      <c r="V43" s="117">
        <f t="shared" si="15"/>
        <v>3836.9998420145871</v>
      </c>
      <c r="W43" s="117">
        <f t="shared" ref="W43:Y43" si="16">W44+W47+W49+W58</f>
        <v>3311.9067179088815</v>
      </c>
      <c r="X43" s="117">
        <f t="shared" si="16"/>
        <v>3714.0832156115293</v>
      </c>
      <c r="Y43" s="117">
        <f t="shared" si="16"/>
        <v>2523.0799128574772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6938.752131128259</v>
      </c>
      <c r="C44" s="122">
        <f t="shared" si="17"/>
        <v>7526.5528709711216</v>
      </c>
      <c r="D44" s="122">
        <f t="shared" si="17"/>
        <v>7909.9506562651259</v>
      </c>
      <c r="E44" s="122">
        <f t="shared" si="17"/>
        <v>9484.6361765884321</v>
      </c>
      <c r="F44" s="122">
        <f t="shared" si="17"/>
        <v>9014.276570408676</v>
      </c>
      <c r="G44" s="122">
        <f t="shared" si="17"/>
        <v>9240.5622864160432</v>
      </c>
      <c r="H44" s="122">
        <f t="shared" si="17"/>
        <v>8797.7902569540729</v>
      </c>
      <c r="I44" s="122">
        <f t="shared" si="17"/>
        <v>7861.3454899685976</v>
      </c>
      <c r="J44" s="122">
        <f t="shared" si="17"/>
        <v>7574.6043067830506</v>
      </c>
      <c r="K44" s="122">
        <f t="shared" si="17"/>
        <v>6433.4529425237379</v>
      </c>
      <c r="L44" s="122">
        <f t="shared" si="17"/>
        <v>5718.6971547300564</v>
      </c>
      <c r="M44" s="122">
        <f t="shared" si="17"/>
        <v>7653.3630891433131</v>
      </c>
      <c r="N44" s="122">
        <f t="shared" si="17"/>
        <v>5682.7490016508673</v>
      </c>
      <c r="O44" s="122">
        <f t="shared" si="17"/>
        <v>2718.3274665041199</v>
      </c>
      <c r="P44" s="122">
        <f t="shared" si="17"/>
        <v>2825.1638996292522</v>
      </c>
      <c r="Q44" s="122">
        <f t="shared" si="17"/>
        <v>4111.3060430322093</v>
      </c>
      <c r="R44" s="122">
        <f t="shared" ref="R44:V44" si="18">SUM(R45:R46)</f>
        <v>3508.0291281106652</v>
      </c>
      <c r="S44" s="122">
        <f t="shared" si="18"/>
        <v>3479.0233659745218</v>
      </c>
      <c r="T44" s="122">
        <f t="shared" si="18"/>
        <v>2831.0185538634291</v>
      </c>
      <c r="U44" s="122">
        <f t="shared" si="18"/>
        <v>3186.4644983793028</v>
      </c>
      <c r="V44" s="122">
        <f t="shared" si="18"/>
        <v>3597.2097661655157</v>
      </c>
      <c r="W44" s="122">
        <f t="shared" ref="W44:Y44" si="19">SUM(W45:W46)</f>
        <v>3051.5101112984185</v>
      </c>
      <c r="X44" s="122">
        <f t="shared" si="19"/>
        <v>3414.2644037259101</v>
      </c>
      <c r="Y44" s="122">
        <f t="shared" si="19"/>
        <v>2226.1946470634512</v>
      </c>
      <c r="DA44" s="130" t="s">
        <v>2115</v>
      </c>
    </row>
    <row r="45" spans="1:105" ht="12" customHeight="1" x14ac:dyDescent="0.25">
      <c r="A45" s="97" t="s">
        <v>211</v>
      </c>
      <c r="B45" s="98">
        <v>6938.752131128259</v>
      </c>
      <c r="C45" s="98">
        <v>7526.5528709711216</v>
      </c>
      <c r="D45" s="98">
        <v>7909.9506562651259</v>
      </c>
      <c r="E45" s="98">
        <v>9484.6361765884321</v>
      </c>
      <c r="F45" s="98">
        <v>9014.276570408676</v>
      </c>
      <c r="G45" s="98">
        <v>9240.5622864160432</v>
      </c>
      <c r="H45" s="98">
        <v>8797.7902569540729</v>
      </c>
      <c r="I45" s="98">
        <v>7861.3454899685976</v>
      </c>
      <c r="J45" s="98">
        <v>7574.6043067830506</v>
      </c>
      <c r="K45" s="98">
        <v>6433.4529425237379</v>
      </c>
      <c r="L45" s="98">
        <v>5718.6971547300564</v>
      </c>
      <c r="M45" s="98">
        <v>7653.3630891433131</v>
      </c>
      <c r="N45" s="98">
        <v>5682.7490016508673</v>
      </c>
      <c r="O45" s="98">
        <v>2718.3274665041199</v>
      </c>
      <c r="P45" s="98">
        <v>2825.1638996292522</v>
      </c>
      <c r="Q45" s="98">
        <v>4111.3060430322093</v>
      </c>
      <c r="R45" s="98">
        <v>3508.0291281106652</v>
      </c>
      <c r="S45" s="98">
        <v>3479.0233659745218</v>
      </c>
      <c r="T45" s="98">
        <v>2831.0185538634291</v>
      </c>
      <c r="U45" s="98">
        <v>3186.4644983793028</v>
      </c>
      <c r="V45" s="98">
        <v>3597.2097661655157</v>
      </c>
      <c r="W45" s="98">
        <v>3051.5101112984185</v>
      </c>
      <c r="X45" s="98">
        <v>3414.2644037259101</v>
      </c>
      <c r="Y45" s="98">
        <v>2226.1946470634512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398.8148744317399</v>
      </c>
      <c r="C49" s="122">
        <v>390.84648830887761</v>
      </c>
      <c r="D49" s="122">
        <v>374.05860037487616</v>
      </c>
      <c r="E49" s="122">
        <v>376.48042897156978</v>
      </c>
      <c r="F49" s="122">
        <v>356.22370403132527</v>
      </c>
      <c r="G49" s="122">
        <v>324.26538322395709</v>
      </c>
      <c r="H49" s="122">
        <v>301.76330712592824</v>
      </c>
      <c r="I49" s="122">
        <v>269.83260667139979</v>
      </c>
      <c r="J49" s="122">
        <v>276.17941949694796</v>
      </c>
      <c r="K49" s="122">
        <v>261.36825763626263</v>
      </c>
      <c r="L49" s="122">
        <v>231.21718262994588</v>
      </c>
      <c r="M49" s="122">
        <v>225.27059713668908</v>
      </c>
      <c r="N49" s="122">
        <v>201.20016330913336</v>
      </c>
      <c r="O49" s="122">
        <v>160.28675993588178</v>
      </c>
      <c r="P49" s="122">
        <v>167.15481409074792</v>
      </c>
      <c r="Q49" s="122">
        <v>184.64834556778666</v>
      </c>
      <c r="R49" s="122">
        <v>181.91153452933369</v>
      </c>
      <c r="S49" s="122">
        <v>134.64389542547531</v>
      </c>
      <c r="T49" s="122">
        <v>131.09489013656798</v>
      </c>
      <c r="U49" s="122">
        <v>142.70499746069657</v>
      </c>
      <c r="V49" s="122">
        <v>137.81621791448438</v>
      </c>
      <c r="W49" s="122">
        <v>160.70243010158106</v>
      </c>
      <c r="X49" s="122">
        <v>210.36870535409071</v>
      </c>
      <c r="Y49" s="122">
        <v>220.40196205655391</v>
      </c>
      <c r="DA49" s="130" t="s">
        <v>2120</v>
      </c>
    </row>
    <row r="50" spans="1:105" ht="12" customHeight="1" x14ac:dyDescent="0.25">
      <c r="A50" s="97" t="s">
        <v>138</v>
      </c>
      <c r="B50" s="98">
        <v>397.74724837822384</v>
      </c>
      <c r="C50" s="98">
        <v>389.76712005689603</v>
      </c>
      <c r="D50" s="98">
        <v>373.04318716806034</v>
      </c>
      <c r="E50" s="98">
        <v>375.45393060808368</v>
      </c>
      <c r="F50" s="98">
        <v>355.24811333832588</v>
      </c>
      <c r="G50" s="98">
        <v>323.2876268498112</v>
      </c>
      <c r="H50" s="98">
        <v>300.96896520495119</v>
      </c>
      <c r="I50" s="98">
        <v>269.05998518796741</v>
      </c>
      <c r="J50" s="98">
        <v>275.25051104068177</v>
      </c>
      <c r="K50" s="98">
        <v>260.51015988915606</v>
      </c>
      <c r="L50" s="98">
        <v>230.43921455543858</v>
      </c>
      <c r="M50" s="98">
        <v>224.47623690820652</v>
      </c>
      <c r="N50" s="98">
        <v>200.55509597511207</v>
      </c>
      <c r="O50" s="98">
        <v>159.77868758743077</v>
      </c>
      <c r="P50" s="98">
        <v>166.63796095248637</v>
      </c>
      <c r="Q50" s="98">
        <v>184.03969788152148</v>
      </c>
      <c r="R50" s="98">
        <v>181.2412356763538</v>
      </c>
      <c r="S50" s="98">
        <v>134.18990972588591</v>
      </c>
      <c r="T50" s="98">
        <v>130.66491245990193</v>
      </c>
      <c r="U50" s="98">
        <v>142.22883463311527</v>
      </c>
      <c r="V50" s="98">
        <v>137.41823213631665</v>
      </c>
      <c r="W50" s="98">
        <v>160.1562424312944</v>
      </c>
      <c r="X50" s="98">
        <v>209.39453739074699</v>
      </c>
      <c r="Y50" s="98">
        <v>219.40792170407281</v>
      </c>
      <c r="DA50" s="63" t="s">
        <v>2121</v>
      </c>
    </row>
    <row r="51" spans="1:105" ht="12" customHeight="1" x14ac:dyDescent="0.25">
      <c r="A51" s="97" t="s">
        <v>137</v>
      </c>
      <c r="B51" s="98">
        <v>1.0676260535160316</v>
      </c>
      <c r="C51" s="98">
        <v>1.0793682519815726</v>
      </c>
      <c r="D51" s="98">
        <v>1.0154132068158386</v>
      </c>
      <c r="E51" s="98">
        <v>1.0264983634860789</v>
      </c>
      <c r="F51" s="98">
        <v>0.97559069299939538</v>
      </c>
      <c r="G51" s="98">
        <v>0.97775637414588579</v>
      </c>
      <c r="H51" s="98">
        <v>0.79434192097704248</v>
      </c>
      <c r="I51" s="98">
        <v>0.77262148343238379</v>
      </c>
      <c r="J51" s="98">
        <v>0.92890845626617191</v>
      </c>
      <c r="K51" s="98">
        <v>0.85809774710658371</v>
      </c>
      <c r="L51" s="98">
        <v>0.77796807450728833</v>
      </c>
      <c r="M51" s="98">
        <v>0.79436022848256926</v>
      </c>
      <c r="N51" s="98">
        <v>0.64506733402128724</v>
      </c>
      <c r="O51" s="98">
        <v>0.50807234845100691</v>
      </c>
      <c r="P51" s="98">
        <v>0.51685313826154355</v>
      </c>
      <c r="Q51" s="98">
        <v>0.60864768626518673</v>
      </c>
      <c r="R51" s="98">
        <v>0.67029885297990299</v>
      </c>
      <c r="S51" s="98">
        <v>0.4539856995894046</v>
      </c>
      <c r="T51" s="98">
        <v>0.4299776766660634</v>
      </c>
      <c r="U51" s="98">
        <v>0.47616282758129697</v>
      </c>
      <c r="V51" s="98">
        <v>0.39798577816774244</v>
      </c>
      <c r="W51" s="98">
        <v>0.54618767028666093</v>
      </c>
      <c r="X51" s="98">
        <v>0.97416796334372646</v>
      </c>
      <c r="Y51" s="98">
        <v>0.994040352481108</v>
      </c>
      <c r="DA51" s="63" t="s">
        <v>2122</v>
      </c>
    </row>
    <row r="52" spans="1:105" ht="12" customHeight="1" x14ac:dyDescent="0.25">
      <c r="A52" s="100" t="s">
        <v>211</v>
      </c>
      <c r="B52" s="101">
        <v>1.0676260535160316</v>
      </c>
      <c r="C52" s="101">
        <v>1.0793682519815726</v>
      </c>
      <c r="D52" s="101">
        <v>1.0154132068158386</v>
      </c>
      <c r="E52" s="101">
        <v>1.0264983634860789</v>
      </c>
      <c r="F52" s="101">
        <v>0.97559069299939538</v>
      </c>
      <c r="G52" s="101">
        <v>0.97775637414588579</v>
      </c>
      <c r="H52" s="101">
        <v>0.79434192097704248</v>
      </c>
      <c r="I52" s="101">
        <v>0.77262148343238379</v>
      </c>
      <c r="J52" s="101">
        <v>0.92890845626617191</v>
      </c>
      <c r="K52" s="101">
        <v>0.85809774710658371</v>
      </c>
      <c r="L52" s="101">
        <v>0.77796807450728833</v>
      </c>
      <c r="M52" s="101">
        <v>0.79436022848256926</v>
      </c>
      <c r="N52" s="101">
        <v>0.64506733402128724</v>
      </c>
      <c r="O52" s="101">
        <v>0.50807234845100691</v>
      </c>
      <c r="P52" s="101">
        <v>0.51685313826154355</v>
      </c>
      <c r="Q52" s="101">
        <v>0.60864768626518673</v>
      </c>
      <c r="R52" s="101">
        <v>0.67029885297990299</v>
      </c>
      <c r="S52" s="101">
        <v>0.4539856995894046</v>
      </c>
      <c r="T52" s="101">
        <v>0.4299776766660634</v>
      </c>
      <c r="U52" s="101">
        <v>0.47616282758129697</v>
      </c>
      <c r="V52" s="101">
        <v>0.39798577816774244</v>
      </c>
      <c r="W52" s="101">
        <v>0.54618767028666093</v>
      </c>
      <c r="X52" s="101">
        <v>0.97416796334372646</v>
      </c>
      <c r="Y52" s="101">
        <v>0.994040352481108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22.076497809525524</v>
      </c>
      <c r="C58" s="122">
        <v>21.59429918065522</v>
      </c>
      <c r="D58" s="122">
        <v>21.425493641941138</v>
      </c>
      <c r="E58" s="122">
        <v>19.809701594652832</v>
      </c>
      <c r="F58" s="122">
        <v>21.961148749433917</v>
      </c>
      <c r="G58" s="122">
        <v>19.632125402299131</v>
      </c>
      <c r="H58" s="122">
        <v>19.168851010885593</v>
      </c>
      <c r="I58" s="122">
        <v>19.691918091414575</v>
      </c>
      <c r="J58" s="122">
        <v>20.429256126646717</v>
      </c>
      <c r="K58" s="122">
        <v>18.247176487512558</v>
      </c>
      <c r="L58" s="122">
        <v>22.53147396084395</v>
      </c>
      <c r="M58" s="122">
        <v>20.652632768219764</v>
      </c>
      <c r="N58" s="122">
        <v>6.6840284278553943</v>
      </c>
      <c r="O58" s="122">
        <v>32.188759678184702</v>
      </c>
      <c r="P58" s="122">
        <v>36.384366684912415</v>
      </c>
      <c r="Q58" s="122">
        <v>32.94297892577633</v>
      </c>
      <c r="R58" s="122">
        <v>33.170101473595061</v>
      </c>
      <c r="S58" s="122">
        <v>39.553919948123387</v>
      </c>
      <c r="T58" s="122">
        <v>60.13430115899974</v>
      </c>
      <c r="U58" s="122">
        <v>79.290596195002877</v>
      </c>
      <c r="V58" s="122">
        <v>101.97385793458736</v>
      </c>
      <c r="W58" s="122">
        <v>99.694176508882123</v>
      </c>
      <c r="X58" s="122">
        <v>89.450106531528291</v>
      </c>
      <c r="Y58" s="122">
        <v>76.48330373747207</v>
      </c>
      <c r="DA58" s="130" t="s">
        <v>2129</v>
      </c>
    </row>
    <row r="59" spans="1:105" ht="12" customHeight="1" x14ac:dyDescent="0.25">
      <c r="A59" s="97" t="s">
        <v>50</v>
      </c>
      <c r="B59" s="98">
        <v>22.076497809525524</v>
      </c>
      <c r="C59" s="98">
        <v>21.59429918065522</v>
      </c>
      <c r="D59" s="98">
        <v>21.425493641941138</v>
      </c>
      <c r="E59" s="98">
        <v>19.809701594652832</v>
      </c>
      <c r="F59" s="98">
        <v>21.961148749433917</v>
      </c>
      <c r="G59" s="98">
        <v>19.632125402299131</v>
      </c>
      <c r="H59" s="98">
        <v>19.168851010885593</v>
      </c>
      <c r="I59" s="98">
        <v>19.691918091414575</v>
      </c>
      <c r="J59" s="98">
        <v>20.429256126646717</v>
      </c>
      <c r="K59" s="98">
        <v>18.247176487512558</v>
      </c>
      <c r="L59" s="98">
        <v>22.53147396084395</v>
      </c>
      <c r="M59" s="98">
        <v>20.652632768219764</v>
      </c>
      <c r="N59" s="98">
        <v>6.6840284278553943</v>
      </c>
      <c r="O59" s="98">
        <v>32.188759678184702</v>
      </c>
      <c r="P59" s="98">
        <v>36.384366684912415</v>
      </c>
      <c r="Q59" s="98">
        <v>32.94297892577633</v>
      </c>
      <c r="R59" s="98">
        <v>33.170101473595061</v>
      </c>
      <c r="S59" s="98">
        <v>39.553919948123387</v>
      </c>
      <c r="T59" s="98">
        <v>60.13430115899974</v>
      </c>
      <c r="U59" s="98">
        <v>79.290596195002877</v>
      </c>
      <c r="V59" s="98">
        <v>101.97385793458736</v>
      </c>
      <c r="W59" s="98">
        <v>99.694176508882123</v>
      </c>
      <c r="X59" s="98">
        <v>89.450106531528291</v>
      </c>
      <c r="Y59" s="98">
        <v>76.48330373747207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11.410941960000001</v>
      </c>
      <c r="C62" s="117">
        <f t="shared" si="21"/>
        <v>12.269069999999999</v>
      </c>
      <c r="D62" s="117">
        <f t="shared" si="21"/>
        <v>20.09522196</v>
      </c>
      <c r="E62" s="117">
        <f t="shared" si="21"/>
        <v>43.926299999999991</v>
      </c>
      <c r="F62" s="117">
        <f t="shared" si="21"/>
        <v>81.390283920000016</v>
      </c>
      <c r="G62" s="117">
        <f t="shared" si="21"/>
        <v>171.97095960000001</v>
      </c>
      <c r="H62" s="117">
        <f t="shared" si="21"/>
        <v>327.17802743999994</v>
      </c>
      <c r="I62" s="117">
        <f t="shared" si="21"/>
        <v>414.82341648000016</v>
      </c>
      <c r="J62" s="117">
        <f t="shared" si="21"/>
        <v>487.38279744000027</v>
      </c>
      <c r="K62" s="117">
        <f t="shared" si="21"/>
        <v>601.13050668000028</v>
      </c>
      <c r="L62" s="117">
        <f t="shared" si="21"/>
        <v>598.04718335999996</v>
      </c>
      <c r="M62" s="117">
        <f t="shared" si="21"/>
        <v>817.4355235200004</v>
      </c>
      <c r="N62" s="117">
        <f t="shared" si="21"/>
        <v>728.86737924000067</v>
      </c>
      <c r="O62" s="117">
        <f t="shared" si="21"/>
        <v>545.95139940000001</v>
      </c>
      <c r="P62" s="117">
        <f t="shared" si="21"/>
        <v>543.93038567999997</v>
      </c>
      <c r="Q62" s="117">
        <f t="shared" si="21"/>
        <v>837.22053491999998</v>
      </c>
      <c r="R62" s="117">
        <f t="shared" ref="R62:V62" si="22">R63+R66+R68+R77</f>
        <v>772.95141000000046</v>
      </c>
      <c r="S62" s="117">
        <f t="shared" si="22"/>
        <v>847.12727879999977</v>
      </c>
      <c r="T62" s="117">
        <f t="shared" si="22"/>
        <v>778.2193346399996</v>
      </c>
      <c r="U62" s="117">
        <f t="shared" si="22"/>
        <v>913.29624144000081</v>
      </c>
      <c r="V62" s="117">
        <f t="shared" si="22"/>
        <v>1042.7190760799992</v>
      </c>
      <c r="W62" s="117">
        <f t="shared" ref="W62:Y62" si="23">W63+W66+W68+W77</f>
        <v>1178.4949664399996</v>
      </c>
      <c r="X62" s="117">
        <f t="shared" si="23"/>
        <v>1097.7457035599994</v>
      </c>
      <c r="Y62" s="117">
        <f t="shared" si="23"/>
        <v>860.1292616400001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11.108995523578066</v>
      </c>
      <c r="C63" s="122">
        <f t="shared" si="24"/>
        <v>11.958348635082187</v>
      </c>
      <c r="D63" s="122">
        <f t="shared" si="24"/>
        <v>19.592492337842859</v>
      </c>
      <c r="E63" s="122">
        <f t="shared" si="24"/>
        <v>42.94666009054162</v>
      </c>
      <c r="F63" s="122">
        <f t="shared" si="24"/>
        <v>79.49373299121801</v>
      </c>
      <c r="G63" s="122">
        <f t="shared" si="24"/>
        <v>168.22690744539972</v>
      </c>
      <c r="H63" s="122">
        <f t="shared" si="24"/>
        <v>319.88289702787569</v>
      </c>
      <c r="I63" s="122">
        <f t="shared" si="24"/>
        <v>405.16839982002051</v>
      </c>
      <c r="J63" s="122">
        <f t="shared" si="24"/>
        <v>474.9282599719628</v>
      </c>
      <c r="K63" s="122">
        <f t="shared" si="24"/>
        <v>583.47449325528953</v>
      </c>
      <c r="L63" s="122">
        <f t="shared" si="24"/>
        <v>579.85201529920869</v>
      </c>
      <c r="M63" s="122">
        <f t="shared" si="24"/>
        <v>798.53840409258805</v>
      </c>
      <c r="N63" s="122">
        <f t="shared" si="24"/>
        <v>708.64893980791476</v>
      </c>
      <c r="O63" s="122">
        <f t="shared" si="24"/>
        <v>521.1743710035206</v>
      </c>
      <c r="P63" s="122">
        <f t="shared" si="24"/>
        <v>519.15626474939825</v>
      </c>
      <c r="Q63" s="122">
        <f t="shared" si="24"/>
        <v>807.88079591999997</v>
      </c>
      <c r="R63" s="122">
        <f t="shared" ref="R63:V63" si="25">SUM(R64:R65)</f>
        <v>742.51046023441495</v>
      </c>
      <c r="S63" s="122">
        <f t="shared" si="25"/>
        <v>809.24095400646786</v>
      </c>
      <c r="T63" s="122">
        <f t="shared" si="25"/>
        <v>738.78762696944966</v>
      </c>
      <c r="U63" s="122">
        <f t="shared" si="25"/>
        <v>872.32717895734163</v>
      </c>
      <c r="V63" s="122">
        <f t="shared" si="25"/>
        <v>1001.0268784860421</v>
      </c>
      <c r="W63" s="122">
        <f t="shared" ref="W63:Y63" si="26">SUM(W64:W65)</f>
        <v>1135.4559961879243</v>
      </c>
      <c r="X63" s="122">
        <f t="shared" si="26"/>
        <v>1052.523350426766</v>
      </c>
      <c r="Y63" s="122">
        <f t="shared" si="26"/>
        <v>811.5049973671654</v>
      </c>
      <c r="DA63" s="130" t="s">
        <v>2133</v>
      </c>
    </row>
    <row r="64" spans="1:105" ht="12" customHeight="1" x14ac:dyDescent="0.25">
      <c r="A64" s="97" t="s">
        <v>212</v>
      </c>
      <c r="B64" s="98">
        <v>11.108995523578066</v>
      </c>
      <c r="C64" s="98">
        <v>11.958348635082187</v>
      </c>
      <c r="D64" s="98">
        <v>19.592492337842859</v>
      </c>
      <c r="E64" s="98">
        <v>42.94666009054162</v>
      </c>
      <c r="F64" s="98">
        <v>79.49373299121801</v>
      </c>
      <c r="G64" s="98">
        <v>168.22690744539972</v>
      </c>
      <c r="H64" s="98">
        <v>319.88289702787569</v>
      </c>
      <c r="I64" s="98">
        <v>405.16839982002051</v>
      </c>
      <c r="J64" s="98">
        <v>474.9282599719628</v>
      </c>
      <c r="K64" s="98">
        <v>583.47449325528953</v>
      </c>
      <c r="L64" s="98">
        <v>579.85201529920869</v>
      </c>
      <c r="M64" s="98">
        <v>798.53840409258805</v>
      </c>
      <c r="N64" s="98">
        <v>708.64893980791476</v>
      </c>
      <c r="O64" s="98">
        <v>521.1743710035206</v>
      </c>
      <c r="P64" s="98">
        <v>519.15626474939825</v>
      </c>
      <c r="Q64" s="98">
        <v>807.88079591999997</v>
      </c>
      <c r="R64" s="98">
        <v>742.51046023441495</v>
      </c>
      <c r="S64" s="98">
        <v>809.24095400646786</v>
      </c>
      <c r="T64" s="98">
        <v>738.78762696944966</v>
      </c>
      <c r="U64" s="98">
        <v>872.32717895734163</v>
      </c>
      <c r="V64" s="98">
        <v>1001.0268784860421</v>
      </c>
      <c r="W64" s="98">
        <v>1135.4559961879243</v>
      </c>
      <c r="X64" s="98">
        <v>1052.523350426766</v>
      </c>
      <c r="Y64" s="98">
        <v>811.5049973671654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0.27666993934836243</v>
      </c>
      <c r="C68" s="122">
        <v>0.28429882856619987</v>
      </c>
      <c r="D68" s="122">
        <v>0.45532715428441778</v>
      </c>
      <c r="E68" s="122">
        <v>0.88633304079061515</v>
      </c>
      <c r="F68" s="122">
        <v>1.7135862250574383</v>
      </c>
      <c r="G68" s="122">
        <v>3.3766920743682451</v>
      </c>
      <c r="H68" s="122">
        <v>6.570124137325994</v>
      </c>
      <c r="I68" s="122">
        <v>8.6966081358026806</v>
      </c>
      <c r="J68" s="122">
        <v>11.299406065096912</v>
      </c>
      <c r="K68" s="122">
        <v>16.093136205958679</v>
      </c>
      <c r="L68" s="122">
        <v>16.563021972246542</v>
      </c>
      <c r="M68" s="122">
        <v>17.301993483697792</v>
      </c>
      <c r="N68" s="122">
        <v>18.469244905488367</v>
      </c>
      <c r="O68" s="122">
        <v>22.621795473774913</v>
      </c>
      <c r="P68" s="122">
        <v>22.611089223061978</v>
      </c>
      <c r="Q68" s="122">
        <v>26.709210000000002</v>
      </c>
      <c r="R68" s="122">
        <v>26.29067176558554</v>
      </c>
      <c r="S68" s="122">
        <v>33.501068699999941</v>
      </c>
      <c r="T68" s="122">
        <v>34.470952970549945</v>
      </c>
      <c r="U68" s="122">
        <v>34.86196038265922</v>
      </c>
      <c r="V68" s="122">
        <v>35.456803266938422</v>
      </c>
      <c r="W68" s="122">
        <v>36.368152264884088</v>
      </c>
      <c r="X68" s="122">
        <v>37.779284202584158</v>
      </c>
      <c r="Y68" s="122">
        <v>39.999306151433167</v>
      </c>
      <c r="DA68" s="130" t="s">
        <v>2138</v>
      </c>
    </row>
    <row r="69" spans="1:105" ht="12" customHeight="1" x14ac:dyDescent="0.25">
      <c r="A69" s="97" t="s">
        <v>134</v>
      </c>
      <c r="B69" s="98">
        <v>0.27599631257965646</v>
      </c>
      <c r="C69" s="98">
        <v>0.28366317176808575</v>
      </c>
      <c r="D69" s="98">
        <v>0.45490119583209243</v>
      </c>
      <c r="E69" s="98">
        <v>0.88492730431746958</v>
      </c>
      <c r="F69" s="98">
        <v>1.7116945900427258</v>
      </c>
      <c r="G69" s="98">
        <v>3.3689890954416977</v>
      </c>
      <c r="H69" s="98">
        <v>6.552734048525104</v>
      </c>
      <c r="I69" s="98">
        <v>8.6710202347699461</v>
      </c>
      <c r="J69" s="98">
        <v>11.263522009177036</v>
      </c>
      <c r="K69" s="98">
        <v>16.03448890863362</v>
      </c>
      <c r="L69" s="98">
        <v>16.504015357086555</v>
      </c>
      <c r="M69" s="98">
        <v>17.245514641886651</v>
      </c>
      <c r="N69" s="98">
        <v>18.415896020012831</v>
      </c>
      <c r="O69" s="98">
        <v>22.548936247032838</v>
      </c>
      <c r="P69" s="98">
        <v>22.546370822182979</v>
      </c>
      <c r="Q69" s="98">
        <v>26.627042849254149</v>
      </c>
      <c r="R69" s="98">
        <v>26.211035573396988</v>
      </c>
      <c r="S69" s="98">
        <v>33.382355899013042</v>
      </c>
      <c r="T69" s="98">
        <v>34.348146526389996</v>
      </c>
      <c r="U69" s="98">
        <v>34.748981316314683</v>
      </c>
      <c r="V69" s="98">
        <v>35.343795323878844</v>
      </c>
      <c r="W69" s="98">
        <v>36.238076366545542</v>
      </c>
      <c r="X69" s="98">
        <v>37.627157304535473</v>
      </c>
      <c r="Y69" s="98">
        <v>39.817205715892399</v>
      </c>
      <c r="DA69" s="63" t="s">
        <v>2139</v>
      </c>
    </row>
    <row r="70" spans="1:105" ht="12" customHeight="1" x14ac:dyDescent="0.25">
      <c r="A70" s="97" t="s">
        <v>133</v>
      </c>
      <c r="B70" s="98">
        <v>6.7362676870596529E-4</v>
      </c>
      <c r="C70" s="98">
        <v>6.3565679811410623E-4</v>
      </c>
      <c r="D70" s="98">
        <v>4.2595845232533852E-4</v>
      </c>
      <c r="E70" s="98">
        <v>1.4057364731455359E-3</v>
      </c>
      <c r="F70" s="98">
        <v>1.891635014712509E-3</v>
      </c>
      <c r="G70" s="98">
        <v>7.7029789265476451E-3</v>
      </c>
      <c r="H70" s="98">
        <v>1.7390088800889814E-2</v>
      </c>
      <c r="I70" s="98">
        <v>2.5587901032733579E-2</v>
      </c>
      <c r="J70" s="98">
        <v>3.5884055919875299E-2</v>
      </c>
      <c r="K70" s="98">
        <v>5.86472973250588E-2</v>
      </c>
      <c r="L70" s="98">
        <v>5.9006615159986335E-2</v>
      </c>
      <c r="M70" s="98">
        <v>5.6478841811143161E-2</v>
      </c>
      <c r="N70" s="98">
        <v>5.3348885475537004E-2</v>
      </c>
      <c r="O70" s="98">
        <v>7.2859226742075053E-2</v>
      </c>
      <c r="P70" s="98">
        <v>6.4718400878998661E-2</v>
      </c>
      <c r="Q70" s="98">
        <v>8.2167150745854831E-2</v>
      </c>
      <c r="R70" s="98">
        <v>7.9636192188551724E-2</v>
      </c>
      <c r="S70" s="98">
        <v>0.11871280098689885</v>
      </c>
      <c r="T70" s="98">
        <v>0.12280644415994614</v>
      </c>
      <c r="U70" s="98">
        <v>0.11297906634453579</v>
      </c>
      <c r="V70" s="98">
        <v>0.11300794305957934</v>
      </c>
      <c r="W70" s="98">
        <v>0.13007589833854361</v>
      </c>
      <c r="X70" s="98">
        <v>0.15212689804868226</v>
      </c>
      <c r="Y70" s="98">
        <v>0.18210043554077091</v>
      </c>
      <c r="DA70" s="63" t="s">
        <v>2140</v>
      </c>
    </row>
    <row r="71" spans="1:105" ht="12" customHeight="1" x14ac:dyDescent="0.25">
      <c r="A71" s="100" t="s">
        <v>212</v>
      </c>
      <c r="B71" s="101">
        <v>6.7362676870596529E-4</v>
      </c>
      <c r="C71" s="101">
        <v>6.3565679811410623E-4</v>
      </c>
      <c r="D71" s="101">
        <v>4.2595845232533852E-4</v>
      </c>
      <c r="E71" s="101">
        <v>1.4057364731455359E-3</v>
      </c>
      <c r="F71" s="101">
        <v>1.891635014712509E-3</v>
      </c>
      <c r="G71" s="101">
        <v>7.7029789265476451E-3</v>
      </c>
      <c r="H71" s="101">
        <v>1.7390088800889814E-2</v>
      </c>
      <c r="I71" s="101">
        <v>2.5587901032733579E-2</v>
      </c>
      <c r="J71" s="101">
        <v>3.5884055919875299E-2</v>
      </c>
      <c r="K71" s="101">
        <v>5.86472973250588E-2</v>
      </c>
      <c r="L71" s="101">
        <v>5.9006615159986335E-2</v>
      </c>
      <c r="M71" s="101">
        <v>5.6478841811143161E-2</v>
      </c>
      <c r="N71" s="101">
        <v>5.3348885475537004E-2</v>
      </c>
      <c r="O71" s="101">
        <v>7.2859226742075053E-2</v>
      </c>
      <c r="P71" s="101">
        <v>6.4718400878998661E-2</v>
      </c>
      <c r="Q71" s="101">
        <v>8.2167150745854831E-2</v>
      </c>
      <c r="R71" s="101">
        <v>7.9636192188551724E-2</v>
      </c>
      <c r="S71" s="101">
        <v>0.11871280098689885</v>
      </c>
      <c r="T71" s="101">
        <v>0.12280644415994614</v>
      </c>
      <c r="U71" s="101">
        <v>0.11297906634453579</v>
      </c>
      <c r="V71" s="101">
        <v>0.11300794305957934</v>
      </c>
      <c r="W71" s="101">
        <v>0.13007589833854361</v>
      </c>
      <c r="X71" s="101">
        <v>0.15212689804868226</v>
      </c>
      <c r="Y71" s="101">
        <v>0.18210043554077091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2.5276497073571123E-2</v>
      </c>
      <c r="C77" s="122">
        <v>2.6422536351612048E-2</v>
      </c>
      <c r="D77" s="122">
        <v>4.7402467872723029E-2</v>
      </c>
      <c r="E77" s="122">
        <v>9.3306868667753881E-2</v>
      </c>
      <c r="F77" s="122">
        <v>0.18296470372455981</v>
      </c>
      <c r="G77" s="122">
        <v>0.36736008023206862</v>
      </c>
      <c r="H77" s="122">
        <v>0.72500627479824553</v>
      </c>
      <c r="I77" s="122">
        <v>0.95840852417694722</v>
      </c>
      <c r="J77" s="122">
        <v>1.1551314029405955</v>
      </c>
      <c r="K77" s="122">
        <v>1.5628772187520268</v>
      </c>
      <c r="L77" s="122">
        <v>1.6321460885447252</v>
      </c>
      <c r="M77" s="122">
        <v>1.5951259437146208</v>
      </c>
      <c r="N77" s="122">
        <v>1.7491945265974789</v>
      </c>
      <c r="O77" s="122">
        <v>2.1552329227045441</v>
      </c>
      <c r="P77" s="122">
        <v>2.1630317075397829</v>
      </c>
      <c r="Q77" s="122">
        <v>2.630528999999997</v>
      </c>
      <c r="R77" s="122">
        <v>4.150278000000009</v>
      </c>
      <c r="S77" s="122">
        <v>4.3852560935319653</v>
      </c>
      <c r="T77" s="122">
        <v>4.960754699999991</v>
      </c>
      <c r="U77" s="122">
        <v>6.1071021000000085</v>
      </c>
      <c r="V77" s="122">
        <v>6.2353943270188914</v>
      </c>
      <c r="W77" s="122">
        <v>6.6708179871912456</v>
      </c>
      <c r="X77" s="122">
        <v>7.4430689306491011</v>
      </c>
      <c r="Y77" s="122">
        <v>8.6249581214015087</v>
      </c>
      <c r="DA77" s="130" t="s">
        <v>2147</v>
      </c>
    </row>
    <row r="78" spans="1:105" ht="12" customHeight="1" x14ac:dyDescent="0.25">
      <c r="A78" s="97" t="s">
        <v>189</v>
      </c>
      <c r="B78" s="98">
        <v>2.5276497073571123E-2</v>
      </c>
      <c r="C78" s="98">
        <v>2.6422536351612048E-2</v>
      </c>
      <c r="D78" s="98">
        <v>4.7402467872723029E-2</v>
      </c>
      <c r="E78" s="98">
        <v>9.3306868667753881E-2</v>
      </c>
      <c r="F78" s="98">
        <v>0.18296470372455981</v>
      </c>
      <c r="G78" s="98">
        <v>0.36736008023206862</v>
      </c>
      <c r="H78" s="98">
        <v>0.72500627479824553</v>
      </c>
      <c r="I78" s="98">
        <v>0.95840852417694722</v>
      </c>
      <c r="J78" s="98">
        <v>1.1551314029405955</v>
      </c>
      <c r="K78" s="98">
        <v>1.5628772187520268</v>
      </c>
      <c r="L78" s="98">
        <v>1.6321460885447252</v>
      </c>
      <c r="M78" s="98">
        <v>1.5951259437146208</v>
      </c>
      <c r="N78" s="98">
        <v>1.7491945265974789</v>
      </c>
      <c r="O78" s="98">
        <v>2.1552329227045441</v>
      </c>
      <c r="P78" s="98">
        <v>2.1630317075397829</v>
      </c>
      <c r="Q78" s="98">
        <v>2.630528999999997</v>
      </c>
      <c r="R78" s="98">
        <v>4.150278000000009</v>
      </c>
      <c r="S78" s="98">
        <v>4.3852560935319653</v>
      </c>
      <c r="T78" s="98">
        <v>4.960754699999991</v>
      </c>
      <c r="U78" s="98">
        <v>6.1071021000000085</v>
      </c>
      <c r="V78" s="98">
        <v>6.2353943270188914</v>
      </c>
      <c r="W78" s="98">
        <v>6.6708179871912456</v>
      </c>
      <c r="X78" s="98">
        <v>7.4430689306491011</v>
      </c>
      <c r="Y78" s="98">
        <v>8.6249581214015087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7.9380084402314264</v>
      </c>
      <c r="C81" s="117">
        <f t="shared" si="28"/>
        <v>7.6388632746285579</v>
      </c>
      <c r="D81" s="117">
        <f t="shared" si="28"/>
        <v>7.4401627333603919</v>
      </c>
      <c r="E81" s="117">
        <f t="shared" si="28"/>
        <v>6.7913079455711411</v>
      </c>
      <c r="F81" s="117">
        <f t="shared" si="28"/>
        <v>7.1083214710607052</v>
      </c>
      <c r="G81" s="117">
        <f t="shared" si="28"/>
        <v>6.7168895721032573</v>
      </c>
      <c r="H81" s="117">
        <f t="shared" si="28"/>
        <v>6.9601132224195776</v>
      </c>
      <c r="I81" s="117">
        <f t="shared" si="28"/>
        <v>7.4140171210288823</v>
      </c>
      <c r="J81" s="117">
        <f t="shared" si="28"/>
        <v>7.6682697125057846</v>
      </c>
      <c r="K81" s="117">
        <f t="shared" si="28"/>
        <v>7.1902893005395612</v>
      </c>
      <c r="L81" s="117">
        <f t="shared" si="28"/>
        <v>8.962521789738652</v>
      </c>
      <c r="M81" s="117">
        <f t="shared" si="28"/>
        <v>9.9006114057435362</v>
      </c>
      <c r="N81" s="117">
        <f t="shared" si="28"/>
        <v>4.6884806661537395</v>
      </c>
      <c r="O81" s="117">
        <f t="shared" si="28"/>
        <v>17.529041024893186</v>
      </c>
      <c r="P81" s="117">
        <f t="shared" si="28"/>
        <v>18.814637579625412</v>
      </c>
      <c r="Q81" s="117">
        <f t="shared" si="28"/>
        <v>18.857416674953974</v>
      </c>
      <c r="R81" s="117">
        <f t="shared" ref="R81:V81" si="29">R82+R85+R87+R100</f>
        <v>19.477608351518107</v>
      </c>
      <c r="S81" s="117">
        <f t="shared" si="29"/>
        <v>23.09500527861967</v>
      </c>
      <c r="T81" s="117">
        <f t="shared" si="29"/>
        <v>35.449092060889939</v>
      </c>
      <c r="U81" s="117">
        <f t="shared" si="29"/>
        <v>40.353649005818937</v>
      </c>
      <c r="V81" s="117">
        <f t="shared" si="29"/>
        <v>50.297451531192749</v>
      </c>
      <c r="W81" s="117">
        <f t="shared" ref="W81:Y81" si="30">W82+W85+W87+W100</f>
        <v>53.707369286368696</v>
      </c>
      <c r="X81" s="117">
        <f t="shared" si="30"/>
        <v>56.573460104175346</v>
      </c>
      <c r="Y81" s="117">
        <f t="shared" si="30"/>
        <v>57.979099534033352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2.5404188662030105</v>
      </c>
      <c r="C87" s="122">
        <v>2.554171799248337</v>
      </c>
      <c r="D87" s="122">
        <v>2.6393612527523471</v>
      </c>
      <c r="E87" s="122">
        <v>2.6273972466890201</v>
      </c>
      <c r="F87" s="122">
        <v>2.6238234866070846</v>
      </c>
      <c r="G87" s="122">
        <v>2.5017798161004072</v>
      </c>
      <c r="H87" s="122">
        <v>2.3741687328605403</v>
      </c>
      <c r="I87" s="122">
        <v>2.0562701489108233</v>
      </c>
      <c r="J87" s="122">
        <v>1.9929647182277364</v>
      </c>
      <c r="K87" s="122">
        <v>1.9040646418819516</v>
      </c>
      <c r="L87" s="122">
        <v>1.736998724074154</v>
      </c>
      <c r="M87" s="122">
        <v>1.5343250188742164</v>
      </c>
      <c r="N87" s="122">
        <v>1.4464534200546204</v>
      </c>
      <c r="O87" s="122">
        <v>2.4369645448371466</v>
      </c>
      <c r="P87" s="122">
        <v>2.5036534371226806</v>
      </c>
      <c r="Q87" s="122">
        <v>2.3929773949032747</v>
      </c>
      <c r="R87" s="122">
        <v>2.3018270629312507</v>
      </c>
      <c r="S87" s="122">
        <v>2.4117268913145118</v>
      </c>
      <c r="T87" s="122">
        <v>2.467804000682746</v>
      </c>
      <c r="U87" s="122">
        <v>2.556267447477321</v>
      </c>
      <c r="V87" s="122">
        <v>2.6526819422778067</v>
      </c>
      <c r="W87" s="122">
        <v>2.6897305699992682</v>
      </c>
      <c r="X87" s="122">
        <v>2.7925574990229269</v>
      </c>
      <c r="Y87" s="122">
        <v>2.8893375112368611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2.533771644275713</v>
      </c>
      <c r="C92" s="101">
        <v>2.5473840106306951</v>
      </c>
      <c r="D92" s="101">
        <v>2.6321806951576101</v>
      </c>
      <c r="E92" s="101">
        <v>2.6202638932466575</v>
      </c>
      <c r="F92" s="101">
        <v>2.617093565003648</v>
      </c>
      <c r="G92" s="101">
        <v>2.49483433884504</v>
      </c>
      <c r="H92" s="101">
        <v>2.3680178320151977</v>
      </c>
      <c r="I92" s="101">
        <v>2.0505943435678575</v>
      </c>
      <c r="J92" s="101">
        <v>1.9866369065363598</v>
      </c>
      <c r="K92" s="101">
        <v>1.8980232851234971</v>
      </c>
      <c r="L92" s="101">
        <v>1.7316398262388781</v>
      </c>
      <c r="M92" s="101">
        <v>1.5310477446458215</v>
      </c>
      <c r="N92" s="101">
        <v>1.4462680421733891</v>
      </c>
      <c r="O92" s="101">
        <v>2.4287218639185562</v>
      </c>
      <c r="P92" s="101">
        <v>2.4956183718650373</v>
      </c>
      <c r="Q92" s="101">
        <v>2.3857983997711671</v>
      </c>
      <c r="R92" s="101">
        <v>2.2943721680756748</v>
      </c>
      <c r="S92" s="101">
        <v>2.4035122879884172</v>
      </c>
      <c r="T92" s="101">
        <v>2.4589428091632297</v>
      </c>
      <c r="U92" s="101">
        <v>2.5474572927748658</v>
      </c>
      <c r="V92" s="101">
        <v>2.6433796258523534</v>
      </c>
      <c r="W92" s="101">
        <v>2.6793284193961799</v>
      </c>
      <c r="X92" s="101">
        <v>2.7806454476817937</v>
      </c>
      <c r="Y92" s="101">
        <v>2.8759684395620422</v>
      </c>
      <c r="DA92" s="131" t="s">
        <v>2161</v>
      </c>
    </row>
    <row r="93" spans="1:105" ht="12" customHeight="1" x14ac:dyDescent="0.25">
      <c r="A93" s="107" t="s">
        <v>123</v>
      </c>
      <c r="B93" s="104">
        <v>6.6472219272973934E-3</v>
      </c>
      <c r="C93" s="104">
        <v>6.7877886176421131E-3</v>
      </c>
      <c r="D93" s="104">
        <v>7.1805575947371013E-3</v>
      </c>
      <c r="E93" s="104">
        <v>7.1333534423625366E-3</v>
      </c>
      <c r="F93" s="104">
        <v>6.7299216034366373E-3</v>
      </c>
      <c r="G93" s="104">
        <v>6.9454772553671166E-3</v>
      </c>
      <c r="H93" s="104">
        <v>6.1509008453428226E-3</v>
      </c>
      <c r="I93" s="104">
        <v>5.6758053429659385E-3</v>
      </c>
      <c r="J93" s="104">
        <v>6.3278116913766027E-3</v>
      </c>
      <c r="K93" s="104">
        <v>6.0413567584545426E-3</v>
      </c>
      <c r="L93" s="104">
        <v>5.3588978352758793E-3</v>
      </c>
      <c r="M93" s="104">
        <v>3.2772742283949351E-3</v>
      </c>
      <c r="N93" s="104">
        <v>1.8537788123131275E-4</v>
      </c>
      <c r="O93" s="104">
        <v>8.2426809185905704E-3</v>
      </c>
      <c r="P93" s="104">
        <v>8.0350652576430971E-3</v>
      </c>
      <c r="Q93" s="104">
        <v>7.1789951321075919E-3</v>
      </c>
      <c r="R93" s="104">
        <v>7.4548948555759505E-3</v>
      </c>
      <c r="S93" s="104">
        <v>8.2146033260944804E-3</v>
      </c>
      <c r="T93" s="104">
        <v>8.8611915195160335E-3</v>
      </c>
      <c r="U93" s="104">
        <v>8.8101547024551537E-3</v>
      </c>
      <c r="V93" s="104">
        <v>9.302316425453299E-3</v>
      </c>
      <c r="W93" s="104">
        <v>1.0402150603088174E-2</v>
      </c>
      <c r="X93" s="104">
        <v>1.1912051341133198E-2</v>
      </c>
      <c r="Y93" s="104">
        <v>1.3369071674818855E-2</v>
      </c>
      <c r="DA93" s="132" t="s">
        <v>2162</v>
      </c>
    </row>
    <row r="94" spans="1:105" ht="12" customHeight="1" x14ac:dyDescent="0.25">
      <c r="A94" s="108" t="s">
        <v>50</v>
      </c>
      <c r="B94" s="98">
        <v>6.6472219272973934E-3</v>
      </c>
      <c r="C94" s="98">
        <v>6.7877886176421131E-3</v>
      </c>
      <c r="D94" s="98">
        <v>7.1805575947371013E-3</v>
      </c>
      <c r="E94" s="98">
        <v>7.1333534423625366E-3</v>
      </c>
      <c r="F94" s="98">
        <v>6.7299216034366373E-3</v>
      </c>
      <c r="G94" s="98">
        <v>6.9454772553671166E-3</v>
      </c>
      <c r="H94" s="98">
        <v>6.1509008453428226E-3</v>
      </c>
      <c r="I94" s="98">
        <v>5.6758053429659385E-3</v>
      </c>
      <c r="J94" s="98">
        <v>6.3278116913766027E-3</v>
      </c>
      <c r="K94" s="98">
        <v>6.0413567584545426E-3</v>
      </c>
      <c r="L94" s="98">
        <v>5.3588978352758793E-3</v>
      </c>
      <c r="M94" s="98">
        <v>3.2772742283949351E-3</v>
      </c>
      <c r="N94" s="98">
        <v>1.8537788123131275E-4</v>
      </c>
      <c r="O94" s="98">
        <v>8.2426809185905704E-3</v>
      </c>
      <c r="P94" s="98">
        <v>8.0350652576430971E-3</v>
      </c>
      <c r="Q94" s="98">
        <v>7.1789951321075919E-3</v>
      </c>
      <c r="R94" s="98">
        <v>7.4548948555759505E-3</v>
      </c>
      <c r="S94" s="98">
        <v>8.2146033260944804E-3</v>
      </c>
      <c r="T94" s="98">
        <v>8.8611915195160335E-3</v>
      </c>
      <c r="U94" s="98">
        <v>8.8101547024551537E-3</v>
      </c>
      <c r="V94" s="98">
        <v>9.302316425453299E-3</v>
      </c>
      <c r="W94" s="98">
        <v>1.0402150603088174E-2</v>
      </c>
      <c r="X94" s="98">
        <v>1.1912051341133198E-2</v>
      </c>
      <c r="Y94" s="98">
        <v>1.3369071674818855E-2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5.3975895740284159</v>
      </c>
      <c r="C100" s="122">
        <v>5.0846914753802208</v>
      </c>
      <c r="D100" s="122">
        <v>4.8008014806080448</v>
      </c>
      <c r="E100" s="122">
        <v>4.1639106988821206</v>
      </c>
      <c r="F100" s="122">
        <v>4.484497984453621</v>
      </c>
      <c r="G100" s="122">
        <v>4.2151097560028497</v>
      </c>
      <c r="H100" s="122">
        <v>4.5859444895590373</v>
      </c>
      <c r="I100" s="122">
        <v>5.3577469721180586</v>
      </c>
      <c r="J100" s="122">
        <v>5.675304994278048</v>
      </c>
      <c r="K100" s="122">
        <v>5.2862246586576092</v>
      </c>
      <c r="L100" s="122">
        <v>7.2255230656644986</v>
      </c>
      <c r="M100" s="122">
        <v>8.3662863868693194</v>
      </c>
      <c r="N100" s="122">
        <v>3.2420272460991191</v>
      </c>
      <c r="O100" s="122">
        <v>15.092076480056038</v>
      </c>
      <c r="P100" s="122">
        <v>16.310984142502733</v>
      </c>
      <c r="Q100" s="122">
        <v>16.464439280050701</v>
      </c>
      <c r="R100" s="122">
        <v>17.175781288586858</v>
      </c>
      <c r="S100" s="122">
        <v>20.683278387305158</v>
      </c>
      <c r="T100" s="122">
        <v>32.981288060207191</v>
      </c>
      <c r="U100" s="122">
        <v>37.797381558341613</v>
      </c>
      <c r="V100" s="122">
        <v>47.64476958891494</v>
      </c>
      <c r="W100" s="122">
        <v>51.017638716369426</v>
      </c>
      <c r="X100" s="122">
        <v>53.78090260515242</v>
      </c>
      <c r="Y100" s="122">
        <v>55.089762022796492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5.3975895740284159</v>
      </c>
      <c r="C102" s="98">
        <v>5.0846914753802208</v>
      </c>
      <c r="D102" s="98">
        <v>4.8008014806080448</v>
      </c>
      <c r="E102" s="98">
        <v>4.1639106988821206</v>
      </c>
      <c r="F102" s="98">
        <v>4.484497984453621</v>
      </c>
      <c r="G102" s="98">
        <v>4.2151097560028497</v>
      </c>
      <c r="H102" s="98">
        <v>4.5859444895590373</v>
      </c>
      <c r="I102" s="98">
        <v>5.3577469721180586</v>
      </c>
      <c r="J102" s="98">
        <v>5.675304994278048</v>
      </c>
      <c r="K102" s="98">
        <v>5.2862246586576092</v>
      </c>
      <c r="L102" s="98">
        <v>7.2255230656644986</v>
      </c>
      <c r="M102" s="98">
        <v>8.3662863868693194</v>
      </c>
      <c r="N102" s="98">
        <v>3.2420272460991191</v>
      </c>
      <c r="O102" s="98">
        <v>15.092076480056038</v>
      </c>
      <c r="P102" s="98">
        <v>16.310984142502733</v>
      </c>
      <c r="Q102" s="98">
        <v>16.464439280050701</v>
      </c>
      <c r="R102" s="98">
        <v>17.175781288586858</v>
      </c>
      <c r="S102" s="98">
        <v>20.683278387305158</v>
      </c>
      <c r="T102" s="98">
        <v>32.981288060207191</v>
      </c>
      <c r="U102" s="98">
        <v>37.797381558341613</v>
      </c>
      <c r="V102" s="98">
        <v>47.64476958891494</v>
      </c>
      <c r="W102" s="98">
        <v>51.017638716369426</v>
      </c>
      <c r="X102" s="98">
        <v>53.78090260515242</v>
      </c>
      <c r="Y102" s="98">
        <v>55.089762022796492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1.5429296298672167E-3</v>
      </c>
      <c r="G105" s="117">
        <f t="shared" si="35"/>
        <v>2.0457571036361002E-3</v>
      </c>
      <c r="H105" s="117">
        <f t="shared" si="35"/>
        <v>2.4621816000448223E-3</v>
      </c>
      <c r="I105" s="117">
        <f t="shared" si="35"/>
        <v>2.7717574105391579E-3</v>
      </c>
      <c r="J105" s="117">
        <f t="shared" si="35"/>
        <v>3.0152414585428665E-3</v>
      </c>
      <c r="K105" s="117">
        <f t="shared" si="35"/>
        <v>2.4709935537088386E-3</v>
      </c>
      <c r="L105" s="117">
        <f t="shared" si="35"/>
        <v>3.3052145178785824E-3</v>
      </c>
      <c r="M105" s="117">
        <f t="shared" si="35"/>
        <v>2.8706474674612278E-3</v>
      </c>
      <c r="N105" s="117">
        <f t="shared" si="35"/>
        <v>1.1072369175722024E-3</v>
      </c>
      <c r="O105" s="117">
        <f t="shared" si="35"/>
        <v>4.268521315437976E-3</v>
      </c>
      <c r="P105" s="117">
        <f t="shared" si="35"/>
        <v>3.9012543089372328E-3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1.5429296298672167E-3</v>
      </c>
      <c r="G120" s="122">
        <v>2.0457571036361002E-3</v>
      </c>
      <c r="H120" s="122">
        <v>2.4621816000448223E-3</v>
      </c>
      <c r="I120" s="122">
        <v>2.7717574105391579E-3</v>
      </c>
      <c r="J120" s="122">
        <v>3.0152414585428665E-3</v>
      </c>
      <c r="K120" s="122">
        <v>2.4709935537088386E-3</v>
      </c>
      <c r="L120" s="122">
        <v>3.3052145178785824E-3</v>
      </c>
      <c r="M120" s="122">
        <v>2.8706474674612278E-3</v>
      </c>
      <c r="N120" s="122">
        <v>1.1072369175722024E-3</v>
      </c>
      <c r="O120" s="122">
        <v>4.268521315437976E-3</v>
      </c>
      <c r="P120" s="122">
        <v>3.9012543089372328E-3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1.5429296298672167E-3</v>
      </c>
      <c r="G121" s="98">
        <v>2.0457571036361002E-3</v>
      </c>
      <c r="H121" s="98">
        <v>2.4621816000448223E-3</v>
      </c>
      <c r="I121" s="98">
        <v>2.7717574105391579E-3</v>
      </c>
      <c r="J121" s="98">
        <v>3.0152414585428665E-3</v>
      </c>
      <c r="K121" s="98">
        <v>2.4709935537088386E-3</v>
      </c>
      <c r="L121" s="98">
        <v>3.3052145178785824E-3</v>
      </c>
      <c r="M121" s="98">
        <v>2.8706474674612278E-3</v>
      </c>
      <c r="N121" s="98">
        <v>1.1072369175722024E-3</v>
      </c>
      <c r="O121" s="98">
        <v>4.268521315437976E-3</v>
      </c>
      <c r="P121" s="98">
        <v>3.9012543089372328E-3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0.40916110372183928</v>
      </c>
      <c r="C124" s="117">
        <f t="shared" si="42"/>
        <v>0.39790732780763749</v>
      </c>
      <c r="D124" s="117">
        <f t="shared" si="42"/>
        <v>0.40862748533740589</v>
      </c>
      <c r="E124" s="117">
        <f t="shared" si="42"/>
        <v>0.4199493839460498</v>
      </c>
      <c r="F124" s="117">
        <f t="shared" si="42"/>
        <v>0.50047256355255598</v>
      </c>
      <c r="G124" s="117">
        <f t="shared" si="42"/>
        <v>0.49651778034400618</v>
      </c>
      <c r="H124" s="117">
        <f t="shared" si="42"/>
        <v>0.52691542449692164</v>
      </c>
      <c r="I124" s="117">
        <f t="shared" si="42"/>
        <v>0.59725895026630238</v>
      </c>
      <c r="J124" s="117">
        <f t="shared" si="42"/>
        <v>0.63797719860858382</v>
      </c>
      <c r="K124" s="117">
        <f t="shared" si="42"/>
        <v>0.59284688943417208</v>
      </c>
      <c r="L124" s="117">
        <f t="shared" si="42"/>
        <v>0.77112917689109151</v>
      </c>
      <c r="M124" s="117">
        <f t="shared" si="42"/>
        <v>0.75726642349838214</v>
      </c>
      <c r="N124" s="117">
        <f t="shared" si="42"/>
        <v>0.26374101480145368</v>
      </c>
      <c r="O124" s="117">
        <f t="shared" si="42"/>
        <v>1.2922435100966141</v>
      </c>
      <c r="P124" s="117">
        <f t="shared" si="42"/>
        <v>1.4922206706570285</v>
      </c>
      <c r="Q124" s="117">
        <f t="shared" si="42"/>
        <v>1.5176185738507824</v>
      </c>
      <c r="R124" s="117">
        <f t="shared" ref="R124:V124" si="43">R125+R128+R130+R139</f>
        <v>1.5572409158344116</v>
      </c>
      <c r="S124" s="117">
        <f t="shared" si="43"/>
        <v>1.7779426719235936</v>
      </c>
      <c r="T124" s="117">
        <f t="shared" si="43"/>
        <v>2.8088064731005713</v>
      </c>
      <c r="U124" s="117">
        <f t="shared" si="43"/>
        <v>3.3657599865242163</v>
      </c>
      <c r="V124" s="117">
        <f t="shared" si="43"/>
        <v>3.9539770067439144</v>
      </c>
      <c r="W124" s="117">
        <f t="shared" ref="W124:Y124" si="44">W125+W128+W130+W139</f>
        <v>3.4720375956417664</v>
      </c>
      <c r="X124" s="117">
        <f t="shared" si="44"/>
        <v>2.7266561553135453</v>
      </c>
      <c r="Y124" s="117">
        <f t="shared" si="44"/>
        <v>2.3483671040692173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0.40916110372183928</v>
      </c>
      <c r="C139" s="122">
        <v>0.39790732780763749</v>
      </c>
      <c r="D139" s="122">
        <v>0.40862748533740589</v>
      </c>
      <c r="E139" s="122">
        <v>0.4199493839460498</v>
      </c>
      <c r="F139" s="122">
        <v>0.50047256355255598</v>
      </c>
      <c r="G139" s="122">
        <v>0.49651778034400618</v>
      </c>
      <c r="H139" s="122">
        <v>0.52691542449692164</v>
      </c>
      <c r="I139" s="122">
        <v>0.59725895026630238</v>
      </c>
      <c r="J139" s="122">
        <v>0.63797719860858382</v>
      </c>
      <c r="K139" s="122">
        <v>0.59284688943417208</v>
      </c>
      <c r="L139" s="122">
        <v>0.77112917689109151</v>
      </c>
      <c r="M139" s="122">
        <v>0.75726642349838214</v>
      </c>
      <c r="N139" s="122">
        <v>0.26374101480145368</v>
      </c>
      <c r="O139" s="122">
        <v>1.2922435100966141</v>
      </c>
      <c r="P139" s="122">
        <v>1.4922206706570285</v>
      </c>
      <c r="Q139" s="122">
        <v>1.5176185738507824</v>
      </c>
      <c r="R139" s="122">
        <v>1.5572409158344116</v>
      </c>
      <c r="S139" s="122">
        <v>1.7779426719235936</v>
      </c>
      <c r="T139" s="122">
        <v>2.8088064731005713</v>
      </c>
      <c r="U139" s="122">
        <v>3.3657599865242163</v>
      </c>
      <c r="V139" s="122">
        <v>3.9539770067439144</v>
      </c>
      <c r="W139" s="122">
        <v>3.4720375956417664</v>
      </c>
      <c r="X139" s="122">
        <v>2.7266561553135453</v>
      </c>
      <c r="Y139" s="122">
        <v>2.3483671040692173</v>
      </c>
      <c r="DA139" s="130" t="s">
        <v>2206</v>
      </c>
    </row>
    <row r="140" spans="1:105" ht="12" customHeight="1" x14ac:dyDescent="0.25">
      <c r="A140" s="97" t="s">
        <v>50</v>
      </c>
      <c r="B140" s="98">
        <v>0.40916110372183928</v>
      </c>
      <c r="C140" s="98">
        <v>0.39790732780763749</v>
      </c>
      <c r="D140" s="98">
        <v>0.40862748533740589</v>
      </c>
      <c r="E140" s="98">
        <v>0.4199493839460498</v>
      </c>
      <c r="F140" s="98">
        <v>0.50047256355255598</v>
      </c>
      <c r="G140" s="98">
        <v>0.49651778034400618</v>
      </c>
      <c r="H140" s="98">
        <v>0.52691542449692164</v>
      </c>
      <c r="I140" s="98">
        <v>0.59725895026630238</v>
      </c>
      <c r="J140" s="98">
        <v>0.63797719860858382</v>
      </c>
      <c r="K140" s="98">
        <v>0.59284688943417208</v>
      </c>
      <c r="L140" s="98">
        <v>0.77112917689109151</v>
      </c>
      <c r="M140" s="98">
        <v>0.75726642349838214</v>
      </c>
      <c r="N140" s="98">
        <v>0.26374101480145368</v>
      </c>
      <c r="O140" s="98">
        <v>1.2922435100966141</v>
      </c>
      <c r="P140" s="98">
        <v>1.4922206706570285</v>
      </c>
      <c r="Q140" s="98">
        <v>1.5176185738507824</v>
      </c>
      <c r="R140" s="98">
        <v>1.5572409158344116</v>
      </c>
      <c r="S140" s="98">
        <v>1.7779426719235936</v>
      </c>
      <c r="T140" s="98">
        <v>2.8088064731005713</v>
      </c>
      <c r="U140" s="98">
        <v>3.3657599865242163</v>
      </c>
      <c r="V140" s="98">
        <v>3.9539770067439144</v>
      </c>
      <c r="W140" s="98">
        <v>3.4720375956417664</v>
      </c>
      <c r="X140" s="98">
        <v>2.7266561553135453</v>
      </c>
      <c r="Y140" s="98">
        <v>2.3483671040692173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0.14138412671991357</v>
      </c>
      <c r="C143" s="117">
        <f t="shared" si="49"/>
        <v>0.18292478951779795</v>
      </c>
      <c r="D143" s="117">
        <f t="shared" si="49"/>
        <v>0.29474528932335509</v>
      </c>
      <c r="E143" s="117">
        <f t="shared" si="49"/>
        <v>0.41402699082463645</v>
      </c>
      <c r="F143" s="117">
        <f t="shared" si="49"/>
        <v>0.57021354999300222</v>
      </c>
      <c r="G143" s="117">
        <f t="shared" si="49"/>
        <v>0.67800097062732245</v>
      </c>
      <c r="H143" s="117">
        <f t="shared" si="49"/>
        <v>0.84211965184757231</v>
      </c>
      <c r="I143" s="117">
        <f t="shared" si="49"/>
        <v>0.98028591942367338</v>
      </c>
      <c r="J143" s="117">
        <f t="shared" si="49"/>
        <v>1.0710903209802229</v>
      </c>
      <c r="K143" s="117">
        <f t="shared" si="49"/>
        <v>1.0005332200828128</v>
      </c>
      <c r="L143" s="117">
        <f t="shared" si="49"/>
        <v>1.2116519464130302</v>
      </c>
      <c r="M143" s="117">
        <f t="shared" si="49"/>
        <v>1.2146271950773926</v>
      </c>
      <c r="N143" s="117">
        <f t="shared" si="49"/>
        <v>0.55271589179221658</v>
      </c>
      <c r="O143" s="117">
        <f t="shared" si="49"/>
        <v>2.5483682145540629</v>
      </c>
      <c r="P143" s="117">
        <f t="shared" si="49"/>
        <v>3.773196871104588</v>
      </c>
      <c r="Q143" s="117">
        <f t="shared" si="49"/>
        <v>4.8107176388696509</v>
      </c>
      <c r="R143" s="117">
        <f t="shared" ref="R143:V143" si="50">R144+R146+R148+R157</f>
        <v>5.5546478593381163</v>
      </c>
      <c r="S143" s="117">
        <f t="shared" si="50"/>
        <v>7.2707123914819514</v>
      </c>
      <c r="T143" s="117">
        <f t="shared" si="50"/>
        <v>12.172201926020346</v>
      </c>
      <c r="U143" s="117">
        <f t="shared" si="50"/>
        <v>15.531860278661494</v>
      </c>
      <c r="V143" s="117">
        <f t="shared" si="50"/>
        <v>20.613392615978114</v>
      </c>
      <c r="W143" s="117">
        <f t="shared" ref="W143:Y143" si="51">W144+W146+W148+W157</f>
        <v>22.175878243021995</v>
      </c>
      <c r="X143" s="117">
        <f t="shared" si="51"/>
        <v>22.030007495747434</v>
      </c>
      <c r="Y143" s="117">
        <f t="shared" si="51"/>
        <v>21.280222389009079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3.9567855775229734E-2</v>
      </c>
      <c r="C148" s="122">
        <v>5.9408376616637379E-2</v>
      </c>
      <c r="D148" s="122">
        <v>0.12020973842836237</v>
      </c>
      <c r="E148" s="122">
        <v>0.18068744897921807</v>
      </c>
      <c r="F148" s="122">
        <v>0.22148819462101182</v>
      </c>
      <c r="G148" s="122">
        <v>0.24718567682812237</v>
      </c>
      <c r="H148" s="122">
        <v>0.27006032447047035</v>
      </c>
      <c r="I148" s="122">
        <v>0.25019929635683658</v>
      </c>
      <c r="J148" s="122">
        <v>0.25397554550669871</v>
      </c>
      <c r="K148" s="122">
        <v>0.24287725087914169</v>
      </c>
      <c r="L148" s="122">
        <v>0.20677966788603755</v>
      </c>
      <c r="M148" s="122">
        <v>0.16349258724680552</v>
      </c>
      <c r="N148" s="122">
        <v>0.14866428684119776</v>
      </c>
      <c r="O148" s="122">
        <v>0.27430540401078041</v>
      </c>
      <c r="P148" s="122">
        <v>0.34909414178649806</v>
      </c>
      <c r="Q148" s="122">
        <v>0.38915264451568315</v>
      </c>
      <c r="R148" s="122">
        <v>0.42874821994954004</v>
      </c>
      <c r="S148" s="122">
        <v>0.51331510737745956</v>
      </c>
      <c r="T148" s="122">
        <v>0.60082555358312584</v>
      </c>
      <c r="U148" s="122">
        <v>0.7037530026460308</v>
      </c>
      <c r="V148" s="122">
        <v>0.80731632751991567</v>
      </c>
      <c r="W148" s="122">
        <v>0.87788013021432976</v>
      </c>
      <c r="X148" s="122">
        <v>0.93656691674495429</v>
      </c>
      <c r="Y148" s="122">
        <v>0.97882234366937515</v>
      </c>
      <c r="DA148" s="130" t="s">
        <v>2214</v>
      </c>
    </row>
    <row r="149" spans="1:105" ht="12" customHeight="1" x14ac:dyDescent="0.25">
      <c r="A149" s="97" t="s">
        <v>124</v>
      </c>
      <c r="B149" s="98">
        <v>3.947802845188788E-2</v>
      </c>
      <c r="C149" s="98">
        <v>5.9319568341348126E-2</v>
      </c>
      <c r="D149" s="98">
        <v>0.11993083117747035</v>
      </c>
      <c r="E149" s="98">
        <v>0.18023752110525307</v>
      </c>
      <c r="F149" s="98">
        <v>0.22111679093877998</v>
      </c>
      <c r="G149" s="98">
        <v>0.24666683349653898</v>
      </c>
      <c r="H149" s="98">
        <v>0.26948641193674455</v>
      </c>
      <c r="I149" s="98">
        <v>0.24955819932486806</v>
      </c>
      <c r="J149" s="98">
        <v>0.25319472305267726</v>
      </c>
      <c r="K149" s="98">
        <v>0.24224925558926172</v>
      </c>
      <c r="L149" s="98">
        <v>0.20638703007277856</v>
      </c>
      <c r="M149" s="98">
        <v>0.16322110582145211</v>
      </c>
      <c r="N149" s="98">
        <v>0.14864984421160987</v>
      </c>
      <c r="O149" s="98">
        <v>0.27353368367824793</v>
      </c>
      <c r="P149" s="98">
        <v>0.34829200374963964</v>
      </c>
      <c r="Q149" s="98">
        <v>0.38838821623547581</v>
      </c>
      <c r="R149" s="98">
        <v>0.42774972258470151</v>
      </c>
      <c r="S149" s="98">
        <v>0.51203731062747015</v>
      </c>
      <c r="T149" s="98">
        <v>0.5991605195449422</v>
      </c>
      <c r="U149" s="98">
        <v>0.70213027339464418</v>
      </c>
      <c r="V149" s="98">
        <v>0.80533480815125436</v>
      </c>
      <c r="W149" s="98">
        <v>0.87545090679634663</v>
      </c>
      <c r="X149" s="98">
        <v>0.933681348114346</v>
      </c>
      <c r="Y149" s="98">
        <v>0.97561726156245221</v>
      </c>
      <c r="DA149" s="63" t="s">
        <v>2215</v>
      </c>
    </row>
    <row r="150" spans="1:105" ht="12" customHeight="1" x14ac:dyDescent="0.25">
      <c r="A150" s="97" t="s">
        <v>123</v>
      </c>
      <c r="B150" s="98">
        <v>8.9827323341856673E-5</v>
      </c>
      <c r="C150" s="98">
        <v>8.8808275289250306E-5</v>
      </c>
      <c r="D150" s="98">
        <v>2.789072508920194E-4</v>
      </c>
      <c r="E150" s="98">
        <v>4.499278739649915E-4</v>
      </c>
      <c r="F150" s="98">
        <v>3.7140368223185984E-4</v>
      </c>
      <c r="G150" s="98">
        <v>5.1884333158338321E-4</v>
      </c>
      <c r="H150" s="98">
        <v>5.7391253372576897E-4</v>
      </c>
      <c r="I150" s="98">
        <v>6.4109703196852904E-4</v>
      </c>
      <c r="J150" s="98">
        <v>7.8082245402145067E-4</v>
      </c>
      <c r="K150" s="98">
        <v>6.2799528987997767E-4</v>
      </c>
      <c r="L150" s="98">
        <v>3.9263781325898244E-4</v>
      </c>
      <c r="M150" s="98">
        <v>2.7148142535340214E-4</v>
      </c>
      <c r="N150" s="98">
        <v>1.4442629587887903E-5</v>
      </c>
      <c r="O150" s="98">
        <v>7.7172033253246493E-4</v>
      </c>
      <c r="P150" s="98">
        <v>8.021380368584001E-4</v>
      </c>
      <c r="Q150" s="98">
        <v>7.6442828020734175E-4</v>
      </c>
      <c r="R150" s="98">
        <v>9.9849736483854316E-4</v>
      </c>
      <c r="S150" s="98">
        <v>1.2777967499893776E-3</v>
      </c>
      <c r="T150" s="98">
        <v>1.6650340381835842E-3</v>
      </c>
      <c r="U150" s="98">
        <v>1.6227292513866026E-3</v>
      </c>
      <c r="V150" s="98">
        <v>1.9815193686612623E-3</v>
      </c>
      <c r="W150" s="98">
        <v>2.4292234179831354E-3</v>
      </c>
      <c r="X150" s="98">
        <v>2.8855686306082404E-3</v>
      </c>
      <c r="Y150" s="98">
        <v>3.2050821069229646E-3</v>
      </c>
      <c r="DA150" s="63" t="s">
        <v>2216</v>
      </c>
    </row>
    <row r="151" spans="1:105" ht="12" customHeight="1" x14ac:dyDescent="0.25">
      <c r="A151" s="100" t="s">
        <v>50</v>
      </c>
      <c r="B151" s="101">
        <v>8.9827323341856673E-5</v>
      </c>
      <c r="C151" s="101">
        <v>8.8808275289250306E-5</v>
      </c>
      <c r="D151" s="101">
        <v>2.789072508920194E-4</v>
      </c>
      <c r="E151" s="101">
        <v>4.499278739649915E-4</v>
      </c>
      <c r="F151" s="101">
        <v>3.7140368223185984E-4</v>
      </c>
      <c r="G151" s="101">
        <v>5.1884333158338321E-4</v>
      </c>
      <c r="H151" s="101">
        <v>5.7391253372576897E-4</v>
      </c>
      <c r="I151" s="101">
        <v>6.4109703196852904E-4</v>
      </c>
      <c r="J151" s="101">
        <v>7.8082245402145067E-4</v>
      </c>
      <c r="K151" s="101">
        <v>6.2799528987997767E-4</v>
      </c>
      <c r="L151" s="101">
        <v>3.9263781325898244E-4</v>
      </c>
      <c r="M151" s="101">
        <v>2.7148142535340214E-4</v>
      </c>
      <c r="N151" s="101">
        <v>1.4442629587887903E-5</v>
      </c>
      <c r="O151" s="101">
        <v>7.7172033253246493E-4</v>
      </c>
      <c r="P151" s="101">
        <v>8.021380368584001E-4</v>
      </c>
      <c r="Q151" s="101">
        <v>7.6442828020734175E-4</v>
      </c>
      <c r="R151" s="101">
        <v>9.9849736483854316E-4</v>
      </c>
      <c r="S151" s="101">
        <v>1.2777967499893776E-3</v>
      </c>
      <c r="T151" s="101">
        <v>1.6650340381835842E-3</v>
      </c>
      <c r="U151" s="101">
        <v>1.6227292513866026E-3</v>
      </c>
      <c r="V151" s="101">
        <v>1.9815193686612623E-3</v>
      </c>
      <c r="W151" s="101">
        <v>2.4292234179831354E-3</v>
      </c>
      <c r="X151" s="101">
        <v>2.8855686306082404E-3</v>
      </c>
      <c r="Y151" s="101">
        <v>3.2050821069229646E-3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0.10181627094468383</v>
      </c>
      <c r="C157" s="122">
        <v>0.12351641290116057</v>
      </c>
      <c r="D157" s="122">
        <v>0.1745355508949927</v>
      </c>
      <c r="E157" s="122">
        <v>0.23333954184541841</v>
      </c>
      <c r="F157" s="122">
        <v>0.3487253553719904</v>
      </c>
      <c r="G157" s="122">
        <v>0.43081529379920003</v>
      </c>
      <c r="H157" s="122">
        <v>0.57205932737710197</v>
      </c>
      <c r="I157" s="122">
        <v>0.7300866230668368</v>
      </c>
      <c r="J157" s="122">
        <v>0.81711477547352418</v>
      </c>
      <c r="K157" s="122">
        <v>0.75765596920367106</v>
      </c>
      <c r="L157" s="122">
        <v>1.0048722785269926</v>
      </c>
      <c r="M157" s="122">
        <v>1.051134607830587</v>
      </c>
      <c r="N157" s="122">
        <v>0.40405160495101883</v>
      </c>
      <c r="O157" s="122">
        <v>2.2740628105432825</v>
      </c>
      <c r="P157" s="122">
        <v>3.4241027293180899</v>
      </c>
      <c r="Q157" s="122">
        <v>4.4215649943539681</v>
      </c>
      <c r="R157" s="122">
        <v>5.1258996393885763</v>
      </c>
      <c r="S157" s="122">
        <v>6.757397284104492</v>
      </c>
      <c r="T157" s="122">
        <v>11.57137637243722</v>
      </c>
      <c r="U157" s="122">
        <v>14.828107276015464</v>
      </c>
      <c r="V157" s="122">
        <v>19.806076288458197</v>
      </c>
      <c r="W157" s="122">
        <v>21.297998112807665</v>
      </c>
      <c r="X157" s="122">
        <v>21.093440579002479</v>
      </c>
      <c r="Y157" s="122">
        <v>20.301400045339705</v>
      </c>
      <c r="DA157" s="130" t="s">
        <v>2223</v>
      </c>
    </row>
    <row r="158" spans="1:105" ht="12" customHeight="1" x14ac:dyDescent="0.25">
      <c r="A158" s="97" t="s">
        <v>50</v>
      </c>
      <c r="B158" s="98">
        <v>0.10181627094468383</v>
      </c>
      <c r="C158" s="98">
        <v>0.12351641290116057</v>
      </c>
      <c r="D158" s="98">
        <v>0.1745355508949927</v>
      </c>
      <c r="E158" s="98">
        <v>0.23333954184541841</v>
      </c>
      <c r="F158" s="98">
        <v>0.3487253553719904</v>
      </c>
      <c r="G158" s="98">
        <v>0.43081529379920003</v>
      </c>
      <c r="H158" s="98">
        <v>0.57205932737710197</v>
      </c>
      <c r="I158" s="98">
        <v>0.7300866230668368</v>
      </c>
      <c r="J158" s="98">
        <v>0.81711477547352418</v>
      </c>
      <c r="K158" s="98">
        <v>0.75765596920367106</v>
      </c>
      <c r="L158" s="98">
        <v>1.0048722785269926</v>
      </c>
      <c r="M158" s="98">
        <v>1.051134607830587</v>
      </c>
      <c r="N158" s="98">
        <v>0.40405160495101883</v>
      </c>
      <c r="O158" s="98">
        <v>2.2740628105432825</v>
      </c>
      <c r="P158" s="98">
        <v>3.4241027293180899</v>
      </c>
      <c r="Q158" s="98">
        <v>4.4215649943539681</v>
      </c>
      <c r="R158" s="98">
        <v>5.1258996393885763</v>
      </c>
      <c r="S158" s="98">
        <v>6.757397284104492</v>
      </c>
      <c r="T158" s="98">
        <v>11.57137637243722</v>
      </c>
      <c r="U158" s="98">
        <v>14.828107276015464</v>
      </c>
      <c r="V158" s="98">
        <v>19.806076288458197</v>
      </c>
      <c r="W158" s="98">
        <v>21.297998112807665</v>
      </c>
      <c r="X158" s="98">
        <v>21.093440579002479</v>
      </c>
      <c r="Y158" s="98">
        <v>20.301400045339705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2.6464939922500381</v>
      </c>
      <c r="C161" s="117">
        <f t="shared" si="54"/>
        <v>2.7798101263009887</v>
      </c>
      <c r="D161" s="117">
        <f t="shared" si="54"/>
        <v>3.1691286466582973</v>
      </c>
      <c r="E161" s="117">
        <f t="shared" si="54"/>
        <v>3.1498129373742252</v>
      </c>
      <c r="F161" s="117">
        <f t="shared" si="54"/>
        <v>3.5047280335309887</v>
      </c>
      <c r="G161" s="117">
        <f t="shared" si="54"/>
        <v>3.2594634731116505</v>
      </c>
      <c r="H161" s="117">
        <f t="shared" si="54"/>
        <v>3.4365569715884376</v>
      </c>
      <c r="I161" s="117">
        <f t="shared" si="54"/>
        <v>3.6275343008583127</v>
      </c>
      <c r="J161" s="117">
        <f t="shared" si="54"/>
        <v>3.9906861477137339</v>
      </c>
      <c r="K161" s="117">
        <f t="shared" si="54"/>
        <v>3.7161325598829293</v>
      </c>
      <c r="L161" s="117">
        <f t="shared" si="54"/>
        <v>4.3130016321089037</v>
      </c>
      <c r="M161" s="117">
        <f t="shared" si="54"/>
        <v>4.0019101785592142</v>
      </c>
      <c r="N161" s="117">
        <f t="shared" si="54"/>
        <v>1.6106339591319871</v>
      </c>
      <c r="O161" s="117">
        <f t="shared" si="54"/>
        <v>6.945932164065094</v>
      </c>
      <c r="P161" s="117">
        <f t="shared" si="54"/>
        <v>8.932816936878929</v>
      </c>
      <c r="Q161" s="117">
        <f t="shared" si="54"/>
        <v>9.3654402321231345</v>
      </c>
      <c r="R161" s="117">
        <f t="shared" ref="R161:V161" si="55">R162+R164+R166+R175</f>
        <v>9.686509467254746</v>
      </c>
      <c r="S161" s="117">
        <f t="shared" si="55"/>
        <v>10.575490179180251</v>
      </c>
      <c r="T161" s="117">
        <f t="shared" si="55"/>
        <v>13.214935045901878</v>
      </c>
      <c r="U161" s="117">
        <f t="shared" si="55"/>
        <v>12.076002044431311</v>
      </c>
      <c r="V161" s="117">
        <f t="shared" si="55"/>
        <v>12.211507852697002</v>
      </c>
      <c r="W161" s="117">
        <f t="shared" ref="W161:Y161" si="56">W162+W164+W166+W175</f>
        <v>9.9507093439758005</v>
      </c>
      <c r="X161" s="117">
        <f t="shared" si="56"/>
        <v>6.4274785060435642</v>
      </c>
      <c r="Y161" s="117">
        <f t="shared" si="56"/>
        <v>3.0952030081512447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0.73985633746467405</v>
      </c>
      <c r="C166" s="122">
        <v>0.84266299293872005</v>
      </c>
      <c r="D166" s="122">
        <v>1.1059280742049851</v>
      </c>
      <c r="E166" s="122">
        <v>1.2050401514415359</v>
      </c>
      <c r="F166" s="122">
        <v>1.2651681115686266</v>
      </c>
      <c r="G166" s="122">
        <v>1.2006528149005575</v>
      </c>
      <c r="H166" s="122">
        <v>1.1661294995174616</v>
      </c>
      <c r="I166" s="122">
        <v>1.0097822632053481</v>
      </c>
      <c r="J166" s="122">
        <v>0.98326709761420017</v>
      </c>
      <c r="K166" s="122">
        <v>0.90138887334556239</v>
      </c>
      <c r="L166" s="122">
        <v>0.71614258195042524</v>
      </c>
      <c r="M166" s="122">
        <v>0.53082269139976213</v>
      </c>
      <c r="N166" s="122">
        <v>0.43904595889616554</v>
      </c>
      <c r="O166" s="122">
        <v>0.76630566707607228</v>
      </c>
      <c r="P166" s="122">
        <v>0.86819575606989652</v>
      </c>
      <c r="Q166" s="122">
        <v>0.85136293149878428</v>
      </c>
      <c r="R166" s="122">
        <v>0.82267228223207123</v>
      </c>
      <c r="S166" s="122">
        <v>0.82464451428321195</v>
      </c>
      <c r="T166" s="122">
        <v>0.76119122565609088</v>
      </c>
      <c r="U166" s="122">
        <v>0.64118083315528762</v>
      </c>
      <c r="V166" s="122">
        <v>0.54713763160117945</v>
      </c>
      <c r="W166" s="122">
        <v>0.4300049956675962</v>
      </c>
      <c r="X166" s="122">
        <v>0.28585244771241586</v>
      </c>
      <c r="Y166" s="122">
        <v>0.16259891476930544</v>
      </c>
      <c r="DA166" s="130" t="s">
        <v>2231</v>
      </c>
    </row>
    <row r="167" spans="1:105" ht="12" customHeight="1" x14ac:dyDescent="0.25">
      <c r="A167" s="97" t="s">
        <v>124</v>
      </c>
      <c r="B167" s="98">
        <v>0.73796996367449508</v>
      </c>
      <c r="C167" s="98">
        <v>0.8403810432302814</v>
      </c>
      <c r="D167" s="98">
        <v>1.1031179113700782</v>
      </c>
      <c r="E167" s="98">
        <v>1.2018661241072743</v>
      </c>
      <c r="F167" s="98">
        <v>1.2618768454186748</v>
      </c>
      <c r="G167" s="98">
        <v>1.1970890277779411</v>
      </c>
      <c r="H167" s="98">
        <v>1.1629617252640985</v>
      </c>
      <c r="I167" s="98">
        <v>1.0067546872745812</v>
      </c>
      <c r="J167" s="98">
        <v>0.98005644924997215</v>
      </c>
      <c r="K167" s="98">
        <v>0.89826258362057987</v>
      </c>
      <c r="L167" s="98">
        <v>0.71350566959456352</v>
      </c>
      <c r="M167" s="98">
        <v>0.52941172183277663</v>
      </c>
      <c r="N167" s="98">
        <v>0.4389808051678426</v>
      </c>
      <c r="O167" s="98">
        <v>0.7636596765855147</v>
      </c>
      <c r="P167" s="98">
        <v>0.86545893283574027</v>
      </c>
      <c r="Q167" s="98">
        <v>0.84906782480851328</v>
      </c>
      <c r="R167" s="98">
        <v>0.82044586533161512</v>
      </c>
      <c r="S167" s="98">
        <v>0.82237843307827441</v>
      </c>
      <c r="T167" s="98">
        <v>0.75904823685950795</v>
      </c>
      <c r="U167" s="98">
        <v>0.63937761526512282</v>
      </c>
      <c r="V167" s="98">
        <v>0.54570295809219882</v>
      </c>
      <c r="W167" s="98">
        <v>0.42886400353179277</v>
      </c>
      <c r="X167" s="98">
        <v>0.28500310861471484</v>
      </c>
      <c r="Y167" s="98">
        <v>0.16187283581032336</v>
      </c>
      <c r="DA167" s="63" t="s">
        <v>2232</v>
      </c>
    </row>
    <row r="168" spans="1:105" ht="12" customHeight="1" x14ac:dyDescent="0.25">
      <c r="A168" s="97" t="s">
        <v>123</v>
      </c>
      <c r="B168" s="98">
        <v>1.8863737901789897E-3</v>
      </c>
      <c r="C168" s="98">
        <v>2.281949708438695E-3</v>
      </c>
      <c r="D168" s="98">
        <v>2.8101628349067767E-3</v>
      </c>
      <c r="E168" s="98">
        <v>3.1740273342614938E-3</v>
      </c>
      <c r="F168" s="98">
        <v>3.2912661499517109E-3</v>
      </c>
      <c r="G168" s="98">
        <v>3.5637871226164241E-3</v>
      </c>
      <c r="H168" s="98">
        <v>3.1677742533631629E-3</v>
      </c>
      <c r="I168" s="98">
        <v>3.0275759307669056E-3</v>
      </c>
      <c r="J168" s="98">
        <v>3.210648364227982E-3</v>
      </c>
      <c r="K168" s="98">
        <v>3.1262897249824898E-3</v>
      </c>
      <c r="L168" s="98">
        <v>2.6369123558617098E-3</v>
      </c>
      <c r="M168" s="98">
        <v>1.4109695669855128E-3</v>
      </c>
      <c r="N168" s="98">
        <v>6.5153728322951094E-5</v>
      </c>
      <c r="O168" s="98">
        <v>2.6459904905575854E-3</v>
      </c>
      <c r="P168" s="98">
        <v>2.7368232341562601E-3</v>
      </c>
      <c r="Q168" s="98">
        <v>2.2951066902710316E-3</v>
      </c>
      <c r="R168" s="98">
        <v>2.2264169004560731E-3</v>
      </c>
      <c r="S168" s="98">
        <v>2.2660812049375176E-3</v>
      </c>
      <c r="T168" s="98">
        <v>2.1429887965829044E-3</v>
      </c>
      <c r="U168" s="98">
        <v>1.8032178901647871E-3</v>
      </c>
      <c r="V168" s="98">
        <v>1.4346735089805981E-3</v>
      </c>
      <c r="W168" s="98">
        <v>1.1409921358034364E-3</v>
      </c>
      <c r="X168" s="98">
        <v>8.4933909770101563E-4</v>
      </c>
      <c r="Y168" s="98">
        <v>7.2607895898207226E-4</v>
      </c>
      <c r="DA168" s="63" t="s">
        <v>2233</v>
      </c>
    </row>
    <row r="169" spans="1:105" ht="12" customHeight="1" x14ac:dyDescent="0.25">
      <c r="A169" s="100" t="s">
        <v>50</v>
      </c>
      <c r="B169" s="101">
        <v>1.8863737901789897E-3</v>
      </c>
      <c r="C169" s="101">
        <v>2.281949708438695E-3</v>
      </c>
      <c r="D169" s="101">
        <v>2.8101628349067767E-3</v>
      </c>
      <c r="E169" s="101">
        <v>3.1740273342614938E-3</v>
      </c>
      <c r="F169" s="101">
        <v>3.2912661499517109E-3</v>
      </c>
      <c r="G169" s="101">
        <v>3.5637871226164241E-3</v>
      </c>
      <c r="H169" s="101">
        <v>3.1677742533631629E-3</v>
      </c>
      <c r="I169" s="101">
        <v>3.0275759307669056E-3</v>
      </c>
      <c r="J169" s="101">
        <v>3.210648364227982E-3</v>
      </c>
      <c r="K169" s="101">
        <v>3.1262897249824898E-3</v>
      </c>
      <c r="L169" s="101">
        <v>2.6369123558617098E-3</v>
      </c>
      <c r="M169" s="101">
        <v>1.4109695669855128E-3</v>
      </c>
      <c r="N169" s="101">
        <v>6.5153728322951094E-5</v>
      </c>
      <c r="O169" s="101">
        <v>2.6459904905575854E-3</v>
      </c>
      <c r="P169" s="101">
        <v>2.7368232341562601E-3</v>
      </c>
      <c r="Q169" s="101">
        <v>2.2951066902710316E-3</v>
      </c>
      <c r="R169" s="101">
        <v>2.2264169004560731E-3</v>
      </c>
      <c r="S169" s="101">
        <v>2.2660812049375176E-3</v>
      </c>
      <c r="T169" s="101">
        <v>2.1429887965829044E-3</v>
      </c>
      <c r="U169" s="101">
        <v>1.8032178901647871E-3</v>
      </c>
      <c r="V169" s="101">
        <v>1.4346735089805981E-3</v>
      </c>
      <c r="W169" s="101">
        <v>1.1409921358034364E-3</v>
      </c>
      <c r="X169" s="101">
        <v>8.4933909770101563E-4</v>
      </c>
      <c r="Y169" s="101">
        <v>7.2607895898207226E-4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1.9066376547853643</v>
      </c>
      <c r="C175" s="122">
        <v>1.9371471333622687</v>
      </c>
      <c r="D175" s="122">
        <v>2.063200572453312</v>
      </c>
      <c r="E175" s="122">
        <v>1.9447727859326895</v>
      </c>
      <c r="F175" s="122">
        <v>2.2395599219623623</v>
      </c>
      <c r="G175" s="122">
        <v>2.058810658211093</v>
      </c>
      <c r="H175" s="122">
        <v>2.2704274720709763</v>
      </c>
      <c r="I175" s="122">
        <v>2.6177520376529646</v>
      </c>
      <c r="J175" s="122">
        <v>3.0074190500995339</v>
      </c>
      <c r="K175" s="122">
        <v>2.814743686537367</v>
      </c>
      <c r="L175" s="122">
        <v>3.596859050158479</v>
      </c>
      <c r="M175" s="122">
        <v>3.4710874871594521</v>
      </c>
      <c r="N175" s="122">
        <v>1.1715880002358217</v>
      </c>
      <c r="O175" s="122">
        <v>6.1796264969890213</v>
      </c>
      <c r="P175" s="122">
        <v>8.0646211808090325</v>
      </c>
      <c r="Q175" s="122">
        <v>8.5140773006243506</v>
      </c>
      <c r="R175" s="122">
        <v>8.8638371850226747</v>
      </c>
      <c r="S175" s="122">
        <v>9.7508456648970387</v>
      </c>
      <c r="T175" s="122">
        <v>12.453743820245787</v>
      </c>
      <c r="U175" s="122">
        <v>11.434821211276024</v>
      </c>
      <c r="V175" s="122">
        <v>11.664370221095822</v>
      </c>
      <c r="W175" s="122">
        <v>9.5207043483082039</v>
      </c>
      <c r="X175" s="122">
        <v>6.1416260583311484</v>
      </c>
      <c r="Y175" s="122">
        <v>2.9326040933819391</v>
      </c>
      <c r="DA175" s="130" t="s">
        <v>2240</v>
      </c>
    </row>
    <row r="176" spans="1:105" ht="12" customHeight="1" x14ac:dyDescent="0.25">
      <c r="A176" s="97" t="s">
        <v>50</v>
      </c>
      <c r="B176" s="98">
        <v>1.9066376547853643</v>
      </c>
      <c r="C176" s="98">
        <v>1.9371471333622687</v>
      </c>
      <c r="D176" s="98">
        <v>2.063200572453312</v>
      </c>
      <c r="E176" s="98">
        <v>1.9447727859326895</v>
      </c>
      <c r="F176" s="98">
        <v>2.2395599219623623</v>
      </c>
      <c r="G176" s="98">
        <v>2.058810658211093</v>
      </c>
      <c r="H176" s="98">
        <v>2.2704274720709763</v>
      </c>
      <c r="I176" s="98">
        <v>2.6177520376529646</v>
      </c>
      <c r="J176" s="98">
        <v>3.0074190500995339</v>
      </c>
      <c r="K176" s="98">
        <v>2.814743686537367</v>
      </c>
      <c r="L176" s="98">
        <v>3.596859050158479</v>
      </c>
      <c r="M176" s="98">
        <v>3.4710874871594521</v>
      </c>
      <c r="N176" s="98">
        <v>1.1715880002358217</v>
      </c>
      <c r="O176" s="98">
        <v>6.1796264969890213</v>
      </c>
      <c r="P176" s="98">
        <v>8.0646211808090325</v>
      </c>
      <c r="Q176" s="98">
        <v>8.5140773006243506</v>
      </c>
      <c r="R176" s="98">
        <v>8.8638371850226747</v>
      </c>
      <c r="S176" s="98">
        <v>9.7508456648970387</v>
      </c>
      <c r="T176" s="98">
        <v>12.453743820245787</v>
      </c>
      <c r="U176" s="98">
        <v>11.434821211276024</v>
      </c>
      <c r="V176" s="98">
        <v>11.664370221095822</v>
      </c>
      <c r="W176" s="98">
        <v>9.5207043483082039</v>
      </c>
      <c r="X176" s="98">
        <v>6.1416260583311484</v>
      </c>
      <c r="Y176" s="98">
        <v>2.9326040933819391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9821.7047208775621</v>
      </c>
      <c r="C3" s="117">
        <f t="shared" si="0"/>
        <v>11223.060822619927</v>
      </c>
      <c r="D3" s="117">
        <f t="shared" si="0"/>
        <v>7799.2222940916536</v>
      </c>
      <c r="E3" s="117">
        <f t="shared" si="0"/>
        <v>10115.680605326725</v>
      </c>
      <c r="F3" s="117">
        <f t="shared" si="0"/>
        <v>12497.501722196132</v>
      </c>
      <c r="G3" s="117">
        <f t="shared" si="0"/>
        <v>13892.073951156346</v>
      </c>
      <c r="H3" s="117">
        <f t="shared" si="0"/>
        <v>6915.7330768890788</v>
      </c>
      <c r="I3" s="117">
        <f t="shared" si="0"/>
        <v>7691.3397947046706</v>
      </c>
      <c r="J3" s="117">
        <f t="shared" si="0"/>
        <v>18383.606014384673</v>
      </c>
      <c r="K3" s="117">
        <f t="shared" si="0"/>
        <v>11962.471376720983</v>
      </c>
      <c r="L3" s="117">
        <f t="shared" si="0"/>
        <v>11090.606517962653</v>
      </c>
      <c r="M3" s="117">
        <f t="shared" si="0"/>
        <v>15495.47680998583</v>
      </c>
      <c r="N3" s="117">
        <f t="shared" si="0"/>
        <v>3811.0218444603852</v>
      </c>
      <c r="O3" s="117">
        <f t="shared" si="0"/>
        <v>5469.6085604706941</v>
      </c>
      <c r="P3" s="117">
        <f t="shared" si="0"/>
        <v>9487.7188997699595</v>
      </c>
      <c r="Q3" s="117">
        <f t="shared" si="0"/>
        <v>12532.39607023548</v>
      </c>
      <c r="R3" s="117">
        <f t="shared" ref="R3:V3" si="1">R4+R7+R9+R19</f>
        <v>6805.206080235449</v>
      </c>
      <c r="S3" s="117">
        <f t="shared" si="1"/>
        <v>10623.427964043574</v>
      </c>
      <c r="T3" s="117">
        <f t="shared" si="1"/>
        <v>8997.4286583070298</v>
      </c>
      <c r="U3" s="117">
        <f t="shared" si="1"/>
        <v>9012.6134110215098</v>
      </c>
      <c r="V3" s="117">
        <f t="shared" si="1"/>
        <v>9276.7335540067543</v>
      </c>
      <c r="W3" s="117">
        <f t="shared" ref="W3:Y3" si="2">W4+W7+W9+W19</f>
        <v>11136.029077253022</v>
      </c>
      <c r="X3" s="117">
        <f t="shared" si="2"/>
        <v>9839.3388882215731</v>
      </c>
      <c r="Y3" s="117">
        <f t="shared" si="2"/>
        <v>0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7553.9068660140892</v>
      </c>
      <c r="C4" s="122">
        <f t="shared" si="3"/>
        <v>8878.4184567860902</v>
      </c>
      <c r="D4" s="122">
        <f t="shared" si="3"/>
        <v>5257.9543514490861</v>
      </c>
      <c r="E4" s="122">
        <f t="shared" si="3"/>
        <v>7310.6837807644906</v>
      </c>
      <c r="F4" s="122">
        <f t="shared" si="3"/>
        <v>9803.7484882797016</v>
      </c>
      <c r="G4" s="122">
        <f t="shared" si="3"/>
        <v>11266.988658203007</v>
      </c>
      <c r="H4" s="122">
        <f t="shared" si="3"/>
        <v>4315.4285945035399</v>
      </c>
      <c r="I4" s="122">
        <f t="shared" si="3"/>
        <v>5282.7835538377039</v>
      </c>
      <c r="J4" s="122">
        <f t="shared" si="3"/>
        <v>16001.431821291637</v>
      </c>
      <c r="K4" s="122">
        <f t="shared" si="3"/>
        <v>9565.3912998618798</v>
      </c>
      <c r="L4" s="122">
        <f t="shared" si="3"/>
        <v>8729.8818236486859</v>
      </c>
      <c r="M4" s="122">
        <f t="shared" si="3"/>
        <v>13166.970893775069</v>
      </c>
      <c r="N4" s="122">
        <f t="shared" si="3"/>
        <v>1362.7648814397194</v>
      </c>
      <c r="O4" s="122">
        <f t="shared" si="3"/>
        <v>2979.866124466801</v>
      </c>
      <c r="P4" s="122">
        <f t="shared" si="3"/>
        <v>6973.0561484731797</v>
      </c>
      <c r="Q4" s="122">
        <f t="shared" si="3"/>
        <v>9858.2470743346694</v>
      </c>
      <c r="R4" s="122">
        <f t="shared" ref="R4:V4" si="4">SUM(R5:R6)</f>
        <v>3899.0160893178586</v>
      </c>
      <c r="S4" s="122">
        <f t="shared" si="4"/>
        <v>7736.0806246245538</v>
      </c>
      <c r="T4" s="122">
        <f t="shared" si="4"/>
        <v>6271.5356559651545</v>
      </c>
      <c r="U4" s="122">
        <f t="shared" si="4"/>
        <v>6073.7974046320778</v>
      </c>
      <c r="V4" s="122">
        <f t="shared" si="4"/>
        <v>6290.6228181684974</v>
      </c>
      <c r="W4" s="122">
        <f t="shared" ref="W4:Y4" si="5">SUM(W5:W6)</f>
        <v>8134.5281249256559</v>
      </c>
      <c r="X4" s="122">
        <f t="shared" si="5"/>
        <v>6800.6338973858092</v>
      </c>
      <c r="Y4" s="122">
        <f t="shared" si="5"/>
        <v>0</v>
      </c>
      <c r="DA4" s="130" t="s">
        <v>2245</v>
      </c>
    </row>
    <row r="5" spans="1:105" ht="12" customHeight="1" x14ac:dyDescent="0.25">
      <c r="A5" s="97" t="s">
        <v>51</v>
      </c>
      <c r="B5" s="98">
        <v>7513.2278988411899</v>
      </c>
      <c r="C5" s="98">
        <v>8832.5744467716977</v>
      </c>
      <c r="D5" s="98">
        <v>5230.0022323089515</v>
      </c>
      <c r="E5" s="98">
        <v>7274.0475924477705</v>
      </c>
      <c r="F5" s="98">
        <v>9751.4395393474078</v>
      </c>
      <c r="G5" s="98">
        <v>11207.720588235292</v>
      </c>
      <c r="H5" s="98">
        <v>4293.3044185416111</v>
      </c>
      <c r="I5" s="98">
        <v>5257.291666666667</v>
      </c>
      <c r="J5" s="98">
        <v>15923.312883435587</v>
      </c>
      <c r="K5" s="98">
        <v>9516.245487364622</v>
      </c>
      <c r="L5" s="98">
        <v>8687.4583795782492</v>
      </c>
      <c r="M5" s="98">
        <v>13103.170608958237</v>
      </c>
      <c r="N5" s="98">
        <v>1356.6646378575776</v>
      </c>
      <c r="O5" s="98">
        <v>2964.1085497519684</v>
      </c>
      <c r="P5" s="98">
        <v>6934.9576708651648</v>
      </c>
      <c r="Q5" s="98">
        <v>9807.2332730560574</v>
      </c>
      <c r="R5" s="98">
        <v>3878.9176228806314</v>
      </c>
      <c r="S5" s="98">
        <v>7696.0813640442784</v>
      </c>
      <c r="T5" s="98">
        <v>6239.1823336317575</v>
      </c>
      <c r="U5" s="98">
        <v>6042.5304878048801</v>
      </c>
      <c r="V5" s="98">
        <v>6258.2793061153006</v>
      </c>
      <c r="W5" s="98">
        <v>8092.728055077454</v>
      </c>
      <c r="X5" s="98">
        <v>6765.6742556917698</v>
      </c>
      <c r="Y5" s="98">
        <v>0</v>
      </c>
      <c r="DA5" s="63" t="s">
        <v>2246</v>
      </c>
    </row>
    <row r="6" spans="1:105" ht="12" customHeight="1" x14ac:dyDescent="0.25">
      <c r="A6" s="97" t="s">
        <v>53</v>
      </c>
      <c r="B6" s="98">
        <v>40.678967172899448</v>
      </c>
      <c r="C6" s="98">
        <v>45.844010014391777</v>
      </c>
      <c r="D6" s="98">
        <v>27.952119140134453</v>
      </c>
      <c r="E6" s="98">
        <v>36.63618831672003</v>
      </c>
      <c r="F6" s="98">
        <v>52.308948932293042</v>
      </c>
      <c r="G6" s="98">
        <v>59.268069967714304</v>
      </c>
      <c r="H6" s="98">
        <v>22.12417596192919</v>
      </c>
      <c r="I6" s="98">
        <v>25.491887171036861</v>
      </c>
      <c r="J6" s="98">
        <v>78.118937856050863</v>
      </c>
      <c r="K6" s="98">
        <v>49.145812497257481</v>
      </c>
      <c r="L6" s="98">
        <v>42.423444070437405</v>
      </c>
      <c r="M6" s="98">
        <v>63.800284816832196</v>
      </c>
      <c r="N6" s="98">
        <v>6.1002435821417249</v>
      </c>
      <c r="O6" s="98">
        <v>15.757574714832346</v>
      </c>
      <c r="P6" s="98">
        <v>38.098477608015216</v>
      </c>
      <c r="Q6" s="98">
        <v>51.013801278611218</v>
      </c>
      <c r="R6" s="98">
        <v>20.098466437227113</v>
      </c>
      <c r="S6" s="98">
        <v>39.999260580275795</v>
      </c>
      <c r="T6" s="98">
        <v>32.353322333397294</v>
      </c>
      <c r="U6" s="98">
        <v>31.266916827197459</v>
      </c>
      <c r="V6" s="98">
        <v>32.343512053197166</v>
      </c>
      <c r="W6" s="98">
        <v>41.800069848201495</v>
      </c>
      <c r="X6" s="98">
        <v>34.959641694039263</v>
      </c>
      <c r="Y6" s="98">
        <v>0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201.44687558282922</v>
      </c>
      <c r="C7" s="122">
        <f t="shared" si="6"/>
        <v>312.9420331207005</v>
      </c>
      <c r="D7" s="122">
        <f t="shared" si="6"/>
        <v>383.54798230540752</v>
      </c>
      <c r="E7" s="122">
        <f t="shared" si="6"/>
        <v>677.28789454611569</v>
      </c>
      <c r="F7" s="122">
        <f t="shared" si="6"/>
        <v>459.08149833943253</v>
      </c>
      <c r="G7" s="122">
        <f t="shared" si="6"/>
        <v>445.1907650077531</v>
      </c>
      <c r="H7" s="122">
        <f t="shared" si="6"/>
        <v>397.26830491619438</v>
      </c>
      <c r="I7" s="122">
        <f t="shared" si="6"/>
        <v>349.97861679114823</v>
      </c>
      <c r="J7" s="122">
        <f t="shared" si="6"/>
        <v>239.11177779966982</v>
      </c>
      <c r="K7" s="122">
        <f t="shared" si="6"/>
        <v>104.99901351666325</v>
      </c>
      <c r="L7" s="122">
        <f t="shared" si="6"/>
        <v>129.15079956203849</v>
      </c>
      <c r="M7" s="122">
        <f t="shared" si="6"/>
        <v>147.39826783530791</v>
      </c>
      <c r="N7" s="122">
        <f t="shared" si="6"/>
        <v>350.33102519800633</v>
      </c>
      <c r="O7" s="122">
        <f t="shared" si="6"/>
        <v>233.56761288623267</v>
      </c>
      <c r="P7" s="122">
        <f t="shared" si="6"/>
        <v>243.45647694701287</v>
      </c>
      <c r="Q7" s="122">
        <f t="shared" si="6"/>
        <v>423.2304677054014</v>
      </c>
      <c r="R7" s="122">
        <f t="shared" si="6"/>
        <v>562.30742498080338</v>
      </c>
      <c r="S7" s="122">
        <f t="shared" si="6"/>
        <v>558.30504196074992</v>
      </c>
      <c r="T7" s="122">
        <f t="shared" si="6"/>
        <v>439.16871904937398</v>
      </c>
      <c r="U7" s="122">
        <f t="shared" si="6"/>
        <v>627.24024683390405</v>
      </c>
      <c r="V7" s="122">
        <f t="shared" si="6"/>
        <v>565.64450749399441</v>
      </c>
      <c r="W7" s="122">
        <f t="shared" si="6"/>
        <v>518.09623178437903</v>
      </c>
      <c r="X7" s="122">
        <f t="shared" si="6"/>
        <v>500.11745481139684</v>
      </c>
      <c r="Y7" s="122">
        <f t="shared" si="6"/>
        <v>0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201.44687558282922</v>
      </c>
      <c r="C8" s="98">
        <f>IF(RES_hhdet_fec!C8=0,0,RES_hhdet_fec!C8*1000*11630/RES_hhdet_num!C3)</f>
        <v>312.9420331207005</v>
      </c>
      <c r="D8" s="98">
        <f>IF(RES_hhdet_fec!D8=0,0,RES_hhdet_fec!D8*1000*11630/RES_hhdet_num!D3)</f>
        <v>383.54798230540752</v>
      </c>
      <c r="E8" s="98">
        <f>IF(RES_hhdet_fec!E8=0,0,RES_hhdet_fec!E8*1000*11630/RES_hhdet_num!E3)</f>
        <v>677.28789454611569</v>
      </c>
      <c r="F8" s="98">
        <f>IF(RES_hhdet_fec!F8=0,0,RES_hhdet_fec!F8*1000*11630/RES_hhdet_num!F3)</f>
        <v>459.08149833943253</v>
      </c>
      <c r="G8" s="98">
        <f>IF(RES_hhdet_fec!G8=0,0,RES_hhdet_fec!G8*1000*11630/RES_hhdet_num!G3)</f>
        <v>445.1907650077531</v>
      </c>
      <c r="H8" s="98">
        <f>IF(RES_hhdet_fec!H8=0,0,RES_hhdet_fec!H8*1000*11630/RES_hhdet_num!H3)</f>
        <v>397.26830491619438</v>
      </c>
      <c r="I8" s="98">
        <f>IF(RES_hhdet_fec!I8=0,0,RES_hhdet_fec!I8*1000*11630/RES_hhdet_num!I3)</f>
        <v>349.97861679114823</v>
      </c>
      <c r="J8" s="98">
        <f>IF(RES_hhdet_fec!J8=0,0,RES_hhdet_fec!J8*1000*11630/RES_hhdet_num!J3)</f>
        <v>239.11177779966982</v>
      </c>
      <c r="K8" s="98">
        <f>IF(RES_hhdet_fec!K8=0,0,RES_hhdet_fec!K8*1000*11630/RES_hhdet_num!K3)</f>
        <v>104.99901351666325</v>
      </c>
      <c r="L8" s="98">
        <f>IF(RES_hhdet_fec!L8=0,0,RES_hhdet_fec!L8*1000*11630/RES_hhdet_num!L3)</f>
        <v>129.15079956203849</v>
      </c>
      <c r="M8" s="98">
        <f>IF(RES_hhdet_fec!M8=0,0,RES_hhdet_fec!M8*1000*11630/RES_hhdet_num!M3)</f>
        <v>147.39826783530791</v>
      </c>
      <c r="N8" s="98">
        <f>IF(RES_hhdet_fec!N8=0,0,RES_hhdet_fec!N8*1000*11630/RES_hhdet_num!N3)</f>
        <v>350.33102519800633</v>
      </c>
      <c r="O8" s="98">
        <f>IF(RES_hhdet_fec!O8=0,0,RES_hhdet_fec!O8*1000*11630/RES_hhdet_num!O3)</f>
        <v>233.56761288623267</v>
      </c>
      <c r="P8" s="98">
        <f>IF(RES_hhdet_fec!P8=0,0,RES_hhdet_fec!P8*1000*11630/RES_hhdet_num!P3)</f>
        <v>243.45647694701287</v>
      </c>
      <c r="Q8" s="98">
        <f>IF(RES_hhdet_fec!Q8=0,0,RES_hhdet_fec!Q8*1000*11630/RES_hhdet_num!Q3)</f>
        <v>423.2304677054014</v>
      </c>
      <c r="R8" s="98">
        <f>IF(RES_hhdet_fec!R8=0,0,RES_hhdet_fec!R8*1000*11630/RES_hhdet_num!R3)</f>
        <v>562.30742498080338</v>
      </c>
      <c r="S8" s="98">
        <f>IF(RES_hhdet_fec!S8=0,0,RES_hhdet_fec!S8*1000*11630/RES_hhdet_num!S3)</f>
        <v>558.30504196074992</v>
      </c>
      <c r="T8" s="98">
        <f>IF(RES_hhdet_fec!T8=0,0,RES_hhdet_fec!T8*1000*11630/RES_hhdet_num!T3)</f>
        <v>439.16871904937398</v>
      </c>
      <c r="U8" s="98">
        <f>IF(RES_hhdet_fec!U8=0,0,RES_hhdet_fec!U8*1000*11630/RES_hhdet_num!U3)</f>
        <v>627.24024683390405</v>
      </c>
      <c r="V8" s="98">
        <f>IF(RES_hhdet_fec!V8=0,0,RES_hhdet_fec!V8*1000*11630/RES_hhdet_num!V3)</f>
        <v>565.64450749399441</v>
      </c>
      <c r="W8" s="98">
        <f>IF(RES_hhdet_fec!W8=0,0,RES_hhdet_fec!W8*1000*11630/RES_hhdet_num!W3)</f>
        <v>518.09623178437903</v>
      </c>
      <c r="X8" s="98">
        <f>IF(RES_hhdet_fec!X8=0,0,RES_hhdet_fec!X8*1000*11630/RES_hhdet_num!X3)</f>
        <v>500.11745481139684</v>
      </c>
      <c r="Y8" s="98">
        <f>IF(RES_hhdet_fec!Y8=0,0,RES_hhdet_fec!Y8*1000*11630/RES_hhdet_num!Y3)</f>
        <v>0</v>
      </c>
      <c r="DA8" s="63" t="s">
        <v>2249</v>
      </c>
    </row>
    <row r="9" spans="1:105" ht="12" customHeight="1" x14ac:dyDescent="0.25">
      <c r="A9" s="121" t="s">
        <v>55</v>
      </c>
      <c r="B9" s="122">
        <v>1404.2942349964108</v>
      </c>
      <c r="C9" s="122">
        <v>1386.2310481629925</v>
      </c>
      <c r="D9" s="122">
        <v>1428.372385082974</v>
      </c>
      <c r="E9" s="122">
        <v>1421.271609517901</v>
      </c>
      <c r="F9" s="122">
        <v>1474.0683802720321</v>
      </c>
      <c r="G9" s="122">
        <v>1436.7632451978102</v>
      </c>
      <c r="H9" s="122">
        <v>1446.5750439601234</v>
      </c>
      <c r="I9" s="122">
        <v>1343.5366618494825</v>
      </c>
      <c r="J9" s="122">
        <v>1427.4534021501081</v>
      </c>
      <c r="K9" s="122">
        <v>1541.680347197565</v>
      </c>
      <c r="L9" s="122">
        <v>1510.8293902443222</v>
      </c>
      <c r="M9" s="122">
        <v>1497.6817246131614</v>
      </c>
      <c r="N9" s="122">
        <v>1435.1162983979711</v>
      </c>
      <c r="O9" s="122">
        <v>1509.549339798926</v>
      </c>
      <c r="P9" s="122">
        <v>1512.6399503848202</v>
      </c>
      <c r="Q9" s="122">
        <v>1505.8113907447946</v>
      </c>
      <c r="R9" s="122">
        <v>1571.4611325877215</v>
      </c>
      <c r="S9" s="122">
        <v>1563.0217714134646</v>
      </c>
      <c r="T9" s="122">
        <v>1496.0921929785443</v>
      </c>
      <c r="U9" s="122">
        <v>1497.1055880795741</v>
      </c>
      <c r="V9" s="122">
        <v>1494.7836229315037</v>
      </c>
      <c r="W9" s="122">
        <v>1597.9479772019356</v>
      </c>
      <c r="X9" s="122">
        <v>1652.5225937783796</v>
      </c>
      <c r="Y9" s="122">
        <v>0</v>
      </c>
      <c r="DA9" s="130" t="s">
        <v>2250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1974.8809635523157</v>
      </c>
      <c r="C11" s="98">
        <v>1968.2962955718701</v>
      </c>
      <c r="D11" s="98">
        <v>2065.129300760193</v>
      </c>
      <c r="E11" s="98">
        <v>2078.4894617345662</v>
      </c>
      <c r="F11" s="98">
        <v>2122.3914319921282</v>
      </c>
      <c r="G11" s="98">
        <v>2095.9456367456573</v>
      </c>
      <c r="H11" s="98">
        <v>2108.0117784245253</v>
      </c>
      <c r="I11" s="98">
        <v>1947.3495476143746</v>
      </c>
      <c r="J11" s="98">
        <v>2115.0358892621598</v>
      </c>
      <c r="K11" s="98">
        <v>2262.6479674425614</v>
      </c>
      <c r="L11" s="98">
        <v>2145.141478966721</v>
      </c>
      <c r="M11" s="98">
        <v>1801.869015905979</v>
      </c>
      <c r="N11" s="98">
        <v>1573.1564462525794</v>
      </c>
      <c r="O11" s="98">
        <v>2211.3956951441464</v>
      </c>
      <c r="P11" s="98">
        <v>2123.9399864472907</v>
      </c>
      <c r="Q11" s="98">
        <v>1997.2076427269635</v>
      </c>
      <c r="R11" s="98">
        <v>1968.99942552436</v>
      </c>
      <c r="S11" s="98">
        <v>2017.030459796908</v>
      </c>
      <c r="T11" s="98">
        <v>1981.8142147120657</v>
      </c>
      <c r="U11" s="98">
        <v>1935.8601089547328</v>
      </c>
      <c r="V11" s="98">
        <v>1943.8105643934296</v>
      </c>
      <c r="W11" s="98">
        <v>1915.3781994013982</v>
      </c>
      <c r="X11" s="98">
        <v>1966.8869757139764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1219.0331682473093</v>
      </c>
      <c r="C12" s="98">
        <v>1213.4655994941857</v>
      </c>
      <c r="D12" s="98">
        <v>1278.5190954354414</v>
      </c>
      <c r="E12" s="98">
        <v>1280.6354400519347</v>
      </c>
      <c r="F12" s="98">
        <v>1311.6103668337134</v>
      </c>
      <c r="G12" s="98">
        <v>1322.2066105836384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395.4363591383019</v>
      </c>
      <c r="C13" s="101">
        <v>390.95032263272725</v>
      </c>
      <c r="D13" s="101">
        <v>421.37432623488348</v>
      </c>
      <c r="E13" s="101">
        <v>411.13609188173172</v>
      </c>
      <c r="F13" s="101">
        <v>428.28278103165746</v>
      </c>
      <c r="G13" s="101">
        <v>479.43315631759236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823.59680910900761</v>
      </c>
      <c r="C14" s="104">
        <v>822.51527686145846</v>
      </c>
      <c r="D14" s="104">
        <v>857.14476920055779</v>
      </c>
      <c r="E14" s="104">
        <v>869.49934817020289</v>
      </c>
      <c r="F14" s="104">
        <v>883.32758580205598</v>
      </c>
      <c r="G14" s="104">
        <v>842.77345426604597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1776.8653014033134</v>
      </c>
      <c r="C15" s="101">
        <v>1754.8176946826568</v>
      </c>
      <c r="D15" s="101">
        <v>1805.3229808641763</v>
      </c>
      <c r="E15" s="101">
        <v>1800.153234297906</v>
      </c>
      <c r="F15" s="101">
        <v>1865.097675902334</v>
      </c>
      <c r="G15" s="101">
        <v>1801.579373339225</v>
      </c>
      <c r="H15" s="101">
        <v>1820.9910264377866</v>
      </c>
      <c r="I15" s="101">
        <v>1783.2455762457926</v>
      </c>
      <c r="J15" s="101">
        <v>1905.765667637879</v>
      </c>
      <c r="K15" s="101">
        <v>2048.1209823198101</v>
      </c>
      <c r="L15" s="101">
        <v>2001.0668861396848</v>
      </c>
      <c r="M15" s="101">
        <v>1992.0521634416002</v>
      </c>
      <c r="N15" s="101">
        <v>1886.9992817222962</v>
      </c>
      <c r="O15" s="101">
        <v>1874.8614655963245</v>
      </c>
      <c r="P15" s="101">
        <v>1879.438073761562</v>
      </c>
      <c r="Q15" s="101">
        <v>1891.0231111510075</v>
      </c>
      <c r="R15" s="101">
        <v>1954.237351451407</v>
      </c>
      <c r="S15" s="101">
        <v>1931.0931886836565</v>
      </c>
      <c r="T15" s="101">
        <v>1854.7049120464271</v>
      </c>
      <c r="U15" s="101">
        <v>1850.1884400058598</v>
      </c>
      <c r="V15" s="101">
        <v>1835.0582143016879</v>
      </c>
      <c r="W15" s="101">
        <v>1922.6770212984816</v>
      </c>
      <c r="X15" s="101">
        <v>1970.655731763824</v>
      </c>
      <c r="Y15" s="101">
        <v>0</v>
      </c>
      <c r="DA15" s="131" t="s">
        <v>2256</v>
      </c>
    </row>
    <row r="16" spans="1:105" ht="12" customHeight="1" x14ac:dyDescent="0.25">
      <c r="A16" s="107" t="s">
        <v>121</v>
      </c>
      <c r="B16" s="104">
        <v>1192.2581157687994</v>
      </c>
      <c r="C16" s="104">
        <v>1176.279208343753</v>
      </c>
      <c r="D16" s="104">
        <v>1213.2180428827462</v>
      </c>
      <c r="E16" s="104">
        <v>1204.802127234135</v>
      </c>
      <c r="F16" s="104">
        <v>1250.9199384737367</v>
      </c>
      <c r="G16" s="104">
        <v>1228.0664881353196</v>
      </c>
      <c r="H16" s="104">
        <v>1244.2920765833853</v>
      </c>
      <c r="I16" s="104">
        <v>1239.9195155042673</v>
      </c>
      <c r="J16" s="104">
        <v>1323.0500133752707</v>
      </c>
      <c r="K16" s="104">
        <v>1424.7869410761864</v>
      </c>
      <c r="L16" s="104">
        <v>1394.5222060841052</v>
      </c>
      <c r="M16" s="104">
        <v>1383.8909891988596</v>
      </c>
      <c r="N16" s="104">
        <v>1305.3419435415647</v>
      </c>
      <c r="O16" s="104">
        <v>1338.7538997595689</v>
      </c>
      <c r="P16" s="104">
        <v>1349.691463092528</v>
      </c>
      <c r="Q16" s="104">
        <v>1358.7089102000707</v>
      </c>
      <c r="R16" s="104">
        <v>1427.6554090484403</v>
      </c>
      <c r="S16" s="104">
        <v>1428.6651892744139</v>
      </c>
      <c r="T16" s="104">
        <v>1372.3033787963077</v>
      </c>
      <c r="U16" s="104">
        <v>1375.2635710541474</v>
      </c>
      <c r="V16" s="104">
        <v>1380.0544950642507</v>
      </c>
      <c r="W16" s="104">
        <v>1496.5854015953489</v>
      </c>
      <c r="X16" s="104">
        <v>1554.9938941803935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357.01204447395583</v>
      </c>
      <c r="C17" s="98">
        <v>349.06734056428076</v>
      </c>
      <c r="D17" s="98">
        <v>367.77617374018996</v>
      </c>
      <c r="E17" s="98">
        <v>354.17277417292161</v>
      </c>
      <c r="F17" s="98">
        <v>374.714843248509</v>
      </c>
      <c r="G17" s="98">
        <v>409.49953677067288</v>
      </c>
      <c r="H17" s="98">
        <v>372.10354679870574</v>
      </c>
      <c r="I17" s="98">
        <v>368.5558723205649</v>
      </c>
      <c r="J17" s="98">
        <v>386.83965788845393</v>
      </c>
      <c r="K17" s="98">
        <v>419.58186250887587</v>
      </c>
      <c r="L17" s="98">
        <v>413.00198691653026</v>
      </c>
      <c r="M17" s="98">
        <v>401.86606279924393</v>
      </c>
      <c r="N17" s="98">
        <v>319.97978976374105</v>
      </c>
      <c r="O17" s="98">
        <v>346.62228662911787</v>
      </c>
      <c r="P17" s="98">
        <v>339.23471178899916</v>
      </c>
      <c r="Q17" s="98">
        <v>324.41729161454771</v>
      </c>
      <c r="R17" s="98">
        <v>376.45496935338667</v>
      </c>
      <c r="S17" s="98">
        <v>374.25770121519577</v>
      </c>
      <c r="T17" s="98">
        <v>330.45991333891249</v>
      </c>
      <c r="U17" s="98">
        <v>300.62291951710353</v>
      </c>
      <c r="V17" s="98">
        <v>281.37571771709986</v>
      </c>
      <c r="W17" s="98">
        <v>362.54401313352042</v>
      </c>
      <c r="X17" s="98">
        <v>377.20549797278079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835.24607129484355</v>
      </c>
      <c r="C18" s="98">
        <v>827.2118677794723</v>
      </c>
      <c r="D18" s="98">
        <v>845.44186914255636</v>
      </c>
      <c r="E18" s="98">
        <v>850.62935306121358</v>
      </c>
      <c r="F18" s="98">
        <v>876.20509522522775</v>
      </c>
      <c r="G18" s="98">
        <v>818.56695136464646</v>
      </c>
      <c r="H18" s="98">
        <v>872.18852978467987</v>
      </c>
      <c r="I18" s="98">
        <v>871.36364318370249</v>
      </c>
      <c r="J18" s="98">
        <v>936.21035548681652</v>
      </c>
      <c r="K18" s="98">
        <v>1005.2050785673104</v>
      </c>
      <c r="L18" s="98">
        <v>981.52021916757508</v>
      </c>
      <c r="M18" s="98">
        <v>982.02492639961565</v>
      </c>
      <c r="N18" s="98">
        <v>985.36215377782378</v>
      </c>
      <c r="O18" s="98">
        <v>992.13161313045111</v>
      </c>
      <c r="P18" s="98">
        <v>1010.4567513035289</v>
      </c>
      <c r="Q18" s="98">
        <v>1034.2916185855231</v>
      </c>
      <c r="R18" s="98">
        <v>1051.2004396950538</v>
      </c>
      <c r="S18" s="98">
        <v>1054.4074880592182</v>
      </c>
      <c r="T18" s="98">
        <v>1041.8434654573955</v>
      </c>
      <c r="U18" s="98">
        <v>1074.6406515370438</v>
      </c>
      <c r="V18" s="98">
        <v>1098.678777347151</v>
      </c>
      <c r="W18" s="98">
        <v>1134.0413884618288</v>
      </c>
      <c r="X18" s="98">
        <v>1177.7883962076125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662.05674428423356</v>
      </c>
      <c r="C19" s="122">
        <v>645.46928455014495</v>
      </c>
      <c r="D19" s="122">
        <v>729.34757525418638</v>
      </c>
      <c r="E19" s="122">
        <v>706.43732049821892</v>
      </c>
      <c r="F19" s="122">
        <v>760.60335530496627</v>
      </c>
      <c r="G19" s="122">
        <v>743.13128274777523</v>
      </c>
      <c r="H19" s="122">
        <v>756.46113350922121</v>
      </c>
      <c r="I19" s="122">
        <v>715.04096222633609</v>
      </c>
      <c r="J19" s="122">
        <v>715.6090131432569</v>
      </c>
      <c r="K19" s="122">
        <v>750.40071614487488</v>
      </c>
      <c r="L19" s="122">
        <v>720.74450450760753</v>
      </c>
      <c r="M19" s="122">
        <v>683.42592376229197</v>
      </c>
      <c r="N19" s="122">
        <v>662.80963942468884</v>
      </c>
      <c r="O19" s="122">
        <v>746.62548331873404</v>
      </c>
      <c r="P19" s="122">
        <v>758.56632396494729</v>
      </c>
      <c r="Q19" s="122">
        <v>745.10713745061298</v>
      </c>
      <c r="R19" s="122">
        <v>772.42143334906564</v>
      </c>
      <c r="S19" s="122">
        <v>766.02052604480514</v>
      </c>
      <c r="T19" s="122">
        <v>790.63209031395593</v>
      </c>
      <c r="U19" s="122">
        <v>814.47017147595307</v>
      </c>
      <c r="V19" s="122">
        <v>925.68260541275731</v>
      </c>
      <c r="W19" s="122">
        <v>885.45674334105274</v>
      </c>
      <c r="X19" s="122">
        <v>886.06494224598919</v>
      </c>
      <c r="Y19" s="122">
        <v>0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834.66276769853039</v>
      </c>
      <c r="C21" s="98">
        <v>839.28848158976666</v>
      </c>
      <c r="D21" s="98">
        <v>891.01046453652816</v>
      </c>
      <c r="E21" s="98">
        <v>860.288572701004</v>
      </c>
      <c r="F21" s="98">
        <v>983.53304330518336</v>
      </c>
      <c r="G21" s="98">
        <v>913.0777818236636</v>
      </c>
      <c r="H21" s="98">
        <v>908.35960918889327</v>
      </c>
      <c r="I21" s="98">
        <v>937.19340462695004</v>
      </c>
      <c r="J21" s="98">
        <v>946.7680792198455</v>
      </c>
      <c r="K21" s="98">
        <v>835.79513532900114</v>
      </c>
      <c r="L21" s="98">
        <v>1038.6146369887065</v>
      </c>
      <c r="M21" s="98">
        <v>972.36571063105896</v>
      </c>
      <c r="N21" s="98">
        <v>304.85209776466928</v>
      </c>
      <c r="O21" s="98">
        <v>1104.7080936966101</v>
      </c>
      <c r="P21" s="98">
        <v>1072.6293885181285</v>
      </c>
      <c r="Q21" s="98">
        <v>938.48789524047038</v>
      </c>
      <c r="R21" s="98">
        <v>880.22844405740477</v>
      </c>
      <c r="S21" s="98">
        <v>871.02150442635946</v>
      </c>
      <c r="T21" s="98">
        <v>1045.1219167059646</v>
      </c>
      <c r="U21" s="98">
        <v>1074.5521745552387</v>
      </c>
      <c r="V21" s="98">
        <v>1225.0147123160932</v>
      </c>
      <c r="W21" s="98">
        <v>1171.7662531332203</v>
      </c>
      <c r="X21" s="98">
        <v>1092.3260088814079</v>
      </c>
      <c r="Y21" s="98">
        <v>0</v>
      </c>
      <c r="DA21" s="63" t="s">
        <v>2262</v>
      </c>
    </row>
    <row r="22" spans="1:105" ht="12" customHeight="1" x14ac:dyDescent="0.25">
      <c r="A22" s="109" t="s">
        <v>120</v>
      </c>
      <c r="B22" s="33">
        <v>654.3081054537322</v>
      </c>
      <c r="C22" s="33">
        <v>636.76411174562486</v>
      </c>
      <c r="D22" s="33">
        <v>722.08210989339079</v>
      </c>
      <c r="E22" s="33">
        <v>699.52245567238731</v>
      </c>
      <c r="F22" s="33">
        <v>750.58027556703246</v>
      </c>
      <c r="G22" s="33">
        <v>735.51524245628207</v>
      </c>
      <c r="H22" s="33">
        <v>749.34897446065543</v>
      </c>
      <c r="I22" s="33">
        <v>703.9879976235718</v>
      </c>
      <c r="J22" s="33">
        <v>704.15982710677417</v>
      </c>
      <c r="K22" s="33">
        <v>746.23809183064623</v>
      </c>
      <c r="L22" s="33">
        <v>705.35772592811747</v>
      </c>
      <c r="M22" s="33">
        <v>669.55803314780997</v>
      </c>
      <c r="N22" s="33">
        <v>681.85481632070287</v>
      </c>
      <c r="O22" s="33">
        <v>705.50539175614767</v>
      </c>
      <c r="P22" s="33">
        <v>716.17112237539209</v>
      </c>
      <c r="Q22" s="33">
        <v>717.30990339395305</v>
      </c>
      <c r="R22" s="33">
        <v>756.7031034910799</v>
      </c>
      <c r="S22" s="33">
        <v>749.14016042304831</v>
      </c>
      <c r="T22" s="33">
        <v>744.63022951793744</v>
      </c>
      <c r="U22" s="33">
        <v>761.32692392184151</v>
      </c>
      <c r="V22" s="33">
        <v>856.53146509923863</v>
      </c>
      <c r="W22" s="33">
        <v>813.35887324795385</v>
      </c>
      <c r="X22" s="33">
        <v>831.53090469889219</v>
      </c>
      <c r="Y22" s="33">
        <v>0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10705.205853268008</v>
      </c>
      <c r="C24" s="117">
        <f t="shared" si="7"/>
        <v>11781.282932441787</v>
      </c>
      <c r="D24" s="117">
        <f t="shared" si="7"/>
        <v>10822.92378021998</v>
      </c>
      <c r="E24" s="117">
        <f t="shared" si="7"/>
        <v>12374.078344315312</v>
      </c>
      <c r="F24" s="117">
        <f t="shared" si="7"/>
        <v>13408.355562470904</v>
      </c>
      <c r="G24" s="117">
        <f t="shared" si="7"/>
        <v>13251.905146384141</v>
      </c>
      <c r="H24" s="117">
        <f t="shared" si="7"/>
        <v>13091.364223579634</v>
      </c>
      <c r="I24" s="117">
        <f t="shared" si="7"/>
        <v>12517.290393202888</v>
      </c>
      <c r="J24" s="117">
        <f t="shared" si="7"/>
        <v>12385.700859626844</v>
      </c>
      <c r="K24" s="117">
        <f t="shared" si="7"/>
        <v>10210.393876622209</v>
      </c>
      <c r="L24" s="117">
        <f t="shared" si="7"/>
        <v>11275.183832847539</v>
      </c>
      <c r="M24" s="117">
        <f t="shared" si="7"/>
        <v>9539.3655119395389</v>
      </c>
      <c r="N24" s="117">
        <f t="shared" si="7"/>
        <v>5528.8485104119545</v>
      </c>
      <c r="O24" s="117">
        <f t="shared" si="7"/>
        <v>10374.633785135773</v>
      </c>
      <c r="P24" s="117">
        <f t="shared" si="7"/>
        <v>14158.590229726256</v>
      </c>
      <c r="Q24" s="117">
        <f t="shared" si="7"/>
        <v>12623.677849949843</v>
      </c>
      <c r="R24" s="117">
        <f t="shared" ref="R24:V24" si="8">R25+R28+R30+R39</f>
        <v>12317.055751101243</v>
      </c>
      <c r="S24" s="117">
        <f t="shared" si="8"/>
        <v>12269.734026561036</v>
      </c>
      <c r="T24" s="117">
        <f t="shared" si="8"/>
        <v>9663.3875781733277</v>
      </c>
      <c r="U24" s="117">
        <f t="shared" si="8"/>
        <v>7814.7951167437132</v>
      </c>
      <c r="V24" s="117">
        <f t="shared" si="8"/>
        <v>4682.6705931986271</v>
      </c>
      <c r="W24" s="117">
        <f t="shared" ref="W24:Y24" si="9">W25+W28+W30+W39</f>
        <v>9426.6397975081236</v>
      </c>
      <c r="X24" s="117">
        <f t="shared" si="9"/>
        <v>9417.5571904101416</v>
      </c>
      <c r="Y24" s="117">
        <f t="shared" si="9"/>
        <v>8235.5643080903574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8437.3987225922374</v>
      </c>
      <c r="C25" s="122">
        <f t="shared" si="10"/>
        <v>9474.0111734852908</v>
      </c>
      <c r="D25" s="122">
        <f t="shared" si="10"/>
        <v>8406.0750461873122</v>
      </c>
      <c r="E25" s="122">
        <f t="shared" si="10"/>
        <v>9901.9964456933376</v>
      </c>
      <c r="F25" s="122">
        <f t="shared" si="10"/>
        <v>11003.235871589062</v>
      </c>
      <c r="G25" s="122">
        <f t="shared" si="10"/>
        <v>10940.804422267356</v>
      </c>
      <c r="H25" s="122">
        <f t="shared" si="10"/>
        <v>10753.086283584706</v>
      </c>
      <c r="I25" s="122">
        <f t="shared" si="10"/>
        <v>10162.013361419451</v>
      </c>
      <c r="J25" s="122">
        <f t="shared" si="10"/>
        <v>9955.1741989622078</v>
      </c>
      <c r="K25" s="122">
        <f t="shared" si="10"/>
        <v>7685.1538815058375</v>
      </c>
      <c r="L25" s="122">
        <f t="shared" si="10"/>
        <v>8716.0705222349916</v>
      </c>
      <c r="M25" s="122">
        <f t="shared" si="10"/>
        <v>7001.9312938994208</v>
      </c>
      <c r="N25" s="122">
        <f t="shared" si="10"/>
        <v>2814.1520640806698</v>
      </c>
      <c r="O25" s="122">
        <f t="shared" si="10"/>
        <v>7760.5536294520207</v>
      </c>
      <c r="P25" s="122">
        <f t="shared" si="10"/>
        <v>11578.932603636147</v>
      </c>
      <c r="Q25" s="122">
        <f t="shared" si="10"/>
        <v>9953.6985278249776</v>
      </c>
      <c r="R25" s="122">
        <f t="shared" ref="R25:V25" si="11">SUM(R26:R27)</f>
        <v>9468.4091158478896</v>
      </c>
      <c r="S25" s="122">
        <f t="shared" si="11"/>
        <v>9429.5712533543647</v>
      </c>
      <c r="T25" s="122">
        <f t="shared" si="11"/>
        <v>7012.2590289856344</v>
      </c>
      <c r="U25" s="122">
        <f t="shared" si="11"/>
        <v>5009.2654702898681</v>
      </c>
      <c r="V25" s="122">
        <f t="shared" si="11"/>
        <v>1892.371584328494</v>
      </c>
      <c r="W25" s="122">
        <f t="shared" ref="W25:Y25" si="12">SUM(W26:W27)</f>
        <v>6656.4499305713907</v>
      </c>
      <c r="X25" s="122">
        <f t="shared" si="12"/>
        <v>6734.845329640033</v>
      </c>
      <c r="Y25" s="122">
        <f t="shared" si="12"/>
        <v>5598.2697585473252</v>
      </c>
      <c r="DA25" s="130" t="s">
        <v>2265</v>
      </c>
    </row>
    <row r="26" spans="1:105" ht="12" customHeight="1" x14ac:dyDescent="0.25">
      <c r="A26" s="97" t="s">
        <v>74</v>
      </c>
      <c r="B26" s="98">
        <v>8339.8377048559068</v>
      </c>
      <c r="C26" s="98">
        <v>9368.9453747422158</v>
      </c>
      <c r="D26" s="98">
        <v>8310.1139476660392</v>
      </c>
      <c r="E26" s="98">
        <v>9795.4026797064707</v>
      </c>
      <c r="F26" s="98">
        <v>10877.169708952671</v>
      </c>
      <c r="G26" s="98">
        <v>10817.135781558638</v>
      </c>
      <c r="H26" s="98">
        <v>10632.964540269248</v>
      </c>
      <c r="I26" s="98">
        <v>10053.878022159126</v>
      </c>
      <c r="J26" s="98">
        <v>9846.4091631156971</v>
      </c>
      <c r="K26" s="98">
        <v>7594.7955209100073</v>
      </c>
      <c r="L26" s="98">
        <v>8616.3580914895629</v>
      </c>
      <c r="M26" s="98">
        <v>6919.311315766694</v>
      </c>
      <c r="N26" s="98">
        <v>2783.4669586481518</v>
      </c>
      <c r="O26" s="98">
        <v>7664.1921181341932</v>
      </c>
      <c r="P26" s="98">
        <v>11429.308819600054</v>
      </c>
      <c r="Q26" s="98">
        <v>9831.2564072548739</v>
      </c>
      <c r="R26" s="98">
        <v>9352.2004867678806</v>
      </c>
      <c r="S26" s="98">
        <v>9313.8231774200958</v>
      </c>
      <c r="T26" s="98">
        <v>6926.3309379337752</v>
      </c>
      <c r="U26" s="98">
        <v>4947.9253946805666</v>
      </c>
      <c r="V26" s="98">
        <v>1869.0004951074689</v>
      </c>
      <c r="W26" s="98">
        <v>6571.9987133205304</v>
      </c>
      <c r="X26" s="98">
        <v>6644.7219119416868</v>
      </c>
      <c r="Y26" s="98">
        <v>5521.359477842575</v>
      </c>
      <c r="DA26" s="63" t="s">
        <v>2266</v>
      </c>
    </row>
    <row r="27" spans="1:105" ht="12" customHeight="1" x14ac:dyDescent="0.25">
      <c r="A27" s="97" t="s">
        <v>53</v>
      </c>
      <c r="B27" s="98">
        <v>97.561017736330697</v>
      </c>
      <c r="C27" s="98">
        <v>105.06579874307454</v>
      </c>
      <c r="D27" s="98">
        <v>95.961098521273328</v>
      </c>
      <c r="E27" s="98">
        <v>106.59376598686674</v>
      </c>
      <c r="F27" s="98">
        <v>126.06616263639089</v>
      </c>
      <c r="G27" s="98">
        <v>123.66864070871796</v>
      </c>
      <c r="H27" s="98">
        <v>120.12174331545707</v>
      </c>
      <c r="I27" s="98">
        <v>108.13533926032424</v>
      </c>
      <c r="J27" s="98">
        <v>108.76503584651093</v>
      </c>
      <c r="K27" s="98">
        <v>90.358360595830419</v>
      </c>
      <c r="L27" s="98">
        <v>99.712430745428208</v>
      </c>
      <c r="M27" s="98">
        <v>82.619978132726473</v>
      </c>
      <c r="N27" s="98">
        <v>30.685105432517947</v>
      </c>
      <c r="O27" s="98">
        <v>96.361511317827791</v>
      </c>
      <c r="P27" s="98">
        <v>149.62378403609387</v>
      </c>
      <c r="Q27" s="98">
        <v>122.44212057010357</v>
      </c>
      <c r="R27" s="98">
        <v>116.20862908000831</v>
      </c>
      <c r="S27" s="98">
        <v>115.74807593426839</v>
      </c>
      <c r="T27" s="98">
        <v>85.928091051859482</v>
      </c>
      <c r="U27" s="98">
        <v>61.340075609301856</v>
      </c>
      <c r="V27" s="98">
        <v>23.371089221025048</v>
      </c>
      <c r="W27" s="98">
        <v>84.451217250860552</v>
      </c>
      <c r="X27" s="98">
        <v>90.123417698346543</v>
      </c>
      <c r="Y27" s="98">
        <v>76.910280704750448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201.43593870588862</v>
      </c>
      <c r="C28" s="122">
        <f t="shared" si="13"/>
        <v>280.14802927097037</v>
      </c>
      <c r="D28" s="122">
        <f t="shared" si="13"/>
        <v>264.84097021286789</v>
      </c>
      <c r="E28" s="122">
        <f t="shared" si="13"/>
        <v>357.77352362992735</v>
      </c>
      <c r="F28" s="122">
        <f t="shared" si="13"/>
        <v>184.32709522244204</v>
      </c>
      <c r="G28" s="122">
        <f t="shared" si="13"/>
        <v>155.95693627280642</v>
      </c>
      <c r="H28" s="122">
        <f t="shared" si="13"/>
        <v>139.07651927786418</v>
      </c>
      <c r="I28" s="122">
        <f t="shared" si="13"/>
        <v>212.30924753314389</v>
      </c>
      <c r="J28" s="122">
        <f t="shared" si="13"/>
        <v>215.80667052568415</v>
      </c>
      <c r="K28" s="122">
        <f t="shared" si="13"/>
        <v>166.50214909863101</v>
      </c>
      <c r="L28" s="122">
        <f t="shared" si="13"/>
        <v>277.92060757126194</v>
      </c>
      <c r="M28" s="122">
        <f t="shared" si="13"/>
        <v>308.83409108913014</v>
      </c>
      <c r="N28" s="122">
        <f t="shared" si="13"/>
        <v>583.00538063005354</v>
      </c>
      <c r="O28" s="122">
        <f t="shared" si="13"/>
        <v>352.8159854039427</v>
      </c>
      <c r="P28" s="122">
        <f t="shared" si="13"/>
        <v>289.07818253529587</v>
      </c>
      <c r="Q28" s="122">
        <f t="shared" si="13"/>
        <v>388.79957054260331</v>
      </c>
      <c r="R28" s="122">
        <f t="shared" si="13"/>
        <v>474.15895981561465</v>
      </c>
      <c r="S28" s="122">
        <f t="shared" si="13"/>
        <v>483.25407973026813</v>
      </c>
      <c r="T28" s="122">
        <f t="shared" si="13"/>
        <v>348.83171299801694</v>
      </c>
      <c r="U28" s="122">
        <f t="shared" si="13"/>
        <v>485.37750315447357</v>
      </c>
      <c r="V28" s="122">
        <f t="shared" si="13"/>
        <v>372.88538991559494</v>
      </c>
      <c r="W28" s="122">
        <f t="shared" si="13"/>
        <v>303.95149926108417</v>
      </c>
      <c r="X28" s="122">
        <f t="shared" si="13"/>
        <v>228.40603755388133</v>
      </c>
      <c r="Y28" s="122">
        <f t="shared" si="13"/>
        <v>386.59096354456375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201.43593870588862</v>
      </c>
      <c r="C29" s="98">
        <f>IF(RES_hhdet_fec!C29=0,0,RES_hhdet_fec!C29*1000*11630/RES_hhdet_num!C24)</f>
        <v>280.14802927097037</v>
      </c>
      <c r="D29" s="98">
        <f>IF(RES_hhdet_fec!D29=0,0,RES_hhdet_fec!D29*1000*11630/RES_hhdet_num!D24)</f>
        <v>264.84097021286789</v>
      </c>
      <c r="E29" s="98">
        <f>IF(RES_hhdet_fec!E29=0,0,RES_hhdet_fec!E29*1000*11630/RES_hhdet_num!E24)</f>
        <v>357.77352362992735</v>
      </c>
      <c r="F29" s="98">
        <f>IF(RES_hhdet_fec!F29=0,0,RES_hhdet_fec!F29*1000*11630/RES_hhdet_num!F24)</f>
        <v>184.32709522244204</v>
      </c>
      <c r="G29" s="98">
        <f>IF(RES_hhdet_fec!G29=0,0,RES_hhdet_fec!G29*1000*11630/RES_hhdet_num!G24)</f>
        <v>155.95693627280642</v>
      </c>
      <c r="H29" s="98">
        <f>IF(RES_hhdet_fec!H29=0,0,RES_hhdet_fec!H29*1000*11630/RES_hhdet_num!H24)</f>
        <v>139.07651927786418</v>
      </c>
      <c r="I29" s="98">
        <f>IF(RES_hhdet_fec!I29=0,0,RES_hhdet_fec!I29*1000*11630/RES_hhdet_num!I24)</f>
        <v>212.30924753314389</v>
      </c>
      <c r="J29" s="98">
        <f>IF(RES_hhdet_fec!J29=0,0,RES_hhdet_fec!J29*1000*11630/RES_hhdet_num!J24)</f>
        <v>215.80667052568415</v>
      </c>
      <c r="K29" s="98">
        <f>IF(RES_hhdet_fec!K29=0,0,RES_hhdet_fec!K29*1000*11630/RES_hhdet_num!K24)</f>
        <v>166.50214909863101</v>
      </c>
      <c r="L29" s="98">
        <f>IF(RES_hhdet_fec!L29=0,0,RES_hhdet_fec!L29*1000*11630/RES_hhdet_num!L24)</f>
        <v>277.92060757126194</v>
      </c>
      <c r="M29" s="98">
        <f>IF(RES_hhdet_fec!M29=0,0,RES_hhdet_fec!M29*1000*11630/RES_hhdet_num!M24)</f>
        <v>308.83409108913014</v>
      </c>
      <c r="N29" s="98">
        <f>IF(RES_hhdet_fec!N29=0,0,RES_hhdet_fec!N29*1000*11630/RES_hhdet_num!N24)</f>
        <v>583.00538063005354</v>
      </c>
      <c r="O29" s="98">
        <f>IF(RES_hhdet_fec!O29=0,0,RES_hhdet_fec!O29*1000*11630/RES_hhdet_num!O24)</f>
        <v>352.8159854039427</v>
      </c>
      <c r="P29" s="98">
        <f>IF(RES_hhdet_fec!P29=0,0,RES_hhdet_fec!P29*1000*11630/RES_hhdet_num!P24)</f>
        <v>289.07818253529587</v>
      </c>
      <c r="Q29" s="98">
        <f>IF(RES_hhdet_fec!Q29=0,0,RES_hhdet_fec!Q29*1000*11630/RES_hhdet_num!Q24)</f>
        <v>388.79957054260331</v>
      </c>
      <c r="R29" s="98">
        <f>IF(RES_hhdet_fec!R29=0,0,RES_hhdet_fec!R29*1000*11630/RES_hhdet_num!R24)</f>
        <v>474.15895981561465</v>
      </c>
      <c r="S29" s="98">
        <f>IF(RES_hhdet_fec!S29=0,0,RES_hhdet_fec!S29*1000*11630/RES_hhdet_num!S24)</f>
        <v>483.25407973026813</v>
      </c>
      <c r="T29" s="98">
        <f>IF(RES_hhdet_fec!T29=0,0,RES_hhdet_fec!T29*1000*11630/RES_hhdet_num!T24)</f>
        <v>348.83171299801694</v>
      </c>
      <c r="U29" s="98">
        <f>IF(RES_hhdet_fec!U29=0,0,RES_hhdet_fec!U29*1000*11630/RES_hhdet_num!U24)</f>
        <v>485.37750315447357</v>
      </c>
      <c r="V29" s="98">
        <f>IF(RES_hhdet_fec!V29=0,0,RES_hhdet_fec!V29*1000*11630/RES_hhdet_num!V24)</f>
        <v>372.88538991559494</v>
      </c>
      <c r="W29" s="98">
        <f>IF(RES_hhdet_fec!W29=0,0,RES_hhdet_fec!W29*1000*11630/RES_hhdet_num!W24)</f>
        <v>303.95149926108417</v>
      </c>
      <c r="X29" s="98">
        <f>IF(RES_hhdet_fec!X29=0,0,RES_hhdet_fec!X29*1000*11630/RES_hhdet_num!X24)</f>
        <v>228.40603755388133</v>
      </c>
      <c r="Y29" s="98">
        <f>IF(RES_hhdet_fec!Y29=0,0,RES_hhdet_fec!Y29*1000*11630/RES_hhdet_num!Y24)</f>
        <v>386.59096354456375</v>
      </c>
      <c r="DA29" s="63" t="s">
        <v>2269</v>
      </c>
    </row>
    <row r="30" spans="1:105" ht="12" customHeight="1" x14ac:dyDescent="0.25">
      <c r="A30" s="121" t="s">
        <v>55</v>
      </c>
      <c r="B30" s="122">
        <v>1404.3153169704135</v>
      </c>
      <c r="C30" s="122">
        <v>1382.6506870215196</v>
      </c>
      <c r="D30" s="122">
        <v>1424.0345590556694</v>
      </c>
      <c r="E30" s="122">
        <v>1411.1206070420824</v>
      </c>
      <c r="F30" s="122">
        <v>1467.6815162285693</v>
      </c>
      <c r="G30" s="122">
        <v>1423.2658505915574</v>
      </c>
      <c r="H30" s="122">
        <v>1448.8066190797515</v>
      </c>
      <c r="I30" s="122">
        <v>1427.4195318289401</v>
      </c>
      <c r="J30" s="122">
        <v>1498.9589946083029</v>
      </c>
      <c r="K30" s="122">
        <v>1607.9765949569039</v>
      </c>
      <c r="L30" s="122">
        <v>1562.3665611794729</v>
      </c>
      <c r="M30" s="122">
        <v>1548.03585224009</v>
      </c>
      <c r="N30" s="122">
        <v>1469.8294357383456</v>
      </c>
      <c r="O30" s="122">
        <v>1523.558093135415</v>
      </c>
      <c r="P30" s="122">
        <v>1539.1248745205971</v>
      </c>
      <c r="Q30" s="122">
        <v>1538.0641694399726</v>
      </c>
      <c r="R30" s="122">
        <v>1601.4959739767789</v>
      </c>
      <c r="S30" s="122">
        <v>1589.4590975802644</v>
      </c>
      <c r="T30" s="122">
        <v>1513.2099048939035</v>
      </c>
      <c r="U30" s="122">
        <v>1506.0842764650263</v>
      </c>
      <c r="V30" s="122">
        <v>1495.3409179417333</v>
      </c>
      <c r="W30" s="122">
        <v>1590.3369707246816</v>
      </c>
      <c r="X30" s="122">
        <v>1594.0213979868179</v>
      </c>
      <c r="Y30" s="122">
        <v>1534.7996353883909</v>
      </c>
      <c r="DA30" s="130" t="s">
        <v>2270</v>
      </c>
    </row>
    <row r="31" spans="1:105" ht="12" customHeight="1" x14ac:dyDescent="0.25">
      <c r="A31" s="97" t="s">
        <v>141</v>
      </c>
      <c r="B31" s="98">
        <v>1974.8809635523148</v>
      </c>
      <c r="C31" s="98">
        <v>1960.8045797846464</v>
      </c>
      <c r="D31" s="98">
        <v>2055.1615481283643</v>
      </c>
      <c r="E31" s="98">
        <v>2054.2440315897466</v>
      </c>
      <c r="F31" s="98">
        <v>2078.4535891586006</v>
      </c>
      <c r="G31" s="98">
        <v>2031.0926324859174</v>
      </c>
      <c r="H31" s="98">
        <v>2064.1645215169319</v>
      </c>
      <c r="I31" s="98">
        <v>1966.6376352300279</v>
      </c>
      <c r="J31" s="98">
        <v>2131.445858493928</v>
      </c>
      <c r="K31" s="98">
        <v>2267.9697034196802</v>
      </c>
      <c r="L31" s="98">
        <v>2139.3130476441715</v>
      </c>
      <c r="M31" s="98">
        <v>1774.9634581076991</v>
      </c>
      <c r="N31" s="98">
        <v>1563.2646569597111</v>
      </c>
      <c r="O31" s="98">
        <v>2293.8651778775393</v>
      </c>
      <c r="P31" s="98">
        <v>2201.9808847621143</v>
      </c>
      <c r="Q31" s="98">
        <v>2061.7909605961354</v>
      </c>
      <c r="R31" s="98">
        <v>2001.4991361220625</v>
      </c>
      <c r="S31" s="98">
        <v>2034.3667416363965</v>
      </c>
      <c r="T31" s="98">
        <v>1973.4415936217488</v>
      </c>
      <c r="U31" s="98">
        <v>1928.9750481611948</v>
      </c>
      <c r="V31" s="98">
        <v>1920.4700715483316</v>
      </c>
      <c r="W31" s="98">
        <v>1910.7092595145975</v>
      </c>
      <c r="X31" s="98">
        <v>1938.9332195513373</v>
      </c>
      <c r="Y31" s="98">
        <v>1943.473325302685</v>
      </c>
      <c r="DA31" s="63" t="s">
        <v>2271</v>
      </c>
    </row>
    <row r="32" spans="1:105" ht="12" customHeight="1" x14ac:dyDescent="0.25">
      <c r="A32" s="97" t="s">
        <v>140</v>
      </c>
      <c r="B32" s="98">
        <v>1219.0331682473093</v>
      </c>
      <c r="C32" s="98">
        <v>1211.3648478394723</v>
      </c>
      <c r="D32" s="98">
        <v>1275.8774896981215</v>
      </c>
      <c r="E32" s="98">
        <v>1274.9683149607099</v>
      </c>
      <c r="F32" s="98">
        <v>1304.5261955071383</v>
      </c>
      <c r="G32" s="98">
        <v>1309.1472810695414</v>
      </c>
      <c r="H32" s="98">
        <v>1315.7423826245679</v>
      </c>
      <c r="I32" s="98">
        <v>1262.6157581274824</v>
      </c>
      <c r="J32" s="98">
        <v>1367.8379202829049</v>
      </c>
      <c r="K32" s="98">
        <v>1464.6416944202974</v>
      </c>
      <c r="L32" s="98">
        <v>1388.2297931203025</v>
      </c>
      <c r="M32" s="98">
        <v>1137.1190094510723</v>
      </c>
      <c r="N32" s="98">
        <v>907.93704689416336</v>
      </c>
      <c r="O32" s="98">
        <v>1497.4114813398451</v>
      </c>
      <c r="P32" s="98">
        <v>1471.1710383388672</v>
      </c>
      <c r="Q32" s="98">
        <v>1390.2440047980288</v>
      </c>
      <c r="R32" s="98">
        <v>1386.1562240993919</v>
      </c>
      <c r="S32" s="98">
        <v>1442.9723220919057</v>
      </c>
      <c r="T32" s="98">
        <v>1423.512553339559</v>
      </c>
      <c r="U32" s="98">
        <v>1424.1407430795277</v>
      </c>
      <c r="V32" s="98">
        <v>1438.0201284966679</v>
      </c>
      <c r="W32" s="98">
        <v>1493.6620977842526</v>
      </c>
      <c r="X32" s="98">
        <v>1521.0894844413485</v>
      </c>
      <c r="Y32" s="98">
        <v>1529.6146453011268</v>
      </c>
      <c r="DA32" s="63" t="s">
        <v>2272</v>
      </c>
    </row>
    <row r="33" spans="1:105" ht="12" customHeight="1" x14ac:dyDescent="0.25">
      <c r="A33" s="100" t="s">
        <v>50</v>
      </c>
      <c r="B33" s="101">
        <v>395.43635913830178</v>
      </c>
      <c r="C33" s="101">
        <v>388.84957097801401</v>
      </c>
      <c r="D33" s="101">
        <v>418.73272049756378</v>
      </c>
      <c r="E33" s="101">
        <v>405.46896679050707</v>
      </c>
      <c r="F33" s="101">
        <v>421.19860970508228</v>
      </c>
      <c r="G33" s="101">
        <v>466.37382680349555</v>
      </c>
      <c r="H33" s="101">
        <v>421.26526717393352</v>
      </c>
      <c r="I33" s="101">
        <v>404.22780735408048</v>
      </c>
      <c r="J33" s="101">
        <v>430.16319206217298</v>
      </c>
      <c r="K33" s="101">
        <v>462.96651360967809</v>
      </c>
      <c r="L33" s="101">
        <v>434.53701328731256</v>
      </c>
      <c r="M33" s="101">
        <v>300.4517745167812</v>
      </c>
      <c r="N33" s="101">
        <v>16.256067331107982</v>
      </c>
      <c r="O33" s="101">
        <v>405.36236935518508</v>
      </c>
      <c r="P33" s="101">
        <v>387.58689608808754</v>
      </c>
      <c r="Q33" s="101">
        <v>344.56068498085608</v>
      </c>
      <c r="R33" s="101">
        <v>380.79199510460353</v>
      </c>
      <c r="S33" s="101">
        <v>397.09588900963905</v>
      </c>
      <c r="T33" s="101">
        <v>364.45641156085912</v>
      </c>
      <c r="U33" s="101">
        <v>334.51121052316614</v>
      </c>
      <c r="V33" s="101">
        <v>279.03235270615443</v>
      </c>
      <c r="W33" s="101">
        <v>345.90698661600328</v>
      </c>
      <c r="X33" s="101">
        <v>355.48257072246071</v>
      </c>
      <c r="Y33" s="101">
        <v>305.07262245355963</v>
      </c>
      <c r="DA33" s="131" t="s">
        <v>2273</v>
      </c>
    </row>
    <row r="34" spans="1:105" ht="12" customHeight="1" x14ac:dyDescent="0.25">
      <c r="A34" s="103" t="s">
        <v>52</v>
      </c>
      <c r="B34" s="104">
        <v>823.59680910900727</v>
      </c>
      <c r="C34" s="104">
        <v>822.51527686145857</v>
      </c>
      <c r="D34" s="104">
        <v>857.14476920055768</v>
      </c>
      <c r="E34" s="104">
        <v>869.49934817020278</v>
      </c>
      <c r="F34" s="104">
        <v>883.32758580205586</v>
      </c>
      <c r="G34" s="104">
        <v>842.77345426604586</v>
      </c>
      <c r="H34" s="104">
        <v>894.47711545063407</v>
      </c>
      <c r="I34" s="104">
        <v>858.38795077340183</v>
      </c>
      <c r="J34" s="104">
        <v>937.67472822073171</v>
      </c>
      <c r="K34" s="104">
        <v>1001.6751808106192</v>
      </c>
      <c r="L34" s="104">
        <v>953.69277983298991</v>
      </c>
      <c r="M34" s="104">
        <v>836.66723493429095</v>
      </c>
      <c r="N34" s="104">
        <v>891.68097956305542</v>
      </c>
      <c r="O34" s="104">
        <v>1092.0491119846602</v>
      </c>
      <c r="P34" s="104">
        <v>1083.5841422507797</v>
      </c>
      <c r="Q34" s="104">
        <v>1045.6833198171723</v>
      </c>
      <c r="R34" s="104">
        <v>1005.3642289947882</v>
      </c>
      <c r="S34" s="104">
        <v>1045.8764330822667</v>
      </c>
      <c r="T34" s="104">
        <v>1059.0561417786996</v>
      </c>
      <c r="U34" s="104">
        <v>1089.6295325563617</v>
      </c>
      <c r="V34" s="104">
        <v>1158.9877757905135</v>
      </c>
      <c r="W34" s="104">
        <v>1147.7551111682496</v>
      </c>
      <c r="X34" s="104">
        <v>1165.6069137188879</v>
      </c>
      <c r="Y34" s="104">
        <v>1224.5420228475673</v>
      </c>
      <c r="DA34" s="132" t="s">
        <v>2274</v>
      </c>
    </row>
    <row r="35" spans="1:105" ht="12" customHeight="1" x14ac:dyDescent="0.25">
      <c r="A35" s="106" t="s">
        <v>122</v>
      </c>
      <c r="B35" s="101">
        <v>1776.8653014033141</v>
      </c>
      <c r="C35" s="101">
        <v>1751.186052107201</v>
      </c>
      <c r="D35" s="101">
        <v>1800.468519888911</v>
      </c>
      <c r="E35" s="101">
        <v>1788.3573309337291</v>
      </c>
      <c r="F35" s="101">
        <v>1835.7570610824644</v>
      </c>
      <c r="G35" s="101">
        <v>1756.4648642310337</v>
      </c>
      <c r="H35" s="101">
        <v>1796.9688817077847</v>
      </c>
      <c r="I35" s="101">
        <v>1791.1479417220892</v>
      </c>
      <c r="J35" s="101">
        <v>1913.0242681461823</v>
      </c>
      <c r="K35" s="101">
        <v>2050.223470459106</v>
      </c>
      <c r="L35" s="101">
        <v>1996.1602403731781</v>
      </c>
      <c r="M35" s="101">
        <v>1969.797623656935</v>
      </c>
      <c r="N35" s="101">
        <v>1880.6072921565096</v>
      </c>
      <c r="O35" s="101">
        <v>1912.9228738948336</v>
      </c>
      <c r="P35" s="101">
        <v>1926.0880481513304</v>
      </c>
      <c r="Q35" s="101">
        <v>1936.8709854988183</v>
      </c>
      <c r="R35" s="101">
        <v>1994.6454519216754</v>
      </c>
      <c r="S35" s="101">
        <v>1969.4099233804479</v>
      </c>
      <c r="T35" s="101">
        <v>1878.4552548722941</v>
      </c>
      <c r="U35" s="101">
        <v>1858.3737305687009</v>
      </c>
      <c r="V35" s="101">
        <v>1820.5248459991003</v>
      </c>
      <c r="W35" s="101">
        <v>1898.1254930342361</v>
      </c>
      <c r="X35" s="101">
        <v>1951.7069969008671</v>
      </c>
      <c r="Y35" s="101">
        <v>1905.6291222721491</v>
      </c>
      <c r="DA35" s="131" t="s">
        <v>2275</v>
      </c>
    </row>
    <row r="36" spans="1:105" ht="12" customHeight="1" x14ac:dyDescent="0.25">
      <c r="A36" s="107" t="s">
        <v>121</v>
      </c>
      <c r="B36" s="104">
        <v>1192.2581157687994</v>
      </c>
      <c r="C36" s="104">
        <v>1175.4175604536522</v>
      </c>
      <c r="D36" s="104">
        <v>1212.0772739721351</v>
      </c>
      <c r="E36" s="104">
        <v>1202.1647563563702</v>
      </c>
      <c r="F36" s="104">
        <v>1245.5744334587405</v>
      </c>
      <c r="G36" s="104">
        <v>1218.3089015668431</v>
      </c>
      <c r="H36" s="104">
        <v>1239.4712099943972</v>
      </c>
      <c r="I36" s="104">
        <v>1240.7923779001019</v>
      </c>
      <c r="J36" s="104">
        <v>1322.5548878050206</v>
      </c>
      <c r="K36" s="104">
        <v>1422.2169759452386</v>
      </c>
      <c r="L36" s="104">
        <v>1389.6706056288551</v>
      </c>
      <c r="M36" s="104">
        <v>1375.6635982070286</v>
      </c>
      <c r="N36" s="104">
        <v>1299.6580973841665</v>
      </c>
      <c r="O36" s="104">
        <v>1347.4159860142643</v>
      </c>
      <c r="P36" s="104">
        <v>1364.1084959642144</v>
      </c>
      <c r="Q36" s="104">
        <v>1373.3043549219426</v>
      </c>
      <c r="R36" s="104">
        <v>1441.8090165722347</v>
      </c>
      <c r="S36" s="104">
        <v>1442.102238867433</v>
      </c>
      <c r="T36" s="104">
        <v>1382.569894511045</v>
      </c>
      <c r="U36" s="104">
        <v>1383.6391007712862</v>
      </c>
      <c r="V36" s="104">
        <v>1384.793524555939</v>
      </c>
      <c r="W36" s="104">
        <v>1494.1478841483056</v>
      </c>
      <c r="X36" s="104">
        <v>1533.9249635234341</v>
      </c>
      <c r="Y36" s="104">
        <v>1489.8189244067044</v>
      </c>
      <c r="DA36" s="132" t="s">
        <v>2276</v>
      </c>
    </row>
    <row r="37" spans="1:105" ht="12" customHeight="1" x14ac:dyDescent="0.25">
      <c r="A37" s="108" t="s">
        <v>53</v>
      </c>
      <c r="B37" s="98">
        <v>357.01204447395577</v>
      </c>
      <c r="C37" s="98">
        <v>348.20569267417994</v>
      </c>
      <c r="D37" s="98">
        <v>366.6354048295791</v>
      </c>
      <c r="E37" s="98">
        <v>351.53540329515658</v>
      </c>
      <c r="F37" s="98">
        <v>369.36933823351256</v>
      </c>
      <c r="G37" s="98">
        <v>399.7539617324997</v>
      </c>
      <c r="H37" s="98">
        <v>367.64951974393</v>
      </c>
      <c r="I37" s="98">
        <v>370.19494185205235</v>
      </c>
      <c r="J37" s="98">
        <v>387.6354959099861</v>
      </c>
      <c r="K37" s="98">
        <v>419.21014046390871</v>
      </c>
      <c r="L37" s="98">
        <v>411.22001119972589</v>
      </c>
      <c r="M37" s="98">
        <v>397.76947586804556</v>
      </c>
      <c r="N37" s="98">
        <v>317.37251247328243</v>
      </c>
      <c r="O37" s="98">
        <v>353.00540911978777</v>
      </c>
      <c r="P37" s="98">
        <v>348.04497618522277</v>
      </c>
      <c r="Q37" s="98">
        <v>332.56676086041671</v>
      </c>
      <c r="R37" s="98">
        <v>384.09203707773264</v>
      </c>
      <c r="S37" s="98">
        <v>380.96382895649288</v>
      </c>
      <c r="T37" s="98">
        <v>334.04720784520248</v>
      </c>
      <c r="U37" s="98">
        <v>302.15779109056115</v>
      </c>
      <c r="V37" s="98">
        <v>280.09233964477221</v>
      </c>
      <c r="W37" s="98">
        <v>357.63264816697784</v>
      </c>
      <c r="X37" s="98">
        <v>362.79381415175504</v>
      </c>
      <c r="Y37" s="98">
        <v>288.1057804725304</v>
      </c>
      <c r="DA37" s="63" t="s">
        <v>2277</v>
      </c>
    </row>
    <row r="38" spans="1:105" ht="12" customHeight="1" x14ac:dyDescent="0.25">
      <c r="A38" s="108" t="s">
        <v>52</v>
      </c>
      <c r="B38" s="98">
        <v>835.24607129484355</v>
      </c>
      <c r="C38" s="98">
        <v>827.21186777947241</v>
      </c>
      <c r="D38" s="98">
        <v>845.44186914255613</v>
      </c>
      <c r="E38" s="98">
        <v>850.62935306121369</v>
      </c>
      <c r="F38" s="98">
        <v>876.20509522522786</v>
      </c>
      <c r="G38" s="98">
        <v>818.55493983434349</v>
      </c>
      <c r="H38" s="98">
        <v>871.82169025046744</v>
      </c>
      <c r="I38" s="98">
        <v>870.5974360480493</v>
      </c>
      <c r="J38" s="98">
        <v>934.91939189503455</v>
      </c>
      <c r="K38" s="98">
        <v>1003.00683548133</v>
      </c>
      <c r="L38" s="98">
        <v>978.45059442912918</v>
      </c>
      <c r="M38" s="98">
        <v>977.89412233898315</v>
      </c>
      <c r="N38" s="98">
        <v>982.28558491088415</v>
      </c>
      <c r="O38" s="98">
        <v>994.41057689447643</v>
      </c>
      <c r="P38" s="98">
        <v>1016.0635197789917</v>
      </c>
      <c r="Q38" s="98">
        <v>1040.7375940615259</v>
      </c>
      <c r="R38" s="98">
        <v>1057.7169794945021</v>
      </c>
      <c r="S38" s="98">
        <v>1061.13840991094</v>
      </c>
      <c r="T38" s="98">
        <v>1048.5226866658425</v>
      </c>
      <c r="U38" s="98">
        <v>1081.481309680725</v>
      </c>
      <c r="V38" s="98">
        <v>1104.701184911167</v>
      </c>
      <c r="W38" s="98">
        <v>1136.5152359813278</v>
      </c>
      <c r="X38" s="98">
        <v>1171.1311493716789</v>
      </c>
      <c r="Y38" s="98">
        <v>1201.713143934174</v>
      </c>
      <c r="DA38" s="63" t="s">
        <v>2278</v>
      </c>
    </row>
    <row r="39" spans="1:105" ht="12" customHeight="1" x14ac:dyDescent="0.25">
      <c r="A39" s="121" t="s">
        <v>54</v>
      </c>
      <c r="B39" s="122">
        <v>662.05587499946887</v>
      </c>
      <c r="C39" s="122">
        <v>644.47304266400602</v>
      </c>
      <c r="D39" s="122">
        <v>727.97320476413086</v>
      </c>
      <c r="E39" s="122">
        <v>703.18776794996495</v>
      </c>
      <c r="F39" s="122">
        <v>753.11107943083164</v>
      </c>
      <c r="G39" s="122">
        <v>731.87793725242011</v>
      </c>
      <c r="H39" s="122">
        <v>750.39480163731366</v>
      </c>
      <c r="I39" s="122">
        <v>715.5482524213536</v>
      </c>
      <c r="J39" s="122">
        <v>715.76099553064898</v>
      </c>
      <c r="K39" s="122">
        <v>750.76125106083646</v>
      </c>
      <c r="L39" s="122">
        <v>718.8261418618107</v>
      </c>
      <c r="M39" s="122">
        <v>680.56427471089842</v>
      </c>
      <c r="N39" s="122">
        <v>661.8616299628859</v>
      </c>
      <c r="O39" s="122">
        <v>737.70607714439643</v>
      </c>
      <c r="P39" s="122">
        <v>751.45456903421689</v>
      </c>
      <c r="Q39" s="122">
        <v>743.11558214228819</v>
      </c>
      <c r="R39" s="122">
        <v>772.99170146096026</v>
      </c>
      <c r="S39" s="122">
        <v>767.44959589614041</v>
      </c>
      <c r="T39" s="122">
        <v>789.08693129577262</v>
      </c>
      <c r="U39" s="122">
        <v>814.06786683434575</v>
      </c>
      <c r="V39" s="122">
        <v>922.0727010128046</v>
      </c>
      <c r="W39" s="122">
        <v>875.90139695096661</v>
      </c>
      <c r="X39" s="122">
        <v>860.28442522940918</v>
      </c>
      <c r="Y39" s="122">
        <v>715.90395061007735</v>
      </c>
      <c r="DA39" s="130" t="s">
        <v>2279</v>
      </c>
    </row>
    <row r="40" spans="1:105" ht="12" customHeight="1" x14ac:dyDescent="0.25">
      <c r="A40" s="97" t="s">
        <v>50</v>
      </c>
      <c r="B40" s="98">
        <v>834.6627676985305</v>
      </c>
      <c r="C40" s="98">
        <v>838.76400489346202</v>
      </c>
      <c r="D40" s="98">
        <v>890.3079949994393</v>
      </c>
      <c r="E40" s="98">
        <v>858.64276793912154</v>
      </c>
      <c r="F40" s="98">
        <v>979.31935313378676</v>
      </c>
      <c r="G40" s="98">
        <v>905.94421708764798</v>
      </c>
      <c r="H40" s="98">
        <v>904.76858654621765</v>
      </c>
      <c r="I40" s="98">
        <v>938.41605240310662</v>
      </c>
      <c r="J40" s="98">
        <v>947.60538800816801</v>
      </c>
      <c r="K40" s="98">
        <v>836.10992265737309</v>
      </c>
      <c r="L40" s="98">
        <v>1038.4535051808716</v>
      </c>
      <c r="M40" s="98">
        <v>971.3133092837603</v>
      </c>
      <c r="N40" s="98">
        <v>304.61218716977305</v>
      </c>
      <c r="O40" s="98">
        <v>1105.1831716726467</v>
      </c>
      <c r="P40" s="98">
        <v>1072.9683602522744</v>
      </c>
      <c r="Q40" s="98">
        <v>938.69143178168758</v>
      </c>
      <c r="R40" s="98">
        <v>880.0942833001169</v>
      </c>
      <c r="S40" s="98">
        <v>871.428107014896</v>
      </c>
      <c r="T40" s="98">
        <v>1044.4070490962508</v>
      </c>
      <c r="U40" s="98">
        <v>1073.2616217624573</v>
      </c>
      <c r="V40" s="98">
        <v>1219.6395662753698</v>
      </c>
      <c r="W40" s="98">
        <v>1164.7508319522983</v>
      </c>
      <c r="X40" s="98">
        <v>1082.8339726755992</v>
      </c>
      <c r="Y40" s="98">
        <v>964.43420172116271</v>
      </c>
      <c r="DA40" s="63" t="s">
        <v>2280</v>
      </c>
    </row>
    <row r="41" spans="1:105" ht="12" customHeight="1" x14ac:dyDescent="0.25">
      <c r="A41" s="109" t="s">
        <v>120</v>
      </c>
      <c r="B41" s="33">
        <v>654.30810545373208</v>
      </c>
      <c r="C41" s="33">
        <v>635.93166204988927</v>
      </c>
      <c r="D41" s="33">
        <v>720.88093641626563</v>
      </c>
      <c r="E41" s="33">
        <v>696.65717814322477</v>
      </c>
      <c r="F41" s="33">
        <v>744.13082152975778</v>
      </c>
      <c r="G41" s="33">
        <v>725.1131624894698</v>
      </c>
      <c r="H41" s="33">
        <v>744.26631273819271</v>
      </c>
      <c r="I41" s="33">
        <v>706.47520580900243</v>
      </c>
      <c r="J41" s="33">
        <v>705.96404718616714</v>
      </c>
      <c r="K41" s="33">
        <v>747.11180396445729</v>
      </c>
      <c r="L41" s="33">
        <v>705.10967121802855</v>
      </c>
      <c r="M41" s="33">
        <v>667.41945793961429</v>
      </c>
      <c r="N41" s="33">
        <v>680.19884610296958</v>
      </c>
      <c r="O41" s="33">
        <v>709.48569372197971</v>
      </c>
      <c r="P41" s="33">
        <v>721.01146638343153</v>
      </c>
      <c r="Q41" s="33">
        <v>722.03664801995353</v>
      </c>
      <c r="R41" s="33">
        <v>760.50098229154401</v>
      </c>
      <c r="S41" s="33">
        <v>753.22006944230225</v>
      </c>
      <c r="T41" s="33">
        <v>746.30618801466562</v>
      </c>
      <c r="U41" s="33">
        <v>760.65052445135677</v>
      </c>
      <c r="V41" s="33">
        <v>848.83451892435221</v>
      </c>
      <c r="W41" s="33">
        <v>800.48255020421448</v>
      </c>
      <c r="X41" s="33">
        <v>806.88981150202403</v>
      </c>
      <c r="Y41" s="33">
        <v>657.21374518865048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12161.995721101408</v>
      </c>
      <c r="C43" s="117">
        <f t="shared" si="14"/>
        <v>12787.671139071941</v>
      </c>
      <c r="D43" s="117">
        <f t="shared" si="14"/>
        <v>13177.573094337477</v>
      </c>
      <c r="E43" s="117">
        <f t="shared" si="14"/>
        <v>15175.918912785679</v>
      </c>
      <c r="F43" s="117">
        <f t="shared" si="14"/>
        <v>14336.167889288405</v>
      </c>
      <c r="G43" s="117">
        <f t="shared" si="14"/>
        <v>14880.790355180638</v>
      </c>
      <c r="H43" s="117">
        <f t="shared" si="14"/>
        <v>14899.729502829538</v>
      </c>
      <c r="I43" s="117">
        <f t="shared" si="14"/>
        <v>14145.752648895581</v>
      </c>
      <c r="J43" s="117">
        <f t="shared" si="14"/>
        <v>14089.960334585903</v>
      </c>
      <c r="K43" s="117">
        <f t="shared" si="14"/>
        <v>12639.310609677608</v>
      </c>
      <c r="L43" s="117">
        <f t="shared" si="14"/>
        <v>11909.468479119701</v>
      </c>
      <c r="M43" s="117">
        <f t="shared" si="14"/>
        <v>15856.6363398498</v>
      </c>
      <c r="N43" s="117">
        <f t="shared" si="14"/>
        <v>13177.920012670838</v>
      </c>
      <c r="O43" s="117">
        <f t="shared" si="14"/>
        <v>7698.6856853118443</v>
      </c>
      <c r="P43" s="117">
        <f t="shared" si="14"/>
        <v>7976.5057556297006</v>
      </c>
      <c r="Q43" s="117">
        <f t="shared" si="14"/>
        <v>11242.155314009156</v>
      </c>
      <c r="R43" s="117">
        <f t="shared" ref="R43:V43" si="15">R44+R47+R49+R58</f>
        <v>10508.444481913568</v>
      </c>
      <c r="S43" s="117">
        <f t="shared" si="15"/>
        <v>10596.819150195723</v>
      </c>
      <c r="T43" s="117">
        <f t="shared" si="15"/>
        <v>9168.7194969019765</v>
      </c>
      <c r="U43" s="117">
        <f t="shared" si="15"/>
        <v>9930.3624716813138</v>
      </c>
      <c r="V43" s="117">
        <f t="shared" si="15"/>
        <v>10789.003834218856</v>
      </c>
      <c r="W43" s="117">
        <f t="shared" ref="W43:Y43" si="16">W44+W47+W49+W58</f>
        <v>9715.6286609342824</v>
      </c>
      <c r="X43" s="117">
        <f t="shared" si="16"/>
        <v>10985.797150212024</v>
      </c>
      <c r="Y43" s="117">
        <f t="shared" si="16"/>
        <v>8324.4244431362458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9693.7184869582143</v>
      </c>
      <c r="C44" s="122">
        <f t="shared" si="17"/>
        <v>10309.345572183141</v>
      </c>
      <c r="D44" s="122">
        <f t="shared" si="17"/>
        <v>10646.900983511678</v>
      </c>
      <c r="E44" s="122">
        <f t="shared" si="17"/>
        <v>12579.392287401848</v>
      </c>
      <c r="F44" s="122">
        <f t="shared" si="17"/>
        <v>11766.897295111532</v>
      </c>
      <c r="G44" s="122">
        <f t="shared" si="17"/>
        <v>12359.550617565363</v>
      </c>
      <c r="H44" s="122">
        <f t="shared" si="17"/>
        <v>12284.808392503284</v>
      </c>
      <c r="I44" s="122">
        <f t="shared" si="17"/>
        <v>11476.047073934511</v>
      </c>
      <c r="J44" s="122">
        <f t="shared" si="17"/>
        <v>11337.660015824509</v>
      </c>
      <c r="K44" s="122">
        <f t="shared" si="17"/>
        <v>9884.9271933982982</v>
      </c>
      <c r="L44" s="122">
        <f t="shared" si="17"/>
        <v>9169.4602511154098</v>
      </c>
      <c r="M44" s="122">
        <f t="shared" si="17"/>
        <v>13177.468578173717</v>
      </c>
      <c r="N44" s="122">
        <f t="shared" si="17"/>
        <v>10421.538315184598</v>
      </c>
      <c r="O44" s="122">
        <f t="shared" si="17"/>
        <v>5091.3651722598261</v>
      </c>
      <c r="P44" s="122">
        <f t="shared" si="17"/>
        <v>5367.1271097666631</v>
      </c>
      <c r="Q44" s="122">
        <f t="shared" si="17"/>
        <v>8488.2668591756646</v>
      </c>
      <c r="R44" s="122">
        <f t="shared" ref="R44:V44" si="18">SUM(R45:R46)</f>
        <v>7593.3756069923129</v>
      </c>
      <c r="S44" s="122">
        <f t="shared" si="18"/>
        <v>7765.1408737218244</v>
      </c>
      <c r="T44" s="122">
        <f t="shared" si="18"/>
        <v>6496.0396430802193</v>
      </c>
      <c r="U44" s="122">
        <f t="shared" si="18"/>
        <v>7106.6829354534684</v>
      </c>
      <c r="V44" s="122">
        <f t="shared" si="18"/>
        <v>7931.2980964655917</v>
      </c>
      <c r="W44" s="122">
        <f t="shared" ref="W44:Y44" si="19">SUM(W45:W46)</f>
        <v>6803.6781000836891</v>
      </c>
      <c r="X44" s="122">
        <f t="shared" si="19"/>
        <v>7972.261422102737</v>
      </c>
      <c r="Y44" s="122">
        <f t="shared" si="19"/>
        <v>5427.1814775910325</v>
      </c>
      <c r="DA44" s="130" t="s">
        <v>2283</v>
      </c>
    </row>
    <row r="45" spans="1:105" ht="12" customHeight="1" x14ac:dyDescent="0.25">
      <c r="A45" s="97" t="s">
        <v>211</v>
      </c>
      <c r="B45" s="98">
        <v>9597.8937361706867</v>
      </c>
      <c r="C45" s="98">
        <v>10210.628443868169</v>
      </c>
      <c r="D45" s="98">
        <v>10540.85034473835</v>
      </c>
      <c r="E45" s="98">
        <v>12459.974199136946</v>
      </c>
      <c r="F45" s="98">
        <v>11646.611779340778</v>
      </c>
      <c r="G45" s="98">
        <v>12233.932470235104</v>
      </c>
      <c r="H45" s="98">
        <v>12162.161795967826</v>
      </c>
      <c r="I45" s="98">
        <v>11367.600697579324</v>
      </c>
      <c r="J45" s="98">
        <v>11228.872201903429</v>
      </c>
      <c r="K45" s="98">
        <v>9784.0807729221578</v>
      </c>
      <c r="L45" s="98">
        <v>9079.7293677632897</v>
      </c>
      <c r="M45" s="98">
        <v>13046.74925807155</v>
      </c>
      <c r="N45" s="98">
        <v>10327.279729630402</v>
      </c>
      <c r="O45" s="98">
        <v>5039.2155248483796</v>
      </c>
      <c r="P45" s="98">
        <v>5309.94233779154</v>
      </c>
      <c r="Q45" s="98">
        <v>8402.3762473390452</v>
      </c>
      <c r="R45" s="98">
        <v>7515.7973385833984</v>
      </c>
      <c r="S45" s="98">
        <v>7683.8932581879308</v>
      </c>
      <c r="T45" s="98">
        <v>6426.408147008915</v>
      </c>
      <c r="U45" s="98">
        <v>7028.1456462286715</v>
      </c>
      <c r="V45" s="98">
        <v>7841.4761366989214</v>
      </c>
      <c r="W45" s="98">
        <v>6725.2293836264607</v>
      </c>
      <c r="X45" s="98">
        <v>7878.952237401737</v>
      </c>
      <c r="Y45" s="98">
        <v>5362.5369089771766</v>
      </c>
      <c r="DA45" s="63" t="s">
        <v>2284</v>
      </c>
    </row>
    <row r="46" spans="1:105" ht="12" customHeight="1" x14ac:dyDescent="0.25">
      <c r="A46" s="97" t="s">
        <v>53</v>
      </c>
      <c r="B46" s="98">
        <v>95.824750787527151</v>
      </c>
      <c r="C46" s="98">
        <v>98.717128314973323</v>
      </c>
      <c r="D46" s="98">
        <v>106.05063877332816</v>
      </c>
      <c r="E46" s="98">
        <v>119.41808826490181</v>
      </c>
      <c r="F46" s="98">
        <v>120.28551577075463</v>
      </c>
      <c r="G46" s="98">
        <v>125.61814733025891</v>
      </c>
      <c r="H46" s="98">
        <v>122.64659653545836</v>
      </c>
      <c r="I46" s="98">
        <v>108.44637635518613</v>
      </c>
      <c r="J46" s="98">
        <v>108.78781392108061</v>
      </c>
      <c r="K46" s="98">
        <v>100.84642047614037</v>
      </c>
      <c r="L46" s="98">
        <v>89.730883352119889</v>
      </c>
      <c r="M46" s="98">
        <v>130.71932010216804</v>
      </c>
      <c r="N46" s="98">
        <v>94.258585554197197</v>
      </c>
      <c r="O46" s="98">
        <v>52.149647411446516</v>
      </c>
      <c r="P46" s="98">
        <v>57.184771975122921</v>
      </c>
      <c r="Q46" s="98">
        <v>85.890611836620224</v>
      </c>
      <c r="R46" s="98">
        <v>77.578268408914937</v>
      </c>
      <c r="S46" s="98">
        <v>81.247615533893409</v>
      </c>
      <c r="T46" s="98">
        <v>69.631496071304355</v>
      </c>
      <c r="U46" s="98">
        <v>78.537289224797348</v>
      </c>
      <c r="V46" s="98">
        <v>89.821959766670631</v>
      </c>
      <c r="W46" s="98">
        <v>78.448716457228301</v>
      </c>
      <c r="X46" s="98">
        <v>93.309184701000348</v>
      </c>
      <c r="Y46" s="98">
        <v>64.644568613855782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201.4291805993706</v>
      </c>
      <c r="C47" s="122">
        <f t="shared" si="20"/>
        <v>259.24471909730096</v>
      </c>
      <c r="D47" s="122">
        <f t="shared" si="20"/>
        <v>211.59263976576392</v>
      </c>
      <c r="E47" s="122">
        <f t="shared" si="20"/>
        <v>303.91383679442646</v>
      </c>
      <c r="F47" s="122">
        <f t="shared" si="20"/>
        <v>193.21285848557153</v>
      </c>
      <c r="G47" s="122">
        <f t="shared" si="20"/>
        <v>217.0046761652865</v>
      </c>
      <c r="H47" s="122">
        <f t="shared" si="20"/>
        <v>265.14657499661661</v>
      </c>
      <c r="I47" s="122">
        <f t="shared" si="20"/>
        <v>384.11831879366378</v>
      </c>
      <c r="J47" s="122">
        <f t="shared" si="20"/>
        <v>371.82579136448425</v>
      </c>
      <c r="K47" s="122">
        <f t="shared" si="20"/>
        <v>246.33181544743505</v>
      </c>
      <c r="L47" s="122">
        <f t="shared" si="20"/>
        <v>329.67735592784788</v>
      </c>
      <c r="M47" s="122">
        <f t="shared" si="20"/>
        <v>306.22246092125187</v>
      </c>
      <c r="N47" s="122">
        <f t="shared" si="20"/>
        <v>486.47963994173455</v>
      </c>
      <c r="O47" s="122">
        <f t="shared" si="20"/>
        <v>274.83981756088576</v>
      </c>
      <c r="P47" s="122">
        <f t="shared" si="20"/>
        <v>224.61391116133154</v>
      </c>
      <c r="Q47" s="122">
        <f t="shared" si="20"/>
        <v>316.08282443989748</v>
      </c>
      <c r="R47" s="122">
        <f t="shared" si="20"/>
        <v>382.59881386338674</v>
      </c>
      <c r="S47" s="122">
        <f t="shared" si="20"/>
        <v>405.58941914449696</v>
      </c>
      <c r="T47" s="122">
        <f t="shared" si="20"/>
        <v>299.70411413606212</v>
      </c>
      <c r="U47" s="122">
        <f t="shared" si="20"/>
        <v>419.57393079899452</v>
      </c>
      <c r="V47" s="122">
        <f t="shared" si="20"/>
        <v>381.69981380103371</v>
      </c>
      <c r="W47" s="122">
        <f t="shared" si="20"/>
        <v>369.07253012877999</v>
      </c>
      <c r="X47" s="122">
        <f t="shared" si="20"/>
        <v>341.07575925652577</v>
      </c>
      <c r="Y47" s="122">
        <f t="shared" si="20"/>
        <v>430.05331086003997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201.4291805993706</v>
      </c>
      <c r="C48" s="98">
        <f>IF(RES_hhdet_fec!C48=0,0,RES_hhdet_fec!C48*1000*11630/RES_hhdet_num!C43)</f>
        <v>259.24471909730096</v>
      </c>
      <c r="D48" s="98">
        <f>IF(RES_hhdet_fec!D48=0,0,RES_hhdet_fec!D48*1000*11630/RES_hhdet_num!D43)</f>
        <v>211.59263976576392</v>
      </c>
      <c r="E48" s="98">
        <f>IF(RES_hhdet_fec!E48=0,0,RES_hhdet_fec!E48*1000*11630/RES_hhdet_num!E43)</f>
        <v>303.91383679442646</v>
      </c>
      <c r="F48" s="98">
        <f>IF(RES_hhdet_fec!F48=0,0,RES_hhdet_fec!F48*1000*11630/RES_hhdet_num!F43)</f>
        <v>193.21285848557153</v>
      </c>
      <c r="G48" s="98">
        <f>IF(RES_hhdet_fec!G48=0,0,RES_hhdet_fec!G48*1000*11630/RES_hhdet_num!G43)</f>
        <v>217.0046761652865</v>
      </c>
      <c r="H48" s="98">
        <f>IF(RES_hhdet_fec!H48=0,0,RES_hhdet_fec!H48*1000*11630/RES_hhdet_num!H43)</f>
        <v>265.14657499661661</v>
      </c>
      <c r="I48" s="98">
        <f>IF(RES_hhdet_fec!I48=0,0,RES_hhdet_fec!I48*1000*11630/RES_hhdet_num!I43)</f>
        <v>384.11831879366378</v>
      </c>
      <c r="J48" s="98">
        <f>IF(RES_hhdet_fec!J48=0,0,RES_hhdet_fec!J48*1000*11630/RES_hhdet_num!J43)</f>
        <v>371.82579136448425</v>
      </c>
      <c r="K48" s="98">
        <f>IF(RES_hhdet_fec!K48=0,0,RES_hhdet_fec!K48*1000*11630/RES_hhdet_num!K43)</f>
        <v>246.33181544743505</v>
      </c>
      <c r="L48" s="98">
        <f>IF(RES_hhdet_fec!L48=0,0,RES_hhdet_fec!L48*1000*11630/RES_hhdet_num!L43)</f>
        <v>329.67735592784788</v>
      </c>
      <c r="M48" s="98">
        <f>IF(RES_hhdet_fec!M48=0,0,RES_hhdet_fec!M48*1000*11630/RES_hhdet_num!M43)</f>
        <v>306.22246092125187</v>
      </c>
      <c r="N48" s="98">
        <f>IF(RES_hhdet_fec!N48=0,0,RES_hhdet_fec!N48*1000*11630/RES_hhdet_num!N43)</f>
        <v>486.47963994173455</v>
      </c>
      <c r="O48" s="98">
        <f>IF(RES_hhdet_fec!O48=0,0,RES_hhdet_fec!O48*1000*11630/RES_hhdet_num!O43)</f>
        <v>274.83981756088576</v>
      </c>
      <c r="P48" s="98">
        <f>IF(RES_hhdet_fec!P48=0,0,RES_hhdet_fec!P48*1000*11630/RES_hhdet_num!P43)</f>
        <v>224.61391116133154</v>
      </c>
      <c r="Q48" s="98">
        <f>IF(RES_hhdet_fec!Q48=0,0,RES_hhdet_fec!Q48*1000*11630/RES_hhdet_num!Q43)</f>
        <v>316.08282443989748</v>
      </c>
      <c r="R48" s="98">
        <f>IF(RES_hhdet_fec!R48=0,0,RES_hhdet_fec!R48*1000*11630/RES_hhdet_num!R43)</f>
        <v>382.59881386338674</v>
      </c>
      <c r="S48" s="98">
        <f>IF(RES_hhdet_fec!S48=0,0,RES_hhdet_fec!S48*1000*11630/RES_hhdet_num!S43)</f>
        <v>405.58941914449696</v>
      </c>
      <c r="T48" s="98">
        <f>IF(RES_hhdet_fec!T48=0,0,RES_hhdet_fec!T48*1000*11630/RES_hhdet_num!T43)</f>
        <v>299.70411413606212</v>
      </c>
      <c r="U48" s="98">
        <f>IF(RES_hhdet_fec!U48=0,0,RES_hhdet_fec!U48*1000*11630/RES_hhdet_num!U43)</f>
        <v>419.57393079899452</v>
      </c>
      <c r="V48" s="98">
        <f>IF(RES_hhdet_fec!V48=0,0,RES_hhdet_fec!V48*1000*11630/RES_hhdet_num!V43)</f>
        <v>381.69981380103371</v>
      </c>
      <c r="W48" s="98">
        <f>IF(RES_hhdet_fec!W48=0,0,RES_hhdet_fec!W48*1000*11630/RES_hhdet_num!W43)</f>
        <v>369.07253012877999</v>
      </c>
      <c r="X48" s="98">
        <f>IF(RES_hhdet_fec!X48=0,0,RES_hhdet_fec!X48*1000*11630/RES_hhdet_num!X43)</f>
        <v>341.07575925652577</v>
      </c>
      <c r="Y48" s="98">
        <f>IF(RES_hhdet_fec!Y48=0,0,RES_hhdet_fec!Y48*1000*11630/RES_hhdet_num!Y43)</f>
        <v>430.05331086003997</v>
      </c>
      <c r="DA48" s="63" t="s">
        <v>2287</v>
      </c>
    </row>
    <row r="49" spans="1:105" ht="12" customHeight="1" x14ac:dyDescent="0.25">
      <c r="A49" s="121" t="s">
        <v>55</v>
      </c>
      <c r="B49" s="122">
        <v>1604.7925515371512</v>
      </c>
      <c r="C49" s="122">
        <v>1575.8639096849895</v>
      </c>
      <c r="D49" s="122">
        <v>1594.9613949422205</v>
      </c>
      <c r="E49" s="122">
        <v>1593.8330558059929</v>
      </c>
      <c r="F49" s="122">
        <v>1627.1360145504721</v>
      </c>
      <c r="G49" s="122">
        <v>1574.6772126610688</v>
      </c>
      <c r="H49" s="122">
        <v>1599.6821590124423</v>
      </c>
      <c r="I49" s="122">
        <v>1569.8596768224318</v>
      </c>
      <c r="J49" s="122">
        <v>1664.554628206572</v>
      </c>
      <c r="K49" s="122">
        <v>1756.9378948132437</v>
      </c>
      <c r="L49" s="122">
        <v>1691.467977614549</v>
      </c>
      <c r="M49" s="122">
        <v>1692.0934668436594</v>
      </c>
      <c r="N49" s="122">
        <v>1606.4652035328249</v>
      </c>
      <c r="O49" s="122">
        <v>1596.549598761045</v>
      </c>
      <c r="P49" s="122">
        <v>1635.4313898012333</v>
      </c>
      <c r="Q49" s="122">
        <v>1694.8455560330253</v>
      </c>
      <c r="R49" s="122">
        <v>1759.0717751807956</v>
      </c>
      <c r="S49" s="122">
        <v>1659.9850817960864</v>
      </c>
      <c r="T49" s="122">
        <v>1585.2898350149958</v>
      </c>
      <c r="U49" s="122">
        <v>1591.4916191363716</v>
      </c>
      <c r="V49" s="122">
        <v>1554.2585831241283</v>
      </c>
      <c r="W49" s="122">
        <v>1661.3367039118282</v>
      </c>
      <c r="X49" s="122">
        <v>1791.8973831853327</v>
      </c>
      <c r="Y49" s="122">
        <v>1730.1943871693759</v>
      </c>
      <c r="DA49" s="130" t="s">
        <v>2288</v>
      </c>
    </row>
    <row r="50" spans="1:105" ht="12" customHeight="1" x14ac:dyDescent="0.25">
      <c r="A50" s="97" t="s">
        <v>138</v>
      </c>
      <c r="B50" s="98">
        <v>2231.109689761292</v>
      </c>
      <c r="C50" s="98">
        <v>2228.939739776511</v>
      </c>
      <c r="D50" s="98">
        <v>2211.4710717948142</v>
      </c>
      <c r="E50" s="98">
        <v>2303.6952418023811</v>
      </c>
      <c r="F50" s="98">
        <v>2313.5629246084995</v>
      </c>
      <c r="G50" s="98">
        <v>2255.3477495989205</v>
      </c>
      <c r="H50" s="98">
        <v>2286.9865016887329</v>
      </c>
      <c r="I50" s="98">
        <v>2234.8287433380606</v>
      </c>
      <c r="J50" s="98">
        <v>2480.1820124180367</v>
      </c>
      <c r="K50" s="98">
        <v>2550.2864352541851</v>
      </c>
      <c r="L50" s="98">
        <v>2415.8833033677033</v>
      </c>
      <c r="M50" s="98">
        <v>2503.3524414093231</v>
      </c>
      <c r="N50" s="98">
        <v>2395.7076592480471</v>
      </c>
      <c r="O50" s="98">
        <v>2072.3768410467123</v>
      </c>
      <c r="P50" s="98">
        <v>2223.3518385117613</v>
      </c>
      <c r="Q50" s="98">
        <v>2500.6004210394026</v>
      </c>
      <c r="R50" s="98">
        <v>2573.0740548225108</v>
      </c>
      <c r="S50" s="98">
        <v>2076.2785743262857</v>
      </c>
      <c r="T50" s="98">
        <v>2074.8859777834141</v>
      </c>
      <c r="U50" s="98">
        <v>2178.1439767581605</v>
      </c>
      <c r="V50" s="98">
        <v>1932.7827801869539</v>
      </c>
      <c r="W50" s="98">
        <v>1983.7018417114541</v>
      </c>
      <c r="X50" s="98">
        <v>2359.4454888958026</v>
      </c>
      <c r="Y50" s="98">
        <v>2132.5111547535985</v>
      </c>
      <c r="DA50" s="63" t="s">
        <v>2289</v>
      </c>
    </row>
    <row r="51" spans="1:105" ht="12" customHeight="1" x14ac:dyDescent="0.25">
      <c r="A51" s="97" t="s">
        <v>137</v>
      </c>
      <c r="B51" s="98">
        <v>1286.2464911335385</v>
      </c>
      <c r="C51" s="98">
        <v>1284.717965413392</v>
      </c>
      <c r="D51" s="98">
        <v>1282.9680797971271</v>
      </c>
      <c r="E51" s="98">
        <v>1330.1606704164553</v>
      </c>
      <c r="F51" s="98">
        <v>1345.6101162509285</v>
      </c>
      <c r="G51" s="98">
        <v>1345.7717511272626</v>
      </c>
      <c r="H51" s="98">
        <v>1336.7243745122764</v>
      </c>
      <c r="I51" s="98">
        <v>1306.5617244799712</v>
      </c>
      <c r="J51" s="98">
        <v>1451.8982767730197</v>
      </c>
      <c r="K51" s="98">
        <v>1502.5124892126025</v>
      </c>
      <c r="L51" s="98">
        <v>1436.070381721896</v>
      </c>
      <c r="M51" s="98">
        <v>1506.1194578237346</v>
      </c>
      <c r="N51" s="98">
        <v>1435.0675795553173</v>
      </c>
      <c r="O51" s="98">
        <v>1292.2547344457898</v>
      </c>
      <c r="P51" s="98">
        <v>1389.5832506725596</v>
      </c>
      <c r="Q51" s="98">
        <v>1555.269293457183</v>
      </c>
      <c r="R51" s="98">
        <v>1641.8716457863588</v>
      </c>
      <c r="S51" s="98">
        <v>1361.4362102876241</v>
      </c>
      <c r="T51" s="98">
        <v>1362.7754128831368</v>
      </c>
      <c r="U51" s="98">
        <v>1452.948048492611</v>
      </c>
      <c r="V51" s="98">
        <v>1329.0326142323474</v>
      </c>
      <c r="W51" s="98">
        <v>1429.6316985392568</v>
      </c>
      <c r="X51" s="98">
        <v>1734.1590900161762</v>
      </c>
      <c r="Y51" s="98">
        <v>1579.0976446084555</v>
      </c>
      <c r="DA51" s="63" t="s">
        <v>2290</v>
      </c>
    </row>
    <row r="52" spans="1:105" ht="12" customHeight="1" x14ac:dyDescent="0.25">
      <c r="A52" s="100" t="s">
        <v>211</v>
      </c>
      <c r="B52" s="101">
        <v>448.60250969622695</v>
      </c>
      <c r="C52" s="101">
        <v>444.4759414070964</v>
      </c>
      <c r="D52" s="101">
        <v>452.772363625183</v>
      </c>
      <c r="E52" s="101">
        <v>455.98470134475349</v>
      </c>
      <c r="F52" s="101">
        <v>472.55798082936451</v>
      </c>
      <c r="G52" s="101">
        <v>521.2209094376135</v>
      </c>
      <c r="H52" s="101">
        <v>471.30581642044177</v>
      </c>
      <c r="I52" s="101">
        <v>458.38852923069607</v>
      </c>
      <c r="J52" s="101">
        <v>500.78906059812147</v>
      </c>
      <c r="K52" s="101">
        <v>516.05050804083976</v>
      </c>
      <c r="L52" s="101">
        <v>490.2736199117623</v>
      </c>
      <c r="M52" s="101">
        <v>505.43502289580869</v>
      </c>
      <c r="N52" s="101">
        <v>408.61693557260378</v>
      </c>
      <c r="O52" s="101">
        <v>388.74593072965592</v>
      </c>
      <c r="P52" s="101">
        <v>411.48967814347753</v>
      </c>
      <c r="Q52" s="101">
        <v>443.67708076724205</v>
      </c>
      <c r="R52" s="101">
        <v>517.49062951185954</v>
      </c>
      <c r="S52" s="101">
        <v>417.77468116223417</v>
      </c>
      <c r="T52" s="101">
        <v>372.11068975643286</v>
      </c>
      <c r="U52" s="101">
        <v>354.96535893225587</v>
      </c>
      <c r="V52" s="101">
        <v>286.00301470665056</v>
      </c>
      <c r="W52" s="101">
        <v>361.83199798948516</v>
      </c>
      <c r="X52" s="101">
        <v>454.63473634442443</v>
      </c>
      <c r="Y52" s="101">
        <v>338.67810178274118</v>
      </c>
      <c r="DA52" s="131" t="s">
        <v>2291</v>
      </c>
    </row>
    <row r="53" spans="1:105" ht="12" customHeight="1" x14ac:dyDescent="0.25">
      <c r="A53" s="103" t="s">
        <v>52</v>
      </c>
      <c r="B53" s="104">
        <v>837.64398143731148</v>
      </c>
      <c r="C53" s="104">
        <v>840.24202400629554</v>
      </c>
      <c r="D53" s="104">
        <v>830.19571617194435</v>
      </c>
      <c r="E53" s="104">
        <v>874.17596907170173</v>
      </c>
      <c r="F53" s="104">
        <v>873.05213542156412</v>
      </c>
      <c r="G53" s="104">
        <v>824.55084168964902</v>
      </c>
      <c r="H53" s="104">
        <v>865.41855809183471</v>
      </c>
      <c r="I53" s="104">
        <v>848.17319524927484</v>
      </c>
      <c r="J53" s="104">
        <v>951.10921617489828</v>
      </c>
      <c r="K53" s="104">
        <v>986.46198117176266</v>
      </c>
      <c r="L53" s="104">
        <v>945.79676181013383</v>
      </c>
      <c r="M53" s="104">
        <v>1000.6844349279257</v>
      </c>
      <c r="N53" s="104">
        <v>1026.4506439827137</v>
      </c>
      <c r="O53" s="104">
        <v>903.50880371613368</v>
      </c>
      <c r="P53" s="104">
        <v>978.09357252908183</v>
      </c>
      <c r="Q53" s="104">
        <v>1111.5922126899411</v>
      </c>
      <c r="R53" s="104">
        <v>1124.3810162744992</v>
      </c>
      <c r="S53" s="104">
        <v>943.66152912539019</v>
      </c>
      <c r="T53" s="104">
        <v>990.66472312670408</v>
      </c>
      <c r="U53" s="104">
        <v>1097.9826895603551</v>
      </c>
      <c r="V53" s="104">
        <v>1043.029599525697</v>
      </c>
      <c r="W53" s="104">
        <v>1067.7997005497714</v>
      </c>
      <c r="X53" s="104">
        <v>1279.5243536717517</v>
      </c>
      <c r="Y53" s="104">
        <v>1240.4195428257146</v>
      </c>
      <c r="DA53" s="132" t="s">
        <v>2292</v>
      </c>
    </row>
    <row r="54" spans="1:105" ht="12" customHeight="1" x14ac:dyDescent="0.25">
      <c r="A54" s="106" t="s">
        <v>122</v>
      </c>
      <c r="B54" s="101">
        <v>1776.8653014033137</v>
      </c>
      <c r="C54" s="101">
        <v>1745.8185148365503</v>
      </c>
      <c r="D54" s="101">
        <v>1783.5596221679677</v>
      </c>
      <c r="E54" s="101">
        <v>1768.4527721928723</v>
      </c>
      <c r="F54" s="101">
        <v>1818.4549998237612</v>
      </c>
      <c r="G54" s="101">
        <v>1746.2913587942885</v>
      </c>
      <c r="H54" s="101">
        <v>1795.5193829516863</v>
      </c>
      <c r="I54" s="101">
        <v>1793.2406740021067</v>
      </c>
      <c r="J54" s="101">
        <v>1915.2512507492929</v>
      </c>
      <c r="K54" s="101">
        <v>2051.8881863708393</v>
      </c>
      <c r="L54" s="101">
        <v>1997.8023577310078</v>
      </c>
      <c r="M54" s="101">
        <v>1976.2289917208211</v>
      </c>
      <c r="N54" s="101">
        <v>1890.7705648330132</v>
      </c>
      <c r="O54" s="101">
        <v>1928.0331522788206</v>
      </c>
      <c r="P54" s="101">
        <v>1944.7316486550765</v>
      </c>
      <c r="Q54" s="101">
        <v>1957.2626530350624</v>
      </c>
      <c r="R54" s="101">
        <v>2008.0645778169558</v>
      </c>
      <c r="S54" s="101">
        <v>1966.1414357060178</v>
      </c>
      <c r="T54" s="101">
        <v>1861.1122574478616</v>
      </c>
      <c r="U54" s="101">
        <v>1824.8935218692611</v>
      </c>
      <c r="V54" s="101">
        <v>1799.1414404470625</v>
      </c>
      <c r="W54" s="101">
        <v>1898.2048232258023</v>
      </c>
      <c r="X54" s="101">
        <v>1957.0131159262021</v>
      </c>
      <c r="Y54" s="101">
        <v>1913.1198070541914</v>
      </c>
      <c r="DA54" s="131" t="s">
        <v>2293</v>
      </c>
    </row>
    <row r="55" spans="1:105" ht="12" customHeight="1" x14ac:dyDescent="0.25">
      <c r="A55" s="107" t="s">
        <v>121</v>
      </c>
      <c r="B55" s="104">
        <v>1192.2581157687994</v>
      </c>
      <c r="C55" s="104">
        <v>1174.1091565179356</v>
      </c>
      <c r="D55" s="104">
        <v>1208.8240305894362</v>
      </c>
      <c r="E55" s="104">
        <v>1198.1385523715762</v>
      </c>
      <c r="F55" s="104">
        <v>1241.3112873543712</v>
      </c>
      <c r="G55" s="104">
        <v>1215.0324068181897</v>
      </c>
      <c r="H55" s="104">
        <v>1238.4487762931842</v>
      </c>
      <c r="I55" s="104">
        <v>1240.8588770389549</v>
      </c>
      <c r="J55" s="104">
        <v>1323.2696161066522</v>
      </c>
      <c r="K55" s="104">
        <v>1423.2494605244947</v>
      </c>
      <c r="L55" s="104">
        <v>1391.240474779845</v>
      </c>
      <c r="M55" s="104">
        <v>1378.4486414340879</v>
      </c>
      <c r="N55" s="104">
        <v>1303.374967353634</v>
      </c>
      <c r="O55" s="104">
        <v>1352.9842350424747</v>
      </c>
      <c r="P55" s="104">
        <v>1371.2101273981893</v>
      </c>
      <c r="Q55" s="104">
        <v>1382.187931384389</v>
      </c>
      <c r="R55" s="104">
        <v>1448.0825257214772</v>
      </c>
      <c r="S55" s="104">
        <v>1442.9579088893904</v>
      </c>
      <c r="T55" s="104">
        <v>1378.2260176279442</v>
      </c>
      <c r="U55" s="104">
        <v>1375.4104657400524</v>
      </c>
      <c r="V55" s="104">
        <v>1376.8344322155103</v>
      </c>
      <c r="W55" s="104">
        <v>1491.5259836004516</v>
      </c>
      <c r="X55" s="104">
        <v>1549.3827187512109</v>
      </c>
      <c r="Y55" s="104">
        <v>1506.8514328366816</v>
      </c>
      <c r="DA55" s="132" t="s">
        <v>2294</v>
      </c>
    </row>
    <row r="56" spans="1:105" ht="12" customHeight="1" x14ac:dyDescent="0.25">
      <c r="A56" s="108" t="s">
        <v>53</v>
      </c>
      <c r="B56" s="98">
        <v>357.01204447395577</v>
      </c>
      <c r="C56" s="98">
        <v>346.97429435481848</v>
      </c>
      <c r="D56" s="98">
        <v>363.58678882992695</v>
      </c>
      <c r="E56" s="98">
        <v>347.9218444231509</v>
      </c>
      <c r="F56" s="98">
        <v>365.85867315923099</v>
      </c>
      <c r="G56" s="98">
        <v>397.34963044400126</v>
      </c>
      <c r="H56" s="98">
        <v>367.39457913247242</v>
      </c>
      <c r="I56" s="98">
        <v>370.74473638348366</v>
      </c>
      <c r="J56" s="98">
        <v>388.32180465892969</v>
      </c>
      <c r="K56" s="98">
        <v>419.73446607876542</v>
      </c>
      <c r="L56" s="98">
        <v>411.77505448592353</v>
      </c>
      <c r="M56" s="98">
        <v>398.93440322183488</v>
      </c>
      <c r="N56" s="98">
        <v>319.04682153713242</v>
      </c>
      <c r="O56" s="98">
        <v>356.08497142451989</v>
      </c>
      <c r="P56" s="98">
        <v>352.1641631188167</v>
      </c>
      <c r="Q56" s="98">
        <v>337.91972490151221</v>
      </c>
      <c r="R56" s="98">
        <v>387.79402752761575</v>
      </c>
      <c r="S56" s="98">
        <v>380.91649904206793</v>
      </c>
      <c r="T56" s="98">
        <v>330.81491746548517</v>
      </c>
      <c r="U56" s="98">
        <v>297.36244552054558</v>
      </c>
      <c r="V56" s="98">
        <v>276.81063981642382</v>
      </c>
      <c r="W56" s="98">
        <v>357.94181758690104</v>
      </c>
      <c r="X56" s="98">
        <v>373.45383519024477</v>
      </c>
      <c r="Y56" s="98">
        <v>298.42783361786735</v>
      </c>
      <c r="DA56" s="63" t="s">
        <v>2295</v>
      </c>
    </row>
    <row r="57" spans="1:105" ht="12" customHeight="1" x14ac:dyDescent="0.25">
      <c r="A57" s="108" t="s">
        <v>52</v>
      </c>
      <c r="B57" s="98">
        <v>835.24607129484355</v>
      </c>
      <c r="C57" s="98">
        <v>827.13486216311685</v>
      </c>
      <c r="D57" s="98">
        <v>845.23724175950917</v>
      </c>
      <c r="E57" s="98">
        <v>850.21670794842532</v>
      </c>
      <c r="F57" s="98">
        <v>875.4526141951402</v>
      </c>
      <c r="G57" s="98">
        <v>817.68277637418839</v>
      </c>
      <c r="H57" s="98">
        <v>871.05419716071174</v>
      </c>
      <c r="I57" s="98">
        <v>870.11414065547126</v>
      </c>
      <c r="J57" s="98">
        <v>934.94781144772253</v>
      </c>
      <c r="K57" s="98">
        <v>1003.5149944457291</v>
      </c>
      <c r="L57" s="98">
        <v>979.46542029392151</v>
      </c>
      <c r="M57" s="98">
        <v>979.51423821225319</v>
      </c>
      <c r="N57" s="98">
        <v>984.32814581650155</v>
      </c>
      <c r="O57" s="98">
        <v>996.89926361795483</v>
      </c>
      <c r="P57" s="98">
        <v>1019.0459642793726</v>
      </c>
      <c r="Q57" s="98">
        <v>1044.2682064828768</v>
      </c>
      <c r="R57" s="98">
        <v>1060.2884981938616</v>
      </c>
      <c r="S57" s="98">
        <v>1062.0414098473225</v>
      </c>
      <c r="T57" s="98">
        <v>1047.411100162459</v>
      </c>
      <c r="U57" s="98">
        <v>1078.0480202195067</v>
      </c>
      <c r="V57" s="98">
        <v>1100.0237923990865</v>
      </c>
      <c r="W57" s="98">
        <v>1133.5841660135507</v>
      </c>
      <c r="X57" s="98">
        <v>1175.9288835609657</v>
      </c>
      <c r="Y57" s="98">
        <v>1208.4235992188146</v>
      </c>
      <c r="DA57" s="63" t="s">
        <v>2296</v>
      </c>
    </row>
    <row r="58" spans="1:105" ht="12" customHeight="1" x14ac:dyDescent="0.25">
      <c r="A58" s="121" t="s">
        <v>54</v>
      </c>
      <c r="B58" s="122">
        <v>662.05550200667039</v>
      </c>
      <c r="C58" s="122">
        <v>643.21693810650868</v>
      </c>
      <c r="D58" s="122">
        <v>724.11807611781467</v>
      </c>
      <c r="E58" s="122">
        <v>698.77973278340994</v>
      </c>
      <c r="F58" s="122">
        <v>748.92172114082996</v>
      </c>
      <c r="G58" s="122">
        <v>729.55784878891996</v>
      </c>
      <c r="H58" s="122">
        <v>750.09237631719407</v>
      </c>
      <c r="I58" s="122">
        <v>715.72757934497338</v>
      </c>
      <c r="J58" s="122">
        <v>715.91989919033756</v>
      </c>
      <c r="K58" s="122">
        <v>751.11370601863143</v>
      </c>
      <c r="L58" s="122">
        <v>718.86289446189357</v>
      </c>
      <c r="M58" s="122">
        <v>680.85183391117243</v>
      </c>
      <c r="N58" s="122">
        <v>663.43685401168125</v>
      </c>
      <c r="O58" s="122">
        <v>735.93109673008848</v>
      </c>
      <c r="P58" s="122">
        <v>749.33334490047196</v>
      </c>
      <c r="Q58" s="122">
        <v>742.96007436056789</v>
      </c>
      <c r="R58" s="122">
        <v>773.39828587707314</v>
      </c>
      <c r="S58" s="122">
        <v>766.10377553331443</v>
      </c>
      <c r="T58" s="122">
        <v>787.68590467069896</v>
      </c>
      <c r="U58" s="122">
        <v>812.61398629247981</v>
      </c>
      <c r="V58" s="122">
        <v>921.7473408281021</v>
      </c>
      <c r="W58" s="122">
        <v>881.54132680998509</v>
      </c>
      <c r="X58" s="122">
        <v>880.56258566742815</v>
      </c>
      <c r="Y58" s="122">
        <v>736.99526751579742</v>
      </c>
      <c r="DA58" s="130" t="s">
        <v>2297</v>
      </c>
    </row>
    <row r="59" spans="1:105" ht="12" customHeight="1" x14ac:dyDescent="0.25">
      <c r="A59" s="97" t="s">
        <v>50</v>
      </c>
      <c r="B59" s="98">
        <v>834.66276769853039</v>
      </c>
      <c r="C59" s="98">
        <v>838.06812289697905</v>
      </c>
      <c r="D59" s="98">
        <v>888.5524519857654</v>
      </c>
      <c r="E59" s="98">
        <v>856.33706315339793</v>
      </c>
      <c r="F59" s="98">
        <v>976.82155674521186</v>
      </c>
      <c r="G59" s="98">
        <v>904.55834736542295</v>
      </c>
      <c r="H59" s="98">
        <v>904.76587976833764</v>
      </c>
      <c r="I59" s="98">
        <v>938.90733656922293</v>
      </c>
      <c r="J59" s="98">
        <v>948.00385692297994</v>
      </c>
      <c r="K59" s="98">
        <v>836.27354347400308</v>
      </c>
      <c r="L59" s="98">
        <v>1038.5709762757833</v>
      </c>
      <c r="M59" s="98">
        <v>971.53963296514189</v>
      </c>
      <c r="N59" s="98">
        <v>304.70367252848365</v>
      </c>
      <c r="O59" s="98">
        <v>1105.4917435290085</v>
      </c>
      <c r="P59" s="98">
        <v>1073.2565302403702</v>
      </c>
      <c r="Q59" s="98">
        <v>939.04255970550116</v>
      </c>
      <c r="R59" s="98">
        <v>880.00959939218865</v>
      </c>
      <c r="S59" s="98">
        <v>870.1568822715584</v>
      </c>
      <c r="T59" s="98">
        <v>1040.4929931780196</v>
      </c>
      <c r="U59" s="98">
        <v>1067.3941186664281</v>
      </c>
      <c r="V59" s="98">
        <v>1215.9817567866585</v>
      </c>
      <c r="W59" s="98">
        <v>1165.1676768954555</v>
      </c>
      <c r="X59" s="98">
        <v>1087.6852576888759</v>
      </c>
      <c r="Y59" s="98">
        <v>969.41556518833215</v>
      </c>
      <c r="DA59" s="63" t="s">
        <v>2298</v>
      </c>
    </row>
    <row r="60" spans="1:105" ht="12" customHeight="1" x14ac:dyDescent="0.25">
      <c r="A60" s="109" t="s">
        <v>120</v>
      </c>
      <c r="B60" s="33">
        <v>654.30810545373231</v>
      </c>
      <c r="C60" s="33">
        <v>634.87764835040048</v>
      </c>
      <c r="D60" s="33">
        <v>717.67068987476205</v>
      </c>
      <c r="E60" s="33">
        <v>692.94954952950513</v>
      </c>
      <c r="F60" s="33">
        <v>740.87417592777842</v>
      </c>
      <c r="G60" s="33">
        <v>723.44730744354149</v>
      </c>
      <c r="H60" s="33">
        <v>744.58385167902338</v>
      </c>
      <c r="I60" s="33">
        <v>707.4863346777928</v>
      </c>
      <c r="J60" s="33">
        <v>706.87466176672046</v>
      </c>
      <c r="K60" s="33">
        <v>747.66096103477537</v>
      </c>
      <c r="L60" s="33">
        <v>705.38689802204067</v>
      </c>
      <c r="M60" s="33">
        <v>667.93267682785768</v>
      </c>
      <c r="N60" s="33">
        <v>681.0551353598413</v>
      </c>
      <c r="O60" s="33">
        <v>710.92400205822003</v>
      </c>
      <c r="P60" s="33">
        <v>723.13825594166929</v>
      </c>
      <c r="Q60" s="33">
        <v>724.9347532987365</v>
      </c>
      <c r="R60" s="33">
        <v>762.229708530077</v>
      </c>
      <c r="S60" s="33">
        <v>752.19805248172258</v>
      </c>
      <c r="T60" s="33">
        <v>741.64892899356857</v>
      </c>
      <c r="U60" s="33">
        <v>751.91954305391312</v>
      </c>
      <c r="V60" s="33">
        <v>841.32618911165946</v>
      </c>
      <c r="W60" s="33">
        <v>800.87615039188393</v>
      </c>
      <c r="X60" s="33">
        <v>821.1699326195353</v>
      </c>
      <c r="Y60" s="33">
        <v>670.23231340317511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11086.726633724711</v>
      </c>
      <c r="C62" s="117">
        <f t="shared" si="21"/>
        <v>10308.478041449049</v>
      </c>
      <c r="D62" s="117">
        <f t="shared" si="21"/>
        <v>9175.7800849621672</v>
      </c>
      <c r="E62" s="117">
        <f t="shared" si="21"/>
        <v>10224.721858268169</v>
      </c>
      <c r="F62" s="117">
        <f t="shared" si="21"/>
        <v>9877.6250429193551</v>
      </c>
      <c r="G62" s="117">
        <f t="shared" si="21"/>
        <v>11309.819175340775</v>
      </c>
      <c r="H62" s="117">
        <f t="shared" si="21"/>
        <v>13337.232995484625</v>
      </c>
      <c r="I62" s="117">
        <f t="shared" si="21"/>
        <v>12448.380228113352</v>
      </c>
      <c r="J62" s="117">
        <f t="shared" si="21"/>
        <v>11719.666171598012</v>
      </c>
      <c r="K62" s="117">
        <f t="shared" si="21"/>
        <v>11873.259488209411</v>
      </c>
      <c r="L62" s="117">
        <f t="shared" si="21"/>
        <v>10996.680326092524</v>
      </c>
      <c r="M62" s="117">
        <f t="shared" si="21"/>
        <v>13291.638303198875</v>
      </c>
      <c r="N62" s="117">
        <f t="shared" si="21"/>
        <v>11992.455568200894</v>
      </c>
      <c r="O62" s="117">
        <f t="shared" si="21"/>
        <v>8912.8407644158215</v>
      </c>
      <c r="P62" s="117">
        <f t="shared" si="21"/>
        <v>8391.8166348975064</v>
      </c>
      <c r="Q62" s="117">
        <f t="shared" si="21"/>
        <v>10787.042297434773</v>
      </c>
      <c r="R62" s="117">
        <f t="shared" ref="R62:V62" si="22">R63+R66+R68+R77</f>
        <v>9805.9757306541069</v>
      </c>
      <c r="S62" s="117">
        <f t="shared" si="22"/>
        <v>9766.1159214625422</v>
      </c>
      <c r="T62" s="117">
        <f t="shared" si="22"/>
        <v>8341.1240136882188</v>
      </c>
      <c r="U62" s="117">
        <f t="shared" si="22"/>
        <v>8735.3579426270699</v>
      </c>
      <c r="V62" s="117">
        <f t="shared" si="22"/>
        <v>9052.416758072326</v>
      </c>
      <c r="W62" s="117">
        <f t="shared" ref="W62:Y62" si="23">W63+W66+W68+W77</f>
        <v>9774.2910777585566</v>
      </c>
      <c r="X62" s="117">
        <f t="shared" si="23"/>
        <v>9349.8996435244444</v>
      </c>
      <c r="Y62" s="117">
        <f t="shared" si="23"/>
        <v>7836.6154937434922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8754.9614847697212</v>
      </c>
      <c r="C63" s="122">
        <f t="shared" si="24"/>
        <v>8022.7118616766456</v>
      </c>
      <c r="D63" s="122">
        <f t="shared" si="24"/>
        <v>6906.2033408486386</v>
      </c>
      <c r="E63" s="122">
        <f t="shared" si="24"/>
        <v>7936.4310472215702</v>
      </c>
      <c r="F63" s="122">
        <f t="shared" si="24"/>
        <v>7513.3016353955336</v>
      </c>
      <c r="G63" s="122">
        <f t="shared" si="24"/>
        <v>8933.3804832072401</v>
      </c>
      <c r="H63" s="122">
        <f t="shared" si="24"/>
        <v>10785.723802116152</v>
      </c>
      <c r="I63" s="122">
        <f t="shared" si="24"/>
        <v>9860.2147445005266</v>
      </c>
      <c r="J63" s="122">
        <f t="shared" si="24"/>
        <v>9084.2854192300765</v>
      </c>
      <c r="K63" s="122">
        <f t="shared" si="24"/>
        <v>9174.6138321006692</v>
      </c>
      <c r="L63" s="122">
        <f t="shared" si="24"/>
        <v>8253.7350662087538</v>
      </c>
      <c r="M63" s="122">
        <f t="shared" si="24"/>
        <v>10637.530817808121</v>
      </c>
      <c r="N63" s="122">
        <f t="shared" si="24"/>
        <v>9154.6886415890622</v>
      </c>
      <c r="O63" s="122">
        <f t="shared" si="24"/>
        <v>6252.3696097796565</v>
      </c>
      <c r="P63" s="122">
        <f t="shared" si="24"/>
        <v>5830.4552416427505</v>
      </c>
      <c r="Q63" s="122">
        <f t="shared" si="24"/>
        <v>8164.6305824441588</v>
      </c>
      <c r="R63" s="122">
        <f t="shared" ref="R63:V63" si="25">SUM(R64:R65)</f>
        <v>7025.9822553772947</v>
      </c>
      <c r="S63" s="122">
        <f t="shared" si="25"/>
        <v>6962.728619154811</v>
      </c>
      <c r="T63" s="122">
        <f t="shared" si="25"/>
        <v>5746.6163760268264</v>
      </c>
      <c r="U63" s="122">
        <f t="shared" si="25"/>
        <v>6002.2102284854373</v>
      </c>
      <c r="V63" s="122">
        <f t="shared" si="25"/>
        <v>6274.0897945222887</v>
      </c>
      <c r="W63" s="122">
        <f t="shared" ref="W63:Y63" si="26">SUM(W64:W65)</f>
        <v>6937.0845368998134</v>
      </c>
      <c r="X63" s="122">
        <f t="shared" si="26"/>
        <v>6486.769372253857</v>
      </c>
      <c r="Y63" s="122">
        <f t="shared" si="26"/>
        <v>5081.7545722817522</v>
      </c>
      <c r="DA63" s="130" t="s">
        <v>2301</v>
      </c>
    </row>
    <row r="64" spans="1:105" ht="12" customHeight="1" x14ac:dyDescent="0.25">
      <c r="A64" s="97" t="s">
        <v>212</v>
      </c>
      <c r="B64" s="98">
        <v>8659.6221041804056</v>
      </c>
      <c r="C64" s="98">
        <v>7937.1944721104392</v>
      </c>
      <c r="D64" s="98">
        <v>6827.0053886559353</v>
      </c>
      <c r="E64" s="98">
        <v>7848.287025303277</v>
      </c>
      <c r="F64" s="98">
        <v>7422.8463700816574</v>
      </c>
      <c r="G64" s="98">
        <v>8826.0001625088207</v>
      </c>
      <c r="H64" s="98">
        <v>10658.11855409407</v>
      </c>
      <c r="I64" s="98">
        <v>9749.9145680129204</v>
      </c>
      <c r="J64" s="98">
        <v>8981.6923102753462</v>
      </c>
      <c r="K64" s="98">
        <v>9065.2808528490878</v>
      </c>
      <c r="L64" s="98">
        <v>8160.3552498765439</v>
      </c>
      <c r="M64" s="98">
        <v>10516.869724557733</v>
      </c>
      <c r="N64" s="98">
        <v>9061.7351296583165</v>
      </c>
      <c r="O64" s="98">
        <v>6181.7754220819525</v>
      </c>
      <c r="P64" s="98">
        <v>5761.5221861739192</v>
      </c>
      <c r="Q64" s="98">
        <v>8070.6672288947566</v>
      </c>
      <c r="R64" s="98">
        <v>6943.6210897256915</v>
      </c>
      <c r="S64" s="98">
        <v>6878.885059683098</v>
      </c>
      <c r="T64" s="98">
        <v>5675.3183391180073</v>
      </c>
      <c r="U64" s="98">
        <v>5925.1780777560698</v>
      </c>
      <c r="V64" s="98">
        <v>6191.1341678221397</v>
      </c>
      <c r="W64" s="98">
        <v>6843.2846109514612</v>
      </c>
      <c r="X64" s="98">
        <v>6397.3264697372424</v>
      </c>
      <c r="Y64" s="98">
        <v>5010.3709444248552</v>
      </c>
      <c r="DA64" s="63" t="s">
        <v>2302</v>
      </c>
    </row>
    <row r="65" spans="1:105" ht="12" customHeight="1" x14ac:dyDescent="0.25">
      <c r="A65" s="97" t="s">
        <v>53</v>
      </c>
      <c r="B65" s="98">
        <v>95.339380589315027</v>
      </c>
      <c r="C65" s="98">
        <v>85.517389566206205</v>
      </c>
      <c r="D65" s="98">
        <v>79.19795219270317</v>
      </c>
      <c r="E65" s="98">
        <v>88.144021918293546</v>
      </c>
      <c r="F65" s="98">
        <v>90.455265313876467</v>
      </c>
      <c r="G65" s="98">
        <v>107.38032069841891</v>
      </c>
      <c r="H65" s="98">
        <v>127.60524802208222</v>
      </c>
      <c r="I65" s="98">
        <v>110.30017648760538</v>
      </c>
      <c r="J65" s="98">
        <v>102.59310895473038</v>
      </c>
      <c r="K65" s="98">
        <v>109.33297925158216</v>
      </c>
      <c r="L65" s="98">
        <v>93.379816332210737</v>
      </c>
      <c r="M65" s="98">
        <v>120.66109325038856</v>
      </c>
      <c r="N65" s="98">
        <v>92.95351193074498</v>
      </c>
      <c r="O65" s="98">
        <v>70.594187697703774</v>
      </c>
      <c r="P65" s="98">
        <v>68.933055468831384</v>
      </c>
      <c r="Q65" s="98">
        <v>93.963353549401774</v>
      </c>
      <c r="R65" s="98">
        <v>82.361165651602946</v>
      </c>
      <c r="S65" s="98">
        <v>83.843559471713405</v>
      </c>
      <c r="T65" s="98">
        <v>71.298036908819057</v>
      </c>
      <c r="U65" s="98">
        <v>77.032150729367203</v>
      </c>
      <c r="V65" s="98">
        <v>82.955626700149267</v>
      </c>
      <c r="W65" s="98">
        <v>93.799925948352396</v>
      </c>
      <c r="X65" s="98">
        <v>89.442902516614808</v>
      </c>
      <c r="Y65" s="98">
        <v>71.383627856896624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201.41800581545778</v>
      </c>
      <c r="C66" s="122">
        <f t="shared" si="27"/>
        <v>235.88073812423895</v>
      </c>
      <c r="D66" s="122">
        <f t="shared" si="27"/>
        <v>129.57653332986081</v>
      </c>
      <c r="E66" s="122">
        <f t="shared" si="27"/>
        <v>200.09824806287412</v>
      </c>
      <c r="F66" s="122">
        <f t="shared" si="27"/>
        <v>163.10329471165105</v>
      </c>
      <c r="G66" s="122">
        <f t="shared" si="27"/>
        <v>218.68683578475529</v>
      </c>
      <c r="H66" s="122">
        <f t="shared" si="27"/>
        <v>303.50724621262918</v>
      </c>
      <c r="I66" s="122">
        <f t="shared" si="27"/>
        <v>434.1799116927379</v>
      </c>
      <c r="J66" s="122">
        <f t="shared" si="27"/>
        <v>421.1950084104713</v>
      </c>
      <c r="K66" s="122">
        <f t="shared" si="27"/>
        <v>297.07146845818056</v>
      </c>
      <c r="L66" s="122">
        <f t="shared" si="27"/>
        <v>434.27998357989293</v>
      </c>
      <c r="M66" s="122">
        <f t="shared" si="27"/>
        <v>401.13625420649834</v>
      </c>
      <c r="N66" s="122">
        <f t="shared" si="27"/>
        <v>637.59721832685341</v>
      </c>
      <c r="O66" s="122">
        <f t="shared" si="27"/>
        <v>355.07950627921741</v>
      </c>
      <c r="P66" s="122">
        <f t="shared" si="27"/>
        <v>255.13332037620228</v>
      </c>
      <c r="Q66" s="122">
        <f t="shared" si="27"/>
        <v>314.9624579143736</v>
      </c>
      <c r="R66" s="122">
        <f t="shared" si="27"/>
        <v>404.67828234494328</v>
      </c>
      <c r="S66" s="122">
        <f t="shared" si="27"/>
        <v>423.9717554369098</v>
      </c>
      <c r="T66" s="122">
        <f t="shared" si="27"/>
        <v>310.81144066442891</v>
      </c>
      <c r="U66" s="122">
        <f t="shared" si="27"/>
        <v>449.911566122463</v>
      </c>
      <c r="V66" s="122">
        <f t="shared" si="27"/>
        <v>414.29834073885149</v>
      </c>
      <c r="W66" s="122">
        <f t="shared" si="27"/>
        <v>412.28167085583431</v>
      </c>
      <c r="X66" s="122">
        <f t="shared" si="27"/>
        <v>372.47975559220822</v>
      </c>
      <c r="Y66" s="122">
        <f t="shared" si="27"/>
        <v>446.45794761710056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201.41800581545778</v>
      </c>
      <c r="C67" s="98">
        <f>IF(RES_hhdet_fec!C67=0,0,RES_hhdet_fec!C67*1000*11630/RES_hhdet_num!C62)</f>
        <v>235.88073812423895</v>
      </c>
      <c r="D67" s="98">
        <f>IF(RES_hhdet_fec!D67=0,0,RES_hhdet_fec!D67*1000*11630/RES_hhdet_num!D62)</f>
        <v>129.57653332986081</v>
      </c>
      <c r="E67" s="98">
        <f>IF(RES_hhdet_fec!E67=0,0,RES_hhdet_fec!E67*1000*11630/RES_hhdet_num!E62)</f>
        <v>200.09824806287412</v>
      </c>
      <c r="F67" s="98">
        <f>IF(RES_hhdet_fec!F67=0,0,RES_hhdet_fec!F67*1000*11630/RES_hhdet_num!F62)</f>
        <v>163.10329471165105</v>
      </c>
      <c r="G67" s="98">
        <f>IF(RES_hhdet_fec!G67=0,0,RES_hhdet_fec!G67*1000*11630/RES_hhdet_num!G62)</f>
        <v>218.68683578475529</v>
      </c>
      <c r="H67" s="98">
        <f>IF(RES_hhdet_fec!H67=0,0,RES_hhdet_fec!H67*1000*11630/RES_hhdet_num!H62)</f>
        <v>303.50724621262918</v>
      </c>
      <c r="I67" s="98">
        <f>IF(RES_hhdet_fec!I67=0,0,RES_hhdet_fec!I67*1000*11630/RES_hhdet_num!I62)</f>
        <v>434.1799116927379</v>
      </c>
      <c r="J67" s="98">
        <f>IF(RES_hhdet_fec!J67=0,0,RES_hhdet_fec!J67*1000*11630/RES_hhdet_num!J62)</f>
        <v>421.1950084104713</v>
      </c>
      <c r="K67" s="98">
        <f>IF(RES_hhdet_fec!K67=0,0,RES_hhdet_fec!K67*1000*11630/RES_hhdet_num!K62)</f>
        <v>297.07146845818056</v>
      </c>
      <c r="L67" s="98">
        <f>IF(RES_hhdet_fec!L67=0,0,RES_hhdet_fec!L67*1000*11630/RES_hhdet_num!L62)</f>
        <v>434.27998357989293</v>
      </c>
      <c r="M67" s="98">
        <f>IF(RES_hhdet_fec!M67=0,0,RES_hhdet_fec!M67*1000*11630/RES_hhdet_num!M62)</f>
        <v>401.13625420649834</v>
      </c>
      <c r="N67" s="98">
        <f>IF(RES_hhdet_fec!N67=0,0,RES_hhdet_fec!N67*1000*11630/RES_hhdet_num!N62)</f>
        <v>637.59721832685341</v>
      </c>
      <c r="O67" s="98">
        <f>IF(RES_hhdet_fec!O67=0,0,RES_hhdet_fec!O67*1000*11630/RES_hhdet_num!O62)</f>
        <v>355.07950627921741</v>
      </c>
      <c r="P67" s="98">
        <f>IF(RES_hhdet_fec!P67=0,0,RES_hhdet_fec!P67*1000*11630/RES_hhdet_num!P62)</f>
        <v>255.13332037620228</v>
      </c>
      <c r="Q67" s="98">
        <f>IF(RES_hhdet_fec!Q67=0,0,RES_hhdet_fec!Q67*1000*11630/RES_hhdet_num!Q62)</f>
        <v>314.9624579143736</v>
      </c>
      <c r="R67" s="98">
        <f>IF(RES_hhdet_fec!R67=0,0,RES_hhdet_fec!R67*1000*11630/RES_hhdet_num!R62)</f>
        <v>404.67828234494328</v>
      </c>
      <c r="S67" s="98">
        <f>IF(RES_hhdet_fec!S67=0,0,RES_hhdet_fec!S67*1000*11630/RES_hhdet_num!S62)</f>
        <v>423.9717554369098</v>
      </c>
      <c r="T67" s="98">
        <f>IF(RES_hhdet_fec!T67=0,0,RES_hhdet_fec!T67*1000*11630/RES_hhdet_num!T62)</f>
        <v>310.81144066442891</v>
      </c>
      <c r="U67" s="98">
        <f>IF(RES_hhdet_fec!U67=0,0,RES_hhdet_fec!U67*1000*11630/RES_hhdet_num!U62)</f>
        <v>449.911566122463</v>
      </c>
      <c r="V67" s="98">
        <f>IF(RES_hhdet_fec!V67=0,0,RES_hhdet_fec!V67*1000*11630/RES_hhdet_num!V62)</f>
        <v>414.29834073885149</v>
      </c>
      <c r="W67" s="98">
        <f>IF(RES_hhdet_fec!W67=0,0,RES_hhdet_fec!W67*1000*11630/RES_hhdet_num!W62)</f>
        <v>412.28167085583431</v>
      </c>
      <c r="X67" s="98">
        <f>IF(RES_hhdet_fec!X67=0,0,RES_hhdet_fec!X67*1000*11630/RES_hhdet_num!X62)</f>
        <v>372.47975559220822</v>
      </c>
      <c r="Y67" s="98">
        <f>IF(RES_hhdet_fec!Y67=0,0,RES_hhdet_fec!Y67*1000*11630/RES_hhdet_num!Y62)</f>
        <v>446.45794761710056</v>
      </c>
      <c r="DA67" s="63" t="s">
        <v>2305</v>
      </c>
    </row>
    <row r="68" spans="1:105" ht="12" customHeight="1" x14ac:dyDescent="0.25">
      <c r="A68" s="121" t="s">
        <v>55</v>
      </c>
      <c r="B68" s="122">
        <v>1472.1989072151632</v>
      </c>
      <c r="C68" s="122">
        <v>1414.0925877226741</v>
      </c>
      <c r="D68" s="122">
        <v>1428.2170688604758</v>
      </c>
      <c r="E68" s="122">
        <v>1400.5707510810455</v>
      </c>
      <c r="F68" s="122">
        <v>1466.5761889549271</v>
      </c>
      <c r="G68" s="122">
        <v>1436.9864613043724</v>
      </c>
      <c r="H68" s="122">
        <v>1500.3813555655672</v>
      </c>
      <c r="I68" s="122">
        <v>1443.0165645245963</v>
      </c>
      <c r="J68" s="122">
        <v>1504.8694465437236</v>
      </c>
      <c r="K68" s="122">
        <v>1649.3207248162444</v>
      </c>
      <c r="L68" s="122">
        <v>1598.5129571351574</v>
      </c>
      <c r="M68" s="122">
        <v>1581.1772788513811</v>
      </c>
      <c r="N68" s="122">
        <v>1514.5651574351264</v>
      </c>
      <c r="O68" s="122">
        <v>1588.0416857248047</v>
      </c>
      <c r="P68" s="122">
        <v>1581.5094040443712</v>
      </c>
      <c r="Q68" s="122">
        <v>1583.6542453434856</v>
      </c>
      <c r="R68" s="122">
        <v>1607.5147876409637</v>
      </c>
      <c r="S68" s="122">
        <v>1623.988169918211</v>
      </c>
      <c r="T68" s="122">
        <v>1537.7455548743094</v>
      </c>
      <c r="U68" s="122">
        <v>1522.1141572689621</v>
      </c>
      <c r="V68" s="122">
        <v>1516.5320365998143</v>
      </c>
      <c r="W68" s="122">
        <v>1614.9592591987532</v>
      </c>
      <c r="X68" s="122">
        <v>1661.6711839285094</v>
      </c>
      <c r="Y68" s="122">
        <v>1622.0968389500579</v>
      </c>
      <c r="DA68" s="130" t="s">
        <v>2306</v>
      </c>
    </row>
    <row r="69" spans="1:105" ht="12" customHeight="1" x14ac:dyDescent="0.25">
      <c r="A69" s="97" t="s">
        <v>134</v>
      </c>
      <c r="B69" s="98">
        <v>2105.6841152366014</v>
      </c>
      <c r="C69" s="98">
        <v>1812.3242019696377</v>
      </c>
      <c r="D69" s="98">
        <v>1491.676916654181</v>
      </c>
      <c r="E69" s="98">
        <v>1513.5391715890137</v>
      </c>
      <c r="F69" s="98">
        <v>1495.0456683810053</v>
      </c>
      <c r="G69" s="98">
        <v>1645.6019630691615</v>
      </c>
      <c r="H69" s="98">
        <v>2027.9831464155504</v>
      </c>
      <c r="I69" s="98">
        <v>1936.3344877464069</v>
      </c>
      <c r="J69" s="98">
        <v>1985.5122545991214</v>
      </c>
      <c r="K69" s="98">
        <v>2340.9122426838071</v>
      </c>
      <c r="L69" s="98">
        <v>2146.7210010672243</v>
      </c>
      <c r="M69" s="98">
        <v>2019.3620564495761</v>
      </c>
      <c r="N69" s="98">
        <v>1948.9571608556141</v>
      </c>
      <c r="O69" s="98">
        <v>2110.4758950093965</v>
      </c>
      <c r="P69" s="98">
        <v>1950.6526818557957</v>
      </c>
      <c r="Q69" s="98">
        <v>2065.1475731166656</v>
      </c>
      <c r="R69" s="98">
        <v>1851.5871986099282</v>
      </c>
      <c r="S69" s="98">
        <v>2055.5372724793842</v>
      </c>
      <c r="T69" s="98">
        <v>1935.5404905009013</v>
      </c>
      <c r="U69" s="98">
        <v>1858.0254529291803</v>
      </c>
      <c r="V69" s="98">
        <v>1847.7873300256808</v>
      </c>
      <c r="W69" s="98">
        <v>1865.3133120061905</v>
      </c>
      <c r="X69" s="98">
        <v>1904.6980966535045</v>
      </c>
      <c r="Y69" s="98">
        <v>1939.9376178243963</v>
      </c>
      <c r="DA69" s="63" t="s">
        <v>2307</v>
      </c>
    </row>
    <row r="70" spans="1:105" ht="12" customHeight="1" x14ac:dyDescent="0.25">
      <c r="A70" s="97" t="s">
        <v>133</v>
      </c>
      <c r="B70" s="98">
        <v>1238.7166572111282</v>
      </c>
      <c r="C70" s="98">
        <v>1077.2922284771812</v>
      </c>
      <c r="D70" s="98">
        <v>850.39756900015777</v>
      </c>
      <c r="E70" s="98">
        <v>919.16299251187161</v>
      </c>
      <c r="F70" s="98">
        <v>899.88301120512813</v>
      </c>
      <c r="G70" s="98">
        <v>1076.6038553516089</v>
      </c>
      <c r="H70" s="98">
        <v>1320.052811054162</v>
      </c>
      <c r="I70" s="98">
        <v>1268.8604012298663</v>
      </c>
      <c r="J70" s="98">
        <v>1304.1881633185462</v>
      </c>
      <c r="K70" s="98">
        <v>1551.9846183599029</v>
      </c>
      <c r="L70" s="98">
        <v>1429.2999616714244</v>
      </c>
      <c r="M70" s="98">
        <v>1348.2147470730722</v>
      </c>
      <c r="N70" s="98">
        <v>1284.5526101469534</v>
      </c>
      <c r="O70" s="98">
        <v>1427.4608324300352</v>
      </c>
      <c r="P70" s="98">
        <v>1335.2048283811728</v>
      </c>
      <c r="Q70" s="98">
        <v>1430.4674073915876</v>
      </c>
      <c r="R70" s="98">
        <v>1324.6935172373471</v>
      </c>
      <c r="S70" s="98">
        <v>1500.3350008607761</v>
      </c>
      <c r="T70" s="98">
        <v>1427.0814979066297</v>
      </c>
      <c r="U70" s="98">
        <v>1384.6982553222795</v>
      </c>
      <c r="V70" s="98">
        <v>1397.2300532428055</v>
      </c>
      <c r="W70" s="98">
        <v>1456.5860337905244</v>
      </c>
      <c r="X70" s="98">
        <v>1514.1599646694085</v>
      </c>
      <c r="Y70" s="98">
        <v>1553.50925478613</v>
      </c>
      <c r="DA70" s="63" t="s">
        <v>2308</v>
      </c>
    </row>
    <row r="71" spans="1:105" ht="12" customHeight="1" x14ac:dyDescent="0.25">
      <c r="A71" s="100" t="s">
        <v>212</v>
      </c>
      <c r="B71" s="101">
        <v>416.93080851775426</v>
      </c>
      <c r="C71" s="101">
        <v>349.71545416810045</v>
      </c>
      <c r="D71" s="101">
        <v>150.65163268728548</v>
      </c>
      <c r="E71" s="101">
        <v>232.01565873531652</v>
      </c>
      <c r="F71" s="101">
        <v>180.12277895018329</v>
      </c>
      <c r="G71" s="101">
        <v>366.74145901642959</v>
      </c>
      <c r="H71" s="101">
        <v>415.97390981161942</v>
      </c>
      <c r="I71" s="101">
        <v>398.4209625035279</v>
      </c>
      <c r="J71" s="101">
        <v>398.38346446833691</v>
      </c>
      <c r="K71" s="101">
        <v>483.98443029196204</v>
      </c>
      <c r="L71" s="101">
        <v>441.34412635317642</v>
      </c>
      <c r="M71" s="101">
        <v>402.95908319751135</v>
      </c>
      <c r="N71" s="101">
        <v>323.32399204768183</v>
      </c>
      <c r="O71" s="101">
        <v>391.70540614074918</v>
      </c>
      <c r="P71" s="101">
        <v>352.9202411030418</v>
      </c>
      <c r="Q71" s="101">
        <v>358.45694897430218</v>
      </c>
      <c r="R71" s="101">
        <v>359.77797235157368</v>
      </c>
      <c r="S71" s="101">
        <v>402.881103726655</v>
      </c>
      <c r="T71" s="101">
        <v>345.49608203229411</v>
      </c>
      <c r="U71" s="101">
        <v>299.63207472112282</v>
      </c>
      <c r="V71" s="101">
        <v>281.04272518962421</v>
      </c>
      <c r="W71" s="101">
        <v>344.97462717151137</v>
      </c>
      <c r="X71" s="101">
        <v>358.00979782325754</v>
      </c>
      <c r="Y71" s="101">
        <v>311.67157011780722</v>
      </c>
      <c r="DA71" s="131" t="s">
        <v>2309</v>
      </c>
    </row>
    <row r="72" spans="1:105" ht="12" customHeight="1" x14ac:dyDescent="0.25">
      <c r="A72" s="103" t="s">
        <v>52</v>
      </c>
      <c r="B72" s="104">
        <v>821.78584869337396</v>
      </c>
      <c r="C72" s="104">
        <v>727.57677430908075</v>
      </c>
      <c r="D72" s="104">
        <v>699.74593631287223</v>
      </c>
      <c r="E72" s="104">
        <v>687.14733377655512</v>
      </c>
      <c r="F72" s="104">
        <v>719.76023225494509</v>
      </c>
      <c r="G72" s="104">
        <v>709.86239633517914</v>
      </c>
      <c r="H72" s="104">
        <v>904.07890124254266</v>
      </c>
      <c r="I72" s="104">
        <v>870.43943872633827</v>
      </c>
      <c r="J72" s="104">
        <v>905.80469885020921</v>
      </c>
      <c r="K72" s="104">
        <v>1068.0001880679411</v>
      </c>
      <c r="L72" s="104">
        <v>987.95583531824786</v>
      </c>
      <c r="M72" s="104">
        <v>945.25566387556091</v>
      </c>
      <c r="N72" s="104">
        <v>961.22861809927144</v>
      </c>
      <c r="O72" s="104">
        <v>1035.7554262892861</v>
      </c>
      <c r="P72" s="104">
        <v>982.28458727813097</v>
      </c>
      <c r="Q72" s="104">
        <v>1072.0104584172855</v>
      </c>
      <c r="R72" s="104">
        <v>964.91554488577344</v>
      </c>
      <c r="S72" s="104">
        <v>1097.4538971341212</v>
      </c>
      <c r="T72" s="104">
        <v>1081.5854158743352</v>
      </c>
      <c r="U72" s="104">
        <v>1085.0661806011567</v>
      </c>
      <c r="V72" s="104">
        <v>1116.1873280531815</v>
      </c>
      <c r="W72" s="104">
        <v>1111.611406619013</v>
      </c>
      <c r="X72" s="104">
        <v>1156.1501668461508</v>
      </c>
      <c r="Y72" s="104">
        <v>1241.8376846683227</v>
      </c>
      <c r="DA72" s="132" t="s">
        <v>2310</v>
      </c>
    </row>
    <row r="73" spans="1:105" ht="12" customHeight="1" x14ac:dyDescent="0.25">
      <c r="A73" s="106" t="s">
        <v>122</v>
      </c>
      <c r="B73" s="101">
        <v>1776.8653014033139</v>
      </c>
      <c r="C73" s="101">
        <v>1740.7940184558956</v>
      </c>
      <c r="D73" s="101">
        <v>1761.2976690186983</v>
      </c>
      <c r="E73" s="101">
        <v>1743.4517221532401</v>
      </c>
      <c r="F73" s="101">
        <v>1793.790502609276</v>
      </c>
      <c r="G73" s="101">
        <v>1727.1288722011566</v>
      </c>
      <c r="H73" s="101">
        <v>1782.0067399772718</v>
      </c>
      <c r="I73" s="101">
        <v>1783.4833019999512</v>
      </c>
      <c r="J73" s="101">
        <v>1904.3629149902029</v>
      </c>
      <c r="K73" s="101">
        <v>2038.896310600381</v>
      </c>
      <c r="L73" s="101">
        <v>1987.7702892450338</v>
      </c>
      <c r="M73" s="101">
        <v>1967.7360134805465</v>
      </c>
      <c r="N73" s="101">
        <v>1886.8261478200964</v>
      </c>
      <c r="O73" s="101">
        <v>1923.1190205252371</v>
      </c>
      <c r="P73" s="101">
        <v>1927.4674658195675</v>
      </c>
      <c r="Q73" s="101">
        <v>1929.8713040675011</v>
      </c>
      <c r="R73" s="101">
        <v>1971.6945129338862</v>
      </c>
      <c r="S73" s="101">
        <v>1930.9988425593735</v>
      </c>
      <c r="T73" s="101">
        <v>1830.4717192007631</v>
      </c>
      <c r="U73" s="101">
        <v>1799.790579164335</v>
      </c>
      <c r="V73" s="101">
        <v>1780.7027011371101</v>
      </c>
      <c r="W73" s="101">
        <v>1885.0144997812408</v>
      </c>
      <c r="X73" s="101">
        <v>1943.9046019622283</v>
      </c>
      <c r="Y73" s="101">
        <v>1899.6717891137826</v>
      </c>
      <c r="DA73" s="131" t="s">
        <v>2311</v>
      </c>
    </row>
    <row r="74" spans="1:105" ht="12" customHeight="1" x14ac:dyDescent="0.25">
      <c r="A74" s="107" t="s">
        <v>121</v>
      </c>
      <c r="B74" s="104">
        <v>1192.2581157687989</v>
      </c>
      <c r="C74" s="104">
        <v>1172.9344502021449</v>
      </c>
      <c r="D74" s="104">
        <v>1204.1812403468234</v>
      </c>
      <c r="E74" s="104">
        <v>1192.238133162826</v>
      </c>
      <c r="F74" s="104">
        <v>1234.5926749287912</v>
      </c>
      <c r="G74" s="104">
        <v>1208.7594508003262</v>
      </c>
      <c r="H74" s="104">
        <v>1233.5776786507488</v>
      </c>
      <c r="I74" s="104">
        <v>1236.0808247719469</v>
      </c>
      <c r="J74" s="104">
        <v>1318.1983646547767</v>
      </c>
      <c r="K74" s="104">
        <v>1418.470886716962</v>
      </c>
      <c r="L74" s="104">
        <v>1387.5262528821172</v>
      </c>
      <c r="M74" s="104">
        <v>1375.4581568472138</v>
      </c>
      <c r="N74" s="104">
        <v>1301.4686078584755</v>
      </c>
      <c r="O74" s="104">
        <v>1351.4033638608917</v>
      </c>
      <c r="P74" s="104">
        <v>1366.1159786875703</v>
      </c>
      <c r="Q74" s="104">
        <v>1368.6101187267175</v>
      </c>
      <c r="R74" s="104">
        <v>1433.3072401941174</v>
      </c>
      <c r="S74" s="104">
        <v>1431.1773656817127</v>
      </c>
      <c r="T74" s="104">
        <v>1369.5509390091104</v>
      </c>
      <c r="U74" s="104">
        <v>1368.9026373013326</v>
      </c>
      <c r="V74" s="104">
        <v>1371.097652867378</v>
      </c>
      <c r="W74" s="104">
        <v>1485.6294859857767</v>
      </c>
      <c r="X74" s="104">
        <v>1541.5866891210344</v>
      </c>
      <c r="Y74" s="104">
        <v>1498.6697117988822</v>
      </c>
      <c r="DA74" s="132" t="s">
        <v>2312</v>
      </c>
    </row>
    <row r="75" spans="1:105" ht="12" customHeight="1" x14ac:dyDescent="0.25">
      <c r="A75" s="108" t="s">
        <v>53</v>
      </c>
      <c r="B75" s="98">
        <v>357.01204447395588</v>
      </c>
      <c r="C75" s="98">
        <v>345.86652748849787</v>
      </c>
      <c r="D75" s="98">
        <v>359.42044320871611</v>
      </c>
      <c r="E75" s="98">
        <v>342.92856331440004</v>
      </c>
      <c r="F75" s="98">
        <v>360.74208237240998</v>
      </c>
      <c r="G75" s="98">
        <v>392.65316068054148</v>
      </c>
      <c r="H75" s="98">
        <v>364.39818432765782</v>
      </c>
      <c r="I75" s="98">
        <v>368.09060631279579</v>
      </c>
      <c r="J75" s="98">
        <v>385.63583591404773</v>
      </c>
      <c r="K75" s="98">
        <v>417.4573384710082</v>
      </c>
      <c r="L75" s="98">
        <v>410.24029672244092</v>
      </c>
      <c r="M75" s="98">
        <v>397.88219600439737</v>
      </c>
      <c r="N75" s="98">
        <v>318.65291992748683</v>
      </c>
      <c r="O75" s="98">
        <v>355.49574026163197</v>
      </c>
      <c r="P75" s="98">
        <v>348.95827753273926</v>
      </c>
      <c r="Q75" s="98">
        <v>329.14053231076639</v>
      </c>
      <c r="R75" s="98">
        <v>377.98837830472024</v>
      </c>
      <c r="S75" s="98">
        <v>373.59379494589325</v>
      </c>
      <c r="T75" s="98">
        <v>326.20573471554025</v>
      </c>
      <c r="U75" s="98">
        <v>294.59859236173287</v>
      </c>
      <c r="V75" s="98">
        <v>274.9420061764875</v>
      </c>
      <c r="W75" s="98">
        <v>355.98741444181462</v>
      </c>
      <c r="X75" s="98">
        <v>369.8842176369543</v>
      </c>
      <c r="Y75" s="98">
        <v>294.16935163360347</v>
      </c>
      <c r="DA75" s="63" t="s">
        <v>2313</v>
      </c>
    </row>
    <row r="76" spans="1:105" ht="12" customHeight="1" x14ac:dyDescent="0.25">
      <c r="A76" s="108" t="s">
        <v>52</v>
      </c>
      <c r="B76" s="98">
        <v>835.24607129484343</v>
      </c>
      <c r="C76" s="98">
        <v>827.06792271364725</v>
      </c>
      <c r="D76" s="98">
        <v>844.76079713810714</v>
      </c>
      <c r="E76" s="98">
        <v>849.30956984842578</v>
      </c>
      <c r="F76" s="98">
        <v>873.85059255638157</v>
      </c>
      <c r="G76" s="98">
        <v>816.10629011978472</v>
      </c>
      <c r="H76" s="98">
        <v>869.17949432309081</v>
      </c>
      <c r="I76" s="98">
        <v>867.99021845915092</v>
      </c>
      <c r="J76" s="98">
        <v>932.56252874072914</v>
      </c>
      <c r="K76" s="98">
        <v>1001.0135482459538</v>
      </c>
      <c r="L76" s="98">
        <v>977.28595615967629</v>
      </c>
      <c r="M76" s="98">
        <v>977.57596084281647</v>
      </c>
      <c r="N76" s="98">
        <v>982.81568793098882</v>
      </c>
      <c r="O76" s="98">
        <v>995.90762359925975</v>
      </c>
      <c r="P76" s="98">
        <v>1017.1577011548311</v>
      </c>
      <c r="Q76" s="98">
        <v>1039.4695864159507</v>
      </c>
      <c r="R76" s="98">
        <v>1055.3188618893971</v>
      </c>
      <c r="S76" s="98">
        <v>1057.5835707358194</v>
      </c>
      <c r="T76" s="98">
        <v>1043.3452042935701</v>
      </c>
      <c r="U76" s="98">
        <v>1074.3040449395992</v>
      </c>
      <c r="V76" s="98">
        <v>1096.1556466908903</v>
      </c>
      <c r="W76" s="98">
        <v>1129.6420715439622</v>
      </c>
      <c r="X76" s="98">
        <v>1171.7024714840802</v>
      </c>
      <c r="Y76" s="98">
        <v>1204.5003601652788</v>
      </c>
      <c r="DA76" s="63" t="s">
        <v>2314</v>
      </c>
    </row>
    <row r="77" spans="1:105" ht="12" customHeight="1" x14ac:dyDescent="0.25">
      <c r="A77" s="121" t="s">
        <v>54</v>
      </c>
      <c r="B77" s="122">
        <v>658.14823592436903</v>
      </c>
      <c r="C77" s="122">
        <v>635.792853925489</v>
      </c>
      <c r="D77" s="122">
        <v>711.78314192319215</v>
      </c>
      <c r="E77" s="122">
        <v>687.62181190267734</v>
      </c>
      <c r="F77" s="122">
        <v>734.64392385724375</v>
      </c>
      <c r="G77" s="122">
        <v>720.76539504440791</v>
      </c>
      <c r="H77" s="122">
        <v>747.62059159027524</v>
      </c>
      <c r="I77" s="122">
        <v>710.96900739549221</v>
      </c>
      <c r="J77" s="122">
        <v>709.31629741374002</v>
      </c>
      <c r="K77" s="122">
        <v>752.25346283431873</v>
      </c>
      <c r="L77" s="122">
        <v>710.15231916872153</v>
      </c>
      <c r="M77" s="122">
        <v>671.79395233287505</v>
      </c>
      <c r="N77" s="122">
        <v>685.60455084985267</v>
      </c>
      <c r="O77" s="122">
        <v>717.34996263214225</v>
      </c>
      <c r="P77" s="122">
        <v>724.71866883418181</v>
      </c>
      <c r="Q77" s="122">
        <v>723.79501173275571</v>
      </c>
      <c r="R77" s="122">
        <v>767.80040529090559</v>
      </c>
      <c r="S77" s="122">
        <v>755.42737695260973</v>
      </c>
      <c r="T77" s="122">
        <v>745.95064212265402</v>
      </c>
      <c r="U77" s="122">
        <v>761.12199075020658</v>
      </c>
      <c r="V77" s="122">
        <v>847.49658621137041</v>
      </c>
      <c r="W77" s="122">
        <v>809.96561080415574</v>
      </c>
      <c r="X77" s="122">
        <v>828.97933174986997</v>
      </c>
      <c r="Y77" s="122">
        <v>686.30613489458199</v>
      </c>
      <c r="DA77" s="130" t="s">
        <v>2315</v>
      </c>
    </row>
    <row r="78" spans="1:105" ht="12" customHeight="1" x14ac:dyDescent="0.25">
      <c r="A78" s="97" t="s">
        <v>189</v>
      </c>
      <c r="B78" s="98">
        <v>812.70101941142775</v>
      </c>
      <c r="C78" s="98">
        <v>718.84913429740322</v>
      </c>
      <c r="D78" s="98">
        <v>668.69561308751202</v>
      </c>
      <c r="E78" s="98">
        <v>694.74688405322479</v>
      </c>
      <c r="F78" s="98">
        <v>705.56484043815999</v>
      </c>
      <c r="G78" s="98">
        <v>789.48543903441714</v>
      </c>
      <c r="H78" s="98">
        <v>979.76278269661111</v>
      </c>
      <c r="I78" s="98">
        <v>931.77623493275325</v>
      </c>
      <c r="J78" s="98">
        <v>889.38032760258386</v>
      </c>
      <c r="K78" s="98">
        <v>1005.920748761466</v>
      </c>
      <c r="L78" s="98">
        <v>937.75022449105575</v>
      </c>
      <c r="M78" s="98">
        <v>841.49020808236776</v>
      </c>
      <c r="N78" s="98">
        <v>854.06704591692028</v>
      </c>
      <c r="O78" s="98">
        <v>961.23068808782557</v>
      </c>
      <c r="P78" s="98">
        <v>849.8808595066015</v>
      </c>
      <c r="Q78" s="98">
        <v>854.04235787817083</v>
      </c>
      <c r="R78" s="98">
        <v>1077.6653206775418</v>
      </c>
      <c r="S78" s="98">
        <v>975.49253257070882</v>
      </c>
      <c r="T78" s="98">
        <v>985.87419448346407</v>
      </c>
      <c r="U78" s="98">
        <v>1114.6847046102441</v>
      </c>
      <c r="V78" s="98">
        <v>1100.6524719505808</v>
      </c>
      <c r="W78" s="98">
        <v>1062.9933412750784</v>
      </c>
      <c r="X78" s="98">
        <v>1045.0341334568905</v>
      </c>
      <c r="Y78" s="98">
        <v>1028.3233606826359</v>
      </c>
      <c r="DA78" s="63" t="s">
        <v>2316</v>
      </c>
    </row>
    <row r="79" spans="1:105" ht="12" customHeight="1" x14ac:dyDescent="0.25">
      <c r="A79" s="109" t="s">
        <v>120</v>
      </c>
      <c r="B79" s="33">
        <v>654.3081054537322</v>
      </c>
      <c r="C79" s="33">
        <v>633.71587631794739</v>
      </c>
      <c r="D79" s="33">
        <v>712.87439833572739</v>
      </c>
      <c r="E79" s="33">
        <v>687.44253937221526</v>
      </c>
      <c r="F79" s="33">
        <v>735.365519882022</v>
      </c>
      <c r="G79" s="33">
        <v>719.04577060127065</v>
      </c>
      <c r="H79" s="33">
        <v>741.75237269197874</v>
      </c>
      <c r="I79" s="33">
        <v>705.36495294892393</v>
      </c>
      <c r="J79" s="33">
        <v>704.78208785915888</v>
      </c>
      <c r="K79" s="33">
        <v>745.97870437412371</v>
      </c>
      <c r="L79" s="33">
        <v>704.43750433255855</v>
      </c>
      <c r="M79" s="33">
        <v>667.44896232680617</v>
      </c>
      <c r="N79" s="33">
        <v>681.07395711682511</v>
      </c>
      <c r="O79" s="33">
        <v>710.68679752733283</v>
      </c>
      <c r="P79" s="33">
        <v>721.08068790210552</v>
      </c>
      <c r="Q79" s="33">
        <v>719.66008497220037</v>
      </c>
      <c r="R79" s="33">
        <v>756.22387007039242</v>
      </c>
      <c r="S79" s="33">
        <v>746.68391157639837</v>
      </c>
      <c r="T79" s="33">
        <v>736.30368998051222</v>
      </c>
      <c r="U79" s="33">
        <v>747.45597906732564</v>
      </c>
      <c r="V79" s="33">
        <v>838.30446031109784</v>
      </c>
      <c r="W79" s="33">
        <v>800.01945004932816</v>
      </c>
      <c r="X79" s="33">
        <v>819.20308885232896</v>
      </c>
      <c r="Y79" s="33">
        <v>667.62740928588153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12309.271510748653</v>
      </c>
      <c r="C81" s="117">
        <f t="shared" si="28"/>
        <v>12659.205327969139</v>
      </c>
      <c r="D81" s="117">
        <f t="shared" si="28"/>
        <v>13433.891835998951</v>
      </c>
      <c r="E81" s="117">
        <f t="shared" si="28"/>
        <v>14195.177258798522</v>
      </c>
      <c r="F81" s="117">
        <f t="shared" si="28"/>
        <v>14299.43368623815</v>
      </c>
      <c r="G81" s="117">
        <f t="shared" si="28"/>
        <v>13990.255668379781</v>
      </c>
      <c r="H81" s="117">
        <f t="shared" si="28"/>
        <v>13564.309395475553</v>
      </c>
      <c r="I81" s="117">
        <f t="shared" si="28"/>
        <v>14440.497012763175</v>
      </c>
      <c r="J81" s="117">
        <f t="shared" si="28"/>
        <v>12339.088091212401</v>
      </c>
      <c r="K81" s="117">
        <f t="shared" si="28"/>
        <v>10995.127114002913</v>
      </c>
      <c r="L81" s="117">
        <f t="shared" si="28"/>
        <v>10493.316549666364</v>
      </c>
      <c r="M81" s="117">
        <f t="shared" si="28"/>
        <v>11375.406895812002</v>
      </c>
      <c r="N81" s="117">
        <f t="shared" si="28"/>
        <v>12183.839153603647</v>
      </c>
      <c r="O81" s="117">
        <f t="shared" si="28"/>
        <v>10462.290769193243</v>
      </c>
      <c r="P81" s="117">
        <f t="shared" si="28"/>
        <v>10150.541713699153</v>
      </c>
      <c r="Q81" s="117">
        <f t="shared" si="28"/>
        <v>10518.568127763201</v>
      </c>
      <c r="R81" s="117">
        <f t="shared" ref="R81:V81" si="29">R82+R85+R87+R100</f>
        <v>9559.1269608609527</v>
      </c>
      <c r="S81" s="117">
        <f t="shared" si="29"/>
        <v>9616.7003684140782</v>
      </c>
      <c r="T81" s="117">
        <f t="shared" si="29"/>
        <v>9081.604319278782</v>
      </c>
      <c r="U81" s="117">
        <f t="shared" si="29"/>
        <v>9101.3986281422422</v>
      </c>
      <c r="V81" s="117">
        <f t="shared" si="29"/>
        <v>8807.46111990797</v>
      </c>
      <c r="W81" s="117">
        <f t="shared" ref="W81:Y81" si="30">W82+W85+W87+W100</f>
        <v>9110.8656861246327</v>
      </c>
      <c r="X81" s="117">
        <f t="shared" si="30"/>
        <v>9124.68281172559</v>
      </c>
      <c r="Y81" s="117">
        <f t="shared" si="30"/>
        <v>8902.1690827946986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10002.623569951764</v>
      </c>
      <c r="C82" s="122">
        <f t="shared" si="31"/>
        <v>10328.459392422888</v>
      </c>
      <c r="D82" s="122">
        <f t="shared" si="31"/>
        <v>11014.266989123826</v>
      </c>
      <c r="E82" s="122">
        <f t="shared" si="31"/>
        <v>11734.78820658119</v>
      </c>
      <c r="F82" s="122">
        <f t="shared" si="31"/>
        <v>11870.906701996353</v>
      </c>
      <c r="G82" s="122">
        <f t="shared" si="31"/>
        <v>11626.67288777835</v>
      </c>
      <c r="H82" s="122">
        <f t="shared" si="31"/>
        <v>11119.041692738094</v>
      </c>
      <c r="I82" s="122">
        <f t="shared" si="31"/>
        <v>11929.747277224469</v>
      </c>
      <c r="J82" s="122">
        <f t="shared" si="31"/>
        <v>9750.7331092016902</v>
      </c>
      <c r="K82" s="122">
        <f t="shared" si="31"/>
        <v>8376.1781115357135</v>
      </c>
      <c r="L82" s="122">
        <f t="shared" si="31"/>
        <v>7852.919280340222</v>
      </c>
      <c r="M82" s="122">
        <f t="shared" si="31"/>
        <v>8823.2150867861164</v>
      </c>
      <c r="N82" s="122">
        <f t="shared" si="31"/>
        <v>9459.0264060645895</v>
      </c>
      <c r="O82" s="122">
        <f t="shared" si="31"/>
        <v>7794.4214843940745</v>
      </c>
      <c r="P82" s="122">
        <f t="shared" si="31"/>
        <v>7524.5945183005761</v>
      </c>
      <c r="Q82" s="122">
        <f t="shared" si="31"/>
        <v>7831.0672460213173</v>
      </c>
      <c r="R82" s="122">
        <f t="shared" ref="R82:V82" si="32">SUM(R83:R84)</f>
        <v>6711.9781323920188</v>
      </c>
      <c r="S82" s="122">
        <f t="shared" si="32"/>
        <v>6756.6652260613282</v>
      </c>
      <c r="T82" s="122">
        <f t="shared" si="32"/>
        <v>6432.0501399309123</v>
      </c>
      <c r="U82" s="122">
        <f t="shared" si="32"/>
        <v>6266.6767923579173</v>
      </c>
      <c r="V82" s="122">
        <f t="shared" si="32"/>
        <v>5905.6346278009942</v>
      </c>
      <c r="W82" s="122">
        <f t="shared" ref="W82:Y82" si="33">SUM(W83:W84)</f>
        <v>6156.7306384846088</v>
      </c>
      <c r="X82" s="122">
        <f t="shared" si="33"/>
        <v>6303.3649820681721</v>
      </c>
      <c r="Y82" s="122">
        <f t="shared" si="33"/>
        <v>6180.845548797055</v>
      </c>
      <c r="DA82" s="130" t="s">
        <v>2319</v>
      </c>
    </row>
    <row r="83" spans="1:105" ht="12" customHeight="1" x14ac:dyDescent="0.25">
      <c r="A83" s="97" t="s">
        <v>199</v>
      </c>
      <c r="B83" s="98">
        <v>9962.8638134995726</v>
      </c>
      <c r="C83" s="98">
        <v>10288.681035063393</v>
      </c>
      <c r="D83" s="98">
        <v>10970.363430303456</v>
      </c>
      <c r="E83" s="98">
        <v>11690.345294576651</v>
      </c>
      <c r="F83" s="98">
        <v>11821.972640090697</v>
      </c>
      <c r="G83" s="98">
        <v>11577.924142676369</v>
      </c>
      <c r="H83" s="98">
        <v>11071.886052950751</v>
      </c>
      <c r="I83" s="98">
        <v>11880.303837016798</v>
      </c>
      <c r="J83" s="98">
        <v>9708.9220032025587</v>
      </c>
      <c r="K83" s="98">
        <v>8337.1149286561686</v>
      </c>
      <c r="L83" s="98">
        <v>7816.7415472616485</v>
      </c>
      <c r="M83" s="98">
        <v>8780.6336570696167</v>
      </c>
      <c r="N83" s="98">
        <v>9416.7448022507324</v>
      </c>
      <c r="O83" s="98">
        <v>7755.174051688803</v>
      </c>
      <c r="P83" s="98">
        <v>7485.5000366766872</v>
      </c>
      <c r="Q83" s="98">
        <v>7792.4456831519747</v>
      </c>
      <c r="R83" s="98">
        <v>6678.8388782727843</v>
      </c>
      <c r="S83" s="98">
        <v>6723.175178662902</v>
      </c>
      <c r="T83" s="98">
        <v>6399.9841339664672</v>
      </c>
      <c r="U83" s="98">
        <v>6235.2986365345478</v>
      </c>
      <c r="V83" s="98">
        <v>5875.7625393534136</v>
      </c>
      <c r="W83" s="98">
        <v>6125.0439356498837</v>
      </c>
      <c r="X83" s="98">
        <v>6270.2870742291889</v>
      </c>
      <c r="Y83" s="98">
        <v>6147.665825039604</v>
      </c>
      <c r="DA83" s="63" t="s">
        <v>2320</v>
      </c>
    </row>
    <row r="84" spans="1:105" ht="12" customHeight="1" x14ac:dyDescent="0.25">
      <c r="A84" s="97" t="s">
        <v>53</v>
      </c>
      <c r="B84" s="98">
        <v>39.759756452190274</v>
      </c>
      <c r="C84" s="98">
        <v>39.778357359495239</v>
      </c>
      <c r="D84" s="98">
        <v>43.903558820370314</v>
      </c>
      <c r="E84" s="98">
        <v>44.442912004539608</v>
      </c>
      <c r="F84" s="98">
        <v>48.934061905655987</v>
      </c>
      <c r="G84" s="98">
        <v>48.748745101980788</v>
      </c>
      <c r="H84" s="98">
        <v>47.155639787342878</v>
      </c>
      <c r="I84" s="98">
        <v>49.443440207671195</v>
      </c>
      <c r="J84" s="98">
        <v>41.811105999130888</v>
      </c>
      <c r="K84" s="98">
        <v>39.063182879544421</v>
      </c>
      <c r="L84" s="98">
        <v>36.177733078573709</v>
      </c>
      <c r="M84" s="98">
        <v>42.581429716499876</v>
      </c>
      <c r="N84" s="98">
        <v>42.281603813857998</v>
      </c>
      <c r="O84" s="98">
        <v>39.247432705271542</v>
      </c>
      <c r="P84" s="98">
        <v>39.094481623889216</v>
      </c>
      <c r="Q84" s="98">
        <v>38.62156286934222</v>
      </c>
      <c r="R84" s="98">
        <v>33.139254119234657</v>
      </c>
      <c r="S84" s="98">
        <v>33.490047398426057</v>
      </c>
      <c r="T84" s="98">
        <v>32.066005964445566</v>
      </c>
      <c r="U84" s="98">
        <v>31.37815582336972</v>
      </c>
      <c r="V84" s="98">
        <v>29.872088447580829</v>
      </c>
      <c r="W84" s="98">
        <v>31.68670283472531</v>
      </c>
      <c r="X84" s="98">
        <v>33.077907838983279</v>
      </c>
      <c r="Y84" s="98">
        <v>33.179723757451455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201.42946554032721</v>
      </c>
      <c r="C85" s="122">
        <f t="shared" si="34"/>
        <v>268.42390570035559</v>
      </c>
      <c r="D85" s="122">
        <f t="shared" si="34"/>
        <v>231.49180281363317</v>
      </c>
      <c r="E85" s="122">
        <f t="shared" si="34"/>
        <v>317.99925168411517</v>
      </c>
      <c r="F85" s="122">
        <f t="shared" si="34"/>
        <v>174.89684884716732</v>
      </c>
      <c r="G85" s="122">
        <f t="shared" si="34"/>
        <v>180.43132409616206</v>
      </c>
      <c r="H85" s="122">
        <f t="shared" si="34"/>
        <v>217.06856068420225</v>
      </c>
      <c r="I85" s="122">
        <f t="shared" si="34"/>
        <v>321.57953279210687</v>
      </c>
      <c r="J85" s="122">
        <f t="shared" si="34"/>
        <v>348.48904939926695</v>
      </c>
      <c r="K85" s="122">
        <f t="shared" si="34"/>
        <v>242.68165008758027</v>
      </c>
      <c r="L85" s="122">
        <f t="shared" si="34"/>
        <v>332.67891157223352</v>
      </c>
      <c r="M85" s="122">
        <f t="shared" si="34"/>
        <v>311.77291739145073</v>
      </c>
      <c r="N85" s="122">
        <f t="shared" si="34"/>
        <v>543.90321740794104</v>
      </c>
      <c r="O85" s="122">
        <f t="shared" si="34"/>
        <v>345.06895858174164</v>
      </c>
      <c r="P85" s="122">
        <f t="shared" si="34"/>
        <v>272.64282594615611</v>
      </c>
      <c r="Q85" s="122">
        <f t="shared" si="34"/>
        <v>336.76686413960579</v>
      </c>
      <c r="R85" s="122">
        <f t="shared" si="34"/>
        <v>403.07316300258742</v>
      </c>
      <c r="S85" s="122">
        <f t="shared" si="34"/>
        <v>429.72893503558345</v>
      </c>
      <c r="T85" s="122">
        <f t="shared" si="34"/>
        <v>302.9151193143619</v>
      </c>
      <c r="U85" s="122">
        <f t="shared" si="34"/>
        <v>433.30999301321827</v>
      </c>
      <c r="V85" s="122">
        <f t="shared" si="34"/>
        <v>359.86243435678699</v>
      </c>
      <c r="W85" s="122">
        <f t="shared" si="34"/>
        <v>324.04720938018727</v>
      </c>
      <c r="X85" s="122">
        <f t="shared" si="34"/>
        <v>299.39961874940929</v>
      </c>
      <c r="Y85" s="122">
        <f t="shared" si="34"/>
        <v>401.78550031406701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201.42946554032721</v>
      </c>
      <c r="C86" s="98">
        <f>IF(RES_hhdet_fec!C86=0,0,RES_hhdet_fec!C86*1000*11630/RES_hhdet_num!C81)</f>
        <v>268.42390570035559</v>
      </c>
      <c r="D86" s="98">
        <f>IF(RES_hhdet_fec!D86=0,0,RES_hhdet_fec!D86*1000*11630/RES_hhdet_num!D81)</f>
        <v>231.49180281363317</v>
      </c>
      <c r="E86" s="98">
        <f>IF(RES_hhdet_fec!E86=0,0,RES_hhdet_fec!E86*1000*11630/RES_hhdet_num!E81)</f>
        <v>317.99925168411517</v>
      </c>
      <c r="F86" s="98">
        <f>IF(RES_hhdet_fec!F86=0,0,RES_hhdet_fec!F86*1000*11630/RES_hhdet_num!F81)</f>
        <v>174.89684884716732</v>
      </c>
      <c r="G86" s="98">
        <f>IF(RES_hhdet_fec!G86=0,0,RES_hhdet_fec!G86*1000*11630/RES_hhdet_num!G81)</f>
        <v>180.43132409616206</v>
      </c>
      <c r="H86" s="98">
        <f>IF(RES_hhdet_fec!H86=0,0,RES_hhdet_fec!H86*1000*11630/RES_hhdet_num!H81)</f>
        <v>217.06856068420225</v>
      </c>
      <c r="I86" s="98">
        <f>IF(RES_hhdet_fec!I86=0,0,RES_hhdet_fec!I86*1000*11630/RES_hhdet_num!I81)</f>
        <v>321.57953279210687</v>
      </c>
      <c r="J86" s="98">
        <f>IF(RES_hhdet_fec!J86=0,0,RES_hhdet_fec!J86*1000*11630/RES_hhdet_num!J81)</f>
        <v>348.48904939926695</v>
      </c>
      <c r="K86" s="98">
        <f>IF(RES_hhdet_fec!K86=0,0,RES_hhdet_fec!K86*1000*11630/RES_hhdet_num!K81)</f>
        <v>242.68165008758027</v>
      </c>
      <c r="L86" s="98">
        <f>IF(RES_hhdet_fec!L86=0,0,RES_hhdet_fec!L86*1000*11630/RES_hhdet_num!L81)</f>
        <v>332.67891157223352</v>
      </c>
      <c r="M86" s="98">
        <f>IF(RES_hhdet_fec!M86=0,0,RES_hhdet_fec!M86*1000*11630/RES_hhdet_num!M81)</f>
        <v>311.77291739145073</v>
      </c>
      <c r="N86" s="98">
        <f>IF(RES_hhdet_fec!N86=0,0,RES_hhdet_fec!N86*1000*11630/RES_hhdet_num!N81)</f>
        <v>543.90321740794104</v>
      </c>
      <c r="O86" s="98">
        <f>IF(RES_hhdet_fec!O86=0,0,RES_hhdet_fec!O86*1000*11630/RES_hhdet_num!O81)</f>
        <v>345.06895858174164</v>
      </c>
      <c r="P86" s="98">
        <f>IF(RES_hhdet_fec!P86=0,0,RES_hhdet_fec!P86*1000*11630/RES_hhdet_num!P81)</f>
        <v>272.64282594615611</v>
      </c>
      <c r="Q86" s="98">
        <f>IF(RES_hhdet_fec!Q86=0,0,RES_hhdet_fec!Q86*1000*11630/RES_hhdet_num!Q81)</f>
        <v>336.76686413960579</v>
      </c>
      <c r="R86" s="98">
        <f>IF(RES_hhdet_fec!R86=0,0,RES_hhdet_fec!R86*1000*11630/RES_hhdet_num!R81)</f>
        <v>403.07316300258742</v>
      </c>
      <c r="S86" s="98">
        <f>IF(RES_hhdet_fec!S86=0,0,RES_hhdet_fec!S86*1000*11630/RES_hhdet_num!S81)</f>
        <v>429.72893503558345</v>
      </c>
      <c r="T86" s="98">
        <f>IF(RES_hhdet_fec!T86=0,0,RES_hhdet_fec!T86*1000*11630/RES_hhdet_num!T81)</f>
        <v>302.9151193143619</v>
      </c>
      <c r="U86" s="98">
        <f>IF(RES_hhdet_fec!U86=0,0,RES_hhdet_fec!U86*1000*11630/RES_hhdet_num!U81)</f>
        <v>433.30999301321827</v>
      </c>
      <c r="V86" s="98">
        <f>IF(RES_hhdet_fec!V86=0,0,RES_hhdet_fec!V86*1000*11630/RES_hhdet_num!V81)</f>
        <v>359.86243435678699</v>
      </c>
      <c r="W86" s="98">
        <f>IF(RES_hhdet_fec!W86=0,0,RES_hhdet_fec!W86*1000*11630/RES_hhdet_num!W81)</f>
        <v>324.04720938018727</v>
      </c>
      <c r="X86" s="98">
        <f>IF(RES_hhdet_fec!X86=0,0,RES_hhdet_fec!X86*1000*11630/RES_hhdet_num!X81)</f>
        <v>299.39961874940929</v>
      </c>
      <c r="Y86" s="98">
        <f>IF(RES_hhdet_fec!Y86=0,0,RES_hhdet_fec!Y86*1000*11630/RES_hhdet_num!Y81)</f>
        <v>401.78550031406701</v>
      </c>
      <c r="DA86" s="63" t="s">
        <v>2323</v>
      </c>
    </row>
    <row r="87" spans="1:105" ht="12" customHeight="1" x14ac:dyDescent="0.25">
      <c r="A87" s="121" t="s">
        <v>55</v>
      </c>
      <c r="B87" s="122">
        <v>1407.6619098994754</v>
      </c>
      <c r="C87" s="122">
        <v>1383.4822649033842</v>
      </c>
      <c r="D87" s="122">
        <v>1426.4012288781721</v>
      </c>
      <c r="E87" s="122">
        <v>1412.5931575787099</v>
      </c>
      <c r="F87" s="122">
        <v>1469.0962199394226</v>
      </c>
      <c r="G87" s="122">
        <v>1424.0334321379084</v>
      </c>
      <c r="H87" s="122">
        <v>1450.5016002969996</v>
      </c>
      <c r="I87" s="122">
        <v>1417.7395583143089</v>
      </c>
      <c r="J87" s="122">
        <v>1491.9217149364601</v>
      </c>
      <c r="K87" s="122">
        <v>1600.8289994190113</v>
      </c>
      <c r="L87" s="122">
        <v>1556.526629140531</v>
      </c>
      <c r="M87" s="122">
        <v>1545.9073915694928</v>
      </c>
      <c r="N87" s="122">
        <v>1473.334321374992</v>
      </c>
      <c r="O87" s="122">
        <v>1531.706467785785</v>
      </c>
      <c r="P87" s="122">
        <v>1549.8388858588062</v>
      </c>
      <c r="Q87" s="122">
        <v>1552.9493905997174</v>
      </c>
      <c r="R87" s="122">
        <v>1617.0431836092087</v>
      </c>
      <c r="S87" s="122">
        <v>1605.6829083901825</v>
      </c>
      <c r="T87" s="122">
        <v>1510.6897266413641</v>
      </c>
      <c r="U87" s="122">
        <v>1510.9484018898709</v>
      </c>
      <c r="V87" s="122">
        <v>1506.92437245261</v>
      </c>
      <c r="W87" s="122">
        <v>1605.6909119312133</v>
      </c>
      <c r="X87" s="122">
        <v>1643.857864973912</v>
      </c>
      <c r="Y87" s="122">
        <v>1583.9199357322245</v>
      </c>
      <c r="DA87" s="130" t="s">
        <v>2324</v>
      </c>
    </row>
    <row r="88" spans="1:105" ht="12" customHeight="1" x14ac:dyDescent="0.25">
      <c r="A88" s="97" t="s">
        <v>132</v>
      </c>
      <c r="B88" s="98">
        <v>2450.6208407868157</v>
      </c>
      <c r="C88" s="98">
        <v>2414.7612246093659</v>
      </c>
      <c r="D88" s="98">
        <v>2440.194628424782</v>
      </c>
      <c r="E88" s="98">
        <v>2259.1126024633768</v>
      </c>
      <c r="F88" s="98">
        <v>2368.3725548973989</v>
      </c>
      <c r="G88" s="98">
        <v>2132.4678874360825</v>
      </c>
      <c r="H88" s="98">
        <v>2069.7680902303618</v>
      </c>
      <c r="I88" s="98">
        <v>2318.1167568857818</v>
      </c>
      <c r="J88" s="98">
        <v>2083.6583012468086</v>
      </c>
      <c r="K88" s="98">
        <v>2086.2837545683678</v>
      </c>
      <c r="L88" s="98">
        <v>1990.3329913218759</v>
      </c>
      <c r="M88" s="98">
        <v>1641.0876630249302</v>
      </c>
      <c r="N88" s="98">
        <v>1799.2469239891773</v>
      </c>
      <c r="O88" s="98">
        <v>1934.4397520007365</v>
      </c>
      <c r="P88" s="98">
        <v>1445.7686459496995</v>
      </c>
      <c r="Q88" s="98">
        <v>1600.2179798139423</v>
      </c>
      <c r="R88" s="98">
        <v>1833.1200620226314</v>
      </c>
      <c r="S88" s="98">
        <v>1934.6052410824466</v>
      </c>
      <c r="T88" s="98">
        <v>1601.7158505792361</v>
      </c>
      <c r="U88" s="98">
        <v>1824.2769259764896</v>
      </c>
      <c r="V88" s="98">
        <v>1854.7453978881397</v>
      </c>
      <c r="W88" s="98">
        <v>1851.3849677714743</v>
      </c>
      <c r="X88" s="98">
        <v>1893.9859413915817</v>
      </c>
      <c r="Y88" s="98">
        <v>1939.6927581412453</v>
      </c>
      <c r="DA88" s="63" t="s">
        <v>2325</v>
      </c>
    </row>
    <row r="89" spans="1:105" ht="12" customHeight="1" x14ac:dyDescent="0.25">
      <c r="A89" s="97" t="s">
        <v>131</v>
      </c>
      <c r="B89" s="98">
        <v>1324.5641721908376</v>
      </c>
      <c r="C89" s="98">
        <v>1311.7289640903791</v>
      </c>
      <c r="D89" s="98">
        <v>1350.3290679471443</v>
      </c>
      <c r="E89" s="98">
        <v>1255.0863313823629</v>
      </c>
      <c r="F89" s="98">
        <v>1352.037007894769</v>
      </c>
      <c r="G89" s="98">
        <v>1287.718399774742</v>
      </c>
      <c r="H89" s="98">
        <v>1251.4491754313237</v>
      </c>
      <c r="I89" s="98">
        <v>1427.9338645588223</v>
      </c>
      <c r="J89" s="98">
        <v>1317.9268744773733</v>
      </c>
      <c r="K89" s="98">
        <v>1355.082237151933</v>
      </c>
      <c r="L89" s="98">
        <v>1337.5116794315604</v>
      </c>
      <c r="M89" s="98">
        <v>1145.3471485976856</v>
      </c>
      <c r="N89" s="98">
        <v>1278.7998977219945</v>
      </c>
      <c r="O89" s="98">
        <v>1425.1106589555247</v>
      </c>
      <c r="P89" s="98">
        <v>1067.4945703810072</v>
      </c>
      <c r="Q89" s="98">
        <v>1191.9636394350684</v>
      </c>
      <c r="R89" s="98">
        <v>1395.3103720600559</v>
      </c>
      <c r="S89" s="98">
        <v>1492.379896741933</v>
      </c>
      <c r="T89" s="98">
        <v>1237.9556715242647</v>
      </c>
      <c r="U89" s="98">
        <v>1419.5399123154273</v>
      </c>
      <c r="V89" s="98">
        <v>1452.4075228788652</v>
      </c>
      <c r="W89" s="98">
        <v>1476.461542639325</v>
      </c>
      <c r="X89" s="98">
        <v>1519.4351171815997</v>
      </c>
      <c r="Y89" s="98">
        <v>1551.3327808283914</v>
      </c>
      <c r="DA89" s="63" t="s">
        <v>2326</v>
      </c>
    </row>
    <row r="90" spans="1:105" ht="12" customHeight="1" x14ac:dyDescent="0.25">
      <c r="A90" s="100" t="s">
        <v>199</v>
      </c>
      <c r="B90" s="101">
        <v>491.41120359002781</v>
      </c>
      <c r="C90" s="101">
        <v>476.29647278389871</v>
      </c>
      <c r="D90" s="101">
        <v>500.10734671338531</v>
      </c>
      <c r="E90" s="101">
        <v>444.13715281437624</v>
      </c>
      <c r="F90" s="101">
        <v>482.00769911370406</v>
      </c>
      <c r="G90" s="101">
        <v>498.80847915125662</v>
      </c>
      <c r="H90" s="101">
        <v>427.1454957438574</v>
      </c>
      <c r="I90" s="101">
        <v>473.64301757739821</v>
      </c>
      <c r="J90" s="101">
        <v>410.50532652187331</v>
      </c>
      <c r="K90" s="101">
        <v>411.3678096355161</v>
      </c>
      <c r="L90" s="101">
        <v>398.05749680124165</v>
      </c>
      <c r="M90" s="101">
        <v>318.30048356172335</v>
      </c>
      <c r="N90" s="101">
        <v>297.40836145222909</v>
      </c>
      <c r="O90" s="101">
        <v>359.74637295914391</v>
      </c>
      <c r="P90" s="101">
        <v>245.56797425446987</v>
      </c>
      <c r="Q90" s="101">
        <v>265.44128392651083</v>
      </c>
      <c r="R90" s="101">
        <v>352.82430186271148</v>
      </c>
      <c r="S90" s="101">
        <v>381.05423448631473</v>
      </c>
      <c r="T90" s="101">
        <v>277.04954118674533</v>
      </c>
      <c r="U90" s="101">
        <v>299.3304382285026</v>
      </c>
      <c r="V90" s="101">
        <v>289.12850237491386</v>
      </c>
      <c r="W90" s="101">
        <v>345.67451676247543</v>
      </c>
      <c r="X90" s="101">
        <v>356.82113273732256</v>
      </c>
      <c r="Y90" s="101">
        <v>312.08645490134103</v>
      </c>
      <c r="DA90" s="131" t="s">
        <v>2327</v>
      </c>
    </row>
    <row r="91" spans="1:105" ht="12" customHeight="1" x14ac:dyDescent="0.25">
      <c r="A91" s="103" t="s">
        <v>52</v>
      </c>
      <c r="B91" s="104">
        <v>833.15296860080969</v>
      </c>
      <c r="C91" s="104">
        <v>835.4324913064803</v>
      </c>
      <c r="D91" s="104">
        <v>850.22172123375901</v>
      </c>
      <c r="E91" s="104">
        <v>810.94917856798668</v>
      </c>
      <c r="F91" s="104">
        <v>870.02930878106497</v>
      </c>
      <c r="G91" s="104">
        <v>788.9099206234855</v>
      </c>
      <c r="H91" s="104">
        <v>824.30367968746623</v>
      </c>
      <c r="I91" s="104">
        <v>954.2908469814239</v>
      </c>
      <c r="J91" s="104">
        <v>907.42154795550016</v>
      </c>
      <c r="K91" s="104">
        <v>943.71442751641666</v>
      </c>
      <c r="L91" s="104">
        <v>939.45418263031888</v>
      </c>
      <c r="M91" s="104">
        <v>827.04666503596241</v>
      </c>
      <c r="N91" s="104">
        <v>981.39153626976565</v>
      </c>
      <c r="O91" s="104">
        <v>1065.3642859963809</v>
      </c>
      <c r="P91" s="104">
        <v>821.92659612653745</v>
      </c>
      <c r="Q91" s="104">
        <v>926.52235550855755</v>
      </c>
      <c r="R91" s="104">
        <v>1042.4860701973446</v>
      </c>
      <c r="S91" s="104">
        <v>1111.3256622556185</v>
      </c>
      <c r="T91" s="104">
        <v>960.90613033751947</v>
      </c>
      <c r="U91" s="104">
        <v>1120.2094740869247</v>
      </c>
      <c r="V91" s="104">
        <v>1163.2790205039514</v>
      </c>
      <c r="W91" s="104">
        <v>1130.7870258768494</v>
      </c>
      <c r="X91" s="104">
        <v>1162.6139844442771</v>
      </c>
      <c r="Y91" s="104">
        <v>1239.2463259270503</v>
      </c>
      <c r="DA91" s="132" t="s">
        <v>2328</v>
      </c>
    </row>
    <row r="92" spans="1:105" ht="12" customHeight="1" x14ac:dyDescent="0.25">
      <c r="A92" s="106" t="s">
        <v>124</v>
      </c>
      <c r="B92" s="101">
        <v>1974.8809635523155</v>
      </c>
      <c r="C92" s="101">
        <v>1955.7118619595446</v>
      </c>
      <c r="D92" s="101">
        <v>2039.3070011464658</v>
      </c>
      <c r="E92" s="101">
        <v>2037.9650939879064</v>
      </c>
      <c r="F92" s="101">
        <v>2064.6820905635236</v>
      </c>
      <c r="G92" s="101">
        <v>2021.1112475715404</v>
      </c>
      <c r="H92" s="101">
        <v>2060.5750123670091</v>
      </c>
      <c r="I92" s="101">
        <v>1966.6868299789053</v>
      </c>
      <c r="J92" s="101">
        <v>2132.0185706210673</v>
      </c>
      <c r="K92" s="101">
        <v>2267.4211007149061</v>
      </c>
      <c r="L92" s="101">
        <v>2135.2930648702772</v>
      </c>
      <c r="M92" s="101">
        <v>1768.0884294794932</v>
      </c>
      <c r="N92" s="101">
        <v>1558.1833791623571</v>
      </c>
      <c r="O92" s="101">
        <v>2310.2159192224781</v>
      </c>
      <c r="P92" s="101">
        <v>2236.5981222545834</v>
      </c>
      <c r="Q92" s="101">
        <v>2090.9262013256075</v>
      </c>
      <c r="R92" s="101">
        <v>2020.4535431436298</v>
      </c>
      <c r="S92" s="101">
        <v>2036.3168004981419</v>
      </c>
      <c r="T92" s="101">
        <v>1946.1915534265745</v>
      </c>
      <c r="U92" s="101">
        <v>1890.4879328929021</v>
      </c>
      <c r="V92" s="101">
        <v>1895.8361238589057</v>
      </c>
      <c r="W92" s="101">
        <v>1906.091679608702</v>
      </c>
      <c r="X92" s="101">
        <v>1965.464268125399</v>
      </c>
      <c r="Y92" s="101">
        <v>1968.9799008228742</v>
      </c>
      <c r="DA92" s="131" t="s">
        <v>2329</v>
      </c>
    </row>
    <row r="93" spans="1:105" ht="12" customHeight="1" x14ac:dyDescent="0.25">
      <c r="A93" s="107" t="s">
        <v>123</v>
      </c>
      <c r="B93" s="104">
        <v>1219.0331682473093</v>
      </c>
      <c r="C93" s="104">
        <v>1210.5386648825424</v>
      </c>
      <c r="D93" s="104">
        <v>1272.9759688014208</v>
      </c>
      <c r="E93" s="104">
        <v>1271.9318350620276</v>
      </c>
      <c r="F93" s="104">
        <v>1300.3111461589017</v>
      </c>
      <c r="G93" s="104">
        <v>1305.5948749386271</v>
      </c>
      <c r="H93" s="104">
        <v>1316.6915020433601</v>
      </c>
      <c r="I93" s="104">
        <v>1260.0914231508052</v>
      </c>
      <c r="J93" s="104">
        <v>1364.0337956572066</v>
      </c>
      <c r="K93" s="104">
        <v>1456.9042844695327</v>
      </c>
      <c r="L93" s="104">
        <v>1378.5082821745696</v>
      </c>
      <c r="M93" s="104">
        <v>1126.7021000860072</v>
      </c>
      <c r="N93" s="104">
        <v>901.70054076549002</v>
      </c>
      <c r="O93" s="104">
        <v>1530.4471492048629</v>
      </c>
      <c r="P93" s="104">
        <v>1496.5360063359733</v>
      </c>
      <c r="Q93" s="104">
        <v>1407.0874553402741</v>
      </c>
      <c r="R93" s="104">
        <v>1396.3761865243403</v>
      </c>
      <c r="S93" s="104">
        <v>1444.1764341537501</v>
      </c>
      <c r="T93" s="104">
        <v>1409.4734136715119</v>
      </c>
      <c r="U93" s="104">
        <v>1402.6427581858875</v>
      </c>
      <c r="V93" s="104">
        <v>1431.2359373772608</v>
      </c>
      <c r="W93" s="104">
        <v>1479.8119258349882</v>
      </c>
      <c r="X93" s="104">
        <v>1540.8865413822102</v>
      </c>
      <c r="Y93" s="104">
        <v>1537.1012949147</v>
      </c>
      <c r="DA93" s="132" t="s">
        <v>2330</v>
      </c>
    </row>
    <row r="94" spans="1:105" ht="12" customHeight="1" x14ac:dyDescent="0.25">
      <c r="A94" s="108" t="s">
        <v>50</v>
      </c>
      <c r="B94" s="98">
        <v>395.4363591383019</v>
      </c>
      <c r="C94" s="98">
        <v>388.0661160874144</v>
      </c>
      <c r="D94" s="98">
        <v>415.92279003074003</v>
      </c>
      <c r="E94" s="98">
        <v>402.59398336440461</v>
      </c>
      <c r="F94" s="98">
        <v>417.27253133217738</v>
      </c>
      <c r="G94" s="98">
        <v>463.26159477548299</v>
      </c>
      <c r="H94" s="98">
        <v>423.08428292164814</v>
      </c>
      <c r="I94" s="98">
        <v>402.99897634791574</v>
      </c>
      <c r="J94" s="98">
        <v>428.55674017477361</v>
      </c>
      <c r="K94" s="98">
        <v>458.53725753490943</v>
      </c>
      <c r="L94" s="98">
        <v>428.92457341048186</v>
      </c>
      <c r="M94" s="98">
        <v>294.4318872964605</v>
      </c>
      <c r="N94" s="98">
        <v>15.693604747527388</v>
      </c>
      <c r="O94" s="98">
        <v>426.89169171201269</v>
      </c>
      <c r="P94" s="98">
        <v>401.95263138732281</v>
      </c>
      <c r="Q94" s="98">
        <v>351.14726439061991</v>
      </c>
      <c r="R94" s="98">
        <v>381.60250000900658</v>
      </c>
      <c r="S94" s="98">
        <v>388.84076431819551</v>
      </c>
      <c r="T94" s="98">
        <v>342.18062234193201</v>
      </c>
      <c r="U94" s="98">
        <v>305.385177274721</v>
      </c>
      <c r="V94" s="98">
        <v>288.38382902704609</v>
      </c>
      <c r="W94" s="98">
        <v>349.55859215780157</v>
      </c>
      <c r="X94" s="98">
        <v>366.70654309562758</v>
      </c>
      <c r="Y94" s="98">
        <v>309.75319215806275</v>
      </c>
      <c r="DA94" s="63" t="s">
        <v>2331</v>
      </c>
    </row>
    <row r="95" spans="1:105" ht="12" customHeight="1" x14ac:dyDescent="0.25">
      <c r="A95" s="108" t="s">
        <v>52</v>
      </c>
      <c r="B95" s="98">
        <v>823.59680910900738</v>
      </c>
      <c r="C95" s="98">
        <v>822.47254879512809</v>
      </c>
      <c r="D95" s="98">
        <v>857.05317877068057</v>
      </c>
      <c r="E95" s="98">
        <v>869.33785169762302</v>
      </c>
      <c r="F95" s="98">
        <v>883.03861482672437</v>
      </c>
      <c r="G95" s="98">
        <v>842.33328016314431</v>
      </c>
      <c r="H95" s="98">
        <v>893.60721912171186</v>
      </c>
      <c r="I95" s="98">
        <v>857.09244680288953</v>
      </c>
      <c r="J95" s="98">
        <v>935.47705548243289</v>
      </c>
      <c r="K95" s="98">
        <v>998.36702693462303</v>
      </c>
      <c r="L95" s="98">
        <v>949.58370876408765</v>
      </c>
      <c r="M95" s="98">
        <v>832.27021278954669</v>
      </c>
      <c r="N95" s="98">
        <v>886.00693601796252</v>
      </c>
      <c r="O95" s="98">
        <v>1103.5554574928501</v>
      </c>
      <c r="P95" s="98">
        <v>1094.5833749486505</v>
      </c>
      <c r="Q95" s="98">
        <v>1055.9401909496539</v>
      </c>
      <c r="R95" s="98">
        <v>1014.7736865153339</v>
      </c>
      <c r="S95" s="98">
        <v>1055.3356698355544</v>
      </c>
      <c r="T95" s="98">
        <v>1067.29279132958</v>
      </c>
      <c r="U95" s="98">
        <v>1097.2575809111665</v>
      </c>
      <c r="V95" s="98">
        <v>1142.8521083502148</v>
      </c>
      <c r="W95" s="98">
        <v>1130.2533336771862</v>
      </c>
      <c r="X95" s="98">
        <v>1174.1799982865828</v>
      </c>
      <c r="Y95" s="98">
        <v>1227.3481027566372</v>
      </c>
      <c r="DA95" s="63" t="s">
        <v>2332</v>
      </c>
    </row>
    <row r="96" spans="1:105" ht="12" customHeight="1" x14ac:dyDescent="0.25">
      <c r="A96" s="106" t="s">
        <v>122</v>
      </c>
      <c r="B96" s="101">
        <v>1776.8653014033137</v>
      </c>
      <c r="C96" s="101">
        <v>1748.5433361993107</v>
      </c>
      <c r="D96" s="101">
        <v>1790.97299325941</v>
      </c>
      <c r="E96" s="101">
        <v>1777.7131098708107</v>
      </c>
      <c r="F96" s="101">
        <v>1826.3682636226024</v>
      </c>
      <c r="G96" s="101">
        <v>1749.3914274068327</v>
      </c>
      <c r="H96" s="101">
        <v>1793.9888840433055</v>
      </c>
      <c r="I96" s="101">
        <v>1790.4424892312131</v>
      </c>
      <c r="J96" s="101">
        <v>1912.1821178710179</v>
      </c>
      <c r="K96" s="101">
        <v>2049.0917360878097</v>
      </c>
      <c r="L96" s="101">
        <v>1993.5942007258154</v>
      </c>
      <c r="M96" s="101">
        <v>1964.9880748712067</v>
      </c>
      <c r="N96" s="101">
        <v>1877.2848806955476</v>
      </c>
      <c r="O96" s="101">
        <v>1919.7901906656416</v>
      </c>
      <c r="P96" s="101">
        <v>1941.3863575784887</v>
      </c>
      <c r="Q96" s="101">
        <v>1953.2334647389414</v>
      </c>
      <c r="R96" s="101">
        <v>2008.2367879578185</v>
      </c>
      <c r="S96" s="101">
        <v>1977.3014876352863</v>
      </c>
      <c r="T96" s="101">
        <v>1871.3236615414589</v>
      </c>
      <c r="U96" s="101">
        <v>1838.1541239143887</v>
      </c>
      <c r="V96" s="101">
        <v>1806.1628538481614</v>
      </c>
      <c r="W96" s="101">
        <v>1900.4596941842929</v>
      </c>
      <c r="X96" s="101">
        <v>1960.229991092858</v>
      </c>
      <c r="Y96" s="101">
        <v>1915.0886489621205</v>
      </c>
      <c r="DA96" s="131" t="s">
        <v>2333</v>
      </c>
    </row>
    <row r="97" spans="1:105" ht="12" customHeight="1" x14ac:dyDescent="0.25">
      <c r="A97" s="107" t="s">
        <v>121</v>
      </c>
      <c r="B97" s="104">
        <v>1192.2581157687991</v>
      </c>
      <c r="C97" s="104">
        <v>1174.7749047123646</v>
      </c>
      <c r="D97" s="104">
        <v>1210.3441503837339</v>
      </c>
      <c r="E97" s="104">
        <v>1200.2030919035403</v>
      </c>
      <c r="F97" s="104">
        <v>1243.3665334678728</v>
      </c>
      <c r="G97" s="104">
        <v>1216.0273696804413</v>
      </c>
      <c r="H97" s="104">
        <v>1238.0618669922462</v>
      </c>
      <c r="I97" s="104">
        <v>1239.3760804662245</v>
      </c>
      <c r="J97" s="104">
        <v>1321.8091733508093</v>
      </c>
      <c r="K97" s="104">
        <v>1421.8722529169991</v>
      </c>
      <c r="L97" s="104">
        <v>1389.4610198587472</v>
      </c>
      <c r="M97" s="104">
        <v>1375.2841004619424</v>
      </c>
      <c r="N97" s="104">
        <v>1299.5762408622861</v>
      </c>
      <c r="O97" s="104">
        <v>1349.5983939696232</v>
      </c>
      <c r="P97" s="104">
        <v>1369.4792319971179</v>
      </c>
      <c r="Q97" s="104">
        <v>1378.460889532736</v>
      </c>
      <c r="R97" s="104">
        <v>1445.9909422550327</v>
      </c>
      <c r="S97" s="104">
        <v>1444.2342488239901</v>
      </c>
      <c r="T97" s="104">
        <v>1380.3638001223853</v>
      </c>
      <c r="U97" s="104">
        <v>1379.7880311037002</v>
      </c>
      <c r="V97" s="104">
        <v>1381.6264616185592</v>
      </c>
      <c r="W97" s="104">
        <v>1494.3425988569891</v>
      </c>
      <c r="X97" s="104">
        <v>1546.1839387378402</v>
      </c>
      <c r="Y97" s="104">
        <v>1498.181290018684</v>
      </c>
      <c r="DA97" s="132" t="s">
        <v>2334</v>
      </c>
    </row>
    <row r="98" spans="1:105" ht="12" customHeight="1" x14ac:dyDescent="0.25">
      <c r="A98" s="108" t="s">
        <v>53</v>
      </c>
      <c r="B98" s="98">
        <v>357.01204447395577</v>
      </c>
      <c r="C98" s="98">
        <v>347.59340602352319</v>
      </c>
      <c r="D98" s="98">
        <v>364.95647556908125</v>
      </c>
      <c r="E98" s="98">
        <v>349.68568149712746</v>
      </c>
      <c r="F98" s="98">
        <v>367.52217534669751</v>
      </c>
      <c r="G98" s="98">
        <v>398.09966216878894</v>
      </c>
      <c r="H98" s="98">
        <v>367.01022568637279</v>
      </c>
      <c r="I98" s="98">
        <v>369.70723764967289</v>
      </c>
      <c r="J98" s="98">
        <v>387.43930354155788</v>
      </c>
      <c r="K98" s="98">
        <v>419.11486098659435</v>
      </c>
      <c r="L98" s="98">
        <v>411.04943088934886</v>
      </c>
      <c r="M98" s="98">
        <v>397.31661411435744</v>
      </c>
      <c r="N98" s="98">
        <v>316.98442733202927</v>
      </c>
      <c r="O98" s="98">
        <v>354.10510401176469</v>
      </c>
      <c r="P98" s="98">
        <v>351.01467088915081</v>
      </c>
      <c r="Q98" s="98">
        <v>335.36961288063014</v>
      </c>
      <c r="R98" s="98">
        <v>386.52605116207781</v>
      </c>
      <c r="S98" s="98">
        <v>381.98779280733862</v>
      </c>
      <c r="T98" s="98">
        <v>331.7907082543091</v>
      </c>
      <c r="U98" s="98">
        <v>298.87199346160935</v>
      </c>
      <c r="V98" s="98">
        <v>278.01768935707065</v>
      </c>
      <c r="W98" s="98">
        <v>358.29287285559576</v>
      </c>
      <c r="X98" s="98">
        <v>370.37407805885664</v>
      </c>
      <c r="Y98" s="98">
        <v>292.4900592477635</v>
      </c>
      <c r="DA98" s="63" t="s">
        <v>2335</v>
      </c>
    </row>
    <row r="99" spans="1:105" ht="12" customHeight="1" x14ac:dyDescent="0.25">
      <c r="A99" s="108" t="s">
        <v>52</v>
      </c>
      <c r="B99" s="98">
        <v>835.24607129484355</v>
      </c>
      <c r="C99" s="98">
        <v>827.18149868884177</v>
      </c>
      <c r="D99" s="98">
        <v>845.38767481465288</v>
      </c>
      <c r="E99" s="98">
        <v>850.51741040641298</v>
      </c>
      <c r="F99" s="98">
        <v>875.84435812117556</v>
      </c>
      <c r="G99" s="98">
        <v>817.92770751165244</v>
      </c>
      <c r="H99" s="98">
        <v>871.0516413058732</v>
      </c>
      <c r="I99" s="98">
        <v>869.66884281655166</v>
      </c>
      <c r="J99" s="98">
        <v>934.36986980925144</v>
      </c>
      <c r="K99" s="98">
        <v>1002.7573919304044</v>
      </c>
      <c r="L99" s="98">
        <v>978.41158896939851</v>
      </c>
      <c r="M99" s="98">
        <v>977.9674863475849</v>
      </c>
      <c r="N99" s="98">
        <v>982.5918135302569</v>
      </c>
      <c r="O99" s="98">
        <v>995.49328995785856</v>
      </c>
      <c r="P99" s="98">
        <v>1018.4645611079671</v>
      </c>
      <c r="Q99" s="98">
        <v>1043.0912766521058</v>
      </c>
      <c r="R99" s="98">
        <v>1059.464891092955</v>
      </c>
      <c r="S99" s="98">
        <v>1062.2464560166513</v>
      </c>
      <c r="T99" s="98">
        <v>1048.5730918680761</v>
      </c>
      <c r="U99" s="98">
        <v>1080.9160376420907</v>
      </c>
      <c r="V99" s="98">
        <v>1103.6087722614886</v>
      </c>
      <c r="W99" s="98">
        <v>1136.0497260013935</v>
      </c>
      <c r="X99" s="98">
        <v>1175.8098606789838</v>
      </c>
      <c r="Y99" s="98">
        <v>1205.6912307709204</v>
      </c>
      <c r="DA99" s="63" t="s">
        <v>2336</v>
      </c>
    </row>
    <row r="100" spans="1:105" ht="12" customHeight="1" x14ac:dyDescent="0.25">
      <c r="A100" s="121" t="s">
        <v>54</v>
      </c>
      <c r="B100" s="122">
        <v>697.55656535708579</v>
      </c>
      <c r="C100" s="122">
        <v>678.83976494250965</v>
      </c>
      <c r="D100" s="122">
        <v>761.73181518332001</v>
      </c>
      <c r="E100" s="122">
        <v>729.79664295450561</v>
      </c>
      <c r="F100" s="122">
        <v>784.53391545520594</v>
      </c>
      <c r="G100" s="122">
        <v>759.11802436736036</v>
      </c>
      <c r="H100" s="122">
        <v>777.69754175625712</v>
      </c>
      <c r="I100" s="122">
        <v>771.43064443229025</v>
      </c>
      <c r="J100" s="122">
        <v>747.94421767498557</v>
      </c>
      <c r="K100" s="122">
        <v>775.4383529606082</v>
      </c>
      <c r="L100" s="122">
        <v>751.19172861337825</v>
      </c>
      <c r="M100" s="122">
        <v>694.51150006494152</v>
      </c>
      <c r="N100" s="122">
        <v>707.57520875612488</v>
      </c>
      <c r="O100" s="122">
        <v>791.09385843164193</v>
      </c>
      <c r="P100" s="122">
        <v>803.46548359361475</v>
      </c>
      <c r="Q100" s="122">
        <v>797.78462700256034</v>
      </c>
      <c r="R100" s="122">
        <v>827.03248185713676</v>
      </c>
      <c r="S100" s="122">
        <v>824.62329892698438</v>
      </c>
      <c r="T100" s="122">
        <v>835.9493333921431</v>
      </c>
      <c r="U100" s="122">
        <v>890.46344088123669</v>
      </c>
      <c r="V100" s="122">
        <v>1035.0396852975784</v>
      </c>
      <c r="W100" s="122">
        <v>1024.3969263286233</v>
      </c>
      <c r="X100" s="122">
        <v>878.06034593409629</v>
      </c>
      <c r="Y100" s="122">
        <v>735.61809795135139</v>
      </c>
      <c r="DA100" s="130" t="s">
        <v>2337</v>
      </c>
    </row>
    <row r="101" spans="1:105" ht="12" customHeight="1" x14ac:dyDescent="0.25">
      <c r="A101" s="97" t="s">
        <v>202</v>
      </c>
      <c r="B101" s="98">
        <v>861.22814183545336</v>
      </c>
      <c r="C101" s="98">
        <v>841.91547888787625</v>
      </c>
      <c r="D101" s="98">
        <v>933.66755816469254</v>
      </c>
      <c r="E101" s="98">
        <v>870.87269360219557</v>
      </c>
      <c r="F101" s="98">
        <v>955.07121055433947</v>
      </c>
      <c r="G101" s="98">
        <v>906.04049139295012</v>
      </c>
      <c r="H101" s="98">
        <v>918.50343179623769</v>
      </c>
      <c r="I101" s="98">
        <v>1051.8162058166392</v>
      </c>
      <c r="J101" s="98">
        <v>910.56576945842733</v>
      </c>
      <c r="K101" s="98">
        <v>903.18329125473701</v>
      </c>
      <c r="L101" s="98">
        <v>917.69168148300639</v>
      </c>
      <c r="M101" s="98">
        <v>767.76068203719046</v>
      </c>
      <c r="N101" s="98">
        <v>918.31041168466254</v>
      </c>
      <c r="O101" s="98">
        <v>1011.5867242356361</v>
      </c>
      <c r="P101" s="98">
        <v>996.73735035513971</v>
      </c>
      <c r="Q101" s="98">
        <v>983.38860139764279</v>
      </c>
      <c r="R101" s="98">
        <v>1005.8981439025781</v>
      </c>
      <c r="S101" s="98">
        <v>1008.8214432728514</v>
      </c>
      <c r="T101" s="98">
        <v>982.64475728221953</v>
      </c>
      <c r="U101" s="98">
        <v>1090.7309839745492</v>
      </c>
      <c r="V101" s="98">
        <v>1321.1315100707291</v>
      </c>
      <c r="W101" s="98">
        <v>1474.1737217083364</v>
      </c>
      <c r="X101" s="98">
        <v>918.13143531959724</v>
      </c>
      <c r="Y101" s="98">
        <v>871.1384066916753</v>
      </c>
      <c r="DA101" s="63" t="s">
        <v>2338</v>
      </c>
    </row>
    <row r="102" spans="1:105" ht="12" customHeight="1" x14ac:dyDescent="0.25">
      <c r="A102" s="97" t="s">
        <v>50</v>
      </c>
      <c r="B102" s="98">
        <v>834.66276769853027</v>
      </c>
      <c r="C102" s="98">
        <v>838.37390273449228</v>
      </c>
      <c r="D102" s="98">
        <v>889.25393348190801</v>
      </c>
      <c r="E102" s="98">
        <v>857.35729201765116</v>
      </c>
      <c r="F102" s="98">
        <v>977.83857331925662</v>
      </c>
      <c r="G102" s="98">
        <v>904.8023477150291</v>
      </c>
      <c r="H102" s="98">
        <v>904.4068222348526</v>
      </c>
      <c r="I102" s="98">
        <v>938.36424216399223</v>
      </c>
      <c r="J102" s="98">
        <v>947.60985802545815</v>
      </c>
      <c r="K102" s="98">
        <v>836.09136204540869</v>
      </c>
      <c r="L102" s="98">
        <v>1038.3598829941072</v>
      </c>
      <c r="M102" s="98">
        <v>971.09971382131539</v>
      </c>
      <c r="N102" s="98">
        <v>304.57326861943409</v>
      </c>
      <c r="O102" s="98">
        <v>1105.3671043139461</v>
      </c>
      <c r="P102" s="98">
        <v>1073.2063639094242</v>
      </c>
      <c r="Q102" s="98">
        <v>938.75612184773934</v>
      </c>
      <c r="R102" s="98">
        <v>879.72891395224531</v>
      </c>
      <c r="S102" s="98">
        <v>870.20783786071411</v>
      </c>
      <c r="T102" s="98">
        <v>1040.0332486655464</v>
      </c>
      <c r="U102" s="98">
        <v>1069.6121726197041</v>
      </c>
      <c r="V102" s="98">
        <v>1218.4964807967349</v>
      </c>
      <c r="W102" s="98">
        <v>1165.9208759850544</v>
      </c>
      <c r="X102" s="98">
        <v>1086.2938578805797</v>
      </c>
      <c r="Y102" s="98">
        <v>966.57741682804158</v>
      </c>
      <c r="DA102" s="63" t="s">
        <v>2339</v>
      </c>
    </row>
    <row r="103" spans="1:105" ht="12" customHeight="1" x14ac:dyDescent="0.25">
      <c r="A103" s="109" t="s">
        <v>120</v>
      </c>
      <c r="B103" s="33">
        <v>654.30810545373231</v>
      </c>
      <c r="C103" s="33">
        <v>635.33357327507122</v>
      </c>
      <c r="D103" s="33">
        <v>718.86422718968947</v>
      </c>
      <c r="E103" s="33">
        <v>694.45901152131682</v>
      </c>
      <c r="F103" s="33">
        <v>742.10291135749424</v>
      </c>
      <c r="G103" s="33">
        <v>723.72437279018607</v>
      </c>
      <c r="H103" s="33">
        <v>743.97557408473256</v>
      </c>
      <c r="I103" s="33">
        <v>706.51876718217875</v>
      </c>
      <c r="J103" s="33">
        <v>706.07803219025652</v>
      </c>
      <c r="K103" s="33">
        <v>747.12674571459263</v>
      </c>
      <c r="L103" s="33">
        <v>704.90311876409339</v>
      </c>
      <c r="M103" s="33">
        <v>666.93086584601474</v>
      </c>
      <c r="N103" s="33">
        <v>679.84395582488696</v>
      </c>
      <c r="O103" s="33">
        <v>710.29688437133711</v>
      </c>
      <c r="P103" s="33">
        <v>722.85585248142854</v>
      </c>
      <c r="Q103" s="33">
        <v>723.83690229194929</v>
      </c>
      <c r="R103" s="33">
        <v>761.55789424676357</v>
      </c>
      <c r="S103" s="33">
        <v>752.89434924276452</v>
      </c>
      <c r="T103" s="33">
        <v>741.99671692940956</v>
      </c>
      <c r="U103" s="33">
        <v>754.70173843483599</v>
      </c>
      <c r="V103" s="33">
        <v>844.94097143541705</v>
      </c>
      <c r="W103" s="33">
        <v>801.62464200599868</v>
      </c>
      <c r="X103" s="33">
        <v>815.37809834331858</v>
      </c>
      <c r="Y103" s="33">
        <v>661.26000580626931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11788.692771974602</v>
      </c>
      <c r="G105" s="117">
        <f t="shared" si="35"/>
        <v>9760.8733419892997</v>
      </c>
      <c r="H105" s="117">
        <f t="shared" si="35"/>
        <v>9831.8654467603446</v>
      </c>
      <c r="I105" s="117">
        <f t="shared" si="35"/>
        <v>9603.7010338729197</v>
      </c>
      <c r="J105" s="117">
        <f t="shared" si="35"/>
        <v>9253.6028361438275</v>
      </c>
      <c r="K105" s="117">
        <f t="shared" si="35"/>
        <v>8965.945240624842</v>
      </c>
      <c r="L105" s="117">
        <f t="shared" si="35"/>
        <v>9021.8247813962589</v>
      </c>
      <c r="M105" s="117">
        <f t="shared" si="35"/>
        <v>9239.1621744639688</v>
      </c>
      <c r="N105" s="117">
        <f t="shared" si="35"/>
        <v>9313.4382371488246</v>
      </c>
      <c r="O105" s="117">
        <f t="shared" si="35"/>
        <v>7903.7193226340569</v>
      </c>
      <c r="P105" s="117">
        <f t="shared" si="35"/>
        <v>8427.5964105397452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9517.8938825487785</v>
      </c>
      <c r="G106" s="122">
        <f t="shared" si="38"/>
        <v>7307.4005999671026</v>
      </c>
      <c r="H106" s="122">
        <f t="shared" si="38"/>
        <v>7147.0927215948395</v>
      </c>
      <c r="I106" s="122">
        <f t="shared" si="38"/>
        <v>6776.3089008275529</v>
      </c>
      <c r="J106" s="122">
        <f t="shared" si="38"/>
        <v>6369.8093697484474</v>
      </c>
      <c r="K106" s="122">
        <f t="shared" si="38"/>
        <v>6142.7025752619475</v>
      </c>
      <c r="L106" s="122">
        <f t="shared" si="38"/>
        <v>6141.5112185676053</v>
      </c>
      <c r="M106" s="122">
        <f t="shared" si="38"/>
        <v>6499.5582235832353</v>
      </c>
      <c r="N106" s="122">
        <f t="shared" si="38"/>
        <v>6554.5157063008573</v>
      </c>
      <c r="O106" s="122">
        <f t="shared" si="38"/>
        <v>5394.7795437756786</v>
      </c>
      <c r="P106" s="122">
        <f t="shared" si="38"/>
        <v>5955.6172109075569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9482.9268292682882</v>
      </c>
      <c r="G107" s="98">
        <v>7280.8988764044925</v>
      </c>
      <c r="H107" s="98">
        <v>7121.7948717948748</v>
      </c>
      <c r="I107" s="98">
        <v>6753.7993920972676</v>
      </c>
      <c r="J107" s="98">
        <v>6348.5714285714303</v>
      </c>
      <c r="K107" s="98">
        <v>6121.2121212121228</v>
      </c>
      <c r="L107" s="98">
        <v>6121.2121212121237</v>
      </c>
      <c r="M107" s="98">
        <v>6478.1341107871749</v>
      </c>
      <c r="N107" s="98">
        <v>6535.2941176470604</v>
      </c>
      <c r="O107" s="98">
        <v>5377.4193548387066</v>
      </c>
      <c r="P107" s="98">
        <v>5935.8974358974365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34.967053280489424</v>
      </c>
      <c r="G108" s="98">
        <v>26.501723562609879</v>
      </c>
      <c r="H108" s="98">
        <v>25.297849799964862</v>
      </c>
      <c r="I108" s="98">
        <v>22.509508730285393</v>
      </c>
      <c r="J108" s="98">
        <v>21.237941177016982</v>
      </c>
      <c r="K108" s="98">
        <v>21.490454049824535</v>
      </c>
      <c r="L108" s="98">
        <v>20.299097355481113</v>
      </c>
      <c r="M108" s="98">
        <v>21.424112796060772</v>
      </c>
      <c r="N108" s="98">
        <v>19.221588653797117</v>
      </c>
      <c r="O108" s="98">
        <v>17.360188936971696</v>
      </c>
      <c r="P108" s="98">
        <v>19.719775010120042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40.385513051446488</v>
      </c>
      <c r="G109" s="122">
        <f t="shared" si="41"/>
        <v>292.0229372859767</v>
      </c>
      <c r="H109" s="122">
        <f t="shared" si="41"/>
        <v>468.55328343110637</v>
      </c>
      <c r="I109" s="122">
        <f t="shared" si="41"/>
        <v>657.62848551289528</v>
      </c>
      <c r="J109" s="122">
        <f t="shared" si="41"/>
        <v>635.47711544428523</v>
      </c>
      <c r="K109" s="122">
        <f t="shared" si="41"/>
        <v>432.07492617782634</v>
      </c>
      <c r="L109" s="122">
        <f t="shared" si="41"/>
        <v>568.61323752917497</v>
      </c>
      <c r="M109" s="122">
        <f t="shared" si="41"/>
        <v>493.18229083364008</v>
      </c>
      <c r="N109" s="122">
        <f t="shared" si="41"/>
        <v>626.98154169422605</v>
      </c>
      <c r="O109" s="122">
        <f t="shared" si="41"/>
        <v>249.58919822744394</v>
      </c>
      <c r="P109" s="122">
        <f t="shared" si="41"/>
        <v>166.80790919456223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40.385513051446488</v>
      </c>
      <c r="G110" s="98">
        <f>IF(RES_hhdet_fec!G110=0,0,RES_hhdet_fec!G110*1000*11630/RES_hhdet_num!G105)</f>
        <v>292.0229372859767</v>
      </c>
      <c r="H110" s="98">
        <f>IF(RES_hhdet_fec!H110=0,0,RES_hhdet_fec!H110*1000*11630/RES_hhdet_num!H105)</f>
        <v>468.55328343110637</v>
      </c>
      <c r="I110" s="98">
        <f>IF(RES_hhdet_fec!I110=0,0,RES_hhdet_fec!I110*1000*11630/RES_hhdet_num!I105)</f>
        <v>657.62848551289528</v>
      </c>
      <c r="J110" s="98">
        <f>IF(RES_hhdet_fec!J110=0,0,RES_hhdet_fec!J110*1000*11630/RES_hhdet_num!J105)</f>
        <v>635.47711544428523</v>
      </c>
      <c r="K110" s="98">
        <f>IF(RES_hhdet_fec!K110=0,0,RES_hhdet_fec!K110*1000*11630/RES_hhdet_num!K105)</f>
        <v>432.07492617782634</v>
      </c>
      <c r="L110" s="98">
        <f>IF(RES_hhdet_fec!L110=0,0,RES_hhdet_fec!L110*1000*11630/RES_hhdet_num!L105)</f>
        <v>568.61323752917497</v>
      </c>
      <c r="M110" s="98">
        <f>IF(RES_hhdet_fec!M110=0,0,RES_hhdet_fec!M110*1000*11630/RES_hhdet_num!M105)</f>
        <v>493.18229083364008</v>
      </c>
      <c r="N110" s="98">
        <f>IF(RES_hhdet_fec!N110=0,0,RES_hhdet_fec!N110*1000*11630/RES_hhdet_num!N105)</f>
        <v>626.98154169422605</v>
      </c>
      <c r="O110" s="98">
        <f>IF(RES_hhdet_fec!O110=0,0,RES_hhdet_fec!O110*1000*11630/RES_hhdet_num!O105)</f>
        <v>249.58919822744394</v>
      </c>
      <c r="P110" s="98">
        <f>IF(RES_hhdet_fec!P110=0,0,RES_hhdet_fec!P110*1000*11630/RES_hhdet_num!P105)</f>
        <v>166.80790919456223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1488.6480986711506</v>
      </c>
      <c r="G111" s="122">
        <v>1436.0022306613571</v>
      </c>
      <c r="H111" s="122">
        <v>1467.7975934970766</v>
      </c>
      <c r="I111" s="122">
        <v>1454.0530069272752</v>
      </c>
      <c r="J111" s="122">
        <v>1532.256882686326</v>
      </c>
      <c r="K111" s="122">
        <v>1640.0320551623354</v>
      </c>
      <c r="L111" s="122">
        <v>1592.6431482353651</v>
      </c>
      <c r="M111" s="122">
        <v>1566.319179412453</v>
      </c>
      <c r="N111" s="122">
        <v>1469.7484495719525</v>
      </c>
      <c r="O111" s="122">
        <v>1526.9384640852466</v>
      </c>
      <c r="P111" s="122">
        <v>1557.2219070834983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1786.1890297097348</v>
      </c>
      <c r="G116" s="101">
        <v>1724.5291943999543</v>
      </c>
      <c r="H116" s="101">
        <v>1783.1328027116617</v>
      </c>
      <c r="I116" s="101">
        <v>1785.5782317267124</v>
      </c>
      <c r="J116" s="101">
        <v>1908.6452784337466</v>
      </c>
      <c r="K116" s="101">
        <v>2050.6923483401993</v>
      </c>
      <c r="L116" s="101">
        <v>2001.6315865368556</v>
      </c>
      <c r="M116" s="101">
        <v>1981.1187989907064</v>
      </c>
      <c r="N116" s="101">
        <v>1883.7643124523511</v>
      </c>
      <c r="O116" s="101">
        <v>1935.3165401411968</v>
      </c>
      <c r="P116" s="101">
        <v>1962.8598216658893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1231.6809309560099</v>
      </c>
      <c r="G117" s="104">
        <v>1207.5043667609909</v>
      </c>
      <c r="H117" s="104">
        <v>1233.4982481029997</v>
      </c>
      <c r="I117" s="104">
        <v>1237.4787394703565</v>
      </c>
      <c r="J117" s="104">
        <v>1320.5384100784017</v>
      </c>
      <c r="K117" s="104">
        <v>1421.7063296753697</v>
      </c>
      <c r="L117" s="104">
        <v>1390.6735490741357</v>
      </c>
      <c r="M117" s="104">
        <v>1378.2532501968885</v>
      </c>
      <c r="N117" s="104">
        <v>1302.0891331988987</v>
      </c>
      <c r="O117" s="104">
        <v>1354.5954228139278</v>
      </c>
      <c r="P117" s="104">
        <v>1376.9383894913246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358.88696307484366</v>
      </c>
      <c r="G118" s="98">
        <v>391.96955355973142</v>
      </c>
      <c r="H118" s="98">
        <v>364.60791147492387</v>
      </c>
      <c r="I118" s="98">
        <v>369.23866607343047</v>
      </c>
      <c r="J118" s="98">
        <v>387.27506859577949</v>
      </c>
      <c r="K118" s="98">
        <v>419.53857634668651</v>
      </c>
      <c r="L118" s="98">
        <v>412.06636305989593</v>
      </c>
      <c r="M118" s="98">
        <v>399.18363877787732</v>
      </c>
      <c r="N118" s="98">
        <v>317.61839690057025</v>
      </c>
      <c r="O118" s="98">
        <v>356.31109687800074</v>
      </c>
      <c r="P118" s="98">
        <v>355.01275462390089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872.79396788116617</v>
      </c>
      <c r="G119" s="98">
        <v>815.53481320125968</v>
      </c>
      <c r="H119" s="98">
        <v>868.89033662807606</v>
      </c>
      <c r="I119" s="98">
        <v>868.24007339692605</v>
      </c>
      <c r="J119" s="98">
        <v>933.26334148262242</v>
      </c>
      <c r="K119" s="98">
        <v>1002.167753328683</v>
      </c>
      <c r="L119" s="98">
        <v>978.60718601423946</v>
      </c>
      <c r="M119" s="98">
        <v>979.06961141901127</v>
      </c>
      <c r="N119" s="98">
        <v>984.47073629832846</v>
      </c>
      <c r="O119" s="98">
        <v>998.2843259359272</v>
      </c>
      <c r="P119" s="98">
        <v>1021.9256348674238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741.76527770322696</v>
      </c>
      <c r="G120" s="122">
        <v>725.44757407486372</v>
      </c>
      <c r="H120" s="122">
        <v>748.42184823732237</v>
      </c>
      <c r="I120" s="122">
        <v>715.71064060519757</v>
      </c>
      <c r="J120" s="122">
        <v>716.05946826476952</v>
      </c>
      <c r="K120" s="122">
        <v>751.13568402273302</v>
      </c>
      <c r="L120" s="122">
        <v>719.05717706411247</v>
      </c>
      <c r="M120" s="122">
        <v>680.10248063464064</v>
      </c>
      <c r="N120" s="122">
        <v>662.19253958178808</v>
      </c>
      <c r="O120" s="122">
        <v>732.41211654568713</v>
      </c>
      <c r="P120" s="122">
        <v>747.94938335412746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970.32276172063519</v>
      </c>
      <c r="G121" s="98">
        <v>900.57981318722489</v>
      </c>
      <c r="H121" s="98">
        <v>903.24793099020587</v>
      </c>
      <c r="I121" s="98">
        <v>938.5988224291782</v>
      </c>
      <c r="J121" s="98">
        <v>948.11758186264763</v>
      </c>
      <c r="K121" s="98">
        <v>836.75130836578705</v>
      </c>
      <c r="L121" s="98">
        <v>1039.2971970287092</v>
      </c>
      <c r="M121" s="98">
        <v>972.08591283041017</v>
      </c>
      <c r="N121" s="98">
        <v>304.64125439453528</v>
      </c>
      <c r="O121" s="98">
        <v>1105.3420018639301</v>
      </c>
      <c r="P121" s="98">
        <v>1073.3773301134752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733.68496261170253</v>
      </c>
      <c r="G122" s="33">
        <v>718.63309006270958</v>
      </c>
      <c r="H122" s="33">
        <v>742.22880492720708</v>
      </c>
      <c r="I122" s="33">
        <v>706.54119008712235</v>
      </c>
      <c r="J122" s="33">
        <v>706.39038019819122</v>
      </c>
      <c r="K122" s="33">
        <v>747.95567511856234</v>
      </c>
      <c r="L122" s="33">
        <v>706.21087253831195</v>
      </c>
      <c r="M122" s="33">
        <v>668.60010300268596</v>
      </c>
      <c r="N122" s="33">
        <v>679.84939317128203</v>
      </c>
      <c r="O122" s="33">
        <v>710.77454640776864</v>
      </c>
      <c r="P122" s="33">
        <v>724.06476340848724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8404.0180890388656</v>
      </c>
      <c r="C124" s="117">
        <f t="shared" si="42"/>
        <v>8374.1933412904164</v>
      </c>
      <c r="D124" s="117">
        <f t="shared" si="42"/>
        <v>7851.3127981989855</v>
      </c>
      <c r="E124" s="117">
        <f t="shared" si="42"/>
        <v>10587.641546303556</v>
      </c>
      <c r="F124" s="117">
        <f t="shared" si="42"/>
        <v>9452.7089111648129</v>
      </c>
      <c r="G124" s="117">
        <f t="shared" si="42"/>
        <v>9888.3576408165682</v>
      </c>
      <c r="H124" s="117">
        <f t="shared" si="42"/>
        <v>10953.576144861905</v>
      </c>
      <c r="I124" s="117">
        <f t="shared" si="42"/>
        <v>8539.7527632331148</v>
      </c>
      <c r="J124" s="117">
        <f t="shared" si="42"/>
        <v>8896.4892395296247</v>
      </c>
      <c r="K124" s="117">
        <f t="shared" si="42"/>
        <v>9458.9859288318567</v>
      </c>
      <c r="L124" s="117">
        <f t="shared" si="42"/>
        <v>8976.6555156317409</v>
      </c>
      <c r="M124" s="117">
        <f t="shared" si="42"/>
        <v>10024.686143489833</v>
      </c>
      <c r="N124" s="117">
        <f t="shared" si="42"/>
        <v>8789.0525633777179</v>
      </c>
      <c r="O124" s="117">
        <f t="shared" si="42"/>
        <v>8038.8603136038728</v>
      </c>
      <c r="P124" s="117">
        <f t="shared" si="42"/>
        <v>9118.505163440841</v>
      </c>
      <c r="Q124" s="117">
        <f t="shared" si="42"/>
        <v>9254.4746010481613</v>
      </c>
      <c r="R124" s="117">
        <f t="shared" ref="R124:V124" si="43">R125+R128+R130+R139</f>
        <v>7956.031210254816</v>
      </c>
      <c r="S124" s="117">
        <f t="shared" si="43"/>
        <v>8002.3177289477444</v>
      </c>
      <c r="T124" s="117">
        <f t="shared" si="43"/>
        <v>8128.5181676122584</v>
      </c>
      <c r="U124" s="117">
        <f t="shared" si="43"/>
        <v>8090.6397130871783</v>
      </c>
      <c r="V124" s="117">
        <f t="shared" si="43"/>
        <v>8777.1505919455212</v>
      </c>
      <c r="W124" s="117">
        <f t="shared" ref="W124:Y124" si="44">W125+W128+W130+W139</f>
        <v>8823.8417894122686</v>
      </c>
      <c r="X124" s="117">
        <f t="shared" si="44"/>
        <v>8209.831456494936</v>
      </c>
      <c r="Y124" s="117">
        <f t="shared" si="44"/>
        <v>7984.1129137333746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6137.2574902497963</v>
      </c>
      <c r="C125" s="122">
        <f t="shared" si="45"/>
        <v>6093.3636494797747</v>
      </c>
      <c r="D125" s="122">
        <f t="shared" si="45"/>
        <v>5562.9556349328959</v>
      </c>
      <c r="E125" s="122">
        <f t="shared" si="45"/>
        <v>8176.9561092986114</v>
      </c>
      <c r="F125" s="122">
        <f t="shared" si="45"/>
        <v>7064.1258445017502</v>
      </c>
      <c r="G125" s="122">
        <f t="shared" si="45"/>
        <v>7521.1447229043106</v>
      </c>
      <c r="H125" s="122">
        <f t="shared" si="45"/>
        <v>8420.516397637999</v>
      </c>
      <c r="I125" s="122">
        <f t="shared" si="45"/>
        <v>6007.7241199557102</v>
      </c>
      <c r="J125" s="122">
        <f t="shared" si="45"/>
        <v>6268.3957061726351</v>
      </c>
      <c r="K125" s="122">
        <f t="shared" si="45"/>
        <v>6788.4501795714332</v>
      </c>
      <c r="L125" s="122">
        <f t="shared" si="45"/>
        <v>6306.7782851332304</v>
      </c>
      <c r="M125" s="122">
        <f t="shared" si="45"/>
        <v>7493.6405002564406</v>
      </c>
      <c r="N125" s="122">
        <f t="shared" si="45"/>
        <v>6208.5028740226307</v>
      </c>
      <c r="O125" s="122">
        <f t="shared" si="45"/>
        <v>5474.3650404332984</v>
      </c>
      <c r="P125" s="122">
        <f t="shared" si="45"/>
        <v>6554.3957981183166</v>
      </c>
      <c r="Q125" s="122">
        <f t="shared" si="45"/>
        <v>6663.5001941375258</v>
      </c>
      <c r="R125" s="122">
        <f t="shared" ref="R125:V125" si="46">SUM(R126:R127)</f>
        <v>5237.290531470012</v>
      </c>
      <c r="S125" s="122">
        <f t="shared" si="46"/>
        <v>5212.31263708594</v>
      </c>
      <c r="T125" s="122">
        <f t="shared" si="46"/>
        <v>5497.2426042296065</v>
      </c>
      <c r="U125" s="122">
        <f t="shared" si="46"/>
        <v>5300.5970000533371</v>
      </c>
      <c r="V125" s="122">
        <f t="shared" si="46"/>
        <v>5883.5947055978495</v>
      </c>
      <c r="W125" s="122">
        <f t="shared" ref="W125:Y125" si="47">SUM(W126:W127)</f>
        <v>5886.5977993568504</v>
      </c>
      <c r="X125" s="122">
        <f t="shared" si="47"/>
        <v>5239.2686686000034</v>
      </c>
      <c r="Y125" s="122">
        <f t="shared" si="47"/>
        <v>5128.8896529443928</v>
      </c>
      <c r="DA125" s="130" t="s">
        <v>2360</v>
      </c>
    </row>
    <row r="126" spans="1:105" ht="12" customHeight="1" x14ac:dyDescent="0.25">
      <c r="A126" s="97" t="s">
        <v>198</v>
      </c>
      <c r="B126" s="98">
        <v>6116.4650950111063</v>
      </c>
      <c r="C126" s="98">
        <v>6073.5146238885445</v>
      </c>
      <c r="D126" s="98">
        <v>5544.211345880708</v>
      </c>
      <c r="E126" s="98">
        <v>8150.8368009979158</v>
      </c>
      <c r="F126" s="98">
        <v>7039.9999016145712</v>
      </c>
      <c r="G126" s="98">
        <v>7495.7354968073496</v>
      </c>
      <c r="H126" s="98">
        <v>8392.7197280868477</v>
      </c>
      <c r="I126" s="98">
        <v>5989.0752827216056</v>
      </c>
      <c r="J126" s="98">
        <v>6248.8400796442565</v>
      </c>
      <c r="K126" s="98">
        <v>6766.1897343005421</v>
      </c>
      <c r="L126" s="98">
        <v>6287.194332440381</v>
      </c>
      <c r="M126" s="98">
        <v>7470.3743623950695</v>
      </c>
      <c r="N126" s="98">
        <v>6191.2958974615904</v>
      </c>
      <c r="O126" s="98">
        <v>5457.6620915765025</v>
      </c>
      <c r="P126" s="98">
        <v>6533.7914627789132</v>
      </c>
      <c r="Q126" s="98">
        <v>6643.6715923334586</v>
      </c>
      <c r="R126" s="98">
        <v>5221.7557140290783</v>
      </c>
      <c r="S126" s="98">
        <v>5196.8812812541246</v>
      </c>
      <c r="T126" s="98">
        <v>5480.9546849372628</v>
      </c>
      <c r="U126" s="98">
        <v>5284.8742239515868</v>
      </c>
      <c r="V126" s="98">
        <v>5866.1293010258696</v>
      </c>
      <c r="W126" s="98">
        <v>5869.106780286822</v>
      </c>
      <c r="X126" s="98">
        <v>5223.6745032083891</v>
      </c>
      <c r="Y126" s="98">
        <v>5113.5876930594395</v>
      </c>
      <c r="DA126" s="63" t="s">
        <v>2361</v>
      </c>
    </row>
    <row r="127" spans="1:105" ht="12" customHeight="1" x14ac:dyDescent="0.25">
      <c r="A127" s="97" t="s">
        <v>53</v>
      </c>
      <c r="B127" s="98">
        <v>20.792395238689803</v>
      </c>
      <c r="C127" s="98">
        <v>19.849025591229946</v>
      </c>
      <c r="D127" s="98">
        <v>18.744289052187916</v>
      </c>
      <c r="E127" s="98">
        <v>26.119308300695348</v>
      </c>
      <c r="F127" s="98">
        <v>24.125942887178908</v>
      </c>
      <c r="G127" s="98">
        <v>25.409226096960577</v>
      </c>
      <c r="H127" s="98">
        <v>27.796669551151567</v>
      </c>
      <c r="I127" s="98">
        <v>18.648837234104867</v>
      </c>
      <c r="J127" s="98">
        <v>19.555626528378674</v>
      </c>
      <c r="K127" s="98">
        <v>22.260445270890784</v>
      </c>
      <c r="L127" s="98">
        <v>19.583952692849419</v>
      </c>
      <c r="M127" s="98">
        <v>23.26613786137149</v>
      </c>
      <c r="N127" s="98">
        <v>17.206976561040651</v>
      </c>
      <c r="O127" s="98">
        <v>16.702948856795672</v>
      </c>
      <c r="P127" s="98">
        <v>20.604335339403711</v>
      </c>
      <c r="Q127" s="98">
        <v>19.82860180406713</v>
      </c>
      <c r="R127" s="98">
        <v>15.534817440933503</v>
      </c>
      <c r="S127" s="98">
        <v>15.431355831815154</v>
      </c>
      <c r="T127" s="98">
        <v>16.287919292344149</v>
      </c>
      <c r="U127" s="98">
        <v>15.722776101750222</v>
      </c>
      <c r="V127" s="98">
        <v>17.465404571979608</v>
      </c>
      <c r="W127" s="98">
        <v>17.49101907002813</v>
      </c>
      <c r="X127" s="98">
        <v>15.594165391613945</v>
      </c>
      <c r="Y127" s="98">
        <v>15.301959884953151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201.43945672281546</v>
      </c>
      <c r="C128" s="122">
        <f t="shared" si="48"/>
        <v>260.55562033331074</v>
      </c>
      <c r="D128" s="122">
        <f t="shared" si="48"/>
        <v>203.59671016015585</v>
      </c>
      <c r="E128" s="122">
        <f t="shared" si="48"/>
        <v>277.51639194383199</v>
      </c>
      <c r="F128" s="122">
        <f t="shared" si="48"/>
        <v>199.68864907717116</v>
      </c>
      <c r="G128" s="122">
        <f t="shared" si="48"/>
        <v>232.91181925464173</v>
      </c>
      <c r="H128" s="122">
        <f t="shared" si="48"/>
        <v>303.91569378897333</v>
      </c>
      <c r="I128" s="122">
        <f t="shared" si="48"/>
        <v>435.69283664493366</v>
      </c>
      <c r="J128" s="122">
        <f t="shared" si="48"/>
        <v>436.13986260151222</v>
      </c>
      <c r="K128" s="122">
        <f t="shared" si="48"/>
        <v>287.54585409123081</v>
      </c>
      <c r="L128" s="122">
        <f t="shared" si="48"/>
        <v>374.32364616241881</v>
      </c>
      <c r="M128" s="122">
        <f t="shared" si="48"/>
        <v>334.65205228689643</v>
      </c>
      <c r="N128" s="122">
        <f t="shared" si="48"/>
        <v>501.87868811137128</v>
      </c>
      <c r="O128" s="122">
        <f t="shared" si="48"/>
        <v>288.36122024313414</v>
      </c>
      <c r="P128" s="122">
        <f t="shared" si="48"/>
        <v>222.50236247791588</v>
      </c>
      <c r="Q128" s="122">
        <f t="shared" si="48"/>
        <v>293.55831891538401</v>
      </c>
      <c r="R128" s="122">
        <f t="shared" si="48"/>
        <v>377.0927702765598</v>
      </c>
      <c r="S128" s="122">
        <f t="shared" si="48"/>
        <v>427.45059050972134</v>
      </c>
      <c r="T128" s="122">
        <f t="shared" si="48"/>
        <v>308.29546177940153</v>
      </c>
      <c r="U128" s="122">
        <f t="shared" si="48"/>
        <v>463.03949306782943</v>
      </c>
      <c r="V128" s="122">
        <f t="shared" si="48"/>
        <v>426.76228842935285</v>
      </c>
      <c r="W128" s="122">
        <f t="shared" si="48"/>
        <v>415.12419385541625</v>
      </c>
      <c r="X128" s="122">
        <f t="shared" si="48"/>
        <v>386.95417963992281</v>
      </c>
      <c r="Y128" s="122">
        <f t="shared" si="48"/>
        <v>437.83564805432371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201.43945672281546</v>
      </c>
      <c r="C129" s="98">
        <f>IF(RES_hhdet_fec!C129=0,0,RES_hhdet_fec!C129*1000*11630/RES_hhdet_num!C124)</f>
        <v>260.55562033331074</v>
      </c>
      <c r="D129" s="98">
        <f>IF(RES_hhdet_fec!D129=0,0,RES_hhdet_fec!D129*1000*11630/RES_hhdet_num!D124)</f>
        <v>203.59671016015585</v>
      </c>
      <c r="E129" s="98">
        <f>IF(RES_hhdet_fec!E129=0,0,RES_hhdet_fec!E129*1000*11630/RES_hhdet_num!E124)</f>
        <v>277.51639194383199</v>
      </c>
      <c r="F129" s="98">
        <f>IF(RES_hhdet_fec!F129=0,0,RES_hhdet_fec!F129*1000*11630/RES_hhdet_num!F124)</f>
        <v>199.68864907717116</v>
      </c>
      <c r="G129" s="98">
        <f>IF(RES_hhdet_fec!G129=0,0,RES_hhdet_fec!G129*1000*11630/RES_hhdet_num!G124)</f>
        <v>232.91181925464173</v>
      </c>
      <c r="H129" s="98">
        <f>IF(RES_hhdet_fec!H129=0,0,RES_hhdet_fec!H129*1000*11630/RES_hhdet_num!H124)</f>
        <v>303.91569378897333</v>
      </c>
      <c r="I129" s="98">
        <f>IF(RES_hhdet_fec!I129=0,0,RES_hhdet_fec!I129*1000*11630/RES_hhdet_num!I124)</f>
        <v>435.69283664493366</v>
      </c>
      <c r="J129" s="98">
        <f>IF(RES_hhdet_fec!J129=0,0,RES_hhdet_fec!J129*1000*11630/RES_hhdet_num!J124)</f>
        <v>436.13986260151222</v>
      </c>
      <c r="K129" s="98">
        <f>IF(RES_hhdet_fec!K129=0,0,RES_hhdet_fec!K129*1000*11630/RES_hhdet_num!K124)</f>
        <v>287.54585409123081</v>
      </c>
      <c r="L129" s="98">
        <f>IF(RES_hhdet_fec!L129=0,0,RES_hhdet_fec!L129*1000*11630/RES_hhdet_num!L124)</f>
        <v>374.32364616241881</v>
      </c>
      <c r="M129" s="98">
        <f>IF(RES_hhdet_fec!M129=0,0,RES_hhdet_fec!M129*1000*11630/RES_hhdet_num!M124)</f>
        <v>334.65205228689643</v>
      </c>
      <c r="N129" s="98">
        <f>IF(RES_hhdet_fec!N129=0,0,RES_hhdet_fec!N129*1000*11630/RES_hhdet_num!N124)</f>
        <v>501.87868811137128</v>
      </c>
      <c r="O129" s="98">
        <f>IF(RES_hhdet_fec!O129=0,0,RES_hhdet_fec!O129*1000*11630/RES_hhdet_num!O124)</f>
        <v>288.36122024313414</v>
      </c>
      <c r="P129" s="98">
        <f>IF(RES_hhdet_fec!P129=0,0,RES_hhdet_fec!P129*1000*11630/RES_hhdet_num!P124)</f>
        <v>222.50236247791588</v>
      </c>
      <c r="Q129" s="98">
        <f>IF(RES_hhdet_fec!Q129=0,0,RES_hhdet_fec!Q129*1000*11630/RES_hhdet_num!Q124)</f>
        <v>293.55831891538401</v>
      </c>
      <c r="R129" s="98">
        <f>IF(RES_hhdet_fec!R129=0,0,RES_hhdet_fec!R129*1000*11630/RES_hhdet_num!R124)</f>
        <v>377.0927702765598</v>
      </c>
      <c r="S129" s="98">
        <f>IF(RES_hhdet_fec!S129=0,0,RES_hhdet_fec!S129*1000*11630/RES_hhdet_num!S124)</f>
        <v>427.45059050972134</v>
      </c>
      <c r="T129" s="98">
        <f>IF(RES_hhdet_fec!T129=0,0,RES_hhdet_fec!T129*1000*11630/RES_hhdet_num!T124)</f>
        <v>308.29546177940153</v>
      </c>
      <c r="U129" s="98">
        <f>IF(RES_hhdet_fec!U129=0,0,RES_hhdet_fec!U129*1000*11630/RES_hhdet_num!U124)</f>
        <v>463.03949306782943</v>
      </c>
      <c r="V129" s="98">
        <f>IF(RES_hhdet_fec!V129=0,0,RES_hhdet_fec!V129*1000*11630/RES_hhdet_num!V124)</f>
        <v>426.76228842935285</v>
      </c>
      <c r="W129" s="98">
        <f>IF(RES_hhdet_fec!W129=0,0,RES_hhdet_fec!W129*1000*11630/RES_hhdet_num!W124)</f>
        <v>415.12419385541625</v>
      </c>
      <c r="X129" s="98">
        <f>IF(RES_hhdet_fec!X129=0,0,RES_hhdet_fec!X129*1000*11630/RES_hhdet_num!X124)</f>
        <v>386.95417963992281</v>
      </c>
      <c r="Y129" s="98">
        <f>IF(RES_hhdet_fec!Y129=0,0,RES_hhdet_fec!Y129*1000*11630/RES_hhdet_num!Y124)</f>
        <v>437.83564805432371</v>
      </c>
      <c r="DA129" s="63" t="s">
        <v>2364</v>
      </c>
    </row>
    <row r="130" spans="1:105" ht="12" customHeight="1" x14ac:dyDescent="0.25">
      <c r="A130" s="121" t="s">
        <v>55</v>
      </c>
      <c r="B130" s="122">
        <v>1403.2653435474413</v>
      </c>
      <c r="C130" s="122">
        <v>1376.9809673883224</v>
      </c>
      <c r="D130" s="122">
        <v>1361.2202717684527</v>
      </c>
      <c r="E130" s="122">
        <v>1435.783953408059</v>
      </c>
      <c r="F130" s="122">
        <v>1441.5039265612106</v>
      </c>
      <c r="G130" s="122">
        <v>1405.9483445856258</v>
      </c>
      <c r="H130" s="122">
        <v>1479.6158746187068</v>
      </c>
      <c r="I130" s="122">
        <v>1380.7897549068587</v>
      </c>
      <c r="J130" s="122">
        <v>1476.137747026547</v>
      </c>
      <c r="K130" s="122">
        <v>1631.9959808605315</v>
      </c>
      <c r="L130" s="122">
        <v>1576.9054083505746</v>
      </c>
      <c r="M130" s="122">
        <v>1515.862171065542</v>
      </c>
      <c r="N130" s="122">
        <v>1415.9092969568096</v>
      </c>
      <c r="O130" s="122">
        <v>1540.3414982184106</v>
      </c>
      <c r="P130" s="122">
        <v>1592.3048178632694</v>
      </c>
      <c r="Q130" s="122">
        <v>1555.0316374374329</v>
      </c>
      <c r="R130" s="122">
        <v>1569.2469654042368</v>
      </c>
      <c r="S130" s="122">
        <v>1596.2323987543552</v>
      </c>
      <c r="T130" s="122">
        <v>1535.2375735039591</v>
      </c>
      <c r="U130" s="122">
        <v>1514.1181345043342</v>
      </c>
      <c r="V130" s="122">
        <v>1542.8620593031883</v>
      </c>
      <c r="W130" s="122">
        <v>1634.8442469220506</v>
      </c>
      <c r="X130" s="122">
        <v>1694.2428689243752</v>
      </c>
      <c r="Y130" s="122">
        <v>1674.9409697776855</v>
      </c>
      <c r="DA130" s="130" t="s">
        <v>2365</v>
      </c>
    </row>
    <row r="131" spans="1:105" ht="12" customHeight="1" x14ac:dyDescent="0.25">
      <c r="A131" s="97" t="s">
        <v>128</v>
      </c>
      <c r="B131" s="98">
        <v>1415.1615694048614</v>
      </c>
      <c r="C131" s="98">
        <v>1391.8766551799076</v>
      </c>
      <c r="D131" s="98">
        <v>1199.827130853932</v>
      </c>
      <c r="E131" s="98">
        <v>1553.437388114651</v>
      </c>
      <c r="F131" s="98">
        <v>1402.9701052386306</v>
      </c>
      <c r="G131" s="98">
        <v>1388.4135791713447</v>
      </c>
      <c r="H131" s="98">
        <v>1590.353215506502</v>
      </c>
      <c r="I131" s="98">
        <v>1264.4713910676594</v>
      </c>
      <c r="J131" s="98">
        <v>1424.9714717109425</v>
      </c>
      <c r="K131" s="98">
        <v>1730.8041485072001</v>
      </c>
      <c r="L131" s="98">
        <v>1649.023304115979</v>
      </c>
      <c r="M131" s="98">
        <v>1445.4859478532596</v>
      </c>
      <c r="N131" s="98">
        <v>1292.8379159160231</v>
      </c>
      <c r="O131" s="98">
        <v>1591.2463776183513</v>
      </c>
      <c r="P131" s="98">
        <v>1687.5934400618039</v>
      </c>
      <c r="Q131" s="98">
        <v>1580.3522478278589</v>
      </c>
      <c r="R131" s="98">
        <v>1521.8915751261386</v>
      </c>
      <c r="S131" s="98">
        <v>1618.3448436743092</v>
      </c>
      <c r="T131" s="98">
        <v>1593.6370240705348</v>
      </c>
      <c r="U131" s="98">
        <v>1554.4253776609023</v>
      </c>
      <c r="V131" s="98">
        <v>1609.3158923194337</v>
      </c>
      <c r="W131" s="98">
        <v>1670.8876099761437</v>
      </c>
      <c r="X131" s="98">
        <v>1715.0566375478691</v>
      </c>
      <c r="Y131" s="98">
        <v>1702.8429044154477</v>
      </c>
      <c r="DA131" s="63" t="s">
        <v>2366</v>
      </c>
    </row>
    <row r="132" spans="1:105" ht="12" customHeight="1" x14ac:dyDescent="0.25">
      <c r="A132" s="97" t="s">
        <v>127</v>
      </c>
      <c r="B132" s="98">
        <v>1132.889145385516</v>
      </c>
      <c r="C132" s="98">
        <v>1114.4182220072119</v>
      </c>
      <c r="D132" s="98">
        <v>965.79866179718783</v>
      </c>
      <c r="E132" s="98">
        <v>1254.7681131761235</v>
      </c>
      <c r="F132" s="98">
        <v>1138.6316672122293</v>
      </c>
      <c r="G132" s="98">
        <v>1138.9353717331601</v>
      </c>
      <c r="H132" s="98">
        <v>1299.3586108941204</v>
      </c>
      <c r="I132" s="98">
        <v>1033.6788755673822</v>
      </c>
      <c r="J132" s="98">
        <v>1167.612814563246</v>
      </c>
      <c r="K132" s="98">
        <v>1426.3561121406779</v>
      </c>
      <c r="L132" s="98">
        <v>1364.7912730470889</v>
      </c>
      <c r="M132" s="98">
        <v>1199.7179222562786</v>
      </c>
      <c r="N132" s="98">
        <v>1069.2461566293302</v>
      </c>
      <c r="O132" s="98">
        <v>1332.4686568027475</v>
      </c>
      <c r="P132" s="98">
        <v>1416.8924534289283</v>
      </c>
      <c r="Q132" s="98">
        <v>1326.6661606517021</v>
      </c>
      <c r="R132" s="98">
        <v>1287.3367342687093</v>
      </c>
      <c r="S132" s="98">
        <v>1374.6441297956226</v>
      </c>
      <c r="T132" s="98">
        <v>1355.6573462007314</v>
      </c>
      <c r="U132" s="98">
        <v>1326.0665002228573</v>
      </c>
      <c r="V132" s="98">
        <v>1378.597067815339</v>
      </c>
      <c r="W132" s="98">
        <v>1448.2494725187069</v>
      </c>
      <c r="X132" s="98">
        <v>1495.6102769872148</v>
      </c>
      <c r="Y132" s="98">
        <v>1479.0635645700449</v>
      </c>
      <c r="DA132" s="63" t="s">
        <v>2367</v>
      </c>
    </row>
    <row r="133" spans="1:105" ht="12" customHeight="1" x14ac:dyDescent="0.25">
      <c r="A133" s="100" t="s">
        <v>198</v>
      </c>
      <c r="B133" s="101">
        <v>285.38702301623528</v>
      </c>
      <c r="C133" s="101">
        <v>277.40246957393265</v>
      </c>
      <c r="D133" s="101">
        <v>241.13396401234951</v>
      </c>
      <c r="E133" s="101">
        <v>312.31922259428467</v>
      </c>
      <c r="F133" s="101">
        <v>285.16676396216445</v>
      </c>
      <c r="G133" s="101">
        <v>317.28464971851599</v>
      </c>
      <c r="H133" s="101">
        <v>332.23188271600827</v>
      </c>
      <c r="I133" s="101">
        <v>258.5810640989497</v>
      </c>
      <c r="J133" s="101">
        <v>284.2329827590944</v>
      </c>
      <c r="K133" s="101">
        <v>358.59795574733903</v>
      </c>
      <c r="L133" s="101">
        <v>342.56081856915432</v>
      </c>
      <c r="M133" s="101">
        <v>288.03743714828431</v>
      </c>
      <c r="N133" s="101">
        <v>207.95914757275057</v>
      </c>
      <c r="O133" s="101">
        <v>295.58823328596202</v>
      </c>
      <c r="P133" s="101">
        <v>312.29493090412166</v>
      </c>
      <c r="Q133" s="101">
        <v>274.46782678762429</v>
      </c>
      <c r="R133" s="101">
        <v>294.92142084292794</v>
      </c>
      <c r="S133" s="101">
        <v>314.93814936600683</v>
      </c>
      <c r="T133" s="101">
        <v>285.07142883690881</v>
      </c>
      <c r="U133" s="101">
        <v>251.25683667762118</v>
      </c>
      <c r="V133" s="101">
        <v>248.3899991715854</v>
      </c>
      <c r="W133" s="101">
        <v>312.66469938568616</v>
      </c>
      <c r="X133" s="101">
        <v>326.65444045692328</v>
      </c>
      <c r="Y133" s="101">
        <v>270.87835484451921</v>
      </c>
      <c r="DA133" s="131" t="s">
        <v>2368</v>
      </c>
    </row>
    <row r="134" spans="1:105" ht="12" customHeight="1" x14ac:dyDescent="0.25">
      <c r="A134" s="103" t="s">
        <v>52</v>
      </c>
      <c r="B134" s="104">
        <v>847.50212236928098</v>
      </c>
      <c r="C134" s="104">
        <v>837.01575243327932</v>
      </c>
      <c r="D134" s="104">
        <v>724.66469778483838</v>
      </c>
      <c r="E134" s="104">
        <v>942.44889058183912</v>
      </c>
      <c r="F134" s="104">
        <v>853.46490325006494</v>
      </c>
      <c r="G134" s="104">
        <v>821.65072201464397</v>
      </c>
      <c r="H134" s="104">
        <v>967.12672817811188</v>
      </c>
      <c r="I134" s="104">
        <v>775.0978114684325</v>
      </c>
      <c r="J134" s="104">
        <v>883.37983180415188</v>
      </c>
      <c r="K134" s="104">
        <v>1067.758156393339</v>
      </c>
      <c r="L134" s="104">
        <v>1022.2304544779346</v>
      </c>
      <c r="M134" s="104">
        <v>911.68048510799417</v>
      </c>
      <c r="N134" s="104">
        <v>861.28700905657956</v>
      </c>
      <c r="O134" s="104">
        <v>1036.8804235167854</v>
      </c>
      <c r="P134" s="104">
        <v>1104.5975225248067</v>
      </c>
      <c r="Q134" s="104">
        <v>1052.1983338640775</v>
      </c>
      <c r="R134" s="104">
        <v>992.41531342578128</v>
      </c>
      <c r="S134" s="104">
        <v>1059.7059804296159</v>
      </c>
      <c r="T134" s="104">
        <v>1070.5859173638225</v>
      </c>
      <c r="U134" s="104">
        <v>1074.8096635452357</v>
      </c>
      <c r="V134" s="104">
        <v>1130.2070686437535</v>
      </c>
      <c r="W134" s="104">
        <v>1135.5847731330205</v>
      </c>
      <c r="X134" s="104">
        <v>1168.9558365302914</v>
      </c>
      <c r="Y134" s="104">
        <v>1208.1852097255257</v>
      </c>
      <c r="DA134" s="132" t="s">
        <v>2369</v>
      </c>
    </row>
    <row r="135" spans="1:105" ht="12" customHeight="1" x14ac:dyDescent="0.25">
      <c r="A135" s="106" t="s">
        <v>122</v>
      </c>
      <c r="B135" s="101">
        <v>1776.8653014033137</v>
      </c>
      <c r="C135" s="101">
        <v>1745.8704277652844</v>
      </c>
      <c r="D135" s="101">
        <v>1781.6666953024792</v>
      </c>
      <c r="E135" s="101">
        <v>1763.5895972001385</v>
      </c>
      <c r="F135" s="101">
        <v>1813.3084982775806</v>
      </c>
      <c r="G135" s="101">
        <v>1741.5324592860318</v>
      </c>
      <c r="H135" s="101">
        <v>1792.2926541841462</v>
      </c>
      <c r="I135" s="101">
        <v>1790.9552209230378</v>
      </c>
      <c r="J135" s="101">
        <v>1913.0391611236287</v>
      </c>
      <c r="K135" s="101">
        <v>2050.0325739083883</v>
      </c>
      <c r="L135" s="101">
        <v>1995.0441315391884</v>
      </c>
      <c r="M135" s="101">
        <v>1971.4922797444758</v>
      </c>
      <c r="N135" s="101">
        <v>1887.4594926429204</v>
      </c>
      <c r="O135" s="101">
        <v>1932.3647925858731</v>
      </c>
      <c r="P135" s="101">
        <v>1950.8198511844671</v>
      </c>
      <c r="Q135" s="101">
        <v>1959.2225841798984</v>
      </c>
      <c r="R135" s="101">
        <v>2006.1409720968675</v>
      </c>
      <c r="S135" s="101">
        <v>1973.8852032139816</v>
      </c>
      <c r="T135" s="101">
        <v>1861.7926283342929</v>
      </c>
      <c r="U135" s="101">
        <v>1833.3153369043382</v>
      </c>
      <c r="V135" s="101">
        <v>1819.2062875041718</v>
      </c>
      <c r="W135" s="101">
        <v>1923.3910273537283</v>
      </c>
      <c r="X135" s="101">
        <v>1976.7877608695264</v>
      </c>
      <c r="Y135" s="101">
        <v>1931.2872432020836</v>
      </c>
      <c r="DA135" s="131" t="s">
        <v>2370</v>
      </c>
    </row>
    <row r="136" spans="1:105" ht="12" customHeight="1" x14ac:dyDescent="0.25">
      <c r="A136" s="107" t="s">
        <v>121</v>
      </c>
      <c r="B136" s="104">
        <v>1192.2581157687994</v>
      </c>
      <c r="C136" s="104">
        <v>1174.1251067709798</v>
      </c>
      <c r="D136" s="104">
        <v>1208.4640298061531</v>
      </c>
      <c r="E136" s="104">
        <v>1196.8685665849653</v>
      </c>
      <c r="F136" s="104">
        <v>1239.8273302191631</v>
      </c>
      <c r="G136" s="104">
        <v>1213.3655613144772</v>
      </c>
      <c r="H136" s="104">
        <v>1237.0856615694408</v>
      </c>
      <c r="I136" s="104">
        <v>1239.2274840406869</v>
      </c>
      <c r="J136" s="104">
        <v>1321.9115046181737</v>
      </c>
      <c r="K136" s="104">
        <v>1422.0674802523529</v>
      </c>
      <c r="L136" s="104">
        <v>1390.0382305692258</v>
      </c>
      <c r="M136" s="104">
        <v>1377.0880028383413</v>
      </c>
      <c r="N136" s="104">
        <v>1302.3618288397361</v>
      </c>
      <c r="O136" s="104">
        <v>1353.5448107863942</v>
      </c>
      <c r="P136" s="104">
        <v>1372.226013589639</v>
      </c>
      <c r="Q136" s="104">
        <v>1378.0214959272305</v>
      </c>
      <c r="R136" s="104">
        <v>1442.9181398494025</v>
      </c>
      <c r="S136" s="104">
        <v>1440.6313803171759</v>
      </c>
      <c r="T136" s="104">
        <v>1375.1738864503795</v>
      </c>
      <c r="U136" s="104">
        <v>1374.4694514393282</v>
      </c>
      <c r="V136" s="104">
        <v>1379.1112311826564</v>
      </c>
      <c r="W136" s="104">
        <v>1497.8364339923501</v>
      </c>
      <c r="X136" s="104">
        <v>1555.9698773569942</v>
      </c>
      <c r="Y136" s="104">
        <v>1516.1985807017552</v>
      </c>
      <c r="DA136" s="132" t="s">
        <v>2371</v>
      </c>
    </row>
    <row r="137" spans="1:105" ht="12" customHeight="1" x14ac:dyDescent="0.25">
      <c r="A137" s="108" t="s">
        <v>53</v>
      </c>
      <c r="B137" s="98">
        <v>357.01204447395583</v>
      </c>
      <c r="C137" s="98">
        <v>346.9866053040372</v>
      </c>
      <c r="D137" s="98">
        <v>363.28909367659492</v>
      </c>
      <c r="E137" s="98">
        <v>346.91781367905401</v>
      </c>
      <c r="F137" s="98">
        <v>364.78762870617089</v>
      </c>
      <c r="G137" s="98">
        <v>396.1982257008882</v>
      </c>
      <c r="H137" s="98">
        <v>366.69443125335169</v>
      </c>
      <c r="I137" s="98">
        <v>369.97032571546316</v>
      </c>
      <c r="J137" s="98">
        <v>387.77058524850395</v>
      </c>
      <c r="K137" s="98">
        <v>419.37618604115193</v>
      </c>
      <c r="L137" s="98">
        <v>411.34563455095935</v>
      </c>
      <c r="M137" s="98">
        <v>398.30546197530879</v>
      </c>
      <c r="N137" s="98">
        <v>318.63448755327295</v>
      </c>
      <c r="O137" s="98">
        <v>356.74204549683907</v>
      </c>
      <c r="P137" s="98">
        <v>353.2087799812644</v>
      </c>
      <c r="Q137" s="98">
        <v>335.65406867186749</v>
      </c>
      <c r="R137" s="98">
        <v>385.10281903614828</v>
      </c>
      <c r="S137" s="98">
        <v>380.69108931490007</v>
      </c>
      <c r="T137" s="98">
        <v>330.11625858617862</v>
      </c>
      <c r="U137" s="98">
        <v>298.16202494560662</v>
      </c>
      <c r="V137" s="98">
        <v>279.76420755968854</v>
      </c>
      <c r="W137" s="98">
        <v>363.81895389769068</v>
      </c>
      <c r="X137" s="98">
        <v>378.71744199963103</v>
      </c>
      <c r="Y137" s="98">
        <v>304.77606329095124</v>
      </c>
      <c r="DA137" s="63" t="s">
        <v>2372</v>
      </c>
    </row>
    <row r="138" spans="1:105" ht="12" customHeight="1" x14ac:dyDescent="0.25">
      <c r="A138" s="108" t="s">
        <v>52</v>
      </c>
      <c r="B138" s="98">
        <v>835.24607129484355</v>
      </c>
      <c r="C138" s="98">
        <v>827.13850146694244</v>
      </c>
      <c r="D138" s="98">
        <v>845.17493612955843</v>
      </c>
      <c r="E138" s="98">
        <v>849.95075290591103</v>
      </c>
      <c r="F138" s="98">
        <v>875.03970151299234</v>
      </c>
      <c r="G138" s="98">
        <v>817.16733561358888</v>
      </c>
      <c r="H138" s="98">
        <v>870.39123031608915</v>
      </c>
      <c r="I138" s="98">
        <v>869.25715832522383</v>
      </c>
      <c r="J138" s="98">
        <v>934.14091936966963</v>
      </c>
      <c r="K138" s="98">
        <v>1002.6912942112009</v>
      </c>
      <c r="L138" s="98">
        <v>978.69259601826673</v>
      </c>
      <c r="M138" s="98">
        <v>978.78254086303264</v>
      </c>
      <c r="N138" s="98">
        <v>983.727341286463</v>
      </c>
      <c r="O138" s="98">
        <v>996.80276528955528</v>
      </c>
      <c r="P138" s="98">
        <v>1019.0172336083748</v>
      </c>
      <c r="Q138" s="98">
        <v>1042.3674272553631</v>
      </c>
      <c r="R138" s="98">
        <v>1057.8153208132542</v>
      </c>
      <c r="S138" s="98">
        <v>1059.9402910022759</v>
      </c>
      <c r="T138" s="98">
        <v>1045.0576278642011</v>
      </c>
      <c r="U138" s="98">
        <v>1076.3074264937213</v>
      </c>
      <c r="V138" s="98">
        <v>1099.347023622968</v>
      </c>
      <c r="W138" s="98">
        <v>1134.0174800946595</v>
      </c>
      <c r="X138" s="98">
        <v>1177.2524353573629</v>
      </c>
      <c r="Y138" s="98">
        <v>1211.4225174108039</v>
      </c>
      <c r="DA138" s="63" t="s">
        <v>2373</v>
      </c>
    </row>
    <row r="139" spans="1:105" ht="12" customHeight="1" x14ac:dyDescent="0.25">
      <c r="A139" s="121" t="s">
        <v>54</v>
      </c>
      <c r="B139" s="122">
        <v>662.05579851881191</v>
      </c>
      <c r="C139" s="122">
        <v>643.29310408900835</v>
      </c>
      <c r="D139" s="122">
        <v>723.54018133748104</v>
      </c>
      <c r="E139" s="122">
        <v>697.38509165305265</v>
      </c>
      <c r="F139" s="122">
        <v>747.39049102467982</v>
      </c>
      <c r="G139" s="122">
        <v>728.35275407198981</v>
      </c>
      <c r="H139" s="122">
        <v>749.52817881622605</v>
      </c>
      <c r="I139" s="122">
        <v>715.54605172561162</v>
      </c>
      <c r="J139" s="122">
        <v>715.81592372892965</v>
      </c>
      <c r="K139" s="122">
        <v>750.99391430866149</v>
      </c>
      <c r="L139" s="122">
        <v>718.64817598551645</v>
      </c>
      <c r="M139" s="122">
        <v>680.53141988095433</v>
      </c>
      <c r="N139" s="122">
        <v>662.76170428690614</v>
      </c>
      <c r="O139" s="122">
        <v>735.79255470902945</v>
      </c>
      <c r="P139" s="122">
        <v>749.30218498133888</v>
      </c>
      <c r="Q139" s="122">
        <v>742.38445055781835</v>
      </c>
      <c r="R139" s="122">
        <v>772.40094310400809</v>
      </c>
      <c r="S139" s="122">
        <v>766.32210259772808</v>
      </c>
      <c r="T139" s="122">
        <v>787.74252809929146</v>
      </c>
      <c r="U139" s="122">
        <v>812.88508546167782</v>
      </c>
      <c r="V139" s="122">
        <v>923.93153861513042</v>
      </c>
      <c r="W139" s="122">
        <v>887.27554927795086</v>
      </c>
      <c r="X139" s="122">
        <v>889.36573933063403</v>
      </c>
      <c r="Y139" s="122">
        <v>742.4466429569726</v>
      </c>
      <c r="DA139" s="130" t="s">
        <v>2374</v>
      </c>
    </row>
    <row r="140" spans="1:105" ht="12" customHeight="1" x14ac:dyDescent="0.25">
      <c r="A140" s="97" t="s">
        <v>50</v>
      </c>
      <c r="B140" s="98">
        <v>834.66276769853039</v>
      </c>
      <c r="C140" s="98">
        <v>838.11534269974209</v>
      </c>
      <c r="D140" s="98">
        <v>888.32255143468967</v>
      </c>
      <c r="E140" s="98">
        <v>855.48090777718903</v>
      </c>
      <c r="F140" s="98">
        <v>975.71835826816584</v>
      </c>
      <c r="G140" s="98">
        <v>903.58097215790212</v>
      </c>
      <c r="H140" s="98">
        <v>904.31905600868265</v>
      </c>
      <c r="I140" s="98">
        <v>938.68028773322271</v>
      </c>
      <c r="J140" s="98">
        <v>947.85443342900726</v>
      </c>
      <c r="K140" s="98">
        <v>836.21300372301437</v>
      </c>
      <c r="L140" s="98">
        <v>1038.437481118136</v>
      </c>
      <c r="M140" s="98">
        <v>971.3361718417234</v>
      </c>
      <c r="N140" s="98">
        <v>304.65398560761338</v>
      </c>
      <c r="O140" s="98">
        <v>1105.4591986340929</v>
      </c>
      <c r="P140" s="98">
        <v>1073.1954238472229</v>
      </c>
      <c r="Q140" s="98">
        <v>938.71510739235919</v>
      </c>
      <c r="R140" s="98">
        <v>879.78185815577899</v>
      </c>
      <c r="S140" s="98">
        <v>870.80884112999479</v>
      </c>
      <c r="T140" s="98">
        <v>1040.6397460737321</v>
      </c>
      <c r="U140" s="98">
        <v>1069.3340805748189</v>
      </c>
      <c r="V140" s="98">
        <v>1219.6855350907276</v>
      </c>
      <c r="W140" s="98">
        <v>1169.7058663744933</v>
      </c>
      <c r="X140" s="98">
        <v>1091.997879436155</v>
      </c>
      <c r="Y140" s="98">
        <v>971.97657743247748</v>
      </c>
      <c r="DA140" s="63" t="s">
        <v>2375</v>
      </c>
    </row>
    <row r="141" spans="1:105" ht="12" customHeight="1" x14ac:dyDescent="0.25">
      <c r="A141" s="109" t="s">
        <v>120</v>
      </c>
      <c r="B141" s="33">
        <v>654.3081054537322</v>
      </c>
      <c r="C141" s="33">
        <v>634.94295174611671</v>
      </c>
      <c r="D141" s="33">
        <v>717.21453254510072</v>
      </c>
      <c r="E141" s="33">
        <v>691.74915145865384</v>
      </c>
      <c r="F141" s="33">
        <v>739.586832250469</v>
      </c>
      <c r="G141" s="33">
        <v>722.31453330602699</v>
      </c>
      <c r="H141" s="33">
        <v>743.99253384385065</v>
      </c>
      <c r="I141" s="33">
        <v>707.10399814134882</v>
      </c>
      <c r="J141" s="33">
        <v>706.59240775461581</v>
      </c>
      <c r="K141" s="33">
        <v>747.50007157549624</v>
      </c>
      <c r="L141" s="33">
        <v>705.1278547429074</v>
      </c>
      <c r="M141" s="33">
        <v>667.49602584812737</v>
      </c>
      <c r="N141" s="33">
        <v>680.62724317794925</v>
      </c>
      <c r="O141" s="33">
        <v>710.72661166314344</v>
      </c>
      <c r="P141" s="33">
        <v>722.76237272851654</v>
      </c>
      <c r="Q141" s="33">
        <v>723.34475354071162</v>
      </c>
      <c r="R141" s="33">
        <v>760.77945762428806</v>
      </c>
      <c r="S141" s="33">
        <v>752.52460306157855</v>
      </c>
      <c r="T141" s="33">
        <v>741.71050028066213</v>
      </c>
      <c r="U141" s="33">
        <v>754.51563104888339</v>
      </c>
      <c r="V141" s="33">
        <v>847.74002147123463</v>
      </c>
      <c r="W141" s="33">
        <v>810.43940275798423</v>
      </c>
      <c r="X141" s="33">
        <v>832.16518245860641</v>
      </c>
      <c r="Y141" s="33">
        <v>675.5420858827456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6037.188829128866</v>
      </c>
      <c r="C143" s="117">
        <f t="shared" si="49"/>
        <v>6153.0584299374377</v>
      </c>
      <c r="D143" s="117">
        <f t="shared" si="49"/>
        <v>5716.5249748364067</v>
      </c>
      <c r="E143" s="117">
        <f t="shared" si="49"/>
        <v>6727.4815064698387</v>
      </c>
      <c r="F143" s="117">
        <f t="shared" si="49"/>
        <v>5869.4414995970938</v>
      </c>
      <c r="G143" s="117">
        <f t="shared" si="49"/>
        <v>5635.5577260997215</v>
      </c>
      <c r="H143" s="117">
        <f t="shared" si="49"/>
        <v>5939.5710186522547</v>
      </c>
      <c r="I143" s="117">
        <f t="shared" si="49"/>
        <v>6144.4882004441024</v>
      </c>
      <c r="J143" s="117">
        <f t="shared" si="49"/>
        <v>5847.3036409214128</v>
      </c>
      <c r="K143" s="117">
        <f t="shared" si="49"/>
        <v>5321.5472148943199</v>
      </c>
      <c r="L143" s="117">
        <f t="shared" si="49"/>
        <v>5201.8262135167788</v>
      </c>
      <c r="M143" s="117">
        <f t="shared" si="49"/>
        <v>5712.6464920095641</v>
      </c>
      <c r="N143" s="117">
        <f t="shared" si="49"/>
        <v>6040.2891809919938</v>
      </c>
      <c r="O143" s="117">
        <f t="shared" si="49"/>
        <v>4519.0186086547092</v>
      </c>
      <c r="P143" s="117">
        <f t="shared" si="49"/>
        <v>4203.0401020837826</v>
      </c>
      <c r="Q143" s="117">
        <f t="shared" si="49"/>
        <v>4927.8067382685604</v>
      </c>
      <c r="R143" s="117">
        <f t="shared" ref="R143:V143" si="50">R144+R146+R148+R157</f>
        <v>4898.1593705769146</v>
      </c>
      <c r="S143" s="117">
        <f t="shared" si="50"/>
        <v>4881.9398689953732</v>
      </c>
      <c r="T143" s="117">
        <f t="shared" si="50"/>
        <v>4419.1580929412021</v>
      </c>
      <c r="U143" s="117">
        <f t="shared" si="50"/>
        <v>4760.6796480965413</v>
      </c>
      <c r="V143" s="117">
        <f t="shared" si="50"/>
        <v>4763.0739325053592</v>
      </c>
      <c r="W143" s="117">
        <f t="shared" ref="W143:Y143" si="51">W144+W146+W148+W157</f>
        <v>4783.0716268570022</v>
      </c>
      <c r="X143" s="117">
        <f t="shared" si="51"/>
        <v>4633.7427832597423</v>
      </c>
      <c r="Y143" s="117">
        <f t="shared" si="51"/>
        <v>4576.64979739109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2638.0941103875548</v>
      </c>
      <c r="C144" s="122">
        <f t="shared" si="52"/>
        <v>2817.8430658622001</v>
      </c>
      <c r="D144" s="122">
        <f t="shared" si="52"/>
        <v>2731.8288718194731</v>
      </c>
      <c r="E144" s="122">
        <f t="shared" si="52"/>
        <v>3552.2526929411488</v>
      </c>
      <c r="F144" s="122">
        <f t="shared" si="52"/>
        <v>3111.3641493768509</v>
      </c>
      <c r="G144" s="122">
        <f t="shared" si="52"/>
        <v>2955.0384021647205</v>
      </c>
      <c r="H144" s="122">
        <f t="shared" si="52"/>
        <v>3139.9881119575662</v>
      </c>
      <c r="I144" s="122">
        <f t="shared" si="52"/>
        <v>3076.7104904282141</v>
      </c>
      <c r="J144" s="122">
        <f t="shared" si="52"/>
        <v>2754.1108168431833</v>
      </c>
      <c r="K144" s="122">
        <f t="shared" si="52"/>
        <v>2372.8507646742123</v>
      </c>
      <c r="L144" s="122">
        <f t="shared" si="52"/>
        <v>2173.6053738316227</v>
      </c>
      <c r="M144" s="122">
        <f t="shared" si="52"/>
        <v>2751.1290661783109</v>
      </c>
      <c r="N144" s="122">
        <f t="shared" si="52"/>
        <v>2663.6242851704737</v>
      </c>
      <c r="O144" s="122">
        <f t="shared" si="52"/>
        <v>1417.1848951777904</v>
      </c>
      <c r="P144" s="122">
        <f t="shared" si="52"/>
        <v>1282.72094770238</v>
      </c>
      <c r="Q144" s="122">
        <f t="shared" si="52"/>
        <v>1871.6617730489224</v>
      </c>
      <c r="R144" s="122">
        <f t="shared" si="52"/>
        <v>1542.9798625227088</v>
      </c>
      <c r="S144" s="122">
        <f t="shared" si="52"/>
        <v>1429.6432297165197</v>
      </c>
      <c r="T144" s="122">
        <f t="shared" si="52"/>
        <v>1317.9278195180038</v>
      </c>
      <c r="U144" s="122">
        <f t="shared" si="52"/>
        <v>1220.2707506500142</v>
      </c>
      <c r="V144" s="122">
        <f t="shared" si="52"/>
        <v>1260.0414108716845</v>
      </c>
      <c r="W144" s="122">
        <f t="shared" si="52"/>
        <v>1312.703399937785</v>
      </c>
      <c r="X144" s="122">
        <f t="shared" si="52"/>
        <v>1251.9288235772676</v>
      </c>
      <c r="Y144" s="122">
        <f t="shared" si="52"/>
        <v>1162.4656410509263</v>
      </c>
      <c r="DA144" s="130" t="s">
        <v>2378</v>
      </c>
    </row>
    <row r="145" spans="1:105" ht="12" customHeight="1" x14ac:dyDescent="0.25">
      <c r="A145" s="97" t="s">
        <v>53</v>
      </c>
      <c r="B145" s="98">
        <v>2638.0941103875548</v>
      </c>
      <c r="C145" s="98">
        <v>2817.8430658622001</v>
      </c>
      <c r="D145" s="98">
        <v>2731.8288718194731</v>
      </c>
      <c r="E145" s="98">
        <v>3552.2526929411488</v>
      </c>
      <c r="F145" s="98">
        <v>3111.3641493768509</v>
      </c>
      <c r="G145" s="98">
        <v>2955.0384021647205</v>
      </c>
      <c r="H145" s="98">
        <v>3139.9881119575662</v>
      </c>
      <c r="I145" s="98">
        <v>3076.7104904282141</v>
      </c>
      <c r="J145" s="98">
        <v>2754.1108168431833</v>
      </c>
      <c r="K145" s="98">
        <v>2372.8507646742123</v>
      </c>
      <c r="L145" s="98">
        <v>2173.6053738316227</v>
      </c>
      <c r="M145" s="98">
        <v>2751.1290661783109</v>
      </c>
      <c r="N145" s="98">
        <v>2663.6242851704737</v>
      </c>
      <c r="O145" s="98">
        <v>1417.1848951777904</v>
      </c>
      <c r="P145" s="98">
        <v>1282.72094770238</v>
      </c>
      <c r="Q145" s="98">
        <v>1871.6617730489224</v>
      </c>
      <c r="R145" s="98">
        <v>1542.9798625227088</v>
      </c>
      <c r="S145" s="98">
        <v>1429.6432297165197</v>
      </c>
      <c r="T145" s="98">
        <v>1317.9278195180038</v>
      </c>
      <c r="U145" s="98">
        <v>1220.2707506500142</v>
      </c>
      <c r="V145" s="98">
        <v>1260.0414108716845</v>
      </c>
      <c r="W145" s="98">
        <v>1312.703399937785</v>
      </c>
      <c r="X145" s="98">
        <v>1251.9288235772676</v>
      </c>
      <c r="Y145" s="98">
        <v>1162.4656410509263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1332.7158051456122</v>
      </c>
      <c r="C146" s="122">
        <f t="shared" si="53"/>
        <v>1326.1383959240145</v>
      </c>
      <c r="D146" s="122">
        <f t="shared" si="53"/>
        <v>844.05579232116145</v>
      </c>
      <c r="E146" s="122">
        <f t="shared" si="53"/>
        <v>1083.1365612842117</v>
      </c>
      <c r="F146" s="122">
        <f t="shared" si="53"/>
        <v>552.79372990184095</v>
      </c>
      <c r="G146" s="122">
        <f t="shared" si="53"/>
        <v>536.73866780485844</v>
      </c>
      <c r="H146" s="122">
        <f t="shared" si="53"/>
        <v>603.61750543503445</v>
      </c>
      <c r="I146" s="122">
        <f t="shared" si="53"/>
        <v>938.49788769949851</v>
      </c>
      <c r="J146" s="122">
        <f t="shared" si="53"/>
        <v>890.53377909183371</v>
      </c>
      <c r="K146" s="122">
        <f t="shared" si="53"/>
        <v>601.62220321091388</v>
      </c>
      <c r="L146" s="122">
        <f t="shared" si="53"/>
        <v>758.03734469887229</v>
      </c>
      <c r="M146" s="122">
        <f t="shared" si="53"/>
        <v>740.43957002549962</v>
      </c>
      <c r="N146" s="122">
        <f t="shared" si="53"/>
        <v>1248.3342805056875</v>
      </c>
      <c r="O146" s="122">
        <f t="shared" si="53"/>
        <v>840.63560016700717</v>
      </c>
      <c r="P146" s="122">
        <f t="shared" si="53"/>
        <v>637.01261515390911</v>
      </c>
      <c r="Q146" s="122">
        <f t="shared" si="53"/>
        <v>810.54233156456701</v>
      </c>
      <c r="R146" s="122">
        <f t="shared" si="53"/>
        <v>1028.7007122006037</v>
      </c>
      <c r="S146" s="122">
        <f t="shared" si="53"/>
        <v>1144.2280212809324</v>
      </c>
      <c r="T146" s="122">
        <f t="shared" si="53"/>
        <v>846.01939035319685</v>
      </c>
      <c r="U146" s="122">
        <f t="shared" si="53"/>
        <v>1258.5403948180835</v>
      </c>
      <c r="V146" s="122">
        <f t="shared" si="53"/>
        <v>1110.1450592915658</v>
      </c>
      <c r="W146" s="122">
        <f t="shared" si="53"/>
        <v>1012.0449859328161</v>
      </c>
      <c r="X146" s="122">
        <f t="shared" si="53"/>
        <v>892.62363132168912</v>
      </c>
      <c r="Y146" s="122">
        <f t="shared" si="53"/>
        <v>1133.1726500736136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1332.7158051456122</v>
      </c>
      <c r="C147" s="98">
        <f>IF(RES_hhdet_fec!C147=0,0,RES_hhdet_fec!C147*1000*11630/RES_hhdet_num!C143)</f>
        <v>1326.1383959240145</v>
      </c>
      <c r="D147" s="98">
        <f>IF(RES_hhdet_fec!D147=0,0,RES_hhdet_fec!D147*1000*11630/RES_hhdet_num!D143)</f>
        <v>844.05579232116145</v>
      </c>
      <c r="E147" s="98">
        <f>IF(RES_hhdet_fec!E147=0,0,RES_hhdet_fec!E147*1000*11630/RES_hhdet_num!E143)</f>
        <v>1083.1365612842117</v>
      </c>
      <c r="F147" s="98">
        <f>IF(RES_hhdet_fec!F147=0,0,RES_hhdet_fec!F147*1000*11630/RES_hhdet_num!F143)</f>
        <v>552.79372990184095</v>
      </c>
      <c r="G147" s="98">
        <f>IF(RES_hhdet_fec!G147=0,0,RES_hhdet_fec!G147*1000*11630/RES_hhdet_num!G143)</f>
        <v>536.73866780485844</v>
      </c>
      <c r="H147" s="98">
        <f>IF(RES_hhdet_fec!H147=0,0,RES_hhdet_fec!H147*1000*11630/RES_hhdet_num!H143)</f>
        <v>603.61750543503445</v>
      </c>
      <c r="I147" s="98">
        <f>IF(RES_hhdet_fec!I147=0,0,RES_hhdet_fec!I147*1000*11630/RES_hhdet_num!I143)</f>
        <v>938.49788769949851</v>
      </c>
      <c r="J147" s="98">
        <f>IF(RES_hhdet_fec!J147=0,0,RES_hhdet_fec!J147*1000*11630/RES_hhdet_num!J143)</f>
        <v>890.53377909183371</v>
      </c>
      <c r="K147" s="98">
        <f>IF(RES_hhdet_fec!K147=0,0,RES_hhdet_fec!K147*1000*11630/RES_hhdet_num!K143)</f>
        <v>601.62220321091388</v>
      </c>
      <c r="L147" s="98">
        <f>IF(RES_hhdet_fec!L147=0,0,RES_hhdet_fec!L147*1000*11630/RES_hhdet_num!L143)</f>
        <v>758.03734469887229</v>
      </c>
      <c r="M147" s="98">
        <f>IF(RES_hhdet_fec!M147=0,0,RES_hhdet_fec!M147*1000*11630/RES_hhdet_num!M143)</f>
        <v>740.43957002549962</v>
      </c>
      <c r="N147" s="98">
        <f>IF(RES_hhdet_fec!N147=0,0,RES_hhdet_fec!N147*1000*11630/RES_hhdet_num!N143)</f>
        <v>1248.3342805056875</v>
      </c>
      <c r="O147" s="98">
        <f>IF(RES_hhdet_fec!O147=0,0,RES_hhdet_fec!O147*1000*11630/RES_hhdet_num!O143)</f>
        <v>840.63560016700717</v>
      </c>
      <c r="P147" s="98">
        <f>IF(RES_hhdet_fec!P147=0,0,RES_hhdet_fec!P147*1000*11630/RES_hhdet_num!P143)</f>
        <v>637.01261515390911</v>
      </c>
      <c r="Q147" s="98">
        <f>IF(RES_hhdet_fec!Q147=0,0,RES_hhdet_fec!Q147*1000*11630/RES_hhdet_num!Q143)</f>
        <v>810.54233156456701</v>
      </c>
      <c r="R147" s="98">
        <f>IF(RES_hhdet_fec!R147=0,0,RES_hhdet_fec!R147*1000*11630/RES_hhdet_num!R143)</f>
        <v>1028.7007122006037</v>
      </c>
      <c r="S147" s="98">
        <f>IF(RES_hhdet_fec!S147=0,0,RES_hhdet_fec!S147*1000*11630/RES_hhdet_num!S143)</f>
        <v>1144.2280212809324</v>
      </c>
      <c r="T147" s="98">
        <f>IF(RES_hhdet_fec!T147=0,0,RES_hhdet_fec!T147*1000*11630/RES_hhdet_num!T143)</f>
        <v>846.01939035319685</v>
      </c>
      <c r="U147" s="98">
        <f>IF(RES_hhdet_fec!U147=0,0,RES_hhdet_fec!U147*1000*11630/RES_hhdet_num!U143)</f>
        <v>1258.5403948180835</v>
      </c>
      <c r="V147" s="98">
        <f>IF(RES_hhdet_fec!V147=0,0,RES_hhdet_fec!V147*1000*11630/RES_hhdet_num!V143)</f>
        <v>1110.1450592915658</v>
      </c>
      <c r="W147" s="98">
        <f>IF(RES_hhdet_fec!W147=0,0,RES_hhdet_fec!W147*1000*11630/RES_hhdet_num!W143)</f>
        <v>1012.0449859328161</v>
      </c>
      <c r="X147" s="98">
        <f>IF(RES_hhdet_fec!X147=0,0,RES_hhdet_fec!X147*1000*11630/RES_hhdet_num!X143)</f>
        <v>892.62363132168912</v>
      </c>
      <c r="Y147" s="98">
        <f>IF(RES_hhdet_fec!Y147=0,0,RES_hhdet_fec!Y147*1000*11630/RES_hhdet_num!Y143)</f>
        <v>1133.1726500736136</v>
      </c>
      <c r="DA147" s="63" t="s">
        <v>2381</v>
      </c>
    </row>
    <row r="148" spans="1:105" ht="12" customHeight="1" x14ac:dyDescent="0.25">
      <c r="A148" s="121" t="s">
        <v>55</v>
      </c>
      <c r="B148" s="122">
        <v>1404.330202833027</v>
      </c>
      <c r="C148" s="122">
        <v>1368.4517889066815</v>
      </c>
      <c r="D148" s="122">
        <v>1422.338959935438</v>
      </c>
      <c r="E148" s="122">
        <v>1398.8805241925488</v>
      </c>
      <c r="F148" s="122">
        <v>1461.4096547501417</v>
      </c>
      <c r="G148" s="122">
        <v>1417.4575167642893</v>
      </c>
      <c r="H148" s="122">
        <v>1447.2273809124952</v>
      </c>
      <c r="I148" s="122">
        <v>1413.8608426851345</v>
      </c>
      <c r="J148" s="122">
        <v>1486.962701232128</v>
      </c>
      <c r="K148" s="122">
        <v>1596.180127349543</v>
      </c>
      <c r="L148" s="122">
        <v>1551.3537538413268</v>
      </c>
      <c r="M148" s="122">
        <v>1540.4537186814505</v>
      </c>
      <c r="N148" s="122">
        <v>1466.4821375826</v>
      </c>
      <c r="O148" s="122">
        <v>1523.786070425255</v>
      </c>
      <c r="P148" s="122">
        <v>1530.8896688213331</v>
      </c>
      <c r="Q148" s="122">
        <v>1503.3710335410112</v>
      </c>
      <c r="R148" s="122">
        <v>1558.2321563270968</v>
      </c>
      <c r="S148" s="122">
        <v>1546.4356730032048</v>
      </c>
      <c r="T148" s="122">
        <v>1469.0661313172732</v>
      </c>
      <c r="U148" s="122">
        <v>1470.4660388323809</v>
      </c>
      <c r="V148" s="122">
        <v>1471.7746398180343</v>
      </c>
      <c r="W148" s="122">
        <v>1579.3066939702687</v>
      </c>
      <c r="X148" s="122">
        <v>1616.2950377783536</v>
      </c>
      <c r="Y148" s="122">
        <v>1555.6304886494429</v>
      </c>
      <c r="DA148" s="130" t="s">
        <v>2382</v>
      </c>
    </row>
    <row r="149" spans="1:105" ht="12" customHeight="1" x14ac:dyDescent="0.25">
      <c r="A149" s="97" t="s">
        <v>124</v>
      </c>
      <c r="B149" s="98">
        <v>1974.8809635523155</v>
      </c>
      <c r="C149" s="98">
        <v>1934.3379553438633</v>
      </c>
      <c r="D149" s="98">
        <v>1999.8391064879904</v>
      </c>
      <c r="E149" s="98">
        <v>1998.5859910019483</v>
      </c>
      <c r="F149" s="98">
        <v>2032.1433922470467</v>
      </c>
      <c r="G149" s="98">
        <v>1999.7654884424358</v>
      </c>
      <c r="H149" s="98">
        <v>2052.4716808354865</v>
      </c>
      <c r="I149" s="98">
        <v>1965.2969286530329</v>
      </c>
      <c r="J149" s="98">
        <v>2131.1847568014759</v>
      </c>
      <c r="K149" s="98">
        <v>2268.9907909062285</v>
      </c>
      <c r="L149" s="98">
        <v>2137.7731173961711</v>
      </c>
      <c r="M149" s="98">
        <v>1774.1463114208084</v>
      </c>
      <c r="N149" s="98">
        <v>1565.5116960287025</v>
      </c>
      <c r="O149" s="98">
        <v>2306.7920772693501</v>
      </c>
      <c r="P149" s="98">
        <v>2184.1101227496792</v>
      </c>
      <c r="Q149" s="98">
        <v>2013.8471030701821</v>
      </c>
      <c r="R149" s="98">
        <v>1939.2716412187883</v>
      </c>
      <c r="S149" s="98">
        <v>1956.6685690346062</v>
      </c>
      <c r="T149" s="98">
        <v>1888.0562224845953</v>
      </c>
      <c r="U149" s="98">
        <v>1853.0613264133649</v>
      </c>
      <c r="V149" s="98">
        <v>1873.8010521852659</v>
      </c>
      <c r="W149" s="98">
        <v>1891.9467462360712</v>
      </c>
      <c r="X149" s="98">
        <v>1950.7530180641747</v>
      </c>
      <c r="Y149" s="98">
        <v>1957.5415654454446</v>
      </c>
      <c r="DA149" s="63" t="s">
        <v>2383</v>
      </c>
    </row>
    <row r="150" spans="1:105" ht="12" customHeight="1" x14ac:dyDescent="0.25">
      <c r="A150" s="97" t="s">
        <v>123</v>
      </c>
      <c r="B150" s="98">
        <v>1219.0331682473093</v>
      </c>
      <c r="C150" s="98">
        <v>1213.4655994941857</v>
      </c>
      <c r="D150" s="98">
        <v>1265.2343023918982</v>
      </c>
      <c r="E150" s="98">
        <v>1263.8086137391733</v>
      </c>
      <c r="F150" s="98">
        <v>1289.7584374709431</v>
      </c>
      <c r="G150" s="98">
        <v>1297.8144743444636</v>
      </c>
      <c r="H150" s="98">
        <v>1313.9917152967923</v>
      </c>
      <c r="I150" s="98">
        <v>1260.2771745692394</v>
      </c>
      <c r="J150" s="98">
        <v>1366.1109788469171</v>
      </c>
      <c r="K150" s="98">
        <v>1461.3707636040633</v>
      </c>
      <c r="L150" s="98">
        <v>1385.808703916216</v>
      </c>
      <c r="M150" s="98">
        <v>1135.4449965928159</v>
      </c>
      <c r="N150" s="98">
        <v>907.57575591880448</v>
      </c>
      <c r="O150" s="98">
        <v>1531.957129349812</v>
      </c>
      <c r="P150" s="98">
        <v>1481.7035012790122</v>
      </c>
      <c r="Q150" s="98">
        <v>1379.6647978694668</v>
      </c>
      <c r="R150" s="98">
        <v>1368.5842696334178</v>
      </c>
      <c r="S150" s="98">
        <v>1418.430454656856</v>
      </c>
      <c r="T150" s="98">
        <v>1387.8495437515019</v>
      </c>
      <c r="U150" s="98">
        <v>1379.0209764936144</v>
      </c>
      <c r="V150" s="98">
        <v>1409.0424944775054</v>
      </c>
      <c r="W150" s="98">
        <v>1460.6176079764221</v>
      </c>
      <c r="X150" s="98">
        <v>1523.5263539886819</v>
      </c>
      <c r="Y150" s="98">
        <v>1524.4011074028217</v>
      </c>
      <c r="DA150" s="63" t="s">
        <v>2384</v>
      </c>
    </row>
    <row r="151" spans="1:105" ht="12" customHeight="1" x14ac:dyDescent="0.25">
      <c r="A151" s="100" t="s">
        <v>50</v>
      </c>
      <c r="B151" s="101">
        <v>395.4363591383019</v>
      </c>
      <c r="C151" s="101">
        <v>390.95032263272719</v>
      </c>
      <c r="D151" s="101">
        <v>409.26696438929883</v>
      </c>
      <c r="E151" s="101">
        <v>396.13301106267954</v>
      </c>
      <c r="F151" s="101">
        <v>408.74678886232147</v>
      </c>
      <c r="G151" s="101">
        <v>456.80870891299799</v>
      </c>
      <c r="H151" s="101">
        <v>421.07804610976763</v>
      </c>
      <c r="I151" s="101">
        <v>403.17525216243359</v>
      </c>
      <c r="J151" s="101">
        <v>429.66546378183358</v>
      </c>
      <c r="K151" s="101">
        <v>460.75841541936484</v>
      </c>
      <c r="L151" s="101">
        <v>432.11592408322593</v>
      </c>
      <c r="M151" s="101">
        <v>298.77776165852492</v>
      </c>
      <c r="N151" s="101">
        <v>15.894776355749144</v>
      </c>
      <c r="O151" s="101">
        <v>424.65681267194094</v>
      </c>
      <c r="P151" s="101">
        <v>392.35097966112971</v>
      </c>
      <c r="Q151" s="101">
        <v>336.51535490726434</v>
      </c>
      <c r="R151" s="101">
        <v>366.29738394323493</v>
      </c>
      <c r="S151" s="101">
        <v>375.00638316293288</v>
      </c>
      <c r="T151" s="101">
        <v>333.17206097896235</v>
      </c>
      <c r="U151" s="101">
        <v>297.64799616030592</v>
      </c>
      <c r="V151" s="101">
        <v>281.38747858000642</v>
      </c>
      <c r="W151" s="101">
        <v>344.96410345743732</v>
      </c>
      <c r="X151" s="101">
        <v>362.93721613566771</v>
      </c>
      <c r="Y151" s="101">
        <v>306.72520679955176</v>
      </c>
      <c r="DA151" s="131" t="s">
        <v>2385</v>
      </c>
    </row>
    <row r="152" spans="1:105" ht="12" customHeight="1" x14ac:dyDescent="0.25">
      <c r="A152" s="103" t="s">
        <v>52</v>
      </c>
      <c r="B152" s="104">
        <v>823.59680910900727</v>
      </c>
      <c r="C152" s="104">
        <v>822.51527686145846</v>
      </c>
      <c r="D152" s="104">
        <v>855.96733800259926</v>
      </c>
      <c r="E152" s="104">
        <v>867.6756026764939</v>
      </c>
      <c r="F152" s="104">
        <v>881.01164860862173</v>
      </c>
      <c r="G152" s="104">
        <v>841.00576543146576</v>
      </c>
      <c r="H152" s="104">
        <v>892.91366918702477</v>
      </c>
      <c r="I152" s="104">
        <v>857.10192240680578</v>
      </c>
      <c r="J152" s="104">
        <v>936.44551506508355</v>
      </c>
      <c r="K152" s="104">
        <v>1000.6123481846981</v>
      </c>
      <c r="L152" s="104">
        <v>953.69277983298991</v>
      </c>
      <c r="M152" s="104">
        <v>836.66723493429095</v>
      </c>
      <c r="N152" s="104">
        <v>891.68097956305542</v>
      </c>
      <c r="O152" s="104">
        <v>1107.3003166778708</v>
      </c>
      <c r="P152" s="104">
        <v>1089.3525216178823</v>
      </c>
      <c r="Q152" s="104">
        <v>1043.1494429622023</v>
      </c>
      <c r="R152" s="104">
        <v>1002.2868856901828</v>
      </c>
      <c r="S152" s="104">
        <v>1043.4240714939231</v>
      </c>
      <c r="T152" s="104">
        <v>1054.6774827725394</v>
      </c>
      <c r="U152" s="104">
        <v>1081.3729803333085</v>
      </c>
      <c r="V152" s="104">
        <v>1127.6550158974992</v>
      </c>
      <c r="W152" s="104">
        <v>1115.6535045189851</v>
      </c>
      <c r="X152" s="104">
        <v>1160.5891378530141</v>
      </c>
      <c r="Y152" s="104">
        <v>1217.6759006032701</v>
      </c>
      <c r="DA152" s="132" t="s">
        <v>2386</v>
      </c>
    </row>
    <row r="153" spans="1:105" ht="12" customHeight="1" x14ac:dyDescent="0.25">
      <c r="A153" s="106" t="s">
        <v>122</v>
      </c>
      <c r="B153" s="101">
        <v>1776.8653014033139</v>
      </c>
      <c r="C153" s="101">
        <v>1736.1149382934375</v>
      </c>
      <c r="D153" s="101">
        <v>1762.1841956244468</v>
      </c>
      <c r="E153" s="101">
        <v>1747.2779455953807</v>
      </c>
      <c r="F153" s="101">
        <v>1800.6727663773681</v>
      </c>
      <c r="G153" s="101">
        <v>1733.4636453237777</v>
      </c>
      <c r="H153" s="101">
        <v>1787.959458128684</v>
      </c>
      <c r="I153" s="101">
        <v>1788.8251924379883</v>
      </c>
      <c r="J153" s="101">
        <v>1910.6873405243261</v>
      </c>
      <c r="K153" s="101">
        <v>2049.1798552576565</v>
      </c>
      <c r="L153" s="101">
        <v>1994.7630392990134</v>
      </c>
      <c r="M153" s="101">
        <v>1970.1306533883615</v>
      </c>
      <c r="N153" s="101">
        <v>1882.7107404194232</v>
      </c>
      <c r="O153" s="101">
        <v>1919.1481196941511</v>
      </c>
      <c r="P153" s="101">
        <v>1918.3600071344272</v>
      </c>
      <c r="Q153" s="101">
        <v>1918.7167539940597</v>
      </c>
      <c r="R153" s="101">
        <v>1953.8935481822468</v>
      </c>
      <c r="S153" s="101">
        <v>1916.5296445921183</v>
      </c>
      <c r="T153" s="101">
        <v>1818.1888269806343</v>
      </c>
      <c r="U153" s="101">
        <v>1800.2892827019646</v>
      </c>
      <c r="V153" s="101">
        <v>1784.4529315287928</v>
      </c>
      <c r="W153" s="101">
        <v>1885.0043955717899</v>
      </c>
      <c r="X153" s="101">
        <v>1943.9188703632456</v>
      </c>
      <c r="Y153" s="101">
        <v>1898.7730544242625</v>
      </c>
      <c r="DA153" s="131" t="s">
        <v>2387</v>
      </c>
    </row>
    <row r="154" spans="1:105" ht="12" customHeight="1" x14ac:dyDescent="0.25">
      <c r="A154" s="107" t="s">
        <v>121</v>
      </c>
      <c r="B154" s="104">
        <v>1192.2581157687991</v>
      </c>
      <c r="C154" s="104">
        <v>1171.8901495383586</v>
      </c>
      <c r="D154" s="104">
        <v>1204.3170980162363</v>
      </c>
      <c r="E154" s="104">
        <v>1193.3474009119534</v>
      </c>
      <c r="F154" s="104">
        <v>1236.6920929956755</v>
      </c>
      <c r="G154" s="104">
        <v>1210.9565190748467</v>
      </c>
      <c r="H154" s="104">
        <v>1235.5905741579495</v>
      </c>
      <c r="I154" s="104">
        <v>1238.2547940188058</v>
      </c>
      <c r="J154" s="104">
        <v>1320.9852264568608</v>
      </c>
      <c r="K154" s="104">
        <v>1421.7617819734253</v>
      </c>
      <c r="L154" s="104">
        <v>1390.1159479158869</v>
      </c>
      <c r="M154" s="104">
        <v>1377.1211896130762</v>
      </c>
      <c r="N154" s="104">
        <v>1301.7905675496993</v>
      </c>
      <c r="O154" s="104">
        <v>1350.9803903200907</v>
      </c>
      <c r="P154" s="104">
        <v>1362.2994301276165</v>
      </c>
      <c r="Q154" s="104">
        <v>1362.4397892099248</v>
      </c>
      <c r="R154" s="104">
        <v>1426.4719094882064</v>
      </c>
      <c r="S154" s="104">
        <v>1425.4976799569361</v>
      </c>
      <c r="T154" s="104">
        <v>1365.1328652086463</v>
      </c>
      <c r="U154" s="104">
        <v>1366.8619012671693</v>
      </c>
      <c r="V154" s="104">
        <v>1370.5880915050548</v>
      </c>
      <c r="W154" s="104">
        <v>1484.1962319041118</v>
      </c>
      <c r="X154" s="104">
        <v>1537.8167699976154</v>
      </c>
      <c r="Y154" s="104">
        <v>1493.7619291945887</v>
      </c>
      <c r="DA154" s="132" t="s">
        <v>2388</v>
      </c>
    </row>
    <row r="155" spans="1:105" ht="12" customHeight="1" x14ac:dyDescent="0.25">
      <c r="A155" s="108" t="s">
        <v>53</v>
      </c>
      <c r="B155" s="98">
        <v>357.01204447395583</v>
      </c>
      <c r="C155" s="98">
        <v>344.86874180610261</v>
      </c>
      <c r="D155" s="98">
        <v>359.47941599336207</v>
      </c>
      <c r="E155" s="98">
        <v>343.76858281739737</v>
      </c>
      <c r="F155" s="98">
        <v>362.12441795546158</v>
      </c>
      <c r="G155" s="98">
        <v>394.20583886249693</v>
      </c>
      <c r="H155" s="98">
        <v>365.69241057836643</v>
      </c>
      <c r="I155" s="98">
        <v>369.41513991494503</v>
      </c>
      <c r="J155" s="98">
        <v>387.20020910372068</v>
      </c>
      <c r="K155" s="98">
        <v>419.15354326562391</v>
      </c>
      <c r="L155" s="98">
        <v>411.32660047060426</v>
      </c>
      <c r="M155" s="98">
        <v>398.21657881698513</v>
      </c>
      <c r="N155" s="98">
        <v>317.98464246174967</v>
      </c>
      <c r="O155" s="98">
        <v>354.42336524639671</v>
      </c>
      <c r="P155" s="98">
        <v>346.43416493097772</v>
      </c>
      <c r="Q155" s="98">
        <v>325.86942093096957</v>
      </c>
      <c r="R155" s="98">
        <v>374.41248317953881</v>
      </c>
      <c r="S155" s="98">
        <v>370.98480492401194</v>
      </c>
      <c r="T155" s="98">
        <v>324.40776130228312</v>
      </c>
      <c r="U155" s="98">
        <v>294.35774846246079</v>
      </c>
      <c r="V155" s="98">
        <v>275.36740410715225</v>
      </c>
      <c r="W155" s="98">
        <v>355.52183795582863</v>
      </c>
      <c r="X155" s="98">
        <v>367.47678033074112</v>
      </c>
      <c r="Y155" s="98">
        <v>291.04273129132474</v>
      </c>
      <c r="DA155" s="63" t="s">
        <v>2389</v>
      </c>
    </row>
    <row r="156" spans="1:105" ht="12" customHeight="1" x14ac:dyDescent="0.25">
      <c r="A156" s="108" t="s">
        <v>52</v>
      </c>
      <c r="B156" s="98">
        <v>835.24607129484355</v>
      </c>
      <c r="C156" s="98">
        <v>827.02140773225585</v>
      </c>
      <c r="D156" s="98">
        <v>844.83768202287433</v>
      </c>
      <c r="E156" s="98">
        <v>849.57881809455603</v>
      </c>
      <c r="F156" s="98">
        <v>874.56767504021389</v>
      </c>
      <c r="G156" s="98">
        <v>816.75068021234949</v>
      </c>
      <c r="H156" s="98">
        <v>869.89816357958307</v>
      </c>
      <c r="I156" s="98">
        <v>868.83965410386077</v>
      </c>
      <c r="J156" s="98">
        <v>933.78501735314012</v>
      </c>
      <c r="K156" s="98">
        <v>1002.6082387078014</v>
      </c>
      <c r="L156" s="98">
        <v>978.7893474452826</v>
      </c>
      <c r="M156" s="98">
        <v>978.90461079609122</v>
      </c>
      <c r="N156" s="98">
        <v>983.8059250879495</v>
      </c>
      <c r="O156" s="98">
        <v>996.55702507369381</v>
      </c>
      <c r="P156" s="98">
        <v>1015.8652651966389</v>
      </c>
      <c r="Q156" s="98">
        <v>1036.5703682789554</v>
      </c>
      <c r="R156" s="98">
        <v>1052.0594263086675</v>
      </c>
      <c r="S156" s="98">
        <v>1054.5128750329238</v>
      </c>
      <c r="T156" s="98">
        <v>1040.7251039063633</v>
      </c>
      <c r="U156" s="98">
        <v>1072.5041528047086</v>
      </c>
      <c r="V156" s="98">
        <v>1095.2206873979023</v>
      </c>
      <c r="W156" s="98">
        <v>1128.6743939482831</v>
      </c>
      <c r="X156" s="98">
        <v>1170.3399896668748</v>
      </c>
      <c r="Y156" s="98">
        <v>1202.7191979032636</v>
      </c>
      <c r="DA156" s="63" t="s">
        <v>2390</v>
      </c>
    </row>
    <row r="157" spans="1:105" ht="12" customHeight="1" x14ac:dyDescent="0.25">
      <c r="A157" s="121" t="s">
        <v>54</v>
      </c>
      <c r="B157" s="122">
        <v>662.04871076267216</v>
      </c>
      <c r="C157" s="122">
        <v>640.62517924454096</v>
      </c>
      <c r="D157" s="122">
        <v>718.30135076033491</v>
      </c>
      <c r="E157" s="122">
        <v>693.21172805192964</v>
      </c>
      <c r="F157" s="122">
        <v>743.87396556826047</v>
      </c>
      <c r="G157" s="122">
        <v>726.32313936585388</v>
      </c>
      <c r="H157" s="122">
        <v>748.73802034715879</v>
      </c>
      <c r="I157" s="122">
        <v>715.4189796312553</v>
      </c>
      <c r="J157" s="122">
        <v>715.69634375426767</v>
      </c>
      <c r="K157" s="122">
        <v>750.8941196596503</v>
      </c>
      <c r="L157" s="122">
        <v>718.8297411449563</v>
      </c>
      <c r="M157" s="122">
        <v>680.6241371243035</v>
      </c>
      <c r="N157" s="122">
        <v>661.84847773323293</v>
      </c>
      <c r="O157" s="122">
        <v>737.41204288465633</v>
      </c>
      <c r="P157" s="122">
        <v>752.41687040616034</v>
      </c>
      <c r="Q157" s="122">
        <v>742.23160011405992</v>
      </c>
      <c r="R157" s="122">
        <v>768.24663952650576</v>
      </c>
      <c r="S157" s="122">
        <v>761.63294499471647</v>
      </c>
      <c r="T157" s="122">
        <v>786.14475175272787</v>
      </c>
      <c r="U157" s="122">
        <v>811.40246379606265</v>
      </c>
      <c r="V157" s="122">
        <v>921.1128225240742</v>
      </c>
      <c r="W157" s="122">
        <v>879.01654701613268</v>
      </c>
      <c r="X157" s="122">
        <v>872.89529058243181</v>
      </c>
      <c r="Y157" s="122">
        <v>725.38101761710732</v>
      </c>
      <c r="DA157" s="130" t="s">
        <v>2391</v>
      </c>
    </row>
    <row r="158" spans="1:105" ht="12" customHeight="1" x14ac:dyDescent="0.25">
      <c r="A158" s="97" t="s">
        <v>50</v>
      </c>
      <c r="B158" s="98">
        <v>834.6627676985305</v>
      </c>
      <c r="C158" s="98">
        <v>836.52601962128062</v>
      </c>
      <c r="D158" s="98">
        <v>885.18147390272372</v>
      </c>
      <c r="E158" s="98">
        <v>852.45101829415353</v>
      </c>
      <c r="F158" s="98">
        <v>972.84727473036855</v>
      </c>
      <c r="G158" s="98">
        <v>901.82024279119946</v>
      </c>
      <c r="H158" s="98">
        <v>903.59171951198391</v>
      </c>
      <c r="I158" s="98">
        <v>938.38694108893526</v>
      </c>
      <c r="J158" s="98">
        <v>947.59988627792097</v>
      </c>
      <c r="K158" s="98">
        <v>836.13451828290135</v>
      </c>
      <c r="L158" s="98">
        <v>1038.4113021276316</v>
      </c>
      <c r="M158" s="98">
        <v>971.30298257964967</v>
      </c>
      <c r="N158" s="98">
        <v>304.62567247783443</v>
      </c>
      <c r="O158" s="98">
        <v>1105.3154183388995</v>
      </c>
      <c r="P158" s="98">
        <v>1072.8490020729705</v>
      </c>
      <c r="Q158" s="98">
        <v>938.09534855605102</v>
      </c>
      <c r="R158" s="98">
        <v>878.87636720821251</v>
      </c>
      <c r="S158" s="98">
        <v>869.27041033882733</v>
      </c>
      <c r="T158" s="98">
        <v>1039.1750533957688</v>
      </c>
      <c r="U158" s="98">
        <v>1068.1554701238674</v>
      </c>
      <c r="V158" s="98">
        <v>1217.2611534628718</v>
      </c>
      <c r="W158" s="98">
        <v>1165.5171427386886</v>
      </c>
      <c r="X158" s="98">
        <v>1086.3921439131232</v>
      </c>
      <c r="Y158" s="98">
        <v>966.98283916733681</v>
      </c>
      <c r="DA158" s="63" t="s">
        <v>2392</v>
      </c>
    </row>
    <row r="159" spans="1:105" ht="12" customHeight="1" x14ac:dyDescent="0.25">
      <c r="A159" s="109" t="s">
        <v>120</v>
      </c>
      <c r="B159" s="33">
        <v>654.30810545373231</v>
      </c>
      <c r="C159" s="33">
        <v>632.72350091721364</v>
      </c>
      <c r="D159" s="33">
        <v>712.93626513169716</v>
      </c>
      <c r="E159" s="33">
        <v>688.26322008973966</v>
      </c>
      <c r="F159" s="33">
        <v>736.72463768567866</v>
      </c>
      <c r="G159" s="33">
        <v>720.45901478884025</v>
      </c>
      <c r="H159" s="33">
        <v>743.06966473534385</v>
      </c>
      <c r="I159" s="33">
        <v>706.60505042759712</v>
      </c>
      <c r="J159" s="33">
        <v>706.11353187767111</v>
      </c>
      <c r="K159" s="33">
        <v>747.29320095940409</v>
      </c>
      <c r="L159" s="33">
        <v>705.03820752473837</v>
      </c>
      <c r="M159" s="33">
        <v>667.38721332919306</v>
      </c>
      <c r="N159" s="33">
        <v>680.27888039010577</v>
      </c>
      <c r="O159" s="33">
        <v>709.96904902464189</v>
      </c>
      <c r="P159" s="33">
        <v>720.01224767492522</v>
      </c>
      <c r="Q159" s="33">
        <v>718.22091271901638</v>
      </c>
      <c r="R159" s="33">
        <v>754.05157479241018</v>
      </c>
      <c r="S159" s="33">
        <v>745.36927205737504</v>
      </c>
      <c r="T159" s="33">
        <v>736.06362427259273</v>
      </c>
      <c r="U159" s="33">
        <v>750.53965165603745</v>
      </c>
      <c r="V159" s="33">
        <v>842.91058752310028</v>
      </c>
      <c r="W159" s="33">
        <v>801.38701015422839</v>
      </c>
      <c r="X159" s="33">
        <v>816.55972456386485</v>
      </c>
      <c r="Y159" s="33">
        <v>662.87993703693155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9747.0130692154198</v>
      </c>
      <c r="C161" s="117">
        <f t="shared" si="54"/>
        <v>9253.607443648476</v>
      </c>
      <c r="D161" s="117">
        <f t="shared" si="54"/>
        <v>10923.20840903084</v>
      </c>
      <c r="E161" s="117">
        <f t="shared" si="54"/>
        <v>11276.787393959705</v>
      </c>
      <c r="F161" s="117">
        <f t="shared" si="54"/>
        <v>11046.988025749986</v>
      </c>
      <c r="G161" s="117">
        <f t="shared" si="54"/>
        <v>10432.80806971661</v>
      </c>
      <c r="H161" s="117">
        <f t="shared" si="54"/>
        <v>11131.527644218237</v>
      </c>
      <c r="I161" s="117">
        <f t="shared" si="54"/>
        <v>10631.67028961233</v>
      </c>
      <c r="J161" s="117">
        <f t="shared" si="54"/>
        <v>10281.11032022142</v>
      </c>
      <c r="K161" s="117">
        <f t="shared" si="54"/>
        <v>10108.217257179338</v>
      </c>
      <c r="L161" s="117">
        <f t="shared" si="54"/>
        <v>9981.3614271726256</v>
      </c>
      <c r="M161" s="117">
        <f t="shared" si="54"/>
        <v>8731.5899047161511</v>
      </c>
      <c r="N161" s="117">
        <f t="shared" si="54"/>
        <v>11420.033333304817</v>
      </c>
      <c r="O161" s="117">
        <f t="shared" si="54"/>
        <v>8344.0515643041581</v>
      </c>
      <c r="P161" s="117">
        <f t="shared" si="54"/>
        <v>7593.0568978089386</v>
      </c>
      <c r="Q161" s="117">
        <f t="shared" si="54"/>
        <v>7804.0185602863412</v>
      </c>
      <c r="R161" s="117">
        <f t="shared" ref="R161:V161" si="55">R162+R164+R166+R175</f>
        <v>12490.410401710134</v>
      </c>
      <c r="S161" s="117">
        <f t="shared" si="55"/>
        <v>11557.137630606325</v>
      </c>
      <c r="T161" s="117">
        <f t="shared" si="55"/>
        <v>7169.2928042879803</v>
      </c>
      <c r="U161" s="117">
        <f t="shared" si="55"/>
        <v>8797.9718815533051</v>
      </c>
      <c r="V161" s="117">
        <f t="shared" si="55"/>
        <v>9619.3936571812428</v>
      </c>
      <c r="W161" s="117">
        <f t="shared" ref="W161:Y161" si="56">W162+W164+W166+W175</f>
        <v>10220.458944779344</v>
      </c>
      <c r="X161" s="117">
        <f t="shared" si="56"/>
        <v>10112.036727602741</v>
      </c>
      <c r="Y161" s="117">
        <f t="shared" si="56"/>
        <v>5999.5553104664687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6673.4970479718668</v>
      </c>
      <c r="C162" s="122">
        <f t="shared" si="57"/>
        <v>6094.584306533131</v>
      </c>
      <c r="D162" s="122">
        <f t="shared" si="57"/>
        <v>7977.0826044318883</v>
      </c>
      <c r="E162" s="122">
        <f t="shared" si="57"/>
        <v>8078.6069564844738</v>
      </c>
      <c r="F162" s="122">
        <f t="shared" si="57"/>
        <v>8291.6576764283054</v>
      </c>
      <c r="G162" s="122">
        <f t="shared" si="57"/>
        <v>7771.0113422706336</v>
      </c>
      <c r="H162" s="122">
        <f t="shared" si="57"/>
        <v>8432.5609929993498</v>
      </c>
      <c r="I162" s="122">
        <f t="shared" si="57"/>
        <v>7783.4044065996313</v>
      </c>
      <c r="J162" s="122">
        <f t="shared" si="57"/>
        <v>7441.7130889113378</v>
      </c>
      <c r="K162" s="122">
        <f t="shared" si="57"/>
        <v>7328.3043710270331</v>
      </c>
      <c r="L162" s="122">
        <f t="shared" si="57"/>
        <v>7135.0252674561243</v>
      </c>
      <c r="M162" s="122">
        <f t="shared" si="57"/>
        <v>5969.4427005103189</v>
      </c>
      <c r="N162" s="122">
        <f t="shared" si="57"/>
        <v>8328.90750245458</v>
      </c>
      <c r="O162" s="122">
        <f t="shared" si="57"/>
        <v>5479.5747649224695</v>
      </c>
      <c r="P162" s="122">
        <f t="shared" si="57"/>
        <v>4816.3066777136391</v>
      </c>
      <c r="Q162" s="122">
        <f t="shared" si="57"/>
        <v>4872.712769243516</v>
      </c>
      <c r="R162" s="122">
        <f t="shared" si="57"/>
        <v>9301.2497035461147</v>
      </c>
      <c r="S162" s="122">
        <f t="shared" si="57"/>
        <v>8291.9828244217606</v>
      </c>
      <c r="T162" s="122">
        <f t="shared" si="57"/>
        <v>4180.4076801863503</v>
      </c>
      <c r="U162" s="122">
        <f t="shared" si="57"/>
        <v>5384.5608368750745</v>
      </c>
      <c r="V162" s="122">
        <f t="shared" si="57"/>
        <v>6168.8460313896594</v>
      </c>
      <c r="W162" s="122">
        <f t="shared" si="57"/>
        <v>6745.7731540649866</v>
      </c>
      <c r="X162" s="122">
        <f t="shared" si="57"/>
        <v>6624.9566521310326</v>
      </c>
      <c r="Y162" s="122">
        <f t="shared" si="57"/>
        <v>2601.1468826512896</v>
      </c>
      <c r="DA162" s="130" t="s">
        <v>2395</v>
      </c>
    </row>
    <row r="163" spans="1:105" ht="12" customHeight="1" x14ac:dyDescent="0.25">
      <c r="A163" s="97" t="s">
        <v>53</v>
      </c>
      <c r="B163" s="33">
        <v>6673.4970479718668</v>
      </c>
      <c r="C163" s="33">
        <v>6094.584306533131</v>
      </c>
      <c r="D163" s="33">
        <v>7977.0826044318883</v>
      </c>
      <c r="E163" s="33">
        <v>8078.6069564844738</v>
      </c>
      <c r="F163" s="33">
        <v>8291.6576764283054</v>
      </c>
      <c r="G163" s="33">
        <v>7771.0113422706336</v>
      </c>
      <c r="H163" s="33">
        <v>8432.5609929993498</v>
      </c>
      <c r="I163" s="33">
        <v>7783.4044065996313</v>
      </c>
      <c r="J163" s="33">
        <v>7441.7130889113378</v>
      </c>
      <c r="K163" s="33">
        <v>7328.3043710270331</v>
      </c>
      <c r="L163" s="33">
        <v>7135.0252674561243</v>
      </c>
      <c r="M163" s="33">
        <v>5969.4427005103189</v>
      </c>
      <c r="N163" s="33">
        <v>8328.90750245458</v>
      </c>
      <c r="O163" s="33">
        <v>5479.5747649224695</v>
      </c>
      <c r="P163" s="33">
        <v>4816.3066777136391</v>
      </c>
      <c r="Q163" s="33">
        <v>4872.712769243516</v>
      </c>
      <c r="R163" s="33">
        <v>9301.2497035461147</v>
      </c>
      <c r="S163" s="33">
        <v>8291.9828244217606</v>
      </c>
      <c r="T163" s="33">
        <v>4180.4076801863503</v>
      </c>
      <c r="U163" s="33">
        <v>5384.5608368750745</v>
      </c>
      <c r="V163" s="33">
        <v>6168.8460313896594</v>
      </c>
      <c r="W163" s="33">
        <v>6745.7731540649866</v>
      </c>
      <c r="X163" s="33">
        <v>6624.9566521310326</v>
      </c>
      <c r="Y163" s="33">
        <v>2601.1468826512896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1007.1437442163755</v>
      </c>
      <c r="C164" s="122">
        <f t="shared" si="58"/>
        <v>1140.2594981411651</v>
      </c>
      <c r="D164" s="122">
        <f t="shared" si="58"/>
        <v>801.70702786242259</v>
      </c>
      <c r="E164" s="122">
        <f t="shared" si="58"/>
        <v>1093.4313979919114</v>
      </c>
      <c r="F164" s="122">
        <f t="shared" si="58"/>
        <v>543.72338660023706</v>
      </c>
      <c r="G164" s="122">
        <f t="shared" si="58"/>
        <v>511.14346242204653</v>
      </c>
      <c r="H164" s="122">
        <f t="shared" si="58"/>
        <v>497.88864366798714</v>
      </c>
      <c r="I164" s="122">
        <f t="shared" si="58"/>
        <v>710.55859971652774</v>
      </c>
      <c r="J164" s="122">
        <f t="shared" si="58"/>
        <v>637.00415775247075</v>
      </c>
      <c r="K164" s="122">
        <f t="shared" si="58"/>
        <v>435.33272840707843</v>
      </c>
      <c r="L164" s="122">
        <f t="shared" si="58"/>
        <v>580.47579762886869</v>
      </c>
      <c r="M164" s="122">
        <f t="shared" si="58"/>
        <v>547.92071511390179</v>
      </c>
      <c r="N164" s="122">
        <f t="shared" si="58"/>
        <v>970.19265891934606</v>
      </c>
      <c r="O164" s="122">
        <f t="shared" si="58"/>
        <v>611.26082781924083</v>
      </c>
      <c r="P164" s="122">
        <f t="shared" si="58"/>
        <v>492.78743076219536</v>
      </c>
      <c r="Q164" s="122">
        <f t="shared" si="58"/>
        <v>659.90885052756596</v>
      </c>
      <c r="R164" s="122">
        <f t="shared" si="58"/>
        <v>830.19121832322173</v>
      </c>
      <c r="S164" s="122">
        <f t="shared" si="58"/>
        <v>924.50839878595502</v>
      </c>
      <c r="T164" s="122">
        <f t="shared" si="58"/>
        <v>699.91052440477449</v>
      </c>
      <c r="U164" s="122">
        <f t="shared" si="58"/>
        <v>1101.0414981310437</v>
      </c>
      <c r="V164" s="122">
        <f t="shared" si="58"/>
        <v>1028.7206361884812</v>
      </c>
      <c r="W164" s="122">
        <f t="shared" si="58"/>
        <v>985.44215352463664</v>
      </c>
      <c r="X164" s="122">
        <f t="shared" si="58"/>
        <v>945.87655695334536</v>
      </c>
      <c r="Y164" s="122">
        <f t="shared" si="58"/>
        <v>1048.1013028874613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1007.1437442163755</v>
      </c>
      <c r="C165" s="98">
        <f>IF(RES_hhdet_fec!C165=0,0,RES_hhdet_fec!C165*1000*11630/RES_hhdet_num!C161)</f>
        <v>1140.2594981411651</v>
      </c>
      <c r="D165" s="98">
        <f>IF(RES_hhdet_fec!D165=0,0,RES_hhdet_fec!D165*1000*11630/RES_hhdet_num!D161)</f>
        <v>801.70702786242259</v>
      </c>
      <c r="E165" s="98">
        <f>IF(RES_hhdet_fec!E165=0,0,RES_hhdet_fec!E165*1000*11630/RES_hhdet_num!E161)</f>
        <v>1093.4313979919114</v>
      </c>
      <c r="F165" s="98">
        <f>IF(RES_hhdet_fec!F165=0,0,RES_hhdet_fec!F165*1000*11630/RES_hhdet_num!F161)</f>
        <v>543.72338660023706</v>
      </c>
      <c r="G165" s="98">
        <f>IF(RES_hhdet_fec!G165=0,0,RES_hhdet_fec!G165*1000*11630/RES_hhdet_num!G161)</f>
        <v>511.14346242204653</v>
      </c>
      <c r="H165" s="98">
        <f>IF(RES_hhdet_fec!H165=0,0,RES_hhdet_fec!H165*1000*11630/RES_hhdet_num!H161)</f>
        <v>497.88864366798714</v>
      </c>
      <c r="I165" s="98">
        <f>IF(RES_hhdet_fec!I165=0,0,RES_hhdet_fec!I165*1000*11630/RES_hhdet_num!I161)</f>
        <v>710.55859971652774</v>
      </c>
      <c r="J165" s="98">
        <f>IF(RES_hhdet_fec!J165=0,0,RES_hhdet_fec!J165*1000*11630/RES_hhdet_num!J161)</f>
        <v>637.00415775247075</v>
      </c>
      <c r="K165" s="98">
        <f>IF(RES_hhdet_fec!K165=0,0,RES_hhdet_fec!K165*1000*11630/RES_hhdet_num!K161)</f>
        <v>435.33272840707843</v>
      </c>
      <c r="L165" s="98">
        <f>IF(RES_hhdet_fec!L165=0,0,RES_hhdet_fec!L165*1000*11630/RES_hhdet_num!L161)</f>
        <v>580.47579762886869</v>
      </c>
      <c r="M165" s="98">
        <f>IF(RES_hhdet_fec!M165=0,0,RES_hhdet_fec!M165*1000*11630/RES_hhdet_num!M161)</f>
        <v>547.92071511390179</v>
      </c>
      <c r="N165" s="98">
        <f>IF(RES_hhdet_fec!N165=0,0,RES_hhdet_fec!N165*1000*11630/RES_hhdet_num!N161)</f>
        <v>970.19265891934606</v>
      </c>
      <c r="O165" s="98">
        <f>IF(RES_hhdet_fec!O165=0,0,RES_hhdet_fec!O165*1000*11630/RES_hhdet_num!O161)</f>
        <v>611.26082781924083</v>
      </c>
      <c r="P165" s="98">
        <f>IF(RES_hhdet_fec!P165=0,0,RES_hhdet_fec!P165*1000*11630/RES_hhdet_num!P161)</f>
        <v>492.78743076219536</v>
      </c>
      <c r="Q165" s="98">
        <f>IF(RES_hhdet_fec!Q165=0,0,RES_hhdet_fec!Q165*1000*11630/RES_hhdet_num!Q161)</f>
        <v>659.90885052756596</v>
      </c>
      <c r="R165" s="98">
        <f>IF(RES_hhdet_fec!R165=0,0,RES_hhdet_fec!R165*1000*11630/RES_hhdet_num!R161)</f>
        <v>830.19121832322173</v>
      </c>
      <c r="S165" s="98">
        <f>IF(RES_hhdet_fec!S165=0,0,RES_hhdet_fec!S165*1000*11630/RES_hhdet_num!S161)</f>
        <v>924.50839878595502</v>
      </c>
      <c r="T165" s="98">
        <f>IF(RES_hhdet_fec!T165=0,0,RES_hhdet_fec!T165*1000*11630/RES_hhdet_num!T161)</f>
        <v>699.91052440477449</v>
      </c>
      <c r="U165" s="98">
        <f>IF(RES_hhdet_fec!U165=0,0,RES_hhdet_fec!U165*1000*11630/RES_hhdet_num!U161)</f>
        <v>1101.0414981310437</v>
      </c>
      <c r="V165" s="98">
        <f>IF(RES_hhdet_fec!V165=0,0,RES_hhdet_fec!V165*1000*11630/RES_hhdet_num!V161)</f>
        <v>1028.7206361884812</v>
      </c>
      <c r="W165" s="98">
        <f>IF(RES_hhdet_fec!W165=0,0,RES_hhdet_fec!W165*1000*11630/RES_hhdet_num!W161)</f>
        <v>985.44215352463664</v>
      </c>
      <c r="X165" s="98">
        <f>IF(RES_hhdet_fec!X165=0,0,RES_hhdet_fec!X165*1000*11630/RES_hhdet_num!X161)</f>
        <v>945.87655695334536</v>
      </c>
      <c r="Y165" s="98">
        <f>IF(RES_hhdet_fec!Y165=0,0,RES_hhdet_fec!Y165*1000*11630/RES_hhdet_num!Y161)</f>
        <v>1048.1013028874613</v>
      </c>
      <c r="DA165" s="63" t="s">
        <v>2398</v>
      </c>
    </row>
    <row r="166" spans="1:105" ht="12" customHeight="1" x14ac:dyDescent="0.25">
      <c r="A166" s="121" t="s">
        <v>55</v>
      </c>
      <c r="B166" s="122">
        <v>1404.3171542288162</v>
      </c>
      <c r="C166" s="122">
        <v>1376.0617931459026</v>
      </c>
      <c r="D166" s="122">
        <v>1421.8803712136141</v>
      </c>
      <c r="E166" s="122">
        <v>1407.2339561621825</v>
      </c>
      <c r="F166" s="122">
        <v>1463.8753990249511</v>
      </c>
      <c r="G166" s="122">
        <v>1421.8050660597833</v>
      </c>
      <c r="H166" s="122">
        <v>1451.3384469610999</v>
      </c>
      <c r="I166" s="122">
        <v>1422.0781146493848</v>
      </c>
      <c r="J166" s="122">
        <v>1486.7350977085159</v>
      </c>
      <c r="K166" s="122">
        <v>1593.9954413708897</v>
      </c>
      <c r="L166" s="122">
        <v>1547.1699705170229</v>
      </c>
      <c r="M166" s="122">
        <v>1533.4329674152286</v>
      </c>
      <c r="N166" s="122">
        <v>1457.5440615748732</v>
      </c>
      <c r="O166" s="122">
        <v>1516.3965103099715</v>
      </c>
      <c r="P166" s="122">
        <v>1532.8199107715311</v>
      </c>
      <c r="Q166" s="122">
        <v>1528.4418573996566</v>
      </c>
      <c r="R166" s="122">
        <v>1587.6176560911156</v>
      </c>
      <c r="S166" s="122">
        <v>1574.6647981805779</v>
      </c>
      <c r="T166" s="122">
        <v>1501.0242496911922</v>
      </c>
      <c r="U166" s="122">
        <v>1499.0359123800865</v>
      </c>
      <c r="V166" s="122">
        <v>1496.4605063835013</v>
      </c>
      <c r="W166" s="122">
        <v>1603.1258191038903</v>
      </c>
      <c r="X166" s="122">
        <v>1652.7388165124833</v>
      </c>
      <c r="Y166" s="122">
        <v>1610.1522252816042</v>
      </c>
      <c r="DA166" s="130" t="s">
        <v>2399</v>
      </c>
    </row>
    <row r="167" spans="1:105" ht="12" customHeight="1" x14ac:dyDescent="0.25">
      <c r="A167" s="97" t="s">
        <v>124</v>
      </c>
      <c r="B167" s="98">
        <v>1974.8809635523157</v>
      </c>
      <c r="C167" s="98">
        <v>1948.136676114279</v>
      </c>
      <c r="D167" s="98">
        <v>2020.8603617324879</v>
      </c>
      <c r="E167" s="98">
        <v>2020.173806923013</v>
      </c>
      <c r="F167" s="98">
        <v>2050.5771157223285</v>
      </c>
      <c r="G167" s="98">
        <v>2014.4516612284572</v>
      </c>
      <c r="H167" s="98">
        <v>2061.0188801640916</v>
      </c>
      <c r="I167" s="98">
        <v>1970.617543690802</v>
      </c>
      <c r="J167" s="98">
        <v>2134.7789773890527</v>
      </c>
      <c r="K167" s="98">
        <v>2268.6842851510178</v>
      </c>
      <c r="L167" s="98">
        <v>2136.7230433479217</v>
      </c>
      <c r="M167" s="98">
        <v>1777.7021644262761</v>
      </c>
      <c r="N167" s="98">
        <v>1573.675936373975</v>
      </c>
      <c r="O167" s="98">
        <v>2320.0621220867192</v>
      </c>
      <c r="P167" s="98">
        <v>2213.7763040969521</v>
      </c>
      <c r="Q167" s="98">
        <v>2058.2336752892088</v>
      </c>
      <c r="R167" s="98">
        <v>1981.2140631183158</v>
      </c>
      <c r="S167" s="98">
        <v>2010.1392309155062</v>
      </c>
      <c r="T167" s="98">
        <v>1955.2191990104998</v>
      </c>
      <c r="U167" s="98">
        <v>1939.8053599758052</v>
      </c>
      <c r="V167" s="98">
        <v>1964.2555590693794</v>
      </c>
      <c r="W167" s="98">
        <v>1966.6021175043322</v>
      </c>
      <c r="X167" s="98">
        <v>2013.8619219093266</v>
      </c>
      <c r="Y167" s="98">
        <v>2018.6796718181358</v>
      </c>
      <c r="DA167" s="63" t="s">
        <v>2400</v>
      </c>
    </row>
    <row r="168" spans="1:105" ht="12" customHeight="1" x14ac:dyDescent="0.25">
      <c r="A168" s="97" t="s">
        <v>123</v>
      </c>
      <c r="B168" s="98">
        <v>1219.0331682473095</v>
      </c>
      <c r="C168" s="98">
        <v>1208.7564789551245</v>
      </c>
      <c r="D168" s="98">
        <v>1269.1567442046842</v>
      </c>
      <c r="E168" s="98">
        <v>1268.097498260795</v>
      </c>
      <c r="F168" s="98">
        <v>1296.4412085299716</v>
      </c>
      <c r="G168" s="98">
        <v>1303.362612220508</v>
      </c>
      <c r="H168" s="98">
        <v>1315.7664220989129</v>
      </c>
      <c r="I168" s="98">
        <v>1260.6454515050063</v>
      </c>
      <c r="J168" s="98">
        <v>1363.2081948218488</v>
      </c>
      <c r="K168" s="98">
        <v>1456.6982148827592</v>
      </c>
      <c r="L168" s="98">
        <v>1379.8278967727331</v>
      </c>
      <c r="M168" s="98">
        <v>1128.7644791873045</v>
      </c>
      <c r="N168" s="98">
        <v>903.0382472003032</v>
      </c>
      <c r="O168" s="98">
        <v>1535.4709420499805</v>
      </c>
      <c r="P168" s="98">
        <v>1494.7941272879905</v>
      </c>
      <c r="Q168" s="98">
        <v>1401.3651047835133</v>
      </c>
      <c r="R168" s="98">
        <v>1387.7235532470927</v>
      </c>
      <c r="S168" s="98">
        <v>1432.9844573252014</v>
      </c>
      <c r="T168" s="98">
        <v>1413.9901362238886</v>
      </c>
      <c r="U168" s="98">
        <v>1413.4746880989198</v>
      </c>
      <c r="V168" s="98">
        <v>1443.1371045431179</v>
      </c>
      <c r="W168" s="98">
        <v>1488.1894632133512</v>
      </c>
      <c r="X168" s="98">
        <v>1554.4727925103284</v>
      </c>
      <c r="Y168" s="98">
        <v>1561.658346295816</v>
      </c>
      <c r="DA168" s="63" t="s">
        <v>2401</v>
      </c>
    </row>
    <row r="169" spans="1:105" ht="12" customHeight="1" x14ac:dyDescent="0.25">
      <c r="A169" s="100" t="s">
        <v>50</v>
      </c>
      <c r="B169" s="101">
        <v>395.43635913830178</v>
      </c>
      <c r="C169" s="101">
        <v>386.36774290549096</v>
      </c>
      <c r="D169" s="101">
        <v>412.36174721294481</v>
      </c>
      <c r="E169" s="101">
        <v>399.21859158572852</v>
      </c>
      <c r="F169" s="101">
        <v>413.96449952855261</v>
      </c>
      <c r="G169" s="101">
        <v>461.42484729814998</v>
      </c>
      <c r="H169" s="101">
        <v>422.57949988036228</v>
      </c>
      <c r="I169" s="101">
        <v>403.87711381737415</v>
      </c>
      <c r="J169" s="101">
        <v>428.29888481059697</v>
      </c>
      <c r="K169" s="101">
        <v>458.75003301380656</v>
      </c>
      <c r="L169" s="101">
        <v>429.93229700418527</v>
      </c>
      <c r="M169" s="101">
        <v>295.77842489571276</v>
      </c>
      <c r="N169" s="101">
        <v>15.934370371092102</v>
      </c>
      <c r="O169" s="101">
        <v>431.41243087880383</v>
      </c>
      <c r="P169" s="101">
        <v>401.599934577135</v>
      </c>
      <c r="Q169" s="101">
        <v>348.39588840176924</v>
      </c>
      <c r="R169" s="101">
        <v>376.96521944140903</v>
      </c>
      <c r="S169" s="101">
        <v>383.6809712126859</v>
      </c>
      <c r="T169" s="101">
        <v>349.40110683657525</v>
      </c>
      <c r="U169" s="101">
        <v>317.52384049388746</v>
      </c>
      <c r="V169" s="101">
        <v>300.74742974966205</v>
      </c>
      <c r="W169" s="101">
        <v>358.7754810339585</v>
      </c>
      <c r="X169" s="101">
        <v>373.8946547371965</v>
      </c>
      <c r="Y169" s="101">
        <v>319.63328005902099</v>
      </c>
      <c r="DA169" s="131" t="s">
        <v>2402</v>
      </c>
    </row>
    <row r="170" spans="1:105" ht="12" customHeight="1" x14ac:dyDescent="0.25">
      <c r="A170" s="103" t="s">
        <v>52</v>
      </c>
      <c r="B170" s="104">
        <v>823.59680910900749</v>
      </c>
      <c r="C170" s="104">
        <v>822.38873604963362</v>
      </c>
      <c r="D170" s="104">
        <v>856.79499699173925</v>
      </c>
      <c r="E170" s="104">
        <v>868.87890667506645</v>
      </c>
      <c r="F170" s="104">
        <v>882.47670900141918</v>
      </c>
      <c r="G170" s="104">
        <v>841.93776492235827</v>
      </c>
      <c r="H170" s="104">
        <v>893.18692221855065</v>
      </c>
      <c r="I170" s="104">
        <v>856.7683376876322</v>
      </c>
      <c r="J170" s="104">
        <v>934.9093100112517</v>
      </c>
      <c r="K170" s="104">
        <v>997.94818186895247</v>
      </c>
      <c r="L170" s="104">
        <v>949.89559976854787</v>
      </c>
      <c r="M170" s="104">
        <v>832.98605429159159</v>
      </c>
      <c r="N170" s="104">
        <v>887.103876829211</v>
      </c>
      <c r="O170" s="104">
        <v>1104.0585111711769</v>
      </c>
      <c r="P170" s="104">
        <v>1093.1941927108555</v>
      </c>
      <c r="Q170" s="104">
        <v>1052.9692163817438</v>
      </c>
      <c r="R170" s="104">
        <v>1010.7583338056836</v>
      </c>
      <c r="S170" s="104">
        <v>1049.3034861125159</v>
      </c>
      <c r="T170" s="104">
        <v>1064.5890293873133</v>
      </c>
      <c r="U170" s="104">
        <v>1095.9508476050325</v>
      </c>
      <c r="V170" s="104">
        <v>1142.3896747934557</v>
      </c>
      <c r="W170" s="104">
        <v>1129.4139821793926</v>
      </c>
      <c r="X170" s="104">
        <v>1180.5781377731321</v>
      </c>
      <c r="Y170" s="104">
        <v>1242.0250662367948</v>
      </c>
      <c r="DA170" s="132" t="s">
        <v>2403</v>
      </c>
    </row>
    <row r="171" spans="1:105" ht="12" customHeight="1" x14ac:dyDescent="0.25">
      <c r="A171" s="106" t="s">
        <v>122</v>
      </c>
      <c r="B171" s="101">
        <v>1776.8653014033137</v>
      </c>
      <c r="C171" s="101">
        <v>1744.3633718464855</v>
      </c>
      <c r="D171" s="101">
        <v>1778.4744060194892</v>
      </c>
      <c r="E171" s="101">
        <v>1764.6253510642421</v>
      </c>
      <c r="F171" s="101">
        <v>1815.889796748568</v>
      </c>
      <c r="G171" s="101">
        <v>1744.9910215650996</v>
      </c>
      <c r="H171" s="101">
        <v>1794.2617123091516</v>
      </c>
      <c r="I171" s="101">
        <v>1792.5728605290763</v>
      </c>
      <c r="J171" s="101">
        <v>1913.6987540489649</v>
      </c>
      <c r="K171" s="101">
        <v>2049.2222380155886</v>
      </c>
      <c r="L171" s="101">
        <v>1994.672279762819</v>
      </c>
      <c r="M171" s="101">
        <v>1973.0596718232523</v>
      </c>
      <c r="N171" s="101">
        <v>1888.6771005095709</v>
      </c>
      <c r="O171" s="101">
        <v>1924.6233541374104</v>
      </c>
      <c r="P171" s="101">
        <v>1931.7373009571631</v>
      </c>
      <c r="Q171" s="101">
        <v>1938.2870556769565</v>
      </c>
      <c r="R171" s="101">
        <v>1984.3049120456519</v>
      </c>
      <c r="S171" s="101">
        <v>1955.4865375382522</v>
      </c>
      <c r="T171" s="101">
        <v>1865.60628026004</v>
      </c>
      <c r="U171" s="101">
        <v>1865.5804069778098</v>
      </c>
      <c r="V171" s="101">
        <v>1855.2889662820669</v>
      </c>
      <c r="W171" s="101">
        <v>1950.3015567191051</v>
      </c>
      <c r="X171" s="101">
        <v>2000.7329684704371</v>
      </c>
      <c r="Y171" s="101">
        <v>1958.1550044512587</v>
      </c>
      <c r="DA171" s="131" t="s">
        <v>2404</v>
      </c>
    </row>
    <row r="172" spans="1:105" ht="12" customHeight="1" x14ac:dyDescent="0.25">
      <c r="A172" s="107" t="s">
        <v>121</v>
      </c>
      <c r="B172" s="104">
        <v>1192.2581157687994</v>
      </c>
      <c r="C172" s="104">
        <v>1173.7749470293377</v>
      </c>
      <c r="D172" s="104">
        <v>1207.836318523744</v>
      </c>
      <c r="E172" s="104">
        <v>1197.4723431177204</v>
      </c>
      <c r="F172" s="104">
        <v>1240.7895214319501</v>
      </c>
      <c r="G172" s="104">
        <v>1214.7256422217351</v>
      </c>
      <c r="H172" s="104">
        <v>1237.9593889042869</v>
      </c>
      <c r="I172" s="104">
        <v>1239.9781050619852</v>
      </c>
      <c r="J172" s="104">
        <v>1321.8174071041847</v>
      </c>
      <c r="K172" s="104">
        <v>1421.924512395844</v>
      </c>
      <c r="L172" s="104">
        <v>1390.2501307877185</v>
      </c>
      <c r="M172" s="104">
        <v>1377.699570344354</v>
      </c>
      <c r="N172" s="104">
        <v>1302.9430422882754</v>
      </c>
      <c r="O172" s="104">
        <v>1352.4435847397317</v>
      </c>
      <c r="P172" s="104">
        <v>1367.6323827863055</v>
      </c>
      <c r="Q172" s="104">
        <v>1373.3600261213676</v>
      </c>
      <c r="R172" s="104">
        <v>1438.1924769345485</v>
      </c>
      <c r="S172" s="104">
        <v>1437.5511632199486</v>
      </c>
      <c r="T172" s="104">
        <v>1378.333596706688</v>
      </c>
      <c r="U172" s="104">
        <v>1381.2806338459709</v>
      </c>
      <c r="V172" s="104">
        <v>1386.752914867647</v>
      </c>
      <c r="W172" s="104">
        <v>1505.2901303184974</v>
      </c>
      <c r="X172" s="104">
        <v>1562.6312452855839</v>
      </c>
      <c r="Y172" s="104">
        <v>1517.9995392329749</v>
      </c>
      <c r="DA172" s="132" t="s">
        <v>2405</v>
      </c>
    </row>
    <row r="173" spans="1:105" ht="12" customHeight="1" x14ac:dyDescent="0.25">
      <c r="A173" s="108" t="s">
        <v>53</v>
      </c>
      <c r="B173" s="98">
        <v>357.01204447395577</v>
      </c>
      <c r="C173" s="98">
        <v>346.64884057480037</v>
      </c>
      <c r="D173" s="98">
        <v>362.67155910679628</v>
      </c>
      <c r="E173" s="98">
        <v>347.2900878279865</v>
      </c>
      <c r="F173" s="98">
        <v>365.35796553271382</v>
      </c>
      <c r="G173" s="98">
        <v>397.04424867420897</v>
      </c>
      <c r="H173" s="98">
        <v>367.062864383239</v>
      </c>
      <c r="I173" s="98">
        <v>370.2199120993692</v>
      </c>
      <c r="J173" s="98">
        <v>387.46393746842199</v>
      </c>
      <c r="K173" s="98">
        <v>418.99422816358873</v>
      </c>
      <c r="L173" s="98">
        <v>411.25466760895779</v>
      </c>
      <c r="M173" s="98">
        <v>398.63166402513951</v>
      </c>
      <c r="N173" s="98">
        <v>318.96226668940233</v>
      </c>
      <c r="O173" s="98">
        <v>355.80305156895821</v>
      </c>
      <c r="P173" s="98">
        <v>349.848505978351</v>
      </c>
      <c r="Q173" s="98">
        <v>332.15565168576234</v>
      </c>
      <c r="R173" s="98">
        <v>381.22712404298505</v>
      </c>
      <c r="S173" s="98">
        <v>378.02723277460626</v>
      </c>
      <c r="T173" s="98">
        <v>332.08132764309619</v>
      </c>
      <c r="U173" s="98">
        <v>302.67751278338068</v>
      </c>
      <c r="V173" s="98">
        <v>284.293873123048</v>
      </c>
      <c r="W173" s="98">
        <v>367.77140138648662</v>
      </c>
      <c r="X173" s="98">
        <v>381.90575997620454</v>
      </c>
      <c r="Y173" s="98">
        <v>303.51946586718577</v>
      </c>
      <c r="DA173" s="63" t="s">
        <v>2406</v>
      </c>
    </row>
    <row r="174" spans="1:105" ht="12" customHeight="1" x14ac:dyDescent="0.25">
      <c r="A174" s="115" t="s">
        <v>52</v>
      </c>
      <c r="B174" s="33">
        <v>835.24607129484355</v>
      </c>
      <c r="C174" s="33">
        <v>827.12610645453708</v>
      </c>
      <c r="D174" s="33">
        <v>845.16475941694762</v>
      </c>
      <c r="E174" s="33">
        <v>850.1822552897338</v>
      </c>
      <c r="F174" s="33">
        <v>875.43155589923629</v>
      </c>
      <c r="G174" s="33">
        <v>817.681393547526</v>
      </c>
      <c r="H174" s="33">
        <v>870.89652452104792</v>
      </c>
      <c r="I174" s="33">
        <v>869.75819296261602</v>
      </c>
      <c r="J174" s="33">
        <v>934.35346963576274</v>
      </c>
      <c r="K174" s="33">
        <v>1002.9302842322553</v>
      </c>
      <c r="L174" s="33">
        <v>978.9954631787607</v>
      </c>
      <c r="M174" s="33">
        <v>979.06790631921456</v>
      </c>
      <c r="N174" s="33">
        <v>983.98077559887315</v>
      </c>
      <c r="O174" s="33">
        <v>996.64053317077355</v>
      </c>
      <c r="P174" s="33">
        <v>1017.7838768079547</v>
      </c>
      <c r="Q174" s="33">
        <v>1041.2043744356051</v>
      </c>
      <c r="R174" s="33">
        <v>1056.9653528915637</v>
      </c>
      <c r="S174" s="33">
        <v>1059.5239304453423</v>
      </c>
      <c r="T174" s="33">
        <v>1046.2522690635917</v>
      </c>
      <c r="U174" s="33">
        <v>1078.6031210625902</v>
      </c>
      <c r="V174" s="33">
        <v>1102.4590417445988</v>
      </c>
      <c r="W174" s="33">
        <v>1137.5187289320104</v>
      </c>
      <c r="X174" s="33">
        <v>1180.7254853093796</v>
      </c>
      <c r="Y174" s="33">
        <v>1214.4800733657889</v>
      </c>
      <c r="DA174" s="60" t="s">
        <v>2407</v>
      </c>
    </row>
    <row r="175" spans="1:105" ht="12" customHeight="1" x14ac:dyDescent="0.25">
      <c r="A175" s="121" t="s">
        <v>54</v>
      </c>
      <c r="B175" s="122">
        <v>662.05512279836103</v>
      </c>
      <c r="C175" s="122">
        <v>642.70184582827835</v>
      </c>
      <c r="D175" s="122">
        <v>722.53840552291513</v>
      </c>
      <c r="E175" s="122">
        <v>697.51508332113735</v>
      </c>
      <c r="F175" s="122">
        <v>747.73156369649212</v>
      </c>
      <c r="G175" s="122">
        <v>728.84819896414513</v>
      </c>
      <c r="H175" s="122">
        <v>749.73956058979968</v>
      </c>
      <c r="I175" s="122">
        <v>715.62916864678732</v>
      </c>
      <c r="J175" s="122">
        <v>715.65797584909456</v>
      </c>
      <c r="K175" s="122">
        <v>750.58471637433615</v>
      </c>
      <c r="L175" s="122">
        <v>718.69039157061013</v>
      </c>
      <c r="M175" s="122">
        <v>680.79352167670174</v>
      </c>
      <c r="N175" s="122">
        <v>663.38911035601677</v>
      </c>
      <c r="O175" s="122">
        <v>736.81946125247509</v>
      </c>
      <c r="P175" s="122">
        <v>751.14287856157387</v>
      </c>
      <c r="Q175" s="122">
        <v>742.9550831156032</v>
      </c>
      <c r="R175" s="122">
        <v>771.35182374968213</v>
      </c>
      <c r="S175" s="122">
        <v>765.98160921803196</v>
      </c>
      <c r="T175" s="122">
        <v>787.95035000566338</v>
      </c>
      <c r="U175" s="122">
        <v>813.33363416709983</v>
      </c>
      <c r="V175" s="122">
        <v>925.36648321960058</v>
      </c>
      <c r="W175" s="122">
        <v>886.11781808583123</v>
      </c>
      <c r="X175" s="122">
        <v>888.46470200588033</v>
      </c>
      <c r="Y175" s="122">
        <v>740.15489964611368</v>
      </c>
      <c r="DA175" s="130" t="s">
        <v>2408</v>
      </c>
    </row>
    <row r="176" spans="1:105" ht="12" customHeight="1" x14ac:dyDescent="0.25">
      <c r="A176" s="97" t="s">
        <v>50</v>
      </c>
      <c r="B176" s="98">
        <v>834.66276769853039</v>
      </c>
      <c r="C176" s="98">
        <v>837.7715998273743</v>
      </c>
      <c r="D176" s="98">
        <v>887.75168431098973</v>
      </c>
      <c r="E176" s="98">
        <v>855.6112968654312</v>
      </c>
      <c r="F176" s="98">
        <v>976.03739210656715</v>
      </c>
      <c r="G176" s="98">
        <v>904.06606226601696</v>
      </c>
      <c r="H176" s="98">
        <v>904.42840620011623</v>
      </c>
      <c r="I176" s="98">
        <v>938.65152584224916</v>
      </c>
      <c r="J176" s="98">
        <v>947.6208194710822</v>
      </c>
      <c r="K176" s="98">
        <v>835.9882718779271</v>
      </c>
      <c r="L176" s="98">
        <v>1038.2972787746858</v>
      </c>
      <c r="M176" s="98">
        <v>971.41538487270157</v>
      </c>
      <c r="N176" s="98">
        <v>304.71141105565425</v>
      </c>
      <c r="O176" s="98">
        <v>1105.532966074735</v>
      </c>
      <c r="P176" s="98">
        <v>1073.0849401182004</v>
      </c>
      <c r="Q176" s="98">
        <v>938.56188876291401</v>
      </c>
      <c r="R176" s="98">
        <v>879.60680895325038</v>
      </c>
      <c r="S176" s="98">
        <v>871.29078332654819</v>
      </c>
      <c r="T176" s="98">
        <v>1045.2159183080455</v>
      </c>
      <c r="U176" s="98">
        <v>1078.1824251932817</v>
      </c>
      <c r="V176" s="98">
        <v>1230.7048373078014</v>
      </c>
      <c r="W176" s="98">
        <v>1177.7633740437457</v>
      </c>
      <c r="X176" s="98">
        <v>1096.9960558627881</v>
      </c>
      <c r="Y176" s="98">
        <v>975.802063649763</v>
      </c>
      <c r="DA176" s="63" t="s">
        <v>2409</v>
      </c>
    </row>
    <row r="177" spans="1:105" ht="12" customHeight="1" x14ac:dyDescent="0.25">
      <c r="A177" s="109" t="s">
        <v>120</v>
      </c>
      <c r="B177" s="33">
        <v>654.3081054537322</v>
      </c>
      <c r="C177" s="33">
        <v>634.44606222514506</v>
      </c>
      <c r="D177" s="33">
        <v>716.37501670957545</v>
      </c>
      <c r="E177" s="33">
        <v>691.92481873076849</v>
      </c>
      <c r="F177" s="33">
        <v>739.97850205582392</v>
      </c>
      <c r="G177" s="33">
        <v>722.92054635845739</v>
      </c>
      <c r="H177" s="33">
        <v>744.22335552673212</v>
      </c>
      <c r="I177" s="33">
        <v>707.13196485914341</v>
      </c>
      <c r="J177" s="33">
        <v>706.23134573148457</v>
      </c>
      <c r="K177" s="33">
        <v>746.99832839928456</v>
      </c>
      <c r="L177" s="33">
        <v>704.85282796199601</v>
      </c>
      <c r="M177" s="33">
        <v>667.67121982360356</v>
      </c>
      <c r="N177" s="33">
        <v>681.10735323004769</v>
      </c>
      <c r="O177" s="33">
        <v>710.98227909184834</v>
      </c>
      <c r="P177" s="33">
        <v>721.89350216746209</v>
      </c>
      <c r="Q177" s="33">
        <v>721.72295895048455</v>
      </c>
      <c r="R177" s="33">
        <v>758.36768817743553</v>
      </c>
      <c r="S177" s="33">
        <v>751.22813702316546</v>
      </c>
      <c r="T177" s="33">
        <v>745.2885639119163</v>
      </c>
      <c r="U177" s="33">
        <v>764.60584846462916</v>
      </c>
      <c r="V177" s="33">
        <v>863.59108184914601</v>
      </c>
      <c r="W177" s="33">
        <v>823.6531851979687</v>
      </c>
      <c r="X177" s="33">
        <v>842.02935915118803</v>
      </c>
      <c r="Y177" s="33">
        <v>685.01593889606886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6113.5468404530011</v>
      </c>
      <c r="C3" s="117">
        <f t="shared" si="0"/>
        <v>7041.9743594601159</v>
      </c>
      <c r="D3" s="117">
        <f t="shared" si="0"/>
        <v>5243.6920667190443</v>
      </c>
      <c r="E3" s="117">
        <f t="shared" si="0"/>
        <v>6927.5674610055339</v>
      </c>
      <c r="F3" s="117">
        <f t="shared" si="0"/>
        <v>8019.3055652600988</v>
      </c>
      <c r="G3" s="117">
        <f t="shared" si="0"/>
        <v>8793.2180747637158</v>
      </c>
      <c r="H3" s="117">
        <f t="shared" si="0"/>
        <v>4914.9669780948852</v>
      </c>
      <c r="I3" s="117">
        <f t="shared" si="0"/>
        <v>5413.685974686754</v>
      </c>
      <c r="J3" s="117">
        <f t="shared" si="0"/>
        <v>11374.162506542147</v>
      </c>
      <c r="K3" s="117">
        <f t="shared" si="0"/>
        <v>7570.5761691508769</v>
      </c>
      <c r="L3" s="117">
        <f t="shared" si="0"/>
        <v>7141.6198138830214</v>
      </c>
      <c r="M3" s="117">
        <f t="shared" si="0"/>
        <v>9705.8877745343234</v>
      </c>
      <c r="N3" s="117">
        <f t="shared" si="0"/>
        <v>3561.7732051360426</v>
      </c>
      <c r="O3" s="117">
        <f t="shared" si="0"/>
        <v>4439.5977392451468</v>
      </c>
      <c r="P3" s="117">
        <f t="shared" si="0"/>
        <v>7116.2442646614327</v>
      </c>
      <c r="Q3" s="117">
        <f t="shared" si="0"/>
        <v>9667.1832021353785</v>
      </c>
      <c r="R3" s="117">
        <f t="shared" ref="R3:V3" si="1">R4+R7+R9+R19</f>
        <v>6443.0017041436231</v>
      </c>
      <c r="S3" s="117">
        <f t="shared" si="1"/>
        <v>8969.1594722936825</v>
      </c>
      <c r="T3" s="117">
        <f t="shared" si="1"/>
        <v>7574.2315575458697</v>
      </c>
      <c r="U3" s="117">
        <f t="shared" si="1"/>
        <v>8190.0456017295219</v>
      </c>
      <c r="V3" s="117">
        <f t="shared" si="1"/>
        <v>8219.3960906763259</v>
      </c>
      <c r="W3" s="117">
        <f t="shared" ref="W3:Y3" si="2">W4+W7+W9+W19</f>
        <v>9335.6487011827667</v>
      </c>
      <c r="X3" s="117">
        <f t="shared" si="2"/>
        <v>8480.0275892154186</v>
      </c>
      <c r="Y3" s="117">
        <f t="shared" si="2"/>
        <v>0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4241.4708096403965</v>
      </c>
      <c r="C4" s="122">
        <f t="shared" si="3"/>
        <v>4984.3081673053166</v>
      </c>
      <c r="D4" s="122">
        <f t="shared" si="3"/>
        <v>2952.148085158793</v>
      </c>
      <c r="E4" s="122">
        <f t="shared" si="3"/>
        <v>4103.6976696791962</v>
      </c>
      <c r="F4" s="122">
        <f t="shared" si="3"/>
        <v>5504.5284504229485</v>
      </c>
      <c r="G4" s="122">
        <f t="shared" si="3"/>
        <v>6325.7226289962609</v>
      </c>
      <c r="H4" s="122">
        <f t="shared" si="3"/>
        <v>2422.5941765353114</v>
      </c>
      <c r="I4" s="122">
        <f t="shared" si="3"/>
        <v>2975.8348117124733</v>
      </c>
      <c r="J4" s="122">
        <f t="shared" si="3"/>
        <v>9096.5980334134147</v>
      </c>
      <c r="K4" s="122">
        <f t="shared" si="3"/>
        <v>5461.4452868013977</v>
      </c>
      <c r="L4" s="122">
        <f t="shared" si="3"/>
        <v>4991.2560689251313</v>
      </c>
      <c r="M4" s="122">
        <f t="shared" si="3"/>
        <v>7528.1500804450934</v>
      </c>
      <c r="N4" s="122">
        <f t="shared" si="3"/>
        <v>808.60650470083976</v>
      </c>
      <c r="O4" s="122">
        <f t="shared" si="3"/>
        <v>1904.9320886379235</v>
      </c>
      <c r="P4" s="122">
        <f t="shared" si="3"/>
        <v>4477.4449718465039</v>
      </c>
      <c r="Q4" s="122">
        <f t="shared" si="3"/>
        <v>6345.1359232477662</v>
      </c>
      <c r="R4" s="122">
        <f t="shared" ref="R4:V4" si="4">SUM(R5:R6)</f>
        <v>2514.7935498332217</v>
      </c>
      <c r="S4" s="122">
        <f t="shared" si="4"/>
        <v>5029.749951776902</v>
      </c>
      <c r="T4" s="122">
        <f t="shared" si="4"/>
        <v>4084.4877737160364</v>
      </c>
      <c r="U4" s="122">
        <f t="shared" si="4"/>
        <v>3959.1048350415035</v>
      </c>
      <c r="V4" s="122">
        <f t="shared" si="4"/>
        <v>4103.5568485895074</v>
      </c>
      <c r="W4" s="122">
        <f t="shared" ref="W4:Y4" si="5">SUM(W5:W6)</f>
        <v>5308.5913593761861</v>
      </c>
      <c r="X4" s="122">
        <f t="shared" si="5"/>
        <v>4439.9170182144635</v>
      </c>
      <c r="Y4" s="122">
        <f t="shared" si="5"/>
        <v>0</v>
      </c>
      <c r="DA4" s="130" t="s">
        <v>2413</v>
      </c>
    </row>
    <row r="5" spans="1:105" ht="12" customHeight="1" x14ac:dyDescent="0.25">
      <c r="A5" s="97" t="s">
        <v>51</v>
      </c>
      <c r="B5" s="98">
        <v>4200.7918424674972</v>
      </c>
      <c r="C5" s="98">
        <v>4938.464157290925</v>
      </c>
      <c r="D5" s="98">
        <v>2924.1959660186585</v>
      </c>
      <c r="E5" s="98">
        <v>4067.0614813624766</v>
      </c>
      <c r="F5" s="98">
        <v>5452.2195014906556</v>
      </c>
      <c r="G5" s="98">
        <v>6266.454559028547</v>
      </c>
      <c r="H5" s="98">
        <v>2400.4700005733821</v>
      </c>
      <c r="I5" s="98">
        <v>2950.3429245414363</v>
      </c>
      <c r="J5" s="98">
        <v>9018.4790955573644</v>
      </c>
      <c r="K5" s="98">
        <v>5412.2994743041399</v>
      </c>
      <c r="L5" s="98">
        <v>4948.8326248546937</v>
      </c>
      <c r="M5" s="98">
        <v>7464.3497956282608</v>
      </c>
      <c r="N5" s="98">
        <v>802.50626111869803</v>
      </c>
      <c r="O5" s="98">
        <v>1889.1745139230911</v>
      </c>
      <c r="P5" s="98">
        <v>4439.346494238489</v>
      </c>
      <c r="Q5" s="98">
        <v>6294.1221219691552</v>
      </c>
      <c r="R5" s="98">
        <v>2494.6950833959945</v>
      </c>
      <c r="S5" s="98">
        <v>4989.7506911966266</v>
      </c>
      <c r="T5" s="98">
        <v>4052.1344513826389</v>
      </c>
      <c r="U5" s="98">
        <v>3927.8379182143062</v>
      </c>
      <c r="V5" s="98">
        <v>4071.2133365363106</v>
      </c>
      <c r="W5" s="98">
        <v>5266.7912895279842</v>
      </c>
      <c r="X5" s="98">
        <v>4404.9573765204241</v>
      </c>
      <c r="Y5" s="98">
        <v>0</v>
      </c>
      <c r="DA5" s="63" t="s">
        <v>2414</v>
      </c>
    </row>
    <row r="6" spans="1:105" ht="12" customHeight="1" x14ac:dyDescent="0.25">
      <c r="A6" s="97" t="s">
        <v>53</v>
      </c>
      <c r="B6" s="98">
        <v>40.678967172899448</v>
      </c>
      <c r="C6" s="98">
        <v>45.844010014391777</v>
      </c>
      <c r="D6" s="98">
        <v>27.952119140134453</v>
      </c>
      <c r="E6" s="98">
        <v>36.63618831672003</v>
      </c>
      <c r="F6" s="98">
        <v>52.308948932293042</v>
      </c>
      <c r="G6" s="98">
        <v>59.268069967714304</v>
      </c>
      <c r="H6" s="98">
        <v>22.12417596192919</v>
      </c>
      <c r="I6" s="98">
        <v>25.491887171036861</v>
      </c>
      <c r="J6" s="98">
        <v>78.118937856050863</v>
      </c>
      <c r="K6" s="98">
        <v>49.145812497257481</v>
      </c>
      <c r="L6" s="98">
        <v>42.423444070437405</v>
      </c>
      <c r="M6" s="98">
        <v>63.800284816832196</v>
      </c>
      <c r="N6" s="98">
        <v>6.1002435821417249</v>
      </c>
      <c r="O6" s="98">
        <v>15.757574714832346</v>
      </c>
      <c r="P6" s="98">
        <v>38.098477608015216</v>
      </c>
      <c r="Q6" s="98">
        <v>51.013801278611218</v>
      </c>
      <c r="R6" s="98">
        <v>20.098466437227113</v>
      </c>
      <c r="S6" s="98">
        <v>39.999260580275795</v>
      </c>
      <c r="T6" s="98">
        <v>32.353322333397294</v>
      </c>
      <c r="U6" s="98">
        <v>31.266916827197459</v>
      </c>
      <c r="V6" s="98">
        <v>32.343512053197166</v>
      </c>
      <c r="W6" s="98">
        <v>41.800069848201495</v>
      </c>
      <c r="X6" s="98">
        <v>34.959641694039263</v>
      </c>
      <c r="Y6" s="98">
        <v>0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344.37950080852937</v>
      </c>
      <c r="C7" s="122">
        <f t="shared" si="6"/>
        <v>554.97115386950327</v>
      </c>
      <c r="D7" s="122">
        <f t="shared" si="6"/>
        <v>697.79426300889713</v>
      </c>
      <c r="E7" s="122">
        <f t="shared" si="6"/>
        <v>1249.6293736903626</v>
      </c>
      <c r="F7" s="122">
        <f t="shared" si="6"/>
        <v>863.68816824236728</v>
      </c>
      <c r="G7" s="122">
        <f t="shared" si="6"/>
        <v>865.86604702851355</v>
      </c>
      <c r="H7" s="122">
        <f t="shared" si="6"/>
        <v>836.51634402443949</v>
      </c>
      <c r="I7" s="122">
        <f t="shared" si="6"/>
        <v>804.69208725654426</v>
      </c>
      <c r="J7" s="122">
        <f t="shared" si="6"/>
        <v>567.59217242780358</v>
      </c>
      <c r="K7" s="122">
        <f t="shared" si="6"/>
        <v>282.24092357679154</v>
      </c>
      <c r="L7" s="122">
        <f t="shared" si="6"/>
        <v>374.8027398825285</v>
      </c>
      <c r="M7" s="122">
        <f t="shared" si="6"/>
        <v>436.54280038626553</v>
      </c>
      <c r="N7" s="122">
        <f t="shared" si="6"/>
        <v>1066.0919785837857</v>
      </c>
      <c r="O7" s="122">
        <f t="shared" si="6"/>
        <v>761.71058713812135</v>
      </c>
      <c r="P7" s="122">
        <f t="shared" si="6"/>
        <v>839.22824574740275</v>
      </c>
      <c r="Q7" s="122">
        <f t="shared" si="6"/>
        <v>1513.2644712932808</v>
      </c>
      <c r="R7" s="122">
        <f t="shared" si="6"/>
        <v>2040.7968819237333</v>
      </c>
      <c r="S7" s="122">
        <f t="shared" si="6"/>
        <v>2047.9627533340274</v>
      </c>
      <c r="T7" s="122">
        <f t="shared" si="6"/>
        <v>1623.669048135911</v>
      </c>
      <c r="U7" s="122">
        <f t="shared" si="6"/>
        <v>2328.9530356653527</v>
      </c>
      <c r="V7" s="122">
        <f t="shared" si="6"/>
        <v>2111.3393368987722</v>
      </c>
      <c r="W7" s="122">
        <f t="shared" si="6"/>
        <v>1947.2296812282427</v>
      </c>
      <c r="X7" s="122">
        <f t="shared" si="6"/>
        <v>1892.3290884686755</v>
      </c>
      <c r="Y7" s="122">
        <f t="shared" si="6"/>
        <v>0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344.37950080852937</v>
      </c>
      <c r="C8" s="98">
        <f>IF(RES_hhdet_tes!C8=0,0,RES_hhdet_tes!C8*1000*11630/RES_hhdet_num!C3)</f>
        <v>554.97115386950327</v>
      </c>
      <c r="D8" s="98">
        <f>IF(RES_hhdet_tes!D8=0,0,RES_hhdet_tes!D8*1000*11630/RES_hhdet_num!D3)</f>
        <v>697.79426300889713</v>
      </c>
      <c r="E8" s="98">
        <f>IF(RES_hhdet_tes!E8=0,0,RES_hhdet_tes!E8*1000*11630/RES_hhdet_num!E3)</f>
        <v>1249.6293736903626</v>
      </c>
      <c r="F8" s="98">
        <f>IF(RES_hhdet_tes!F8=0,0,RES_hhdet_tes!F8*1000*11630/RES_hhdet_num!F3)</f>
        <v>863.68816824236728</v>
      </c>
      <c r="G8" s="98">
        <f>IF(RES_hhdet_tes!G8=0,0,RES_hhdet_tes!G8*1000*11630/RES_hhdet_num!G3)</f>
        <v>865.86604702851355</v>
      </c>
      <c r="H8" s="98">
        <f>IF(RES_hhdet_tes!H8=0,0,RES_hhdet_tes!H8*1000*11630/RES_hhdet_num!H3)</f>
        <v>836.51634402443949</v>
      </c>
      <c r="I8" s="98">
        <f>IF(RES_hhdet_tes!I8=0,0,RES_hhdet_tes!I8*1000*11630/RES_hhdet_num!I3)</f>
        <v>804.69208725654426</v>
      </c>
      <c r="J8" s="98">
        <f>IF(RES_hhdet_tes!J8=0,0,RES_hhdet_tes!J8*1000*11630/RES_hhdet_num!J3)</f>
        <v>567.59217242780358</v>
      </c>
      <c r="K8" s="98">
        <f>IF(RES_hhdet_tes!K8=0,0,RES_hhdet_tes!K8*1000*11630/RES_hhdet_num!K3)</f>
        <v>282.24092357679154</v>
      </c>
      <c r="L8" s="98">
        <f>IF(RES_hhdet_tes!L8=0,0,RES_hhdet_tes!L8*1000*11630/RES_hhdet_num!L3)</f>
        <v>374.8027398825285</v>
      </c>
      <c r="M8" s="98">
        <f>IF(RES_hhdet_tes!M8=0,0,RES_hhdet_tes!M8*1000*11630/RES_hhdet_num!M3)</f>
        <v>436.54280038626553</v>
      </c>
      <c r="N8" s="98">
        <f>IF(RES_hhdet_tes!N8=0,0,RES_hhdet_tes!N8*1000*11630/RES_hhdet_num!N3)</f>
        <v>1066.0919785837857</v>
      </c>
      <c r="O8" s="98">
        <f>IF(RES_hhdet_tes!O8=0,0,RES_hhdet_tes!O8*1000*11630/RES_hhdet_num!O3)</f>
        <v>761.71058713812135</v>
      </c>
      <c r="P8" s="98">
        <f>IF(RES_hhdet_tes!P8=0,0,RES_hhdet_tes!P8*1000*11630/RES_hhdet_num!P3)</f>
        <v>839.22824574740275</v>
      </c>
      <c r="Q8" s="98">
        <f>IF(RES_hhdet_tes!Q8=0,0,RES_hhdet_tes!Q8*1000*11630/RES_hhdet_num!Q3)</f>
        <v>1513.2644712932808</v>
      </c>
      <c r="R8" s="98">
        <f>IF(RES_hhdet_tes!R8=0,0,RES_hhdet_tes!R8*1000*11630/RES_hhdet_num!R3)</f>
        <v>2040.7968819237333</v>
      </c>
      <c r="S8" s="98">
        <f>IF(RES_hhdet_tes!S8=0,0,RES_hhdet_tes!S8*1000*11630/RES_hhdet_num!S3)</f>
        <v>2047.9627533340274</v>
      </c>
      <c r="T8" s="98">
        <f>IF(RES_hhdet_tes!T8=0,0,RES_hhdet_tes!T8*1000*11630/RES_hhdet_num!T3)</f>
        <v>1623.669048135911</v>
      </c>
      <c r="U8" s="98">
        <f>IF(RES_hhdet_tes!U8=0,0,RES_hhdet_tes!U8*1000*11630/RES_hhdet_num!U3)</f>
        <v>2328.9530356653527</v>
      </c>
      <c r="V8" s="98">
        <f>IF(RES_hhdet_tes!V8=0,0,RES_hhdet_tes!V8*1000*11630/RES_hhdet_num!V3)</f>
        <v>2111.3393368987722</v>
      </c>
      <c r="W8" s="98">
        <f>IF(RES_hhdet_tes!W8=0,0,RES_hhdet_tes!W8*1000*11630/RES_hhdet_num!W3)</f>
        <v>1947.2296812282427</v>
      </c>
      <c r="X8" s="98">
        <f>IF(RES_hhdet_tes!X8=0,0,RES_hhdet_tes!X8*1000*11630/RES_hhdet_num!X3)</f>
        <v>1892.3290884686755</v>
      </c>
      <c r="Y8" s="98">
        <f>IF(RES_hhdet_tes!Y8=0,0,RES_hhdet_tes!Y8*1000*11630/RES_hhdet_num!Y3)</f>
        <v>0</v>
      </c>
      <c r="DA8" s="63" t="s">
        <v>2417</v>
      </c>
    </row>
    <row r="9" spans="1:105" ht="12" customHeight="1" x14ac:dyDescent="0.25">
      <c r="A9" s="121" t="s">
        <v>55</v>
      </c>
      <c r="B9" s="122">
        <v>1045.1528741085731</v>
      </c>
      <c r="C9" s="122">
        <v>1032.4181762671471</v>
      </c>
      <c r="D9" s="122">
        <v>1061.9728663681126</v>
      </c>
      <c r="E9" s="122">
        <v>1059.1494414303029</v>
      </c>
      <c r="F9" s="122">
        <v>1096.8969659846157</v>
      </c>
      <c r="G9" s="122">
        <v>1059.8214142027198</v>
      </c>
      <c r="H9" s="122">
        <v>1096.690742757751</v>
      </c>
      <c r="I9" s="122">
        <v>1098.5436139945987</v>
      </c>
      <c r="J9" s="122">
        <v>1174.7917239280641</v>
      </c>
      <c r="K9" s="122">
        <v>1264.112229732159</v>
      </c>
      <c r="L9" s="122">
        <v>1236.5585983614899</v>
      </c>
      <c r="M9" s="122">
        <v>1229.8967139232682</v>
      </c>
      <c r="N9" s="122">
        <v>1184.1898892954353</v>
      </c>
      <c r="O9" s="122">
        <v>1216.8200876232972</v>
      </c>
      <c r="P9" s="122">
        <v>1234.1201603777847</v>
      </c>
      <c r="Q9" s="122">
        <v>1249.7274558677173</v>
      </c>
      <c r="R9" s="122">
        <v>1303.3134904003427</v>
      </c>
      <c r="S9" s="122">
        <v>1308.902725949757</v>
      </c>
      <c r="T9" s="122">
        <v>1268.4763541074553</v>
      </c>
      <c r="U9" s="122">
        <v>1284.3286435904529</v>
      </c>
      <c r="V9" s="122">
        <v>1298.9926579590594</v>
      </c>
      <c r="W9" s="122">
        <v>1397.3502896043137</v>
      </c>
      <c r="X9" s="122">
        <v>1454.8883510644289</v>
      </c>
      <c r="Y9" s="122">
        <v>0</v>
      </c>
      <c r="DA9" s="130" t="s">
        <v>2418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1029.7959519480935</v>
      </c>
      <c r="C11" s="98">
        <v>1026.3623959230315</v>
      </c>
      <c r="D11" s="98">
        <v>1076.855685695057</v>
      </c>
      <c r="E11" s="98">
        <v>1083.8223028951322</v>
      </c>
      <c r="F11" s="98">
        <v>1106.7148579848633</v>
      </c>
      <c r="G11" s="98">
        <v>1092.9247747375789</v>
      </c>
      <c r="H11" s="98">
        <v>1125.4345287758426</v>
      </c>
      <c r="I11" s="98">
        <v>1079.8534974740849</v>
      </c>
      <c r="J11" s="98">
        <v>1173.8497001041924</v>
      </c>
      <c r="K11" s="98">
        <v>1255.7747372080628</v>
      </c>
      <c r="L11" s="98">
        <v>1193.3297019085201</v>
      </c>
      <c r="M11" s="98">
        <v>1002.7973450824662</v>
      </c>
      <c r="N11" s="98">
        <v>896.80474581044382</v>
      </c>
      <c r="O11" s="98">
        <v>1350.4873752790179</v>
      </c>
      <c r="P11" s="98">
        <v>1323.7714345014858</v>
      </c>
      <c r="Q11" s="98">
        <v>1256.2906376826559</v>
      </c>
      <c r="R11" s="98">
        <v>1238.5470048128334</v>
      </c>
      <c r="S11" s="98">
        <v>1288.8793590139589</v>
      </c>
      <c r="T11" s="98">
        <v>1285.4284220241211</v>
      </c>
      <c r="U11" s="98">
        <v>1297.0486847093011</v>
      </c>
      <c r="V11" s="98">
        <v>1342.2907438060304</v>
      </c>
      <c r="W11" s="98">
        <v>1378.7089564995961</v>
      </c>
      <c r="X11" s="98">
        <v>1447.1800023495043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1029.7959519480935</v>
      </c>
      <c r="C12" s="98">
        <v>1026.3751889727225</v>
      </c>
      <c r="D12" s="98">
        <v>1076.8691897707008</v>
      </c>
      <c r="E12" s="98">
        <v>1083.8850711243608</v>
      </c>
      <c r="F12" s="98">
        <v>1106.6544000937615</v>
      </c>
      <c r="G12" s="98">
        <v>1092.7724834315702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206.19914283908602</v>
      </c>
      <c r="C13" s="101">
        <v>203.85991211126409</v>
      </c>
      <c r="D13" s="101">
        <v>219.72442057014305</v>
      </c>
      <c r="E13" s="101">
        <v>214.3857229541577</v>
      </c>
      <c r="F13" s="101">
        <v>223.32681429170557</v>
      </c>
      <c r="G13" s="101">
        <v>249.99902916552432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823.59680910900761</v>
      </c>
      <c r="C14" s="104">
        <v>822.51527686145846</v>
      </c>
      <c r="D14" s="104">
        <v>857.14476920055779</v>
      </c>
      <c r="E14" s="104">
        <v>869.49934817020289</v>
      </c>
      <c r="F14" s="104">
        <v>883.32758580205598</v>
      </c>
      <c r="G14" s="104">
        <v>842.77345426604597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1045.2627797797036</v>
      </c>
      <c r="C15" s="101">
        <v>1032.2930050476953</v>
      </c>
      <c r="D15" s="101">
        <v>1062.0033583231918</v>
      </c>
      <c r="E15" s="101">
        <v>1058.9621915772666</v>
      </c>
      <c r="F15" s="101">
        <v>1097.1665549069305</v>
      </c>
      <c r="G15" s="101">
        <v>1059.8011353382281</v>
      </c>
      <c r="H15" s="101">
        <v>1096.5912229228991</v>
      </c>
      <c r="I15" s="101">
        <v>1098.1263059332236</v>
      </c>
      <c r="J15" s="101">
        <v>1173.9507789072113</v>
      </c>
      <c r="K15" s="101">
        <v>1263.3344693915885</v>
      </c>
      <c r="L15" s="101">
        <v>1236.2219567993254</v>
      </c>
      <c r="M15" s="101">
        <v>1230.9393330755981</v>
      </c>
      <c r="N15" s="101">
        <v>1185.270941040684</v>
      </c>
      <c r="O15" s="101">
        <v>1217.4922555425705</v>
      </c>
      <c r="P15" s="101">
        <v>1235.08537478781</v>
      </c>
      <c r="Q15" s="101">
        <v>1247.8232797172088</v>
      </c>
      <c r="R15" s="101">
        <v>1300.5214196899137</v>
      </c>
      <c r="S15" s="101">
        <v>1305.7683332673951</v>
      </c>
      <c r="T15" s="101">
        <v>1264.3056991846529</v>
      </c>
      <c r="U15" s="101">
        <v>1283.4654600923984</v>
      </c>
      <c r="V15" s="101">
        <v>1300.3251461736959</v>
      </c>
      <c r="W15" s="101">
        <v>1399.1295014657364</v>
      </c>
      <c r="X15" s="101">
        <v>1453.3103481087426</v>
      </c>
      <c r="Y15" s="101">
        <v>0</v>
      </c>
      <c r="DA15" s="131" t="s">
        <v>2424</v>
      </c>
    </row>
    <row r="16" spans="1:105" ht="12" customHeight="1" x14ac:dyDescent="0.25">
      <c r="A16" s="107" t="s">
        <v>121</v>
      </c>
      <c r="B16" s="104">
        <v>1045.2627797797034</v>
      </c>
      <c r="C16" s="104">
        <v>1032.5550068685006</v>
      </c>
      <c r="D16" s="104">
        <v>1061.7915428289255</v>
      </c>
      <c r="E16" s="104">
        <v>1058.9770323706214</v>
      </c>
      <c r="F16" s="104">
        <v>1096.6375196085494</v>
      </c>
      <c r="G16" s="104">
        <v>1059.4626205611219</v>
      </c>
      <c r="H16" s="104">
        <v>1096.5040140055228</v>
      </c>
      <c r="I16" s="104">
        <v>1098.7060114455126</v>
      </c>
      <c r="J16" s="104">
        <v>1174.9743614349204</v>
      </c>
      <c r="K16" s="104">
        <v>1264.3158149160297</v>
      </c>
      <c r="L16" s="104">
        <v>1236.7793874514223</v>
      </c>
      <c r="M16" s="104">
        <v>1230.4330403444437</v>
      </c>
      <c r="N16" s="104">
        <v>1184.8956897542573</v>
      </c>
      <c r="O16" s="104">
        <v>1215.7151859454459</v>
      </c>
      <c r="P16" s="104">
        <v>1233.1415922597876</v>
      </c>
      <c r="Q16" s="104">
        <v>1250.4074733255557</v>
      </c>
      <c r="R16" s="104">
        <v>1304.6685018078438</v>
      </c>
      <c r="S16" s="104">
        <v>1310.1226775925893</v>
      </c>
      <c r="T16" s="104">
        <v>1269.8163305780274</v>
      </c>
      <c r="U16" s="104">
        <v>1284.5643440927397</v>
      </c>
      <c r="V16" s="104">
        <v>1298.3392374933285</v>
      </c>
      <c r="W16" s="104">
        <v>1396.8927348176653</v>
      </c>
      <c r="X16" s="104">
        <v>1455.4086972773262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210.01670848485978</v>
      </c>
      <c r="C17" s="98">
        <v>205.34313908902814</v>
      </c>
      <c r="D17" s="98">
        <v>216.34967368636936</v>
      </c>
      <c r="E17" s="98">
        <v>208.34767930940765</v>
      </c>
      <c r="F17" s="98">
        <v>220.43242438332169</v>
      </c>
      <c r="G17" s="98">
        <v>240.89566919647524</v>
      </c>
      <c r="H17" s="98">
        <v>224.3154842208429</v>
      </c>
      <c r="I17" s="98">
        <v>227.34236826180992</v>
      </c>
      <c r="J17" s="98">
        <v>238.76400594810389</v>
      </c>
      <c r="K17" s="98">
        <v>259.11073634871917</v>
      </c>
      <c r="L17" s="98">
        <v>255.25916828384706</v>
      </c>
      <c r="M17" s="98">
        <v>248.40811394482827</v>
      </c>
      <c r="N17" s="98">
        <v>199.53353597643326</v>
      </c>
      <c r="O17" s="98">
        <v>223.58357281499468</v>
      </c>
      <c r="P17" s="98">
        <v>222.6848409562586</v>
      </c>
      <c r="Q17" s="98">
        <v>216.11585474003252</v>
      </c>
      <c r="R17" s="98">
        <v>253.4680621127898</v>
      </c>
      <c r="S17" s="98">
        <v>255.71518953337122</v>
      </c>
      <c r="T17" s="98">
        <v>227.97286512063189</v>
      </c>
      <c r="U17" s="98">
        <v>209.92369255569594</v>
      </c>
      <c r="V17" s="98">
        <v>199.66046014617766</v>
      </c>
      <c r="W17" s="98">
        <v>262.85134635583671</v>
      </c>
      <c r="X17" s="98">
        <v>277.62030106971378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835.24607129484355</v>
      </c>
      <c r="C18" s="98">
        <v>827.2118677794723</v>
      </c>
      <c r="D18" s="98">
        <v>845.44186914255636</v>
      </c>
      <c r="E18" s="98">
        <v>850.62935306121358</v>
      </c>
      <c r="F18" s="98">
        <v>876.20509522522775</v>
      </c>
      <c r="G18" s="98">
        <v>818.56695136464646</v>
      </c>
      <c r="H18" s="98">
        <v>872.18852978467987</v>
      </c>
      <c r="I18" s="98">
        <v>871.36364318370249</v>
      </c>
      <c r="J18" s="98">
        <v>936.21035548681652</v>
      </c>
      <c r="K18" s="98">
        <v>1005.2050785673104</v>
      </c>
      <c r="L18" s="98">
        <v>981.52021916757508</v>
      </c>
      <c r="M18" s="98">
        <v>982.02492639961565</v>
      </c>
      <c r="N18" s="98">
        <v>985.36215377782378</v>
      </c>
      <c r="O18" s="98">
        <v>992.13161313045111</v>
      </c>
      <c r="P18" s="98">
        <v>1010.4567513035289</v>
      </c>
      <c r="Q18" s="98">
        <v>1034.2916185855231</v>
      </c>
      <c r="R18" s="98">
        <v>1051.2004396950538</v>
      </c>
      <c r="S18" s="98">
        <v>1054.4074880592182</v>
      </c>
      <c r="T18" s="98">
        <v>1041.8434654573955</v>
      </c>
      <c r="U18" s="98">
        <v>1074.6406515370438</v>
      </c>
      <c r="V18" s="98">
        <v>1098.678777347151</v>
      </c>
      <c r="W18" s="98">
        <v>1134.0413884618288</v>
      </c>
      <c r="X18" s="98">
        <v>1177.7883962076125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482.54365589550247</v>
      </c>
      <c r="C19" s="122">
        <v>470.27686201814942</v>
      </c>
      <c r="D19" s="122">
        <v>531.77685218324166</v>
      </c>
      <c r="E19" s="122">
        <v>515.09097620567229</v>
      </c>
      <c r="F19" s="122">
        <v>554.19198061016755</v>
      </c>
      <c r="G19" s="122">
        <v>541.8079845362231</v>
      </c>
      <c r="H19" s="122">
        <v>559.16571477738273</v>
      </c>
      <c r="I19" s="122">
        <v>534.61546172313763</v>
      </c>
      <c r="J19" s="122">
        <v>535.18057677286617</v>
      </c>
      <c r="K19" s="122">
        <v>562.77772904052836</v>
      </c>
      <c r="L19" s="122">
        <v>539.00240671387087</v>
      </c>
      <c r="M19" s="122">
        <v>511.29817977969623</v>
      </c>
      <c r="N19" s="122">
        <v>502.88483255598197</v>
      </c>
      <c r="O19" s="122">
        <v>556.13497584580466</v>
      </c>
      <c r="P19" s="122">
        <v>565.45088668974154</v>
      </c>
      <c r="Q19" s="122">
        <v>559.05535172661359</v>
      </c>
      <c r="R19" s="122">
        <v>584.09778198632546</v>
      </c>
      <c r="S19" s="122">
        <v>582.5440412329948</v>
      </c>
      <c r="T19" s="122">
        <v>597.59838158646664</v>
      </c>
      <c r="U19" s="122">
        <v>617.65908743221269</v>
      </c>
      <c r="V19" s="122">
        <v>705.5072472289861</v>
      </c>
      <c r="W19" s="122">
        <v>682.47737097402296</v>
      </c>
      <c r="X19" s="122">
        <v>692.89313146785003</v>
      </c>
      <c r="Y19" s="122">
        <v>0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482.95784655544225</v>
      </c>
      <c r="C21" s="98">
        <v>485.63440636636227</v>
      </c>
      <c r="D21" s="98">
        <v>515.56210707406603</v>
      </c>
      <c r="E21" s="98">
        <v>497.78561182688242</v>
      </c>
      <c r="F21" s="98">
        <v>569.09810643711103</v>
      </c>
      <c r="G21" s="98">
        <v>528.33083769042912</v>
      </c>
      <c r="H21" s="98">
        <v>530.02604832863346</v>
      </c>
      <c r="I21" s="98">
        <v>550.8585018022959</v>
      </c>
      <c r="J21" s="98">
        <v>556.55598043082864</v>
      </c>
      <c r="K21" s="98">
        <v>491.37866651481744</v>
      </c>
      <c r="L21" s="98">
        <v>610.71974143223645</v>
      </c>
      <c r="M21" s="98">
        <v>571.78413035875997</v>
      </c>
      <c r="N21" s="98">
        <v>179.50159320032489</v>
      </c>
      <c r="O21" s="98">
        <v>651.93570247508069</v>
      </c>
      <c r="P21" s="98">
        <v>633.23505946457647</v>
      </c>
      <c r="Q21" s="98">
        <v>554.38161699827037</v>
      </c>
      <c r="R21" s="98">
        <v>520.43071796802928</v>
      </c>
      <c r="S21" s="98">
        <v>517.12508390615983</v>
      </c>
      <c r="T21" s="98">
        <v>622.80843077857071</v>
      </c>
      <c r="U21" s="98">
        <v>644.14188169179351</v>
      </c>
      <c r="V21" s="98">
        <v>738.28112800158806</v>
      </c>
      <c r="W21" s="98">
        <v>710.58937224397641</v>
      </c>
      <c r="X21" s="98">
        <v>665.07158780779014</v>
      </c>
      <c r="Y21" s="98">
        <v>0</v>
      </c>
      <c r="DA21" s="63" t="s">
        <v>2430</v>
      </c>
    </row>
    <row r="22" spans="1:105" ht="12" customHeight="1" x14ac:dyDescent="0.25">
      <c r="A22" s="109" t="s">
        <v>120</v>
      </c>
      <c r="B22" s="33">
        <v>482.52506202625415</v>
      </c>
      <c r="C22" s="33">
        <v>469.58709506293434</v>
      </c>
      <c r="D22" s="33">
        <v>532.50557644053924</v>
      </c>
      <c r="E22" s="33">
        <v>515.86876809054661</v>
      </c>
      <c r="F22" s="33">
        <v>553.52179043008266</v>
      </c>
      <c r="G22" s="33">
        <v>542.41195398513821</v>
      </c>
      <c r="H22" s="33">
        <v>560.53008622007394</v>
      </c>
      <c r="I22" s="33">
        <v>533.80730609317413</v>
      </c>
      <c r="J22" s="33">
        <v>534.12186435791011</v>
      </c>
      <c r="K22" s="33">
        <v>566.25813767287491</v>
      </c>
      <c r="L22" s="33">
        <v>535.53086712312847</v>
      </c>
      <c r="M22" s="33">
        <v>508.39510936688254</v>
      </c>
      <c r="N22" s="33">
        <v>520.09047926528933</v>
      </c>
      <c r="O22" s="33">
        <v>545.13378635324307</v>
      </c>
      <c r="P22" s="33">
        <v>556.30073822048814</v>
      </c>
      <c r="Q22" s="33">
        <v>559.72717088611694</v>
      </c>
      <c r="R22" s="33">
        <v>593.38047989951099</v>
      </c>
      <c r="S22" s="33">
        <v>593.06104721991301</v>
      </c>
      <c r="T22" s="33">
        <v>593.04138537943732</v>
      </c>
      <c r="U22" s="33">
        <v>612.247787632155</v>
      </c>
      <c r="V22" s="33">
        <v>697.93588693833544</v>
      </c>
      <c r="W22" s="33">
        <v>675.39826480989507</v>
      </c>
      <c r="X22" s="33">
        <v>700.24896032748507</v>
      </c>
      <c r="Y22" s="33">
        <v>0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5999.5486016538125</v>
      </c>
      <c r="C24" s="117">
        <f t="shared" si="7"/>
        <v>6634.3403006456574</v>
      </c>
      <c r="D24" s="117">
        <f t="shared" si="7"/>
        <v>6195.174804550159</v>
      </c>
      <c r="E24" s="117">
        <f t="shared" si="7"/>
        <v>7087.8267966420553</v>
      </c>
      <c r="F24" s="117">
        <f t="shared" si="7"/>
        <v>7388.5335757085313</v>
      </c>
      <c r="G24" s="117">
        <f t="shared" si="7"/>
        <v>7268.9868169964666</v>
      </c>
      <c r="H24" s="117">
        <f t="shared" si="7"/>
        <v>7299.166545830426</v>
      </c>
      <c r="I24" s="117">
        <f t="shared" si="7"/>
        <v>7273.0443951534317</v>
      </c>
      <c r="J24" s="117">
        <f t="shared" si="7"/>
        <v>7399.3890767371586</v>
      </c>
      <c r="K24" s="117">
        <f t="shared" si="7"/>
        <v>6358.9753891172895</v>
      </c>
      <c r="L24" s="117">
        <f t="shared" si="7"/>
        <v>7330.9583211082036</v>
      </c>
      <c r="M24" s="117">
        <f t="shared" si="7"/>
        <v>6604.5417314092383</v>
      </c>
      <c r="N24" s="117">
        <f t="shared" si="7"/>
        <v>5115.1870349660994</v>
      </c>
      <c r="O24" s="117">
        <f t="shared" si="7"/>
        <v>7609.4640738861008</v>
      </c>
      <c r="P24" s="117">
        <f t="shared" si="7"/>
        <v>9874.4637296578021</v>
      </c>
      <c r="Q24" s="117">
        <f t="shared" si="7"/>
        <v>9296.7782910032456</v>
      </c>
      <c r="R24" s="117">
        <f t="shared" ref="R24:V24" si="8">R25+R28+R30+R39</f>
        <v>9424.038898127108</v>
      </c>
      <c r="S24" s="117">
        <f t="shared" si="8"/>
        <v>9502.5387135472192</v>
      </c>
      <c r="T24" s="117">
        <f t="shared" si="8"/>
        <v>7524.1014098571441</v>
      </c>
      <c r="U24" s="117">
        <f t="shared" si="8"/>
        <v>6835.6995627128354</v>
      </c>
      <c r="V24" s="117">
        <f t="shared" si="8"/>
        <v>4601.6902145510321</v>
      </c>
      <c r="W24" s="117">
        <f t="shared" ref="W24:Y24" si="9">W25+W28+W30+W39</f>
        <v>7570.731769478185</v>
      </c>
      <c r="X24" s="117">
        <f t="shared" si="9"/>
        <v>7647.0774896855091</v>
      </c>
      <c r="Y24" s="117">
        <f t="shared" si="9"/>
        <v>7454.9465360936438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4127.4915290757453</v>
      </c>
      <c r="C25" s="122">
        <f t="shared" si="10"/>
        <v>4632.2760588135097</v>
      </c>
      <c r="D25" s="122">
        <f t="shared" si="10"/>
        <v>4111.5286593752908</v>
      </c>
      <c r="E25" s="122">
        <f t="shared" si="10"/>
        <v>4839.8743796876106</v>
      </c>
      <c r="F25" s="122">
        <f t="shared" si="10"/>
        <v>5382.0722911012836</v>
      </c>
      <c r="G25" s="122">
        <f t="shared" si="10"/>
        <v>5353.8974489028296</v>
      </c>
      <c r="H25" s="122">
        <f t="shared" si="10"/>
        <v>5333.3986896119413</v>
      </c>
      <c r="I25" s="122">
        <f t="shared" si="10"/>
        <v>5114.2195250096656</v>
      </c>
      <c r="J25" s="122">
        <f t="shared" si="10"/>
        <v>5131.3381994335205</v>
      </c>
      <c r="K25" s="122">
        <f t="shared" si="10"/>
        <v>4070.7300968782438</v>
      </c>
      <c r="L25" s="122">
        <f t="shared" si="10"/>
        <v>4752.4240734609675</v>
      </c>
      <c r="M25" s="122">
        <f t="shared" si="10"/>
        <v>3949.0880897429424</v>
      </c>
      <c r="N25" s="122">
        <f t="shared" si="10"/>
        <v>1645.374020791367</v>
      </c>
      <c r="O25" s="122">
        <f t="shared" si="10"/>
        <v>4717.4714117747026</v>
      </c>
      <c r="P25" s="122">
        <f t="shared" si="10"/>
        <v>7123.4648697553575</v>
      </c>
      <c r="Q25" s="122">
        <f t="shared" si="10"/>
        <v>6165.2434051254195</v>
      </c>
      <c r="R25" s="122">
        <f t="shared" ref="R25:V25" si="11">SUM(R26:R27)</f>
        <v>5885.9044716864428</v>
      </c>
      <c r="S25" s="122">
        <f t="shared" si="11"/>
        <v>5891.3952605974355</v>
      </c>
      <c r="T25" s="122">
        <f t="shared" si="11"/>
        <v>4390.7988490494927</v>
      </c>
      <c r="U25" s="122">
        <f t="shared" si="11"/>
        <v>3143.6251146608315</v>
      </c>
      <c r="V25" s="122">
        <f t="shared" si="11"/>
        <v>1200.0978462846463</v>
      </c>
      <c r="W25" s="122">
        <f t="shared" ref="W25:Y25" si="12">SUM(W26:W27)</f>
        <v>4340.778415000791</v>
      </c>
      <c r="X25" s="122">
        <f t="shared" si="12"/>
        <v>4632.3875182511965</v>
      </c>
      <c r="Y25" s="122">
        <f t="shared" si="12"/>
        <v>3949.2535411613162</v>
      </c>
      <c r="DA25" s="130" t="s">
        <v>2433</v>
      </c>
    </row>
    <row r="26" spans="1:105" ht="12" customHeight="1" x14ac:dyDescent="0.25">
      <c r="A26" s="97" t="s">
        <v>74</v>
      </c>
      <c r="B26" s="98">
        <v>4029.9305113394144</v>
      </c>
      <c r="C26" s="98">
        <v>4527.2102600704347</v>
      </c>
      <c r="D26" s="98">
        <v>4015.5675608540173</v>
      </c>
      <c r="E26" s="98">
        <v>4733.2806137007437</v>
      </c>
      <c r="F26" s="98">
        <v>5256.0061284648928</v>
      </c>
      <c r="G26" s="98">
        <v>5230.2288081941115</v>
      </c>
      <c r="H26" s="98">
        <v>5213.2769462964843</v>
      </c>
      <c r="I26" s="98">
        <v>5006.0841857493415</v>
      </c>
      <c r="J26" s="98">
        <v>5022.5731635870097</v>
      </c>
      <c r="K26" s="98">
        <v>3980.3717362824132</v>
      </c>
      <c r="L26" s="98">
        <v>4652.7116427155397</v>
      </c>
      <c r="M26" s="98">
        <v>3866.4681116102161</v>
      </c>
      <c r="N26" s="98">
        <v>1614.688915358849</v>
      </c>
      <c r="O26" s="98">
        <v>4621.109900456875</v>
      </c>
      <c r="P26" s="98">
        <v>6973.8410857192639</v>
      </c>
      <c r="Q26" s="98">
        <v>6042.8012845553158</v>
      </c>
      <c r="R26" s="98">
        <v>5769.6958426064348</v>
      </c>
      <c r="S26" s="98">
        <v>5775.6471846631675</v>
      </c>
      <c r="T26" s="98">
        <v>4304.8707579976335</v>
      </c>
      <c r="U26" s="98">
        <v>3082.2850390515296</v>
      </c>
      <c r="V26" s="98">
        <v>1176.7267570636211</v>
      </c>
      <c r="W26" s="98">
        <v>4256.3271977499307</v>
      </c>
      <c r="X26" s="98">
        <v>4542.2641005528503</v>
      </c>
      <c r="Y26" s="98">
        <v>3872.343260456566</v>
      </c>
      <c r="DA26" s="63" t="s">
        <v>2434</v>
      </c>
    </row>
    <row r="27" spans="1:105" ht="12" customHeight="1" x14ac:dyDescent="0.25">
      <c r="A27" s="97" t="s">
        <v>53</v>
      </c>
      <c r="B27" s="98">
        <v>97.561017736330697</v>
      </c>
      <c r="C27" s="98">
        <v>105.06579874307454</v>
      </c>
      <c r="D27" s="98">
        <v>95.961098521273328</v>
      </c>
      <c r="E27" s="98">
        <v>106.59376598686674</v>
      </c>
      <c r="F27" s="98">
        <v>126.06616263639089</v>
      </c>
      <c r="G27" s="98">
        <v>123.66864070871796</v>
      </c>
      <c r="H27" s="98">
        <v>120.12174331545707</v>
      </c>
      <c r="I27" s="98">
        <v>108.13533926032424</v>
      </c>
      <c r="J27" s="98">
        <v>108.76503584651093</v>
      </c>
      <c r="K27" s="98">
        <v>90.358360595830419</v>
      </c>
      <c r="L27" s="98">
        <v>99.712430745428208</v>
      </c>
      <c r="M27" s="98">
        <v>82.619978132726473</v>
      </c>
      <c r="N27" s="98">
        <v>30.685105432517947</v>
      </c>
      <c r="O27" s="98">
        <v>96.361511317827791</v>
      </c>
      <c r="P27" s="98">
        <v>149.62378403609387</v>
      </c>
      <c r="Q27" s="98">
        <v>122.44212057010357</v>
      </c>
      <c r="R27" s="98">
        <v>116.20862908000831</v>
      </c>
      <c r="S27" s="98">
        <v>115.74807593426839</v>
      </c>
      <c r="T27" s="98">
        <v>85.928091051859482</v>
      </c>
      <c r="U27" s="98">
        <v>61.340075609301856</v>
      </c>
      <c r="V27" s="98">
        <v>23.371089221025048</v>
      </c>
      <c r="W27" s="98">
        <v>84.451217250860552</v>
      </c>
      <c r="X27" s="98">
        <v>90.123417698346543</v>
      </c>
      <c r="Y27" s="98">
        <v>76.910280704750448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344.36080388801219</v>
      </c>
      <c r="C28" s="122">
        <f t="shared" si="13"/>
        <v>499.38346552690189</v>
      </c>
      <c r="D28" s="122">
        <f t="shared" si="13"/>
        <v>489.87295796349088</v>
      </c>
      <c r="E28" s="122">
        <f t="shared" si="13"/>
        <v>673.64746101165701</v>
      </c>
      <c r="F28" s="122">
        <f t="shared" si="13"/>
        <v>355.43539362204552</v>
      </c>
      <c r="G28" s="122">
        <f t="shared" si="13"/>
        <v>313.38147319423649</v>
      </c>
      <c r="H28" s="122">
        <f t="shared" si="13"/>
        <v>310.11046324505179</v>
      </c>
      <c r="I28" s="122">
        <f t="shared" si="13"/>
        <v>526.75433450695493</v>
      </c>
      <c r="J28" s="122">
        <f t="shared" si="13"/>
        <v>559.65876978506162</v>
      </c>
      <c r="K28" s="122">
        <f t="shared" si="13"/>
        <v>463.48816686732636</v>
      </c>
      <c r="L28" s="122">
        <f t="shared" si="13"/>
        <v>807.06927255137657</v>
      </c>
      <c r="M28" s="122">
        <f t="shared" si="13"/>
        <v>919.70208424981104</v>
      </c>
      <c r="N28" s="122">
        <f t="shared" si="13"/>
        <v>1785.7046734810622</v>
      </c>
      <c r="O28" s="122">
        <f t="shared" si="13"/>
        <v>1119.5440971696087</v>
      </c>
      <c r="P28" s="122">
        <f t="shared" si="13"/>
        <v>947.22703979018661</v>
      </c>
      <c r="Q28" s="122">
        <f t="shared" si="13"/>
        <v>1315.1734171535936</v>
      </c>
      <c r="R28" s="122">
        <f t="shared" si="13"/>
        <v>1641.4247181359763</v>
      </c>
      <c r="S28" s="122">
        <f t="shared" si="13"/>
        <v>1710.259184052753</v>
      </c>
      <c r="T28" s="122">
        <f t="shared" si="13"/>
        <v>1259.6156182993279</v>
      </c>
      <c r="U28" s="122">
        <f t="shared" si="13"/>
        <v>1782.0427779509541</v>
      </c>
      <c r="V28" s="122">
        <f t="shared" si="13"/>
        <v>1389.7398573703688</v>
      </c>
      <c r="W28" s="122">
        <f t="shared" si="13"/>
        <v>1146.8921430817832</v>
      </c>
      <c r="X28" s="122">
        <f t="shared" si="13"/>
        <v>872.97270399547301</v>
      </c>
      <c r="Y28" s="122">
        <f t="shared" si="13"/>
        <v>1500.0547558186995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344.36080388801219</v>
      </c>
      <c r="C29" s="98">
        <f>IF(RES_hhdet_tes!C29=0,0,RES_hhdet_tes!C29*1000*11630/RES_hhdet_num!C24)</f>
        <v>499.38346552690189</v>
      </c>
      <c r="D29" s="98">
        <f>IF(RES_hhdet_tes!D29=0,0,RES_hhdet_tes!D29*1000*11630/RES_hhdet_num!D24)</f>
        <v>489.87295796349088</v>
      </c>
      <c r="E29" s="98">
        <f>IF(RES_hhdet_tes!E29=0,0,RES_hhdet_tes!E29*1000*11630/RES_hhdet_num!E24)</f>
        <v>673.64746101165701</v>
      </c>
      <c r="F29" s="98">
        <f>IF(RES_hhdet_tes!F29=0,0,RES_hhdet_tes!F29*1000*11630/RES_hhdet_num!F24)</f>
        <v>355.43539362204552</v>
      </c>
      <c r="G29" s="98">
        <f>IF(RES_hhdet_tes!G29=0,0,RES_hhdet_tes!G29*1000*11630/RES_hhdet_num!G24)</f>
        <v>313.38147319423649</v>
      </c>
      <c r="H29" s="98">
        <f>IF(RES_hhdet_tes!H29=0,0,RES_hhdet_tes!H29*1000*11630/RES_hhdet_num!H24)</f>
        <v>310.11046324505179</v>
      </c>
      <c r="I29" s="98">
        <f>IF(RES_hhdet_tes!I29=0,0,RES_hhdet_tes!I29*1000*11630/RES_hhdet_num!I24)</f>
        <v>526.75433450695493</v>
      </c>
      <c r="J29" s="98">
        <f>IF(RES_hhdet_tes!J29=0,0,RES_hhdet_tes!J29*1000*11630/RES_hhdet_num!J24)</f>
        <v>559.65876978506162</v>
      </c>
      <c r="K29" s="98">
        <f>IF(RES_hhdet_tes!K29=0,0,RES_hhdet_tes!K29*1000*11630/RES_hhdet_num!K24)</f>
        <v>463.48816686732636</v>
      </c>
      <c r="L29" s="98">
        <f>IF(RES_hhdet_tes!L29=0,0,RES_hhdet_tes!L29*1000*11630/RES_hhdet_num!L24)</f>
        <v>807.06927255137657</v>
      </c>
      <c r="M29" s="98">
        <f>IF(RES_hhdet_tes!M29=0,0,RES_hhdet_tes!M29*1000*11630/RES_hhdet_num!M24)</f>
        <v>919.70208424981104</v>
      </c>
      <c r="N29" s="98">
        <f>IF(RES_hhdet_tes!N29=0,0,RES_hhdet_tes!N29*1000*11630/RES_hhdet_num!N24)</f>
        <v>1785.7046734810622</v>
      </c>
      <c r="O29" s="98">
        <f>IF(RES_hhdet_tes!O29=0,0,RES_hhdet_tes!O29*1000*11630/RES_hhdet_num!O24)</f>
        <v>1119.5440971696087</v>
      </c>
      <c r="P29" s="98">
        <f>IF(RES_hhdet_tes!P29=0,0,RES_hhdet_tes!P29*1000*11630/RES_hhdet_num!P24)</f>
        <v>947.22703979018661</v>
      </c>
      <c r="Q29" s="98">
        <f>IF(RES_hhdet_tes!Q29=0,0,RES_hhdet_tes!Q29*1000*11630/RES_hhdet_num!Q24)</f>
        <v>1315.1734171535936</v>
      </c>
      <c r="R29" s="98">
        <f>IF(RES_hhdet_tes!R29=0,0,RES_hhdet_tes!R29*1000*11630/RES_hhdet_num!R24)</f>
        <v>1641.4247181359763</v>
      </c>
      <c r="S29" s="98">
        <f>IF(RES_hhdet_tes!S29=0,0,RES_hhdet_tes!S29*1000*11630/RES_hhdet_num!S24)</f>
        <v>1710.259184052753</v>
      </c>
      <c r="T29" s="98">
        <f>IF(RES_hhdet_tes!T29=0,0,RES_hhdet_tes!T29*1000*11630/RES_hhdet_num!T24)</f>
        <v>1259.6156182993279</v>
      </c>
      <c r="U29" s="98">
        <f>IF(RES_hhdet_tes!U29=0,0,RES_hhdet_tes!U29*1000*11630/RES_hhdet_num!U24)</f>
        <v>1782.0427779509541</v>
      </c>
      <c r="V29" s="98">
        <f>IF(RES_hhdet_tes!V29=0,0,RES_hhdet_tes!V29*1000*11630/RES_hhdet_num!V24)</f>
        <v>1389.7398573703688</v>
      </c>
      <c r="W29" s="98">
        <f>IF(RES_hhdet_tes!W29=0,0,RES_hhdet_tes!W29*1000*11630/RES_hhdet_num!W24)</f>
        <v>1146.8921430817832</v>
      </c>
      <c r="X29" s="98">
        <f>IF(RES_hhdet_tes!X29=0,0,RES_hhdet_tes!X29*1000*11630/RES_hhdet_num!X24)</f>
        <v>872.97270399547301</v>
      </c>
      <c r="Y29" s="98">
        <f>IF(RES_hhdet_tes!Y29=0,0,RES_hhdet_tes!Y29*1000*11630/RES_hhdet_num!Y24)</f>
        <v>1500.0547558186995</v>
      </c>
      <c r="DA29" s="63" t="s">
        <v>2437</v>
      </c>
    </row>
    <row r="30" spans="1:105" ht="12" customHeight="1" x14ac:dyDescent="0.25">
      <c r="A30" s="121" t="s">
        <v>55</v>
      </c>
      <c r="B30" s="122">
        <v>1045.1526148805151</v>
      </c>
      <c r="C30" s="122">
        <v>1032.4179202085716</v>
      </c>
      <c r="D30" s="122">
        <v>1061.976869566309</v>
      </c>
      <c r="E30" s="122">
        <v>1059.1652260100043</v>
      </c>
      <c r="F30" s="122">
        <v>1096.9093464914852</v>
      </c>
      <c r="G30" s="122">
        <v>1059.8227065207352</v>
      </c>
      <c r="H30" s="122">
        <v>1096.2920482436868</v>
      </c>
      <c r="I30" s="122">
        <v>1097.5962220038386</v>
      </c>
      <c r="J30" s="122">
        <v>1173.3606890439203</v>
      </c>
      <c r="K30" s="122">
        <v>1261.5694870825359</v>
      </c>
      <c r="L30" s="122">
        <v>1232.8402274742111</v>
      </c>
      <c r="M30" s="122">
        <v>1224.6145792603395</v>
      </c>
      <c r="N30" s="122">
        <v>1180.6463860847769</v>
      </c>
      <c r="O30" s="122">
        <v>1219.697871251112</v>
      </c>
      <c r="P30" s="122">
        <v>1240.8165185636935</v>
      </c>
      <c r="Q30" s="122">
        <v>1257.1543813382</v>
      </c>
      <c r="R30" s="122">
        <v>1310.9483423695674</v>
      </c>
      <c r="S30" s="122">
        <v>1316.964163536566</v>
      </c>
      <c r="T30" s="122">
        <v>1276.3736596146148</v>
      </c>
      <c r="U30" s="122">
        <v>1292.3339871931578</v>
      </c>
      <c r="V30" s="122">
        <v>1305.9479834752976</v>
      </c>
      <c r="W30" s="122">
        <v>1400.3769080492787</v>
      </c>
      <c r="X30" s="122">
        <v>1448.275054569413</v>
      </c>
      <c r="Y30" s="122">
        <v>1424.7383568530904</v>
      </c>
      <c r="DA30" s="130" t="s">
        <v>2438</v>
      </c>
    </row>
    <row r="31" spans="1:105" ht="12" customHeight="1" x14ac:dyDescent="0.25">
      <c r="A31" s="97" t="s">
        <v>141</v>
      </c>
      <c r="B31" s="98">
        <v>1029.7959519480935</v>
      </c>
      <c r="C31" s="98">
        <v>1026.3623959230317</v>
      </c>
      <c r="D31" s="98">
        <v>1076.855685695057</v>
      </c>
      <c r="E31" s="98">
        <v>1083.8223028951322</v>
      </c>
      <c r="F31" s="98">
        <v>1106.7148579848631</v>
      </c>
      <c r="G31" s="98">
        <v>1092.9247747375784</v>
      </c>
      <c r="H31" s="98">
        <v>1125.1723370195161</v>
      </c>
      <c r="I31" s="98">
        <v>1079.4166422134808</v>
      </c>
      <c r="J31" s="98">
        <v>1172.7105043228953</v>
      </c>
      <c r="K31" s="98">
        <v>1253.3145432453064</v>
      </c>
      <c r="L31" s="98">
        <v>1189.5808981618411</v>
      </c>
      <c r="M31" s="98">
        <v>997.96979342543216</v>
      </c>
      <c r="N31" s="98">
        <v>894.4024468308337</v>
      </c>
      <c r="O31" s="98">
        <v>1355.9609429841717</v>
      </c>
      <c r="P31" s="98">
        <v>1333.9253513985393</v>
      </c>
      <c r="Q31" s="98">
        <v>1267.996937725271</v>
      </c>
      <c r="R31" s="98">
        <v>1250.0790980862369</v>
      </c>
      <c r="S31" s="98">
        <v>1301.5501331185615</v>
      </c>
      <c r="T31" s="98">
        <v>1294.2223042523578</v>
      </c>
      <c r="U31" s="98">
        <v>1306.45609076715</v>
      </c>
      <c r="V31" s="98">
        <v>1348.4528737514131</v>
      </c>
      <c r="W31" s="98">
        <v>1383.2463397681652</v>
      </c>
      <c r="X31" s="98">
        <v>1437.4598054192231</v>
      </c>
      <c r="Y31" s="98">
        <v>1452.8094433885942</v>
      </c>
      <c r="DA31" s="63" t="s">
        <v>2439</v>
      </c>
    </row>
    <row r="32" spans="1:105" ht="12" customHeight="1" x14ac:dyDescent="0.25">
      <c r="A32" s="97" t="s">
        <v>140</v>
      </c>
      <c r="B32" s="98">
        <v>1029.7959519480935</v>
      </c>
      <c r="C32" s="98">
        <v>1026.3751889727225</v>
      </c>
      <c r="D32" s="98">
        <v>1076.8691897707008</v>
      </c>
      <c r="E32" s="98">
        <v>1083.8850711243606</v>
      </c>
      <c r="F32" s="98">
        <v>1106.6544000937615</v>
      </c>
      <c r="G32" s="98">
        <v>1092.7724834315702</v>
      </c>
      <c r="H32" s="98">
        <v>1125.3679853875308</v>
      </c>
      <c r="I32" s="98">
        <v>1079.9407759535809</v>
      </c>
      <c r="J32" s="98">
        <v>1174.3541701234644</v>
      </c>
      <c r="K32" s="98">
        <v>1256.4032888467789</v>
      </c>
      <c r="L32" s="98">
        <v>1193.6882721981419</v>
      </c>
      <c r="M32" s="98">
        <v>1002.607233949891</v>
      </c>
      <c r="N32" s="98">
        <v>900.68186588995536</v>
      </c>
      <c r="O32" s="98">
        <v>1343.7153098062731</v>
      </c>
      <c r="P32" s="98">
        <v>1324.2145703270999</v>
      </c>
      <c r="Q32" s="98">
        <v>1259.6012462539063</v>
      </c>
      <c r="R32" s="98">
        <v>1241.7760935724591</v>
      </c>
      <c r="S32" s="98">
        <v>1292.4104483551148</v>
      </c>
      <c r="T32" s="98">
        <v>1285.326181385811</v>
      </c>
      <c r="U32" s="98">
        <v>1297.308317873767</v>
      </c>
      <c r="V32" s="98">
        <v>1367.4459156502471</v>
      </c>
      <c r="W32" s="98">
        <v>1406.1736289320047</v>
      </c>
      <c r="X32" s="98">
        <v>1433.3284119380185</v>
      </c>
      <c r="Y32" s="98">
        <v>1455.0347059773769</v>
      </c>
      <c r="DA32" s="63" t="s">
        <v>2440</v>
      </c>
    </row>
    <row r="33" spans="1:105" ht="12" customHeight="1" x14ac:dyDescent="0.25">
      <c r="A33" s="100" t="s">
        <v>50</v>
      </c>
      <c r="B33" s="101">
        <v>206.19914283908602</v>
      </c>
      <c r="C33" s="101">
        <v>203.85991211126412</v>
      </c>
      <c r="D33" s="101">
        <v>219.72442057014294</v>
      </c>
      <c r="E33" s="101">
        <v>214.3857229541577</v>
      </c>
      <c r="F33" s="101">
        <v>223.3268142917056</v>
      </c>
      <c r="G33" s="101">
        <v>249.99902916552432</v>
      </c>
      <c r="H33" s="101">
        <v>230.89086993689662</v>
      </c>
      <c r="I33" s="101">
        <v>221.55282518017898</v>
      </c>
      <c r="J33" s="101">
        <v>236.67944190273269</v>
      </c>
      <c r="K33" s="101">
        <v>254.72810803615963</v>
      </c>
      <c r="L33" s="101">
        <v>239.99549236515176</v>
      </c>
      <c r="M33" s="101">
        <v>165.93999901560016</v>
      </c>
      <c r="N33" s="101">
        <v>9.0008863269000514</v>
      </c>
      <c r="O33" s="101">
        <v>251.66619782161291</v>
      </c>
      <c r="P33" s="101">
        <v>240.6304280763201</v>
      </c>
      <c r="Q33" s="101">
        <v>213.91792643673372</v>
      </c>
      <c r="R33" s="101">
        <v>236.41186457767083</v>
      </c>
      <c r="S33" s="101">
        <v>246.53401527284799</v>
      </c>
      <c r="T33" s="101">
        <v>226.27003960711158</v>
      </c>
      <c r="U33" s="101">
        <v>207.6787853174055</v>
      </c>
      <c r="V33" s="101">
        <v>208.45813985973368</v>
      </c>
      <c r="W33" s="101">
        <v>258.41851776375535</v>
      </c>
      <c r="X33" s="101">
        <v>267.72149821913035</v>
      </c>
      <c r="Y33" s="101">
        <v>230.49268312980973</v>
      </c>
      <c r="DA33" s="131" t="s">
        <v>2441</v>
      </c>
    </row>
    <row r="34" spans="1:105" ht="12" customHeight="1" x14ac:dyDescent="0.25">
      <c r="A34" s="103" t="s">
        <v>52</v>
      </c>
      <c r="B34" s="104">
        <v>823.59680910900727</v>
      </c>
      <c r="C34" s="104">
        <v>822.51527686145857</v>
      </c>
      <c r="D34" s="104">
        <v>857.14476920055768</v>
      </c>
      <c r="E34" s="104">
        <v>869.49934817020278</v>
      </c>
      <c r="F34" s="104">
        <v>883.32758580205586</v>
      </c>
      <c r="G34" s="104">
        <v>842.77345426604586</v>
      </c>
      <c r="H34" s="104">
        <v>894.47711545063407</v>
      </c>
      <c r="I34" s="104">
        <v>858.38795077340183</v>
      </c>
      <c r="J34" s="104">
        <v>937.67472822073171</v>
      </c>
      <c r="K34" s="104">
        <v>1001.6751808106192</v>
      </c>
      <c r="L34" s="104">
        <v>953.69277983298991</v>
      </c>
      <c r="M34" s="104">
        <v>836.66723493429095</v>
      </c>
      <c r="N34" s="104">
        <v>891.68097956305542</v>
      </c>
      <c r="O34" s="104">
        <v>1092.0491119846602</v>
      </c>
      <c r="P34" s="104">
        <v>1083.5841422507797</v>
      </c>
      <c r="Q34" s="104">
        <v>1045.6833198171723</v>
      </c>
      <c r="R34" s="104">
        <v>1005.3642289947882</v>
      </c>
      <c r="S34" s="104">
        <v>1045.8764330822667</v>
      </c>
      <c r="T34" s="104">
        <v>1059.0561417786996</v>
      </c>
      <c r="U34" s="104">
        <v>1089.6295325563617</v>
      </c>
      <c r="V34" s="104">
        <v>1158.9877757905135</v>
      </c>
      <c r="W34" s="104">
        <v>1147.7551111682496</v>
      </c>
      <c r="X34" s="104">
        <v>1165.6069137188879</v>
      </c>
      <c r="Y34" s="104">
        <v>1224.5420228475673</v>
      </c>
      <c r="DA34" s="132" t="s">
        <v>2442</v>
      </c>
    </row>
    <row r="35" spans="1:105" ht="12" customHeight="1" x14ac:dyDescent="0.25">
      <c r="A35" s="106" t="s">
        <v>122</v>
      </c>
      <c r="B35" s="101">
        <v>1045.262779779704</v>
      </c>
      <c r="C35" s="101">
        <v>1032.2930050476953</v>
      </c>
      <c r="D35" s="101">
        <v>1062.0033583231918</v>
      </c>
      <c r="E35" s="101">
        <v>1058.9621915772666</v>
      </c>
      <c r="F35" s="101">
        <v>1097.1665549069305</v>
      </c>
      <c r="G35" s="101">
        <v>1059.7852774645742</v>
      </c>
      <c r="H35" s="101">
        <v>1096.1902496483801</v>
      </c>
      <c r="I35" s="101">
        <v>1097.6369615306523</v>
      </c>
      <c r="J35" s="101">
        <v>1173.3878709771225</v>
      </c>
      <c r="K35" s="101">
        <v>1261.7483418293405</v>
      </c>
      <c r="L35" s="101">
        <v>1233.307995338608</v>
      </c>
      <c r="M35" s="101">
        <v>1225.9927622197772</v>
      </c>
      <c r="N35" s="101">
        <v>1182.7484827966812</v>
      </c>
      <c r="O35" s="101">
        <v>1220.6094721484783</v>
      </c>
      <c r="P35" s="101">
        <v>1241.3565438373553</v>
      </c>
      <c r="Q35" s="101">
        <v>1254.4033247614309</v>
      </c>
      <c r="R35" s="101">
        <v>1307.3842558501424</v>
      </c>
      <c r="S35" s="101">
        <v>1313.2230888914676</v>
      </c>
      <c r="T35" s="101">
        <v>1271.508891515706</v>
      </c>
      <c r="U35" s="101">
        <v>1290.8422633935008</v>
      </c>
      <c r="V35" s="101">
        <v>1306.5354976879282</v>
      </c>
      <c r="W35" s="101">
        <v>1402.178322524139</v>
      </c>
      <c r="X35" s="101">
        <v>1455.3360051575128</v>
      </c>
      <c r="Y35" s="101">
        <v>1428.0746962137034</v>
      </c>
      <c r="DA35" s="131" t="s">
        <v>2443</v>
      </c>
    </row>
    <row r="36" spans="1:105" ht="12" customHeight="1" x14ac:dyDescent="0.25">
      <c r="A36" s="107" t="s">
        <v>121</v>
      </c>
      <c r="B36" s="104">
        <v>1045.2627797797034</v>
      </c>
      <c r="C36" s="104">
        <v>1032.5550068685004</v>
      </c>
      <c r="D36" s="104">
        <v>1061.7915428289255</v>
      </c>
      <c r="E36" s="104">
        <v>1058.9770323706211</v>
      </c>
      <c r="F36" s="104">
        <v>1096.6375196085494</v>
      </c>
      <c r="G36" s="104">
        <v>1059.4470741634195</v>
      </c>
      <c r="H36" s="104">
        <v>1096.0428281402847</v>
      </c>
      <c r="I36" s="104">
        <v>1097.7398977081079</v>
      </c>
      <c r="J36" s="104">
        <v>1173.354160255773</v>
      </c>
      <c r="K36" s="104">
        <v>1261.5509328457995</v>
      </c>
      <c r="L36" s="104">
        <v>1232.9114604035817</v>
      </c>
      <c r="M36" s="104">
        <v>1225.257328748176</v>
      </c>
      <c r="N36" s="104">
        <v>1181.1961228734992</v>
      </c>
      <c r="O36" s="104">
        <v>1218.5077296155382</v>
      </c>
      <c r="P36" s="104">
        <v>1239.9839824920707</v>
      </c>
      <c r="Q36" s="104">
        <v>1258.2003392477313</v>
      </c>
      <c r="R36" s="104">
        <v>1312.756325876471</v>
      </c>
      <c r="S36" s="104">
        <v>1318.4859844344971</v>
      </c>
      <c r="T36" s="104">
        <v>1277.9570776741423</v>
      </c>
      <c r="U36" s="104">
        <v>1292.7412779626166</v>
      </c>
      <c r="V36" s="104">
        <v>1305.4560838416471</v>
      </c>
      <c r="W36" s="104">
        <v>1399.9399777685783</v>
      </c>
      <c r="X36" s="104">
        <v>1447.1822493210236</v>
      </c>
      <c r="Y36" s="104">
        <v>1424.215514257013</v>
      </c>
      <c r="DA36" s="132" t="s">
        <v>2444</v>
      </c>
    </row>
    <row r="37" spans="1:105" ht="12" customHeight="1" x14ac:dyDescent="0.25">
      <c r="A37" s="108" t="s">
        <v>53</v>
      </c>
      <c r="B37" s="98">
        <v>210.01670848485981</v>
      </c>
      <c r="C37" s="98">
        <v>205.34313908902809</v>
      </c>
      <c r="D37" s="98">
        <v>216.34967368636939</v>
      </c>
      <c r="E37" s="98">
        <v>208.34767930940768</v>
      </c>
      <c r="F37" s="98">
        <v>220.43242438332163</v>
      </c>
      <c r="G37" s="98">
        <v>240.89213432907607</v>
      </c>
      <c r="H37" s="98">
        <v>224.22113788981699</v>
      </c>
      <c r="I37" s="98">
        <v>227.14246166005864</v>
      </c>
      <c r="J37" s="98">
        <v>238.43476836073842</v>
      </c>
      <c r="K37" s="98">
        <v>258.54409736446934</v>
      </c>
      <c r="L37" s="98">
        <v>254.46086597445253</v>
      </c>
      <c r="M37" s="98">
        <v>247.36320640919271</v>
      </c>
      <c r="N37" s="98">
        <v>198.91053796261488</v>
      </c>
      <c r="O37" s="98">
        <v>224.09715272106158</v>
      </c>
      <c r="P37" s="98">
        <v>223.92046271307902</v>
      </c>
      <c r="Q37" s="98">
        <v>217.4627451862053</v>
      </c>
      <c r="R37" s="98">
        <v>255.03934638196876</v>
      </c>
      <c r="S37" s="98">
        <v>257.34757452355711</v>
      </c>
      <c r="T37" s="98">
        <v>229.43439100829997</v>
      </c>
      <c r="U37" s="98">
        <v>211.25996828189173</v>
      </c>
      <c r="V37" s="98">
        <v>200.7548989304801</v>
      </c>
      <c r="W37" s="98">
        <v>263.42474178725053</v>
      </c>
      <c r="X37" s="98">
        <v>276.05109994934469</v>
      </c>
      <c r="Y37" s="98">
        <v>222.50237032283894</v>
      </c>
      <c r="DA37" s="63" t="s">
        <v>2445</v>
      </c>
    </row>
    <row r="38" spans="1:105" ht="12" customHeight="1" x14ac:dyDescent="0.25">
      <c r="A38" s="108" t="s">
        <v>52</v>
      </c>
      <c r="B38" s="98">
        <v>835.24607129484355</v>
      </c>
      <c r="C38" s="98">
        <v>827.21186777947241</v>
      </c>
      <c r="D38" s="98">
        <v>845.44186914255613</v>
      </c>
      <c r="E38" s="98">
        <v>850.62935306121369</v>
      </c>
      <c r="F38" s="98">
        <v>876.20509522522786</v>
      </c>
      <c r="G38" s="98">
        <v>818.55493983434349</v>
      </c>
      <c r="H38" s="98">
        <v>871.82169025046744</v>
      </c>
      <c r="I38" s="98">
        <v>870.5974360480493</v>
      </c>
      <c r="J38" s="98">
        <v>934.91939189503455</v>
      </c>
      <c r="K38" s="98">
        <v>1003.00683548133</v>
      </c>
      <c r="L38" s="98">
        <v>978.45059442912918</v>
      </c>
      <c r="M38" s="98">
        <v>977.89412233898315</v>
      </c>
      <c r="N38" s="98">
        <v>982.28558491088415</v>
      </c>
      <c r="O38" s="98">
        <v>994.41057689447643</v>
      </c>
      <c r="P38" s="98">
        <v>1016.0635197789917</v>
      </c>
      <c r="Q38" s="98">
        <v>1040.7375940615259</v>
      </c>
      <c r="R38" s="98">
        <v>1057.7169794945021</v>
      </c>
      <c r="S38" s="98">
        <v>1061.13840991094</v>
      </c>
      <c r="T38" s="98">
        <v>1048.5226866658425</v>
      </c>
      <c r="U38" s="98">
        <v>1081.481309680725</v>
      </c>
      <c r="V38" s="98">
        <v>1104.701184911167</v>
      </c>
      <c r="W38" s="98">
        <v>1136.5152359813278</v>
      </c>
      <c r="X38" s="98">
        <v>1171.1311493716789</v>
      </c>
      <c r="Y38" s="98">
        <v>1201.713143934174</v>
      </c>
      <c r="DA38" s="63" t="s">
        <v>2446</v>
      </c>
    </row>
    <row r="39" spans="1:105" ht="12" customHeight="1" x14ac:dyDescent="0.25">
      <c r="A39" s="121" t="s">
        <v>54</v>
      </c>
      <c r="B39" s="122">
        <v>482.54365380954022</v>
      </c>
      <c r="C39" s="122">
        <v>470.26285609667389</v>
      </c>
      <c r="D39" s="122">
        <v>531.79631764506826</v>
      </c>
      <c r="E39" s="122">
        <v>515.1397299327823</v>
      </c>
      <c r="F39" s="122">
        <v>554.11654449371713</v>
      </c>
      <c r="G39" s="122">
        <v>541.88518837866491</v>
      </c>
      <c r="H39" s="122">
        <v>559.36534472974677</v>
      </c>
      <c r="I39" s="122">
        <v>534.47431363297142</v>
      </c>
      <c r="J39" s="122">
        <v>535.03141847465554</v>
      </c>
      <c r="K39" s="122">
        <v>563.18763828918452</v>
      </c>
      <c r="L39" s="122">
        <v>538.62474762164879</v>
      </c>
      <c r="M39" s="122">
        <v>511.13697815614483</v>
      </c>
      <c r="N39" s="122">
        <v>503.46195460889368</v>
      </c>
      <c r="O39" s="122">
        <v>552.75069369067751</v>
      </c>
      <c r="P39" s="122">
        <v>562.95530154856351</v>
      </c>
      <c r="Q39" s="122">
        <v>559.20708738603184</v>
      </c>
      <c r="R39" s="122">
        <v>585.76136593512138</v>
      </c>
      <c r="S39" s="122">
        <v>583.92010536046428</v>
      </c>
      <c r="T39" s="122">
        <v>597.31328289370833</v>
      </c>
      <c r="U39" s="122">
        <v>617.69768290789182</v>
      </c>
      <c r="V39" s="122">
        <v>705.90452742071921</v>
      </c>
      <c r="W39" s="122">
        <v>682.68430334633217</v>
      </c>
      <c r="X39" s="122">
        <v>693.44221286942548</v>
      </c>
      <c r="Y39" s="122">
        <v>580.89988226053742</v>
      </c>
      <c r="DA39" s="130" t="s">
        <v>2447</v>
      </c>
    </row>
    <row r="40" spans="1:105" ht="12" customHeight="1" x14ac:dyDescent="0.25">
      <c r="A40" s="97" t="s">
        <v>50</v>
      </c>
      <c r="B40" s="98">
        <v>482.9578465554423</v>
      </c>
      <c r="C40" s="98">
        <v>485.63440636636221</v>
      </c>
      <c r="D40" s="98">
        <v>515.56210707406592</v>
      </c>
      <c r="E40" s="98">
        <v>497.7856118268823</v>
      </c>
      <c r="F40" s="98">
        <v>569.09810643711126</v>
      </c>
      <c r="G40" s="98">
        <v>528.33083769042912</v>
      </c>
      <c r="H40" s="98">
        <v>530.02604832863346</v>
      </c>
      <c r="I40" s="98">
        <v>550.85850180229613</v>
      </c>
      <c r="J40" s="98">
        <v>556.55598043082898</v>
      </c>
      <c r="K40" s="98">
        <v>491.37866651481721</v>
      </c>
      <c r="L40" s="98">
        <v>610.7197414322369</v>
      </c>
      <c r="M40" s="98">
        <v>571.78413035875985</v>
      </c>
      <c r="N40" s="98">
        <v>179.50159320032483</v>
      </c>
      <c r="O40" s="98">
        <v>651.93570247508023</v>
      </c>
      <c r="P40" s="98">
        <v>633.2350594645759</v>
      </c>
      <c r="Q40" s="98">
        <v>554.38161699826901</v>
      </c>
      <c r="R40" s="98">
        <v>520.43071796803065</v>
      </c>
      <c r="S40" s="98">
        <v>517.12508390616154</v>
      </c>
      <c r="T40" s="98">
        <v>622.80843077857196</v>
      </c>
      <c r="U40" s="98">
        <v>644.14188169178931</v>
      </c>
      <c r="V40" s="98">
        <v>738.28112800159226</v>
      </c>
      <c r="W40" s="98">
        <v>710.58937224397494</v>
      </c>
      <c r="X40" s="98">
        <v>665.07158780778798</v>
      </c>
      <c r="Y40" s="98">
        <v>594.16487597259697</v>
      </c>
      <c r="DA40" s="63" t="s">
        <v>2448</v>
      </c>
    </row>
    <row r="41" spans="1:105" ht="12" customHeight="1" x14ac:dyDescent="0.25">
      <c r="A41" s="109" t="s">
        <v>120</v>
      </c>
      <c r="B41" s="33">
        <v>482.52506202625398</v>
      </c>
      <c r="C41" s="33">
        <v>469.58709506293434</v>
      </c>
      <c r="D41" s="33">
        <v>532.50557644053902</v>
      </c>
      <c r="E41" s="33">
        <v>515.86876809054661</v>
      </c>
      <c r="F41" s="33">
        <v>553.52179043008266</v>
      </c>
      <c r="G41" s="33">
        <v>542.41195398513821</v>
      </c>
      <c r="H41" s="33">
        <v>560.53008622007394</v>
      </c>
      <c r="I41" s="33">
        <v>533.80730609317425</v>
      </c>
      <c r="J41" s="33">
        <v>534.12186435791034</v>
      </c>
      <c r="K41" s="33">
        <v>566.25813767287468</v>
      </c>
      <c r="L41" s="33">
        <v>535.53086712312768</v>
      </c>
      <c r="M41" s="33">
        <v>508.39510936688231</v>
      </c>
      <c r="N41" s="33">
        <v>520.09047926528842</v>
      </c>
      <c r="O41" s="33">
        <v>545.13378635324227</v>
      </c>
      <c r="P41" s="33">
        <v>556.30073822049019</v>
      </c>
      <c r="Q41" s="33">
        <v>559.72717088611876</v>
      </c>
      <c r="R41" s="33">
        <v>593.3804798995111</v>
      </c>
      <c r="S41" s="33">
        <v>593.06104721991392</v>
      </c>
      <c r="T41" s="33">
        <v>593.04138537943356</v>
      </c>
      <c r="U41" s="33">
        <v>612.24778763215477</v>
      </c>
      <c r="V41" s="33">
        <v>697.93588693833635</v>
      </c>
      <c r="W41" s="33">
        <v>675.3982648098912</v>
      </c>
      <c r="X41" s="33">
        <v>700.24896032748029</v>
      </c>
      <c r="Y41" s="33">
        <v>577.76736538424461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5926.9886388584218</v>
      </c>
      <c r="C43" s="117">
        <f t="shared" si="14"/>
        <v>6324.8663984986424</v>
      </c>
      <c r="D43" s="117">
        <f t="shared" si="14"/>
        <v>6531.8492575851205</v>
      </c>
      <c r="E43" s="117">
        <f t="shared" si="14"/>
        <v>7609.3506496773734</v>
      </c>
      <c r="F43" s="117">
        <f t="shared" si="14"/>
        <v>7197.9786224709424</v>
      </c>
      <c r="G43" s="117">
        <f t="shared" si="14"/>
        <v>7533.5442150588497</v>
      </c>
      <c r="H43" s="117">
        <f t="shared" si="14"/>
        <v>7738.8410855966158</v>
      </c>
      <c r="I43" s="117">
        <f t="shared" si="14"/>
        <v>7711.5636542697912</v>
      </c>
      <c r="J43" s="117">
        <f t="shared" si="14"/>
        <v>7785.6177926683431</v>
      </c>
      <c r="K43" s="117">
        <f t="shared" si="14"/>
        <v>7010.9642939220757</v>
      </c>
      <c r="L43" s="117">
        <f t="shared" si="14"/>
        <v>6938.8914575576746</v>
      </c>
      <c r="M43" s="117">
        <f t="shared" si="14"/>
        <v>8857.4734830480684</v>
      </c>
      <c r="N43" s="117">
        <f t="shared" si="14"/>
        <v>8189.1441382119374</v>
      </c>
      <c r="O43" s="117">
        <f t="shared" si="14"/>
        <v>5167.9493027751396</v>
      </c>
      <c r="P43" s="117">
        <f t="shared" si="14"/>
        <v>5252.9297435341496</v>
      </c>
      <c r="Q43" s="117">
        <f t="shared" si="14"/>
        <v>7218.4375579235502</v>
      </c>
      <c r="R43" s="117">
        <f t="shared" ref="R43:V43" si="15">R44+R47+R49+R58</f>
        <v>7156.0110208841443</v>
      </c>
      <c r="S43" s="117">
        <f t="shared" si="15"/>
        <v>7452.1304838401466</v>
      </c>
      <c r="T43" s="117">
        <f t="shared" si="15"/>
        <v>6510.3598647274503</v>
      </c>
      <c r="U43" s="117">
        <f t="shared" si="15"/>
        <v>7489.4934065691414</v>
      </c>
      <c r="V43" s="117">
        <f t="shared" si="15"/>
        <v>8039.1283600555007</v>
      </c>
      <c r="W43" s="117">
        <f t="shared" ref="W43:Y43" si="16">W44+W47+W49+W58</f>
        <v>7492.3184016583218</v>
      </c>
      <c r="X43" s="117">
        <f t="shared" si="16"/>
        <v>8269.2485821048103</v>
      </c>
      <c r="Y43" s="117">
        <f t="shared" si="16"/>
        <v>6994.9729620393109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4054.0356827789292</v>
      </c>
      <c r="C44" s="122">
        <f t="shared" si="17"/>
        <v>4352.367712032592</v>
      </c>
      <c r="D44" s="122">
        <f t="shared" si="17"/>
        <v>4543.8229384684764</v>
      </c>
      <c r="E44" s="122">
        <f t="shared" si="17"/>
        <v>5422.1608600992913</v>
      </c>
      <c r="F44" s="122">
        <f t="shared" si="17"/>
        <v>5135.2823621501075</v>
      </c>
      <c r="G44" s="122">
        <f t="shared" si="17"/>
        <v>5438.2960358677419</v>
      </c>
      <c r="H44" s="122">
        <f t="shared" si="17"/>
        <v>5445.5020314661588</v>
      </c>
      <c r="I44" s="122">
        <f t="shared" si="17"/>
        <v>5128.9299054868106</v>
      </c>
      <c r="J44" s="122">
        <f t="shared" si="17"/>
        <v>5132.4128279043262</v>
      </c>
      <c r="K44" s="122">
        <f t="shared" si="17"/>
        <v>4543.2271710959567</v>
      </c>
      <c r="L44" s="122">
        <f t="shared" si="17"/>
        <v>4276.6905488871034</v>
      </c>
      <c r="M44" s="122">
        <f t="shared" si="17"/>
        <v>6248.1511346501738</v>
      </c>
      <c r="N44" s="122">
        <f t="shared" si="17"/>
        <v>5054.2641363409621</v>
      </c>
      <c r="O44" s="122">
        <f t="shared" si="17"/>
        <v>2553.0366578228918</v>
      </c>
      <c r="P44" s="122">
        <f t="shared" si="17"/>
        <v>2722.5197977314392</v>
      </c>
      <c r="Q44" s="122">
        <f t="shared" si="17"/>
        <v>4324.7905681666689</v>
      </c>
      <c r="R44" s="122">
        <f t="shared" ref="R44:V44" si="18">SUM(R45:R46)</f>
        <v>3929.2975104228012</v>
      </c>
      <c r="S44" s="122">
        <f t="shared" si="18"/>
        <v>4135.3760157797096</v>
      </c>
      <c r="T44" s="122">
        <f t="shared" si="18"/>
        <v>3558.0668564248435</v>
      </c>
      <c r="U44" s="122">
        <f t="shared" si="18"/>
        <v>4024.9672402916785</v>
      </c>
      <c r="V44" s="122">
        <f t="shared" si="18"/>
        <v>4612.3284818096172</v>
      </c>
      <c r="W44" s="122">
        <f t="shared" ref="W44:Y44" si="19">SUM(W45:W46)</f>
        <v>4032.2508800615815</v>
      </c>
      <c r="X44" s="122">
        <f t="shared" si="19"/>
        <v>4796.1374921874449</v>
      </c>
      <c r="Y44" s="122">
        <f t="shared" si="19"/>
        <v>3319.4234785746517</v>
      </c>
      <c r="DA44" s="130" t="s">
        <v>2451</v>
      </c>
    </row>
    <row r="45" spans="1:105" ht="12" customHeight="1" x14ac:dyDescent="0.25">
      <c r="A45" s="97" t="s">
        <v>211</v>
      </c>
      <c r="B45" s="98">
        <v>3958.210931991402</v>
      </c>
      <c r="C45" s="98">
        <v>4253.6505837176182</v>
      </c>
      <c r="D45" s="98">
        <v>4437.7722996951479</v>
      </c>
      <c r="E45" s="98">
        <v>5302.7427718343897</v>
      </c>
      <c r="F45" s="98">
        <v>5014.996846379353</v>
      </c>
      <c r="G45" s="98">
        <v>5312.6778885374833</v>
      </c>
      <c r="H45" s="98">
        <v>5322.8554349307005</v>
      </c>
      <c r="I45" s="98">
        <v>5020.4835291316249</v>
      </c>
      <c r="J45" s="98">
        <v>5023.6250139832455</v>
      </c>
      <c r="K45" s="98">
        <v>4442.3807506198164</v>
      </c>
      <c r="L45" s="98">
        <v>4186.9596655349833</v>
      </c>
      <c r="M45" s="98">
        <v>6117.4318145480056</v>
      </c>
      <c r="N45" s="98">
        <v>4960.0055507867646</v>
      </c>
      <c r="O45" s="98">
        <v>2500.8870104114453</v>
      </c>
      <c r="P45" s="98">
        <v>2665.3350257563161</v>
      </c>
      <c r="Q45" s="98">
        <v>4238.8999563300486</v>
      </c>
      <c r="R45" s="98">
        <v>3851.7192420138863</v>
      </c>
      <c r="S45" s="98">
        <v>4054.1284002458165</v>
      </c>
      <c r="T45" s="98">
        <v>3488.4353603535392</v>
      </c>
      <c r="U45" s="98">
        <v>3946.4299510668811</v>
      </c>
      <c r="V45" s="98">
        <v>4522.5065220429469</v>
      </c>
      <c r="W45" s="98">
        <v>3953.8021636043532</v>
      </c>
      <c r="X45" s="98">
        <v>4702.8283074864448</v>
      </c>
      <c r="Y45" s="98">
        <v>3254.7789099607958</v>
      </c>
      <c r="DA45" s="63" t="s">
        <v>2452</v>
      </c>
    </row>
    <row r="46" spans="1:105" ht="12" customHeight="1" x14ac:dyDescent="0.25">
      <c r="A46" s="97" t="s">
        <v>53</v>
      </c>
      <c r="B46" s="98">
        <v>95.824750787527151</v>
      </c>
      <c r="C46" s="98">
        <v>98.717128314973323</v>
      </c>
      <c r="D46" s="98">
        <v>106.05063877332816</v>
      </c>
      <c r="E46" s="98">
        <v>119.41808826490181</v>
      </c>
      <c r="F46" s="98">
        <v>120.28551577075463</v>
      </c>
      <c r="G46" s="98">
        <v>125.61814733025891</v>
      </c>
      <c r="H46" s="98">
        <v>122.64659653545836</v>
      </c>
      <c r="I46" s="98">
        <v>108.44637635518613</v>
      </c>
      <c r="J46" s="98">
        <v>108.78781392108061</v>
      </c>
      <c r="K46" s="98">
        <v>100.84642047614037</v>
      </c>
      <c r="L46" s="98">
        <v>89.730883352119889</v>
      </c>
      <c r="M46" s="98">
        <v>130.71932010216804</v>
      </c>
      <c r="N46" s="98">
        <v>94.258585554197197</v>
      </c>
      <c r="O46" s="98">
        <v>52.149647411446516</v>
      </c>
      <c r="P46" s="98">
        <v>57.184771975122921</v>
      </c>
      <c r="Q46" s="98">
        <v>85.890611836620224</v>
      </c>
      <c r="R46" s="98">
        <v>77.578268408914937</v>
      </c>
      <c r="S46" s="98">
        <v>81.247615533893409</v>
      </c>
      <c r="T46" s="98">
        <v>69.631496071304355</v>
      </c>
      <c r="U46" s="98">
        <v>78.537289224797348</v>
      </c>
      <c r="V46" s="98">
        <v>89.821959766670631</v>
      </c>
      <c r="W46" s="98">
        <v>78.448716457228301</v>
      </c>
      <c r="X46" s="98">
        <v>93.309184701000348</v>
      </c>
      <c r="Y46" s="98">
        <v>64.644568613855782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344.3492507013849</v>
      </c>
      <c r="C47" s="122">
        <f t="shared" si="20"/>
        <v>465.66826825077101</v>
      </c>
      <c r="D47" s="122">
        <f t="shared" si="20"/>
        <v>398.60782331837225</v>
      </c>
      <c r="E47" s="122">
        <f t="shared" si="20"/>
        <v>606.61223011152094</v>
      </c>
      <c r="F47" s="122">
        <f t="shared" si="20"/>
        <v>412.54313942413478</v>
      </c>
      <c r="G47" s="122">
        <f t="shared" si="20"/>
        <v>492.31156596869187</v>
      </c>
      <c r="H47" s="122">
        <f t="shared" si="20"/>
        <v>639.84367079128231</v>
      </c>
      <c r="I47" s="122">
        <f t="shared" si="20"/>
        <v>956.46126034930433</v>
      </c>
      <c r="J47" s="122">
        <f t="shared" si="20"/>
        <v>941.49094894187022</v>
      </c>
      <c r="K47" s="122">
        <f t="shared" si="20"/>
        <v>646.01921635950328</v>
      </c>
      <c r="L47" s="122">
        <f t="shared" si="20"/>
        <v>896.52997320515078</v>
      </c>
      <c r="M47" s="122">
        <f t="shared" si="20"/>
        <v>866.40357878322845</v>
      </c>
      <c r="N47" s="122">
        <f t="shared" si="20"/>
        <v>1438.2291168000004</v>
      </c>
      <c r="O47" s="122">
        <f t="shared" si="20"/>
        <v>857.47880029112207</v>
      </c>
      <c r="P47" s="122">
        <f t="shared" si="20"/>
        <v>731.48558372435377</v>
      </c>
      <c r="Q47" s="122">
        <f t="shared" si="20"/>
        <v>1059.6145275444096</v>
      </c>
      <c r="R47" s="122">
        <f t="shared" si="20"/>
        <v>1312.3935080346903</v>
      </c>
      <c r="S47" s="122">
        <f t="shared" si="20"/>
        <v>1436.1315644946176</v>
      </c>
      <c r="T47" s="122">
        <f t="shared" si="20"/>
        <v>1090.2365137844122</v>
      </c>
      <c r="U47" s="122">
        <f t="shared" si="20"/>
        <v>1554.2618959659337</v>
      </c>
      <c r="V47" s="122">
        <f t="shared" si="20"/>
        <v>1431.8144906347384</v>
      </c>
      <c r="W47" s="122">
        <f t="shared" si="20"/>
        <v>1396.3206224619637</v>
      </c>
      <c r="X47" s="122">
        <f t="shared" si="20"/>
        <v>1298.1751215306149</v>
      </c>
      <c r="Y47" s="122">
        <f t="shared" si="20"/>
        <v>1650.4617875925092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344.3492507013849</v>
      </c>
      <c r="C48" s="98">
        <f>IF(RES_hhdet_tes!C48=0,0,RES_hhdet_tes!C48*1000*11630/RES_hhdet_num!C43)</f>
        <v>465.66826825077101</v>
      </c>
      <c r="D48" s="98">
        <f>IF(RES_hhdet_tes!D48=0,0,RES_hhdet_tes!D48*1000*11630/RES_hhdet_num!D43)</f>
        <v>398.60782331837225</v>
      </c>
      <c r="E48" s="98">
        <f>IF(RES_hhdet_tes!E48=0,0,RES_hhdet_tes!E48*1000*11630/RES_hhdet_num!E43)</f>
        <v>606.61223011152094</v>
      </c>
      <c r="F48" s="98">
        <f>IF(RES_hhdet_tes!F48=0,0,RES_hhdet_tes!F48*1000*11630/RES_hhdet_num!F43)</f>
        <v>412.54313942413478</v>
      </c>
      <c r="G48" s="98">
        <f>IF(RES_hhdet_tes!G48=0,0,RES_hhdet_tes!G48*1000*11630/RES_hhdet_num!G43)</f>
        <v>492.31156596869187</v>
      </c>
      <c r="H48" s="98">
        <f>IF(RES_hhdet_tes!H48=0,0,RES_hhdet_tes!H48*1000*11630/RES_hhdet_num!H43)</f>
        <v>639.84367079128231</v>
      </c>
      <c r="I48" s="98">
        <f>IF(RES_hhdet_tes!I48=0,0,RES_hhdet_tes!I48*1000*11630/RES_hhdet_num!I43)</f>
        <v>956.46126034930433</v>
      </c>
      <c r="J48" s="98">
        <f>IF(RES_hhdet_tes!J48=0,0,RES_hhdet_tes!J48*1000*11630/RES_hhdet_num!J43)</f>
        <v>941.49094894187022</v>
      </c>
      <c r="K48" s="98">
        <f>IF(RES_hhdet_tes!K48=0,0,RES_hhdet_tes!K48*1000*11630/RES_hhdet_num!K43)</f>
        <v>646.01921635950328</v>
      </c>
      <c r="L48" s="98">
        <f>IF(RES_hhdet_tes!L48=0,0,RES_hhdet_tes!L48*1000*11630/RES_hhdet_num!L43)</f>
        <v>896.52997320515078</v>
      </c>
      <c r="M48" s="98">
        <f>IF(RES_hhdet_tes!M48=0,0,RES_hhdet_tes!M48*1000*11630/RES_hhdet_num!M43)</f>
        <v>866.40357878322845</v>
      </c>
      <c r="N48" s="98">
        <f>IF(RES_hhdet_tes!N48=0,0,RES_hhdet_tes!N48*1000*11630/RES_hhdet_num!N43)</f>
        <v>1438.2291168000004</v>
      </c>
      <c r="O48" s="98">
        <f>IF(RES_hhdet_tes!O48=0,0,RES_hhdet_tes!O48*1000*11630/RES_hhdet_num!O43)</f>
        <v>857.47880029112207</v>
      </c>
      <c r="P48" s="98">
        <f>IF(RES_hhdet_tes!P48=0,0,RES_hhdet_tes!P48*1000*11630/RES_hhdet_num!P43)</f>
        <v>731.48558372435377</v>
      </c>
      <c r="Q48" s="98">
        <f>IF(RES_hhdet_tes!Q48=0,0,RES_hhdet_tes!Q48*1000*11630/RES_hhdet_num!Q43)</f>
        <v>1059.6145275444096</v>
      </c>
      <c r="R48" s="98">
        <f>IF(RES_hhdet_tes!R48=0,0,RES_hhdet_tes!R48*1000*11630/RES_hhdet_num!R43)</f>
        <v>1312.3935080346903</v>
      </c>
      <c r="S48" s="98">
        <f>IF(RES_hhdet_tes!S48=0,0,RES_hhdet_tes!S48*1000*11630/RES_hhdet_num!S43)</f>
        <v>1436.1315644946176</v>
      </c>
      <c r="T48" s="98">
        <f>IF(RES_hhdet_tes!T48=0,0,RES_hhdet_tes!T48*1000*11630/RES_hhdet_num!T43)</f>
        <v>1090.2365137844122</v>
      </c>
      <c r="U48" s="98">
        <f>IF(RES_hhdet_tes!U48=0,0,RES_hhdet_tes!U48*1000*11630/RES_hhdet_num!U43)</f>
        <v>1554.2618959659337</v>
      </c>
      <c r="V48" s="98">
        <f>IF(RES_hhdet_tes!V48=0,0,RES_hhdet_tes!V48*1000*11630/RES_hhdet_num!V43)</f>
        <v>1431.8144906347384</v>
      </c>
      <c r="W48" s="98">
        <f>IF(RES_hhdet_tes!W48=0,0,RES_hhdet_tes!W48*1000*11630/RES_hhdet_num!W43)</f>
        <v>1396.3206224619637</v>
      </c>
      <c r="X48" s="98">
        <f>IF(RES_hhdet_tes!X48=0,0,RES_hhdet_tes!X48*1000*11630/RES_hhdet_num!X43)</f>
        <v>1298.1751215306149</v>
      </c>
      <c r="Y48" s="98">
        <f>IF(RES_hhdet_tes!Y48=0,0,RES_hhdet_tes!Y48*1000*11630/RES_hhdet_num!Y43)</f>
        <v>1650.4617875925092</v>
      </c>
      <c r="DA48" s="63" t="s">
        <v>2455</v>
      </c>
    </row>
    <row r="49" spans="1:105" ht="12" customHeight="1" x14ac:dyDescent="0.25">
      <c r="A49" s="121" t="s">
        <v>55</v>
      </c>
      <c r="B49" s="122">
        <v>1046.0600524636122</v>
      </c>
      <c r="C49" s="122">
        <v>1036.584713642897</v>
      </c>
      <c r="D49" s="122">
        <v>1057.5521981780903</v>
      </c>
      <c r="E49" s="122">
        <v>1065.3540555855477</v>
      </c>
      <c r="F49" s="122">
        <v>1096.1000632540499</v>
      </c>
      <c r="G49" s="122">
        <v>1060.9997448165166</v>
      </c>
      <c r="H49" s="122">
        <v>1094.0143052150345</v>
      </c>
      <c r="I49" s="122">
        <v>1091.7579640044032</v>
      </c>
      <c r="J49" s="122">
        <v>1176.7506029900383</v>
      </c>
      <c r="K49" s="122">
        <v>1258.3774099606946</v>
      </c>
      <c r="L49" s="122">
        <v>1227.0989716373822</v>
      </c>
      <c r="M49" s="122">
        <v>1231.8263152001921</v>
      </c>
      <c r="N49" s="122">
        <v>1192.5045203139862</v>
      </c>
      <c r="O49" s="122">
        <v>1205.5311176498333</v>
      </c>
      <c r="P49" s="122">
        <v>1236.8675650145785</v>
      </c>
      <c r="Q49" s="122">
        <v>1274.7553231430313</v>
      </c>
      <c r="R49" s="122">
        <v>1327.8570451416799</v>
      </c>
      <c r="S49" s="122">
        <v>1296.5136616272778</v>
      </c>
      <c r="T49" s="122">
        <v>1264.4294910547585</v>
      </c>
      <c r="U49" s="122">
        <v>1291.8803486413437</v>
      </c>
      <c r="V49" s="122">
        <v>1288.3892510127841</v>
      </c>
      <c r="W49" s="122">
        <v>1380.5562573877532</v>
      </c>
      <c r="X49" s="122">
        <v>1482.5262476251555</v>
      </c>
      <c r="Y49" s="122">
        <v>1443.6612144095825</v>
      </c>
      <c r="DA49" s="130" t="s">
        <v>2456</v>
      </c>
    </row>
    <row r="50" spans="1:105" ht="12" customHeight="1" x14ac:dyDescent="0.25">
      <c r="A50" s="97" t="s">
        <v>138</v>
      </c>
      <c r="B50" s="98">
        <v>1048.4533383404355</v>
      </c>
      <c r="C50" s="98">
        <v>1049.8851229656877</v>
      </c>
      <c r="D50" s="98">
        <v>1043.8328105301196</v>
      </c>
      <c r="E50" s="98">
        <v>1090.2273097876741</v>
      </c>
      <c r="F50" s="98">
        <v>1097.1294294825059</v>
      </c>
      <c r="G50" s="98">
        <v>1071.9218645397384</v>
      </c>
      <c r="H50" s="98">
        <v>1089.3336993693363</v>
      </c>
      <c r="I50" s="98">
        <v>1067.7439707138992</v>
      </c>
      <c r="J50" s="98">
        <v>1195.1525842102926</v>
      </c>
      <c r="K50" s="98">
        <v>1239.2881737189573</v>
      </c>
      <c r="L50" s="98">
        <v>1188.7181381109297</v>
      </c>
      <c r="M50" s="98">
        <v>1255.7475839033848</v>
      </c>
      <c r="N50" s="98">
        <v>1238.4297889303712</v>
      </c>
      <c r="O50" s="98">
        <v>1107.9226977976464</v>
      </c>
      <c r="P50" s="98">
        <v>1194.5753973835306</v>
      </c>
      <c r="Q50" s="98">
        <v>1350.1958269986392</v>
      </c>
      <c r="R50" s="98">
        <v>1403.0796398434034</v>
      </c>
      <c r="S50" s="98">
        <v>1169.7900089043681</v>
      </c>
      <c r="T50" s="98">
        <v>1202.3961524764723</v>
      </c>
      <c r="U50" s="98">
        <v>1314.5538100090985</v>
      </c>
      <c r="V50" s="98">
        <v>1226.4982311423387</v>
      </c>
      <c r="W50" s="98">
        <v>1308.3993727788184</v>
      </c>
      <c r="X50" s="98">
        <v>1596.2387869855772</v>
      </c>
      <c r="Y50" s="98">
        <v>1483.3801936118039</v>
      </c>
      <c r="DA50" s="63" t="s">
        <v>2457</v>
      </c>
    </row>
    <row r="51" spans="1:105" ht="12" customHeight="1" x14ac:dyDescent="0.25">
      <c r="A51" s="97" t="s">
        <v>137</v>
      </c>
      <c r="B51" s="98">
        <v>1048.4533383404357</v>
      </c>
      <c r="C51" s="98">
        <v>1049.8975859830889</v>
      </c>
      <c r="D51" s="98">
        <v>1043.8312224807169</v>
      </c>
      <c r="E51" s="98">
        <v>1090.2377877277297</v>
      </c>
      <c r="F51" s="98">
        <v>1097.1322400422716</v>
      </c>
      <c r="G51" s="98">
        <v>1071.918928147302</v>
      </c>
      <c r="H51" s="98">
        <v>1089.3239661730329</v>
      </c>
      <c r="I51" s="98">
        <v>1067.7571260903032</v>
      </c>
      <c r="J51" s="98">
        <v>1195.1628135547985</v>
      </c>
      <c r="K51" s="98">
        <v>1239.2925357242382</v>
      </c>
      <c r="L51" s="98">
        <v>1188.7202185191795</v>
      </c>
      <c r="M51" s="98">
        <v>1255.7510116364322</v>
      </c>
      <c r="N51" s="98">
        <v>1238.4422626353269</v>
      </c>
      <c r="O51" s="98">
        <v>1107.8693446049035</v>
      </c>
      <c r="P51" s="98">
        <v>1194.4947307934406</v>
      </c>
      <c r="Q51" s="98">
        <v>1350.3082085630795</v>
      </c>
      <c r="R51" s="98">
        <v>1403.1421572979257</v>
      </c>
      <c r="S51" s="98">
        <v>1169.6725661939106</v>
      </c>
      <c r="T51" s="98">
        <v>1202.2879432289212</v>
      </c>
      <c r="U51" s="98">
        <v>1314.6249205298998</v>
      </c>
      <c r="V51" s="98">
        <v>1226.620773141811</v>
      </c>
      <c r="W51" s="98">
        <v>1308.51758070508</v>
      </c>
      <c r="X51" s="98">
        <v>1596.3021251904527</v>
      </c>
      <c r="Y51" s="98">
        <v>1483.6961923567912</v>
      </c>
      <c r="DA51" s="63" t="s">
        <v>2458</v>
      </c>
    </row>
    <row r="52" spans="1:105" ht="12" customHeight="1" x14ac:dyDescent="0.25">
      <c r="A52" s="100" t="s">
        <v>211</v>
      </c>
      <c r="B52" s="101">
        <v>210.80935690312415</v>
      </c>
      <c r="C52" s="101">
        <v>209.65556197679354</v>
      </c>
      <c r="D52" s="101">
        <v>213.63550630877251</v>
      </c>
      <c r="E52" s="101">
        <v>216.06181865602809</v>
      </c>
      <c r="F52" s="101">
        <v>224.08010462070757</v>
      </c>
      <c r="G52" s="101">
        <v>247.36808645765288</v>
      </c>
      <c r="H52" s="101">
        <v>223.9054080811982</v>
      </c>
      <c r="I52" s="101">
        <v>219.58393084102829</v>
      </c>
      <c r="J52" s="101">
        <v>244.05359737990031</v>
      </c>
      <c r="K52" s="101">
        <v>252.83055455247555</v>
      </c>
      <c r="L52" s="101">
        <v>242.92345670904578</v>
      </c>
      <c r="M52" s="101">
        <v>255.06657670850655</v>
      </c>
      <c r="N52" s="101">
        <v>211.99161865261314</v>
      </c>
      <c r="O52" s="101">
        <v>204.36054088876972</v>
      </c>
      <c r="P52" s="101">
        <v>216.40115826435871</v>
      </c>
      <c r="Q52" s="101">
        <v>238.71599587313855</v>
      </c>
      <c r="R52" s="101">
        <v>278.76114102342655</v>
      </c>
      <c r="S52" s="101">
        <v>226.01103706852047</v>
      </c>
      <c r="T52" s="101">
        <v>211.62322010221729</v>
      </c>
      <c r="U52" s="101">
        <v>216.64223096954481</v>
      </c>
      <c r="V52" s="101">
        <v>183.59117361611413</v>
      </c>
      <c r="W52" s="101">
        <v>240.71788015530859</v>
      </c>
      <c r="X52" s="101">
        <v>316.77777151870123</v>
      </c>
      <c r="Y52" s="101">
        <v>243.2766495310764</v>
      </c>
      <c r="DA52" s="131" t="s">
        <v>2459</v>
      </c>
    </row>
    <row r="53" spans="1:105" ht="12" customHeight="1" x14ac:dyDescent="0.25">
      <c r="A53" s="103" t="s">
        <v>52</v>
      </c>
      <c r="B53" s="104">
        <v>837.64398143731148</v>
      </c>
      <c r="C53" s="104">
        <v>840.24202400629554</v>
      </c>
      <c r="D53" s="104">
        <v>830.19571617194435</v>
      </c>
      <c r="E53" s="104">
        <v>874.17596907170173</v>
      </c>
      <c r="F53" s="104">
        <v>873.05213542156412</v>
      </c>
      <c r="G53" s="104">
        <v>824.55084168964902</v>
      </c>
      <c r="H53" s="104">
        <v>865.41855809183471</v>
      </c>
      <c r="I53" s="104">
        <v>848.17319524927484</v>
      </c>
      <c r="J53" s="104">
        <v>951.10921617489828</v>
      </c>
      <c r="K53" s="104">
        <v>986.46198117176266</v>
      </c>
      <c r="L53" s="104">
        <v>945.79676181013383</v>
      </c>
      <c r="M53" s="104">
        <v>1000.6844349279257</v>
      </c>
      <c r="N53" s="104">
        <v>1026.4506439827137</v>
      </c>
      <c r="O53" s="104">
        <v>903.50880371613368</v>
      </c>
      <c r="P53" s="104">
        <v>978.09357252908183</v>
      </c>
      <c r="Q53" s="104">
        <v>1111.5922126899411</v>
      </c>
      <c r="R53" s="104">
        <v>1124.3810162744992</v>
      </c>
      <c r="S53" s="104">
        <v>943.66152912539019</v>
      </c>
      <c r="T53" s="104">
        <v>990.66472312670408</v>
      </c>
      <c r="U53" s="104">
        <v>1097.9826895603551</v>
      </c>
      <c r="V53" s="104">
        <v>1043.029599525697</v>
      </c>
      <c r="W53" s="104">
        <v>1067.7997005497714</v>
      </c>
      <c r="X53" s="104">
        <v>1279.5243536717517</v>
      </c>
      <c r="Y53" s="104">
        <v>1240.4195428257146</v>
      </c>
      <c r="DA53" s="132" t="s">
        <v>2460</v>
      </c>
    </row>
    <row r="54" spans="1:105" ht="12" customHeight="1" x14ac:dyDescent="0.25">
      <c r="A54" s="106" t="s">
        <v>122</v>
      </c>
      <c r="B54" s="101">
        <v>1045.2627797797036</v>
      </c>
      <c r="C54" s="101">
        <v>1032.2108171624475</v>
      </c>
      <c r="D54" s="101">
        <v>1061.7126838668489</v>
      </c>
      <c r="E54" s="101">
        <v>1058.4486466629835</v>
      </c>
      <c r="F54" s="101">
        <v>1096.0833444533425</v>
      </c>
      <c r="G54" s="101">
        <v>1058.5350602568233</v>
      </c>
      <c r="H54" s="101">
        <v>1095.0609135858049</v>
      </c>
      <c r="I54" s="101">
        <v>1096.4745391729673</v>
      </c>
      <c r="J54" s="101">
        <v>1172.291045984133</v>
      </c>
      <c r="K54" s="101">
        <v>1261.4084553803207</v>
      </c>
      <c r="L54" s="101">
        <v>1233.8129721004232</v>
      </c>
      <c r="M54" s="101">
        <v>1227.7622112749498</v>
      </c>
      <c r="N54" s="101">
        <v>1185.2075575690039</v>
      </c>
      <c r="O54" s="101">
        <v>1223.5597866148646</v>
      </c>
      <c r="P54" s="101">
        <v>1244.6947452030031</v>
      </c>
      <c r="Q54" s="101">
        <v>1257.8541886020557</v>
      </c>
      <c r="R54" s="101">
        <v>1310.0493912038903</v>
      </c>
      <c r="S54" s="101">
        <v>1314.0435190452968</v>
      </c>
      <c r="T54" s="101">
        <v>1270.4494790266235</v>
      </c>
      <c r="U54" s="101">
        <v>1286.0973562126896</v>
      </c>
      <c r="V54" s="101">
        <v>1300.2227943743549</v>
      </c>
      <c r="W54" s="101">
        <v>1397.1417416659581</v>
      </c>
      <c r="X54" s="101">
        <v>1449.8528734551887</v>
      </c>
      <c r="Y54" s="101">
        <v>1422.7939908218018</v>
      </c>
      <c r="DA54" s="131" t="s">
        <v>2461</v>
      </c>
    </row>
    <row r="55" spans="1:105" ht="12" customHeight="1" x14ac:dyDescent="0.25">
      <c r="A55" s="107" t="s">
        <v>121</v>
      </c>
      <c r="B55" s="104">
        <v>1045.2627797797031</v>
      </c>
      <c r="C55" s="104">
        <v>1032.4588857442495</v>
      </c>
      <c r="D55" s="104">
        <v>1061.5345510324692</v>
      </c>
      <c r="E55" s="104">
        <v>1058.4633166195833</v>
      </c>
      <c r="F55" s="104">
        <v>1095.695732194981</v>
      </c>
      <c r="G55" s="104">
        <v>1058.3182421436156</v>
      </c>
      <c r="H55" s="104">
        <v>1095.0779458643779</v>
      </c>
      <c r="I55" s="104">
        <v>1097.1305085543563</v>
      </c>
      <c r="J55" s="104">
        <v>1173.3898277161638</v>
      </c>
      <c r="K55" s="104">
        <v>1262.1900794526762</v>
      </c>
      <c r="L55" s="104">
        <v>1234.190207073204</v>
      </c>
      <c r="M55" s="104">
        <v>1227.2872610300033</v>
      </c>
      <c r="N55" s="104">
        <v>1183.6522975944858</v>
      </c>
      <c r="O55" s="104">
        <v>1221.5572587331988</v>
      </c>
      <c r="P55" s="104">
        <v>1243.6236992392569</v>
      </c>
      <c r="Q55" s="104">
        <v>1262.4686752544669</v>
      </c>
      <c r="R55" s="104">
        <v>1315.9478955545023</v>
      </c>
      <c r="S55" s="104">
        <v>1319.607980159979</v>
      </c>
      <c r="T55" s="104">
        <v>1276.6022573564603</v>
      </c>
      <c r="U55" s="104">
        <v>1288.6373189149836</v>
      </c>
      <c r="V55" s="104">
        <v>1299.9286791508478</v>
      </c>
      <c r="W55" s="104">
        <v>1396.3295360467089</v>
      </c>
      <c r="X55" s="104">
        <v>1453.1108729080752</v>
      </c>
      <c r="Y55" s="104">
        <v>1432.1684392727332</v>
      </c>
      <c r="DA55" s="132" t="s">
        <v>2462</v>
      </c>
    </row>
    <row r="56" spans="1:105" ht="12" customHeight="1" x14ac:dyDescent="0.25">
      <c r="A56" s="108" t="s">
        <v>53</v>
      </c>
      <c r="B56" s="98">
        <v>210.01670848485975</v>
      </c>
      <c r="C56" s="98">
        <v>205.32402358113259</v>
      </c>
      <c r="D56" s="98">
        <v>216.29730927295978</v>
      </c>
      <c r="E56" s="98">
        <v>208.24660867115801</v>
      </c>
      <c r="F56" s="98">
        <v>220.24311799984088</v>
      </c>
      <c r="G56" s="98">
        <v>240.63546576942721</v>
      </c>
      <c r="H56" s="98">
        <v>224.02374870366594</v>
      </c>
      <c r="I56" s="98">
        <v>227.01636789888525</v>
      </c>
      <c r="J56" s="98">
        <v>238.44201626844128</v>
      </c>
      <c r="K56" s="98">
        <v>258.67508500694692</v>
      </c>
      <c r="L56" s="98">
        <v>254.72478677928225</v>
      </c>
      <c r="M56" s="98">
        <v>247.77302281774988</v>
      </c>
      <c r="N56" s="98">
        <v>199.3241517779843</v>
      </c>
      <c r="O56" s="98">
        <v>224.65799511524372</v>
      </c>
      <c r="P56" s="98">
        <v>224.57773495988394</v>
      </c>
      <c r="Q56" s="98">
        <v>218.20046877159012</v>
      </c>
      <c r="R56" s="98">
        <v>255.65939736064064</v>
      </c>
      <c r="S56" s="98">
        <v>257.56657031265684</v>
      </c>
      <c r="T56" s="98">
        <v>229.19115719400136</v>
      </c>
      <c r="U56" s="98">
        <v>210.58929869547669</v>
      </c>
      <c r="V56" s="98">
        <v>199.9048867517611</v>
      </c>
      <c r="W56" s="98">
        <v>262.74537003315822</v>
      </c>
      <c r="X56" s="98">
        <v>277.18198934710915</v>
      </c>
      <c r="Y56" s="98">
        <v>223.74484005391847</v>
      </c>
      <c r="DA56" s="63" t="s">
        <v>2463</v>
      </c>
    </row>
    <row r="57" spans="1:105" ht="12" customHeight="1" x14ac:dyDescent="0.25">
      <c r="A57" s="108" t="s">
        <v>52</v>
      </c>
      <c r="B57" s="98">
        <v>835.24607129484355</v>
      </c>
      <c r="C57" s="98">
        <v>827.13486216311685</v>
      </c>
      <c r="D57" s="98">
        <v>845.23724175950917</v>
      </c>
      <c r="E57" s="98">
        <v>850.21670794842532</v>
      </c>
      <c r="F57" s="98">
        <v>875.4526141951402</v>
      </c>
      <c r="G57" s="98">
        <v>817.68277637418839</v>
      </c>
      <c r="H57" s="98">
        <v>871.05419716071174</v>
      </c>
      <c r="I57" s="98">
        <v>870.11414065547126</v>
      </c>
      <c r="J57" s="98">
        <v>934.94781144772253</v>
      </c>
      <c r="K57" s="98">
        <v>1003.5149944457291</v>
      </c>
      <c r="L57" s="98">
        <v>979.46542029392151</v>
      </c>
      <c r="M57" s="98">
        <v>979.51423821225319</v>
      </c>
      <c r="N57" s="98">
        <v>984.32814581650155</v>
      </c>
      <c r="O57" s="98">
        <v>996.89926361795483</v>
      </c>
      <c r="P57" s="98">
        <v>1019.0459642793726</v>
      </c>
      <c r="Q57" s="98">
        <v>1044.2682064828768</v>
      </c>
      <c r="R57" s="98">
        <v>1060.2884981938616</v>
      </c>
      <c r="S57" s="98">
        <v>1062.0414098473225</v>
      </c>
      <c r="T57" s="98">
        <v>1047.411100162459</v>
      </c>
      <c r="U57" s="98">
        <v>1078.0480202195067</v>
      </c>
      <c r="V57" s="98">
        <v>1100.0237923990865</v>
      </c>
      <c r="W57" s="98">
        <v>1133.5841660135507</v>
      </c>
      <c r="X57" s="98">
        <v>1175.9288835609657</v>
      </c>
      <c r="Y57" s="98">
        <v>1208.4235992188146</v>
      </c>
      <c r="DA57" s="63" t="s">
        <v>2464</v>
      </c>
    </row>
    <row r="58" spans="1:105" ht="12" customHeight="1" x14ac:dyDescent="0.25">
      <c r="A58" s="121" t="s">
        <v>54</v>
      </c>
      <c r="B58" s="122">
        <v>482.54365291449551</v>
      </c>
      <c r="C58" s="122">
        <v>470.24570457238292</v>
      </c>
      <c r="D58" s="122">
        <v>531.86629762018117</v>
      </c>
      <c r="E58" s="122">
        <v>515.22350388101313</v>
      </c>
      <c r="F58" s="122">
        <v>554.05305764264961</v>
      </c>
      <c r="G58" s="122">
        <v>541.93686840589908</v>
      </c>
      <c r="H58" s="122">
        <v>559.48107812414082</v>
      </c>
      <c r="I58" s="122">
        <v>534.414524429273</v>
      </c>
      <c r="J58" s="122">
        <v>534.96341283210882</v>
      </c>
      <c r="K58" s="122">
        <v>563.34049650592158</v>
      </c>
      <c r="L58" s="122">
        <v>538.57196382803807</v>
      </c>
      <c r="M58" s="122">
        <v>511.09245441447428</v>
      </c>
      <c r="N58" s="122">
        <v>504.14636475698927</v>
      </c>
      <c r="O58" s="122">
        <v>551.90272701129186</v>
      </c>
      <c r="P58" s="122">
        <v>562.05679706377725</v>
      </c>
      <c r="Q58" s="122">
        <v>559.2771390694403</v>
      </c>
      <c r="R58" s="122">
        <v>586.46295728497228</v>
      </c>
      <c r="S58" s="122">
        <v>584.10924193854271</v>
      </c>
      <c r="T58" s="122">
        <v>597.6270034634349</v>
      </c>
      <c r="U58" s="122">
        <v>618.3839216701856</v>
      </c>
      <c r="V58" s="122">
        <v>706.596136598361</v>
      </c>
      <c r="W58" s="122">
        <v>683.19064174702385</v>
      </c>
      <c r="X58" s="122">
        <v>692.40972076159414</v>
      </c>
      <c r="Y58" s="122">
        <v>581.42648146256749</v>
      </c>
      <c r="DA58" s="130" t="s">
        <v>2465</v>
      </c>
    </row>
    <row r="59" spans="1:105" ht="12" customHeight="1" x14ac:dyDescent="0.25">
      <c r="A59" s="97" t="s">
        <v>50</v>
      </c>
      <c r="B59" s="98">
        <v>482.95784655544236</v>
      </c>
      <c r="C59" s="98">
        <v>485.63440636636216</v>
      </c>
      <c r="D59" s="98">
        <v>515.56210707406615</v>
      </c>
      <c r="E59" s="98">
        <v>497.78561182688213</v>
      </c>
      <c r="F59" s="98">
        <v>569.09810643711137</v>
      </c>
      <c r="G59" s="98">
        <v>528.33083769042878</v>
      </c>
      <c r="H59" s="98">
        <v>530.02604832863324</v>
      </c>
      <c r="I59" s="98">
        <v>550.85850180229613</v>
      </c>
      <c r="J59" s="98">
        <v>556.55598043082887</v>
      </c>
      <c r="K59" s="98">
        <v>491.3786665148175</v>
      </c>
      <c r="L59" s="98">
        <v>610.71974143223656</v>
      </c>
      <c r="M59" s="98">
        <v>571.78413035875883</v>
      </c>
      <c r="N59" s="98">
        <v>179.50159320032461</v>
      </c>
      <c r="O59" s="98">
        <v>651.93570247508239</v>
      </c>
      <c r="P59" s="98">
        <v>633.23505946457738</v>
      </c>
      <c r="Q59" s="98">
        <v>554.38161699826719</v>
      </c>
      <c r="R59" s="98">
        <v>520.4307179680286</v>
      </c>
      <c r="S59" s="98">
        <v>517.12508390615983</v>
      </c>
      <c r="T59" s="98">
        <v>622.80843077857037</v>
      </c>
      <c r="U59" s="98">
        <v>644.14188169179567</v>
      </c>
      <c r="V59" s="98">
        <v>738.28112800159045</v>
      </c>
      <c r="W59" s="98">
        <v>710.58937224397732</v>
      </c>
      <c r="X59" s="98">
        <v>665.07158780778786</v>
      </c>
      <c r="Y59" s="98">
        <v>594.16487597259436</v>
      </c>
      <c r="DA59" s="63" t="s">
        <v>2466</v>
      </c>
    </row>
    <row r="60" spans="1:105" ht="12" customHeight="1" x14ac:dyDescent="0.25">
      <c r="A60" s="109" t="s">
        <v>120</v>
      </c>
      <c r="B60" s="33">
        <v>482.52506202625409</v>
      </c>
      <c r="C60" s="33">
        <v>469.58709506293428</v>
      </c>
      <c r="D60" s="33">
        <v>532.50557644053902</v>
      </c>
      <c r="E60" s="33">
        <v>515.8687680905465</v>
      </c>
      <c r="F60" s="33">
        <v>553.52179043008266</v>
      </c>
      <c r="G60" s="33">
        <v>542.4119539851381</v>
      </c>
      <c r="H60" s="33">
        <v>560.53008622007394</v>
      </c>
      <c r="I60" s="33">
        <v>533.80730609317413</v>
      </c>
      <c r="J60" s="33">
        <v>534.12186435791</v>
      </c>
      <c r="K60" s="33">
        <v>566.25813767287536</v>
      </c>
      <c r="L60" s="33">
        <v>535.53086712312756</v>
      </c>
      <c r="M60" s="33">
        <v>508.39510936688146</v>
      </c>
      <c r="N60" s="33">
        <v>520.09047926528831</v>
      </c>
      <c r="O60" s="33">
        <v>545.13378635324375</v>
      </c>
      <c r="P60" s="33">
        <v>556.3007382204886</v>
      </c>
      <c r="Q60" s="33">
        <v>559.72717088611648</v>
      </c>
      <c r="R60" s="33">
        <v>593.38047989951235</v>
      </c>
      <c r="S60" s="33">
        <v>593.06104721991289</v>
      </c>
      <c r="T60" s="33">
        <v>593.04138537943595</v>
      </c>
      <c r="U60" s="33">
        <v>612.24778763215852</v>
      </c>
      <c r="V60" s="33">
        <v>697.93588693833419</v>
      </c>
      <c r="W60" s="33">
        <v>675.39826480989257</v>
      </c>
      <c r="X60" s="33">
        <v>700.24896032748018</v>
      </c>
      <c r="Y60" s="33">
        <v>577.76736538424791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5903.1743350377355</v>
      </c>
      <c r="C62" s="117">
        <f t="shared" si="21"/>
        <v>5685.383670995061</v>
      </c>
      <c r="D62" s="117">
        <f t="shared" si="21"/>
        <v>5209.46914055657</v>
      </c>
      <c r="E62" s="117">
        <f t="shared" si="21"/>
        <v>5992.2023174288852</v>
      </c>
      <c r="F62" s="117">
        <f t="shared" si="21"/>
        <v>5867.6664624173354</v>
      </c>
      <c r="G62" s="117">
        <f t="shared" si="21"/>
        <v>6778.0325822250425</v>
      </c>
      <c r="H62" s="117">
        <f t="shared" si="21"/>
        <v>8109.4006933501969</v>
      </c>
      <c r="I62" s="117">
        <f t="shared" si="21"/>
        <v>7993.030798436539</v>
      </c>
      <c r="J62" s="117">
        <f t="shared" si="21"/>
        <v>7674.7413851262099</v>
      </c>
      <c r="K62" s="117">
        <f t="shared" si="21"/>
        <v>7581.011368955712</v>
      </c>
      <c r="L62" s="117">
        <f t="shared" si="21"/>
        <v>7449.2126627607277</v>
      </c>
      <c r="M62" s="117">
        <f t="shared" si="21"/>
        <v>8655.7898182727167</v>
      </c>
      <c r="N62" s="117">
        <f t="shared" si="21"/>
        <v>8573.8406611718383</v>
      </c>
      <c r="O62" s="117">
        <f t="shared" si="21"/>
        <v>6316.9508810100233</v>
      </c>
      <c r="P62" s="117">
        <f t="shared" si="21"/>
        <v>5885.7027332461948</v>
      </c>
      <c r="Q62" s="117">
        <f t="shared" si="21"/>
        <v>7607.2732011735407</v>
      </c>
      <c r="R62" s="117">
        <f t="shared" ref="R62:V62" si="22">R63+R66+R68+R77</f>
        <v>7480.2007350955291</v>
      </c>
      <c r="S62" s="117">
        <f t="shared" si="22"/>
        <v>7716.2509841888705</v>
      </c>
      <c r="T62" s="117">
        <f t="shared" si="22"/>
        <v>6663.6565044027902</v>
      </c>
      <c r="U62" s="117">
        <f t="shared" si="22"/>
        <v>7531.5588685133262</v>
      </c>
      <c r="V62" s="117">
        <f t="shared" si="22"/>
        <v>7816.4446429189275</v>
      </c>
      <c r="W62" s="117">
        <f t="shared" ref="W62:Y62" si="23">W63+W66+W68+W77</f>
        <v>8446.1408567653707</v>
      </c>
      <c r="X62" s="117">
        <f t="shared" si="23"/>
        <v>8157.535502571267</v>
      </c>
      <c r="Y62" s="117">
        <f t="shared" si="23"/>
        <v>7392.8781561410024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4033.5012374843909</v>
      </c>
      <c r="C63" s="122">
        <f t="shared" si="24"/>
        <v>3770.4006540556275</v>
      </c>
      <c r="D63" s="122">
        <f t="shared" si="24"/>
        <v>3393.298484718227</v>
      </c>
      <c r="E63" s="122">
        <f t="shared" si="24"/>
        <v>4002.1664443072009</v>
      </c>
      <c r="F63" s="122">
        <f t="shared" si="24"/>
        <v>3861.7561354207264</v>
      </c>
      <c r="G63" s="122">
        <f t="shared" si="24"/>
        <v>4648.7389345834808</v>
      </c>
      <c r="H63" s="122">
        <f t="shared" si="24"/>
        <v>5665.6658803336368</v>
      </c>
      <c r="I63" s="122">
        <f t="shared" si="24"/>
        <v>5216.6046739532103</v>
      </c>
      <c r="J63" s="122">
        <f t="shared" si="24"/>
        <v>4840.15782168237</v>
      </c>
      <c r="K63" s="122">
        <f t="shared" si="24"/>
        <v>4925.5547166414344</v>
      </c>
      <c r="L63" s="122">
        <f t="shared" si="24"/>
        <v>4450.6034382569642</v>
      </c>
      <c r="M63" s="122">
        <f t="shared" si="24"/>
        <v>5767.3857706060799</v>
      </c>
      <c r="N63" s="122">
        <f t="shared" si="24"/>
        <v>4984.2844440772096</v>
      </c>
      <c r="O63" s="122">
        <f t="shared" si="24"/>
        <v>3456.0070483220197</v>
      </c>
      <c r="P63" s="122">
        <f t="shared" si="24"/>
        <v>3281.8458787184745</v>
      </c>
      <c r="Q63" s="122">
        <f t="shared" si="24"/>
        <v>4731.2717477988963</v>
      </c>
      <c r="R63" s="122">
        <f t="shared" ref="R63:V63" si="25">SUM(R64:R65)</f>
        <v>4171.5486796451187</v>
      </c>
      <c r="S63" s="122">
        <f t="shared" si="25"/>
        <v>4267.5054847890651</v>
      </c>
      <c r="T63" s="122">
        <f t="shared" si="25"/>
        <v>3643.2246377938877</v>
      </c>
      <c r="U63" s="122">
        <f t="shared" si="25"/>
        <v>3947.830211550237</v>
      </c>
      <c r="V63" s="122">
        <f t="shared" si="25"/>
        <v>4259.7445073497474</v>
      </c>
      <c r="W63" s="122">
        <f t="shared" ref="W63:Y63" si="26">SUM(W64:W65)</f>
        <v>4821.3004754662898</v>
      </c>
      <c r="X63" s="122">
        <f t="shared" si="26"/>
        <v>4597.4087068130139</v>
      </c>
      <c r="Y63" s="122">
        <f t="shared" si="26"/>
        <v>3665.4663396304309</v>
      </c>
      <c r="DA63" s="130" t="s">
        <v>2469</v>
      </c>
    </row>
    <row r="64" spans="1:105" ht="12" customHeight="1" x14ac:dyDescent="0.25">
      <c r="A64" s="97" t="s">
        <v>212</v>
      </c>
      <c r="B64" s="98">
        <v>3938.1618568950757</v>
      </c>
      <c r="C64" s="98">
        <v>3684.8832644894214</v>
      </c>
      <c r="D64" s="98">
        <v>3314.1005325255237</v>
      </c>
      <c r="E64" s="98">
        <v>3914.0224223889072</v>
      </c>
      <c r="F64" s="98">
        <v>3771.3008701068497</v>
      </c>
      <c r="G64" s="98">
        <v>4541.3586138850624</v>
      </c>
      <c r="H64" s="98">
        <v>5538.0606323115544</v>
      </c>
      <c r="I64" s="98">
        <v>5106.304497465605</v>
      </c>
      <c r="J64" s="98">
        <v>4737.5647127276397</v>
      </c>
      <c r="K64" s="98">
        <v>4816.221737389852</v>
      </c>
      <c r="L64" s="98">
        <v>4357.2236219247534</v>
      </c>
      <c r="M64" s="98">
        <v>5646.7246773556917</v>
      </c>
      <c r="N64" s="98">
        <v>4891.3309321464649</v>
      </c>
      <c r="O64" s="98">
        <v>3385.4128606243157</v>
      </c>
      <c r="P64" s="98">
        <v>3212.9128232496432</v>
      </c>
      <c r="Q64" s="98">
        <v>4637.3083942494941</v>
      </c>
      <c r="R64" s="98">
        <v>4089.1875139935155</v>
      </c>
      <c r="S64" s="98">
        <v>4183.6619253173521</v>
      </c>
      <c r="T64" s="98">
        <v>3571.9266008850686</v>
      </c>
      <c r="U64" s="98">
        <v>3870.79806082087</v>
      </c>
      <c r="V64" s="98">
        <v>4176.7888806495985</v>
      </c>
      <c r="W64" s="98">
        <v>4727.5005495179375</v>
      </c>
      <c r="X64" s="98">
        <v>4507.9658042963993</v>
      </c>
      <c r="Y64" s="98">
        <v>3594.0827117735344</v>
      </c>
      <c r="DA64" s="63" t="s">
        <v>2470</v>
      </c>
    </row>
    <row r="65" spans="1:105" ht="12" customHeight="1" x14ac:dyDescent="0.25">
      <c r="A65" s="97" t="s">
        <v>53</v>
      </c>
      <c r="B65" s="98">
        <v>95.339380589315027</v>
      </c>
      <c r="C65" s="98">
        <v>85.517389566206205</v>
      </c>
      <c r="D65" s="98">
        <v>79.19795219270317</v>
      </c>
      <c r="E65" s="98">
        <v>88.144021918293546</v>
      </c>
      <c r="F65" s="98">
        <v>90.455265313876467</v>
      </c>
      <c r="G65" s="98">
        <v>107.38032069841891</v>
      </c>
      <c r="H65" s="98">
        <v>127.60524802208222</v>
      </c>
      <c r="I65" s="98">
        <v>110.30017648760538</v>
      </c>
      <c r="J65" s="98">
        <v>102.59310895473038</v>
      </c>
      <c r="K65" s="98">
        <v>109.33297925158216</v>
      </c>
      <c r="L65" s="98">
        <v>93.379816332210737</v>
      </c>
      <c r="M65" s="98">
        <v>120.66109325038856</v>
      </c>
      <c r="N65" s="98">
        <v>92.95351193074498</v>
      </c>
      <c r="O65" s="98">
        <v>70.594187697703774</v>
      </c>
      <c r="P65" s="98">
        <v>68.933055468831384</v>
      </c>
      <c r="Q65" s="98">
        <v>93.963353549401774</v>
      </c>
      <c r="R65" s="98">
        <v>82.361165651602946</v>
      </c>
      <c r="S65" s="98">
        <v>83.843559471713405</v>
      </c>
      <c r="T65" s="98">
        <v>71.298036908819057</v>
      </c>
      <c r="U65" s="98">
        <v>77.032150729367203</v>
      </c>
      <c r="V65" s="98">
        <v>82.955626700149267</v>
      </c>
      <c r="W65" s="98">
        <v>93.799925948352396</v>
      </c>
      <c r="X65" s="98">
        <v>89.442902516614808</v>
      </c>
      <c r="Y65" s="98">
        <v>71.383627856896624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344.33014707173368</v>
      </c>
      <c r="C66" s="122">
        <f t="shared" si="27"/>
        <v>428.14991190707775</v>
      </c>
      <c r="D66" s="122">
        <f t="shared" si="27"/>
        <v>256.66555138275618</v>
      </c>
      <c r="E66" s="122">
        <f t="shared" si="27"/>
        <v>446.0905346052395</v>
      </c>
      <c r="F66" s="122">
        <f t="shared" si="27"/>
        <v>391.77219044489425</v>
      </c>
      <c r="G66" s="122">
        <f t="shared" si="27"/>
        <v>547.97955109267093</v>
      </c>
      <c r="H66" s="122">
        <f t="shared" si="27"/>
        <v>785.11273382211755</v>
      </c>
      <c r="I66" s="122">
        <f t="shared" si="27"/>
        <v>1147.5942555783495</v>
      </c>
      <c r="J66" s="122">
        <f t="shared" si="27"/>
        <v>1134.3655061305089</v>
      </c>
      <c r="K66" s="122">
        <f t="shared" si="27"/>
        <v>820.010331425191</v>
      </c>
      <c r="L66" s="122">
        <f t="shared" si="27"/>
        <v>1229.8366802812575</v>
      </c>
      <c r="M66" s="122">
        <f t="shared" si="27"/>
        <v>1160.3718682904018</v>
      </c>
      <c r="N66" s="122">
        <f t="shared" si="27"/>
        <v>1891.1727744408499</v>
      </c>
      <c r="O66" s="122">
        <f t="shared" si="27"/>
        <v>1087.6528627255268</v>
      </c>
      <c r="P66" s="122">
        <f t="shared" si="27"/>
        <v>813.36473079999769</v>
      </c>
      <c r="Q66" s="122">
        <f t="shared" si="27"/>
        <v>1056.2446782670634</v>
      </c>
      <c r="R66" s="122">
        <f t="shared" si="27"/>
        <v>1420.3482457081407</v>
      </c>
      <c r="S66" s="122">
        <f t="shared" si="27"/>
        <v>1535.4839069486914</v>
      </c>
      <c r="T66" s="122">
        <f t="shared" si="27"/>
        <v>1149.9848569752241</v>
      </c>
      <c r="U66" s="122">
        <f t="shared" si="27"/>
        <v>1683.7957977349404</v>
      </c>
      <c r="V66" s="122">
        <f t="shared" si="27"/>
        <v>1561.3162746226594</v>
      </c>
      <c r="W66" s="122">
        <f t="shared" si="27"/>
        <v>1561.724289233576</v>
      </c>
      <c r="X66" s="122">
        <f t="shared" si="27"/>
        <v>1417.3841326571628</v>
      </c>
      <c r="Y66" s="122">
        <f t="shared" si="27"/>
        <v>1713.0635553478694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344.33014707173368</v>
      </c>
      <c r="C67" s="98">
        <f>IF(RES_hhdet_tes!C67=0,0,RES_hhdet_tes!C67*1000*11630/RES_hhdet_num!C62)</f>
        <v>428.14991190707775</v>
      </c>
      <c r="D67" s="98">
        <f>IF(RES_hhdet_tes!D67=0,0,RES_hhdet_tes!D67*1000*11630/RES_hhdet_num!D62)</f>
        <v>256.66555138275618</v>
      </c>
      <c r="E67" s="98">
        <f>IF(RES_hhdet_tes!E67=0,0,RES_hhdet_tes!E67*1000*11630/RES_hhdet_num!E62)</f>
        <v>446.0905346052395</v>
      </c>
      <c r="F67" s="98">
        <f>IF(RES_hhdet_tes!F67=0,0,RES_hhdet_tes!F67*1000*11630/RES_hhdet_num!F62)</f>
        <v>391.77219044489425</v>
      </c>
      <c r="G67" s="98">
        <f>IF(RES_hhdet_tes!G67=0,0,RES_hhdet_tes!G67*1000*11630/RES_hhdet_num!G62)</f>
        <v>547.97955109267093</v>
      </c>
      <c r="H67" s="98">
        <f>IF(RES_hhdet_tes!H67=0,0,RES_hhdet_tes!H67*1000*11630/RES_hhdet_num!H62)</f>
        <v>785.11273382211755</v>
      </c>
      <c r="I67" s="98">
        <f>IF(RES_hhdet_tes!I67=0,0,RES_hhdet_tes!I67*1000*11630/RES_hhdet_num!I62)</f>
        <v>1147.5942555783495</v>
      </c>
      <c r="J67" s="98">
        <f>IF(RES_hhdet_tes!J67=0,0,RES_hhdet_tes!J67*1000*11630/RES_hhdet_num!J62)</f>
        <v>1134.3655061305089</v>
      </c>
      <c r="K67" s="98">
        <f>IF(RES_hhdet_tes!K67=0,0,RES_hhdet_tes!K67*1000*11630/RES_hhdet_num!K62)</f>
        <v>820.010331425191</v>
      </c>
      <c r="L67" s="98">
        <f>IF(RES_hhdet_tes!L67=0,0,RES_hhdet_tes!L67*1000*11630/RES_hhdet_num!L62)</f>
        <v>1229.8366802812575</v>
      </c>
      <c r="M67" s="98">
        <f>IF(RES_hhdet_tes!M67=0,0,RES_hhdet_tes!M67*1000*11630/RES_hhdet_num!M62)</f>
        <v>1160.3718682904018</v>
      </c>
      <c r="N67" s="98">
        <f>IF(RES_hhdet_tes!N67=0,0,RES_hhdet_tes!N67*1000*11630/RES_hhdet_num!N62)</f>
        <v>1891.1727744408499</v>
      </c>
      <c r="O67" s="98">
        <f>IF(RES_hhdet_tes!O67=0,0,RES_hhdet_tes!O67*1000*11630/RES_hhdet_num!O62)</f>
        <v>1087.6528627255268</v>
      </c>
      <c r="P67" s="98">
        <f>IF(RES_hhdet_tes!P67=0,0,RES_hhdet_tes!P67*1000*11630/RES_hhdet_num!P62)</f>
        <v>813.36473079999769</v>
      </c>
      <c r="Q67" s="98">
        <f>IF(RES_hhdet_tes!Q67=0,0,RES_hhdet_tes!Q67*1000*11630/RES_hhdet_num!Q62)</f>
        <v>1056.2446782670634</v>
      </c>
      <c r="R67" s="98">
        <f>IF(RES_hhdet_tes!R67=0,0,RES_hhdet_tes!R67*1000*11630/RES_hhdet_num!R62)</f>
        <v>1420.3482457081407</v>
      </c>
      <c r="S67" s="98">
        <f>IF(RES_hhdet_tes!S67=0,0,RES_hhdet_tes!S67*1000*11630/RES_hhdet_num!S62)</f>
        <v>1535.4839069486914</v>
      </c>
      <c r="T67" s="98">
        <f>IF(RES_hhdet_tes!T67=0,0,RES_hhdet_tes!T67*1000*11630/RES_hhdet_num!T62)</f>
        <v>1149.9848569752241</v>
      </c>
      <c r="U67" s="98">
        <f>IF(RES_hhdet_tes!U67=0,0,RES_hhdet_tes!U67*1000*11630/RES_hhdet_num!U62)</f>
        <v>1683.7957977349404</v>
      </c>
      <c r="V67" s="98">
        <f>IF(RES_hhdet_tes!V67=0,0,RES_hhdet_tes!V67*1000*11630/RES_hhdet_num!V62)</f>
        <v>1561.3162746226594</v>
      </c>
      <c r="W67" s="98">
        <f>IF(RES_hhdet_tes!W67=0,0,RES_hhdet_tes!W67*1000*11630/RES_hhdet_num!W62)</f>
        <v>1561.724289233576</v>
      </c>
      <c r="X67" s="98">
        <f>IF(RES_hhdet_tes!X67=0,0,RES_hhdet_tes!X67*1000*11630/RES_hhdet_num!X62)</f>
        <v>1417.3841326571628</v>
      </c>
      <c r="Y67" s="98">
        <f>IF(RES_hhdet_tes!Y67=0,0,RES_hhdet_tes!Y67*1000*11630/RES_hhdet_num!Y62)</f>
        <v>1713.0635553478694</v>
      </c>
      <c r="DA67" s="63" t="s">
        <v>2473</v>
      </c>
    </row>
    <row r="68" spans="1:105" ht="12" customHeight="1" x14ac:dyDescent="0.25">
      <c r="A68" s="121" t="s">
        <v>55</v>
      </c>
      <c r="B68" s="122">
        <v>1043.1332291845104</v>
      </c>
      <c r="C68" s="122">
        <v>1018.5384278527357</v>
      </c>
      <c r="D68" s="122">
        <v>1030.5306984340023</v>
      </c>
      <c r="E68" s="122">
        <v>1030.7766527008034</v>
      </c>
      <c r="F68" s="122">
        <v>1064.0209832283381</v>
      </c>
      <c r="G68" s="122">
        <v>1040.8504234050222</v>
      </c>
      <c r="H68" s="122">
        <v>1097.7436950022177</v>
      </c>
      <c r="I68" s="122">
        <v>1094.6998941093352</v>
      </c>
      <c r="J68" s="122">
        <v>1166.3841602502389</v>
      </c>
      <c r="K68" s="122">
        <v>1268.5843346666379</v>
      </c>
      <c r="L68" s="122">
        <v>1232.8480570109014</v>
      </c>
      <c r="M68" s="122">
        <v>1219.9624381498572</v>
      </c>
      <c r="N68" s="122">
        <v>1178.735839131655</v>
      </c>
      <c r="O68" s="122">
        <v>1227.5815355685747</v>
      </c>
      <c r="P68" s="122">
        <v>1235.737774161609</v>
      </c>
      <c r="Q68" s="122">
        <v>1261.720940996735</v>
      </c>
      <c r="R68" s="122">
        <v>1293.278276356062</v>
      </c>
      <c r="S68" s="122">
        <v>1320.6581325372019</v>
      </c>
      <c r="T68" s="122">
        <v>1277.5035193428969</v>
      </c>
      <c r="U68" s="122">
        <v>1285.4642547345395</v>
      </c>
      <c r="V68" s="122">
        <v>1298.5099762704758</v>
      </c>
      <c r="W68" s="122">
        <v>1388.6676476759997</v>
      </c>
      <c r="X68" s="122">
        <v>1444.9121995163048</v>
      </c>
      <c r="Y68" s="122">
        <v>1433.453140346199</v>
      </c>
      <c r="DA68" s="130" t="s">
        <v>2474</v>
      </c>
    </row>
    <row r="69" spans="1:105" ht="12" customHeight="1" x14ac:dyDescent="0.25">
      <c r="A69" s="97" t="s">
        <v>134</v>
      </c>
      <c r="B69" s="98">
        <v>1024.6738827010668</v>
      </c>
      <c r="C69" s="98">
        <v>901.41235701539961</v>
      </c>
      <c r="D69" s="98">
        <v>777.08676906211394</v>
      </c>
      <c r="E69" s="98">
        <v>811.21655179623008</v>
      </c>
      <c r="F69" s="98">
        <v>817.77952737209523</v>
      </c>
      <c r="G69" s="98">
        <v>913.38513734179674</v>
      </c>
      <c r="H69" s="98">
        <v>1138.5479596335965</v>
      </c>
      <c r="I69" s="98">
        <v>1097.1598514350744</v>
      </c>
      <c r="J69" s="98">
        <v>1134.6672875009199</v>
      </c>
      <c r="K69" s="98">
        <v>1348.7536108114648</v>
      </c>
      <c r="L69" s="98">
        <v>1245.1825621293635</v>
      </c>
      <c r="M69" s="98">
        <v>1181.3213469565335</v>
      </c>
      <c r="N69" s="98">
        <v>1153.5340033333498</v>
      </c>
      <c r="O69" s="98">
        <v>1272.202572286013</v>
      </c>
      <c r="P69" s="98">
        <v>1195.811267334584</v>
      </c>
      <c r="Q69" s="98">
        <v>1298.256297568372</v>
      </c>
      <c r="R69" s="98">
        <v>1192.6512154652328</v>
      </c>
      <c r="S69" s="98">
        <v>1366.6443876757364</v>
      </c>
      <c r="T69" s="98">
        <v>1320.7416658680147</v>
      </c>
      <c r="U69" s="98">
        <v>1297.2364354546353</v>
      </c>
      <c r="V69" s="98">
        <v>1320.1345482982067</v>
      </c>
      <c r="W69" s="98">
        <v>1365.7990063207742</v>
      </c>
      <c r="X69" s="98">
        <v>1427.8064225798371</v>
      </c>
      <c r="Y69" s="98">
        <v>1484.8684552075251</v>
      </c>
      <c r="DA69" s="63" t="s">
        <v>2475</v>
      </c>
    </row>
    <row r="70" spans="1:105" ht="12" customHeight="1" x14ac:dyDescent="0.25">
      <c r="A70" s="97" t="s">
        <v>133</v>
      </c>
      <c r="B70" s="98">
        <v>1024.6738827010668</v>
      </c>
      <c r="C70" s="98">
        <v>901.41470041619118</v>
      </c>
      <c r="D70" s="98">
        <v>777.0097076145795</v>
      </c>
      <c r="E70" s="98">
        <v>811.19019750885445</v>
      </c>
      <c r="F70" s="98">
        <v>817.75770861197623</v>
      </c>
      <c r="G70" s="98">
        <v>913.38676257637474</v>
      </c>
      <c r="H70" s="98">
        <v>1138.5629993331538</v>
      </c>
      <c r="I70" s="98">
        <v>1097.1756040889284</v>
      </c>
      <c r="J70" s="98">
        <v>1134.6805145050921</v>
      </c>
      <c r="K70" s="98">
        <v>1348.7844523758927</v>
      </c>
      <c r="L70" s="98">
        <v>1245.1984286518641</v>
      </c>
      <c r="M70" s="98">
        <v>1181.3171789204043</v>
      </c>
      <c r="N70" s="98">
        <v>1153.5806910823183</v>
      </c>
      <c r="O70" s="98">
        <v>1272.2250111384078</v>
      </c>
      <c r="P70" s="98">
        <v>1195.7742476560488</v>
      </c>
      <c r="Q70" s="98">
        <v>1298.2534580194531</v>
      </c>
      <c r="R70" s="98">
        <v>1192.5806425835074</v>
      </c>
      <c r="S70" s="98">
        <v>1366.5654367777424</v>
      </c>
      <c r="T70" s="98">
        <v>1320.689952197898</v>
      </c>
      <c r="U70" s="98">
        <v>1297.2247557037444</v>
      </c>
      <c r="V70" s="98">
        <v>1320.1391013401392</v>
      </c>
      <c r="W70" s="98">
        <v>1365.7311491613571</v>
      </c>
      <c r="X70" s="98">
        <v>1427.6950389707497</v>
      </c>
      <c r="Y70" s="98">
        <v>1484.884488604732</v>
      </c>
      <c r="DA70" s="63" t="s">
        <v>2476</v>
      </c>
    </row>
    <row r="71" spans="1:105" ht="12" customHeight="1" x14ac:dyDescent="0.25">
      <c r="A71" s="100" t="s">
        <v>212</v>
      </c>
      <c r="B71" s="101">
        <v>202.88803400769288</v>
      </c>
      <c r="C71" s="101">
        <v>173.83792610711049</v>
      </c>
      <c r="D71" s="101">
        <v>77.263771301707251</v>
      </c>
      <c r="E71" s="101">
        <v>124.04286373229928</v>
      </c>
      <c r="F71" s="101">
        <v>97.997476357031147</v>
      </c>
      <c r="G71" s="101">
        <v>203.52436624119537</v>
      </c>
      <c r="H71" s="101">
        <v>234.48409809061104</v>
      </c>
      <c r="I71" s="101">
        <v>226.73616536258999</v>
      </c>
      <c r="J71" s="101">
        <v>228.87581565488284</v>
      </c>
      <c r="K71" s="101">
        <v>280.78426430795162</v>
      </c>
      <c r="L71" s="101">
        <v>257.24259333361618</v>
      </c>
      <c r="M71" s="101">
        <v>236.06151504484342</v>
      </c>
      <c r="N71" s="101">
        <v>192.35207298304675</v>
      </c>
      <c r="O71" s="101">
        <v>236.4695848491219</v>
      </c>
      <c r="P71" s="101">
        <v>213.4896603779178</v>
      </c>
      <c r="Q71" s="101">
        <v>226.24299960216766</v>
      </c>
      <c r="R71" s="101">
        <v>227.66509769773393</v>
      </c>
      <c r="S71" s="101">
        <v>269.11153964362114</v>
      </c>
      <c r="T71" s="101">
        <v>239.10453632356266</v>
      </c>
      <c r="U71" s="101">
        <v>212.15857510258786</v>
      </c>
      <c r="V71" s="101">
        <v>203.95177328695743</v>
      </c>
      <c r="W71" s="101">
        <v>254.11974254234386</v>
      </c>
      <c r="X71" s="101">
        <v>271.54487212459878</v>
      </c>
      <c r="Y71" s="101">
        <v>243.04680393640956</v>
      </c>
      <c r="DA71" s="131" t="s">
        <v>2477</v>
      </c>
    </row>
    <row r="72" spans="1:105" ht="12" customHeight="1" x14ac:dyDescent="0.25">
      <c r="A72" s="103" t="s">
        <v>52</v>
      </c>
      <c r="B72" s="104">
        <v>821.78584869337396</v>
      </c>
      <c r="C72" s="104">
        <v>727.57677430908075</v>
      </c>
      <c r="D72" s="104">
        <v>699.74593631287223</v>
      </c>
      <c r="E72" s="104">
        <v>687.14733377655512</v>
      </c>
      <c r="F72" s="104">
        <v>719.76023225494509</v>
      </c>
      <c r="G72" s="104">
        <v>709.86239633517914</v>
      </c>
      <c r="H72" s="104">
        <v>904.07890124254266</v>
      </c>
      <c r="I72" s="104">
        <v>870.43943872633827</v>
      </c>
      <c r="J72" s="104">
        <v>905.80469885020921</v>
      </c>
      <c r="K72" s="104">
        <v>1068.0001880679411</v>
      </c>
      <c r="L72" s="104">
        <v>987.95583531824786</v>
      </c>
      <c r="M72" s="104">
        <v>945.25566387556091</v>
      </c>
      <c r="N72" s="104">
        <v>961.22861809927144</v>
      </c>
      <c r="O72" s="104">
        <v>1035.7554262892861</v>
      </c>
      <c r="P72" s="104">
        <v>982.28458727813097</v>
      </c>
      <c r="Q72" s="104">
        <v>1072.0104584172855</v>
      </c>
      <c r="R72" s="104">
        <v>964.91554488577344</v>
      </c>
      <c r="S72" s="104">
        <v>1097.4538971341212</v>
      </c>
      <c r="T72" s="104">
        <v>1081.5854158743352</v>
      </c>
      <c r="U72" s="104">
        <v>1085.0661806011567</v>
      </c>
      <c r="V72" s="104">
        <v>1116.1873280531815</v>
      </c>
      <c r="W72" s="104">
        <v>1111.611406619013</v>
      </c>
      <c r="X72" s="104">
        <v>1156.1501668461508</v>
      </c>
      <c r="Y72" s="104">
        <v>1241.8376846683227</v>
      </c>
      <c r="DA72" s="132" t="s">
        <v>2478</v>
      </c>
    </row>
    <row r="73" spans="1:105" ht="12" customHeight="1" x14ac:dyDescent="0.25">
      <c r="A73" s="106" t="s">
        <v>122</v>
      </c>
      <c r="B73" s="101">
        <v>1045.2627797797038</v>
      </c>
      <c r="C73" s="101">
        <v>1032.136610635089</v>
      </c>
      <c r="D73" s="101">
        <v>1061.0425028369084</v>
      </c>
      <c r="E73" s="101">
        <v>1057.3717168919238</v>
      </c>
      <c r="F73" s="101">
        <v>1093.9585551259008</v>
      </c>
      <c r="G73" s="101">
        <v>1056.5009937492484</v>
      </c>
      <c r="H73" s="101">
        <v>1092.797086930309</v>
      </c>
      <c r="I73" s="101">
        <v>1094.2504017098659</v>
      </c>
      <c r="J73" s="101">
        <v>1169.7947688713048</v>
      </c>
      <c r="K73" s="101">
        <v>1258.2216168524819</v>
      </c>
      <c r="L73" s="101">
        <v>1230.9395286196745</v>
      </c>
      <c r="M73" s="101">
        <v>1225.2182395927671</v>
      </c>
      <c r="N73" s="101">
        <v>1183.4880804995826</v>
      </c>
      <c r="O73" s="101">
        <v>1222.5948108458933</v>
      </c>
      <c r="P73" s="101">
        <v>1242.7124237221428</v>
      </c>
      <c r="Q73" s="101">
        <v>1254.8805167479125</v>
      </c>
      <c r="R73" s="101">
        <v>1306.3724247249629</v>
      </c>
      <c r="S73" s="101">
        <v>1310.3110116633852</v>
      </c>
      <c r="T73" s="101">
        <v>1266.7276383922519</v>
      </c>
      <c r="U73" s="101">
        <v>1282.3063412703041</v>
      </c>
      <c r="V73" s="101">
        <v>1296.0924941826104</v>
      </c>
      <c r="W73" s="101">
        <v>1392.6895938278349</v>
      </c>
      <c r="X73" s="101">
        <v>1445.194300288485</v>
      </c>
      <c r="Y73" s="101">
        <v>1418.3428260972159</v>
      </c>
      <c r="DA73" s="131" t="s">
        <v>2479</v>
      </c>
    </row>
    <row r="74" spans="1:105" ht="12" customHeight="1" x14ac:dyDescent="0.25">
      <c r="A74" s="107" t="s">
        <v>121</v>
      </c>
      <c r="B74" s="104">
        <v>1045.2627797797031</v>
      </c>
      <c r="C74" s="104">
        <v>1032.375329564268</v>
      </c>
      <c r="D74" s="104">
        <v>1060.936183612904</v>
      </c>
      <c r="E74" s="104">
        <v>1057.3339899514751</v>
      </c>
      <c r="F74" s="104">
        <v>1093.6906799008764</v>
      </c>
      <c r="G74" s="104">
        <v>1056.277812517689</v>
      </c>
      <c r="H74" s="104">
        <v>1092.7210939724746</v>
      </c>
      <c r="I74" s="104">
        <v>1094.4524462973482</v>
      </c>
      <c r="J74" s="104">
        <v>1170.3962205539849</v>
      </c>
      <c r="K74" s="104">
        <v>1259.0438378966292</v>
      </c>
      <c r="L74" s="104">
        <v>1231.4439403491115</v>
      </c>
      <c r="M74" s="104">
        <v>1224.858686711171</v>
      </c>
      <c r="N74" s="104">
        <v>1181.8335705177378</v>
      </c>
      <c r="O74" s="104">
        <v>1220.3421459258213</v>
      </c>
      <c r="P74" s="104">
        <v>1241.3192999732826</v>
      </c>
      <c r="Q74" s="104">
        <v>1256.667380643243</v>
      </c>
      <c r="R74" s="104">
        <v>1309.7799681954198</v>
      </c>
      <c r="S74" s="104">
        <v>1314.0690246999905</v>
      </c>
      <c r="T74" s="104">
        <v>1271.6466751179346</v>
      </c>
      <c r="U74" s="104">
        <v>1284.1619837014364</v>
      </c>
      <c r="V74" s="104">
        <v>1295.3575838927604</v>
      </c>
      <c r="W74" s="104">
        <v>1391.4737316813998</v>
      </c>
      <c r="X74" s="104">
        <v>1447.88823961097</v>
      </c>
      <c r="Y74" s="104">
        <v>1427.518795591636</v>
      </c>
      <c r="DA74" s="132" t="s">
        <v>2480</v>
      </c>
    </row>
    <row r="75" spans="1:105" ht="12" customHeight="1" x14ac:dyDescent="0.25">
      <c r="A75" s="108" t="s">
        <v>53</v>
      </c>
      <c r="B75" s="98">
        <v>210.01670848485983</v>
      </c>
      <c r="C75" s="98">
        <v>205.30740685062082</v>
      </c>
      <c r="D75" s="98">
        <v>216.17538647479685</v>
      </c>
      <c r="E75" s="98">
        <v>208.02442010304912</v>
      </c>
      <c r="F75" s="98">
        <v>219.84008734449483</v>
      </c>
      <c r="G75" s="98">
        <v>240.1715223979042</v>
      </c>
      <c r="H75" s="98">
        <v>223.54159964938387</v>
      </c>
      <c r="I75" s="98">
        <v>226.46222783819726</v>
      </c>
      <c r="J75" s="98">
        <v>237.83369181325568</v>
      </c>
      <c r="K75" s="98">
        <v>258.03028965067546</v>
      </c>
      <c r="L75" s="98">
        <v>254.15798418943493</v>
      </c>
      <c r="M75" s="98">
        <v>247.28272586835462</v>
      </c>
      <c r="N75" s="98">
        <v>199.01788258674881</v>
      </c>
      <c r="O75" s="98">
        <v>224.43452232656156</v>
      </c>
      <c r="P75" s="98">
        <v>224.16159881845132</v>
      </c>
      <c r="Q75" s="98">
        <v>217.19779422729184</v>
      </c>
      <c r="R75" s="98">
        <v>254.46110630602283</v>
      </c>
      <c r="S75" s="98">
        <v>256.48545396417074</v>
      </c>
      <c r="T75" s="98">
        <v>228.30147082436451</v>
      </c>
      <c r="U75" s="98">
        <v>209.85793876183692</v>
      </c>
      <c r="V75" s="98">
        <v>199.20193720186984</v>
      </c>
      <c r="W75" s="98">
        <v>261.83166013743795</v>
      </c>
      <c r="X75" s="98">
        <v>276.18576812689003</v>
      </c>
      <c r="Y75" s="98">
        <v>223.0184354263572</v>
      </c>
      <c r="DA75" s="63" t="s">
        <v>2481</v>
      </c>
    </row>
    <row r="76" spans="1:105" ht="12" customHeight="1" x14ac:dyDescent="0.25">
      <c r="A76" s="108" t="s">
        <v>52</v>
      </c>
      <c r="B76" s="98">
        <v>835.24607129484343</v>
      </c>
      <c r="C76" s="98">
        <v>827.06792271364725</v>
      </c>
      <c r="D76" s="98">
        <v>844.76079713810714</v>
      </c>
      <c r="E76" s="98">
        <v>849.30956984842578</v>
      </c>
      <c r="F76" s="98">
        <v>873.85059255638157</v>
      </c>
      <c r="G76" s="98">
        <v>816.10629011978472</v>
      </c>
      <c r="H76" s="98">
        <v>869.17949432309081</v>
      </c>
      <c r="I76" s="98">
        <v>867.99021845915092</v>
      </c>
      <c r="J76" s="98">
        <v>932.56252874072914</v>
      </c>
      <c r="K76" s="98">
        <v>1001.0135482459538</v>
      </c>
      <c r="L76" s="98">
        <v>977.28595615967629</v>
      </c>
      <c r="M76" s="98">
        <v>977.57596084281647</v>
      </c>
      <c r="N76" s="98">
        <v>982.81568793098882</v>
      </c>
      <c r="O76" s="98">
        <v>995.90762359925975</v>
      </c>
      <c r="P76" s="98">
        <v>1017.1577011548311</v>
      </c>
      <c r="Q76" s="98">
        <v>1039.4695864159507</v>
      </c>
      <c r="R76" s="98">
        <v>1055.3188618893971</v>
      </c>
      <c r="S76" s="98">
        <v>1057.5835707358194</v>
      </c>
      <c r="T76" s="98">
        <v>1043.3452042935701</v>
      </c>
      <c r="U76" s="98">
        <v>1074.3040449395992</v>
      </c>
      <c r="V76" s="98">
        <v>1096.1556466908903</v>
      </c>
      <c r="W76" s="98">
        <v>1129.6420715439622</v>
      </c>
      <c r="X76" s="98">
        <v>1171.7024714840802</v>
      </c>
      <c r="Y76" s="98">
        <v>1204.5003601652788</v>
      </c>
      <c r="DA76" s="63" t="s">
        <v>2482</v>
      </c>
    </row>
    <row r="77" spans="1:105" ht="12" customHeight="1" x14ac:dyDescent="0.25">
      <c r="A77" s="121" t="s">
        <v>54</v>
      </c>
      <c r="B77" s="122">
        <v>482.20972129710111</v>
      </c>
      <c r="C77" s="122">
        <v>468.29467717962063</v>
      </c>
      <c r="D77" s="122">
        <v>528.97440602158485</v>
      </c>
      <c r="E77" s="122">
        <v>513.16868581564154</v>
      </c>
      <c r="F77" s="122">
        <v>550.1171533233761</v>
      </c>
      <c r="G77" s="122">
        <v>540.46367314386862</v>
      </c>
      <c r="H77" s="122">
        <v>560.87838419222498</v>
      </c>
      <c r="I77" s="122">
        <v>534.13197479564451</v>
      </c>
      <c r="J77" s="122">
        <v>533.83389706309163</v>
      </c>
      <c r="K77" s="122">
        <v>566.86198622244876</v>
      </c>
      <c r="L77" s="122">
        <v>535.9244872116052</v>
      </c>
      <c r="M77" s="122">
        <v>508.06974122637814</v>
      </c>
      <c r="N77" s="122">
        <v>519.6476035221234</v>
      </c>
      <c r="O77" s="122">
        <v>545.70943439390203</v>
      </c>
      <c r="P77" s="122">
        <v>554.75434956611434</v>
      </c>
      <c r="Q77" s="122">
        <v>558.03583411084628</v>
      </c>
      <c r="R77" s="122">
        <v>595.02553338620748</v>
      </c>
      <c r="S77" s="122">
        <v>592.60345991391193</v>
      </c>
      <c r="T77" s="122">
        <v>592.94349029078194</v>
      </c>
      <c r="U77" s="122">
        <v>614.46860449360963</v>
      </c>
      <c r="V77" s="122">
        <v>696.8738846760449</v>
      </c>
      <c r="W77" s="122">
        <v>674.44844438950463</v>
      </c>
      <c r="X77" s="122">
        <v>697.83046358478578</v>
      </c>
      <c r="Y77" s="122">
        <v>580.89512081650378</v>
      </c>
      <c r="DA77" s="130" t="s">
        <v>2483</v>
      </c>
    </row>
    <row r="78" spans="1:105" ht="12" customHeight="1" x14ac:dyDescent="0.25">
      <c r="A78" s="97" t="s">
        <v>189</v>
      </c>
      <c r="B78" s="98">
        <v>469.51828078222968</v>
      </c>
      <c r="C78" s="98">
        <v>416.61216424139496</v>
      </c>
      <c r="D78" s="98">
        <v>389.54850620309594</v>
      </c>
      <c r="E78" s="98">
        <v>405.8556414160339</v>
      </c>
      <c r="F78" s="98">
        <v>412.91611141347431</v>
      </c>
      <c r="G78" s="98">
        <v>462.60600738943816</v>
      </c>
      <c r="H78" s="98">
        <v>574.65678200156094</v>
      </c>
      <c r="I78" s="98">
        <v>546.9243551595689</v>
      </c>
      <c r="J78" s="98">
        <v>522.39804456368518</v>
      </c>
      <c r="K78" s="98">
        <v>591.27354304219693</v>
      </c>
      <c r="L78" s="98">
        <v>551.60077947981415</v>
      </c>
      <c r="M78" s="98">
        <v>495.36228848039116</v>
      </c>
      <c r="N78" s="98">
        <v>503.18001514521478</v>
      </c>
      <c r="O78" s="98">
        <v>566.77892007448975</v>
      </c>
      <c r="P78" s="98">
        <v>501.55192898552383</v>
      </c>
      <c r="Q78" s="98">
        <v>504.7598901403843</v>
      </c>
      <c r="R78" s="98">
        <v>639.05808282791349</v>
      </c>
      <c r="S78" s="98">
        <v>581.08639918675317</v>
      </c>
      <c r="T78" s="98">
        <v>590.50880034074726</v>
      </c>
      <c r="U78" s="98">
        <v>671.92487298959793</v>
      </c>
      <c r="V78" s="98">
        <v>667.6257949214521</v>
      </c>
      <c r="W78" s="98">
        <v>650.28526110201676</v>
      </c>
      <c r="X78" s="98">
        <v>644.38172671840778</v>
      </c>
      <c r="Y78" s="98">
        <v>638.16595707666511</v>
      </c>
      <c r="DA78" s="63" t="s">
        <v>2484</v>
      </c>
    </row>
    <row r="79" spans="1:105" ht="12" customHeight="1" x14ac:dyDescent="0.25">
      <c r="A79" s="109" t="s">
        <v>120</v>
      </c>
      <c r="B79" s="33">
        <v>482.52506202625415</v>
      </c>
      <c r="C79" s="33">
        <v>469.58709506293434</v>
      </c>
      <c r="D79" s="33">
        <v>532.50557644053924</v>
      </c>
      <c r="E79" s="33">
        <v>515.86876809054661</v>
      </c>
      <c r="F79" s="33">
        <v>553.52179043008266</v>
      </c>
      <c r="G79" s="33">
        <v>542.41195398513821</v>
      </c>
      <c r="H79" s="33">
        <v>560.53008622007405</v>
      </c>
      <c r="I79" s="33">
        <v>533.80730609317402</v>
      </c>
      <c r="J79" s="33">
        <v>534.12186435791023</v>
      </c>
      <c r="K79" s="33">
        <v>566.2581376728757</v>
      </c>
      <c r="L79" s="33">
        <v>535.53086712312734</v>
      </c>
      <c r="M79" s="33">
        <v>508.39510936688333</v>
      </c>
      <c r="N79" s="33">
        <v>520.09047926528967</v>
      </c>
      <c r="O79" s="33">
        <v>545.13378635324261</v>
      </c>
      <c r="P79" s="33">
        <v>556.30073822048894</v>
      </c>
      <c r="Q79" s="33">
        <v>559.72717088611819</v>
      </c>
      <c r="R79" s="33">
        <v>593.38047989951349</v>
      </c>
      <c r="S79" s="33">
        <v>593.0610472199113</v>
      </c>
      <c r="T79" s="33">
        <v>593.04138537943766</v>
      </c>
      <c r="U79" s="33">
        <v>612.24778763215807</v>
      </c>
      <c r="V79" s="33">
        <v>697.9358869383334</v>
      </c>
      <c r="W79" s="33">
        <v>675.39826480989268</v>
      </c>
      <c r="X79" s="33">
        <v>700.24896032748279</v>
      </c>
      <c r="Y79" s="33">
        <v>577.76736538424575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6018.6638142923393</v>
      </c>
      <c r="C81" s="117">
        <f t="shared" si="28"/>
        <v>6309.2321108339183</v>
      </c>
      <c r="D81" s="117">
        <f t="shared" si="28"/>
        <v>6662.6257276427141</v>
      </c>
      <c r="E81" s="117">
        <f t="shared" si="28"/>
        <v>7163.2835544973932</v>
      </c>
      <c r="F81" s="117">
        <f t="shared" si="28"/>
        <v>7151.8164134804438</v>
      </c>
      <c r="G81" s="117">
        <f t="shared" si="28"/>
        <v>7195.2235237248351</v>
      </c>
      <c r="H81" s="117">
        <f t="shared" si="28"/>
        <v>7337.5610162749299</v>
      </c>
      <c r="I81" s="117">
        <f t="shared" si="28"/>
        <v>8235.0915191917175</v>
      </c>
      <c r="J81" s="117">
        <f t="shared" si="28"/>
        <v>7489.5296883477486</v>
      </c>
      <c r="K81" s="117">
        <f t="shared" si="28"/>
        <v>6817.8536094927149</v>
      </c>
      <c r="L81" s="117">
        <f t="shared" si="28"/>
        <v>6960.6761744436826</v>
      </c>
      <c r="M81" s="117">
        <f t="shared" si="28"/>
        <v>7656.0098236042531</v>
      </c>
      <c r="N81" s="117">
        <f t="shared" si="28"/>
        <v>8946.2030517489129</v>
      </c>
      <c r="O81" s="117">
        <f t="shared" si="28"/>
        <v>7617.4358273698326</v>
      </c>
      <c r="P81" s="117">
        <f t="shared" si="28"/>
        <v>7288.2875467246995</v>
      </c>
      <c r="Q81" s="117">
        <f t="shared" si="28"/>
        <v>7744.7656389884769</v>
      </c>
      <c r="R81" s="117">
        <f t="shared" ref="R81:V81" si="29">R82+R85+R87+R100</f>
        <v>7424.4017153897157</v>
      </c>
      <c r="S81" s="117">
        <f t="shared" si="29"/>
        <v>7627.0919796399485</v>
      </c>
      <c r="T81" s="117">
        <f t="shared" si="29"/>
        <v>7002.1531062930817</v>
      </c>
      <c r="U81" s="117">
        <f t="shared" si="29"/>
        <v>7484.6674034457483</v>
      </c>
      <c r="V81" s="117">
        <f t="shared" si="29"/>
        <v>7170.749867035287</v>
      </c>
      <c r="W81" s="117">
        <f t="shared" ref="W81:Y81" si="30">W82+W85+W87+W100</f>
        <v>7376.5272847230926</v>
      </c>
      <c r="X81" s="117">
        <f t="shared" si="30"/>
        <v>7463.267400536708</v>
      </c>
      <c r="Y81" s="117">
        <f t="shared" si="30"/>
        <v>7765.8595733379616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4145.6275345831618</v>
      </c>
      <c r="C82" s="122">
        <f t="shared" si="31"/>
        <v>4324.8309082621636</v>
      </c>
      <c r="D82" s="122">
        <f t="shared" si="31"/>
        <v>4636.8508395885892</v>
      </c>
      <c r="E82" s="122">
        <f t="shared" si="31"/>
        <v>4978.1454568938352</v>
      </c>
      <c r="F82" s="122">
        <f t="shared" si="31"/>
        <v>5149.38536239928</v>
      </c>
      <c r="G82" s="122">
        <f t="shared" si="31"/>
        <v>5202.9877165690168</v>
      </c>
      <c r="H82" s="122">
        <f t="shared" si="31"/>
        <v>5163.5359679019748</v>
      </c>
      <c r="I82" s="122">
        <f t="shared" si="31"/>
        <v>5771.8563397684875</v>
      </c>
      <c r="J82" s="122">
        <f t="shared" si="31"/>
        <v>4868.7147450389202</v>
      </c>
      <c r="K82" s="122">
        <f t="shared" si="31"/>
        <v>4340.9890931573063</v>
      </c>
      <c r="L82" s="122">
        <f t="shared" si="31"/>
        <v>4256.4278724889227</v>
      </c>
      <c r="M82" s="122">
        <f t="shared" si="31"/>
        <v>5024.4194750234647</v>
      </c>
      <c r="N82" s="122">
        <f t="shared" si="31"/>
        <v>5604.5597872775452</v>
      </c>
      <c r="O82" s="122">
        <f t="shared" si="31"/>
        <v>4744.6193535452812</v>
      </c>
      <c r="P82" s="122">
        <f t="shared" si="31"/>
        <v>4594.4982887453343</v>
      </c>
      <c r="Q82" s="122">
        <f t="shared" si="31"/>
        <v>4803.7797582628382</v>
      </c>
      <c r="R82" s="122">
        <f t="shared" ref="R82:V82" si="32">SUM(R83:R84)</f>
        <v>4146.5045487735806</v>
      </c>
      <c r="S82" s="122">
        <f t="shared" si="32"/>
        <v>4211.241954065099</v>
      </c>
      <c r="T82" s="122">
        <f t="shared" si="32"/>
        <v>4048.2151404427527</v>
      </c>
      <c r="U82" s="122">
        <f t="shared" si="32"/>
        <v>3973.190229198678</v>
      </c>
      <c r="V82" s="122">
        <f t="shared" si="32"/>
        <v>3789.9969839121009</v>
      </c>
      <c r="W82" s="122">
        <f t="shared" ref="W82:Y82" si="33">SUM(W83:W84)</f>
        <v>4024.1979854677534</v>
      </c>
      <c r="X82" s="122">
        <f t="shared" si="33"/>
        <v>4200.9345297801528</v>
      </c>
      <c r="Y82" s="122">
        <f t="shared" si="33"/>
        <v>4209.5810610900407</v>
      </c>
      <c r="DA82" s="130" t="s">
        <v>2487</v>
      </c>
    </row>
    <row r="83" spans="1:105" ht="12" customHeight="1" x14ac:dyDescent="0.25">
      <c r="A83" s="97" t="s">
        <v>199</v>
      </c>
      <c r="B83" s="98">
        <v>4105.8677781309716</v>
      </c>
      <c r="C83" s="98">
        <v>4285.0525509026684</v>
      </c>
      <c r="D83" s="98">
        <v>4592.9472807682187</v>
      </c>
      <c r="E83" s="98">
        <v>4933.7025448892955</v>
      </c>
      <c r="F83" s="98">
        <v>5100.4513004936243</v>
      </c>
      <c r="G83" s="98">
        <v>5154.2389714670362</v>
      </c>
      <c r="H83" s="98">
        <v>5116.380328114632</v>
      </c>
      <c r="I83" s="98">
        <v>5722.4128995608162</v>
      </c>
      <c r="J83" s="98">
        <v>4826.9036390397896</v>
      </c>
      <c r="K83" s="98">
        <v>4301.9259102777623</v>
      </c>
      <c r="L83" s="98">
        <v>4220.2501394103492</v>
      </c>
      <c r="M83" s="98">
        <v>4981.8380453069649</v>
      </c>
      <c r="N83" s="98">
        <v>5562.2781834636871</v>
      </c>
      <c r="O83" s="98">
        <v>4705.3719208400098</v>
      </c>
      <c r="P83" s="98">
        <v>4555.4038071214454</v>
      </c>
      <c r="Q83" s="98">
        <v>4765.1581953934956</v>
      </c>
      <c r="R83" s="98">
        <v>4113.3652946543461</v>
      </c>
      <c r="S83" s="98">
        <v>4177.7519066666728</v>
      </c>
      <c r="T83" s="98">
        <v>4016.1491344783071</v>
      </c>
      <c r="U83" s="98">
        <v>3941.8120733753085</v>
      </c>
      <c r="V83" s="98">
        <v>3760.1248954645203</v>
      </c>
      <c r="W83" s="98">
        <v>3992.5112826330283</v>
      </c>
      <c r="X83" s="98">
        <v>4167.8566219411696</v>
      </c>
      <c r="Y83" s="98">
        <v>4176.4013373325897</v>
      </c>
      <c r="DA83" s="63" t="s">
        <v>2488</v>
      </c>
    </row>
    <row r="84" spans="1:105" ht="12" customHeight="1" x14ac:dyDescent="0.25">
      <c r="A84" s="97" t="s">
        <v>53</v>
      </c>
      <c r="B84" s="98">
        <v>39.759756452190274</v>
      </c>
      <c r="C84" s="98">
        <v>39.778357359495239</v>
      </c>
      <c r="D84" s="98">
        <v>43.903558820370314</v>
      </c>
      <c r="E84" s="98">
        <v>44.442912004539608</v>
      </c>
      <c r="F84" s="98">
        <v>48.934061905655987</v>
      </c>
      <c r="G84" s="98">
        <v>48.748745101980788</v>
      </c>
      <c r="H84" s="98">
        <v>47.155639787342878</v>
      </c>
      <c r="I84" s="98">
        <v>49.443440207671195</v>
      </c>
      <c r="J84" s="98">
        <v>41.811105999130888</v>
      </c>
      <c r="K84" s="98">
        <v>39.063182879544421</v>
      </c>
      <c r="L84" s="98">
        <v>36.177733078573709</v>
      </c>
      <c r="M84" s="98">
        <v>42.581429716499876</v>
      </c>
      <c r="N84" s="98">
        <v>42.281603813857998</v>
      </c>
      <c r="O84" s="98">
        <v>39.247432705271542</v>
      </c>
      <c r="P84" s="98">
        <v>39.094481623889216</v>
      </c>
      <c r="Q84" s="98">
        <v>38.62156286934222</v>
      </c>
      <c r="R84" s="98">
        <v>33.139254119234657</v>
      </c>
      <c r="S84" s="98">
        <v>33.490047398426057</v>
      </c>
      <c r="T84" s="98">
        <v>32.066005964445566</v>
      </c>
      <c r="U84" s="98">
        <v>31.37815582336972</v>
      </c>
      <c r="V84" s="98">
        <v>29.872088447580829</v>
      </c>
      <c r="W84" s="98">
        <v>31.68670283472531</v>
      </c>
      <c r="X84" s="98">
        <v>33.077907838983279</v>
      </c>
      <c r="Y84" s="98">
        <v>33.179723757451455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344.3497378165319</v>
      </c>
      <c r="C85" s="122">
        <f t="shared" si="34"/>
        <v>480.38647818321385</v>
      </c>
      <c r="D85" s="122">
        <f t="shared" si="34"/>
        <v>432.22569710556644</v>
      </c>
      <c r="E85" s="122">
        <f t="shared" si="34"/>
        <v>614.46307708457584</v>
      </c>
      <c r="F85" s="122">
        <f t="shared" si="34"/>
        <v>353.54761580406267</v>
      </c>
      <c r="G85" s="122">
        <f t="shared" si="34"/>
        <v>395.44056416041627</v>
      </c>
      <c r="H85" s="122">
        <f t="shared" si="34"/>
        <v>525.0058651557805</v>
      </c>
      <c r="I85" s="122">
        <f t="shared" si="34"/>
        <v>820.33381852604521</v>
      </c>
      <c r="J85" s="122">
        <f t="shared" si="34"/>
        <v>915.45550911813029</v>
      </c>
      <c r="K85" s="122">
        <f t="shared" si="34"/>
        <v>660.16630317854845</v>
      </c>
      <c r="L85" s="122">
        <f t="shared" si="34"/>
        <v>935.08337746057896</v>
      </c>
      <c r="M85" s="122">
        <f t="shared" si="34"/>
        <v>908.30895438298717</v>
      </c>
      <c r="N85" s="122">
        <f t="shared" si="34"/>
        <v>1652.9568874277545</v>
      </c>
      <c r="O85" s="122">
        <f t="shared" si="34"/>
        <v>1093.0196510295382</v>
      </c>
      <c r="P85" s="122">
        <f t="shared" si="34"/>
        <v>888.41606896419353</v>
      </c>
      <c r="Q85" s="122">
        <f t="shared" si="34"/>
        <v>1122.5121318391427</v>
      </c>
      <c r="R85" s="122">
        <f t="shared" si="34"/>
        <v>1380.2371756482371</v>
      </c>
      <c r="S85" s="122">
        <f t="shared" si="34"/>
        <v>1511.4597174377138</v>
      </c>
      <c r="T85" s="122">
        <f t="shared" si="34"/>
        <v>1091.1539469715817</v>
      </c>
      <c r="U85" s="122">
        <f t="shared" si="34"/>
        <v>1594.6955858057584</v>
      </c>
      <c r="V85" s="122">
        <f t="shared" si="34"/>
        <v>1347.1565383686625</v>
      </c>
      <c r="W85" s="122">
        <f t="shared" si="34"/>
        <v>1226.1020745385465</v>
      </c>
      <c r="X85" s="122">
        <f t="shared" si="34"/>
        <v>1141.2527112777504</v>
      </c>
      <c r="Y85" s="122">
        <f t="shared" si="34"/>
        <v>1549.7602047920134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344.3497378165319</v>
      </c>
      <c r="C86" s="98">
        <f>IF(RES_hhdet_tes!C86=0,0,RES_hhdet_tes!C86*1000*11630/RES_hhdet_num!C81)</f>
        <v>480.38647818321385</v>
      </c>
      <c r="D86" s="98">
        <f>IF(RES_hhdet_tes!D86=0,0,RES_hhdet_tes!D86*1000*11630/RES_hhdet_num!D81)</f>
        <v>432.22569710556644</v>
      </c>
      <c r="E86" s="98">
        <f>IF(RES_hhdet_tes!E86=0,0,RES_hhdet_tes!E86*1000*11630/RES_hhdet_num!E81)</f>
        <v>614.46307708457584</v>
      </c>
      <c r="F86" s="98">
        <f>IF(RES_hhdet_tes!F86=0,0,RES_hhdet_tes!F86*1000*11630/RES_hhdet_num!F81)</f>
        <v>353.54761580406267</v>
      </c>
      <c r="G86" s="98">
        <f>IF(RES_hhdet_tes!G86=0,0,RES_hhdet_tes!G86*1000*11630/RES_hhdet_num!G81)</f>
        <v>395.44056416041627</v>
      </c>
      <c r="H86" s="98">
        <f>IF(RES_hhdet_tes!H86=0,0,RES_hhdet_tes!H86*1000*11630/RES_hhdet_num!H81)</f>
        <v>525.0058651557805</v>
      </c>
      <c r="I86" s="98">
        <f>IF(RES_hhdet_tes!I86=0,0,RES_hhdet_tes!I86*1000*11630/RES_hhdet_num!I81)</f>
        <v>820.33381852604521</v>
      </c>
      <c r="J86" s="98">
        <f>IF(RES_hhdet_tes!J86=0,0,RES_hhdet_tes!J86*1000*11630/RES_hhdet_num!J81)</f>
        <v>915.45550911813029</v>
      </c>
      <c r="K86" s="98">
        <f>IF(RES_hhdet_tes!K86=0,0,RES_hhdet_tes!K86*1000*11630/RES_hhdet_num!K81)</f>
        <v>660.16630317854845</v>
      </c>
      <c r="L86" s="98">
        <f>IF(RES_hhdet_tes!L86=0,0,RES_hhdet_tes!L86*1000*11630/RES_hhdet_num!L81)</f>
        <v>935.08337746057896</v>
      </c>
      <c r="M86" s="98">
        <f>IF(RES_hhdet_tes!M86=0,0,RES_hhdet_tes!M86*1000*11630/RES_hhdet_num!M81)</f>
        <v>908.30895438298717</v>
      </c>
      <c r="N86" s="98">
        <f>IF(RES_hhdet_tes!N86=0,0,RES_hhdet_tes!N86*1000*11630/RES_hhdet_num!N81)</f>
        <v>1652.9568874277545</v>
      </c>
      <c r="O86" s="98">
        <f>IF(RES_hhdet_tes!O86=0,0,RES_hhdet_tes!O86*1000*11630/RES_hhdet_num!O81)</f>
        <v>1093.0196510295382</v>
      </c>
      <c r="P86" s="98">
        <f>IF(RES_hhdet_tes!P86=0,0,RES_hhdet_tes!P86*1000*11630/RES_hhdet_num!P81)</f>
        <v>888.41606896419353</v>
      </c>
      <c r="Q86" s="98">
        <f>IF(RES_hhdet_tes!Q86=0,0,RES_hhdet_tes!Q86*1000*11630/RES_hhdet_num!Q81)</f>
        <v>1122.5121318391427</v>
      </c>
      <c r="R86" s="98">
        <f>IF(RES_hhdet_tes!R86=0,0,RES_hhdet_tes!R86*1000*11630/RES_hhdet_num!R81)</f>
        <v>1380.2371756482371</v>
      </c>
      <c r="S86" s="98">
        <f>IF(RES_hhdet_tes!S86=0,0,RES_hhdet_tes!S86*1000*11630/RES_hhdet_num!S81)</f>
        <v>1511.4597174377138</v>
      </c>
      <c r="T86" s="98">
        <f>IF(RES_hhdet_tes!T86=0,0,RES_hhdet_tes!T86*1000*11630/RES_hhdet_num!T81)</f>
        <v>1091.1539469715817</v>
      </c>
      <c r="U86" s="98">
        <f>IF(RES_hhdet_tes!U86=0,0,RES_hhdet_tes!U86*1000*11630/RES_hhdet_num!U81)</f>
        <v>1594.6955858057584</v>
      </c>
      <c r="V86" s="98">
        <f>IF(RES_hhdet_tes!V86=0,0,RES_hhdet_tes!V86*1000*11630/RES_hhdet_num!V81)</f>
        <v>1347.1565383686625</v>
      </c>
      <c r="W86" s="98">
        <f>IF(RES_hhdet_tes!W86=0,0,RES_hhdet_tes!W86*1000*11630/RES_hhdet_num!W81)</f>
        <v>1226.1020745385465</v>
      </c>
      <c r="X86" s="98">
        <f>IF(RES_hhdet_tes!X86=0,0,RES_hhdet_tes!X86*1000*11630/RES_hhdet_num!X81)</f>
        <v>1141.2527112777504</v>
      </c>
      <c r="Y86" s="98">
        <f>IF(RES_hhdet_tes!Y86=0,0,RES_hhdet_tes!Y86*1000*11630/RES_hhdet_num!Y81)</f>
        <v>1549.7602047920134</v>
      </c>
      <c r="DA86" s="63" t="s">
        <v>2491</v>
      </c>
    </row>
    <row r="87" spans="1:105" ht="12" customHeight="1" x14ac:dyDescent="0.25">
      <c r="A87" s="121" t="s">
        <v>55</v>
      </c>
      <c r="B87" s="122">
        <v>1045.1428611907907</v>
      </c>
      <c r="C87" s="122">
        <v>1032.4208391822674</v>
      </c>
      <c r="D87" s="122">
        <v>1061.9441562270054</v>
      </c>
      <c r="E87" s="122">
        <v>1058.8562330327079</v>
      </c>
      <c r="F87" s="122">
        <v>1096.3906291373728</v>
      </c>
      <c r="G87" s="122">
        <v>1058.8335297654228</v>
      </c>
      <c r="H87" s="122">
        <v>1095.0426586112442</v>
      </c>
      <c r="I87" s="122">
        <v>1096.9324811808895</v>
      </c>
      <c r="J87" s="122">
        <v>1172.3592678061182</v>
      </c>
      <c r="K87" s="122">
        <v>1260.7111969058185</v>
      </c>
      <c r="L87" s="122">
        <v>1232.3652498253409</v>
      </c>
      <c r="M87" s="122">
        <v>1223.4349063555537</v>
      </c>
      <c r="N87" s="122">
        <v>1180.9146125727923</v>
      </c>
      <c r="O87" s="122">
        <v>1221.7988467673404</v>
      </c>
      <c r="P87" s="122">
        <v>1240.8664986095087</v>
      </c>
      <c r="Q87" s="122">
        <v>1257.5727169468371</v>
      </c>
      <c r="R87" s="122">
        <v>1312.6342700255409</v>
      </c>
      <c r="S87" s="122">
        <v>1320.3640627464856</v>
      </c>
      <c r="T87" s="122">
        <v>1272.4115767940084</v>
      </c>
      <c r="U87" s="122">
        <v>1294.1010147030461</v>
      </c>
      <c r="V87" s="122">
        <v>1308.8249494870438</v>
      </c>
      <c r="W87" s="122">
        <v>1399.2512240618066</v>
      </c>
      <c r="X87" s="122">
        <v>1452.0976709322831</v>
      </c>
      <c r="Y87" s="122">
        <v>1431.7783177414417</v>
      </c>
      <c r="DA87" s="130" t="s">
        <v>2492</v>
      </c>
    </row>
    <row r="88" spans="1:105" ht="12" customHeight="1" x14ac:dyDescent="0.25">
      <c r="A88" s="97" t="s">
        <v>132</v>
      </c>
      <c r="B88" s="98">
        <v>1042.1253497598377</v>
      </c>
      <c r="C88" s="98">
        <v>1044.0695027035342</v>
      </c>
      <c r="D88" s="98">
        <v>1069.8008612178078</v>
      </c>
      <c r="E88" s="98">
        <v>1008.0147060916901</v>
      </c>
      <c r="F88" s="98">
        <v>1088.2222718226569</v>
      </c>
      <c r="G88" s="98">
        <v>1019.3154040243801</v>
      </c>
      <c r="H88" s="98">
        <v>1033.1954045163095</v>
      </c>
      <c r="I88" s="98">
        <v>1210.161460714595</v>
      </c>
      <c r="J88" s="98">
        <v>1135.716111665465</v>
      </c>
      <c r="K88" s="98">
        <v>1180.0798193164312</v>
      </c>
      <c r="L88" s="98">
        <v>1180.5210659566787</v>
      </c>
      <c r="M88" s="98">
        <v>1024.8116075138498</v>
      </c>
      <c r="N88" s="98">
        <v>1177.4967343180701</v>
      </c>
      <c r="O88" s="98">
        <v>1309.5993063547974</v>
      </c>
      <c r="P88" s="98">
        <v>988.6700959772578</v>
      </c>
      <c r="Q88" s="98">
        <v>1110.2410861815385</v>
      </c>
      <c r="R88" s="98">
        <v>1291.0510349615963</v>
      </c>
      <c r="S88" s="98">
        <v>1385.044459064394</v>
      </c>
      <c r="T88" s="98">
        <v>1161.8578885218594</v>
      </c>
      <c r="U88" s="98">
        <v>1341.9061190645334</v>
      </c>
      <c r="V88" s="98">
        <v>1380.1327634477352</v>
      </c>
      <c r="W88" s="98">
        <v>1391.046970992667</v>
      </c>
      <c r="X88" s="98">
        <v>1434.7883011813956</v>
      </c>
      <c r="Y88" s="98">
        <v>1482.7615341436974</v>
      </c>
      <c r="DA88" s="63" t="s">
        <v>2493</v>
      </c>
    </row>
    <row r="89" spans="1:105" ht="12" customHeight="1" x14ac:dyDescent="0.25">
      <c r="A89" s="97" t="s">
        <v>131</v>
      </c>
      <c r="B89" s="98">
        <v>1042.1253497598379</v>
      </c>
      <c r="C89" s="98">
        <v>1044.194414180304</v>
      </c>
      <c r="D89" s="98">
        <v>1069.8165042688809</v>
      </c>
      <c r="E89" s="98">
        <v>1007.9694391929344</v>
      </c>
      <c r="F89" s="98">
        <v>1088.1067760597075</v>
      </c>
      <c r="G89" s="98">
        <v>1019.1131996444476</v>
      </c>
      <c r="H89" s="98">
        <v>1033.1137968952348</v>
      </c>
      <c r="I89" s="98">
        <v>1210.5014470890067</v>
      </c>
      <c r="J89" s="98">
        <v>1135.9793291330836</v>
      </c>
      <c r="K89" s="98">
        <v>1180.3729050657453</v>
      </c>
      <c r="L89" s="98">
        <v>1180.7399897676471</v>
      </c>
      <c r="M89" s="98">
        <v>1024.9390979232214</v>
      </c>
      <c r="N89" s="98">
        <v>1177.6377625747427</v>
      </c>
      <c r="O89" s="98">
        <v>1309.6960669264311</v>
      </c>
      <c r="P89" s="98">
        <v>988.71093364588637</v>
      </c>
      <c r="Q89" s="98">
        <v>1110.2340112507459</v>
      </c>
      <c r="R89" s="98">
        <v>1291.0265062659917</v>
      </c>
      <c r="S89" s="98">
        <v>1385.0518354329927</v>
      </c>
      <c r="T89" s="98">
        <v>1161.8413282828928</v>
      </c>
      <c r="U89" s="98">
        <v>1341.9779680672821</v>
      </c>
      <c r="V89" s="98">
        <v>1380.2116822958162</v>
      </c>
      <c r="W89" s="98">
        <v>1391.2115519072993</v>
      </c>
      <c r="X89" s="98">
        <v>1434.6865265173383</v>
      </c>
      <c r="Y89" s="98">
        <v>1482.459522880617</v>
      </c>
      <c r="DA89" s="63" t="s">
        <v>2494</v>
      </c>
    </row>
    <row r="90" spans="1:105" ht="12" customHeight="1" x14ac:dyDescent="0.25">
      <c r="A90" s="100" t="s">
        <v>199</v>
      </c>
      <c r="B90" s="101">
        <v>208.97238115902817</v>
      </c>
      <c r="C90" s="101">
        <v>208.76192287382349</v>
      </c>
      <c r="D90" s="101">
        <v>219.59478303512194</v>
      </c>
      <c r="E90" s="101">
        <v>197.0202606249477</v>
      </c>
      <c r="F90" s="101">
        <v>218.07746727864244</v>
      </c>
      <c r="G90" s="101">
        <v>230.20327902096207</v>
      </c>
      <c r="H90" s="101">
        <v>208.81011720776857</v>
      </c>
      <c r="I90" s="101">
        <v>256.21060010758288</v>
      </c>
      <c r="J90" s="101">
        <v>228.55778117758331</v>
      </c>
      <c r="K90" s="101">
        <v>236.65847754932895</v>
      </c>
      <c r="L90" s="101">
        <v>241.28580713732819</v>
      </c>
      <c r="M90" s="101">
        <v>197.8924328872591</v>
      </c>
      <c r="N90" s="101">
        <v>196.24622630497709</v>
      </c>
      <c r="O90" s="101">
        <v>244.33178093005046</v>
      </c>
      <c r="P90" s="101">
        <v>166.78433751934895</v>
      </c>
      <c r="Q90" s="101">
        <v>183.71165574218864</v>
      </c>
      <c r="R90" s="101">
        <v>248.54043606864707</v>
      </c>
      <c r="S90" s="101">
        <v>273.72617317737445</v>
      </c>
      <c r="T90" s="101">
        <v>200.93519794537318</v>
      </c>
      <c r="U90" s="101">
        <v>221.76849398035725</v>
      </c>
      <c r="V90" s="101">
        <v>216.93266179186477</v>
      </c>
      <c r="W90" s="101">
        <v>260.42452603044995</v>
      </c>
      <c r="X90" s="101">
        <v>272.07254207306107</v>
      </c>
      <c r="Y90" s="101">
        <v>243.2131969535665</v>
      </c>
      <c r="DA90" s="131" t="s">
        <v>2495</v>
      </c>
    </row>
    <row r="91" spans="1:105" ht="12" customHeight="1" x14ac:dyDescent="0.25">
      <c r="A91" s="103" t="s">
        <v>52</v>
      </c>
      <c r="B91" s="104">
        <v>833.15296860080969</v>
      </c>
      <c r="C91" s="104">
        <v>835.4324913064803</v>
      </c>
      <c r="D91" s="104">
        <v>850.22172123375901</v>
      </c>
      <c r="E91" s="104">
        <v>810.94917856798668</v>
      </c>
      <c r="F91" s="104">
        <v>870.02930878106497</v>
      </c>
      <c r="G91" s="104">
        <v>788.9099206234855</v>
      </c>
      <c r="H91" s="104">
        <v>824.30367968746623</v>
      </c>
      <c r="I91" s="104">
        <v>954.2908469814239</v>
      </c>
      <c r="J91" s="104">
        <v>907.42154795550016</v>
      </c>
      <c r="K91" s="104">
        <v>943.71442751641666</v>
      </c>
      <c r="L91" s="104">
        <v>939.45418263031888</v>
      </c>
      <c r="M91" s="104">
        <v>827.04666503596241</v>
      </c>
      <c r="N91" s="104">
        <v>981.39153626976565</v>
      </c>
      <c r="O91" s="104">
        <v>1065.3642859963809</v>
      </c>
      <c r="P91" s="104">
        <v>821.92659612653745</v>
      </c>
      <c r="Q91" s="104">
        <v>926.52235550855755</v>
      </c>
      <c r="R91" s="104">
        <v>1042.4860701973446</v>
      </c>
      <c r="S91" s="104">
        <v>1111.3256622556185</v>
      </c>
      <c r="T91" s="104">
        <v>960.90613033751947</v>
      </c>
      <c r="U91" s="104">
        <v>1120.2094740869247</v>
      </c>
      <c r="V91" s="104">
        <v>1163.2790205039514</v>
      </c>
      <c r="W91" s="104">
        <v>1130.7870258768494</v>
      </c>
      <c r="X91" s="104">
        <v>1162.6139844442771</v>
      </c>
      <c r="Y91" s="104">
        <v>1239.2463259270503</v>
      </c>
      <c r="DA91" s="132" t="s">
        <v>2496</v>
      </c>
    </row>
    <row r="92" spans="1:105" ht="12" customHeight="1" x14ac:dyDescent="0.25">
      <c r="A92" s="106" t="s">
        <v>124</v>
      </c>
      <c r="B92" s="101">
        <v>1029.7959519480935</v>
      </c>
      <c r="C92" s="101">
        <v>1026.3158569933246</v>
      </c>
      <c r="D92" s="101">
        <v>1076.7650166068556</v>
      </c>
      <c r="E92" s="101">
        <v>1083.6465762671028</v>
      </c>
      <c r="F92" s="101">
        <v>1106.2341887314221</v>
      </c>
      <c r="G92" s="101">
        <v>1092.1499467577435</v>
      </c>
      <c r="H92" s="101">
        <v>1124.2391647582131</v>
      </c>
      <c r="I92" s="101">
        <v>1078.366253629936</v>
      </c>
      <c r="J92" s="101">
        <v>1171.7554972117944</v>
      </c>
      <c r="K92" s="101">
        <v>1252.5541477743618</v>
      </c>
      <c r="L92" s="101">
        <v>1188.9381469858538</v>
      </c>
      <c r="M92" s="101">
        <v>997.68922359203316</v>
      </c>
      <c r="N92" s="101">
        <v>894.54740189109873</v>
      </c>
      <c r="O92" s="101">
        <v>1357.7250820469237</v>
      </c>
      <c r="P92" s="101">
        <v>1337.5824833926808</v>
      </c>
      <c r="Q92" s="101">
        <v>1271.3491664645292</v>
      </c>
      <c r="R92" s="101">
        <v>1252.576059665661</v>
      </c>
      <c r="S92" s="101">
        <v>1303.0108305972894</v>
      </c>
      <c r="T92" s="101">
        <v>1294.6596960737597</v>
      </c>
      <c r="U92" s="101">
        <v>1305.9047898301224</v>
      </c>
      <c r="V92" s="101">
        <v>1347.8194896806376</v>
      </c>
      <c r="W92" s="101">
        <v>1383.4734324697495</v>
      </c>
      <c r="X92" s="101">
        <v>1443.1838878928977</v>
      </c>
      <c r="Y92" s="101">
        <v>1459.042667498444</v>
      </c>
      <c r="DA92" s="131" t="s">
        <v>2497</v>
      </c>
    </row>
    <row r="93" spans="1:105" ht="12" customHeight="1" x14ac:dyDescent="0.25">
      <c r="A93" s="107" t="s">
        <v>123</v>
      </c>
      <c r="B93" s="104">
        <v>1029.7959519480933</v>
      </c>
      <c r="C93" s="104">
        <v>1026.3218707810877</v>
      </c>
      <c r="D93" s="104">
        <v>1076.7541206300411</v>
      </c>
      <c r="E93" s="104">
        <v>1083.6837557167794</v>
      </c>
      <c r="F93" s="104">
        <v>1106.2923701894654</v>
      </c>
      <c r="G93" s="104">
        <v>1092.2017367556573</v>
      </c>
      <c r="H93" s="104">
        <v>1124.2735432131417</v>
      </c>
      <c r="I93" s="104">
        <v>1078.310898038932</v>
      </c>
      <c r="J93" s="104">
        <v>1171.6017805504989</v>
      </c>
      <c r="K93" s="104">
        <v>1252.2538644730521</v>
      </c>
      <c r="L93" s="104">
        <v>1188.5451589773029</v>
      </c>
      <c r="M93" s="104">
        <v>997.33813050459526</v>
      </c>
      <c r="N93" s="104">
        <v>894.95054690428037</v>
      </c>
      <c r="O93" s="104">
        <v>1357.8733293033783</v>
      </c>
      <c r="P93" s="104">
        <v>1337.656391440026</v>
      </c>
      <c r="Q93" s="104">
        <v>1271.9563899348807</v>
      </c>
      <c r="R93" s="104">
        <v>1253.3981893915852</v>
      </c>
      <c r="S93" s="104">
        <v>1304.0994165990833</v>
      </c>
      <c r="T93" s="104">
        <v>1295.3226120725412</v>
      </c>
      <c r="U93" s="104">
        <v>1306.3902400171723</v>
      </c>
      <c r="V93" s="104">
        <v>1348.4080508871975</v>
      </c>
      <c r="W93" s="104">
        <v>1384.7313040598301</v>
      </c>
      <c r="X93" s="104">
        <v>1443.8705986256548</v>
      </c>
      <c r="Y93" s="104">
        <v>1458.368967749748</v>
      </c>
      <c r="DA93" s="132" t="s">
        <v>2498</v>
      </c>
    </row>
    <row r="94" spans="1:105" ht="12" customHeight="1" x14ac:dyDescent="0.25">
      <c r="A94" s="108" t="s">
        <v>50</v>
      </c>
      <c r="B94" s="98">
        <v>206.19914283908602</v>
      </c>
      <c r="C94" s="98">
        <v>203.84932198595965</v>
      </c>
      <c r="D94" s="98">
        <v>219.70094185936074</v>
      </c>
      <c r="E94" s="98">
        <v>214.34590401915628</v>
      </c>
      <c r="F94" s="98">
        <v>223.253755362741</v>
      </c>
      <c r="G94" s="98">
        <v>249.8684565925129</v>
      </c>
      <c r="H94" s="98">
        <v>230.66632409142963</v>
      </c>
      <c r="I94" s="98">
        <v>221.21845123604274</v>
      </c>
      <c r="J94" s="98">
        <v>236.12472506806606</v>
      </c>
      <c r="K94" s="98">
        <v>253.88683753842903</v>
      </c>
      <c r="L94" s="98">
        <v>238.96145021321539</v>
      </c>
      <c r="M94" s="98">
        <v>165.06791771504857</v>
      </c>
      <c r="N94" s="98">
        <v>8.9436108863178294</v>
      </c>
      <c r="O94" s="98">
        <v>254.31787181052835</v>
      </c>
      <c r="P94" s="98">
        <v>243.0730164913756</v>
      </c>
      <c r="Q94" s="98">
        <v>216.01619898522654</v>
      </c>
      <c r="R94" s="98">
        <v>238.62450287625131</v>
      </c>
      <c r="S94" s="98">
        <v>248.7637467635289</v>
      </c>
      <c r="T94" s="98">
        <v>228.02982074296094</v>
      </c>
      <c r="U94" s="98">
        <v>209.13265910600555</v>
      </c>
      <c r="V94" s="98">
        <v>205.55594253698294</v>
      </c>
      <c r="W94" s="98">
        <v>254.47797038264369</v>
      </c>
      <c r="X94" s="98">
        <v>269.69060033907209</v>
      </c>
      <c r="Y94" s="98">
        <v>231.02086499311091</v>
      </c>
      <c r="DA94" s="63" t="s">
        <v>2499</v>
      </c>
    </row>
    <row r="95" spans="1:105" ht="12" customHeight="1" x14ac:dyDescent="0.25">
      <c r="A95" s="108" t="s">
        <v>52</v>
      </c>
      <c r="B95" s="98">
        <v>823.59680910900738</v>
      </c>
      <c r="C95" s="98">
        <v>822.47254879512809</v>
      </c>
      <c r="D95" s="98">
        <v>857.05317877068057</v>
      </c>
      <c r="E95" s="98">
        <v>869.33785169762302</v>
      </c>
      <c r="F95" s="98">
        <v>883.03861482672437</v>
      </c>
      <c r="G95" s="98">
        <v>842.33328016314431</v>
      </c>
      <c r="H95" s="98">
        <v>893.60721912171186</v>
      </c>
      <c r="I95" s="98">
        <v>857.09244680288953</v>
      </c>
      <c r="J95" s="98">
        <v>935.47705548243289</v>
      </c>
      <c r="K95" s="98">
        <v>998.36702693462303</v>
      </c>
      <c r="L95" s="98">
        <v>949.58370876408765</v>
      </c>
      <c r="M95" s="98">
        <v>832.27021278954669</v>
      </c>
      <c r="N95" s="98">
        <v>886.00693601796252</v>
      </c>
      <c r="O95" s="98">
        <v>1103.5554574928501</v>
      </c>
      <c r="P95" s="98">
        <v>1094.5833749486505</v>
      </c>
      <c r="Q95" s="98">
        <v>1055.9401909496539</v>
      </c>
      <c r="R95" s="98">
        <v>1014.7736865153339</v>
      </c>
      <c r="S95" s="98">
        <v>1055.3356698355544</v>
      </c>
      <c r="T95" s="98">
        <v>1067.29279132958</v>
      </c>
      <c r="U95" s="98">
        <v>1097.2575809111665</v>
      </c>
      <c r="V95" s="98">
        <v>1142.8521083502148</v>
      </c>
      <c r="W95" s="98">
        <v>1130.2533336771862</v>
      </c>
      <c r="X95" s="98">
        <v>1174.1799982865828</v>
      </c>
      <c r="Y95" s="98">
        <v>1227.3481027566372</v>
      </c>
      <c r="DA95" s="63" t="s">
        <v>2500</v>
      </c>
    </row>
    <row r="96" spans="1:105" ht="12" customHeight="1" x14ac:dyDescent="0.25">
      <c r="A96" s="106" t="s">
        <v>122</v>
      </c>
      <c r="B96" s="101">
        <v>1045.2627797797036</v>
      </c>
      <c r="C96" s="101">
        <v>1032.260915564146</v>
      </c>
      <c r="D96" s="101">
        <v>1061.9336817795747</v>
      </c>
      <c r="E96" s="101">
        <v>1058.8295808412322</v>
      </c>
      <c r="F96" s="101">
        <v>1096.5969959879683</v>
      </c>
      <c r="G96" s="101">
        <v>1058.8774055419274</v>
      </c>
      <c r="H96" s="101">
        <v>1095.134731527824</v>
      </c>
      <c r="I96" s="101">
        <v>1096.4738598158517</v>
      </c>
      <c r="J96" s="101">
        <v>1172.1944618365867</v>
      </c>
      <c r="K96" s="101">
        <v>1260.8983575655602</v>
      </c>
      <c r="L96" s="101">
        <v>1232.693624858241</v>
      </c>
      <c r="M96" s="101">
        <v>1225.5985821011845</v>
      </c>
      <c r="N96" s="101">
        <v>1182.9414792888472</v>
      </c>
      <c r="O96" s="101">
        <v>1222.0066225496455</v>
      </c>
      <c r="P96" s="101">
        <v>1244.0446951038848</v>
      </c>
      <c r="Q96" s="101">
        <v>1257.1766320801926</v>
      </c>
      <c r="R96" s="101">
        <v>1309.6458471533592</v>
      </c>
      <c r="S96" s="101">
        <v>1314.8410391323594</v>
      </c>
      <c r="T96" s="101">
        <v>1272.1690201175522</v>
      </c>
      <c r="U96" s="101">
        <v>1290.479556648942</v>
      </c>
      <c r="V96" s="101">
        <v>1305.374398640253</v>
      </c>
      <c r="W96" s="101">
        <v>1401.3853086299675</v>
      </c>
      <c r="X96" s="101">
        <v>1454.1893654681003</v>
      </c>
      <c r="Y96" s="101">
        <v>1427.1739933347933</v>
      </c>
      <c r="DA96" s="131" t="s">
        <v>2501</v>
      </c>
    </row>
    <row r="97" spans="1:105" ht="12" customHeight="1" x14ac:dyDescent="0.25">
      <c r="A97" s="107" t="s">
        <v>121</v>
      </c>
      <c r="B97" s="104">
        <v>1045.2627797797031</v>
      </c>
      <c r="C97" s="104">
        <v>1032.5170990992747</v>
      </c>
      <c r="D97" s="104">
        <v>1061.72348010204</v>
      </c>
      <c r="E97" s="104">
        <v>1058.8376712023876</v>
      </c>
      <c r="F97" s="104">
        <v>1096.1860296033276</v>
      </c>
      <c r="G97" s="104">
        <v>1058.6352539461593</v>
      </c>
      <c r="H97" s="104">
        <v>1095.0747326770972</v>
      </c>
      <c r="I97" s="104">
        <v>1096.5690306727261</v>
      </c>
      <c r="J97" s="104">
        <v>1172.6644922147677</v>
      </c>
      <c r="K97" s="104">
        <v>1261.2371904731351</v>
      </c>
      <c r="L97" s="104">
        <v>1232.8623109844957</v>
      </c>
      <c r="M97" s="104">
        <v>1225.3492505494746</v>
      </c>
      <c r="N97" s="104">
        <v>1181.5643620734554</v>
      </c>
      <c r="O97" s="104">
        <v>1219.8344393945172</v>
      </c>
      <c r="P97" s="104">
        <v>1242.9141662170789</v>
      </c>
      <c r="Q97" s="104">
        <v>1261.0458252288731</v>
      </c>
      <c r="R97" s="104">
        <v>1314.9256982628708</v>
      </c>
      <c r="S97" s="104">
        <v>1319.8627541818194</v>
      </c>
      <c r="T97" s="104">
        <v>1278.0185123820083</v>
      </c>
      <c r="U97" s="104">
        <v>1292.0655839019996</v>
      </c>
      <c r="V97" s="104">
        <v>1304.1651494613229</v>
      </c>
      <c r="W97" s="104">
        <v>1399.3665705582503</v>
      </c>
      <c r="X97" s="104">
        <v>1452.9637947587489</v>
      </c>
      <c r="Y97" s="104">
        <v>1428.9301610248824</v>
      </c>
      <c r="DA97" s="132" t="s">
        <v>2502</v>
      </c>
    </row>
    <row r="98" spans="1:105" ht="12" customHeight="1" x14ac:dyDescent="0.25">
      <c r="A98" s="108" t="s">
        <v>53</v>
      </c>
      <c r="B98" s="98">
        <v>210.01670848485978</v>
      </c>
      <c r="C98" s="98">
        <v>205.33560041043287</v>
      </c>
      <c r="D98" s="98">
        <v>216.33580528738713</v>
      </c>
      <c r="E98" s="98">
        <v>208.32026079597458</v>
      </c>
      <c r="F98" s="98">
        <v>220.34167148215212</v>
      </c>
      <c r="G98" s="98">
        <v>240.70754643450684</v>
      </c>
      <c r="H98" s="98">
        <v>224.02309137122404</v>
      </c>
      <c r="I98" s="98">
        <v>226.90018785617445</v>
      </c>
      <c r="J98" s="98">
        <v>238.29462240551624</v>
      </c>
      <c r="K98" s="98">
        <v>258.47979854273046</v>
      </c>
      <c r="L98" s="98">
        <v>254.45072201509731</v>
      </c>
      <c r="M98" s="98">
        <v>247.38176420188989</v>
      </c>
      <c r="N98" s="98">
        <v>198.97254854319851</v>
      </c>
      <c r="O98" s="98">
        <v>224.34114943665847</v>
      </c>
      <c r="P98" s="98">
        <v>224.44960510911176</v>
      </c>
      <c r="Q98" s="98">
        <v>217.95454857676739</v>
      </c>
      <c r="R98" s="98">
        <v>255.46080716991594</v>
      </c>
      <c r="S98" s="98">
        <v>257.61629816516808</v>
      </c>
      <c r="T98" s="98">
        <v>229.44542051393231</v>
      </c>
      <c r="U98" s="98">
        <v>211.14954625990885</v>
      </c>
      <c r="V98" s="98">
        <v>200.55637719983429</v>
      </c>
      <c r="W98" s="98">
        <v>263.31684455685649</v>
      </c>
      <c r="X98" s="98">
        <v>277.15393407976535</v>
      </c>
      <c r="Y98" s="98">
        <v>223.23893025396205</v>
      </c>
      <c r="DA98" s="63" t="s">
        <v>2503</v>
      </c>
    </row>
    <row r="99" spans="1:105" ht="12" customHeight="1" x14ac:dyDescent="0.25">
      <c r="A99" s="108" t="s">
        <v>52</v>
      </c>
      <c r="B99" s="98">
        <v>835.24607129484355</v>
      </c>
      <c r="C99" s="98">
        <v>827.18149868884177</v>
      </c>
      <c r="D99" s="98">
        <v>845.38767481465288</v>
      </c>
      <c r="E99" s="98">
        <v>850.51741040641298</v>
      </c>
      <c r="F99" s="98">
        <v>875.84435812117556</v>
      </c>
      <c r="G99" s="98">
        <v>817.92770751165244</v>
      </c>
      <c r="H99" s="98">
        <v>871.0516413058732</v>
      </c>
      <c r="I99" s="98">
        <v>869.66884281655166</v>
      </c>
      <c r="J99" s="98">
        <v>934.36986980925144</v>
      </c>
      <c r="K99" s="98">
        <v>1002.7573919304044</v>
      </c>
      <c r="L99" s="98">
        <v>978.41158896939851</v>
      </c>
      <c r="M99" s="98">
        <v>977.9674863475849</v>
      </c>
      <c r="N99" s="98">
        <v>982.5918135302569</v>
      </c>
      <c r="O99" s="98">
        <v>995.49328995785856</v>
      </c>
      <c r="P99" s="98">
        <v>1018.4645611079671</v>
      </c>
      <c r="Q99" s="98">
        <v>1043.0912766521058</v>
      </c>
      <c r="R99" s="98">
        <v>1059.464891092955</v>
      </c>
      <c r="S99" s="98">
        <v>1062.2464560166513</v>
      </c>
      <c r="T99" s="98">
        <v>1048.5730918680761</v>
      </c>
      <c r="U99" s="98">
        <v>1080.9160376420907</v>
      </c>
      <c r="V99" s="98">
        <v>1103.6087722614886</v>
      </c>
      <c r="W99" s="98">
        <v>1136.0497260013935</v>
      </c>
      <c r="X99" s="98">
        <v>1175.8098606789838</v>
      </c>
      <c r="Y99" s="98">
        <v>1205.6912307709204</v>
      </c>
      <c r="DA99" s="63" t="s">
        <v>2504</v>
      </c>
    </row>
    <row r="100" spans="1:105" ht="12" customHeight="1" x14ac:dyDescent="0.25">
      <c r="A100" s="121" t="s">
        <v>54</v>
      </c>
      <c r="B100" s="122">
        <v>483.54368070185507</v>
      </c>
      <c r="C100" s="122">
        <v>471.59388520627351</v>
      </c>
      <c r="D100" s="122">
        <v>531.60503472155244</v>
      </c>
      <c r="E100" s="122">
        <v>511.81878748627452</v>
      </c>
      <c r="F100" s="122">
        <v>552.49280613972894</v>
      </c>
      <c r="G100" s="122">
        <v>537.96171322997941</v>
      </c>
      <c r="H100" s="122">
        <v>553.97652460593042</v>
      </c>
      <c r="I100" s="122">
        <v>545.96887971629531</v>
      </c>
      <c r="J100" s="122">
        <v>533.00016638458044</v>
      </c>
      <c r="K100" s="122">
        <v>555.98701625104195</v>
      </c>
      <c r="L100" s="122">
        <v>536.79967466884079</v>
      </c>
      <c r="M100" s="122">
        <v>499.84648784224709</v>
      </c>
      <c r="N100" s="122">
        <v>507.77176447082155</v>
      </c>
      <c r="O100" s="122">
        <v>557.9979760276733</v>
      </c>
      <c r="P100" s="122">
        <v>564.5066904056639</v>
      </c>
      <c r="Q100" s="122">
        <v>560.90103193965831</v>
      </c>
      <c r="R100" s="122">
        <v>585.02572094235677</v>
      </c>
      <c r="S100" s="122">
        <v>584.02624539064948</v>
      </c>
      <c r="T100" s="122">
        <v>590.37244208473953</v>
      </c>
      <c r="U100" s="122">
        <v>622.68057373826514</v>
      </c>
      <c r="V100" s="122">
        <v>724.77139526748022</v>
      </c>
      <c r="W100" s="122">
        <v>726.97600065498716</v>
      </c>
      <c r="X100" s="122">
        <v>668.98248854652104</v>
      </c>
      <c r="Y100" s="122">
        <v>574.7399897144652</v>
      </c>
      <c r="DA100" s="130" t="s">
        <v>2505</v>
      </c>
    </row>
    <row r="101" spans="1:105" ht="12" customHeight="1" x14ac:dyDescent="0.25">
      <c r="A101" s="97" t="s">
        <v>202</v>
      </c>
      <c r="B101" s="98">
        <v>488.1541496877735</v>
      </c>
      <c r="C101" s="98">
        <v>477.82674240528621</v>
      </c>
      <c r="D101" s="98">
        <v>530.48609681171376</v>
      </c>
      <c r="E101" s="98">
        <v>495.54435662583757</v>
      </c>
      <c r="F101" s="98">
        <v>544.56382159620682</v>
      </c>
      <c r="G101" s="98">
        <v>517.9350620715602</v>
      </c>
      <c r="H101" s="98">
        <v>526.48665772297807</v>
      </c>
      <c r="I101" s="98">
        <v>603.64608959933855</v>
      </c>
      <c r="J101" s="98">
        <v>522.7371590534251</v>
      </c>
      <c r="K101" s="98">
        <v>518.7082596255525</v>
      </c>
      <c r="L101" s="98">
        <v>527.31828495476418</v>
      </c>
      <c r="M101" s="98">
        <v>441.43476029615232</v>
      </c>
      <c r="N101" s="98">
        <v>528.3158914684717</v>
      </c>
      <c r="O101" s="98">
        <v>582.21804688769453</v>
      </c>
      <c r="P101" s="98">
        <v>573.7824745761385</v>
      </c>
      <c r="Q101" s="98">
        <v>566.28005624014418</v>
      </c>
      <c r="R101" s="98">
        <v>579.68208165860972</v>
      </c>
      <c r="S101" s="98">
        <v>582.41824105490628</v>
      </c>
      <c r="T101" s="98">
        <v>569.0614721416556</v>
      </c>
      <c r="U101" s="98">
        <v>634.5095043351962</v>
      </c>
      <c r="V101" s="98">
        <v>771.56941838284354</v>
      </c>
      <c r="W101" s="98">
        <v>863.07114884522946</v>
      </c>
      <c r="X101" s="98">
        <v>538.46042286012198</v>
      </c>
      <c r="Y101" s="98">
        <v>511.46258216900725</v>
      </c>
      <c r="DA101" s="63" t="s">
        <v>2506</v>
      </c>
    </row>
    <row r="102" spans="1:105" ht="12" customHeight="1" x14ac:dyDescent="0.25">
      <c r="A102" s="97" t="s">
        <v>50</v>
      </c>
      <c r="B102" s="98">
        <v>482.9578465554423</v>
      </c>
      <c r="C102" s="98">
        <v>485.63440636636227</v>
      </c>
      <c r="D102" s="98">
        <v>515.56210707406603</v>
      </c>
      <c r="E102" s="98">
        <v>497.7856118268823</v>
      </c>
      <c r="F102" s="98">
        <v>569.09810643711114</v>
      </c>
      <c r="G102" s="98">
        <v>528.33083769042923</v>
      </c>
      <c r="H102" s="98">
        <v>530.02604832863346</v>
      </c>
      <c r="I102" s="98">
        <v>550.85850180229602</v>
      </c>
      <c r="J102" s="98">
        <v>556.55598043082853</v>
      </c>
      <c r="K102" s="98">
        <v>491.3786665148175</v>
      </c>
      <c r="L102" s="98">
        <v>610.71974143223679</v>
      </c>
      <c r="M102" s="98">
        <v>571.7841303587594</v>
      </c>
      <c r="N102" s="98">
        <v>179.50159320032483</v>
      </c>
      <c r="O102" s="98">
        <v>651.93570247508092</v>
      </c>
      <c r="P102" s="98">
        <v>633.23505946457681</v>
      </c>
      <c r="Q102" s="98">
        <v>554.38161699827151</v>
      </c>
      <c r="R102" s="98">
        <v>520.4307179680294</v>
      </c>
      <c r="S102" s="98">
        <v>517.12508390616131</v>
      </c>
      <c r="T102" s="98">
        <v>622.80843077856991</v>
      </c>
      <c r="U102" s="98">
        <v>644.1418816917917</v>
      </c>
      <c r="V102" s="98">
        <v>738.28112800159033</v>
      </c>
      <c r="W102" s="98">
        <v>710.58937224397675</v>
      </c>
      <c r="X102" s="98">
        <v>665.07158780779059</v>
      </c>
      <c r="Y102" s="98">
        <v>594.1648759725955</v>
      </c>
      <c r="DA102" s="63" t="s">
        <v>2507</v>
      </c>
    </row>
    <row r="103" spans="1:105" ht="12" customHeight="1" x14ac:dyDescent="0.25">
      <c r="A103" s="109" t="s">
        <v>120</v>
      </c>
      <c r="B103" s="33">
        <v>482.52506202625415</v>
      </c>
      <c r="C103" s="33">
        <v>469.58709506293428</v>
      </c>
      <c r="D103" s="33">
        <v>532.50557644053902</v>
      </c>
      <c r="E103" s="33">
        <v>515.86876809054661</v>
      </c>
      <c r="F103" s="33">
        <v>553.52179043008266</v>
      </c>
      <c r="G103" s="33">
        <v>542.41195398513787</v>
      </c>
      <c r="H103" s="33">
        <v>560.53008622007371</v>
      </c>
      <c r="I103" s="33">
        <v>533.80730609317402</v>
      </c>
      <c r="J103" s="33">
        <v>534.12186435791045</v>
      </c>
      <c r="K103" s="33">
        <v>566.25813767287502</v>
      </c>
      <c r="L103" s="33">
        <v>535.53086712312813</v>
      </c>
      <c r="M103" s="33">
        <v>508.39510936688282</v>
      </c>
      <c r="N103" s="33">
        <v>520.09047926528956</v>
      </c>
      <c r="O103" s="33">
        <v>545.13378635324352</v>
      </c>
      <c r="P103" s="33">
        <v>556.30073822048848</v>
      </c>
      <c r="Q103" s="33">
        <v>559.72717088611751</v>
      </c>
      <c r="R103" s="33">
        <v>593.38047989951326</v>
      </c>
      <c r="S103" s="33">
        <v>593.06104721991198</v>
      </c>
      <c r="T103" s="33">
        <v>593.04138537943686</v>
      </c>
      <c r="U103" s="33">
        <v>612.24778763215875</v>
      </c>
      <c r="V103" s="33">
        <v>697.93588693833271</v>
      </c>
      <c r="W103" s="33">
        <v>675.39826480989279</v>
      </c>
      <c r="X103" s="33">
        <v>700.24896032748143</v>
      </c>
      <c r="Y103" s="33">
        <v>577.76736538424655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9071.1107308521168</v>
      </c>
      <c r="G105" s="117">
        <f t="shared" si="35"/>
        <v>7976.7789189264322</v>
      </c>
      <c r="H105" s="117">
        <f t="shared" si="35"/>
        <v>8385.8231363940158</v>
      </c>
      <c r="I105" s="117">
        <f t="shared" si="35"/>
        <v>8584.5539897103081</v>
      </c>
      <c r="J105" s="117">
        <f t="shared" si="35"/>
        <v>8300.0540836652472</v>
      </c>
      <c r="K105" s="117">
        <f t="shared" si="35"/>
        <v>7721.806165465644</v>
      </c>
      <c r="L105" s="117">
        <f t="shared" si="35"/>
        <v>8046.453907869357</v>
      </c>
      <c r="M105" s="117">
        <f t="shared" si="35"/>
        <v>8105.3690788007325</v>
      </c>
      <c r="N105" s="117">
        <f t="shared" si="35"/>
        <v>8499.9453259358688</v>
      </c>
      <c r="O105" s="117">
        <f t="shared" si="35"/>
        <v>6690.4627769036642</v>
      </c>
      <c r="P105" s="117">
        <f t="shared" si="35"/>
        <v>6944.5379386713748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7324.2761943345677</v>
      </c>
      <c r="G106" s="122">
        <f t="shared" si="38"/>
        <v>5630.5933206568625</v>
      </c>
      <c r="H106" s="122">
        <f t="shared" si="38"/>
        <v>5514.9241869186217</v>
      </c>
      <c r="I106" s="122">
        <f t="shared" si="38"/>
        <v>5232.8550097691523</v>
      </c>
      <c r="J106" s="122">
        <f t="shared" si="38"/>
        <v>4924.8870125594931</v>
      </c>
      <c r="K106" s="122">
        <f t="shared" si="38"/>
        <v>4754.8651708850894</v>
      </c>
      <c r="L106" s="122">
        <f t="shared" si="38"/>
        <v>4756.2104524596998</v>
      </c>
      <c r="M106" s="122">
        <f t="shared" si="38"/>
        <v>5034.4760899120838</v>
      </c>
      <c r="N106" s="122">
        <f t="shared" si="38"/>
        <v>5076.5426728406073</v>
      </c>
      <c r="O106" s="122">
        <f t="shared" si="38"/>
        <v>4179.9838274269487</v>
      </c>
      <c r="P106" s="122">
        <f t="shared" si="38"/>
        <v>4615.3319650326803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7289.3091410540783</v>
      </c>
      <c r="G107" s="98">
        <v>5604.0915970942524</v>
      </c>
      <c r="H107" s="98">
        <v>5489.6263371186569</v>
      </c>
      <c r="I107" s="98">
        <v>5210.345501038867</v>
      </c>
      <c r="J107" s="98">
        <v>4903.649071382476</v>
      </c>
      <c r="K107" s="98">
        <v>4733.3747168352647</v>
      </c>
      <c r="L107" s="98">
        <v>4735.9113551042183</v>
      </c>
      <c r="M107" s="98">
        <v>5013.0519771160234</v>
      </c>
      <c r="N107" s="98">
        <v>5057.3210841868104</v>
      </c>
      <c r="O107" s="98">
        <v>4162.6236384899767</v>
      </c>
      <c r="P107" s="98">
        <v>4595.6121900225598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34.967053280489424</v>
      </c>
      <c r="G108" s="98">
        <v>26.501723562609879</v>
      </c>
      <c r="H108" s="98">
        <v>25.297849799964862</v>
      </c>
      <c r="I108" s="98">
        <v>22.509508730285393</v>
      </c>
      <c r="J108" s="98">
        <v>21.237941177016982</v>
      </c>
      <c r="K108" s="98">
        <v>21.490454049824535</v>
      </c>
      <c r="L108" s="98">
        <v>20.299097355481113</v>
      </c>
      <c r="M108" s="98">
        <v>21.424112796060772</v>
      </c>
      <c r="N108" s="98">
        <v>19.221588653797117</v>
      </c>
      <c r="O108" s="98">
        <v>17.360188936971696</v>
      </c>
      <c r="P108" s="98">
        <v>19.719775010120042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100.200321685649</v>
      </c>
      <c r="G109" s="122">
        <f t="shared" si="41"/>
        <v>748.68294601911691</v>
      </c>
      <c r="H109" s="122">
        <f t="shared" si="41"/>
        <v>1219.1724808345948</v>
      </c>
      <c r="I109" s="122">
        <f t="shared" si="41"/>
        <v>1722.7864671607178</v>
      </c>
      <c r="J109" s="122">
        <f t="shared" si="41"/>
        <v>1669.4367366074209</v>
      </c>
      <c r="K109" s="122">
        <f t="shared" si="41"/>
        <v>1143.2820805830313</v>
      </c>
      <c r="L109" s="122">
        <f t="shared" si="41"/>
        <v>1518.8722119694253</v>
      </c>
      <c r="M109" s="122">
        <f t="shared" si="41"/>
        <v>1333.2018038978647</v>
      </c>
      <c r="N109" s="122">
        <f t="shared" si="41"/>
        <v>1734.9587539855402</v>
      </c>
      <c r="O109" s="122">
        <f t="shared" si="41"/>
        <v>735.39102848672405</v>
      </c>
      <c r="P109" s="122">
        <f t="shared" si="41"/>
        <v>520.17441697495599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100.200321685649</v>
      </c>
      <c r="G110" s="98">
        <f>IF(RES_hhdet_tes!G110=0,0,RES_hhdet_tes!G110*1000*11630/RES_hhdet_num!G105)</f>
        <v>748.68294601911691</v>
      </c>
      <c r="H110" s="98">
        <f>IF(RES_hhdet_tes!H110=0,0,RES_hhdet_tes!H110*1000*11630/RES_hhdet_num!H105)</f>
        <v>1219.1724808345948</v>
      </c>
      <c r="I110" s="98">
        <f>IF(RES_hhdet_tes!I110=0,0,RES_hhdet_tes!I110*1000*11630/RES_hhdet_num!I105)</f>
        <v>1722.7864671607178</v>
      </c>
      <c r="J110" s="98">
        <f>IF(RES_hhdet_tes!J110=0,0,RES_hhdet_tes!J110*1000*11630/RES_hhdet_num!J105)</f>
        <v>1669.4367366074209</v>
      </c>
      <c r="K110" s="98">
        <f>IF(RES_hhdet_tes!K110=0,0,RES_hhdet_tes!K110*1000*11630/RES_hhdet_num!K105)</f>
        <v>1143.2820805830313</v>
      </c>
      <c r="L110" s="98">
        <f>IF(RES_hhdet_tes!L110=0,0,RES_hhdet_tes!L110*1000*11630/RES_hhdet_num!L105)</f>
        <v>1518.8722119694253</v>
      </c>
      <c r="M110" s="98">
        <f>IF(RES_hhdet_tes!M110=0,0,RES_hhdet_tes!M110*1000*11630/RES_hhdet_num!M105)</f>
        <v>1333.2018038978647</v>
      </c>
      <c r="N110" s="98">
        <f>IF(RES_hhdet_tes!N110=0,0,RES_hhdet_tes!N110*1000*11630/RES_hhdet_num!N105)</f>
        <v>1734.9587539855402</v>
      </c>
      <c r="O110" s="98">
        <f>IF(RES_hhdet_tes!O110=0,0,RES_hhdet_tes!O110*1000*11630/RES_hhdet_num!O105)</f>
        <v>735.39102848672405</v>
      </c>
      <c r="P110" s="98">
        <f>IF(RES_hhdet_tes!P110=0,0,RES_hhdet_tes!P110*1000*11630/RES_hhdet_num!P105)</f>
        <v>520.17441697495599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1092.5805501966997</v>
      </c>
      <c r="G111" s="122">
        <v>1055.6180808980753</v>
      </c>
      <c r="H111" s="122">
        <v>1092.3696146473198</v>
      </c>
      <c r="I111" s="122">
        <v>1094.4314512337126</v>
      </c>
      <c r="J111" s="122">
        <v>1170.7111054975067</v>
      </c>
      <c r="K111" s="122">
        <v>1260.0824102779673</v>
      </c>
      <c r="L111" s="122">
        <v>1232.940529925017</v>
      </c>
      <c r="M111" s="122">
        <v>1226.8935762860162</v>
      </c>
      <c r="N111" s="122">
        <v>1184.3811321298422</v>
      </c>
      <c r="O111" s="122">
        <v>1224.0972553655497</v>
      </c>
      <c r="P111" s="122">
        <v>1247.4703520333981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1092.8263905669899</v>
      </c>
      <c r="G116" s="101">
        <v>1055.7190030968156</v>
      </c>
      <c r="H116" s="101">
        <v>1092.3858268626354</v>
      </c>
      <c r="I116" s="101">
        <v>1093.9170543195214</v>
      </c>
      <c r="J116" s="101">
        <v>1169.7072694478995</v>
      </c>
      <c r="K116" s="101">
        <v>1259.3052928756249</v>
      </c>
      <c r="L116" s="101">
        <v>1232.5998316288067</v>
      </c>
      <c r="M116" s="101">
        <v>1227.2540003805807</v>
      </c>
      <c r="N116" s="101">
        <v>1185.7574943231339</v>
      </c>
      <c r="O116" s="101">
        <v>1226.0943276516182</v>
      </c>
      <c r="P116" s="101">
        <v>1248.2181604875329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1092.3682335132671</v>
      </c>
      <c r="G117" s="104">
        <v>1055.5381559353145</v>
      </c>
      <c r="H117" s="104">
        <v>1092.3575686996271</v>
      </c>
      <c r="I117" s="104">
        <v>1094.7674894188626</v>
      </c>
      <c r="J117" s="104">
        <v>1171.2757632754106</v>
      </c>
      <c r="K117" s="104">
        <v>1260.4955613019974</v>
      </c>
      <c r="L117" s="104">
        <v>1233.1087759972195</v>
      </c>
      <c r="M117" s="104">
        <v>1226.730163666871</v>
      </c>
      <c r="N117" s="104">
        <v>1183.8237623160294</v>
      </c>
      <c r="O117" s="104">
        <v>1223.2544542173002</v>
      </c>
      <c r="P117" s="104">
        <v>1247.1379927204489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219.57426563210095</v>
      </c>
      <c r="G118" s="98">
        <v>240.00334273405505</v>
      </c>
      <c r="H118" s="98">
        <v>223.46723207155117</v>
      </c>
      <c r="I118" s="98">
        <v>226.52741602193663</v>
      </c>
      <c r="J118" s="98">
        <v>238.01242179278802</v>
      </c>
      <c r="K118" s="98">
        <v>258.32780797331441</v>
      </c>
      <c r="L118" s="98">
        <v>254.50158998297991</v>
      </c>
      <c r="M118" s="98">
        <v>247.66055224785961</v>
      </c>
      <c r="N118" s="98">
        <v>199.35302601770093</v>
      </c>
      <c r="O118" s="98">
        <v>224.97012828137323</v>
      </c>
      <c r="P118" s="98">
        <v>225.21235785302531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872.79396788116617</v>
      </c>
      <c r="G119" s="98">
        <v>815.53481320125968</v>
      </c>
      <c r="H119" s="98">
        <v>868.89033662807606</v>
      </c>
      <c r="I119" s="98">
        <v>868.24007339692605</v>
      </c>
      <c r="J119" s="98">
        <v>933.26334148262242</v>
      </c>
      <c r="K119" s="98">
        <v>1002.167753328683</v>
      </c>
      <c r="L119" s="98">
        <v>978.60718601423946</v>
      </c>
      <c r="M119" s="98">
        <v>979.06961141901127</v>
      </c>
      <c r="N119" s="98">
        <v>984.47073629832846</v>
      </c>
      <c r="O119" s="98">
        <v>998.2843259359272</v>
      </c>
      <c r="P119" s="98">
        <v>1021.9256348674238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554.05366463520056</v>
      </c>
      <c r="G120" s="122">
        <v>541.88457135237763</v>
      </c>
      <c r="H120" s="122">
        <v>559.35685399348017</v>
      </c>
      <c r="I120" s="122">
        <v>534.48106154672621</v>
      </c>
      <c r="J120" s="122">
        <v>535.01922900082718</v>
      </c>
      <c r="K120" s="122">
        <v>563.57650371955583</v>
      </c>
      <c r="L120" s="122">
        <v>538.43071351521473</v>
      </c>
      <c r="M120" s="122">
        <v>510.79760870476724</v>
      </c>
      <c r="N120" s="122">
        <v>504.0627669798796</v>
      </c>
      <c r="O120" s="122">
        <v>550.99066562444079</v>
      </c>
      <c r="P120" s="122">
        <v>561.56120463034017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569.09810643711103</v>
      </c>
      <c r="G121" s="98">
        <v>528.33083769042901</v>
      </c>
      <c r="H121" s="98">
        <v>530.02604832863346</v>
      </c>
      <c r="I121" s="98">
        <v>550.85850180229579</v>
      </c>
      <c r="J121" s="98">
        <v>556.55598043082853</v>
      </c>
      <c r="K121" s="98">
        <v>491.3786665148175</v>
      </c>
      <c r="L121" s="98">
        <v>610.71974143223656</v>
      </c>
      <c r="M121" s="98">
        <v>571.78413035875985</v>
      </c>
      <c r="N121" s="98">
        <v>179.50159320032489</v>
      </c>
      <c r="O121" s="98">
        <v>651.93570247508092</v>
      </c>
      <c r="P121" s="98">
        <v>633.23505946457658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553.52179043008266</v>
      </c>
      <c r="G122" s="33">
        <v>542.41195398513833</v>
      </c>
      <c r="H122" s="33">
        <v>560.53008622007405</v>
      </c>
      <c r="I122" s="33">
        <v>533.80730609317425</v>
      </c>
      <c r="J122" s="33">
        <v>534.12186435791057</v>
      </c>
      <c r="K122" s="33">
        <v>566.25813767287468</v>
      </c>
      <c r="L122" s="33">
        <v>535.5308671231279</v>
      </c>
      <c r="M122" s="33">
        <v>508.39510936688271</v>
      </c>
      <c r="N122" s="33">
        <v>520.09047926528967</v>
      </c>
      <c r="O122" s="33">
        <v>545.13378635324329</v>
      </c>
      <c r="P122" s="33">
        <v>556.30073822048803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6191.6739338429361</v>
      </c>
      <c r="C124" s="117">
        <f t="shared" si="42"/>
        <v>6269.9879170485265</v>
      </c>
      <c r="D124" s="117">
        <f t="shared" si="42"/>
        <v>5878.8354129142153</v>
      </c>
      <c r="E124" s="117">
        <f t="shared" si="42"/>
        <v>7991.7218813592954</v>
      </c>
      <c r="F124" s="117">
        <f t="shared" si="42"/>
        <v>7138.3536755303985</v>
      </c>
      <c r="G124" s="117">
        <f t="shared" si="42"/>
        <v>7545.687943782842</v>
      </c>
      <c r="H124" s="117">
        <f t="shared" si="42"/>
        <v>8495.7718383505435</v>
      </c>
      <c r="I124" s="117">
        <f t="shared" si="42"/>
        <v>7040.1722545959683</v>
      </c>
      <c r="J124" s="117">
        <f t="shared" si="42"/>
        <v>7348.4940551041782</v>
      </c>
      <c r="K124" s="117">
        <f t="shared" si="42"/>
        <v>7530.5170263994678</v>
      </c>
      <c r="L124" s="117">
        <f t="shared" si="42"/>
        <v>7393.6442237252568</v>
      </c>
      <c r="M124" s="117">
        <f t="shared" si="42"/>
        <v>8127.6572610212188</v>
      </c>
      <c r="N124" s="117">
        <f t="shared" si="42"/>
        <v>7671.0098720633714</v>
      </c>
      <c r="O124" s="117">
        <f t="shared" si="42"/>
        <v>6708.4002548199851</v>
      </c>
      <c r="P124" s="117">
        <f t="shared" si="42"/>
        <v>7389.493229405336</v>
      </c>
      <c r="Q124" s="117">
        <f t="shared" si="42"/>
        <v>7722.2865433547577</v>
      </c>
      <c r="R124" s="117">
        <f t="shared" ref="R124:V124" si="43">R125+R128+R130+R139</f>
        <v>7048.2892907530895</v>
      </c>
      <c r="S124" s="117">
        <f t="shared" si="43"/>
        <v>7292.2034215485191</v>
      </c>
      <c r="T124" s="117">
        <f t="shared" si="43"/>
        <v>7106.614110619319</v>
      </c>
      <c r="U124" s="117">
        <f t="shared" si="43"/>
        <v>7588.9702570879654</v>
      </c>
      <c r="V124" s="117">
        <f t="shared" si="43"/>
        <v>8041.2172027279275</v>
      </c>
      <c r="W124" s="117">
        <f t="shared" ref="W124:Y124" si="44">W125+W128+W130+W139</f>
        <v>8074.1241878230303</v>
      </c>
      <c r="X124" s="117">
        <f t="shared" si="44"/>
        <v>7553.9486927988264</v>
      </c>
      <c r="Y124" s="117">
        <f t="shared" si="44"/>
        <v>7560.4552696526216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4315.1258247382266</v>
      </c>
      <c r="C125" s="122">
        <f t="shared" si="45"/>
        <v>4296.2507369016894</v>
      </c>
      <c r="D125" s="122">
        <f t="shared" si="45"/>
        <v>3940.5917996114144</v>
      </c>
      <c r="E125" s="122">
        <f t="shared" si="45"/>
        <v>5825.2396639032204</v>
      </c>
      <c r="F125" s="122">
        <f t="shared" si="45"/>
        <v>5053.4732720253551</v>
      </c>
      <c r="G125" s="122">
        <f t="shared" si="45"/>
        <v>5398.4797783664189</v>
      </c>
      <c r="H125" s="122">
        <f t="shared" si="45"/>
        <v>6059.6661943831741</v>
      </c>
      <c r="I125" s="122">
        <f t="shared" si="45"/>
        <v>4335.3527842905496</v>
      </c>
      <c r="J125" s="122">
        <f t="shared" si="45"/>
        <v>4534.7734184469264</v>
      </c>
      <c r="K125" s="122">
        <f t="shared" si="45"/>
        <v>4925.2293907590338</v>
      </c>
      <c r="L125" s="122">
        <f t="shared" si="45"/>
        <v>4588.6474096374404</v>
      </c>
      <c r="M125" s="122">
        <f t="shared" si="45"/>
        <v>5467.3356083716153</v>
      </c>
      <c r="N125" s="122">
        <f t="shared" si="45"/>
        <v>4544.4709256867336</v>
      </c>
      <c r="O125" s="122">
        <f t="shared" si="45"/>
        <v>4021.7336542377725</v>
      </c>
      <c r="P125" s="122">
        <f t="shared" si="45"/>
        <v>4822.3596598541308</v>
      </c>
      <c r="Q125" s="122">
        <f t="shared" si="45"/>
        <v>4912.7649497967614</v>
      </c>
      <c r="R125" s="122">
        <f t="shared" ref="R125:V125" si="46">SUM(R126:R127)</f>
        <v>3872.0114110549066</v>
      </c>
      <c r="S125" s="122">
        <f t="shared" si="46"/>
        <v>3865.4334464139565</v>
      </c>
      <c r="T125" s="122">
        <f t="shared" si="46"/>
        <v>4096.291711528369</v>
      </c>
      <c r="U125" s="122">
        <f t="shared" si="46"/>
        <v>3966.0013720603674</v>
      </c>
      <c r="V125" s="122">
        <f t="shared" si="46"/>
        <v>4414.3526631043624</v>
      </c>
      <c r="W125" s="122">
        <f t="shared" ref="W125:Y125" si="47">SUM(W126:W127)</f>
        <v>4425.213169656613</v>
      </c>
      <c r="X125" s="122">
        <f t="shared" si="47"/>
        <v>3945.3617799253457</v>
      </c>
      <c r="Y125" s="122">
        <f t="shared" si="47"/>
        <v>3867.4814532706282</v>
      </c>
      <c r="DA125" s="130" t="s">
        <v>2528</v>
      </c>
    </row>
    <row r="126" spans="1:105" ht="12" customHeight="1" x14ac:dyDescent="0.25">
      <c r="A126" s="97" t="s">
        <v>198</v>
      </c>
      <c r="B126" s="98">
        <v>4294.3334294995366</v>
      </c>
      <c r="C126" s="98">
        <v>4276.4017113104592</v>
      </c>
      <c r="D126" s="98">
        <v>3921.8475105592265</v>
      </c>
      <c r="E126" s="98">
        <v>5799.1203556025248</v>
      </c>
      <c r="F126" s="98">
        <v>5029.3473291381761</v>
      </c>
      <c r="G126" s="98">
        <v>5373.0705522694579</v>
      </c>
      <c r="H126" s="98">
        <v>6031.8695248320228</v>
      </c>
      <c r="I126" s="98">
        <v>4316.703947056445</v>
      </c>
      <c r="J126" s="98">
        <v>4515.2177919185478</v>
      </c>
      <c r="K126" s="98">
        <v>4902.9689454881427</v>
      </c>
      <c r="L126" s="98">
        <v>4569.0634569445911</v>
      </c>
      <c r="M126" s="98">
        <v>5444.0694705102442</v>
      </c>
      <c r="N126" s="98">
        <v>4527.2639491256932</v>
      </c>
      <c r="O126" s="98">
        <v>4005.030705380977</v>
      </c>
      <c r="P126" s="98">
        <v>4801.7553245147274</v>
      </c>
      <c r="Q126" s="98">
        <v>4892.9363479926942</v>
      </c>
      <c r="R126" s="98">
        <v>3856.4765936139729</v>
      </c>
      <c r="S126" s="98">
        <v>3850.0020905821411</v>
      </c>
      <c r="T126" s="98">
        <v>4080.0037922360252</v>
      </c>
      <c r="U126" s="98">
        <v>3950.2785959586172</v>
      </c>
      <c r="V126" s="98">
        <v>4396.8872585323825</v>
      </c>
      <c r="W126" s="98">
        <v>4407.7221505865846</v>
      </c>
      <c r="X126" s="98">
        <v>3929.7676145337318</v>
      </c>
      <c r="Y126" s="98">
        <v>3852.179493385675</v>
      </c>
      <c r="DA126" s="63" t="s">
        <v>2529</v>
      </c>
    </row>
    <row r="127" spans="1:105" ht="12" customHeight="1" x14ac:dyDescent="0.25">
      <c r="A127" s="97" t="s">
        <v>53</v>
      </c>
      <c r="B127" s="98">
        <v>20.792395238689803</v>
      </c>
      <c r="C127" s="98">
        <v>19.849025591229946</v>
      </c>
      <c r="D127" s="98">
        <v>18.744289052187916</v>
      </c>
      <c r="E127" s="98">
        <v>26.119308300695348</v>
      </c>
      <c r="F127" s="98">
        <v>24.125942887178908</v>
      </c>
      <c r="G127" s="98">
        <v>25.409226096960577</v>
      </c>
      <c r="H127" s="98">
        <v>27.796669551151567</v>
      </c>
      <c r="I127" s="98">
        <v>18.648837234104867</v>
      </c>
      <c r="J127" s="98">
        <v>19.555626528378674</v>
      </c>
      <c r="K127" s="98">
        <v>22.260445270890784</v>
      </c>
      <c r="L127" s="98">
        <v>19.583952692849419</v>
      </c>
      <c r="M127" s="98">
        <v>23.26613786137149</v>
      </c>
      <c r="N127" s="98">
        <v>17.206976561040651</v>
      </c>
      <c r="O127" s="98">
        <v>16.702948856795672</v>
      </c>
      <c r="P127" s="98">
        <v>20.604335339403711</v>
      </c>
      <c r="Q127" s="98">
        <v>19.82860180406713</v>
      </c>
      <c r="R127" s="98">
        <v>15.534817440933503</v>
      </c>
      <c r="S127" s="98">
        <v>15.431355831815154</v>
      </c>
      <c r="T127" s="98">
        <v>16.287919292344149</v>
      </c>
      <c r="U127" s="98">
        <v>15.722776101750222</v>
      </c>
      <c r="V127" s="98">
        <v>17.465404571979608</v>
      </c>
      <c r="W127" s="98">
        <v>17.49101907002813</v>
      </c>
      <c r="X127" s="98">
        <v>15.594165391613945</v>
      </c>
      <c r="Y127" s="98">
        <v>15.301959884953151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344.36681804390122</v>
      </c>
      <c r="C128" s="122">
        <f t="shared" si="48"/>
        <v>467.77798222221173</v>
      </c>
      <c r="D128" s="122">
        <f t="shared" si="48"/>
        <v>384.48765208368508</v>
      </c>
      <c r="E128" s="122">
        <f t="shared" si="48"/>
        <v>562.15187870134969</v>
      </c>
      <c r="F128" s="122">
        <f t="shared" si="48"/>
        <v>441.63009247881951</v>
      </c>
      <c r="G128" s="122">
        <f t="shared" si="48"/>
        <v>545.94511079312315</v>
      </c>
      <c r="H128" s="122">
        <f t="shared" si="48"/>
        <v>750.45526128376787</v>
      </c>
      <c r="I128" s="122">
        <f t="shared" si="48"/>
        <v>1102.7072177243406</v>
      </c>
      <c r="J128" s="122">
        <f t="shared" si="48"/>
        <v>1122.811086618902</v>
      </c>
      <c r="K128" s="122">
        <f t="shared" si="48"/>
        <v>759.54207843747758</v>
      </c>
      <c r="L128" s="122">
        <f t="shared" si="48"/>
        <v>1018.8374227824957</v>
      </c>
      <c r="M128" s="122">
        <f t="shared" si="48"/>
        <v>945.11744519863657</v>
      </c>
      <c r="N128" s="122">
        <f t="shared" si="48"/>
        <v>1482.5946168727141</v>
      </c>
      <c r="O128" s="122">
        <f t="shared" si="48"/>
        <v>896.38388542489736</v>
      </c>
      <c r="P128" s="122">
        <f t="shared" si="48"/>
        <v>721.47264949165594</v>
      </c>
      <c r="Q128" s="122">
        <f t="shared" si="48"/>
        <v>985.87110306331306</v>
      </c>
      <c r="R128" s="122">
        <f t="shared" si="48"/>
        <v>1309.4847283317829</v>
      </c>
      <c r="S128" s="122">
        <f t="shared" si="48"/>
        <v>1526.7780621753489</v>
      </c>
      <c r="T128" s="122">
        <f t="shared" si="48"/>
        <v>1125.940613228978</v>
      </c>
      <c r="U128" s="122">
        <f t="shared" si="48"/>
        <v>1720.039756245013</v>
      </c>
      <c r="V128" s="122">
        <f t="shared" si="48"/>
        <v>1601.8874694419401</v>
      </c>
      <c r="W128" s="122">
        <f t="shared" si="48"/>
        <v>1568.5941866211699</v>
      </c>
      <c r="X128" s="122">
        <f t="shared" si="48"/>
        <v>1468.3779153357857</v>
      </c>
      <c r="Y128" s="122">
        <f t="shared" si="48"/>
        <v>1674.4205384997224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344.36681804390122</v>
      </c>
      <c r="C129" s="98">
        <f>IF(RES_hhdet_tes!C129=0,0,RES_hhdet_tes!C129*1000*11630/RES_hhdet_num!C124)</f>
        <v>467.77798222221173</v>
      </c>
      <c r="D129" s="98">
        <f>IF(RES_hhdet_tes!D129=0,0,RES_hhdet_tes!D129*1000*11630/RES_hhdet_num!D124)</f>
        <v>384.48765208368508</v>
      </c>
      <c r="E129" s="98">
        <f>IF(RES_hhdet_tes!E129=0,0,RES_hhdet_tes!E129*1000*11630/RES_hhdet_num!E124)</f>
        <v>562.15187870134969</v>
      </c>
      <c r="F129" s="98">
        <f>IF(RES_hhdet_tes!F129=0,0,RES_hhdet_tes!F129*1000*11630/RES_hhdet_num!F124)</f>
        <v>441.63009247881951</v>
      </c>
      <c r="G129" s="98">
        <f>IF(RES_hhdet_tes!G129=0,0,RES_hhdet_tes!G129*1000*11630/RES_hhdet_num!G124)</f>
        <v>545.94511079312315</v>
      </c>
      <c r="H129" s="98">
        <f>IF(RES_hhdet_tes!H129=0,0,RES_hhdet_tes!H129*1000*11630/RES_hhdet_num!H124)</f>
        <v>750.45526128376787</v>
      </c>
      <c r="I129" s="98">
        <f>IF(RES_hhdet_tes!I129=0,0,RES_hhdet_tes!I129*1000*11630/RES_hhdet_num!I124)</f>
        <v>1102.7072177243406</v>
      </c>
      <c r="J129" s="98">
        <f>IF(RES_hhdet_tes!J129=0,0,RES_hhdet_tes!J129*1000*11630/RES_hhdet_num!J124)</f>
        <v>1122.811086618902</v>
      </c>
      <c r="K129" s="98">
        <f>IF(RES_hhdet_tes!K129=0,0,RES_hhdet_tes!K129*1000*11630/RES_hhdet_num!K124)</f>
        <v>759.54207843747758</v>
      </c>
      <c r="L129" s="98">
        <f>IF(RES_hhdet_tes!L129=0,0,RES_hhdet_tes!L129*1000*11630/RES_hhdet_num!L124)</f>
        <v>1018.8374227824957</v>
      </c>
      <c r="M129" s="98">
        <f>IF(RES_hhdet_tes!M129=0,0,RES_hhdet_tes!M129*1000*11630/RES_hhdet_num!M124)</f>
        <v>945.11744519863657</v>
      </c>
      <c r="N129" s="98">
        <f>IF(RES_hhdet_tes!N129=0,0,RES_hhdet_tes!N129*1000*11630/RES_hhdet_num!N124)</f>
        <v>1482.5946168727141</v>
      </c>
      <c r="O129" s="98">
        <f>IF(RES_hhdet_tes!O129=0,0,RES_hhdet_tes!O129*1000*11630/RES_hhdet_num!O124)</f>
        <v>896.38388542489736</v>
      </c>
      <c r="P129" s="98">
        <f>IF(RES_hhdet_tes!P129=0,0,RES_hhdet_tes!P129*1000*11630/RES_hhdet_num!P124)</f>
        <v>721.47264949165594</v>
      </c>
      <c r="Q129" s="98">
        <f>IF(RES_hhdet_tes!Q129=0,0,RES_hhdet_tes!Q129*1000*11630/RES_hhdet_num!Q124)</f>
        <v>985.87110306331306</v>
      </c>
      <c r="R129" s="98">
        <f>IF(RES_hhdet_tes!R129=0,0,RES_hhdet_tes!R129*1000*11630/RES_hhdet_num!R124)</f>
        <v>1309.4847283317829</v>
      </c>
      <c r="S129" s="98">
        <f>IF(RES_hhdet_tes!S129=0,0,RES_hhdet_tes!S129*1000*11630/RES_hhdet_num!S124)</f>
        <v>1526.7780621753489</v>
      </c>
      <c r="T129" s="98">
        <f>IF(RES_hhdet_tes!T129=0,0,RES_hhdet_tes!T129*1000*11630/RES_hhdet_num!T124)</f>
        <v>1125.940613228978</v>
      </c>
      <c r="U129" s="98">
        <f>IF(RES_hhdet_tes!U129=0,0,RES_hhdet_tes!U129*1000*11630/RES_hhdet_num!U124)</f>
        <v>1720.039756245013</v>
      </c>
      <c r="V129" s="98">
        <f>IF(RES_hhdet_tes!V129=0,0,RES_hhdet_tes!V129*1000*11630/RES_hhdet_num!V124)</f>
        <v>1601.8874694419401</v>
      </c>
      <c r="W129" s="98">
        <f>IF(RES_hhdet_tes!W129=0,0,RES_hhdet_tes!W129*1000*11630/RES_hhdet_num!W124)</f>
        <v>1568.5941866211699</v>
      </c>
      <c r="X129" s="98">
        <f>IF(RES_hhdet_tes!X129=0,0,RES_hhdet_tes!X129*1000*11630/RES_hhdet_num!X124)</f>
        <v>1468.3779153357857</v>
      </c>
      <c r="Y129" s="98">
        <f>IF(RES_hhdet_tes!Y129=0,0,RES_hhdet_tes!Y129*1000*11630/RES_hhdet_num!Y124)</f>
        <v>1674.4205384997224</v>
      </c>
      <c r="DA129" s="63" t="s">
        <v>2532</v>
      </c>
    </row>
    <row r="130" spans="1:105" ht="12" customHeight="1" x14ac:dyDescent="0.25">
      <c r="A130" s="121" t="s">
        <v>55</v>
      </c>
      <c r="B130" s="122">
        <v>1049.637637434794</v>
      </c>
      <c r="C130" s="122">
        <v>1035.7125767644268</v>
      </c>
      <c r="D130" s="122">
        <v>1021.8767635843875</v>
      </c>
      <c r="E130" s="122">
        <v>1089.0840252784799</v>
      </c>
      <c r="F130" s="122">
        <v>1089.2137555534212</v>
      </c>
      <c r="G130" s="122">
        <v>1059.3201609306088</v>
      </c>
      <c r="H130" s="122">
        <v>1126.1735191101036</v>
      </c>
      <c r="I130" s="122">
        <v>1067.6833495700766</v>
      </c>
      <c r="J130" s="122">
        <v>1155.9300230317492</v>
      </c>
      <c r="K130" s="122">
        <v>1282.4364495061614</v>
      </c>
      <c r="L130" s="122">
        <v>1247.578574063486</v>
      </c>
      <c r="M130" s="122">
        <v>1204.0895731072831</v>
      </c>
      <c r="N130" s="122">
        <v>1140.0379906457799</v>
      </c>
      <c r="O130" s="122">
        <v>1238.3668924709575</v>
      </c>
      <c r="P130" s="122">
        <v>1283.5336125839681</v>
      </c>
      <c r="Q130" s="122">
        <v>1264.3958903435503</v>
      </c>
      <c r="R130" s="122">
        <v>1280.5367680838438</v>
      </c>
      <c r="S130" s="122">
        <v>1315.7885667796766</v>
      </c>
      <c r="T130" s="122">
        <v>1286.7565817991035</v>
      </c>
      <c r="U130" s="122">
        <v>1284.7679619566275</v>
      </c>
      <c r="V130" s="122">
        <v>1318.7766256304492</v>
      </c>
      <c r="W130" s="122">
        <v>1397.3922614415476</v>
      </c>
      <c r="X130" s="122">
        <v>1447.7041176159037</v>
      </c>
      <c r="Y130" s="122">
        <v>1437.0850335034827</v>
      </c>
      <c r="DA130" s="130" t="s">
        <v>2533</v>
      </c>
    </row>
    <row r="131" spans="1:105" ht="12" customHeight="1" x14ac:dyDescent="0.25">
      <c r="A131" s="97" t="s">
        <v>128</v>
      </c>
      <c r="B131" s="98">
        <v>1061.5856388337347</v>
      </c>
      <c r="C131" s="98">
        <v>1045.4890217390978</v>
      </c>
      <c r="D131" s="98">
        <v>905.93679109074264</v>
      </c>
      <c r="E131" s="98">
        <v>1180.3805579088644</v>
      </c>
      <c r="F131" s="98">
        <v>1070.9256335220284</v>
      </c>
      <c r="G131" s="98">
        <v>1064.141511796488</v>
      </c>
      <c r="H131" s="98">
        <v>1222.8586460341571</v>
      </c>
      <c r="I131" s="98">
        <v>974.42839298840886</v>
      </c>
      <c r="J131" s="98">
        <v>1104.2290652317781</v>
      </c>
      <c r="K131" s="98">
        <v>1348.4241256120042</v>
      </c>
      <c r="L131" s="98">
        <v>1291.5094436670231</v>
      </c>
      <c r="M131" s="98">
        <v>1138.5483988688479</v>
      </c>
      <c r="N131" s="98">
        <v>1025.9694564774577</v>
      </c>
      <c r="O131" s="98">
        <v>1273.2671616112773</v>
      </c>
      <c r="P131" s="98">
        <v>1355.3855476862609</v>
      </c>
      <c r="Q131" s="98">
        <v>1272.8781365804689</v>
      </c>
      <c r="R131" s="98">
        <v>1229.652802433829</v>
      </c>
      <c r="S131" s="98">
        <v>1315.5096215083247</v>
      </c>
      <c r="T131" s="98">
        <v>1305.1423491522507</v>
      </c>
      <c r="U131" s="98">
        <v>1283.0261045605498</v>
      </c>
      <c r="V131" s="98">
        <v>1337.5441651530648</v>
      </c>
      <c r="W131" s="98">
        <v>1397.510843028718</v>
      </c>
      <c r="X131" s="98">
        <v>1444.8753105515175</v>
      </c>
      <c r="Y131" s="98">
        <v>1438.6987697106738</v>
      </c>
      <c r="DA131" s="63" t="s">
        <v>2534</v>
      </c>
    </row>
    <row r="132" spans="1:105" ht="12" customHeight="1" x14ac:dyDescent="0.25">
      <c r="A132" s="97" t="s">
        <v>127</v>
      </c>
      <c r="B132" s="98">
        <v>1061.5856388337345</v>
      </c>
      <c r="C132" s="98">
        <v>1045.4944520753304</v>
      </c>
      <c r="D132" s="98">
        <v>905.91517607230435</v>
      </c>
      <c r="E132" s="98">
        <v>1180.3865325989218</v>
      </c>
      <c r="F132" s="98">
        <v>1070.9323996852859</v>
      </c>
      <c r="G132" s="98">
        <v>1064.1544812716168</v>
      </c>
      <c r="H132" s="98">
        <v>1222.8596661441952</v>
      </c>
      <c r="I132" s="98">
        <v>974.4317831118509</v>
      </c>
      <c r="J132" s="98">
        <v>1104.2033914470167</v>
      </c>
      <c r="K132" s="98">
        <v>1348.3630721892564</v>
      </c>
      <c r="L132" s="98">
        <v>1291.4711772511196</v>
      </c>
      <c r="M132" s="98">
        <v>1138.5662657306964</v>
      </c>
      <c r="N132" s="98">
        <v>1026.0077405049783</v>
      </c>
      <c r="O132" s="98">
        <v>1273.2810341859326</v>
      </c>
      <c r="P132" s="98">
        <v>1355.3749733003581</v>
      </c>
      <c r="Q132" s="98">
        <v>1272.9289340802691</v>
      </c>
      <c r="R132" s="98">
        <v>1229.7690815642989</v>
      </c>
      <c r="S132" s="98">
        <v>1315.5072069716257</v>
      </c>
      <c r="T132" s="98">
        <v>1304.9445014411422</v>
      </c>
      <c r="U132" s="98">
        <v>1282.8623351509923</v>
      </c>
      <c r="V132" s="98">
        <v>1337.4018147681379</v>
      </c>
      <c r="W132" s="98">
        <v>1397.3040375516148</v>
      </c>
      <c r="X132" s="98">
        <v>1444.7179450151384</v>
      </c>
      <c r="Y132" s="98">
        <v>1438.6985139320404</v>
      </c>
      <c r="DA132" s="63" t="s">
        <v>2535</v>
      </c>
    </row>
    <row r="133" spans="1:105" ht="12" customHeight="1" x14ac:dyDescent="0.25">
      <c r="A133" s="100" t="s">
        <v>198</v>
      </c>
      <c r="B133" s="101">
        <v>214.08351646445377</v>
      </c>
      <c r="C133" s="101">
        <v>208.47869964205111</v>
      </c>
      <c r="D133" s="101">
        <v>181.250478287466</v>
      </c>
      <c r="E133" s="101">
        <v>237.93764201708296</v>
      </c>
      <c r="F133" s="101">
        <v>217.46749643522097</v>
      </c>
      <c r="G133" s="101">
        <v>242.50375925697267</v>
      </c>
      <c r="H133" s="101">
        <v>255.73293796608351</v>
      </c>
      <c r="I133" s="101">
        <v>199.33397164341841</v>
      </c>
      <c r="J133" s="101">
        <v>220.82355964286481</v>
      </c>
      <c r="K133" s="101">
        <v>280.60491579591746</v>
      </c>
      <c r="L133" s="101">
        <v>269.24072277318487</v>
      </c>
      <c r="M133" s="101">
        <v>226.88578062270204</v>
      </c>
      <c r="N133" s="101">
        <v>164.72073144839882</v>
      </c>
      <c r="O133" s="101">
        <v>236.4006106691472</v>
      </c>
      <c r="P133" s="101">
        <v>250.77745077555116</v>
      </c>
      <c r="Q133" s="101">
        <v>220.73060021619145</v>
      </c>
      <c r="R133" s="101">
        <v>237.35376813851758</v>
      </c>
      <c r="S133" s="101">
        <v>255.8012265420098</v>
      </c>
      <c r="T133" s="101">
        <v>234.35858407731942</v>
      </c>
      <c r="U133" s="101">
        <v>208.05267160575653</v>
      </c>
      <c r="V133" s="101">
        <v>207.19474612438441</v>
      </c>
      <c r="W133" s="101">
        <v>261.71926441859421</v>
      </c>
      <c r="X133" s="101">
        <v>275.76210848484686</v>
      </c>
      <c r="Y133" s="101">
        <v>230.51330420651453</v>
      </c>
      <c r="DA133" s="131" t="s">
        <v>2536</v>
      </c>
    </row>
    <row r="134" spans="1:105" ht="12" customHeight="1" x14ac:dyDescent="0.25">
      <c r="A134" s="103" t="s">
        <v>52</v>
      </c>
      <c r="B134" s="104">
        <v>847.50212236928098</v>
      </c>
      <c r="C134" s="104">
        <v>837.01575243327932</v>
      </c>
      <c r="D134" s="104">
        <v>724.66469778483838</v>
      </c>
      <c r="E134" s="104">
        <v>942.44889058183912</v>
      </c>
      <c r="F134" s="104">
        <v>853.46490325006494</v>
      </c>
      <c r="G134" s="104">
        <v>821.65072201464397</v>
      </c>
      <c r="H134" s="104">
        <v>967.12672817811188</v>
      </c>
      <c r="I134" s="104">
        <v>775.0978114684325</v>
      </c>
      <c r="J134" s="104">
        <v>883.37983180415188</v>
      </c>
      <c r="K134" s="104">
        <v>1067.758156393339</v>
      </c>
      <c r="L134" s="104">
        <v>1022.2304544779346</v>
      </c>
      <c r="M134" s="104">
        <v>911.68048510799417</v>
      </c>
      <c r="N134" s="104">
        <v>861.28700905657956</v>
      </c>
      <c r="O134" s="104">
        <v>1036.8804235167854</v>
      </c>
      <c r="P134" s="104">
        <v>1104.5975225248067</v>
      </c>
      <c r="Q134" s="104">
        <v>1052.1983338640775</v>
      </c>
      <c r="R134" s="104">
        <v>992.41531342578128</v>
      </c>
      <c r="S134" s="104">
        <v>1059.7059804296159</v>
      </c>
      <c r="T134" s="104">
        <v>1070.5859173638225</v>
      </c>
      <c r="U134" s="104">
        <v>1074.8096635452357</v>
      </c>
      <c r="V134" s="104">
        <v>1130.2070686437535</v>
      </c>
      <c r="W134" s="104">
        <v>1135.5847731330205</v>
      </c>
      <c r="X134" s="104">
        <v>1168.9558365302914</v>
      </c>
      <c r="Y134" s="104">
        <v>1208.1852097255257</v>
      </c>
      <c r="DA134" s="132" t="s">
        <v>2537</v>
      </c>
    </row>
    <row r="135" spans="1:105" ht="12" customHeight="1" x14ac:dyDescent="0.25">
      <c r="A135" s="106" t="s">
        <v>122</v>
      </c>
      <c r="B135" s="101">
        <v>1045.2627797797036</v>
      </c>
      <c r="C135" s="101">
        <v>1032.2146505600761</v>
      </c>
      <c r="D135" s="101">
        <v>1061.6088835517612</v>
      </c>
      <c r="E135" s="101">
        <v>1058.1331602827031</v>
      </c>
      <c r="F135" s="101">
        <v>1095.5227331100091</v>
      </c>
      <c r="G135" s="101">
        <v>1057.8451662765979</v>
      </c>
      <c r="H135" s="101">
        <v>1094.2295196753771</v>
      </c>
      <c r="I135" s="101">
        <v>1095.5971020593688</v>
      </c>
      <c r="J135" s="101">
        <v>1171.3464654893151</v>
      </c>
      <c r="K135" s="101">
        <v>1260.3713144291776</v>
      </c>
      <c r="L135" s="101">
        <v>1232.7701611696534</v>
      </c>
      <c r="M135" s="101">
        <v>1226.762710388293</v>
      </c>
      <c r="N135" s="101">
        <v>1184.4822165456951</v>
      </c>
      <c r="O135" s="101">
        <v>1223.6047808275318</v>
      </c>
      <c r="P135" s="101">
        <v>1244.7825634764788</v>
      </c>
      <c r="Q135" s="101">
        <v>1257.4167361231912</v>
      </c>
      <c r="R135" s="101">
        <v>1308.9059467033012</v>
      </c>
      <c r="S135" s="101">
        <v>1313.2210610768002</v>
      </c>
      <c r="T135" s="101">
        <v>1269.0270033169534</v>
      </c>
      <c r="U135" s="101">
        <v>1285.3901751154672</v>
      </c>
      <c r="V135" s="101">
        <v>1300.6036183557167</v>
      </c>
      <c r="W135" s="101">
        <v>1398.553835181692</v>
      </c>
      <c r="X135" s="101">
        <v>1451.1274103211601</v>
      </c>
      <c r="Y135" s="101">
        <v>1424.437400615866</v>
      </c>
      <c r="DA135" s="131" t="s">
        <v>2538</v>
      </c>
    </row>
    <row r="136" spans="1:105" ht="12" customHeight="1" x14ac:dyDescent="0.25">
      <c r="A136" s="107" t="s">
        <v>121</v>
      </c>
      <c r="B136" s="104">
        <v>1045.2627797797034</v>
      </c>
      <c r="C136" s="104">
        <v>1032.463428451545</v>
      </c>
      <c r="D136" s="104">
        <v>1061.4563013107945</v>
      </c>
      <c r="E136" s="104">
        <v>1058.1322202605731</v>
      </c>
      <c r="F136" s="104">
        <v>1095.1789404734616</v>
      </c>
      <c r="G136" s="104">
        <v>1057.6511125727745</v>
      </c>
      <c r="H136" s="104">
        <v>1094.2444726169583</v>
      </c>
      <c r="I136" s="104">
        <v>1096.049935999705</v>
      </c>
      <c r="J136" s="104">
        <v>1172.3771519872523</v>
      </c>
      <c r="K136" s="104">
        <v>1261.1540548090795</v>
      </c>
      <c r="L136" s="104">
        <v>1233.2163981637325</v>
      </c>
      <c r="M136" s="104">
        <v>1226.3704771787886</v>
      </c>
      <c r="N136" s="104">
        <v>1182.929831549593</v>
      </c>
      <c r="O136" s="104">
        <v>1221.4390138534861</v>
      </c>
      <c r="P136" s="104">
        <v>1243.5886368921197</v>
      </c>
      <c r="Q136" s="104">
        <v>1260.1707270660481</v>
      </c>
      <c r="R136" s="104">
        <v>1312.8783794983656</v>
      </c>
      <c r="S136" s="104">
        <v>1316.9972974036582</v>
      </c>
      <c r="T136" s="104">
        <v>1273.7338057541083</v>
      </c>
      <c r="U136" s="104">
        <v>1286.5567121237768</v>
      </c>
      <c r="V136" s="104">
        <v>1299.1289226843874</v>
      </c>
      <c r="W136" s="104">
        <v>1396.8632849009862</v>
      </c>
      <c r="X136" s="104">
        <v>1454.7464033666677</v>
      </c>
      <c r="Y136" s="104">
        <v>1435.7226200991454</v>
      </c>
      <c r="DA136" s="132" t="s">
        <v>2539</v>
      </c>
    </row>
    <row r="137" spans="1:105" ht="12" customHeight="1" x14ac:dyDescent="0.25">
      <c r="A137" s="108" t="s">
        <v>53</v>
      </c>
      <c r="B137" s="98">
        <v>210.01670848485975</v>
      </c>
      <c r="C137" s="98">
        <v>205.32492698460234</v>
      </c>
      <c r="D137" s="98">
        <v>216.28136518123614</v>
      </c>
      <c r="E137" s="98">
        <v>208.18146735466209</v>
      </c>
      <c r="F137" s="98">
        <v>220.13923896046913</v>
      </c>
      <c r="G137" s="98">
        <v>240.48377695918563</v>
      </c>
      <c r="H137" s="98">
        <v>223.85324230086917</v>
      </c>
      <c r="I137" s="98">
        <v>226.7927776744813</v>
      </c>
      <c r="J137" s="98">
        <v>238.23623261758274</v>
      </c>
      <c r="K137" s="98">
        <v>258.46276059787857</v>
      </c>
      <c r="L137" s="98">
        <v>254.52380214546588</v>
      </c>
      <c r="M137" s="98">
        <v>247.58793631575585</v>
      </c>
      <c r="N137" s="98">
        <v>199.20249026312987</v>
      </c>
      <c r="O137" s="98">
        <v>224.63624856393096</v>
      </c>
      <c r="P137" s="98">
        <v>224.57140328374496</v>
      </c>
      <c r="Q137" s="98">
        <v>217.80329981068516</v>
      </c>
      <c r="R137" s="98">
        <v>255.06305868511143</v>
      </c>
      <c r="S137" s="98">
        <v>257.05700640138224</v>
      </c>
      <c r="T137" s="98">
        <v>228.67617788990745</v>
      </c>
      <c r="U137" s="98">
        <v>210.24928563005562</v>
      </c>
      <c r="V137" s="98">
        <v>199.78189906141964</v>
      </c>
      <c r="W137" s="98">
        <v>262.84580480632695</v>
      </c>
      <c r="X137" s="98">
        <v>277.4939680093043</v>
      </c>
      <c r="Y137" s="98">
        <v>224.30010268834152</v>
      </c>
      <c r="DA137" s="63" t="s">
        <v>2540</v>
      </c>
    </row>
    <row r="138" spans="1:105" ht="12" customHeight="1" x14ac:dyDescent="0.25">
      <c r="A138" s="108" t="s">
        <v>52</v>
      </c>
      <c r="B138" s="98">
        <v>835.24607129484355</v>
      </c>
      <c r="C138" s="98">
        <v>827.13850146694244</v>
      </c>
      <c r="D138" s="98">
        <v>845.17493612955843</v>
      </c>
      <c r="E138" s="98">
        <v>849.95075290591103</v>
      </c>
      <c r="F138" s="98">
        <v>875.03970151299234</v>
      </c>
      <c r="G138" s="98">
        <v>817.16733561358888</v>
      </c>
      <c r="H138" s="98">
        <v>870.39123031608915</v>
      </c>
      <c r="I138" s="98">
        <v>869.25715832522383</v>
      </c>
      <c r="J138" s="98">
        <v>934.14091936966963</v>
      </c>
      <c r="K138" s="98">
        <v>1002.6912942112009</v>
      </c>
      <c r="L138" s="98">
        <v>978.69259601826673</v>
      </c>
      <c r="M138" s="98">
        <v>978.78254086303264</v>
      </c>
      <c r="N138" s="98">
        <v>983.727341286463</v>
      </c>
      <c r="O138" s="98">
        <v>996.80276528955528</v>
      </c>
      <c r="P138" s="98">
        <v>1019.0172336083748</v>
      </c>
      <c r="Q138" s="98">
        <v>1042.3674272553631</v>
      </c>
      <c r="R138" s="98">
        <v>1057.8153208132542</v>
      </c>
      <c r="S138" s="98">
        <v>1059.9402910022759</v>
      </c>
      <c r="T138" s="98">
        <v>1045.0576278642011</v>
      </c>
      <c r="U138" s="98">
        <v>1076.3074264937213</v>
      </c>
      <c r="V138" s="98">
        <v>1099.347023622968</v>
      </c>
      <c r="W138" s="98">
        <v>1134.0174800946595</v>
      </c>
      <c r="X138" s="98">
        <v>1177.2524353573629</v>
      </c>
      <c r="Y138" s="98">
        <v>1211.4225174108039</v>
      </c>
      <c r="DA138" s="63" t="s">
        <v>2541</v>
      </c>
    </row>
    <row r="139" spans="1:105" ht="12" customHeight="1" x14ac:dyDescent="0.25">
      <c r="A139" s="121" t="s">
        <v>54</v>
      </c>
      <c r="B139" s="122">
        <v>482.54365362601504</v>
      </c>
      <c r="C139" s="122">
        <v>470.24662116019823</v>
      </c>
      <c r="D139" s="122">
        <v>531.87919763472803</v>
      </c>
      <c r="E139" s="122">
        <v>515.24631347624609</v>
      </c>
      <c r="F139" s="122">
        <v>554.03655547280323</v>
      </c>
      <c r="G139" s="122">
        <v>541.94289369269154</v>
      </c>
      <c r="H139" s="122">
        <v>559.47686357349733</v>
      </c>
      <c r="I139" s="122">
        <v>534.42890301100147</v>
      </c>
      <c r="J139" s="122">
        <v>534.97952700660096</v>
      </c>
      <c r="K139" s="122">
        <v>563.30910769679622</v>
      </c>
      <c r="L139" s="122">
        <v>538.58081724183546</v>
      </c>
      <c r="M139" s="122">
        <v>511.11463434368414</v>
      </c>
      <c r="N139" s="122">
        <v>503.9063388581439</v>
      </c>
      <c r="O139" s="122">
        <v>551.91582268635807</v>
      </c>
      <c r="P139" s="122">
        <v>562.12730747558055</v>
      </c>
      <c r="Q139" s="122">
        <v>559.25460015113322</v>
      </c>
      <c r="R139" s="122">
        <v>586.25638328255582</v>
      </c>
      <c r="S139" s="122">
        <v>584.20334617953688</v>
      </c>
      <c r="T139" s="122">
        <v>597.62520406286887</v>
      </c>
      <c r="U139" s="122">
        <v>618.16116682595782</v>
      </c>
      <c r="V139" s="122">
        <v>706.20044455117568</v>
      </c>
      <c r="W139" s="122">
        <v>682.92457010369981</v>
      </c>
      <c r="X139" s="122">
        <v>692.50487992179114</v>
      </c>
      <c r="Y139" s="122">
        <v>581.46824437878774</v>
      </c>
      <c r="DA139" s="130" t="s">
        <v>2542</v>
      </c>
    </row>
    <row r="140" spans="1:105" ht="12" customHeight="1" x14ac:dyDescent="0.25">
      <c r="A140" s="97" t="s">
        <v>50</v>
      </c>
      <c r="B140" s="98">
        <v>482.9578465554423</v>
      </c>
      <c r="C140" s="98">
        <v>485.63440636636227</v>
      </c>
      <c r="D140" s="98">
        <v>515.56210707406592</v>
      </c>
      <c r="E140" s="98">
        <v>497.7856118268823</v>
      </c>
      <c r="F140" s="98">
        <v>569.09810643711126</v>
      </c>
      <c r="G140" s="98">
        <v>528.33083769042889</v>
      </c>
      <c r="H140" s="98">
        <v>530.02604832863324</v>
      </c>
      <c r="I140" s="98">
        <v>550.85850180229613</v>
      </c>
      <c r="J140" s="98">
        <v>556.55598043082864</v>
      </c>
      <c r="K140" s="98">
        <v>491.37866651481704</v>
      </c>
      <c r="L140" s="98">
        <v>610.71974143223679</v>
      </c>
      <c r="M140" s="98">
        <v>571.78413035876054</v>
      </c>
      <c r="N140" s="98">
        <v>179.50159320032503</v>
      </c>
      <c r="O140" s="98">
        <v>651.9357024750808</v>
      </c>
      <c r="P140" s="98">
        <v>633.23505946457715</v>
      </c>
      <c r="Q140" s="98">
        <v>554.38161699826946</v>
      </c>
      <c r="R140" s="98">
        <v>520.43071796802974</v>
      </c>
      <c r="S140" s="98">
        <v>517.12508390616131</v>
      </c>
      <c r="T140" s="98">
        <v>622.80843077857276</v>
      </c>
      <c r="U140" s="98">
        <v>644.14188169179238</v>
      </c>
      <c r="V140" s="98">
        <v>738.28112800158965</v>
      </c>
      <c r="W140" s="98">
        <v>710.58937224397312</v>
      </c>
      <c r="X140" s="98">
        <v>665.0715878077865</v>
      </c>
      <c r="Y140" s="98">
        <v>594.16487597259606</v>
      </c>
      <c r="DA140" s="63" t="s">
        <v>2543</v>
      </c>
    </row>
    <row r="141" spans="1:105" ht="12" customHeight="1" x14ac:dyDescent="0.25">
      <c r="A141" s="109" t="s">
        <v>120</v>
      </c>
      <c r="B141" s="33">
        <v>482.52506202625409</v>
      </c>
      <c r="C141" s="33">
        <v>469.58709506293434</v>
      </c>
      <c r="D141" s="33">
        <v>532.50557644053913</v>
      </c>
      <c r="E141" s="33">
        <v>515.8687680905465</v>
      </c>
      <c r="F141" s="33">
        <v>553.52179043008289</v>
      </c>
      <c r="G141" s="33">
        <v>542.41195398513833</v>
      </c>
      <c r="H141" s="33">
        <v>560.53008622007417</v>
      </c>
      <c r="I141" s="33">
        <v>533.80730609317436</v>
      </c>
      <c r="J141" s="33">
        <v>534.12186435791114</v>
      </c>
      <c r="K141" s="33">
        <v>566.25813767287457</v>
      </c>
      <c r="L141" s="33">
        <v>535.53086712312847</v>
      </c>
      <c r="M141" s="33">
        <v>508.39510936688379</v>
      </c>
      <c r="N141" s="33">
        <v>520.09047926529081</v>
      </c>
      <c r="O141" s="33">
        <v>545.13378635324307</v>
      </c>
      <c r="P141" s="33">
        <v>556.30073822048826</v>
      </c>
      <c r="Q141" s="33">
        <v>559.72717088611614</v>
      </c>
      <c r="R141" s="33">
        <v>593.38047989950894</v>
      </c>
      <c r="S141" s="33">
        <v>593.06104721991142</v>
      </c>
      <c r="T141" s="33">
        <v>593.04138537943311</v>
      </c>
      <c r="U141" s="33">
        <v>612.24778763215716</v>
      </c>
      <c r="V141" s="33">
        <v>697.93588693833624</v>
      </c>
      <c r="W141" s="33">
        <v>675.39826480989063</v>
      </c>
      <c r="X141" s="33">
        <v>700.24896032748052</v>
      </c>
      <c r="Y141" s="33">
        <v>577.76736538424848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7407.6630865874668</v>
      </c>
      <c r="C143" s="117">
        <f t="shared" si="49"/>
        <v>7880.2670816337013</v>
      </c>
      <c r="D143" s="117">
        <f t="shared" si="49"/>
        <v>7377.3114904162394</v>
      </c>
      <c r="E143" s="117">
        <f t="shared" si="49"/>
        <v>9497.1518266922249</v>
      </c>
      <c r="F143" s="117">
        <f t="shared" si="49"/>
        <v>8009.9563202373065</v>
      </c>
      <c r="G143" s="117">
        <f t="shared" si="49"/>
        <v>7915.0973120538438</v>
      </c>
      <c r="H143" s="117">
        <f t="shared" si="49"/>
        <v>8715.8597491147557</v>
      </c>
      <c r="I143" s="117">
        <f t="shared" si="49"/>
        <v>9656.1976662606048</v>
      </c>
      <c r="J143" s="117">
        <f t="shared" si="49"/>
        <v>9151.5447054269571</v>
      </c>
      <c r="K143" s="117">
        <f t="shared" si="49"/>
        <v>7918.9012797162968</v>
      </c>
      <c r="L143" s="117">
        <f t="shared" si="49"/>
        <v>8056.737658706561</v>
      </c>
      <c r="M143" s="117">
        <f t="shared" si="49"/>
        <v>9359.1252309478223</v>
      </c>
      <c r="N143" s="117">
        <f t="shared" si="49"/>
        <v>11006.311950718868</v>
      </c>
      <c r="O143" s="117">
        <f t="shared" si="49"/>
        <v>7563.1043526251233</v>
      </c>
      <c r="P143" s="117">
        <f t="shared" si="49"/>
        <v>6948.5292638701176</v>
      </c>
      <c r="Q143" s="117">
        <f t="shared" si="49"/>
        <v>9458.2987020609198</v>
      </c>
      <c r="R143" s="117">
        <f t="shared" ref="R143:V143" si="50">R144+R146+R148+R157</f>
        <v>9835.9179997546216</v>
      </c>
      <c r="S143" s="117">
        <f t="shared" si="50"/>
        <v>10253.824106342072</v>
      </c>
      <c r="T143" s="117">
        <f t="shared" si="50"/>
        <v>9036.1719425418396</v>
      </c>
      <c r="U143" s="117">
        <f t="shared" si="50"/>
        <v>10466.689034889652</v>
      </c>
      <c r="V143" s="117">
        <f t="shared" si="50"/>
        <v>10269.85962088236</v>
      </c>
      <c r="W143" s="117">
        <f t="shared" ref="W143:Y143" si="51">W144+W146+W148+W157</f>
        <v>10265.322896855549</v>
      </c>
      <c r="X143" s="117">
        <f t="shared" si="51"/>
        <v>9775.869362905245</v>
      </c>
      <c r="Y143" s="117">
        <f t="shared" si="51"/>
        <v>10371.589901799123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3601.6488819284646</v>
      </c>
      <c r="C144" s="122">
        <f t="shared" si="52"/>
        <v>3987.2017896915445</v>
      </c>
      <c r="D144" s="122">
        <f t="shared" si="52"/>
        <v>4115.7070788190777</v>
      </c>
      <c r="E144" s="122">
        <f t="shared" si="52"/>
        <v>5615.0623902143752</v>
      </c>
      <c r="F144" s="122">
        <f t="shared" si="52"/>
        <v>5120.3559969943817</v>
      </c>
      <c r="G144" s="122">
        <f t="shared" si="52"/>
        <v>5049.362793389615</v>
      </c>
      <c r="H144" s="122">
        <f t="shared" si="52"/>
        <v>5565.5171996539084</v>
      </c>
      <c r="I144" s="122">
        <f t="shared" si="52"/>
        <v>5617.3438626995348</v>
      </c>
      <c r="J144" s="122">
        <f t="shared" si="52"/>
        <v>5128.6167770890588</v>
      </c>
      <c r="K144" s="122">
        <f t="shared" si="52"/>
        <v>4490.4282423335708</v>
      </c>
      <c r="L144" s="122">
        <f t="shared" si="52"/>
        <v>4209.8746525491979</v>
      </c>
      <c r="M144" s="122">
        <f t="shared" si="52"/>
        <v>5497.5477297097186</v>
      </c>
      <c r="N144" s="122">
        <f t="shared" si="52"/>
        <v>5557.3086322239524</v>
      </c>
      <c r="O144" s="122">
        <f t="shared" si="52"/>
        <v>3109.9332434787621</v>
      </c>
      <c r="P144" s="122">
        <f t="shared" si="52"/>
        <v>3023.5951352427946</v>
      </c>
      <c r="Q144" s="122">
        <f t="shared" si="52"/>
        <v>4823.3623885091447</v>
      </c>
      <c r="R144" s="122">
        <f t="shared" si="52"/>
        <v>4257.2582986030257</v>
      </c>
      <c r="S144" s="122">
        <f t="shared" si="52"/>
        <v>4175.9733729818936</v>
      </c>
      <c r="T144" s="122">
        <f t="shared" si="52"/>
        <v>4035.9433445059526</v>
      </c>
      <c r="U144" s="122">
        <f t="shared" si="52"/>
        <v>3858.5899055239443</v>
      </c>
      <c r="V144" s="122">
        <f t="shared" si="52"/>
        <v>4089.019479000473</v>
      </c>
      <c r="W144" s="122">
        <f t="shared" si="52"/>
        <v>4359.911789477891</v>
      </c>
      <c r="X144" s="122">
        <f t="shared" si="52"/>
        <v>4236.9285670999971</v>
      </c>
      <c r="Y144" s="122">
        <f t="shared" si="52"/>
        <v>4000.6657144356309</v>
      </c>
      <c r="DA144" s="130" t="s">
        <v>2546</v>
      </c>
    </row>
    <row r="145" spans="1:105" ht="12" customHeight="1" x14ac:dyDescent="0.25">
      <c r="A145" s="97" t="s">
        <v>53</v>
      </c>
      <c r="B145" s="98">
        <v>3601.6488819284646</v>
      </c>
      <c r="C145" s="98">
        <v>3987.2017896915445</v>
      </c>
      <c r="D145" s="98">
        <v>4115.7070788190777</v>
      </c>
      <c r="E145" s="98">
        <v>5615.0623902143752</v>
      </c>
      <c r="F145" s="98">
        <v>5120.3559969943817</v>
      </c>
      <c r="G145" s="98">
        <v>5049.362793389615</v>
      </c>
      <c r="H145" s="98">
        <v>5565.5171996539084</v>
      </c>
      <c r="I145" s="98">
        <v>5617.3438626995348</v>
      </c>
      <c r="J145" s="98">
        <v>5128.6167770890588</v>
      </c>
      <c r="K145" s="98">
        <v>4490.4282423335708</v>
      </c>
      <c r="L145" s="98">
        <v>4209.8746525491979</v>
      </c>
      <c r="M145" s="98">
        <v>5497.5477297097186</v>
      </c>
      <c r="N145" s="98">
        <v>5557.3086322239524</v>
      </c>
      <c r="O145" s="98">
        <v>3109.9332434787621</v>
      </c>
      <c r="P145" s="98">
        <v>3023.5951352427946</v>
      </c>
      <c r="Q145" s="98">
        <v>4823.3623885091447</v>
      </c>
      <c r="R145" s="98">
        <v>4257.2582986030257</v>
      </c>
      <c r="S145" s="98">
        <v>4175.9733729818936</v>
      </c>
      <c r="T145" s="98">
        <v>4035.9433445059526</v>
      </c>
      <c r="U145" s="98">
        <v>3858.5899055239443</v>
      </c>
      <c r="V145" s="98">
        <v>4089.019479000473</v>
      </c>
      <c r="W145" s="98">
        <v>4359.911789477891</v>
      </c>
      <c r="X145" s="98">
        <v>4236.9285670999971</v>
      </c>
      <c r="Y145" s="98">
        <v>4000.6657144356309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2278.3178064579715</v>
      </c>
      <c r="C146" s="122">
        <f t="shared" si="53"/>
        <v>2390.6685097465916</v>
      </c>
      <c r="D146" s="122">
        <f t="shared" si="53"/>
        <v>1668.4065528685503</v>
      </c>
      <c r="E146" s="122">
        <f t="shared" si="53"/>
        <v>2308.8462266305692</v>
      </c>
      <c r="F146" s="122">
        <f t="shared" si="53"/>
        <v>1240.8001502657241</v>
      </c>
      <c r="G146" s="122">
        <f t="shared" si="53"/>
        <v>1266.3042990891961</v>
      </c>
      <c r="H146" s="122">
        <f t="shared" si="53"/>
        <v>1497.0347382462428</v>
      </c>
      <c r="I146" s="122">
        <f t="shared" si="53"/>
        <v>2409.123583267432</v>
      </c>
      <c r="J146" s="122">
        <f t="shared" si="53"/>
        <v>2316.2918140393822</v>
      </c>
      <c r="K146" s="122">
        <f t="shared" si="53"/>
        <v>1604.4623020510435</v>
      </c>
      <c r="L146" s="122">
        <f t="shared" si="53"/>
        <v>2075.1858578761653</v>
      </c>
      <c r="M146" s="122">
        <f t="shared" si="53"/>
        <v>2124.6556825241696</v>
      </c>
      <c r="N146" s="122">
        <f t="shared" si="53"/>
        <v>3763.1890291780433</v>
      </c>
      <c r="O146" s="122">
        <f t="shared" si="53"/>
        <v>2678.292244263665</v>
      </c>
      <c r="P146" s="122">
        <f t="shared" si="53"/>
        <v>2120.8609771792567</v>
      </c>
      <c r="Q146" s="122">
        <f t="shared" si="53"/>
        <v>2822.6292908040036</v>
      </c>
      <c r="R146" s="122">
        <f t="shared" si="53"/>
        <v>3688.6997993015748</v>
      </c>
      <c r="S146" s="122">
        <f t="shared" si="53"/>
        <v>4185.3402617647589</v>
      </c>
      <c r="T146" s="122">
        <f t="shared" si="53"/>
        <v>3134.7922142516009</v>
      </c>
      <c r="U146" s="122">
        <f t="shared" si="53"/>
        <v>4707.9298614423851</v>
      </c>
      <c r="V146" s="122">
        <f t="shared" si="53"/>
        <v>4179.6466667397726</v>
      </c>
      <c r="W146" s="122">
        <f t="shared" si="53"/>
        <v>3831.8802099851723</v>
      </c>
      <c r="X146" s="122">
        <f t="shared" si="53"/>
        <v>3400.118591730356</v>
      </c>
      <c r="Y146" s="122">
        <f t="shared" si="53"/>
        <v>4365.2790350956211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2278.3178064579715</v>
      </c>
      <c r="C147" s="98">
        <f>IF(RES_hhdet_tes!C147=0,0,RES_hhdet_tes!C147*1000*11630/RES_hhdet_num!C143)</f>
        <v>2390.6685097465916</v>
      </c>
      <c r="D147" s="98">
        <f>IF(RES_hhdet_tes!D147=0,0,RES_hhdet_tes!D147*1000*11630/RES_hhdet_num!D143)</f>
        <v>1668.4065528685503</v>
      </c>
      <c r="E147" s="98">
        <f>IF(RES_hhdet_tes!E147=0,0,RES_hhdet_tes!E147*1000*11630/RES_hhdet_num!E143)</f>
        <v>2308.8462266305692</v>
      </c>
      <c r="F147" s="98">
        <f>IF(RES_hhdet_tes!F147=0,0,RES_hhdet_tes!F147*1000*11630/RES_hhdet_num!F143)</f>
        <v>1240.8001502657241</v>
      </c>
      <c r="G147" s="98">
        <f>IF(RES_hhdet_tes!G147=0,0,RES_hhdet_tes!G147*1000*11630/RES_hhdet_num!G143)</f>
        <v>1266.3042990891961</v>
      </c>
      <c r="H147" s="98">
        <f>IF(RES_hhdet_tes!H147=0,0,RES_hhdet_tes!H147*1000*11630/RES_hhdet_num!H143)</f>
        <v>1497.0347382462428</v>
      </c>
      <c r="I147" s="98">
        <f>IF(RES_hhdet_tes!I147=0,0,RES_hhdet_tes!I147*1000*11630/RES_hhdet_num!I143)</f>
        <v>2409.123583267432</v>
      </c>
      <c r="J147" s="98">
        <f>IF(RES_hhdet_tes!J147=0,0,RES_hhdet_tes!J147*1000*11630/RES_hhdet_num!J143)</f>
        <v>2316.2918140393822</v>
      </c>
      <c r="K147" s="98">
        <f>IF(RES_hhdet_tes!K147=0,0,RES_hhdet_tes!K147*1000*11630/RES_hhdet_num!K143)</f>
        <v>1604.4623020510435</v>
      </c>
      <c r="L147" s="98">
        <f>IF(RES_hhdet_tes!L147=0,0,RES_hhdet_tes!L147*1000*11630/RES_hhdet_num!L143)</f>
        <v>2075.1858578761653</v>
      </c>
      <c r="M147" s="98">
        <f>IF(RES_hhdet_tes!M147=0,0,RES_hhdet_tes!M147*1000*11630/RES_hhdet_num!M143)</f>
        <v>2124.6556825241696</v>
      </c>
      <c r="N147" s="98">
        <f>IF(RES_hhdet_tes!N147=0,0,RES_hhdet_tes!N147*1000*11630/RES_hhdet_num!N143)</f>
        <v>3763.1890291780433</v>
      </c>
      <c r="O147" s="98">
        <f>IF(RES_hhdet_tes!O147=0,0,RES_hhdet_tes!O147*1000*11630/RES_hhdet_num!O143)</f>
        <v>2678.292244263665</v>
      </c>
      <c r="P147" s="98">
        <f>IF(RES_hhdet_tes!P147=0,0,RES_hhdet_tes!P147*1000*11630/RES_hhdet_num!P143)</f>
        <v>2120.8609771792567</v>
      </c>
      <c r="Q147" s="98">
        <f>IF(RES_hhdet_tes!Q147=0,0,RES_hhdet_tes!Q147*1000*11630/RES_hhdet_num!Q143)</f>
        <v>2822.6292908040036</v>
      </c>
      <c r="R147" s="98">
        <f>IF(RES_hhdet_tes!R147=0,0,RES_hhdet_tes!R147*1000*11630/RES_hhdet_num!R143)</f>
        <v>3688.6997993015748</v>
      </c>
      <c r="S147" s="98">
        <f>IF(RES_hhdet_tes!S147=0,0,RES_hhdet_tes!S147*1000*11630/RES_hhdet_num!S143)</f>
        <v>4185.3402617647589</v>
      </c>
      <c r="T147" s="98">
        <f>IF(RES_hhdet_tes!T147=0,0,RES_hhdet_tes!T147*1000*11630/RES_hhdet_num!T143)</f>
        <v>3134.7922142516009</v>
      </c>
      <c r="U147" s="98">
        <f>IF(RES_hhdet_tes!U147=0,0,RES_hhdet_tes!U147*1000*11630/RES_hhdet_num!U143)</f>
        <v>4707.9298614423851</v>
      </c>
      <c r="V147" s="98">
        <f>IF(RES_hhdet_tes!V147=0,0,RES_hhdet_tes!V147*1000*11630/RES_hhdet_num!V143)</f>
        <v>4179.6466667397726</v>
      </c>
      <c r="W147" s="98">
        <f>IF(RES_hhdet_tes!W147=0,0,RES_hhdet_tes!W147*1000*11630/RES_hhdet_num!W143)</f>
        <v>3831.8802099851723</v>
      </c>
      <c r="X147" s="98">
        <f>IF(RES_hhdet_tes!X147=0,0,RES_hhdet_tes!X147*1000*11630/RES_hhdet_num!X143)</f>
        <v>3400.118591730356</v>
      </c>
      <c r="Y147" s="98">
        <f>IF(RES_hhdet_tes!Y147=0,0,RES_hhdet_tes!Y147*1000*11630/RES_hhdet_num!Y143)</f>
        <v>4365.2790350956211</v>
      </c>
      <c r="DA147" s="63" t="s">
        <v>2549</v>
      </c>
    </row>
    <row r="148" spans="1:105" ht="12" customHeight="1" x14ac:dyDescent="0.25">
      <c r="A148" s="121" t="s">
        <v>55</v>
      </c>
      <c r="B148" s="122">
        <v>1045.1527615830112</v>
      </c>
      <c r="C148" s="122">
        <v>1032.1875128202403</v>
      </c>
      <c r="D148" s="122">
        <v>1061.220036671755</v>
      </c>
      <c r="E148" s="122">
        <v>1057.9194557208077</v>
      </c>
      <c r="F148" s="122">
        <v>1094.8067624105199</v>
      </c>
      <c r="G148" s="122">
        <v>1057.47356367673</v>
      </c>
      <c r="H148" s="122">
        <v>1093.8548837351514</v>
      </c>
      <c r="I148" s="122">
        <v>1095.2745113792203</v>
      </c>
      <c r="J148" s="122">
        <v>1171.6240053780155</v>
      </c>
      <c r="K148" s="122">
        <v>1260.7876144289412</v>
      </c>
      <c r="L148" s="122">
        <v>1233.0357425312632</v>
      </c>
      <c r="M148" s="122">
        <v>1225.765827138189</v>
      </c>
      <c r="N148" s="122">
        <v>1182.4338771518187</v>
      </c>
      <c r="O148" s="122">
        <v>1222.331416596872</v>
      </c>
      <c r="P148" s="122">
        <v>1240.7067444050333</v>
      </c>
      <c r="Q148" s="122">
        <v>1253.1635960466733</v>
      </c>
      <c r="R148" s="122">
        <v>1304.8752626477994</v>
      </c>
      <c r="S148" s="122">
        <v>1309.4170299088066</v>
      </c>
      <c r="T148" s="122">
        <v>1267.4767833456106</v>
      </c>
      <c r="U148" s="122">
        <v>1281.8098065574966</v>
      </c>
      <c r="V148" s="122">
        <v>1294.8294240446648</v>
      </c>
      <c r="W148" s="122">
        <v>1390.6301791262549</v>
      </c>
      <c r="X148" s="122">
        <v>1445.9175695208696</v>
      </c>
      <c r="Y148" s="122">
        <v>1424.5076706387019</v>
      </c>
      <c r="DA148" s="130" t="s">
        <v>2550</v>
      </c>
    </row>
    <row r="149" spans="1:105" ht="12" customHeight="1" x14ac:dyDescent="0.25">
      <c r="A149" s="97" t="s">
        <v>124</v>
      </c>
      <c r="B149" s="98">
        <v>1029.7959519480935</v>
      </c>
      <c r="C149" s="98">
        <v>1026.0886992841188</v>
      </c>
      <c r="D149" s="98">
        <v>1075.9524118036979</v>
      </c>
      <c r="E149" s="98">
        <v>1082.4182582602871</v>
      </c>
      <c r="F149" s="98">
        <v>1104.6926518087757</v>
      </c>
      <c r="G149" s="98">
        <v>1090.6554133437742</v>
      </c>
      <c r="H149" s="98">
        <v>1122.7975104035229</v>
      </c>
      <c r="I149" s="98">
        <v>1077.1091354885596</v>
      </c>
      <c r="J149" s="98">
        <v>1170.5439046847034</v>
      </c>
      <c r="K149" s="98">
        <v>1251.787700807746</v>
      </c>
      <c r="L149" s="98">
        <v>1188.9409565232229</v>
      </c>
      <c r="M149" s="98">
        <v>998.4868914096437</v>
      </c>
      <c r="N149" s="98">
        <v>895.66905361926752</v>
      </c>
      <c r="O149" s="98">
        <v>1358.9009435420201</v>
      </c>
      <c r="P149" s="98">
        <v>1333.0263368302151</v>
      </c>
      <c r="Q149" s="98">
        <v>1264.0204365854361</v>
      </c>
      <c r="R149" s="98">
        <v>1244.5764775137068</v>
      </c>
      <c r="S149" s="98">
        <v>1293.9859752536386</v>
      </c>
      <c r="T149" s="98">
        <v>1285.3433622634202</v>
      </c>
      <c r="U149" s="98">
        <v>1295.7417511672727</v>
      </c>
      <c r="V149" s="98">
        <v>1337.6167214961176</v>
      </c>
      <c r="W149" s="98">
        <v>1374.1892521842303</v>
      </c>
      <c r="X149" s="98">
        <v>1435.2184603922765</v>
      </c>
      <c r="Y149" s="98">
        <v>1453.2776182370271</v>
      </c>
      <c r="DA149" s="63" t="s">
        <v>2551</v>
      </c>
    </row>
    <row r="150" spans="1:105" ht="12" customHeight="1" x14ac:dyDescent="0.25">
      <c r="A150" s="97" t="s">
        <v>123</v>
      </c>
      <c r="B150" s="98">
        <v>1029.7959519480933</v>
      </c>
      <c r="C150" s="98">
        <v>1026.3751889727225</v>
      </c>
      <c r="D150" s="98">
        <v>1075.3899304603524</v>
      </c>
      <c r="E150" s="98">
        <v>1081.6116588229927</v>
      </c>
      <c r="F150" s="98">
        <v>1103.7529373446641</v>
      </c>
      <c r="G150" s="98">
        <v>1090.4804300832825</v>
      </c>
      <c r="H150" s="98">
        <v>1123.4009676276037</v>
      </c>
      <c r="I150" s="98">
        <v>1078.3228193281777</v>
      </c>
      <c r="J150" s="98">
        <v>1172.8146900117999</v>
      </c>
      <c r="K150" s="98">
        <v>1255.0701756457311</v>
      </c>
      <c r="L150" s="98">
        <v>1193.6882721981419</v>
      </c>
      <c r="M150" s="98">
        <v>1002.607233949891</v>
      </c>
      <c r="N150" s="98">
        <v>900.68186588995536</v>
      </c>
      <c r="O150" s="98">
        <v>1362.4812032210962</v>
      </c>
      <c r="P150" s="98">
        <v>1331.2639278317465</v>
      </c>
      <c r="Q150" s="98">
        <v>1256.5490081777241</v>
      </c>
      <c r="R150" s="98">
        <v>1237.9751115629886</v>
      </c>
      <c r="S150" s="98">
        <v>1289.3800160404867</v>
      </c>
      <c r="T150" s="98">
        <v>1280.0120107408766</v>
      </c>
      <c r="U150" s="98">
        <v>1287.478101680199</v>
      </c>
      <c r="V150" s="98">
        <v>1330.4775753133281</v>
      </c>
      <c r="W150" s="98">
        <v>1366.8443048651334</v>
      </c>
      <c r="X150" s="98">
        <v>1427.1581322076527</v>
      </c>
      <c r="Y150" s="98">
        <v>1446.87618958959</v>
      </c>
      <c r="DA150" s="63" t="s">
        <v>2552</v>
      </c>
    </row>
    <row r="151" spans="1:105" ht="12" customHeight="1" x14ac:dyDescent="0.25">
      <c r="A151" s="100" t="s">
        <v>50</v>
      </c>
      <c r="B151" s="101">
        <v>206.19914283908602</v>
      </c>
      <c r="C151" s="101">
        <v>203.85991211126407</v>
      </c>
      <c r="D151" s="101">
        <v>219.42259245775315</v>
      </c>
      <c r="E151" s="101">
        <v>213.93605614649877</v>
      </c>
      <c r="F151" s="101">
        <v>222.74128873604246</v>
      </c>
      <c r="G151" s="101">
        <v>249.47466465181682</v>
      </c>
      <c r="H151" s="101">
        <v>230.48729844057891</v>
      </c>
      <c r="I151" s="101">
        <v>221.22089692137186</v>
      </c>
      <c r="J151" s="101">
        <v>236.3691749467165</v>
      </c>
      <c r="K151" s="101">
        <v>254.45782746103271</v>
      </c>
      <c r="L151" s="101">
        <v>239.99549236515182</v>
      </c>
      <c r="M151" s="101">
        <v>165.93999901560014</v>
      </c>
      <c r="N151" s="101">
        <v>9.0008863269000532</v>
      </c>
      <c r="O151" s="101">
        <v>255.18088654322545</v>
      </c>
      <c r="P151" s="101">
        <v>241.91140621386407</v>
      </c>
      <c r="Q151" s="101">
        <v>213.3995652155219</v>
      </c>
      <c r="R151" s="101">
        <v>235.68822587280582</v>
      </c>
      <c r="S151" s="101">
        <v>245.95594454656384</v>
      </c>
      <c r="T151" s="101">
        <v>225.3345279683368</v>
      </c>
      <c r="U151" s="101">
        <v>206.10512134689029</v>
      </c>
      <c r="V151" s="101">
        <v>202.82255941582901</v>
      </c>
      <c r="W151" s="101">
        <v>251.19080034614851</v>
      </c>
      <c r="X151" s="101">
        <v>266.56899435463833</v>
      </c>
      <c r="Y151" s="101">
        <v>229.20028898632</v>
      </c>
      <c r="DA151" s="131" t="s">
        <v>2553</v>
      </c>
    </row>
    <row r="152" spans="1:105" ht="12" customHeight="1" x14ac:dyDescent="0.25">
      <c r="A152" s="103" t="s">
        <v>52</v>
      </c>
      <c r="B152" s="104">
        <v>823.59680910900727</v>
      </c>
      <c r="C152" s="104">
        <v>822.51527686145846</v>
      </c>
      <c r="D152" s="104">
        <v>855.96733800259926</v>
      </c>
      <c r="E152" s="104">
        <v>867.6756026764939</v>
      </c>
      <c r="F152" s="104">
        <v>881.01164860862173</v>
      </c>
      <c r="G152" s="104">
        <v>841.00576543146576</v>
      </c>
      <c r="H152" s="104">
        <v>892.91366918702477</v>
      </c>
      <c r="I152" s="104">
        <v>857.10192240680578</v>
      </c>
      <c r="J152" s="104">
        <v>936.44551506508355</v>
      </c>
      <c r="K152" s="104">
        <v>1000.6123481846981</v>
      </c>
      <c r="L152" s="104">
        <v>953.69277983298991</v>
      </c>
      <c r="M152" s="104">
        <v>836.66723493429095</v>
      </c>
      <c r="N152" s="104">
        <v>891.68097956305542</v>
      </c>
      <c r="O152" s="104">
        <v>1107.3003166778708</v>
      </c>
      <c r="P152" s="104">
        <v>1089.3525216178823</v>
      </c>
      <c r="Q152" s="104">
        <v>1043.1494429622023</v>
      </c>
      <c r="R152" s="104">
        <v>1002.2868856901828</v>
      </c>
      <c r="S152" s="104">
        <v>1043.4240714939231</v>
      </c>
      <c r="T152" s="104">
        <v>1054.6774827725394</v>
      </c>
      <c r="U152" s="104">
        <v>1081.3729803333085</v>
      </c>
      <c r="V152" s="104">
        <v>1127.6550158974992</v>
      </c>
      <c r="W152" s="104">
        <v>1115.6535045189851</v>
      </c>
      <c r="X152" s="104">
        <v>1160.5891378530141</v>
      </c>
      <c r="Y152" s="104">
        <v>1217.6759006032701</v>
      </c>
      <c r="DA152" s="132" t="s">
        <v>2554</v>
      </c>
    </row>
    <row r="153" spans="1:105" ht="12" customHeight="1" x14ac:dyDescent="0.25">
      <c r="A153" s="106" t="s">
        <v>122</v>
      </c>
      <c r="B153" s="101">
        <v>1045.2627797797038</v>
      </c>
      <c r="C153" s="101">
        <v>1032.0824596026926</v>
      </c>
      <c r="D153" s="101">
        <v>1061.1504376083503</v>
      </c>
      <c r="E153" s="101">
        <v>1057.6734601361595</v>
      </c>
      <c r="F153" s="101">
        <v>1094.9125047484179</v>
      </c>
      <c r="G153" s="101">
        <v>1057.318619872204</v>
      </c>
      <c r="H153" s="101">
        <v>1093.6632183149691</v>
      </c>
      <c r="I153" s="101">
        <v>1095.0943289069314</v>
      </c>
      <c r="J153" s="101">
        <v>1170.8391162948008</v>
      </c>
      <c r="K153" s="101">
        <v>1260.2490498319953</v>
      </c>
      <c r="L153" s="101">
        <v>1232.8879794681266</v>
      </c>
      <c r="M153" s="101">
        <v>1226.8712289351388</v>
      </c>
      <c r="N153" s="101">
        <v>1184.5435097497432</v>
      </c>
      <c r="O153" s="101">
        <v>1223.2687333166509</v>
      </c>
      <c r="P153" s="101">
        <v>1241.5344771118462</v>
      </c>
      <c r="Q153" s="101">
        <v>1252.9710523928402</v>
      </c>
      <c r="R153" s="101">
        <v>1303.3216902693807</v>
      </c>
      <c r="S153" s="101">
        <v>1307.0922835660247</v>
      </c>
      <c r="T153" s="101">
        <v>1263.7344296168021</v>
      </c>
      <c r="U153" s="101">
        <v>1280.8400018419645</v>
      </c>
      <c r="V153" s="101">
        <v>1295.6580473060988</v>
      </c>
      <c r="W153" s="101">
        <v>1392.167867786837</v>
      </c>
      <c r="X153" s="101">
        <v>1444.9873579181151</v>
      </c>
      <c r="Y153" s="101">
        <v>1418.3520983581375</v>
      </c>
      <c r="DA153" s="131" t="s">
        <v>2555</v>
      </c>
    </row>
    <row r="154" spans="1:105" ht="12" customHeight="1" x14ac:dyDescent="0.25">
      <c r="A154" s="107" t="s">
        <v>121</v>
      </c>
      <c r="B154" s="104">
        <v>1045.2627797797034</v>
      </c>
      <c r="C154" s="104">
        <v>1032.3172679251634</v>
      </c>
      <c r="D154" s="104">
        <v>1061.0327434396606</v>
      </c>
      <c r="E154" s="104">
        <v>1057.6691861302006</v>
      </c>
      <c r="F154" s="104">
        <v>1094.5881633333624</v>
      </c>
      <c r="G154" s="104">
        <v>1057.1118398565573</v>
      </c>
      <c r="H154" s="104">
        <v>1093.6245955636737</v>
      </c>
      <c r="I154" s="104">
        <v>1095.5235032050805</v>
      </c>
      <c r="J154" s="104">
        <v>1171.930483413086</v>
      </c>
      <c r="K154" s="104">
        <v>1261.049590169273</v>
      </c>
      <c r="L154" s="104">
        <v>1233.338311261703</v>
      </c>
      <c r="M154" s="104">
        <v>1226.5234253116005</v>
      </c>
      <c r="N154" s="104">
        <v>1183.0243283874395</v>
      </c>
      <c r="O154" s="104">
        <v>1221.1378944170456</v>
      </c>
      <c r="P154" s="104">
        <v>1239.7420364898896</v>
      </c>
      <c r="Q154" s="104">
        <v>1253.1623691356986</v>
      </c>
      <c r="R154" s="104">
        <v>1305.7346094081995</v>
      </c>
      <c r="S154" s="104">
        <v>1310.2536230436958</v>
      </c>
      <c r="T154" s="104">
        <v>1268.4532527183724</v>
      </c>
      <c r="U154" s="104">
        <v>1282.0104949629576</v>
      </c>
      <c r="V154" s="104">
        <v>1294.2527165188073</v>
      </c>
      <c r="W154" s="104">
        <v>1390.2817630135871</v>
      </c>
      <c r="X154" s="104">
        <v>1446.2046028108216</v>
      </c>
      <c r="Y154" s="104">
        <v>1425.4078434565317</v>
      </c>
      <c r="DA154" s="132" t="s">
        <v>2556</v>
      </c>
    </row>
    <row r="155" spans="1:105" ht="12" customHeight="1" x14ac:dyDescent="0.25">
      <c r="A155" s="108" t="s">
        <v>53</v>
      </c>
      <c r="B155" s="98">
        <v>210.01670848485978</v>
      </c>
      <c r="C155" s="98">
        <v>205.29586019290758</v>
      </c>
      <c r="D155" s="98">
        <v>216.1950614167863</v>
      </c>
      <c r="E155" s="98">
        <v>208.09036803564456</v>
      </c>
      <c r="F155" s="98">
        <v>220.02048829314859</v>
      </c>
      <c r="G155" s="98">
        <v>240.36115964420767</v>
      </c>
      <c r="H155" s="98">
        <v>223.72643198409068</v>
      </c>
      <c r="I155" s="98">
        <v>226.68384910121978</v>
      </c>
      <c r="J155" s="98">
        <v>238.14546605994585</v>
      </c>
      <c r="K155" s="98">
        <v>258.44135146147158</v>
      </c>
      <c r="L155" s="98">
        <v>254.54896381642021</v>
      </c>
      <c r="M155" s="98">
        <v>247.61881451550923</v>
      </c>
      <c r="N155" s="98">
        <v>199.21840329948984</v>
      </c>
      <c r="O155" s="98">
        <v>224.58086934335159</v>
      </c>
      <c r="P155" s="98">
        <v>223.87677129325084</v>
      </c>
      <c r="Q155" s="98">
        <v>216.59200085674306</v>
      </c>
      <c r="R155" s="98">
        <v>253.67518309953192</v>
      </c>
      <c r="S155" s="98">
        <v>255.74074801077208</v>
      </c>
      <c r="T155" s="98">
        <v>227.72814881200912</v>
      </c>
      <c r="U155" s="98">
        <v>209.50634215824886</v>
      </c>
      <c r="V155" s="98">
        <v>199.0320291209047</v>
      </c>
      <c r="W155" s="98">
        <v>261.60736906530417</v>
      </c>
      <c r="X155" s="98">
        <v>275.86461314394683</v>
      </c>
      <c r="Y155" s="98">
        <v>222.68864555326795</v>
      </c>
      <c r="DA155" s="63" t="s">
        <v>2557</v>
      </c>
    </row>
    <row r="156" spans="1:105" ht="12" customHeight="1" x14ac:dyDescent="0.25">
      <c r="A156" s="108" t="s">
        <v>52</v>
      </c>
      <c r="B156" s="98">
        <v>835.24607129484355</v>
      </c>
      <c r="C156" s="98">
        <v>827.02140773225585</v>
      </c>
      <c r="D156" s="98">
        <v>844.83768202287433</v>
      </c>
      <c r="E156" s="98">
        <v>849.57881809455603</v>
      </c>
      <c r="F156" s="98">
        <v>874.56767504021389</v>
      </c>
      <c r="G156" s="98">
        <v>816.75068021234949</v>
      </c>
      <c r="H156" s="98">
        <v>869.89816357958307</v>
      </c>
      <c r="I156" s="98">
        <v>868.83965410386077</v>
      </c>
      <c r="J156" s="98">
        <v>933.78501735314012</v>
      </c>
      <c r="K156" s="98">
        <v>1002.6082387078014</v>
      </c>
      <c r="L156" s="98">
        <v>978.7893474452826</v>
      </c>
      <c r="M156" s="98">
        <v>978.90461079609122</v>
      </c>
      <c r="N156" s="98">
        <v>983.8059250879495</v>
      </c>
      <c r="O156" s="98">
        <v>996.55702507369381</v>
      </c>
      <c r="P156" s="98">
        <v>1015.8652651966389</v>
      </c>
      <c r="Q156" s="98">
        <v>1036.5703682789554</v>
      </c>
      <c r="R156" s="98">
        <v>1052.0594263086675</v>
      </c>
      <c r="S156" s="98">
        <v>1054.5128750329238</v>
      </c>
      <c r="T156" s="98">
        <v>1040.7251039063633</v>
      </c>
      <c r="U156" s="98">
        <v>1072.5041528047086</v>
      </c>
      <c r="V156" s="98">
        <v>1095.2206873979023</v>
      </c>
      <c r="W156" s="98">
        <v>1128.6743939482831</v>
      </c>
      <c r="X156" s="98">
        <v>1170.3399896668748</v>
      </c>
      <c r="Y156" s="98">
        <v>1202.7191979032636</v>
      </c>
      <c r="DA156" s="63" t="s">
        <v>2558</v>
      </c>
    </row>
    <row r="157" spans="1:105" ht="12" customHeight="1" x14ac:dyDescent="0.25">
      <c r="A157" s="121" t="s">
        <v>54</v>
      </c>
      <c r="B157" s="122">
        <v>482.54363661801995</v>
      </c>
      <c r="C157" s="122">
        <v>470.20926937532488</v>
      </c>
      <c r="D157" s="122">
        <v>531.97782205685598</v>
      </c>
      <c r="E157" s="122">
        <v>515.3237541264707</v>
      </c>
      <c r="F157" s="122">
        <v>553.99341056668118</v>
      </c>
      <c r="G157" s="122">
        <v>541.95665589830276</v>
      </c>
      <c r="H157" s="122">
        <v>559.45292747945382</v>
      </c>
      <c r="I157" s="122">
        <v>534.45570891441753</v>
      </c>
      <c r="J157" s="122">
        <v>535.01210892050074</v>
      </c>
      <c r="K157" s="122">
        <v>563.22312090274124</v>
      </c>
      <c r="L157" s="122">
        <v>538.64140574993507</v>
      </c>
      <c r="M157" s="122">
        <v>511.15599157574485</v>
      </c>
      <c r="N157" s="122">
        <v>503.38041216505383</v>
      </c>
      <c r="O157" s="122">
        <v>552.54744828582329</v>
      </c>
      <c r="P157" s="122">
        <v>563.36640704303295</v>
      </c>
      <c r="Q157" s="122">
        <v>559.14342670109795</v>
      </c>
      <c r="R157" s="122">
        <v>585.08463920222073</v>
      </c>
      <c r="S157" s="122">
        <v>583.09344168661062</v>
      </c>
      <c r="T157" s="122">
        <v>597.95960043867649</v>
      </c>
      <c r="U157" s="122">
        <v>618.35946136582697</v>
      </c>
      <c r="V157" s="122">
        <v>706.36405109744987</v>
      </c>
      <c r="W157" s="122">
        <v>682.90071826623182</v>
      </c>
      <c r="X157" s="122">
        <v>692.90463455402141</v>
      </c>
      <c r="Y157" s="122">
        <v>581.13748162916738</v>
      </c>
      <c r="DA157" s="130" t="s">
        <v>2559</v>
      </c>
    </row>
    <row r="158" spans="1:105" ht="12" customHeight="1" x14ac:dyDescent="0.25">
      <c r="A158" s="97" t="s">
        <v>50</v>
      </c>
      <c r="B158" s="98">
        <v>482.95784655544236</v>
      </c>
      <c r="C158" s="98">
        <v>485.63440636636233</v>
      </c>
      <c r="D158" s="98">
        <v>515.56210707406615</v>
      </c>
      <c r="E158" s="98">
        <v>497.78561182688242</v>
      </c>
      <c r="F158" s="98">
        <v>569.09810643711114</v>
      </c>
      <c r="G158" s="98">
        <v>528.33083769042923</v>
      </c>
      <c r="H158" s="98">
        <v>530.02604832863335</v>
      </c>
      <c r="I158" s="98">
        <v>550.85850180229625</v>
      </c>
      <c r="J158" s="98">
        <v>556.55598043082887</v>
      </c>
      <c r="K158" s="98">
        <v>491.37866651481716</v>
      </c>
      <c r="L158" s="98">
        <v>610.71974143223679</v>
      </c>
      <c r="M158" s="98">
        <v>571.78413035876019</v>
      </c>
      <c r="N158" s="98">
        <v>179.50159320032506</v>
      </c>
      <c r="O158" s="98">
        <v>651.93570247508035</v>
      </c>
      <c r="P158" s="98">
        <v>633.23505946457806</v>
      </c>
      <c r="Q158" s="98">
        <v>554.38161699827049</v>
      </c>
      <c r="R158" s="98">
        <v>520.43071796803031</v>
      </c>
      <c r="S158" s="98">
        <v>517.12508390615824</v>
      </c>
      <c r="T158" s="98">
        <v>622.80843077856935</v>
      </c>
      <c r="U158" s="98">
        <v>644.14188169179056</v>
      </c>
      <c r="V158" s="98">
        <v>738.28112800159045</v>
      </c>
      <c r="W158" s="98">
        <v>710.58937224397607</v>
      </c>
      <c r="X158" s="98">
        <v>665.0715878077915</v>
      </c>
      <c r="Y158" s="98">
        <v>594.16487597260129</v>
      </c>
      <c r="DA158" s="63" t="s">
        <v>2560</v>
      </c>
    </row>
    <row r="159" spans="1:105" ht="12" customHeight="1" x14ac:dyDescent="0.25">
      <c r="A159" s="109" t="s">
        <v>120</v>
      </c>
      <c r="B159" s="33">
        <v>482.52506202625409</v>
      </c>
      <c r="C159" s="33">
        <v>469.58709506293428</v>
      </c>
      <c r="D159" s="33">
        <v>532.50557644053924</v>
      </c>
      <c r="E159" s="33">
        <v>515.86876809054661</v>
      </c>
      <c r="F159" s="33">
        <v>553.52179043008289</v>
      </c>
      <c r="G159" s="33">
        <v>542.4119539851381</v>
      </c>
      <c r="H159" s="33">
        <v>560.53008622007394</v>
      </c>
      <c r="I159" s="33">
        <v>533.80730609317425</v>
      </c>
      <c r="J159" s="33">
        <v>534.12186435791079</v>
      </c>
      <c r="K159" s="33">
        <v>566.25813767287514</v>
      </c>
      <c r="L159" s="33">
        <v>535.53086712312825</v>
      </c>
      <c r="M159" s="33">
        <v>508.39510936688316</v>
      </c>
      <c r="N159" s="33">
        <v>520.09047926529013</v>
      </c>
      <c r="O159" s="33">
        <v>545.13378635324182</v>
      </c>
      <c r="P159" s="33">
        <v>556.30073822048757</v>
      </c>
      <c r="Q159" s="33">
        <v>559.72717088611807</v>
      </c>
      <c r="R159" s="33">
        <v>593.38047989951485</v>
      </c>
      <c r="S159" s="33">
        <v>593.06104721991483</v>
      </c>
      <c r="T159" s="33">
        <v>593.04138537943811</v>
      </c>
      <c r="U159" s="33">
        <v>612.24778763215784</v>
      </c>
      <c r="V159" s="33">
        <v>697.93588693832919</v>
      </c>
      <c r="W159" s="33">
        <v>675.39826480989302</v>
      </c>
      <c r="X159" s="33">
        <v>700.24896032748563</v>
      </c>
      <c r="Y159" s="33">
        <v>577.76736538424746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7428.848091835077</v>
      </c>
      <c r="C161" s="117">
        <f t="shared" si="54"/>
        <v>7359.8400475619492</v>
      </c>
      <c r="D161" s="117">
        <f t="shared" si="54"/>
        <v>8158.1875235316065</v>
      </c>
      <c r="E161" s="117">
        <f t="shared" si="54"/>
        <v>8889.9410246552216</v>
      </c>
      <c r="F161" s="117">
        <f t="shared" si="54"/>
        <v>8110.2520495671542</v>
      </c>
      <c r="G161" s="117">
        <f t="shared" si="54"/>
        <v>7747.9141778089206</v>
      </c>
      <c r="H161" s="117">
        <f t="shared" si="54"/>
        <v>8340.382453498245</v>
      </c>
      <c r="I161" s="117">
        <f t="shared" si="54"/>
        <v>8532.7609880231757</v>
      </c>
      <c r="J161" s="117">
        <f t="shared" si="54"/>
        <v>8272.1811448140761</v>
      </c>
      <c r="K161" s="117">
        <f t="shared" si="54"/>
        <v>7884.4437409363572</v>
      </c>
      <c r="L161" s="117">
        <f t="shared" si="54"/>
        <v>8179.2279267402637</v>
      </c>
      <c r="M161" s="117">
        <f t="shared" si="54"/>
        <v>7360.2857497930481</v>
      </c>
      <c r="N161" s="117">
        <f t="shared" si="54"/>
        <v>10272.505400012573</v>
      </c>
      <c r="O161" s="117">
        <f t="shared" si="54"/>
        <v>7469.0184584710241</v>
      </c>
      <c r="P161" s="117">
        <f t="shared" si="54"/>
        <v>6741.4655639076946</v>
      </c>
      <c r="Q161" s="117">
        <f t="shared" si="54"/>
        <v>7429.9657743005455</v>
      </c>
      <c r="R161" s="117">
        <f t="shared" ref="R161:V161" si="55">R162+R164+R166+R175</f>
        <v>11265.457076879737</v>
      </c>
      <c r="S161" s="117">
        <f t="shared" si="55"/>
        <v>11019.381541246388</v>
      </c>
      <c r="T161" s="117">
        <f t="shared" si="55"/>
        <v>7362.8138228180223</v>
      </c>
      <c r="U161" s="117">
        <f t="shared" si="55"/>
        <v>9769.8334297839538</v>
      </c>
      <c r="V161" s="117">
        <f t="shared" si="55"/>
        <v>10202.121120444888</v>
      </c>
      <c r="W161" s="117">
        <f t="shared" ref="W161:Y161" si="56">W162+W164+W166+W175</f>
        <v>10558.849235846945</v>
      </c>
      <c r="X161" s="117">
        <f t="shared" si="56"/>
        <v>10418.996721585721</v>
      </c>
      <c r="Y161" s="117">
        <f t="shared" si="56"/>
        <v>7844.5086638115754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4179.4091642998674</v>
      </c>
      <c r="C162" s="122">
        <f t="shared" si="57"/>
        <v>3847.7447692285973</v>
      </c>
      <c r="D162" s="122">
        <f t="shared" si="57"/>
        <v>5090.3271310390519</v>
      </c>
      <c r="E162" s="122">
        <f t="shared" si="57"/>
        <v>5184.9189016754017</v>
      </c>
      <c r="F162" s="122">
        <f t="shared" si="57"/>
        <v>5358.1490241046486</v>
      </c>
      <c r="G162" s="122">
        <f t="shared" si="57"/>
        <v>5044.9172507985459</v>
      </c>
      <c r="H162" s="122">
        <f t="shared" si="57"/>
        <v>5513.8856073736879</v>
      </c>
      <c r="I162" s="122">
        <f t="shared" si="57"/>
        <v>5125.431130986587</v>
      </c>
      <c r="J162" s="122">
        <f t="shared" si="57"/>
        <v>4940.6526811555404</v>
      </c>
      <c r="K162" s="122">
        <f t="shared" si="57"/>
        <v>4897.8577262371355</v>
      </c>
      <c r="L162" s="122">
        <f t="shared" si="57"/>
        <v>4797.2307400186392</v>
      </c>
      <c r="M162" s="122">
        <f t="shared" si="57"/>
        <v>4038.6317806446973</v>
      </c>
      <c r="N162" s="122">
        <f t="shared" si="57"/>
        <v>5673.1486419225002</v>
      </c>
      <c r="O162" s="122">
        <f t="shared" si="57"/>
        <v>3760.9736082039603</v>
      </c>
      <c r="P162" s="122">
        <f t="shared" si="57"/>
        <v>3317.6602006105595</v>
      </c>
      <c r="Q162" s="122">
        <f t="shared" si="57"/>
        <v>3369.7039864551789</v>
      </c>
      <c r="R162" s="122">
        <f t="shared" si="57"/>
        <v>6469.655527721935</v>
      </c>
      <c r="S162" s="122">
        <f t="shared" si="57"/>
        <v>5803.3952539250558</v>
      </c>
      <c r="T162" s="122">
        <f t="shared" si="57"/>
        <v>2935.4861569045288</v>
      </c>
      <c r="U162" s="122">
        <f t="shared" si="57"/>
        <v>3789.965536262308</v>
      </c>
      <c r="V162" s="122">
        <f t="shared" si="57"/>
        <v>4348.8623981894089</v>
      </c>
      <c r="W162" s="122">
        <f t="shared" si="57"/>
        <v>4762.1724689010807</v>
      </c>
      <c r="X162" s="122">
        <f t="shared" si="57"/>
        <v>4685.9564579255884</v>
      </c>
      <c r="Y162" s="122">
        <f t="shared" si="57"/>
        <v>1842.7727591178932</v>
      </c>
      <c r="DA162" s="130" t="s">
        <v>2563</v>
      </c>
    </row>
    <row r="163" spans="1:105" ht="12" customHeight="1" x14ac:dyDescent="0.25">
      <c r="A163" s="97" t="s">
        <v>53</v>
      </c>
      <c r="B163" s="33">
        <v>4179.4091642998674</v>
      </c>
      <c r="C163" s="33">
        <v>3847.7447692285973</v>
      </c>
      <c r="D163" s="33">
        <v>5090.3271310390519</v>
      </c>
      <c r="E163" s="33">
        <v>5184.9189016754017</v>
      </c>
      <c r="F163" s="33">
        <v>5358.1490241046486</v>
      </c>
      <c r="G163" s="33">
        <v>5044.9172507985459</v>
      </c>
      <c r="H163" s="33">
        <v>5513.8856073736879</v>
      </c>
      <c r="I163" s="33">
        <v>5125.431130986587</v>
      </c>
      <c r="J163" s="33">
        <v>4940.6526811555404</v>
      </c>
      <c r="K163" s="33">
        <v>4897.8577262371355</v>
      </c>
      <c r="L163" s="33">
        <v>4797.2307400186392</v>
      </c>
      <c r="M163" s="33">
        <v>4038.6317806446973</v>
      </c>
      <c r="N163" s="33">
        <v>5673.1486419225002</v>
      </c>
      <c r="O163" s="33">
        <v>3760.9736082039603</v>
      </c>
      <c r="P163" s="33">
        <v>3317.6602006105595</v>
      </c>
      <c r="Q163" s="33">
        <v>3369.7039864551789</v>
      </c>
      <c r="R163" s="33">
        <v>6469.655527721935</v>
      </c>
      <c r="S163" s="33">
        <v>5803.3952539250558</v>
      </c>
      <c r="T163" s="33">
        <v>2935.4861569045288</v>
      </c>
      <c r="U163" s="33">
        <v>3789.965536262308</v>
      </c>
      <c r="V163" s="33">
        <v>4348.8623981894089</v>
      </c>
      <c r="W163" s="33">
        <v>4762.1724689010807</v>
      </c>
      <c r="X163" s="33">
        <v>4685.9564579255884</v>
      </c>
      <c r="Y163" s="33">
        <v>1842.7727591178932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1721.7425630066823</v>
      </c>
      <c r="C164" s="122">
        <f t="shared" si="58"/>
        <v>2009.5413867145755</v>
      </c>
      <c r="D164" s="122">
        <f t="shared" si="58"/>
        <v>1474.3356736746648</v>
      </c>
      <c r="E164" s="122">
        <f t="shared" si="58"/>
        <v>2131.1406498283413</v>
      </c>
      <c r="F164" s="122">
        <f t="shared" si="58"/>
        <v>1102.1684631472883</v>
      </c>
      <c r="G164" s="122">
        <f t="shared" si="58"/>
        <v>1102.3600902408004</v>
      </c>
      <c r="H164" s="122">
        <f t="shared" si="58"/>
        <v>1171.9010200615242</v>
      </c>
      <c r="I164" s="122">
        <f t="shared" si="58"/>
        <v>1776.464719306847</v>
      </c>
      <c r="J164" s="122">
        <f t="shared" si="58"/>
        <v>1624.0723473460362</v>
      </c>
      <c r="K164" s="122">
        <f t="shared" si="58"/>
        <v>1162.0655592576945</v>
      </c>
      <c r="L164" s="122">
        <f t="shared" si="58"/>
        <v>1609.9848006541829</v>
      </c>
      <c r="M164" s="122">
        <f t="shared" si="58"/>
        <v>1584.4961028448415</v>
      </c>
      <c r="N164" s="122">
        <f t="shared" si="58"/>
        <v>2912.6489829841175</v>
      </c>
      <c r="O164" s="122">
        <f t="shared" si="58"/>
        <v>1933.573245761369</v>
      </c>
      <c r="P164" s="122">
        <f t="shared" si="58"/>
        <v>1618.257322610247</v>
      </c>
      <c r="Q164" s="122">
        <f t="shared" si="58"/>
        <v>2243.0367629619732</v>
      </c>
      <c r="R164" s="122">
        <f t="shared" si="58"/>
        <v>2899.840309646454</v>
      </c>
      <c r="S164" s="122">
        <f t="shared" si="58"/>
        <v>3316.9636423446332</v>
      </c>
      <c r="T164" s="122">
        <f t="shared" si="58"/>
        <v>2556.1339656736941</v>
      </c>
      <c r="U164" s="122">
        <f t="shared" si="58"/>
        <v>4073.5486288902948</v>
      </c>
      <c r="V164" s="122">
        <f t="shared" si="58"/>
        <v>3845.070383944214</v>
      </c>
      <c r="W164" s="122">
        <f t="shared" si="58"/>
        <v>3713.4893842270599</v>
      </c>
      <c r="X164" s="122">
        <f t="shared" si="58"/>
        <v>3580.519431816675</v>
      </c>
      <c r="Y164" s="122">
        <f t="shared" si="58"/>
        <v>3982.9470996668069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1721.7425630066823</v>
      </c>
      <c r="C165" s="98">
        <f>IF(RES_hhdet_tes!C165=0,0,RES_hhdet_tes!C165*1000*11630/RES_hhdet_num!C161)</f>
        <v>2009.5413867145755</v>
      </c>
      <c r="D165" s="98">
        <f>IF(RES_hhdet_tes!D165=0,0,RES_hhdet_tes!D165*1000*11630/RES_hhdet_num!D161)</f>
        <v>1474.3356736746648</v>
      </c>
      <c r="E165" s="98">
        <f>IF(RES_hhdet_tes!E165=0,0,RES_hhdet_tes!E165*1000*11630/RES_hhdet_num!E161)</f>
        <v>2131.1406498283413</v>
      </c>
      <c r="F165" s="98">
        <f>IF(RES_hhdet_tes!F165=0,0,RES_hhdet_tes!F165*1000*11630/RES_hhdet_num!F161)</f>
        <v>1102.1684631472883</v>
      </c>
      <c r="G165" s="98">
        <f>IF(RES_hhdet_tes!G165=0,0,RES_hhdet_tes!G165*1000*11630/RES_hhdet_num!G161)</f>
        <v>1102.3600902408004</v>
      </c>
      <c r="H165" s="98">
        <f>IF(RES_hhdet_tes!H165=0,0,RES_hhdet_tes!H165*1000*11630/RES_hhdet_num!H161)</f>
        <v>1171.9010200615242</v>
      </c>
      <c r="I165" s="98">
        <f>IF(RES_hhdet_tes!I165=0,0,RES_hhdet_tes!I165*1000*11630/RES_hhdet_num!I161)</f>
        <v>1776.464719306847</v>
      </c>
      <c r="J165" s="98">
        <f>IF(RES_hhdet_tes!J165=0,0,RES_hhdet_tes!J165*1000*11630/RES_hhdet_num!J161)</f>
        <v>1624.0723473460362</v>
      </c>
      <c r="K165" s="98">
        <f>IF(RES_hhdet_tes!K165=0,0,RES_hhdet_tes!K165*1000*11630/RES_hhdet_num!K161)</f>
        <v>1162.0655592576945</v>
      </c>
      <c r="L165" s="98">
        <f>IF(RES_hhdet_tes!L165=0,0,RES_hhdet_tes!L165*1000*11630/RES_hhdet_num!L161)</f>
        <v>1609.9848006541829</v>
      </c>
      <c r="M165" s="98">
        <f>IF(RES_hhdet_tes!M165=0,0,RES_hhdet_tes!M165*1000*11630/RES_hhdet_num!M161)</f>
        <v>1584.4961028448415</v>
      </c>
      <c r="N165" s="98">
        <f>IF(RES_hhdet_tes!N165=0,0,RES_hhdet_tes!N165*1000*11630/RES_hhdet_num!N161)</f>
        <v>2912.6489829841175</v>
      </c>
      <c r="O165" s="98">
        <f>IF(RES_hhdet_tes!O165=0,0,RES_hhdet_tes!O165*1000*11630/RES_hhdet_num!O161)</f>
        <v>1933.573245761369</v>
      </c>
      <c r="P165" s="98">
        <f>IF(RES_hhdet_tes!P165=0,0,RES_hhdet_tes!P165*1000*11630/RES_hhdet_num!P161)</f>
        <v>1618.257322610247</v>
      </c>
      <c r="Q165" s="98">
        <f>IF(RES_hhdet_tes!Q165=0,0,RES_hhdet_tes!Q165*1000*11630/RES_hhdet_num!Q161)</f>
        <v>2243.0367629619732</v>
      </c>
      <c r="R165" s="98">
        <f>IF(RES_hhdet_tes!R165=0,0,RES_hhdet_tes!R165*1000*11630/RES_hhdet_num!R161)</f>
        <v>2899.840309646454</v>
      </c>
      <c r="S165" s="98">
        <f>IF(RES_hhdet_tes!S165=0,0,RES_hhdet_tes!S165*1000*11630/RES_hhdet_num!S161)</f>
        <v>3316.9636423446332</v>
      </c>
      <c r="T165" s="98">
        <f>IF(RES_hhdet_tes!T165=0,0,RES_hhdet_tes!T165*1000*11630/RES_hhdet_num!T161)</f>
        <v>2556.1339656736941</v>
      </c>
      <c r="U165" s="98">
        <f>IF(RES_hhdet_tes!U165=0,0,RES_hhdet_tes!U165*1000*11630/RES_hhdet_num!U161)</f>
        <v>4073.5486288902948</v>
      </c>
      <c r="V165" s="98">
        <f>IF(RES_hhdet_tes!V165=0,0,RES_hhdet_tes!V165*1000*11630/RES_hhdet_num!V161)</f>
        <v>3845.070383944214</v>
      </c>
      <c r="W165" s="98">
        <f>IF(RES_hhdet_tes!W165=0,0,RES_hhdet_tes!W165*1000*11630/RES_hhdet_num!W161)</f>
        <v>3713.4893842270599</v>
      </c>
      <c r="X165" s="98">
        <f>IF(RES_hhdet_tes!X165=0,0,RES_hhdet_tes!X165*1000*11630/RES_hhdet_num!X161)</f>
        <v>3580.519431816675</v>
      </c>
      <c r="Y165" s="98">
        <f>IF(RES_hhdet_tes!Y165=0,0,RES_hhdet_tes!Y165*1000*11630/RES_hhdet_num!Y161)</f>
        <v>3982.9470996668069</v>
      </c>
      <c r="DA165" s="63" t="s">
        <v>2566</v>
      </c>
    </row>
    <row r="166" spans="1:105" ht="12" customHeight="1" x14ac:dyDescent="0.25">
      <c r="A166" s="121" t="s">
        <v>55</v>
      </c>
      <c r="B166" s="122">
        <v>1045.1527125239916</v>
      </c>
      <c r="C166" s="122">
        <v>1032.3152151996799</v>
      </c>
      <c r="D166" s="122">
        <v>1061.6284971455009</v>
      </c>
      <c r="E166" s="122">
        <v>1058.6302858733175</v>
      </c>
      <c r="F166" s="122">
        <v>1095.9011870932588</v>
      </c>
      <c r="G166" s="122">
        <v>1058.6856613208352</v>
      </c>
      <c r="H166" s="122">
        <v>1095.1160595897672</v>
      </c>
      <c r="I166" s="122">
        <v>1096.4320206504531</v>
      </c>
      <c r="J166" s="122">
        <v>1172.4581652265376</v>
      </c>
      <c r="K166" s="122">
        <v>1261.2800389227721</v>
      </c>
      <c r="L166" s="122">
        <v>1233.3612665953058</v>
      </c>
      <c r="M166" s="122">
        <v>1226.0242356304043</v>
      </c>
      <c r="N166" s="122">
        <v>1182.6499782565102</v>
      </c>
      <c r="O166" s="122">
        <v>1222.3438864397856</v>
      </c>
      <c r="P166" s="122">
        <v>1242.8397404460241</v>
      </c>
      <c r="Q166" s="122">
        <v>1258.0212722966387</v>
      </c>
      <c r="R166" s="122">
        <v>1310.3933335798752</v>
      </c>
      <c r="S166" s="122">
        <v>1315.2927191157896</v>
      </c>
      <c r="T166" s="122">
        <v>1273.9182384920457</v>
      </c>
      <c r="U166" s="122">
        <v>1289.1153396603479</v>
      </c>
      <c r="V166" s="122">
        <v>1303.4634291066452</v>
      </c>
      <c r="W166" s="122">
        <v>1401.5814467488319</v>
      </c>
      <c r="X166" s="122">
        <v>1458.6784860846512</v>
      </c>
      <c r="Y166" s="122">
        <v>1437.9121382841306</v>
      </c>
      <c r="DA166" s="130" t="s">
        <v>2567</v>
      </c>
    </row>
    <row r="167" spans="1:105" ht="12" customHeight="1" x14ac:dyDescent="0.25">
      <c r="A167" s="97" t="s">
        <v>124</v>
      </c>
      <c r="B167" s="98">
        <v>1029.7959519480935</v>
      </c>
      <c r="C167" s="98">
        <v>1026.2337628265443</v>
      </c>
      <c r="D167" s="98">
        <v>1076.3907627755148</v>
      </c>
      <c r="E167" s="98">
        <v>1083.1426790865078</v>
      </c>
      <c r="F167" s="98">
        <v>1105.6767986668467</v>
      </c>
      <c r="G167" s="98">
        <v>1091.7380363531354</v>
      </c>
      <c r="H167" s="98">
        <v>1123.9307133095099</v>
      </c>
      <c r="I167" s="98">
        <v>1078.1874738819449</v>
      </c>
      <c r="J167" s="98">
        <v>1171.5558979979651</v>
      </c>
      <c r="K167" s="98">
        <v>1252.5507636037823</v>
      </c>
      <c r="L167" s="98">
        <v>1189.4805512639468</v>
      </c>
      <c r="M167" s="98">
        <v>998.85188992120243</v>
      </c>
      <c r="N167" s="98">
        <v>895.9069137566504</v>
      </c>
      <c r="O167" s="98">
        <v>1358.9807344168787</v>
      </c>
      <c r="P167" s="98">
        <v>1335.6648580953149</v>
      </c>
      <c r="Q167" s="98">
        <v>1268.5992137735366</v>
      </c>
      <c r="R167" s="98">
        <v>1249.4407063306178</v>
      </c>
      <c r="S167" s="98">
        <v>1299.4844149545736</v>
      </c>
      <c r="T167" s="98">
        <v>1291.8049256486406</v>
      </c>
      <c r="U167" s="98">
        <v>1303.3414107542908</v>
      </c>
      <c r="V167" s="98">
        <v>1346.8281672464445</v>
      </c>
      <c r="W167" s="98">
        <v>1384.9239178681228</v>
      </c>
      <c r="X167" s="98">
        <v>1447.7711505709276</v>
      </c>
      <c r="Y167" s="98">
        <v>1468.18237925838</v>
      </c>
      <c r="DA167" s="63" t="s">
        <v>2568</v>
      </c>
    </row>
    <row r="168" spans="1:105" ht="12" customHeight="1" x14ac:dyDescent="0.25">
      <c r="A168" s="97" t="s">
        <v>123</v>
      </c>
      <c r="B168" s="98">
        <v>1029.7959519480933</v>
      </c>
      <c r="C168" s="98">
        <v>1026.2172850974957</v>
      </c>
      <c r="D168" s="98">
        <v>1076.429755349995</v>
      </c>
      <c r="E168" s="98">
        <v>1083.1116521729841</v>
      </c>
      <c r="F168" s="98">
        <v>1105.5884008308635</v>
      </c>
      <c r="G168" s="98">
        <v>1091.68889647845</v>
      </c>
      <c r="H168" s="98">
        <v>1123.7447553090074</v>
      </c>
      <c r="I168" s="98">
        <v>1077.9031352679044</v>
      </c>
      <c r="J168" s="98">
        <v>1170.8907298614022</v>
      </c>
      <c r="K168" s="98">
        <v>1251.7285062250821</v>
      </c>
      <c r="L168" s="98">
        <v>1188.9355369293028</v>
      </c>
      <c r="M168" s="98">
        <v>998.19594809125863</v>
      </c>
      <c r="N168" s="98">
        <v>896.05856055410629</v>
      </c>
      <c r="O168" s="98">
        <v>1358.4923133049253</v>
      </c>
      <c r="P168" s="98">
        <v>1335.9587149159802</v>
      </c>
      <c r="Q168" s="98">
        <v>1268.3776360259219</v>
      </c>
      <c r="R168" s="98">
        <v>1248.4386246305726</v>
      </c>
      <c r="S168" s="98">
        <v>1296.6453263992712</v>
      </c>
      <c r="T168" s="98">
        <v>1292.0411845112094</v>
      </c>
      <c r="U168" s="98">
        <v>1304.834448863721</v>
      </c>
      <c r="V168" s="98">
        <v>1347.8624429941219</v>
      </c>
      <c r="W168" s="98">
        <v>1383.702971508646</v>
      </c>
      <c r="X168" s="98">
        <v>1451.7382896985862</v>
      </c>
      <c r="Y168" s="98">
        <v>1475.8085417648003</v>
      </c>
      <c r="DA168" s="63" t="s">
        <v>2569</v>
      </c>
    </row>
    <row r="169" spans="1:105" ht="12" customHeight="1" x14ac:dyDescent="0.25">
      <c r="A169" s="100" t="s">
        <v>50</v>
      </c>
      <c r="B169" s="101">
        <v>206.19914283908599</v>
      </c>
      <c r="C169" s="101">
        <v>203.8285490478624</v>
      </c>
      <c r="D169" s="101">
        <v>219.63475835825571</v>
      </c>
      <c r="E169" s="101">
        <v>214.23274549791756</v>
      </c>
      <c r="F169" s="101">
        <v>223.11169182944445</v>
      </c>
      <c r="G169" s="101">
        <v>249.75113155609165</v>
      </c>
      <c r="H169" s="101">
        <v>230.55783309045663</v>
      </c>
      <c r="I169" s="101">
        <v>221.13479758027185</v>
      </c>
      <c r="J169" s="101">
        <v>235.98141985015025</v>
      </c>
      <c r="K169" s="101">
        <v>253.78032435612965</v>
      </c>
      <c r="L169" s="101">
        <v>239.0399371607551</v>
      </c>
      <c r="M169" s="101">
        <v>165.2098937996671</v>
      </c>
      <c r="N169" s="101">
        <v>8.954683724895391</v>
      </c>
      <c r="O169" s="101">
        <v>254.43380213374851</v>
      </c>
      <c r="P169" s="101">
        <v>242.76452220512465</v>
      </c>
      <c r="Q169" s="101">
        <v>215.40841964417825</v>
      </c>
      <c r="R169" s="101">
        <v>237.68029082488903</v>
      </c>
      <c r="S169" s="101">
        <v>247.3418402867556</v>
      </c>
      <c r="T169" s="101">
        <v>227.45215512389638</v>
      </c>
      <c r="U169" s="101">
        <v>208.88360125868857</v>
      </c>
      <c r="V169" s="101">
        <v>205.47276820066617</v>
      </c>
      <c r="W169" s="101">
        <v>254.28898932925344</v>
      </c>
      <c r="X169" s="101">
        <v>271.16015192545444</v>
      </c>
      <c r="Y169" s="101">
        <v>233.78347552800545</v>
      </c>
      <c r="DA169" s="131" t="s">
        <v>2570</v>
      </c>
    </row>
    <row r="170" spans="1:105" ht="12" customHeight="1" x14ac:dyDescent="0.25">
      <c r="A170" s="103" t="s">
        <v>52</v>
      </c>
      <c r="B170" s="104">
        <v>823.59680910900749</v>
      </c>
      <c r="C170" s="104">
        <v>822.38873604963362</v>
      </c>
      <c r="D170" s="104">
        <v>856.79499699173925</v>
      </c>
      <c r="E170" s="104">
        <v>868.87890667506645</v>
      </c>
      <c r="F170" s="104">
        <v>882.47670900141918</v>
      </c>
      <c r="G170" s="104">
        <v>841.93776492235827</v>
      </c>
      <c r="H170" s="104">
        <v>893.18692221855065</v>
      </c>
      <c r="I170" s="104">
        <v>856.7683376876322</v>
      </c>
      <c r="J170" s="104">
        <v>934.9093100112517</v>
      </c>
      <c r="K170" s="104">
        <v>997.94818186895247</v>
      </c>
      <c r="L170" s="104">
        <v>949.89559976854787</v>
      </c>
      <c r="M170" s="104">
        <v>832.98605429159159</v>
      </c>
      <c r="N170" s="104">
        <v>887.103876829211</v>
      </c>
      <c r="O170" s="104">
        <v>1104.0585111711769</v>
      </c>
      <c r="P170" s="104">
        <v>1093.1941927108555</v>
      </c>
      <c r="Q170" s="104">
        <v>1052.9692163817438</v>
      </c>
      <c r="R170" s="104">
        <v>1010.7583338056836</v>
      </c>
      <c r="S170" s="104">
        <v>1049.3034861125159</v>
      </c>
      <c r="T170" s="104">
        <v>1064.5890293873133</v>
      </c>
      <c r="U170" s="104">
        <v>1095.9508476050325</v>
      </c>
      <c r="V170" s="104">
        <v>1142.3896747934557</v>
      </c>
      <c r="W170" s="104">
        <v>1129.4139821793926</v>
      </c>
      <c r="X170" s="104">
        <v>1180.5781377731321</v>
      </c>
      <c r="Y170" s="104">
        <v>1242.0250662367948</v>
      </c>
      <c r="DA170" s="132" t="s">
        <v>2571</v>
      </c>
    </row>
    <row r="171" spans="1:105" ht="12" customHeight="1" x14ac:dyDescent="0.25">
      <c r="A171" s="106" t="s">
        <v>122</v>
      </c>
      <c r="B171" s="101">
        <v>1045.2627797797036</v>
      </c>
      <c r="C171" s="101">
        <v>1032.2009686804884</v>
      </c>
      <c r="D171" s="101">
        <v>1061.6009002945341</v>
      </c>
      <c r="E171" s="101">
        <v>1058.3809592329442</v>
      </c>
      <c r="F171" s="101">
        <v>1096.0489633607026</v>
      </c>
      <c r="G171" s="101">
        <v>1058.5286143037656</v>
      </c>
      <c r="H171" s="101">
        <v>1094.9026430060771</v>
      </c>
      <c r="I171" s="101">
        <v>1096.2966027321502</v>
      </c>
      <c r="J171" s="101">
        <v>1171.9814590115564</v>
      </c>
      <c r="K171" s="101">
        <v>1260.9633549598541</v>
      </c>
      <c r="L171" s="101">
        <v>1233.3742093673088</v>
      </c>
      <c r="M171" s="101">
        <v>1227.2291477447827</v>
      </c>
      <c r="N171" s="101">
        <v>1184.8011207783886</v>
      </c>
      <c r="O171" s="101">
        <v>1223.2497337439036</v>
      </c>
      <c r="P171" s="101">
        <v>1243.2840350071292</v>
      </c>
      <c r="Q171" s="101">
        <v>1255.8370716535808</v>
      </c>
      <c r="R171" s="101">
        <v>1307.5463184622952</v>
      </c>
      <c r="S171" s="101">
        <v>1312.2083817682385</v>
      </c>
      <c r="T171" s="101">
        <v>1269.7092966755572</v>
      </c>
      <c r="U171" s="101">
        <v>1288.2291067190424</v>
      </c>
      <c r="V171" s="101">
        <v>1304.7182407461589</v>
      </c>
      <c r="W171" s="101">
        <v>1403.4277674717318</v>
      </c>
      <c r="X171" s="101">
        <v>1457.5092497562907</v>
      </c>
      <c r="Y171" s="101">
        <v>1431.5598572416452</v>
      </c>
      <c r="DA171" s="131" t="s">
        <v>2572</v>
      </c>
    </row>
    <row r="172" spans="1:105" ht="12" customHeight="1" x14ac:dyDescent="0.25">
      <c r="A172" s="107" t="s">
        <v>121</v>
      </c>
      <c r="B172" s="104">
        <v>1045.2627797797034</v>
      </c>
      <c r="C172" s="104">
        <v>1032.4479565602219</v>
      </c>
      <c r="D172" s="104">
        <v>1061.4435203641933</v>
      </c>
      <c r="E172" s="104">
        <v>1058.4204253484004</v>
      </c>
      <c r="F172" s="104">
        <v>1095.669376131186</v>
      </c>
      <c r="G172" s="104">
        <v>1058.3164523655691</v>
      </c>
      <c r="H172" s="104">
        <v>1094.8797218836826</v>
      </c>
      <c r="I172" s="104">
        <v>1096.6816926404044</v>
      </c>
      <c r="J172" s="104">
        <v>1172.6439094651116</v>
      </c>
      <c r="K172" s="104">
        <v>1261.4546490556354</v>
      </c>
      <c r="L172" s="104">
        <v>1233.5980305070302</v>
      </c>
      <c r="M172" s="104">
        <v>1226.7280272535577</v>
      </c>
      <c r="N172" s="104">
        <v>1183.2345857186658</v>
      </c>
      <c r="O172" s="104">
        <v>1221.2402216289054</v>
      </c>
      <c r="P172" s="104">
        <v>1242.0834724536289</v>
      </c>
      <c r="Q172" s="104">
        <v>1258.7646536612508</v>
      </c>
      <c r="R172" s="104">
        <v>1311.8234651993403</v>
      </c>
      <c r="S172" s="104">
        <v>1316.4799609717074</v>
      </c>
      <c r="T172" s="104">
        <v>1275.1898545315526</v>
      </c>
      <c r="U172" s="104">
        <v>1289.3008549066485</v>
      </c>
      <c r="V172" s="104">
        <v>1302.8064809647615</v>
      </c>
      <c r="W172" s="104">
        <v>1401.1760631764937</v>
      </c>
      <c r="X172" s="104">
        <v>1459.038097122964</v>
      </c>
      <c r="Y172" s="104">
        <v>1439.3462957232155</v>
      </c>
      <c r="DA172" s="132" t="s">
        <v>2573</v>
      </c>
    </row>
    <row r="173" spans="1:105" ht="12" customHeight="1" x14ac:dyDescent="0.25">
      <c r="A173" s="108" t="s">
        <v>53</v>
      </c>
      <c r="B173" s="98">
        <v>210.01670848485978</v>
      </c>
      <c r="C173" s="98">
        <v>205.32185010568472</v>
      </c>
      <c r="D173" s="98">
        <v>216.27876094724564</v>
      </c>
      <c r="E173" s="98">
        <v>208.23817005866644</v>
      </c>
      <c r="F173" s="98">
        <v>220.23782023194963</v>
      </c>
      <c r="G173" s="98">
        <v>240.63505881804278</v>
      </c>
      <c r="H173" s="98">
        <v>223.98319736263457</v>
      </c>
      <c r="I173" s="98">
        <v>226.92349967778841</v>
      </c>
      <c r="J173" s="98">
        <v>238.29043982934894</v>
      </c>
      <c r="K173" s="98">
        <v>258.52436482338027</v>
      </c>
      <c r="L173" s="98">
        <v>254.60256732826946</v>
      </c>
      <c r="M173" s="98">
        <v>247.66012093434304</v>
      </c>
      <c r="N173" s="98">
        <v>199.25381011979263</v>
      </c>
      <c r="O173" s="98">
        <v>224.59968845813185</v>
      </c>
      <c r="P173" s="98">
        <v>224.29959564567417</v>
      </c>
      <c r="Q173" s="98">
        <v>217.56027922564576</v>
      </c>
      <c r="R173" s="98">
        <v>254.85811230777654</v>
      </c>
      <c r="S173" s="98">
        <v>256.95603052636517</v>
      </c>
      <c r="T173" s="98">
        <v>228.93758546796079</v>
      </c>
      <c r="U173" s="98">
        <v>210.69773384405846</v>
      </c>
      <c r="V173" s="98">
        <v>200.34743922016253</v>
      </c>
      <c r="W173" s="98">
        <v>263.6573342444828</v>
      </c>
      <c r="X173" s="98">
        <v>278.31261181358451</v>
      </c>
      <c r="Y173" s="98">
        <v>224.86622235742644</v>
      </c>
      <c r="DA173" s="63" t="s">
        <v>2574</v>
      </c>
    </row>
    <row r="174" spans="1:105" ht="12" customHeight="1" x14ac:dyDescent="0.25">
      <c r="A174" s="115" t="s">
        <v>52</v>
      </c>
      <c r="B174" s="33">
        <v>835.24607129484355</v>
      </c>
      <c r="C174" s="33">
        <v>827.12610645453708</v>
      </c>
      <c r="D174" s="33">
        <v>845.16475941694762</v>
      </c>
      <c r="E174" s="33">
        <v>850.1822552897338</v>
      </c>
      <c r="F174" s="33">
        <v>875.43155589923629</v>
      </c>
      <c r="G174" s="33">
        <v>817.681393547526</v>
      </c>
      <c r="H174" s="33">
        <v>870.89652452104792</v>
      </c>
      <c r="I174" s="33">
        <v>869.75819296261602</v>
      </c>
      <c r="J174" s="33">
        <v>934.35346963576274</v>
      </c>
      <c r="K174" s="33">
        <v>1002.9302842322553</v>
      </c>
      <c r="L174" s="33">
        <v>978.9954631787607</v>
      </c>
      <c r="M174" s="33">
        <v>979.06790631921456</v>
      </c>
      <c r="N174" s="33">
        <v>983.98077559887315</v>
      </c>
      <c r="O174" s="33">
        <v>996.64053317077355</v>
      </c>
      <c r="P174" s="33">
        <v>1017.7838768079547</v>
      </c>
      <c r="Q174" s="33">
        <v>1041.2043744356051</v>
      </c>
      <c r="R174" s="33">
        <v>1056.9653528915637</v>
      </c>
      <c r="S174" s="33">
        <v>1059.5239304453423</v>
      </c>
      <c r="T174" s="33">
        <v>1046.2522690635917</v>
      </c>
      <c r="U174" s="33">
        <v>1078.6031210625902</v>
      </c>
      <c r="V174" s="33">
        <v>1102.4590417445988</v>
      </c>
      <c r="W174" s="33">
        <v>1137.5187289320104</v>
      </c>
      <c r="X174" s="33">
        <v>1180.7254853093796</v>
      </c>
      <c r="Y174" s="33">
        <v>1214.4800733657889</v>
      </c>
      <c r="DA174" s="60" t="s">
        <v>2575</v>
      </c>
    </row>
    <row r="175" spans="1:105" ht="12" customHeight="1" x14ac:dyDescent="0.25">
      <c r="A175" s="121" t="s">
        <v>54</v>
      </c>
      <c r="B175" s="122">
        <v>482.54365200453572</v>
      </c>
      <c r="C175" s="122">
        <v>470.23867641909624</v>
      </c>
      <c r="D175" s="122">
        <v>531.89622167238974</v>
      </c>
      <c r="E175" s="122">
        <v>515.25118727816152</v>
      </c>
      <c r="F175" s="122">
        <v>554.03337522195818</v>
      </c>
      <c r="G175" s="122">
        <v>541.95117544873824</v>
      </c>
      <c r="H175" s="122">
        <v>559.47976647326516</v>
      </c>
      <c r="I175" s="122">
        <v>534.43311707928763</v>
      </c>
      <c r="J175" s="122">
        <v>534.997951085963</v>
      </c>
      <c r="K175" s="122">
        <v>563.24041651875541</v>
      </c>
      <c r="L175" s="122">
        <v>538.65111947213643</v>
      </c>
      <c r="M175" s="122">
        <v>511.13363067310564</v>
      </c>
      <c r="N175" s="122">
        <v>504.05779684944559</v>
      </c>
      <c r="O175" s="122">
        <v>552.12771806590877</v>
      </c>
      <c r="P175" s="122">
        <v>562.70830024086456</v>
      </c>
      <c r="Q175" s="122">
        <v>559.20375258675483</v>
      </c>
      <c r="R175" s="122">
        <v>585.56790593147116</v>
      </c>
      <c r="S175" s="122">
        <v>583.7299258609097</v>
      </c>
      <c r="T175" s="122">
        <v>597.27546174775387</v>
      </c>
      <c r="U175" s="122">
        <v>617.2039249710042</v>
      </c>
      <c r="V175" s="122">
        <v>704.72490920462099</v>
      </c>
      <c r="W175" s="122">
        <v>681.60593596997171</v>
      </c>
      <c r="X175" s="122">
        <v>693.84234575880737</v>
      </c>
      <c r="Y175" s="122">
        <v>580.87666674274578</v>
      </c>
      <c r="DA175" s="130" t="s">
        <v>2576</v>
      </c>
    </row>
    <row r="176" spans="1:105" ht="12" customHeight="1" x14ac:dyDescent="0.25">
      <c r="A176" s="97" t="s">
        <v>50</v>
      </c>
      <c r="B176" s="98">
        <v>482.95784655544236</v>
      </c>
      <c r="C176" s="98">
        <v>485.63440636636227</v>
      </c>
      <c r="D176" s="98">
        <v>515.56210707406603</v>
      </c>
      <c r="E176" s="98">
        <v>497.78561182688247</v>
      </c>
      <c r="F176" s="98">
        <v>569.09810643711126</v>
      </c>
      <c r="G176" s="98">
        <v>528.33083769042923</v>
      </c>
      <c r="H176" s="98">
        <v>530.02604832863346</v>
      </c>
      <c r="I176" s="98">
        <v>550.8585018022959</v>
      </c>
      <c r="J176" s="98">
        <v>556.5559804308283</v>
      </c>
      <c r="K176" s="98">
        <v>491.37866651481721</v>
      </c>
      <c r="L176" s="98">
        <v>610.71974143223656</v>
      </c>
      <c r="M176" s="98">
        <v>571.78413035876076</v>
      </c>
      <c r="N176" s="98">
        <v>179.50159320032489</v>
      </c>
      <c r="O176" s="98">
        <v>651.93570247508148</v>
      </c>
      <c r="P176" s="98">
        <v>633.2350594645776</v>
      </c>
      <c r="Q176" s="98">
        <v>554.38161699827151</v>
      </c>
      <c r="R176" s="98">
        <v>520.43071796802826</v>
      </c>
      <c r="S176" s="98">
        <v>517.12508390615847</v>
      </c>
      <c r="T176" s="98">
        <v>622.80843077857037</v>
      </c>
      <c r="U176" s="98">
        <v>644.14188169179158</v>
      </c>
      <c r="V176" s="98">
        <v>738.28112800159079</v>
      </c>
      <c r="W176" s="98">
        <v>710.58937224398039</v>
      </c>
      <c r="X176" s="98">
        <v>665.07158780778911</v>
      </c>
      <c r="Y176" s="98">
        <v>594.16487597259606</v>
      </c>
      <c r="DA176" s="63" t="s">
        <v>2577</v>
      </c>
    </row>
    <row r="177" spans="1:105" ht="12" customHeight="1" x14ac:dyDescent="0.25">
      <c r="A177" s="109" t="s">
        <v>120</v>
      </c>
      <c r="B177" s="33">
        <v>482.52506202625415</v>
      </c>
      <c r="C177" s="33">
        <v>469.58709506293422</v>
      </c>
      <c r="D177" s="33">
        <v>532.50557644053924</v>
      </c>
      <c r="E177" s="33">
        <v>515.86876809054661</v>
      </c>
      <c r="F177" s="33">
        <v>553.52179043008255</v>
      </c>
      <c r="G177" s="33">
        <v>542.41195398513833</v>
      </c>
      <c r="H177" s="33">
        <v>560.53008622007405</v>
      </c>
      <c r="I177" s="33">
        <v>533.80730609317413</v>
      </c>
      <c r="J177" s="33">
        <v>534.12186435791011</v>
      </c>
      <c r="K177" s="33">
        <v>566.25813767287593</v>
      </c>
      <c r="L177" s="33">
        <v>535.53086712312711</v>
      </c>
      <c r="M177" s="33">
        <v>508.39510936688288</v>
      </c>
      <c r="N177" s="33">
        <v>520.09047926529036</v>
      </c>
      <c r="O177" s="33">
        <v>545.1337863532425</v>
      </c>
      <c r="P177" s="33">
        <v>556.30073822049019</v>
      </c>
      <c r="Q177" s="33">
        <v>559.72717088611762</v>
      </c>
      <c r="R177" s="33">
        <v>593.38047989951394</v>
      </c>
      <c r="S177" s="33">
        <v>593.06104721991233</v>
      </c>
      <c r="T177" s="33">
        <v>593.04138537943606</v>
      </c>
      <c r="U177" s="33">
        <v>612.24778763215863</v>
      </c>
      <c r="V177" s="33">
        <v>697.93588693832942</v>
      </c>
      <c r="W177" s="33">
        <v>675.39826480989393</v>
      </c>
      <c r="X177" s="33">
        <v>700.2489603274812</v>
      </c>
      <c r="Y177" s="33">
        <v>577.76736538424632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2779.0449175687136</v>
      </c>
      <c r="C3" s="117">
        <f t="shared" si="0"/>
        <v>3261.3181279536643</v>
      </c>
      <c r="D3" s="117">
        <f t="shared" si="0"/>
        <v>1836.477299472728</v>
      </c>
      <c r="E3" s="117">
        <f t="shared" si="0"/>
        <v>2539.0599772347173</v>
      </c>
      <c r="F3" s="117">
        <f t="shared" si="0"/>
        <v>3407.8553821913761</v>
      </c>
      <c r="G3" s="117">
        <f t="shared" si="0"/>
        <v>4182.0827359324885</v>
      </c>
      <c r="H3" s="117">
        <f t="shared" si="0"/>
        <v>1509.6860235748554</v>
      </c>
      <c r="I3" s="117">
        <f t="shared" si="0"/>
        <v>1971.1544126889464</v>
      </c>
      <c r="J3" s="117">
        <f t="shared" si="0"/>
        <v>6453.4687857989875</v>
      </c>
      <c r="K3" s="117">
        <f t="shared" si="0"/>
        <v>3855.8718638790265</v>
      </c>
      <c r="L3" s="117">
        <f t="shared" si="0"/>
        <v>3839.3287932502494</v>
      </c>
      <c r="M3" s="117">
        <f t="shared" si="0"/>
        <v>5841.317182940742</v>
      </c>
      <c r="N3" s="117">
        <f t="shared" si="0"/>
        <v>612.74226845284488</v>
      </c>
      <c r="O3" s="117">
        <f t="shared" si="0"/>
        <v>1318.6234430477591</v>
      </c>
      <c r="P3" s="117">
        <f t="shared" si="0"/>
        <v>3107.4704203374636</v>
      </c>
      <c r="Q3" s="117">
        <f t="shared" si="0"/>
        <v>4308.5292928268173</v>
      </c>
      <c r="R3" s="117">
        <f t="shared" ref="R3:V3" si="1">R4+R7+R9+R19</f>
        <v>1709.777388197642</v>
      </c>
      <c r="S3" s="117">
        <f t="shared" si="1"/>
        <v>3375.4247307717878</v>
      </c>
      <c r="T3" s="117">
        <f t="shared" si="1"/>
        <v>2712.8704635732265</v>
      </c>
      <c r="U3" s="117">
        <f t="shared" si="1"/>
        <v>2587.9437782533278</v>
      </c>
      <c r="V3" s="117">
        <f t="shared" si="1"/>
        <v>2910.0968347978005</v>
      </c>
      <c r="W3" s="117">
        <f t="shared" ref="W3:Y3" si="2">W4+W7+W9+W19</f>
        <v>3848.1137481745718</v>
      </c>
      <c r="X3" s="117">
        <f t="shared" si="2"/>
        <v>3234.0047734252885</v>
      </c>
      <c r="Y3" s="117">
        <f t="shared" si="2"/>
        <v>0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2767.7504013701623</v>
      </c>
      <c r="C4" s="122">
        <f t="shared" si="3"/>
        <v>3249.9758621389678</v>
      </c>
      <c r="D4" s="122">
        <f t="shared" si="3"/>
        <v>1824.4837859959819</v>
      </c>
      <c r="E4" s="122">
        <f t="shared" si="3"/>
        <v>2527.3208714110156</v>
      </c>
      <c r="F4" s="122">
        <f t="shared" si="3"/>
        <v>3394.8338714011516</v>
      </c>
      <c r="G4" s="122">
        <f t="shared" si="3"/>
        <v>4169.8576714558831</v>
      </c>
      <c r="H4" s="122">
        <f t="shared" si="3"/>
        <v>1497.8606755218354</v>
      </c>
      <c r="I4" s="122">
        <f t="shared" si="3"/>
        <v>1959.7970016091815</v>
      </c>
      <c r="J4" s="122">
        <f t="shared" si="3"/>
        <v>6441.9588787658649</v>
      </c>
      <c r="K4" s="122">
        <f t="shared" si="3"/>
        <v>3845.6555287541782</v>
      </c>
      <c r="L4" s="122">
        <f t="shared" si="3"/>
        <v>3827.137610596415</v>
      </c>
      <c r="M4" s="122">
        <f t="shared" si="3"/>
        <v>5830.0682975656309</v>
      </c>
      <c r="N4" s="122">
        <f t="shared" si="3"/>
        <v>608.26516632726316</v>
      </c>
      <c r="O4" s="122">
        <f t="shared" si="3"/>
        <v>1290.7225013452028</v>
      </c>
      <c r="P4" s="122">
        <f t="shared" si="3"/>
        <v>3076.3989254612056</v>
      </c>
      <c r="Q4" s="122">
        <f t="shared" si="3"/>
        <v>4280.0135058291453</v>
      </c>
      <c r="R4" s="122">
        <f t="shared" ref="R4:V4" si="4">SUM(R5:R6)</f>
        <v>1682.7252067864176</v>
      </c>
      <c r="S4" s="122">
        <f t="shared" si="4"/>
        <v>3346.4450939901217</v>
      </c>
      <c r="T4" s="122">
        <f t="shared" si="4"/>
        <v>2675.0479168658544</v>
      </c>
      <c r="U4" s="122">
        <f t="shared" si="4"/>
        <v>2545.0546719550803</v>
      </c>
      <c r="V4" s="122">
        <f t="shared" si="4"/>
        <v>2856.2498930597217</v>
      </c>
      <c r="W4" s="122">
        <f t="shared" ref="W4:Y4" si="5">SUM(W5:W6)</f>
        <v>3792.9774575274287</v>
      </c>
      <c r="X4" s="122">
        <f t="shared" si="5"/>
        <v>3180.0840581999964</v>
      </c>
      <c r="Y4" s="122">
        <f t="shared" si="5"/>
        <v>0</v>
      </c>
      <c r="DA4" s="130" t="s">
        <v>2581</v>
      </c>
    </row>
    <row r="5" spans="1:105" ht="12" customHeight="1" x14ac:dyDescent="0.25">
      <c r="A5" s="97" t="s">
        <v>51</v>
      </c>
      <c r="B5" s="98">
        <v>2767.7504013701623</v>
      </c>
      <c r="C5" s="98">
        <v>3249.9758621389678</v>
      </c>
      <c r="D5" s="98">
        <v>1824.4837859959819</v>
      </c>
      <c r="E5" s="98">
        <v>2527.3208714110156</v>
      </c>
      <c r="F5" s="98">
        <v>3394.8338714011516</v>
      </c>
      <c r="G5" s="98">
        <v>4169.8576714558831</v>
      </c>
      <c r="H5" s="98">
        <v>1497.8606755218354</v>
      </c>
      <c r="I5" s="98">
        <v>1959.7970016091815</v>
      </c>
      <c r="J5" s="98">
        <v>6441.9588787658649</v>
      </c>
      <c r="K5" s="98">
        <v>3845.6555287541782</v>
      </c>
      <c r="L5" s="98">
        <v>3827.137610596415</v>
      </c>
      <c r="M5" s="98">
        <v>5830.0682975656309</v>
      </c>
      <c r="N5" s="98">
        <v>608.26516632726316</v>
      </c>
      <c r="O5" s="98">
        <v>1290.7225013452028</v>
      </c>
      <c r="P5" s="98">
        <v>3076.3989254612056</v>
      </c>
      <c r="Q5" s="98">
        <v>4280.0135058291453</v>
      </c>
      <c r="R5" s="98">
        <v>1682.7252067864176</v>
      </c>
      <c r="S5" s="98">
        <v>3346.4450939901217</v>
      </c>
      <c r="T5" s="98">
        <v>2675.0479168658544</v>
      </c>
      <c r="U5" s="98">
        <v>2545.0546719550803</v>
      </c>
      <c r="V5" s="98">
        <v>2856.2498930597217</v>
      </c>
      <c r="W5" s="98">
        <v>3792.9774575274287</v>
      </c>
      <c r="X5" s="98">
        <v>3180.0840581999964</v>
      </c>
      <c r="Y5" s="98">
        <v>0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3.1485810884297805</v>
      </c>
      <c r="C9" s="122">
        <v>3.1473738979688592</v>
      </c>
      <c r="D9" s="122">
        <v>3.2883777034192985</v>
      </c>
      <c r="E9" s="122">
        <v>3.3335741973714872</v>
      </c>
      <c r="F9" s="122">
        <v>3.4086173984257444</v>
      </c>
      <c r="G9" s="122">
        <v>3.328598530321893</v>
      </c>
      <c r="H9" s="122">
        <v>2.5961287914714846</v>
      </c>
      <c r="I9" s="122">
        <v>1.2671768634366916</v>
      </c>
      <c r="J9" s="122">
        <v>1.3604102480550984</v>
      </c>
      <c r="K9" s="122">
        <v>1.391651026040394</v>
      </c>
      <c r="L9" s="122">
        <v>1.2979986815416127</v>
      </c>
      <c r="M9" s="122">
        <v>1.1329738858040324</v>
      </c>
      <c r="N9" s="122">
        <v>0.97876566189185132</v>
      </c>
      <c r="O9" s="122">
        <v>2.0521648805150923</v>
      </c>
      <c r="P9" s="122">
        <v>2.0920830794442908</v>
      </c>
      <c r="Q9" s="122">
        <v>1.7228570435007233</v>
      </c>
      <c r="R9" s="122">
        <v>1.6086377974900479</v>
      </c>
      <c r="S9" s="122">
        <v>1.5761798837409078</v>
      </c>
      <c r="T9" s="122">
        <v>1.4777911331405318</v>
      </c>
      <c r="U9" s="122">
        <v>1.4747712822718684</v>
      </c>
      <c r="V9" s="122">
        <v>1.6247899358611955</v>
      </c>
      <c r="W9" s="122">
        <v>1.5913628012462067</v>
      </c>
      <c r="X9" s="122">
        <v>2.0344569492964735</v>
      </c>
      <c r="Y9" s="122">
        <v>0</v>
      </c>
      <c r="DA9" s="130" t="s">
        <v>2586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448.61395968054404</v>
      </c>
      <c r="C11" s="98">
        <v>447.11818650210608</v>
      </c>
      <c r="D11" s="98">
        <v>469.11477196068546</v>
      </c>
      <c r="E11" s="98">
        <v>472.14966612762424</v>
      </c>
      <c r="F11" s="98">
        <v>482.12243769133187</v>
      </c>
      <c r="G11" s="98">
        <v>476.11501084314358</v>
      </c>
      <c r="H11" s="98">
        <v>478.85595558691529</v>
      </c>
      <c r="I11" s="98">
        <v>442.35992323608139</v>
      </c>
      <c r="J11" s="98">
        <v>480.4515526047922</v>
      </c>
      <c r="K11" s="98">
        <v>513.98311228425223</v>
      </c>
      <c r="L11" s="98">
        <v>487.29033836208038</v>
      </c>
      <c r="M11" s="98">
        <v>409.31256565320223</v>
      </c>
      <c r="N11" s="98">
        <v>357.35821833073595</v>
      </c>
      <c r="O11" s="98">
        <v>502.34064610894433</v>
      </c>
      <c r="P11" s="98">
        <v>482.47420732136663</v>
      </c>
      <c r="Q11" s="98">
        <v>453.68568812185714</v>
      </c>
      <c r="R11" s="98">
        <v>447.27790950211374</v>
      </c>
      <c r="S11" s="98">
        <v>458.18863924746563</v>
      </c>
      <c r="T11" s="98">
        <v>450.18891701399292</v>
      </c>
      <c r="U11" s="98">
        <v>439.74998235015715</v>
      </c>
      <c r="V11" s="98">
        <v>441.55600780761154</v>
      </c>
      <c r="W11" s="98">
        <v>435.09731177602168</v>
      </c>
      <c r="X11" s="98">
        <v>446.79804540318702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89.827323341856655</v>
      </c>
      <c r="C12" s="98">
        <v>88.808275289250332</v>
      </c>
      <c r="D12" s="98">
        <v>95.719391947516129</v>
      </c>
      <c r="E12" s="98">
        <v>93.393674631854182</v>
      </c>
      <c r="F12" s="98">
        <v>97.288716539151338</v>
      </c>
      <c r="G12" s="98">
        <v>108.9080357891043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89.827323341856655</v>
      </c>
      <c r="C13" s="101">
        <v>88.808275289250332</v>
      </c>
      <c r="D13" s="101">
        <v>95.719391947516129</v>
      </c>
      <c r="E13" s="101">
        <v>93.393674631854182</v>
      </c>
      <c r="F13" s="101">
        <v>97.288716539151338</v>
      </c>
      <c r="G13" s="101">
        <v>108.9080357891043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8.145935110121691</v>
      </c>
      <c r="C19" s="122">
        <v>8.1948919167274052</v>
      </c>
      <c r="D19" s="122">
        <v>8.7051357733268908</v>
      </c>
      <c r="E19" s="122">
        <v>8.4055316263303137</v>
      </c>
      <c r="F19" s="122">
        <v>9.6128933917991493</v>
      </c>
      <c r="G19" s="122">
        <v>8.8964659462833584</v>
      </c>
      <c r="H19" s="122">
        <v>9.2292192615485487</v>
      </c>
      <c r="I19" s="122">
        <v>10.09023421632827</v>
      </c>
      <c r="J19" s="122">
        <v>10.149496785067491</v>
      </c>
      <c r="K19" s="122">
        <v>8.8246840988075821</v>
      </c>
      <c r="L19" s="122">
        <v>10.89318397229251</v>
      </c>
      <c r="M19" s="122">
        <v>10.115911489306782</v>
      </c>
      <c r="N19" s="122">
        <v>3.4983364636898662</v>
      </c>
      <c r="O19" s="122">
        <v>25.848776822041167</v>
      </c>
      <c r="P19" s="122">
        <v>28.97941179681359</v>
      </c>
      <c r="Q19" s="122">
        <v>26.792929954170631</v>
      </c>
      <c r="R19" s="122">
        <v>25.443543613734459</v>
      </c>
      <c r="S19" s="122">
        <v>27.403456897924833</v>
      </c>
      <c r="T19" s="122">
        <v>36.344755574231435</v>
      </c>
      <c r="U19" s="122">
        <v>41.414335015975674</v>
      </c>
      <c r="V19" s="122">
        <v>52.222151802217311</v>
      </c>
      <c r="W19" s="122">
        <v>53.544927845896964</v>
      </c>
      <c r="X19" s="122">
        <v>51.886258275995758</v>
      </c>
      <c r="Y19" s="122">
        <v>0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189.6019943103982</v>
      </c>
      <c r="C21" s="98">
        <v>190.65277147793142</v>
      </c>
      <c r="D21" s="98">
        <v>202.40193712411778</v>
      </c>
      <c r="E21" s="98">
        <v>195.42315217476011</v>
      </c>
      <c r="F21" s="98">
        <v>223.41936611720553</v>
      </c>
      <c r="G21" s="98">
        <v>207.41474891906344</v>
      </c>
      <c r="H21" s="98">
        <v>206.34296882334905</v>
      </c>
      <c r="I21" s="98">
        <v>212.89285379505799</v>
      </c>
      <c r="J21" s="98">
        <v>215.06783687558016</v>
      </c>
      <c r="K21" s="98">
        <v>189.85922294133593</v>
      </c>
      <c r="L21" s="98">
        <v>235.9317009383546</v>
      </c>
      <c r="M21" s="98">
        <v>220.88259482695139</v>
      </c>
      <c r="N21" s="98">
        <v>69.250202528222289</v>
      </c>
      <c r="O21" s="98">
        <v>250.94549056412203</v>
      </c>
      <c r="P21" s="98">
        <v>243.65849189577816</v>
      </c>
      <c r="Q21" s="98">
        <v>213.18691028282532</v>
      </c>
      <c r="R21" s="98">
        <v>199.9526933520801</v>
      </c>
      <c r="S21" s="98">
        <v>197.86124494549182</v>
      </c>
      <c r="T21" s="98">
        <v>237.40989459892697</v>
      </c>
      <c r="U21" s="98">
        <v>244.09527197196803</v>
      </c>
      <c r="V21" s="98">
        <v>278.27434204972383</v>
      </c>
      <c r="W21" s="98">
        <v>266.17842206174237</v>
      </c>
      <c r="X21" s="98">
        <v>248.13277617750066</v>
      </c>
      <c r="Y21" s="98">
        <v>0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1905.7849938990082</v>
      </c>
      <c r="C24" s="117">
        <f t="shared" si="7"/>
        <v>2139.5006950930883</v>
      </c>
      <c r="D24" s="117">
        <f t="shared" si="7"/>
        <v>1899.6002804875459</v>
      </c>
      <c r="E24" s="117">
        <f t="shared" si="7"/>
        <v>2236.5745131593308</v>
      </c>
      <c r="F24" s="117">
        <f t="shared" si="7"/>
        <v>2482.9907145525217</v>
      </c>
      <c r="G24" s="117">
        <f t="shared" si="7"/>
        <v>2468.3351675557406</v>
      </c>
      <c r="H24" s="117">
        <f t="shared" si="7"/>
        <v>2426.3423679837106</v>
      </c>
      <c r="I24" s="117">
        <f t="shared" si="7"/>
        <v>2294.817422460962</v>
      </c>
      <c r="J24" s="117">
        <f t="shared" si="7"/>
        <v>2247.9790831871992</v>
      </c>
      <c r="K24" s="117">
        <f t="shared" si="7"/>
        <v>1735.4218901613274</v>
      </c>
      <c r="L24" s="117">
        <f t="shared" si="7"/>
        <v>1969.0259535852563</v>
      </c>
      <c r="M24" s="117">
        <f t="shared" si="7"/>
        <v>1582.8365989331714</v>
      </c>
      <c r="N24" s="117">
        <f t="shared" si="7"/>
        <v>636.90469850784689</v>
      </c>
      <c r="O24" s="117">
        <f t="shared" si="7"/>
        <v>1760.9719037655168</v>
      </c>
      <c r="P24" s="117">
        <f t="shared" si="7"/>
        <v>2619.5569368340907</v>
      </c>
      <c r="Q24" s="117">
        <f t="shared" si="7"/>
        <v>2256.0951322084265</v>
      </c>
      <c r="R24" s="117">
        <f t="shared" ref="R24:V24" si="8">R25+R28+R30+R39</f>
        <v>2147.3464502652373</v>
      </c>
      <c r="S24" s="117">
        <f t="shared" si="8"/>
        <v>2141.6664936275174</v>
      </c>
      <c r="T24" s="117">
        <f t="shared" si="8"/>
        <v>1609.5897618155536</v>
      </c>
      <c r="U24" s="117">
        <f t="shared" si="8"/>
        <v>1167.9026930242158</v>
      </c>
      <c r="V24" s="117">
        <f t="shared" si="8"/>
        <v>481.55520843071162</v>
      </c>
      <c r="W24" s="117">
        <f t="shared" ref="W24:Y24" si="9">W25+W28+W30+W39</f>
        <v>1549.8727278573942</v>
      </c>
      <c r="X24" s="117">
        <f t="shared" si="9"/>
        <v>1559.0026717064864</v>
      </c>
      <c r="Y24" s="117">
        <f t="shared" si="9"/>
        <v>1297.962263816024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1894.4775330350685</v>
      </c>
      <c r="C25" s="122">
        <f t="shared" si="10"/>
        <v>2128.2496313264414</v>
      </c>
      <c r="D25" s="122">
        <f t="shared" si="10"/>
        <v>1887.7254843518178</v>
      </c>
      <c r="E25" s="122">
        <f t="shared" si="10"/>
        <v>2225.1236727221217</v>
      </c>
      <c r="F25" s="122">
        <f t="shared" si="10"/>
        <v>2470.8578710856891</v>
      </c>
      <c r="G25" s="122">
        <f t="shared" si="10"/>
        <v>2457.22056413886</v>
      </c>
      <c r="H25" s="122">
        <f t="shared" si="10"/>
        <v>2415.3842249675622</v>
      </c>
      <c r="I25" s="122">
        <f t="shared" si="10"/>
        <v>2283.8389315136674</v>
      </c>
      <c r="J25" s="122">
        <f t="shared" si="10"/>
        <v>2236.7103054933623</v>
      </c>
      <c r="K25" s="122">
        <f t="shared" si="10"/>
        <v>1725.2337505299174</v>
      </c>
      <c r="L25" s="122">
        <f t="shared" si="10"/>
        <v>1957.2919040627696</v>
      </c>
      <c r="M25" s="122">
        <f t="shared" si="10"/>
        <v>1571.7907584895627</v>
      </c>
      <c r="N25" s="122">
        <f t="shared" si="10"/>
        <v>632.29235432651421</v>
      </c>
      <c r="O25" s="122">
        <f t="shared" si="10"/>
        <v>1740.9978815553636</v>
      </c>
      <c r="P25" s="122">
        <f t="shared" si="10"/>
        <v>2596.2817914603479</v>
      </c>
      <c r="Q25" s="122">
        <f t="shared" si="10"/>
        <v>2233.2682054720185</v>
      </c>
      <c r="R25" s="122">
        <f t="shared" ref="R25:V25" si="11">SUM(R26:R27)</f>
        <v>2124.4458625741922</v>
      </c>
      <c r="S25" s="122">
        <f t="shared" si="11"/>
        <v>2115.7280729827489</v>
      </c>
      <c r="T25" s="122">
        <f t="shared" si="11"/>
        <v>1573.3853358610363</v>
      </c>
      <c r="U25" s="122">
        <f t="shared" si="11"/>
        <v>1123.9707326556379</v>
      </c>
      <c r="V25" s="122">
        <f t="shared" si="11"/>
        <v>424.56215246861268</v>
      </c>
      <c r="W25" s="122">
        <f t="shared" ref="W25:Y25" si="12">SUM(W26:W27)</f>
        <v>1492.8952277178921</v>
      </c>
      <c r="X25" s="122">
        <f t="shared" si="12"/>
        <v>1509.4150295166739</v>
      </c>
      <c r="Y25" s="122">
        <f t="shared" si="12"/>
        <v>1254.2320189867194</v>
      </c>
      <c r="DA25" s="130" t="s">
        <v>2601</v>
      </c>
    </row>
    <row r="26" spans="1:105" ht="12" customHeight="1" x14ac:dyDescent="0.25">
      <c r="A26" s="97" t="s">
        <v>74</v>
      </c>
      <c r="B26" s="98">
        <v>1894.4775330350685</v>
      </c>
      <c r="C26" s="98">
        <v>2128.2496313264414</v>
      </c>
      <c r="D26" s="98">
        <v>1887.7254843518178</v>
      </c>
      <c r="E26" s="98">
        <v>2225.1236727221217</v>
      </c>
      <c r="F26" s="98">
        <v>2470.8578710856891</v>
      </c>
      <c r="G26" s="98">
        <v>2457.22056413886</v>
      </c>
      <c r="H26" s="98">
        <v>2415.3842249675622</v>
      </c>
      <c r="I26" s="98">
        <v>2283.8389315136674</v>
      </c>
      <c r="J26" s="98">
        <v>2236.7103054933623</v>
      </c>
      <c r="K26" s="98">
        <v>1725.2337505299174</v>
      </c>
      <c r="L26" s="98">
        <v>1957.2919040627696</v>
      </c>
      <c r="M26" s="98">
        <v>1571.7907584895627</v>
      </c>
      <c r="N26" s="98">
        <v>632.29235432651421</v>
      </c>
      <c r="O26" s="98">
        <v>1740.9978815553636</v>
      </c>
      <c r="P26" s="98">
        <v>2596.2817914603479</v>
      </c>
      <c r="Q26" s="98">
        <v>2233.2682054720185</v>
      </c>
      <c r="R26" s="98">
        <v>2124.4458625741922</v>
      </c>
      <c r="S26" s="98">
        <v>2115.7280729827489</v>
      </c>
      <c r="T26" s="98">
        <v>1573.3853358610363</v>
      </c>
      <c r="U26" s="98">
        <v>1123.9707326556379</v>
      </c>
      <c r="V26" s="98">
        <v>424.56215246861268</v>
      </c>
      <c r="W26" s="98">
        <v>1492.8952277178921</v>
      </c>
      <c r="X26" s="98">
        <v>1509.4150295166739</v>
      </c>
      <c r="Y26" s="98">
        <v>1254.2320189867194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3.1624396094564404</v>
      </c>
      <c r="C30" s="122">
        <v>3.2275886031273822</v>
      </c>
      <c r="D30" s="122">
        <v>3.4088690883531343</v>
      </c>
      <c r="E30" s="122">
        <v>3.587258779733367</v>
      </c>
      <c r="F30" s="122">
        <v>3.6385186192447514</v>
      </c>
      <c r="G30" s="122">
        <v>3.4159699531352268</v>
      </c>
      <c r="H30" s="122">
        <v>3.1104575558159495</v>
      </c>
      <c r="I30" s="122">
        <v>2.6396979659709441</v>
      </c>
      <c r="J30" s="122">
        <v>2.5414966298757102</v>
      </c>
      <c r="K30" s="122">
        <v>2.3998609418804193</v>
      </c>
      <c r="L30" s="122">
        <v>2.0274107300047812</v>
      </c>
      <c r="M30" s="122">
        <v>1.5019856457431693</v>
      </c>
      <c r="N30" s="122">
        <v>1.234011756428361</v>
      </c>
      <c r="O30" s="122">
        <v>2.0693756958541116</v>
      </c>
      <c r="P30" s="122">
        <v>2.1928345748393014</v>
      </c>
      <c r="Q30" s="122">
        <v>2.0808931078074826</v>
      </c>
      <c r="R30" s="122">
        <v>2.0200513052983085</v>
      </c>
      <c r="S30" s="122">
        <v>2.1093632410095977</v>
      </c>
      <c r="T30" s="122">
        <v>2.1568067013248156</v>
      </c>
      <c r="U30" s="122">
        <v>2.2723363323227406</v>
      </c>
      <c r="V30" s="122">
        <v>2.2718974257416726</v>
      </c>
      <c r="W30" s="122">
        <v>2.1973246312024939</v>
      </c>
      <c r="X30" s="122">
        <v>1.9916951302802726</v>
      </c>
      <c r="Y30" s="122">
        <v>1.8778838217323268</v>
      </c>
      <c r="DA30" s="130" t="s">
        <v>2606</v>
      </c>
    </row>
    <row r="31" spans="1:105" ht="12" customHeight="1" x14ac:dyDescent="0.25">
      <c r="A31" s="97" t="s">
        <v>141</v>
      </c>
      <c r="B31" s="98">
        <v>448.61395968054393</v>
      </c>
      <c r="C31" s="98">
        <v>445.41636834388038</v>
      </c>
      <c r="D31" s="98">
        <v>466.85049727283922</v>
      </c>
      <c r="E31" s="98">
        <v>466.64207421592693</v>
      </c>
      <c r="F31" s="98">
        <v>472.14151731326785</v>
      </c>
      <c r="G31" s="98">
        <v>461.38300239550102</v>
      </c>
      <c r="H31" s="98">
        <v>468.89561270778643</v>
      </c>
      <c r="I31" s="98">
        <v>446.74140521885317</v>
      </c>
      <c r="J31" s="98">
        <v>484.17924121548083</v>
      </c>
      <c r="K31" s="98">
        <v>515.19199782881458</v>
      </c>
      <c r="L31" s="98">
        <v>485.96635190285014</v>
      </c>
      <c r="M31" s="98">
        <v>403.20069914374494</v>
      </c>
      <c r="N31" s="98">
        <v>355.11119947496792</v>
      </c>
      <c r="O31" s="98">
        <v>521.07441380666194</v>
      </c>
      <c r="P31" s="98">
        <v>500.20197778256193</v>
      </c>
      <c r="Q31" s="98">
        <v>468.35643460901815</v>
      </c>
      <c r="R31" s="98">
        <v>454.66054376148787</v>
      </c>
      <c r="S31" s="98">
        <v>462.1267490301239</v>
      </c>
      <c r="T31" s="98">
        <v>448.28699240711649</v>
      </c>
      <c r="U31" s="98">
        <v>438.18597194029701</v>
      </c>
      <c r="V31" s="98">
        <v>436.25398145291899</v>
      </c>
      <c r="W31" s="98">
        <v>434.03671539133597</v>
      </c>
      <c r="X31" s="98">
        <v>440.44807015328189</v>
      </c>
      <c r="Y31" s="98">
        <v>441.47940057575801</v>
      </c>
      <c r="DA31" s="63" t="s">
        <v>2607</v>
      </c>
    </row>
    <row r="32" spans="1:105" ht="12" customHeight="1" x14ac:dyDescent="0.25">
      <c r="A32" s="97" t="s">
        <v>140</v>
      </c>
      <c r="B32" s="98">
        <v>89.827323341856655</v>
      </c>
      <c r="C32" s="98">
        <v>88.33106854336566</v>
      </c>
      <c r="D32" s="98">
        <v>95.119324788226592</v>
      </c>
      <c r="E32" s="98">
        <v>92.106330496131605</v>
      </c>
      <c r="F32" s="98">
        <v>95.6794761806065</v>
      </c>
      <c r="G32" s="98">
        <v>105.94147849668207</v>
      </c>
      <c r="H32" s="98">
        <v>95.694618091230751</v>
      </c>
      <c r="I32" s="98">
        <v>91.824388718552939</v>
      </c>
      <c r="J32" s="98">
        <v>97.715870708843227</v>
      </c>
      <c r="K32" s="98">
        <v>105.1674732315745</v>
      </c>
      <c r="L32" s="98">
        <v>98.709427938345939</v>
      </c>
      <c r="M32" s="98">
        <v>68.250625099232025</v>
      </c>
      <c r="N32" s="98">
        <v>3.6927282549344898</v>
      </c>
      <c r="O32" s="98">
        <v>92.08211582272385</v>
      </c>
      <c r="P32" s="98">
        <v>88.044239315369978</v>
      </c>
      <c r="Q32" s="98">
        <v>78.270405200251275</v>
      </c>
      <c r="R32" s="98">
        <v>86.500709607961753</v>
      </c>
      <c r="S32" s="98">
        <v>90.204302147429615</v>
      </c>
      <c r="T32" s="98">
        <v>82.789918450164762</v>
      </c>
      <c r="U32" s="98">
        <v>75.987566582442426</v>
      </c>
      <c r="V32" s="98">
        <v>63.38498924073005</v>
      </c>
      <c r="W32" s="98">
        <v>78.576231079691311</v>
      </c>
      <c r="X32" s="98">
        <v>80.75142076531418</v>
      </c>
      <c r="Y32" s="98">
        <v>69.300296916550607</v>
      </c>
      <c r="DA32" s="63" t="s">
        <v>2608</v>
      </c>
    </row>
    <row r="33" spans="1:105" ht="12" customHeight="1" x14ac:dyDescent="0.25">
      <c r="A33" s="100" t="s">
        <v>50</v>
      </c>
      <c r="B33" s="101">
        <v>89.827323341856655</v>
      </c>
      <c r="C33" s="101">
        <v>88.33106854336566</v>
      </c>
      <c r="D33" s="101">
        <v>95.119324788226592</v>
      </c>
      <c r="E33" s="101">
        <v>92.106330496131605</v>
      </c>
      <c r="F33" s="101">
        <v>95.6794761806065</v>
      </c>
      <c r="G33" s="101">
        <v>105.94147849668207</v>
      </c>
      <c r="H33" s="101">
        <v>95.694618091230751</v>
      </c>
      <c r="I33" s="101">
        <v>91.824388718552939</v>
      </c>
      <c r="J33" s="101">
        <v>97.715870708843227</v>
      </c>
      <c r="K33" s="101">
        <v>105.1674732315745</v>
      </c>
      <c r="L33" s="101">
        <v>98.709427938345939</v>
      </c>
      <c r="M33" s="101">
        <v>68.250625099232025</v>
      </c>
      <c r="N33" s="101">
        <v>3.6927282549344898</v>
      </c>
      <c r="O33" s="101">
        <v>92.08211582272385</v>
      </c>
      <c r="P33" s="101">
        <v>88.044239315369978</v>
      </c>
      <c r="Q33" s="101">
        <v>78.270405200251275</v>
      </c>
      <c r="R33" s="101">
        <v>86.500709607961753</v>
      </c>
      <c r="S33" s="101">
        <v>90.204302147429615</v>
      </c>
      <c r="T33" s="101">
        <v>82.789918450164762</v>
      </c>
      <c r="U33" s="101">
        <v>75.987566582442426</v>
      </c>
      <c r="V33" s="101">
        <v>63.38498924073005</v>
      </c>
      <c r="W33" s="101">
        <v>78.576231079691311</v>
      </c>
      <c r="X33" s="101">
        <v>80.75142076531418</v>
      </c>
      <c r="Y33" s="101">
        <v>69.300296916550607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8.1450212544832983</v>
      </c>
      <c r="C39" s="122">
        <v>8.0234751635191905</v>
      </c>
      <c r="D39" s="122">
        <v>8.4659270473748638</v>
      </c>
      <c r="E39" s="122">
        <v>7.8635816574757778</v>
      </c>
      <c r="F39" s="122">
        <v>8.4943248475880608</v>
      </c>
      <c r="G39" s="122">
        <v>7.6986334637456242</v>
      </c>
      <c r="H39" s="122">
        <v>7.8476854603321673</v>
      </c>
      <c r="I39" s="122">
        <v>8.3387929813240742</v>
      </c>
      <c r="J39" s="122">
        <v>8.7272810639608522</v>
      </c>
      <c r="K39" s="122">
        <v>7.7882786895295979</v>
      </c>
      <c r="L39" s="122">
        <v>9.7066387924818898</v>
      </c>
      <c r="M39" s="122">
        <v>9.543854797865496</v>
      </c>
      <c r="N39" s="122">
        <v>3.3783324249043774</v>
      </c>
      <c r="O39" s="122">
        <v>17.904646514298868</v>
      </c>
      <c r="P39" s="122">
        <v>21.082310798903546</v>
      </c>
      <c r="Q39" s="122">
        <v>20.746033628600454</v>
      </c>
      <c r="R39" s="122">
        <v>20.880536385746897</v>
      </c>
      <c r="S39" s="122">
        <v>23.829057403758561</v>
      </c>
      <c r="T39" s="122">
        <v>34.047619253192572</v>
      </c>
      <c r="U39" s="122">
        <v>41.659624036255195</v>
      </c>
      <c r="V39" s="122">
        <v>54.721158536357258</v>
      </c>
      <c r="W39" s="122">
        <v>54.780175508299557</v>
      </c>
      <c r="X39" s="122">
        <v>47.59594705953203</v>
      </c>
      <c r="Y39" s="122">
        <v>41.852361007572178</v>
      </c>
      <c r="DA39" s="130" t="s">
        <v>2615</v>
      </c>
    </row>
    <row r="40" spans="1:105" ht="12" customHeight="1" x14ac:dyDescent="0.25">
      <c r="A40" s="97" t="s">
        <v>50</v>
      </c>
      <c r="B40" s="98">
        <v>189.60199431039817</v>
      </c>
      <c r="C40" s="98">
        <v>190.53363135159887</v>
      </c>
      <c r="D40" s="98">
        <v>202.2423641440727</v>
      </c>
      <c r="E40" s="98">
        <v>195.04929116505087</v>
      </c>
      <c r="F40" s="98">
        <v>222.46218425787103</v>
      </c>
      <c r="G40" s="98">
        <v>205.79428835363018</v>
      </c>
      <c r="H40" s="98">
        <v>205.52723211983883</v>
      </c>
      <c r="I40" s="98">
        <v>213.17059046388977</v>
      </c>
      <c r="J40" s="98">
        <v>215.25803993993543</v>
      </c>
      <c r="K40" s="98">
        <v>189.93073003084888</v>
      </c>
      <c r="L40" s="98">
        <v>235.89509823688684</v>
      </c>
      <c r="M40" s="98">
        <v>220.643531336899</v>
      </c>
      <c r="N40" s="98">
        <v>69.195704437485659</v>
      </c>
      <c r="O40" s="98">
        <v>251.05340927715849</v>
      </c>
      <c r="P40" s="98">
        <v>243.73549271490668</v>
      </c>
      <c r="Q40" s="98">
        <v>213.23314564352816</v>
      </c>
      <c r="R40" s="98">
        <v>199.92221739445458</v>
      </c>
      <c r="S40" s="98">
        <v>197.95360878950382</v>
      </c>
      <c r="T40" s="98">
        <v>237.24750527270439</v>
      </c>
      <c r="U40" s="98">
        <v>243.80210999955986</v>
      </c>
      <c r="V40" s="98">
        <v>277.05332387511305</v>
      </c>
      <c r="W40" s="98">
        <v>264.58479898628417</v>
      </c>
      <c r="X40" s="98">
        <v>245.97656523298915</v>
      </c>
      <c r="Y40" s="98">
        <v>219.0808732629794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2715.1755425244473</v>
      </c>
      <c r="C43" s="117">
        <f t="shared" si="14"/>
        <v>2872.5211987315356</v>
      </c>
      <c r="D43" s="117">
        <f t="shared" si="14"/>
        <v>2952.1229292348457</v>
      </c>
      <c r="E43" s="117">
        <f t="shared" si="14"/>
        <v>3462.2599314812401</v>
      </c>
      <c r="F43" s="117">
        <f t="shared" si="14"/>
        <v>3236.8287746521873</v>
      </c>
      <c r="G43" s="117">
        <f t="shared" si="14"/>
        <v>3384.5702201215117</v>
      </c>
      <c r="H43" s="117">
        <f t="shared" si="14"/>
        <v>3362.2305976689277</v>
      </c>
      <c r="I43" s="117">
        <f t="shared" si="14"/>
        <v>3143.8410299325019</v>
      </c>
      <c r="J43" s="117">
        <f t="shared" si="14"/>
        <v>3112.4418711183589</v>
      </c>
      <c r="K43" s="117">
        <f t="shared" si="14"/>
        <v>2723.1698204006111</v>
      </c>
      <c r="L43" s="117">
        <f t="shared" si="14"/>
        <v>2529.3405365261037</v>
      </c>
      <c r="M43" s="117">
        <f t="shared" si="14"/>
        <v>3591.9251316278587</v>
      </c>
      <c r="N43" s="117">
        <f t="shared" si="14"/>
        <v>2855.6381366505543</v>
      </c>
      <c r="O43" s="117">
        <f t="shared" si="14"/>
        <v>1439.254496858834</v>
      </c>
      <c r="P43" s="117">
        <f t="shared" si="14"/>
        <v>1518.386652732092</v>
      </c>
      <c r="Q43" s="117">
        <f t="shared" si="14"/>
        <v>2359.8373137479302</v>
      </c>
      <c r="R43" s="117">
        <f t="shared" ref="R43:V43" si="15">R44+R47+R49+R58</f>
        <v>2127.6742372852495</v>
      </c>
      <c r="S43" s="117">
        <f t="shared" si="15"/>
        <v>2152.1819089505557</v>
      </c>
      <c r="T43" s="117">
        <f t="shared" si="15"/>
        <v>1829.9573399124433</v>
      </c>
      <c r="U43" s="117">
        <f t="shared" si="15"/>
        <v>2005.2926532153317</v>
      </c>
      <c r="V43" s="117">
        <f t="shared" si="15"/>
        <v>2231.0019402883308</v>
      </c>
      <c r="W43" s="117">
        <f t="shared" ref="W43:Y43" si="16">W44+W47+W49+W58</f>
        <v>1946.9984796928463</v>
      </c>
      <c r="X43" s="117">
        <f t="shared" si="16"/>
        <v>2286.2115206791814</v>
      </c>
      <c r="Y43" s="117">
        <f t="shared" si="16"/>
        <v>1621.0801287169311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2559.8971028220594</v>
      </c>
      <c r="C44" s="122">
        <f t="shared" si="17"/>
        <v>2723.2900799961508</v>
      </c>
      <c r="D44" s="122">
        <f t="shared" si="17"/>
        <v>2811.5501961753175</v>
      </c>
      <c r="E44" s="122">
        <f t="shared" si="17"/>
        <v>3323.4005373668028</v>
      </c>
      <c r="F44" s="122">
        <f t="shared" si="17"/>
        <v>3106.4987622662879</v>
      </c>
      <c r="G44" s="122">
        <f t="shared" si="17"/>
        <v>3263.1293365077609</v>
      </c>
      <c r="H44" s="122">
        <f t="shared" si="17"/>
        <v>3243.8973627326645</v>
      </c>
      <c r="I44" s="122">
        <f t="shared" si="17"/>
        <v>3032.1696281709765</v>
      </c>
      <c r="J44" s="122">
        <f t="shared" si="17"/>
        <v>2995.1566110941062</v>
      </c>
      <c r="K44" s="122">
        <f t="shared" si="17"/>
        <v>2609.7432516838567</v>
      </c>
      <c r="L44" s="122">
        <f t="shared" si="17"/>
        <v>2421.877566834934</v>
      </c>
      <c r="M44" s="122">
        <f t="shared" si="17"/>
        <v>3480.1001142441401</v>
      </c>
      <c r="N44" s="122">
        <f t="shared" si="17"/>
        <v>2754.8608506709629</v>
      </c>
      <c r="O44" s="122">
        <f t="shared" si="17"/>
        <v>1344.0844498096455</v>
      </c>
      <c r="P44" s="122">
        <f t="shared" si="17"/>
        <v>1416.3458890146828</v>
      </c>
      <c r="Q44" s="122">
        <f t="shared" si="17"/>
        <v>2241.2204736861322</v>
      </c>
      <c r="R44" s="122">
        <f t="shared" ref="R44:V44" si="18">SUM(R45:R46)</f>
        <v>2004.7599097697889</v>
      </c>
      <c r="S44" s="122">
        <f t="shared" si="18"/>
        <v>2049.558670932588</v>
      </c>
      <c r="T44" s="122">
        <f t="shared" si="18"/>
        <v>1714.1689295224028</v>
      </c>
      <c r="U44" s="122">
        <f t="shared" si="18"/>
        <v>1874.6864201999508</v>
      </c>
      <c r="V44" s="122">
        <f t="shared" si="18"/>
        <v>2091.5773516752956</v>
      </c>
      <c r="W44" s="122">
        <f t="shared" ref="W44:Y44" si="19">SUM(W45:W46)</f>
        <v>1793.9169347186994</v>
      </c>
      <c r="X44" s="122">
        <f t="shared" si="19"/>
        <v>2101.6574377313154</v>
      </c>
      <c r="Y44" s="122">
        <f t="shared" si="19"/>
        <v>1430.3311942757389</v>
      </c>
      <c r="DA44" s="130" t="s">
        <v>2619</v>
      </c>
    </row>
    <row r="45" spans="1:105" ht="12" customHeight="1" x14ac:dyDescent="0.25">
      <c r="A45" s="97" t="s">
        <v>211</v>
      </c>
      <c r="B45" s="98">
        <v>2559.8971028220594</v>
      </c>
      <c r="C45" s="98">
        <v>2723.2900799961508</v>
      </c>
      <c r="D45" s="98">
        <v>2811.5501961753175</v>
      </c>
      <c r="E45" s="98">
        <v>3323.4005373668028</v>
      </c>
      <c r="F45" s="98">
        <v>3106.4987622662879</v>
      </c>
      <c r="G45" s="98">
        <v>3263.1293365077609</v>
      </c>
      <c r="H45" s="98">
        <v>3243.8973627326645</v>
      </c>
      <c r="I45" s="98">
        <v>3032.1696281709765</v>
      </c>
      <c r="J45" s="98">
        <v>2995.1566110941062</v>
      </c>
      <c r="K45" s="98">
        <v>2609.7432516838567</v>
      </c>
      <c r="L45" s="98">
        <v>2421.877566834934</v>
      </c>
      <c r="M45" s="98">
        <v>3480.1001142441401</v>
      </c>
      <c r="N45" s="98">
        <v>2754.8608506709629</v>
      </c>
      <c r="O45" s="98">
        <v>1344.0844498096455</v>
      </c>
      <c r="P45" s="98">
        <v>1416.3458890146828</v>
      </c>
      <c r="Q45" s="98">
        <v>2241.2204736861322</v>
      </c>
      <c r="R45" s="98">
        <v>2004.7599097697889</v>
      </c>
      <c r="S45" s="98">
        <v>2049.558670932588</v>
      </c>
      <c r="T45" s="98">
        <v>1714.1689295224028</v>
      </c>
      <c r="U45" s="98">
        <v>1874.6864201999508</v>
      </c>
      <c r="V45" s="98">
        <v>2091.5773516752956</v>
      </c>
      <c r="W45" s="98">
        <v>1793.9169347186994</v>
      </c>
      <c r="X45" s="98">
        <v>2101.6574377313154</v>
      </c>
      <c r="Y45" s="98">
        <v>1430.3311942757389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147.13381056517858</v>
      </c>
      <c r="C49" s="122">
        <v>141.41777552883437</v>
      </c>
      <c r="D49" s="122">
        <v>132.95715447125505</v>
      </c>
      <c r="E49" s="122">
        <v>131.91810804937455</v>
      </c>
      <c r="F49" s="122">
        <v>122.76176429907947</v>
      </c>
      <c r="G49" s="122">
        <v>114.50817082500488</v>
      </c>
      <c r="H49" s="122">
        <v>111.26534818007718</v>
      </c>
      <c r="I49" s="122">
        <v>104.0761070332366</v>
      </c>
      <c r="J49" s="122">
        <v>109.20710583042057</v>
      </c>
      <c r="K49" s="122">
        <v>106.02456451683096</v>
      </c>
      <c r="L49" s="122">
        <v>97.920853741148122</v>
      </c>
      <c r="M49" s="122">
        <v>102.43395245984482</v>
      </c>
      <c r="N49" s="122">
        <v>97.537028802066573</v>
      </c>
      <c r="O49" s="122">
        <v>79.254226797499726</v>
      </c>
      <c r="P49" s="122">
        <v>83.800105826608174</v>
      </c>
      <c r="Q49" s="122">
        <v>100.65843996706653</v>
      </c>
      <c r="R49" s="122">
        <v>103.95835901896373</v>
      </c>
      <c r="S49" s="122">
        <v>79.321273336755311</v>
      </c>
      <c r="T49" s="122">
        <v>79.377363028790086</v>
      </c>
      <c r="U49" s="122">
        <v>83.957351782926125</v>
      </c>
      <c r="V49" s="122">
        <v>80.132463442839295</v>
      </c>
      <c r="W49" s="122">
        <v>94.473490270365915</v>
      </c>
      <c r="X49" s="122">
        <v>129.49288689852298</v>
      </c>
      <c r="Y49" s="122">
        <v>141.60837284597136</v>
      </c>
      <c r="DA49" s="130" t="s">
        <v>2624</v>
      </c>
    </row>
    <row r="50" spans="1:105" ht="12" customHeight="1" x14ac:dyDescent="0.25">
      <c r="A50" s="97" t="s">
        <v>138</v>
      </c>
      <c r="B50" s="98">
        <v>595.06922955128084</v>
      </c>
      <c r="C50" s="98">
        <v>594.48343611874816</v>
      </c>
      <c r="D50" s="98">
        <v>589.8634097242832</v>
      </c>
      <c r="E50" s="98">
        <v>614.45568683967963</v>
      </c>
      <c r="F50" s="98">
        <v>617.09624205644116</v>
      </c>
      <c r="G50" s="98">
        <v>601.56384087034007</v>
      </c>
      <c r="H50" s="98">
        <v>609.98608683966484</v>
      </c>
      <c r="I50" s="98">
        <v>596.11346492458836</v>
      </c>
      <c r="J50" s="98">
        <v>661.55651410400242</v>
      </c>
      <c r="K50" s="98">
        <v>680.24712476670402</v>
      </c>
      <c r="L50" s="98">
        <v>644.39955636680497</v>
      </c>
      <c r="M50" s="98">
        <v>667.74619064225396</v>
      </c>
      <c r="N50" s="98">
        <v>639.06870084860327</v>
      </c>
      <c r="O50" s="98">
        <v>552.75458500662762</v>
      </c>
      <c r="P50" s="98">
        <v>593.04509088493899</v>
      </c>
      <c r="Q50" s="98">
        <v>667.00141664288492</v>
      </c>
      <c r="R50" s="98">
        <v>686.3404476722136</v>
      </c>
      <c r="S50" s="98">
        <v>553.81492328090235</v>
      </c>
      <c r="T50" s="98">
        <v>553.45147616767235</v>
      </c>
      <c r="U50" s="98">
        <v>580.99776811824813</v>
      </c>
      <c r="V50" s="98">
        <v>515.53618454915943</v>
      </c>
      <c r="W50" s="98">
        <v>529.14125664512881</v>
      </c>
      <c r="X50" s="98">
        <v>629.36619124559138</v>
      </c>
      <c r="Y50" s="98">
        <v>568.79743273726558</v>
      </c>
      <c r="DA50" s="63" t="s">
        <v>2625</v>
      </c>
    </row>
    <row r="51" spans="1:105" ht="12" customHeight="1" x14ac:dyDescent="0.25">
      <c r="A51" s="97" t="s">
        <v>137</v>
      </c>
      <c r="B51" s="98">
        <v>119.64877883178656</v>
      </c>
      <c r="C51" s="98">
        <v>118.54676023960161</v>
      </c>
      <c r="D51" s="98">
        <v>120.76750794669822</v>
      </c>
      <c r="E51" s="98">
        <v>121.62302884906148</v>
      </c>
      <c r="F51" s="98">
        <v>126.04530917304851</v>
      </c>
      <c r="G51" s="98">
        <v>139.02408277348013</v>
      </c>
      <c r="H51" s="98">
        <v>125.70690314559938</v>
      </c>
      <c r="I51" s="98">
        <v>122.26958117303114</v>
      </c>
      <c r="J51" s="98">
        <v>133.57901298046764</v>
      </c>
      <c r="K51" s="98">
        <v>137.64801846432206</v>
      </c>
      <c r="L51" s="98">
        <v>130.77291553324733</v>
      </c>
      <c r="M51" s="98">
        <v>134.82013382256775</v>
      </c>
      <c r="N51" s="98">
        <v>109.00090132160987</v>
      </c>
      <c r="O51" s="98">
        <v>103.68823437775652</v>
      </c>
      <c r="P51" s="98">
        <v>109.75857682343248</v>
      </c>
      <c r="Q51" s="98">
        <v>118.34487386062352</v>
      </c>
      <c r="R51" s="98">
        <v>138.03518389207227</v>
      </c>
      <c r="S51" s="98">
        <v>111.43487962430157</v>
      </c>
      <c r="T51" s="98">
        <v>99.256158048491088</v>
      </c>
      <c r="U51" s="98">
        <v>94.683401785901168</v>
      </c>
      <c r="V51" s="98">
        <v>76.286328956822388</v>
      </c>
      <c r="W51" s="98">
        <v>96.516640799904735</v>
      </c>
      <c r="X51" s="98">
        <v>121.27075355953274</v>
      </c>
      <c r="Y51" s="98">
        <v>90.334455877963293</v>
      </c>
      <c r="DA51" s="63" t="s">
        <v>2626</v>
      </c>
    </row>
    <row r="52" spans="1:105" ht="12" customHeight="1" x14ac:dyDescent="0.25">
      <c r="A52" s="100" t="s">
        <v>211</v>
      </c>
      <c r="B52" s="101">
        <v>119.64877883178656</v>
      </c>
      <c r="C52" s="101">
        <v>118.54676023960161</v>
      </c>
      <c r="D52" s="101">
        <v>120.76750794669822</v>
      </c>
      <c r="E52" s="101">
        <v>121.62302884906148</v>
      </c>
      <c r="F52" s="101">
        <v>126.04530917304851</v>
      </c>
      <c r="G52" s="101">
        <v>139.02408277348013</v>
      </c>
      <c r="H52" s="101">
        <v>125.70690314559938</v>
      </c>
      <c r="I52" s="101">
        <v>122.26958117303114</v>
      </c>
      <c r="J52" s="101">
        <v>133.57901298046764</v>
      </c>
      <c r="K52" s="101">
        <v>137.64801846432206</v>
      </c>
      <c r="L52" s="101">
        <v>130.77291553324733</v>
      </c>
      <c r="M52" s="101">
        <v>134.82013382256775</v>
      </c>
      <c r="N52" s="101">
        <v>109.00090132160987</v>
      </c>
      <c r="O52" s="101">
        <v>103.68823437775652</v>
      </c>
      <c r="P52" s="101">
        <v>109.75857682343248</v>
      </c>
      <c r="Q52" s="101">
        <v>118.34487386062352</v>
      </c>
      <c r="R52" s="101">
        <v>138.03518389207227</v>
      </c>
      <c r="S52" s="101">
        <v>111.43487962430157</v>
      </c>
      <c r="T52" s="101">
        <v>99.256158048491088</v>
      </c>
      <c r="U52" s="101">
        <v>94.683401785901168</v>
      </c>
      <c r="V52" s="101">
        <v>76.286328956822388</v>
      </c>
      <c r="W52" s="101">
        <v>96.516640799904735</v>
      </c>
      <c r="X52" s="101">
        <v>121.27075355953274</v>
      </c>
      <c r="Y52" s="101">
        <v>90.334455877963293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8.1446291372095292</v>
      </c>
      <c r="C58" s="122">
        <v>7.8133432065507638</v>
      </c>
      <c r="D58" s="122">
        <v>7.6155785882735012</v>
      </c>
      <c r="E58" s="122">
        <v>6.9412860650629513</v>
      </c>
      <c r="F58" s="122">
        <v>7.568248086820053</v>
      </c>
      <c r="G58" s="122">
        <v>6.9327127887461133</v>
      </c>
      <c r="H58" s="122">
        <v>7.0678867561859118</v>
      </c>
      <c r="I58" s="122">
        <v>7.595294728289109</v>
      </c>
      <c r="J58" s="122">
        <v>8.0781541938324288</v>
      </c>
      <c r="K58" s="122">
        <v>7.4020041999233959</v>
      </c>
      <c r="L58" s="122">
        <v>9.5421159500217048</v>
      </c>
      <c r="M58" s="122">
        <v>9.3910649238737562</v>
      </c>
      <c r="N58" s="122">
        <v>3.2402571775247111</v>
      </c>
      <c r="O58" s="122">
        <v>15.915820251688656</v>
      </c>
      <c r="P58" s="122">
        <v>18.24065789080101</v>
      </c>
      <c r="Q58" s="122">
        <v>17.958400094731715</v>
      </c>
      <c r="R58" s="122">
        <v>18.955968496496876</v>
      </c>
      <c r="S58" s="122">
        <v>23.301964681212045</v>
      </c>
      <c r="T58" s="122">
        <v>36.411047361250553</v>
      </c>
      <c r="U58" s="122">
        <v>46.648881232454812</v>
      </c>
      <c r="V58" s="122">
        <v>59.292125170195952</v>
      </c>
      <c r="W58" s="122">
        <v>58.608054703781072</v>
      </c>
      <c r="X58" s="122">
        <v>55.061196049342833</v>
      </c>
      <c r="Y58" s="122">
        <v>49.140561595220873</v>
      </c>
      <c r="DA58" s="130" t="s">
        <v>2633</v>
      </c>
    </row>
    <row r="59" spans="1:105" ht="12" customHeight="1" x14ac:dyDescent="0.25">
      <c r="A59" s="97" t="s">
        <v>50</v>
      </c>
      <c r="B59" s="98">
        <v>189.6019943103982</v>
      </c>
      <c r="C59" s="98">
        <v>190.37555479727777</v>
      </c>
      <c r="D59" s="98">
        <v>201.84357499308649</v>
      </c>
      <c r="E59" s="98">
        <v>194.52552726592592</v>
      </c>
      <c r="F59" s="98">
        <v>221.89478483024234</v>
      </c>
      <c r="G59" s="98">
        <v>205.47947418752952</v>
      </c>
      <c r="H59" s="98">
        <v>205.5266172481756</v>
      </c>
      <c r="I59" s="98">
        <v>213.2821905750647</v>
      </c>
      <c r="J59" s="98">
        <v>215.34855613862413</v>
      </c>
      <c r="K59" s="98">
        <v>189.96789813555458</v>
      </c>
      <c r="L59" s="98">
        <v>235.92178297080699</v>
      </c>
      <c r="M59" s="98">
        <v>220.69494302436166</v>
      </c>
      <c r="N59" s="98">
        <v>69.216486251570345</v>
      </c>
      <c r="O59" s="98">
        <v>251.12350446004965</v>
      </c>
      <c r="P59" s="98">
        <v>243.80095340940252</v>
      </c>
      <c r="Q59" s="98">
        <v>213.31290786270165</v>
      </c>
      <c r="R59" s="98">
        <v>199.90298059792963</v>
      </c>
      <c r="S59" s="98">
        <v>197.66483737680724</v>
      </c>
      <c r="T59" s="98">
        <v>236.35838833031892</v>
      </c>
      <c r="U59" s="98">
        <v>242.46924799626584</v>
      </c>
      <c r="V59" s="98">
        <v>276.22241587165735</v>
      </c>
      <c r="W59" s="98">
        <v>264.67948948357173</v>
      </c>
      <c r="X59" s="98">
        <v>247.07858313660515</v>
      </c>
      <c r="Y59" s="98">
        <v>220.21243978818157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1796.4329282115868</v>
      </c>
      <c r="C62" s="117">
        <f t="shared" si="21"/>
        <v>1644.6474530831097</v>
      </c>
      <c r="D62" s="117">
        <f t="shared" si="21"/>
        <v>1414.1605883180857</v>
      </c>
      <c r="E62" s="117">
        <f t="shared" si="21"/>
        <v>1621.1957925816569</v>
      </c>
      <c r="F62" s="117">
        <f t="shared" si="21"/>
        <v>1534.8838123974583</v>
      </c>
      <c r="G62" s="117">
        <f t="shared" si="21"/>
        <v>1822.1702279157003</v>
      </c>
      <c r="H62" s="117">
        <f t="shared" si="21"/>
        <v>2201.6030485367637</v>
      </c>
      <c r="I62" s="117">
        <f t="shared" si="21"/>
        <v>2016.0155152504817</v>
      </c>
      <c r="J62" s="117">
        <f t="shared" si="21"/>
        <v>1861.5114808972553</v>
      </c>
      <c r="K62" s="117">
        <f t="shared" si="21"/>
        <v>1886.2250950909186</v>
      </c>
      <c r="L62" s="117">
        <f t="shared" si="21"/>
        <v>1699.779965097573</v>
      </c>
      <c r="M62" s="117">
        <f t="shared" si="21"/>
        <v>2174.2503857304737</v>
      </c>
      <c r="N62" s="117">
        <f t="shared" si="21"/>
        <v>1882.3227782871118</v>
      </c>
      <c r="O62" s="117">
        <f t="shared" si="21"/>
        <v>1307.824648221344</v>
      </c>
      <c r="P62" s="117">
        <f t="shared" si="21"/>
        <v>1219.1238346351686</v>
      </c>
      <c r="Q62" s="117">
        <f t="shared" si="21"/>
        <v>1689.1467817216687</v>
      </c>
      <c r="R62" s="117">
        <f t="shared" ref="R62:V62" si="22">R63+R66+R68+R77</f>
        <v>1459.8256597958014</v>
      </c>
      <c r="S62" s="117">
        <f t="shared" si="22"/>
        <v>1454.3007509038653</v>
      </c>
      <c r="T62" s="117">
        <f t="shared" si="22"/>
        <v>1207.3633599302464</v>
      </c>
      <c r="U62" s="117">
        <f t="shared" si="22"/>
        <v>1252.8498802290901</v>
      </c>
      <c r="V62" s="117">
        <f t="shared" si="22"/>
        <v>1302.4382968560678</v>
      </c>
      <c r="W62" s="117">
        <f t="shared" ref="W62:Y62" si="23">W63+W66+W68+W77</f>
        <v>1434.4565187289572</v>
      </c>
      <c r="X62" s="117">
        <f t="shared" si="23"/>
        <v>1347.5158517831092</v>
      </c>
      <c r="Y62" s="117">
        <f t="shared" si="23"/>
        <v>1072.5258447864376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1748.8972801602749</v>
      </c>
      <c r="C63" s="122">
        <f t="shared" si="24"/>
        <v>1602.9957955874245</v>
      </c>
      <c r="D63" s="122">
        <f t="shared" si="24"/>
        <v>1378.7820082929527</v>
      </c>
      <c r="E63" s="122">
        <f t="shared" si="24"/>
        <v>1585.04004763025</v>
      </c>
      <c r="F63" s="122">
        <f t="shared" si="24"/>
        <v>1499.118052901692</v>
      </c>
      <c r="G63" s="122">
        <f t="shared" si="24"/>
        <v>1782.4989928202817</v>
      </c>
      <c r="H63" s="122">
        <f t="shared" si="24"/>
        <v>2152.5136231848387</v>
      </c>
      <c r="I63" s="122">
        <f t="shared" si="24"/>
        <v>1969.0927461558897</v>
      </c>
      <c r="J63" s="122">
        <f t="shared" si="24"/>
        <v>1813.9425789832092</v>
      </c>
      <c r="K63" s="122">
        <f t="shared" si="24"/>
        <v>1830.8241210414019</v>
      </c>
      <c r="L63" s="122">
        <f t="shared" si="24"/>
        <v>1648.0653462650671</v>
      </c>
      <c r="M63" s="122">
        <f t="shared" si="24"/>
        <v>2123.9870095716801</v>
      </c>
      <c r="N63" s="122">
        <f t="shared" si="24"/>
        <v>1830.1080267857938</v>
      </c>
      <c r="O63" s="122">
        <f t="shared" si="24"/>
        <v>1248.4713642436714</v>
      </c>
      <c r="P63" s="122">
        <f t="shared" si="24"/>
        <v>1163.5970207196849</v>
      </c>
      <c r="Q63" s="122">
        <f t="shared" si="24"/>
        <v>1629.9519535475852</v>
      </c>
      <c r="R63" s="122">
        <f t="shared" ref="R63:V63" si="25">SUM(R64:R65)</f>
        <v>1402.3337152810009</v>
      </c>
      <c r="S63" s="122">
        <f t="shared" si="25"/>
        <v>1389.2596266535984</v>
      </c>
      <c r="T63" s="122">
        <f t="shared" si="25"/>
        <v>1146.1872917682726</v>
      </c>
      <c r="U63" s="122">
        <f t="shared" si="25"/>
        <v>1196.6489645836164</v>
      </c>
      <c r="V63" s="122">
        <f t="shared" si="25"/>
        <v>1250.3614565333592</v>
      </c>
      <c r="W63" s="122">
        <f t="shared" ref="W63:Y63" si="26">SUM(W64:W65)</f>
        <v>1382.069760027757</v>
      </c>
      <c r="X63" s="122">
        <f t="shared" si="26"/>
        <v>1292.0040538281335</v>
      </c>
      <c r="Y63" s="122">
        <f t="shared" si="26"/>
        <v>1011.8945159360439</v>
      </c>
      <c r="DA63" s="130" t="s">
        <v>2637</v>
      </c>
    </row>
    <row r="64" spans="1:105" ht="12" customHeight="1" x14ac:dyDescent="0.25">
      <c r="A64" s="97" t="s">
        <v>212</v>
      </c>
      <c r="B64" s="98">
        <v>1748.8972801602749</v>
      </c>
      <c r="C64" s="98">
        <v>1602.9957955874245</v>
      </c>
      <c r="D64" s="98">
        <v>1378.7820082929527</v>
      </c>
      <c r="E64" s="98">
        <v>1585.04004763025</v>
      </c>
      <c r="F64" s="98">
        <v>1499.118052901692</v>
      </c>
      <c r="G64" s="98">
        <v>1782.4989928202817</v>
      </c>
      <c r="H64" s="98">
        <v>2152.5136231848387</v>
      </c>
      <c r="I64" s="98">
        <v>1969.0927461558897</v>
      </c>
      <c r="J64" s="98">
        <v>1813.9425789832092</v>
      </c>
      <c r="K64" s="98">
        <v>1830.8241210414019</v>
      </c>
      <c r="L64" s="98">
        <v>1648.0653462650671</v>
      </c>
      <c r="M64" s="98">
        <v>2123.9870095716801</v>
      </c>
      <c r="N64" s="98">
        <v>1830.1080267857938</v>
      </c>
      <c r="O64" s="98">
        <v>1248.4713642436714</v>
      </c>
      <c r="P64" s="98">
        <v>1163.5970207196849</v>
      </c>
      <c r="Q64" s="98">
        <v>1629.9519535475852</v>
      </c>
      <c r="R64" s="98">
        <v>1402.3337152810009</v>
      </c>
      <c r="S64" s="98">
        <v>1389.2596266535984</v>
      </c>
      <c r="T64" s="98">
        <v>1146.1872917682726</v>
      </c>
      <c r="U64" s="98">
        <v>1196.6489645836164</v>
      </c>
      <c r="V64" s="98">
        <v>1250.3614565333592</v>
      </c>
      <c r="W64" s="98">
        <v>1382.069760027757</v>
      </c>
      <c r="X64" s="98">
        <v>1292.0040538281335</v>
      </c>
      <c r="Y64" s="98">
        <v>1011.8945159360439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43.556350653079733</v>
      </c>
      <c r="C68" s="122">
        <v>38.109762542386044</v>
      </c>
      <c r="D68" s="122">
        <v>32.042727254357338</v>
      </c>
      <c r="E68" s="122">
        <v>32.7120516992292</v>
      </c>
      <c r="F68" s="122">
        <v>32.315353028786056</v>
      </c>
      <c r="G68" s="122">
        <v>35.778760443415713</v>
      </c>
      <c r="H68" s="122">
        <v>44.210809152379696</v>
      </c>
      <c r="I68" s="122">
        <v>42.264964404865189</v>
      </c>
      <c r="J68" s="122">
        <v>43.15698918381991</v>
      </c>
      <c r="K68" s="122">
        <v>50.496983655089281</v>
      </c>
      <c r="L68" s="122">
        <v>47.075705217306094</v>
      </c>
      <c r="M68" s="122">
        <v>46.020591133406541</v>
      </c>
      <c r="N68" s="122">
        <v>47.697401987744257</v>
      </c>
      <c r="O68" s="122">
        <v>54.190431126541895</v>
      </c>
      <c r="P68" s="122">
        <v>50.678760599917027</v>
      </c>
      <c r="Q68" s="122">
        <v>53.887565142127372</v>
      </c>
      <c r="R68" s="122">
        <v>49.653570405765521</v>
      </c>
      <c r="S68" s="122">
        <v>57.5127617605553</v>
      </c>
      <c r="T68" s="122">
        <v>53.479737325947347</v>
      </c>
      <c r="U68" s="122">
        <v>47.82325921006786</v>
      </c>
      <c r="V68" s="122">
        <v>44.288341431867032</v>
      </c>
      <c r="W68" s="122">
        <v>44.267081808657281</v>
      </c>
      <c r="X68" s="122">
        <v>46.375207087493621</v>
      </c>
      <c r="Y68" s="122">
        <v>49.876561040534348</v>
      </c>
      <c r="DA68" s="130" t="s">
        <v>2642</v>
      </c>
    </row>
    <row r="69" spans="1:105" ht="12" customHeight="1" x14ac:dyDescent="0.25">
      <c r="A69" s="97" t="s">
        <v>134</v>
      </c>
      <c r="B69" s="98">
        <v>425.263963913184</v>
      </c>
      <c r="C69" s="98">
        <v>366.01699582978807</v>
      </c>
      <c r="D69" s="98">
        <v>301.25907008747845</v>
      </c>
      <c r="E69" s="98">
        <v>305.6743710941173</v>
      </c>
      <c r="F69" s="98">
        <v>301.93942318622788</v>
      </c>
      <c r="G69" s="98">
        <v>332.34577246144795</v>
      </c>
      <c r="H69" s="98">
        <v>409.57147625008463</v>
      </c>
      <c r="I69" s="98">
        <v>391.06211314526433</v>
      </c>
      <c r="J69" s="98">
        <v>400.99405493883859</v>
      </c>
      <c r="K69" s="98">
        <v>472.77063653242186</v>
      </c>
      <c r="L69" s="98">
        <v>433.55177337553664</v>
      </c>
      <c r="M69" s="98">
        <v>407.83036092055647</v>
      </c>
      <c r="N69" s="98">
        <v>393.61138820639985</v>
      </c>
      <c r="O69" s="98">
        <v>426.23171175609775</v>
      </c>
      <c r="P69" s="98">
        <v>393.95381562759655</v>
      </c>
      <c r="Q69" s="98">
        <v>417.07720386664187</v>
      </c>
      <c r="R69" s="98">
        <v>373.94655063126118</v>
      </c>
      <c r="S69" s="98">
        <v>415.13630754993648</v>
      </c>
      <c r="T69" s="98">
        <v>390.901757461562</v>
      </c>
      <c r="U69" s="98">
        <v>375.24682047357732</v>
      </c>
      <c r="V69" s="98">
        <v>373.17912917198657</v>
      </c>
      <c r="W69" s="98">
        <v>376.71867649277027</v>
      </c>
      <c r="X69" s="98">
        <v>384.67282760014183</v>
      </c>
      <c r="Y69" s="98">
        <v>391.78980129581515</v>
      </c>
      <c r="DA69" s="63" t="s">
        <v>2643</v>
      </c>
    </row>
    <row r="70" spans="1:105" ht="12" customHeight="1" x14ac:dyDescent="0.25">
      <c r="A70" s="97" t="s">
        <v>133</v>
      </c>
      <c r="B70" s="98">
        <v>84.203346088245667</v>
      </c>
      <c r="C70" s="98">
        <v>70.62853312378958</v>
      </c>
      <c r="D70" s="98">
        <v>30.425603737524177</v>
      </c>
      <c r="E70" s="98">
        <v>46.857882438184532</v>
      </c>
      <c r="F70" s="98">
        <v>36.377596436779022</v>
      </c>
      <c r="G70" s="98">
        <v>74.06710506295812</v>
      </c>
      <c r="H70" s="98">
        <v>84.010090825554656</v>
      </c>
      <c r="I70" s="98">
        <v>80.465097587212512</v>
      </c>
      <c r="J70" s="98">
        <v>80.457524484025328</v>
      </c>
      <c r="K70" s="98">
        <v>97.745495541764669</v>
      </c>
      <c r="L70" s="98">
        <v>89.133859758287514</v>
      </c>
      <c r="M70" s="98">
        <v>81.381616442569396</v>
      </c>
      <c r="N70" s="98">
        <v>65.298513433949822</v>
      </c>
      <c r="O70" s="98">
        <v>79.108823824185734</v>
      </c>
      <c r="P70" s="98">
        <v>71.275771893170329</v>
      </c>
      <c r="Q70" s="98">
        <v>72.393965414850072</v>
      </c>
      <c r="R70" s="98">
        <v>72.660759296123828</v>
      </c>
      <c r="S70" s="98">
        <v>81.365867708635264</v>
      </c>
      <c r="T70" s="98">
        <v>69.776388727242121</v>
      </c>
      <c r="U70" s="98">
        <v>60.513693810677985</v>
      </c>
      <c r="V70" s="98">
        <v>56.759388779296501</v>
      </c>
      <c r="W70" s="98">
        <v>69.671075703558429</v>
      </c>
      <c r="X70" s="98">
        <v>72.303658768385105</v>
      </c>
      <c r="Y70" s="98">
        <v>62.945190300992365</v>
      </c>
      <c r="DA70" s="63" t="s">
        <v>2644</v>
      </c>
    </row>
    <row r="71" spans="1:105" ht="12" customHeight="1" x14ac:dyDescent="0.25">
      <c r="A71" s="100" t="s">
        <v>212</v>
      </c>
      <c r="B71" s="101">
        <v>84.203346088245667</v>
      </c>
      <c r="C71" s="101">
        <v>70.62853312378958</v>
      </c>
      <c r="D71" s="101">
        <v>30.425603737524177</v>
      </c>
      <c r="E71" s="101">
        <v>46.857882438184532</v>
      </c>
      <c r="F71" s="101">
        <v>36.377596436779022</v>
      </c>
      <c r="G71" s="101">
        <v>74.06710506295812</v>
      </c>
      <c r="H71" s="101">
        <v>84.010090825554656</v>
      </c>
      <c r="I71" s="101">
        <v>80.465097587212512</v>
      </c>
      <c r="J71" s="101">
        <v>80.457524484025328</v>
      </c>
      <c r="K71" s="101">
        <v>97.745495541764669</v>
      </c>
      <c r="L71" s="101">
        <v>89.133859758287514</v>
      </c>
      <c r="M71" s="101">
        <v>81.381616442569396</v>
      </c>
      <c r="N71" s="101">
        <v>65.298513433949822</v>
      </c>
      <c r="O71" s="101">
        <v>79.108823824185734</v>
      </c>
      <c r="P71" s="101">
        <v>71.275771893170329</v>
      </c>
      <c r="Q71" s="101">
        <v>72.393965414850072</v>
      </c>
      <c r="R71" s="101">
        <v>72.660759296123828</v>
      </c>
      <c r="S71" s="101">
        <v>81.365867708635264</v>
      </c>
      <c r="T71" s="101">
        <v>69.776388727242121</v>
      </c>
      <c r="U71" s="101">
        <v>60.513693810677985</v>
      </c>
      <c r="V71" s="101">
        <v>56.759388779296501</v>
      </c>
      <c r="W71" s="101">
        <v>69.671075703558429</v>
      </c>
      <c r="X71" s="101">
        <v>72.303658768385105</v>
      </c>
      <c r="Y71" s="101">
        <v>62.945190300992365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3.9792973982322302</v>
      </c>
      <c r="C77" s="122">
        <v>3.5418949532992023</v>
      </c>
      <c r="D77" s="122">
        <v>3.3358527707757233</v>
      </c>
      <c r="E77" s="122">
        <v>3.4436932521776669</v>
      </c>
      <c r="F77" s="122">
        <v>3.4504064669802141</v>
      </c>
      <c r="G77" s="122">
        <v>3.8924746520028037</v>
      </c>
      <c r="H77" s="122">
        <v>4.8786161995454211</v>
      </c>
      <c r="I77" s="122">
        <v>4.6578046897268095</v>
      </c>
      <c r="J77" s="122">
        <v>4.4119127302263585</v>
      </c>
      <c r="K77" s="122">
        <v>4.9039903944273577</v>
      </c>
      <c r="L77" s="122">
        <v>4.6389136151999644</v>
      </c>
      <c r="M77" s="122">
        <v>4.242785025387195</v>
      </c>
      <c r="N77" s="122">
        <v>4.5173495135737296</v>
      </c>
      <c r="O77" s="122">
        <v>5.1628528511307792</v>
      </c>
      <c r="P77" s="122">
        <v>4.8480533155666246</v>
      </c>
      <c r="Q77" s="122">
        <v>5.3072630319562055</v>
      </c>
      <c r="R77" s="122">
        <v>7.8383741090348851</v>
      </c>
      <c r="S77" s="122">
        <v>7.5283624897114931</v>
      </c>
      <c r="T77" s="122">
        <v>7.6963308360263669</v>
      </c>
      <c r="U77" s="122">
        <v>8.3776564354058909</v>
      </c>
      <c r="V77" s="122">
        <v>7.7884988908416188</v>
      </c>
      <c r="W77" s="122">
        <v>8.1196768925427971</v>
      </c>
      <c r="X77" s="122">
        <v>9.1365908674821164</v>
      </c>
      <c r="Y77" s="122">
        <v>10.754767809859159</v>
      </c>
      <c r="DA77" s="130" t="s">
        <v>2651</v>
      </c>
    </row>
    <row r="78" spans="1:105" ht="12" customHeight="1" x14ac:dyDescent="0.25">
      <c r="A78" s="97" t="s">
        <v>189</v>
      </c>
      <c r="B78" s="98">
        <v>164.13309788033197</v>
      </c>
      <c r="C78" s="98">
        <v>145.17877116270355</v>
      </c>
      <c r="D78" s="98">
        <v>135.04976601915394</v>
      </c>
      <c r="E78" s="98">
        <v>140.31108070338928</v>
      </c>
      <c r="F78" s="98">
        <v>142.49587517489081</v>
      </c>
      <c r="G78" s="98">
        <v>159.44447926739088</v>
      </c>
      <c r="H78" s="98">
        <v>197.87289159340762</v>
      </c>
      <c r="I78" s="98">
        <v>188.18152840701887</v>
      </c>
      <c r="J78" s="98">
        <v>179.61925096261788</v>
      </c>
      <c r="K78" s="98">
        <v>203.1557544198657</v>
      </c>
      <c r="L78" s="98">
        <v>189.38803533821365</v>
      </c>
      <c r="M78" s="98">
        <v>169.94736242431503</v>
      </c>
      <c r="N78" s="98">
        <v>172.4873805933812</v>
      </c>
      <c r="O78" s="98">
        <v>194.13014976621724</v>
      </c>
      <c r="P78" s="98">
        <v>171.64193838595324</v>
      </c>
      <c r="Q78" s="98">
        <v>172.48239459707543</v>
      </c>
      <c r="R78" s="98">
        <v>217.64528816403634</v>
      </c>
      <c r="S78" s="98">
        <v>197.01047187798039</v>
      </c>
      <c r="T78" s="98">
        <v>199.10715231788043</v>
      </c>
      <c r="U78" s="98">
        <v>225.12172294308496</v>
      </c>
      <c r="V78" s="98">
        <v>222.28777323513927</v>
      </c>
      <c r="W78" s="98">
        <v>214.68213520391484</v>
      </c>
      <c r="X78" s="98">
        <v>211.05509359295357</v>
      </c>
      <c r="Y78" s="98">
        <v>207.68018592346519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9.8431135357316872</v>
      </c>
      <c r="C81" s="117">
        <f t="shared" si="28"/>
        <v>9.7729413953699016</v>
      </c>
      <c r="D81" s="117">
        <f t="shared" si="28"/>
        <v>10.152395494509628</v>
      </c>
      <c r="E81" s="117">
        <f t="shared" si="28"/>
        <v>9.8550011327022045</v>
      </c>
      <c r="F81" s="117">
        <f t="shared" si="28"/>
        <v>10.438493023297148</v>
      </c>
      <c r="G81" s="117">
        <f t="shared" si="28"/>
        <v>9.6546429464080994</v>
      </c>
      <c r="H81" s="117">
        <f t="shared" si="28"/>
        <v>9.5748784896419359</v>
      </c>
      <c r="I81" s="117">
        <f t="shared" si="28"/>
        <v>9.5613784151528041</v>
      </c>
      <c r="J81" s="117">
        <f t="shared" si="28"/>
        <v>9.8014467905554916</v>
      </c>
      <c r="K81" s="117">
        <f t="shared" si="28"/>
        <v>8.8938645942440342</v>
      </c>
      <c r="L81" s="117">
        <f t="shared" si="28"/>
        <v>10.151380402858635</v>
      </c>
      <c r="M81" s="117">
        <f t="shared" si="28"/>
        <v>9.6079438287752144</v>
      </c>
      <c r="N81" s="117">
        <f t="shared" si="28"/>
        <v>4.0539520390496495</v>
      </c>
      <c r="O81" s="117">
        <f t="shared" si="28"/>
        <v>14.634950327691529</v>
      </c>
      <c r="P81" s="117">
        <f t="shared" si="28"/>
        <v>15.771799981076336</v>
      </c>
      <c r="Q81" s="117">
        <f t="shared" si="28"/>
        <v>15.715587794294256</v>
      </c>
      <c r="R81" s="117">
        <f t="shared" ref="R81:V81" si="29">R82+R85+R87+R100</f>
        <v>16.004700398045106</v>
      </c>
      <c r="S81" s="117">
        <f t="shared" si="29"/>
        <v>18.799138860948812</v>
      </c>
      <c r="T81" s="117">
        <f t="shared" si="29"/>
        <v>28.581385310234847</v>
      </c>
      <c r="U81" s="117">
        <f t="shared" si="29"/>
        <v>33.830176140622669</v>
      </c>
      <c r="V81" s="117">
        <f t="shared" si="29"/>
        <v>42.939215761447976</v>
      </c>
      <c r="W81" s="117">
        <f t="shared" ref="W81:Y81" si="30">W82+W85+W87+W100</f>
        <v>44.408349680062891</v>
      </c>
      <c r="X81" s="117">
        <f t="shared" si="30"/>
        <v>44.719946393237443</v>
      </c>
      <c r="Y81" s="117">
        <f t="shared" si="30"/>
        <v>41.902646407889605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3.1501139758956946</v>
      </c>
      <c r="C87" s="122">
        <v>3.2677337465467686</v>
      </c>
      <c r="D87" s="122">
        <v>3.6015125274986723</v>
      </c>
      <c r="E87" s="122">
        <v>3.8126680530021786</v>
      </c>
      <c r="F87" s="122">
        <v>3.8530563468205514</v>
      </c>
      <c r="G87" s="122">
        <v>3.5959785546119498</v>
      </c>
      <c r="H87" s="122">
        <v>3.2660930080594683</v>
      </c>
      <c r="I87" s="122">
        <v>2.6518386316850804</v>
      </c>
      <c r="J87" s="122">
        <v>2.5473722721706942</v>
      </c>
      <c r="K87" s="122">
        <v>2.3551893944399525</v>
      </c>
      <c r="L87" s="122">
        <v>1.9674077476213307</v>
      </c>
      <c r="M87" s="122">
        <v>1.4889695183749956</v>
      </c>
      <c r="N87" s="122">
        <v>1.2506936061296079</v>
      </c>
      <c r="O87" s="122">
        <v>2.0346153000263381</v>
      </c>
      <c r="P87" s="122">
        <v>2.0987447175168685</v>
      </c>
      <c r="Q87" s="122">
        <v>1.9942841051665821</v>
      </c>
      <c r="R87" s="122">
        <v>1.8914053432774476</v>
      </c>
      <c r="S87" s="122">
        <v>1.9631252808795925</v>
      </c>
      <c r="T87" s="122">
        <v>1.9897056007104379</v>
      </c>
      <c r="U87" s="122">
        <v>2.1430274619831167</v>
      </c>
      <c r="V87" s="122">
        <v>2.264609414560979</v>
      </c>
      <c r="W87" s="122">
        <v>2.2240243244980298</v>
      </c>
      <c r="X87" s="122">
        <v>2.207448889044028</v>
      </c>
      <c r="Y87" s="122">
        <v>2.0881815871483504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448.61395968054404</v>
      </c>
      <c r="C92" s="101">
        <v>444.25950656273022</v>
      </c>
      <c r="D92" s="101">
        <v>463.24897838043114</v>
      </c>
      <c r="E92" s="101">
        <v>462.94415075029286</v>
      </c>
      <c r="F92" s="101">
        <v>469.01318369241</v>
      </c>
      <c r="G92" s="101">
        <v>459.11563099835115</v>
      </c>
      <c r="H92" s="101">
        <v>468.08021980928993</v>
      </c>
      <c r="I92" s="101">
        <v>446.75258029800818</v>
      </c>
      <c r="J92" s="101">
        <v>484.30933850228178</v>
      </c>
      <c r="K92" s="101">
        <v>515.06737723839808</v>
      </c>
      <c r="L92" s="101">
        <v>485.05317261593223</v>
      </c>
      <c r="M92" s="101">
        <v>401.63896764056176</v>
      </c>
      <c r="N92" s="101">
        <v>353.95693641052105</v>
      </c>
      <c r="O92" s="101">
        <v>524.78864821057834</v>
      </c>
      <c r="P92" s="101">
        <v>508.06562945135124</v>
      </c>
      <c r="Q92" s="101">
        <v>474.97479589312502</v>
      </c>
      <c r="R92" s="101">
        <v>458.96622686050705</v>
      </c>
      <c r="S92" s="101">
        <v>462.56972440115806</v>
      </c>
      <c r="T92" s="101">
        <v>442.09687327638073</v>
      </c>
      <c r="U92" s="101">
        <v>429.44323883595177</v>
      </c>
      <c r="V92" s="101">
        <v>430.65813389578909</v>
      </c>
      <c r="W92" s="101">
        <v>432.98778593991267</v>
      </c>
      <c r="X92" s="101">
        <v>446.47486314736568</v>
      </c>
      <c r="Y92" s="101">
        <v>447.27347427092417</v>
      </c>
      <c r="DA92" s="131" t="s">
        <v>2665</v>
      </c>
    </row>
    <row r="93" spans="1:105" ht="12" customHeight="1" x14ac:dyDescent="0.25">
      <c r="A93" s="107" t="s">
        <v>123</v>
      </c>
      <c r="B93" s="104">
        <v>89.827323341856669</v>
      </c>
      <c r="C93" s="104">
        <v>88.153098930417059</v>
      </c>
      <c r="D93" s="104">
        <v>94.481020983382919</v>
      </c>
      <c r="E93" s="104">
        <v>91.453249261058161</v>
      </c>
      <c r="F93" s="104">
        <v>94.787628217417421</v>
      </c>
      <c r="G93" s="104">
        <v>105.23450386919873</v>
      </c>
      <c r="H93" s="104">
        <v>96.107825708481599</v>
      </c>
      <c r="I93" s="104">
        <v>91.545247467192553</v>
      </c>
      <c r="J93" s="104">
        <v>97.35094909810158</v>
      </c>
      <c r="K93" s="104">
        <v>104.16132342163004</v>
      </c>
      <c r="L93" s="104">
        <v>97.434506095925087</v>
      </c>
      <c r="M93" s="104">
        <v>66.883147518263982</v>
      </c>
      <c r="N93" s="104">
        <v>3.5649592544483224</v>
      </c>
      <c r="O93" s="104">
        <v>96.972716689300839</v>
      </c>
      <c r="P93" s="104">
        <v>91.307559745944275</v>
      </c>
      <c r="Q93" s="104">
        <v>79.766612578973252</v>
      </c>
      <c r="R93" s="104">
        <v>86.684823902045935</v>
      </c>
      <c r="S93" s="104">
        <v>88.329068022521298</v>
      </c>
      <c r="T93" s="104">
        <v>77.729750171193274</v>
      </c>
      <c r="U93" s="104">
        <v>69.371296869725612</v>
      </c>
      <c r="V93" s="104">
        <v>65.509270601783797</v>
      </c>
      <c r="W93" s="104">
        <v>79.405729794566213</v>
      </c>
      <c r="X93" s="104">
        <v>83.301058329602782</v>
      </c>
      <c r="Y93" s="104">
        <v>70.36353513062555</v>
      </c>
      <c r="DA93" s="132" t="s">
        <v>2666</v>
      </c>
    </row>
    <row r="94" spans="1:105" ht="12" customHeight="1" x14ac:dyDescent="0.25">
      <c r="A94" s="108" t="s">
        <v>50</v>
      </c>
      <c r="B94" s="98">
        <v>89.827323341856669</v>
      </c>
      <c r="C94" s="98">
        <v>88.153098930417059</v>
      </c>
      <c r="D94" s="98">
        <v>94.481020983382919</v>
      </c>
      <c r="E94" s="98">
        <v>91.453249261058161</v>
      </c>
      <c r="F94" s="98">
        <v>94.787628217417421</v>
      </c>
      <c r="G94" s="98">
        <v>105.23450386919873</v>
      </c>
      <c r="H94" s="98">
        <v>96.107825708481599</v>
      </c>
      <c r="I94" s="98">
        <v>91.545247467192553</v>
      </c>
      <c r="J94" s="98">
        <v>97.35094909810158</v>
      </c>
      <c r="K94" s="98">
        <v>104.16132342163004</v>
      </c>
      <c r="L94" s="98">
        <v>97.434506095925087</v>
      </c>
      <c r="M94" s="98">
        <v>66.883147518263982</v>
      </c>
      <c r="N94" s="98">
        <v>3.5649592544483224</v>
      </c>
      <c r="O94" s="98">
        <v>96.972716689300839</v>
      </c>
      <c r="P94" s="98">
        <v>91.307559745944275</v>
      </c>
      <c r="Q94" s="98">
        <v>79.766612578973252</v>
      </c>
      <c r="R94" s="98">
        <v>86.684823902045935</v>
      </c>
      <c r="S94" s="98">
        <v>88.329068022521298</v>
      </c>
      <c r="T94" s="98">
        <v>77.729750171193274</v>
      </c>
      <c r="U94" s="98">
        <v>69.371296869725612</v>
      </c>
      <c r="V94" s="98">
        <v>65.509270601783797</v>
      </c>
      <c r="W94" s="98">
        <v>79.405729794566213</v>
      </c>
      <c r="X94" s="98">
        <v>83.301058329602782</v>
      </c>
      <c r="Y94" s="98">
        <v>70.36353513062555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6.6929995598359922</v>
      </c>
      <c r="C100" s="122">
        <v>6.5052076488231325</v>
      </c>
      <c r="D100" s="122">
        <v>6.5508829670109563</v>
      </c>
      <c r="E100" s="122">
        <v>6.0423330797000254</v>
      </c>
      <c r="F100" s="122">
        <v>6.585436676476597</v>
      </c>
      <c r="G100" s="122">
        <v>6.0586643917961496</v>
      </c>
      <c r="H100" s="122">
        <v>6.3087854815824675</v>
      </c>
      <c r="I100" s="122">
        <v>6.9095397834677241</v>
      </c>
      <c r="J100" s="122">
        <v>7.2540745183847974</v>
      </c>
      <c r="K100" s="122">
        <v>6.5386751998040822</v>
      </c>
      <c r="L100" s="122">
        <v>8.1839726552373051</v>
      </c>
      <c r="M100" s="122">
        <v>8.118974310400219</v>
      </c>
      <c r="N100" s="122">
        <v>2.8032584329200412</v>
      </c>
      <c r="O100" s="122">
        <v>12.60033502766519</v>
      </c>
      <c r="P100" s="122">
        <v>13.673055263559467</v>
      </c>
      <c r="Q100" s="122">
        <v>13.721303689127675</v>
      </c>
      <c r="R100" s="122">
        <v>14.11329505476766</v>
      </c>
      <c r="S100" s="122">
        <v>16.836013580069221</v>
      </c>
      <c r="T100" s="122">
        <v>26.59167970952441</v>
      </c>
      <c r="U100" s="122">
        <v>31.687148678639549</v>
      </c>
      <c r="V100" s="122">
        <v>40.674606346886996</v>
      </c>
      <c r="W100" s="122">
        <v>42.184325355564859</v>
      </c>
      <c r="X100" s="122">
        <v>42.512497504193412</v>
      </c>
      <c r="Y100" s="122">
        <v>39.814464820741257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189.6019943103982</v>
      </c>
      <c r="C102" s="98">
        <v>190.44501574516724</v>
      </c>
      <c r="D102" s="98">
        <v>202.00292352975029</v>
      </c>
      <c r="E102" s="98">
        <v>194.75728245472968</v>
      </c>
      <c r="F102" s="98">
        <v>222.12581031520241</v>
      </c>
      <c r="G102" s="98">
        <v>205.53490130694607</v>
      </c>
      <c r="H102" s="98">
        <v>205.44505373886918</v>
      </c>
      <c r="I102" s="98">
        <v>213.15882124997248</v>
      </c>
      <c r="J102" s="98">
        <v>215.25905534906309</v>
      </c>
      <c r="K102" s="98">
        <v>189.92651380223509</v>
      </c>
      <c r="L102" s="98">
        <v>235.87383102094142</v>
      </c>
      <c r="M102" s="98">
        <v>220.59501099165004</v>
      </c>
      <c r="N102" s="98">
        <v>69.186863699590674</v>
      </c>
      <c r="O102" s="98">
        <v>251.09519141595604</v>
      </c>
      <c r="P102" s="98">
        <v>243.78955762566486</v>
      </c>
      <c r="Q102" s="98">
        <v>213.2478406389325</v>
      </c>
      <c r="R102" s="98">
        <v>199.83922009339204</v>
      </c>
      <c r="S102" s="98">
        <v>197.67641244843986</v>
      </c>
      <c r="T102" s="98">
        <v>236.2539527668655</v>
      </c>
      <c r="U102" s="98">
        <v>242.97310113229204</v>
      </c>
      <c r="V102" s="98">
        <v>276.79366057778634</v>
      </c>
      <c r="W102" s="98">
        <v>264.85058618876502</v>
      </c>
      <c r="X102" s="98">
        <v>246.76251275615255</v>
      </c>
      <c r="Y102" s="98">
        <v>219.56772600665795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7.5264859993522775</v>
      </c>
      <c r="G105" s="117">
        <f t="shared" si="35"/>
        <v>7.6620116241052445</v>
      </c>
      <c r="H105" s="117">
        <f t="shared" si="35"/>
        <v>7.8916076924513545</v>
      </c>
      <c r="I105" s="117">
        <f t="shared" si="35"/>
        <v>8.4247945609092945</v>
      </c>
      <c r="J105" s="117">
        <f t="shared" si="35"/>
        <v>8.6149755958367606</v>
      </c>
      <c r="K105" s="117">
        <f t="shared" si="35"/>
        <v>6.8071447760574069</v>
      </c>
      <c r="L105" s="117">
        <f t="shared" si="35"/>
        <v>9.105274153935488</v>
      </c>
      <c r="M105" s="117">
        <f t="shared" si="35"/>
        <v>8.3692345990123265</v>
      </c>
      <c r="N105" s="117">
        <f t="shared" si="35"/>
        <v>3.2565791693300072</v>
      </c>
      <c r="O105" s="117">
        <f t="shared" si="35"/>
        <v>13.76942359818702</v>
      </c>
      <c r="P105" s="117">
        <f t="shared" si="35"/>
        <v>16.672026961270227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7.5264859993522775</v>
      </c>
      <c r="G120" s="122">
        <v>7.6620116241052445</v>
      </c>
      <c r="H120" s="122">
        <v>7.8916076924513545</v>
      </c>
      <c r="I120" s="122">
        <v>8.4247945609092945</v>
      </c>
      <c r="J120" s="122">
        <v>8.6149755958367606</v>
      </c>
      <c r="K120" s="122">
        <v>6.8071447760574069</v>
      </c>
      <c r="L120" s="122">
        <v>9.105274153935488</v>
      </c>
      <c r="M120" s="122">
        <v>8.3692345990123265</v>
      </c>
      <c r="N120" s="122">
        <v>3.2565791693300072</v>
      </c>
      <c r="O120" s="122">
        <v>13.76942359818702</v>
      </c>
      <c r="P120" s="122">
        <v>16.672026961270227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220.41851855245955</v>
      </c>
      <c r="G121" s="98">
        <v>204.57571036361003</v>
      </c>
      <c r="H121" s="98">
        <v>205.18180000373522</v>
      </c>
      <c r="I121" s="98">
        <v>213.21210850301213</v>
      </c>
      <c r="J121" s="98">
        <v>215.37438989591902</v>
      </c>
      <c r="K121" s="98">
        <v>190.07642720837219</v>
      </c>
      <c r="L121" s="98">
        <v>236.0867512770416</v>
      </c>
      <c r="M121" s="98">
        <v>220.81903595855599</v>
      </c>
      <c r="N121" s="98">
        <v>69.20230734826265</v>
      </c>
      <c r="O121" s="98">
        <v>251.08948914341036</v>
      </c>
      <c r="P121" s="98">
        <v>243.82839430857706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8.1449408524303628</v>
      </c>
      <c r="C124" s="117">
        <f t="shared" si="42"/>
        <v>7.8246578925065879</v>
      </c>
      <c r="D124" s="117">
        <f t="shared" si="42"/>
        <v>7.4599730783081251</v>
      </c>
      <c r="E124" s="117">
        <f t="shared" si="42"/>
        <v>6.689222426665336</v>
      </c>
      <c r="F124" s="117">
        <f t="shared" si="42"/>
        <v>7.3248820132097476</v>
      </c>
      <c r="G124" s="117">
        <f t="shared" si="42"/>
        <v>6.8373926622050485</v>
      </c>
      <c r="H124" s="117">
        <f t="shared" si="42"/>
        <v>7.0927785337926421</v>
      </c>
      <c r="I124" s="117">
        <f t="shared" si="42"/>
        <v>7.7732667438836769</v>
      </c>
      <c r="J124" s="117">
        <f t="shared" si="42"/>
        <v>8.23153899938821</v>
      </c>
      <c r="K124" s="117">
        <f t="shared" si="42"/>
        <v>7.4810954424724541</v>
      </c>
      <c r="L124" s="117">
        <f t="shared" si="42"/>
        <v>9.5686654120424812</v>
      </c>
      <c r="M124" s="117">
        <f t="shared" si="42"/>
        <v>9.4663036089102217</v>
      </c>
      <c r="N124" s="117">
        <f t="shared" si="42"/>
        <v>3.2885003279442113</v>
      </c>
      <c r="O124" s="117">
        <f t="shared" si="42"/>
        <v>15.946142674999557</v>
      </c>
      <c r="P124" s="117">
        <f t="shared" si="42"/>
        <v>18.463050538925398</v>
      </c>
      <c r="Q124" s="117">
        <f t="shared" si="42"/>
        <v>18.851233760024623</v>
      </c>
      <c r="R124" s="117">
        <f t="shared" ref="R124:V124" si="43">R125+R128+R130+R139</f>
        <v>19.516987502467902</v>
      </c>
      <c r="S124" s="117">
        <f t="shared" si="43"/>
        <v>23.07428227224889</v>
      </c>
      <c r="T124" s="117">
        <f t="shared" si="43"/>
        <v>36.401893094964706</v>
      </c>
      <c r="U124" s="117">
        <f t="shared" si="43"/>
        <v>45.037132010279478</v>
      </c>
      <c r="V124" s="117">
        <f t="shared" si="43"/>
        <v>56.755379257667393</v>
      </c>
      <c r="W124" s="117">
        <f t="shared" ref="W124:Y124" si="44">W125+W128+W130+W139</f>
        <v>56.827352706173137</v>
      </c>
      <c r="X124" s="117">
        <f t="shared" si="44"/>
        <v>54.608482812552232</v>
      </c>
      <c r="Y124" s="117">
        <f t="shared" si="44"/>
        <v>49.832723693776494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8.1449408524303628</v>
      </c>
      <c r="C139" s="122">
        <v>7.8246578925065879</v>
      </c>
      <c r="D139" s="122">
        <v>7.4599730783081251</v>
      </c>
      <c r="E139" s="122">
        <v>6.689222426665336</v>
      </c>
      <c r="F139" s="122">
        <v>7.3248820132097476</v>
      </c>
      <c r="G139" s="122">
        <v>6.8373926622050485</v>
      </c>
      <c r="H139" s="122">
        <v>7.0927785337926421</v>
      </c>
      <c r="I139" s="122">
        <v>7.7732667438836769</v>
      </c>
      <c r="J139" s="122">
        <v>8.23153899938821</v>
      </c>
      <c r="K139" s="122">
        <v>7.4810954424724541</v>
      </c>
      <c r="L139" s="122">
        <v>9.5686654120424812</v>
      </c>
      <c r="M139" s="122">
        <v>9.4663036089102217</v>
      </c>
      <c r="N139" s="122">
        <v>3.2885003279442113</v>
      </c>
      <c r="O139" s="122">
        <v>15.946142674999557</v>
      </c>
      <c r="P139" s="122">
        <v>18.463050538925398</v>
      </c>
      <c r="Q139" s="122">
        <v>18.851233760024623</v>
      </c>
      <c r="R139" s="122">
        <v>19.516987502467902</v>
      </c>
      <c r="S139" s="122">
        <v>23.07428227224889</v>
      </c>
      <c r="T139" s="122">
        <v>36.401893094964706</v>
      </c>
      <c r="U139" s="122">
        <v>45.037132010279478</v>
      </c>
      <c r="V139" s="122">
        <v>56.755379257667393</v>
      </c>
      <c r="W139" s="122">
        <v>56.827352706173137</v>
      </c>
      <c r="X139" s="122">
        <v>54.608482812552232</v>
      </c>
      <c r="Y139" s="122">
        <v>49.832723693776494</v>
      </c>
      <c r="DA139" s="130" t="s">
        <v>2710</v>
      </c>
    </row>
    <row r="140" spans="1:105" ht="12" customHeight="1" x14ac:dyDescent="0.25">
      <c r="A140" s="97" t="s">
        <v>50</v>
      </c>
      <c r="B140" s="98">
        <v>189.60199431039817</v>
      </c>
      <c r="C140" s="98">
        <v>190.38628124767345</v>
      </c>
      <c r="D140" s="98">
        <v>201.79135078390414</v>
      </c>
      <c r="E140" s="98">
        <v>194.33104301066626</v>
      </c>
      <c r="F140" s="98">
        <v>221.64418226419662</v>
      </c>
      <c r="G140" s="98">
        <v>205.25745363538908</v>
      </c>
      <c r="H140" s="98">
        <v>205.42511676293239</v>
      </c>
      <c r="I140" s="98">
        <v>213.23061416147888</v>
      </c>
      <c r="J140" s="98">
        <v>215.31461309773331</v>
      </c>
      <c r="K140" s="98">
        <v>189.95414592571998</v>
      </c>
      <c r="L140" s="98">
        <v>235.8914582107958</v>
      </c>
      <c r="M140" s="98">
        <v>220.64872479556587</v>
      </c>
      <c r="N140" s="98">
        <v>69.205199370625479</v>
      </c>
      <c r="O140" s="98">
        <v>251.11611156172057</v>
      </c>
      <c r="P140" s="98">
        <v>243.78707248113517</v>
      </c>
      <c r="Q140" s="98">
        <v>213.23852379524834</v>
      </c>
      <c r="R140" s="98">
        <v>199.85124689866677</v>
      </c>
      <c r="S140" s="98">
        <v>197.81293635108963</v>
      </c>
      <c r="T140" s="98">
        <v>236.39172471810903</v>
      </c>
      <c r="U140" s="98">
        <v>242.9099297433759</v>
      </c>
      <c r="V140" s="98">
        <v>277.06376615120973</v>
      </c>
      <c r="W140" s="98">
        <v>265.71038460562994</v>
      </c>
      <c r="X140" s="98">
        <v>248.05823829271702</v>
      </c>
      <c r="Y140" s="98">
        <v>220.79419932956159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11.299882250632479</v>
      </c>
      <c r="C143" s="117">
        <f t="shared" si="49"/>
        <v>10.91111181138073</v>
      </c>
      <c r="D143" s="117">
        <f t="shared" si="49"/>
        <v>10.576857549192777</v>
      </c>
      <c r="E143" s="117">
        <f t="shared" si="49"/>
        <v>10.355593677612777</v>
      </c>
      <c r="F143" s="117">
        <f t="shared" si="49"/>
        <v>10.94102787944437</v>
      </c>
      <c r="G143" s="117">
        <f t="shared" si="49"/>
        <v>10.424369167086752</v>
      </c>
      <c r="H143" s="117">
        <f t="shared" si="49"/>
        <v>10.669872053817832</v>
      </c>
      <c r="I143" s="117">
        <f t="shared" si="49"/>
        <v>10.883842423765081</v>
      </c>
      <c r="J143" s="117">
        <f t="shared" si="49"/>
        <v>11.196963390587639</v>
      </c>
      <c r="K143" s="117">
        <f t="shared" si="49"/>
        <v>10.166367461416973</v>
      </c>
      <c r="L143" s="117">
        <f t="shared" si="49"/>
        <v>11.766581335220833</v>
      </c>
      <c r="M143" s="117">
        <f t="shared" si="49"/>
        <v>11.104655285037415</v>
      </c>
      <c r="N143" s="117">
        <f t="shared" si="49"/>
        <v>4.6442030366031712</v>
      </c>
      <c r="O143" s="117">
        <f t="shared" si="49"/>
        <v>19.531317748505952</v>
      </c>
      <c r="P143" s="117">
        <f t="shared" si="49"/>
        <v>24.664157920191052</v>
      </c>
      <c r="Q143" s="117">
        <f t="shared" si="49"/>
        <v>25.318766980356678</v>
      </c>
      <c r="R143" s="117">
        <f t="shared" ref="R143:V143" si="50">R144+R146+R148+R157</f>
        <v>24.602690563741245</v>
      </c>
      <c r="S143" s="117">
        <f t="shared" si="50"/>
        <v>27.888657261970238</v>
      </c>
      <c r="T143" s="117">
        <f t="shared" si="50"/>
        <v>41.027635307787591</v>
      </c>
      <c r="U143" s="117">
        <f t="shared" si="50"/>
        <v>48.702805104438212</v>
      </c>
      <c r="V143" s="117">
        <f t="shared" si="50"/>
        <v>60.118387237453675</v>
      </c>
      <c r="W143" s="117">
        <f t="shared" ref="W143:Y143" si="51">W144+W146+W148+W157</f>
        <v>58.770981782438028</v>
      </c>
      <c r="X143" s="117">
        <f t="shared" si="51"/>
        <v>53.811392710054719</v>
      </c>
      <c r="Y143" s="117">
        <f t="shared" si="51"/>
        <v>47.322508842876857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3.1623925651558293</v>
      </c>
      <c r="C148" s="122">
        <v>3.5435953842312782</v>
      </c>
      <c r="D148" s="122">
        <v>4.3136949950967942</v>
      </c>
      <c r="E148" s="122">
        <v>4.5193329076115667</v>
      </c>
      <c r="F148" s="122">
        <v>4.2498262490360501</v>
      </c>
      <c r="G148" s="122">
        <v>3.8005177864102455</v>
      </c>
      <c r="H148" s="122">
        <v>3.4217336011462827</v>
      </c>
      <c r="I148" s="122">
        <v>2.777893329005158</v>
      </c>
      <c r="J148" s="122">
        <v>2.6550094137164169</v>
      </c>
      <c r="K148" s="122">
        <v>2.4678634660943515</v>
      </c>
      <c r="L148" s="122">
        <v>2.0080764842196821</v>
      </c>
      <c r="M148" s="122">
        <v>1.49472103900901</v>
      </c>
      <c r="N148" s="122">
        <v>1.2491537562699371</v>
      </c>
      <c r="O148" s="122">
        <v>2.1023437567888377</v>
      </c>
      <c r="P148" s="122">
        <v>2.2819146034951472</v>
      </c>
      <c r="Q148" s="122">
        <v>2.0481071361729795</v>
      </c>
      <c r="R148" s="122">
        <v>1.8990150325083492</v>
      </c>
      <c r="S148" s="122">
        <v>1.9689499908995207</v>
      </c>
      <c r="T148" s="122">
        <v>2.0251431783524025</v>
      </c>
      <c r="U148" s="122">
        <v>2.2067379383151753</v>
      </c>
      <c r="V148" s="122">
        <v>2.3545156542228058</v>
      </c>
      <c r="W148" s="122">
        <v>2.3265764978767218</v>
      </c>
      <c r="X148" s="122">
        <v>2.2876964597463911</v>
      </c>
      <c r="Y148" s="122">
        <v>2.1766844428196963</v>
      </c>
      <c r="DA148" s="130" t="s">
        <v>2718</v>
      </c>
    </row>
    <row r="149" spans="1:105" ht="12" customHeight="1" x14ac:dyDescent="0.25">
      <c r="A149" s="97" t="s">
        <v>124</v>
      </c>
      <c r="B149" s="98">
        <v>448.61395968054404</v>
      </c>
      <c r="C149" s="98">
        <v>439.40420993591204</v>
      </c>
      <c r="D149" s="98">
        <v>454.28345142981192</v>
      </c>
      <c r="E149" s="98">
        <v>453.99879371600269</v>
      </c>
      <c r="F149" s="98">
        <v>461.62169298283919</v>
      </c>
      <c r="G149" s="98">
        <v>454.26672835458373</v>
      </c>
      <c r="H149" s="98">
        <v>466.23946701858915</v>
      </c>
      <c r="I149" s="98">
        <v>446.43685031282303</v>
      </c>
      <c r="J149" s="98">
        <v>484.11992935502343</v>
      </c>
      <c r="K149" s="98">
        <v>515.423948062259</v>
      </c>
      <c r="L149" s="98">
        <v>485.61654134771425</v>
      </c>
      <c r="M149" s="98">
        <v>403.01507610235086</v>
      </c>
      <c r="N149" s="98">
        <v>355.62163686988004</v>
      </c>
      <c r="O149" s="98">
        <v>524.01088827250555</v>
      </c>
      <c r="P149" s="98">
        <v>496.14245548381717</v>
      </c>
      <c r="Q149" s="98">
        <v>457.4655079334226</v>
      </c>
      <c r="R149" s="98">
        <v>440.52494601926003</v>
      </c>
      <c r="S149" s="98">
        <v>444.47683214190118</v>
      </c>
      <c r="T149" s="98">
        <v>428.89085149960073</v>
      </c>
      <c r="U149" s="98">
        <v>420.94141090806005</v>
      </c>
      <c r="V149" s="98">
        <v>425.65264701440503</v>
      </c>
      <c r="W149" s="98">
        <v>429.77462287498611</v>
      </c>
      <c r="X149" s="98">
        <v>443.13305558345803</v>
      </c>
      <c r="Y149" s="98">
        <v>444.67514200658712</v>
      </c>
      <c r="DA149" s="63" t="s">
        <v>2719</v>
      </c>
    </row>
    <row r="150" spans="1:105" ht="12" customHeight="1" x14ac:dyDescent="0.25">
      <c r="A150" s="97" t="s">
        <v>123</v>
      </c>
      <c r="B150" s="98">
        <v>89.827323341856669</v>
      </c>
      <c r="C150" s="98">
        <v>88.808275289250304</v>
      </c>
      <c r="D150" s="98">
        <v>92.96908363067314</v>
      </c>
      <c r="E150" s="98">
        <v>89.985574792998293</v>
      </c>
      <c r="F150" s="98">
        <v>92.850920557964955</v>
      </c>
      <c r="G150" s="98">
        <v>103.76866631667664</v>
      </c>
      <c r="H150" s="98">
        <v>95.652088954294825</v>
      </c>
      <c r="I150" s="98">
        <v>91.585290281218434</v>
      </c>
      <c r="J150" s="98">
        <v>97.602806752681332</v>
      </c>
      <c r="K150" s="98">
        <v>104.66588164666295</v>
      </c>
      <c r="L150" s="98">
        <v>98.159453314745605</v>
      </c>
      <c r="M150" s="98">
        <v>67.870356338350533</v>
      </c>
      <c r="N150" s="98">
        <v>3.610657396971976</v>
      </c>
      <c r="O150" s="98">
        <v>96.465041566558114</v>
      </c>
      <c r="P150" s="98">
        <v>89.126448539822235</v>
      </c>
      <c r="Q150" s="98">
        <v>76.442828020734183</v>
      </c>
      <c r="R150" s="98">
        <v>83.208113736545258</v>
      </c>
      <c r="S150" s="98">
        <v>85.186449999291838</v>
      </c>
      <c r="T150" s="98">
        <v>75.683365371981097</v>
      </c>
      <c r="U150" s="98">
        <v>67.613718807775101</v>
      </c>
      <c r="V150" s="98">
        <v>63.919979634234267</v>
      </c>
      <c r="W150" s="98">
        <v>78.362045741391455</v>
      </c>
      <c r="X150" s="98">
        <v>82.444818017378296</v>
      </c>
      <c r="Y150" s="98">
        <v>69.675697976586193</v>
      </c>
      <c r="DA150" s="63" t="s">
        <v>2720</v>
      </c>
    </row>
    <row r="151" spans="1:105" ht="12" customHeight="1" x14ac:dyDescent="0.25">
      <c r="A151" s="100" t="s">
        <v>50</v>
      </c>
      <c r="B151" s="101">
        <v>89.827323341856669</v>
      </c>
      <c r="C151" s="101">
        <v>88.808275289250304</v>
      </c>
      <c r="D151" s="101">
        <v>92.96908363067314</v>
      </c>
      <c r="E151" s="101">
        <v>89.985574792998293</v>
      </c>
      <c r="F151" s="101">
        <v>92.850920557964955</v>
      </c>
      <c r="G151" s="101">
        <v>103.76866631667664</v>
      </c>
      <c r="H151" s="101">
        <v>95.652088954294825</v>
      </c>
      <c r="I151" s="101">
        <v>91.585290281218434</v>
      </c>
      <c r="J151" s="101">
        <v>97.602806752681332</v>
      </c>
      <c r="K151" s="101">
        <v>104.66588164666295</v>
      </c>
      <c r="L151" s="101">
        <v>98.159453314745605</v>
      </c>
      <c r="M151" s="101">
        <v>67.870356338350533</v>
      </c>
      <c r="N151" s="101">
        <v>3.610657396971976</v>
      </c>
      <c r="O151" s="101">
        <v>96.465041566558114</v>
      </c>
      <c r="P151" s="101">
        <v>89.126448539822235</v>
      </c>
      <c r="Q151" s="101">
        <v>76.442828020734183</v>
      </c>
      <c r="R151" s="101">
        <v>83.208113736545258</v>
      </c>
      <c r="S151" s="101">
        <v>85.186449999291838</v>
      </c>
      <c r="T151" s="101">
        <v>75.683365371981097</v>
      </c>
      <c r="U151" s="101">
        <v>67.613718807775101</v>
      </c>
      <c r="V151" s="101">
        <v>63.919979634234267</v>
      </c>
      <c r="W151" s="101">
        <v>78.362045741391455</v>
      </c>
      <c r="X151" s="101">
        <v>82.444818017378296</v>
      </c>
      <c r="Y151" s="101">
        <v>69.675697976586193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8.1374896854766483</v>
      </c>
      <c r="C157" s="122">
        <v>7.367516427149452</v>
      </c>
      <c r="D157" s="122">
        <v>6.2631625540959819</v>
      </c>
      <c r="E157" s="122">
        <v>5.8362607700012115</v>
      </c>
      <c r="F157" s="122">
        <v>6.6912016304083197</v>
      </c>
      <c r="G157" s="122">
        <v>6.6238513806765074</v>
      </c>
      <c r="H157" s="122">
        <v>7.2481384526715491</v>
      </c>
      <c r="I157" s="122">
        <v>8.1059490947599233</v>
      </c>
      <c r="J157" s="122">
        <v>8.5419539768712216</v>
      </c>
      <c r="K157" s="122">
        <v>7.6985039953226213</v>
      </c>
      <c r="L157" s="122">
        <v>9.7585048510011507</v>
      </c>
      <c r="M157" s="122">
        <v>9.6099342460284056</v>
      </c>
      <c r="N157" s="122">
        <v>3.3950492803332337</v>
      </c>
      <c r="O157" s="122">
        <v>17.428973991717115</v>
      </c>
      <c r="P157" s="122">
        <v>22.382243316695906</v>
      </c>
      <c r="Q157" s="122">
        <v>23.270659844183697</v>
      </c>
      <c r="R157" s="122">
        <v>22.703675531232896</v>
      </c>
      <c r="S157" s="122">
        <v>25.919707271070717</v>
      </c>
      <c r="T157" s="122">
        <v>39.00249212943519</v>
      </c>
      <c r="U157" s="122">
        <v>46.496067166123041</v>
      </c>
      <c r="V157" s="122">
        <v>57.763871583230866</v>
      </c>
      <c r="W157" s="122">
        <v>56.444405284561306</v>
      </c>
      <c r="X157" s="122">
        <v>51.523696250308326</v>
      </c>
      <c r="Y157" s="122">
        <v>45.145824400057158</v>
      </c>
      <c r="DA157" s="130" t="s">
        <v>2727</v>
      </c>
    </row>
    <row r="158" spans="1:105" ht="12" customHeight="1" x14ac:dyDescent="0.25">
      <c r="A158" s="97" t="s">
        <v>50</v>
      </c>
      <c r="B158" s="98">
        <v>189.6019943103982</v>
      </c>
      <c r="C158" s="98">
        <v>190.02525061717012</v>
      </c>
      <c r="D158" s="98">
        <v>201.07782361174276</v>
      </c>
      <c r="E158" s="98">
        <v>193.64277331569994</v>
      </c>
      <c r="F158" s="98">
        <v>220.99198692775059</v>
      </c>
      <c r="G158" s="98">
        <v>204.85748635244889</v>
      </c>
      <c r="H158" s="98">
        <v>205.2598950043423</v>
      </c>
      <c r="I158" s="98">
        <v>213.16397753776258</v>
      </c>
      <c r="J158" s="98">
        <v>215.25679016689259</v>
      </c>
      <c r="K158" s="98">
        <v>189.93631717314392</v>
      </c>
      <c r="L158" s="98">
        <v>235.8855113913128</v>
      </c>
      <c r="M158" s="98">
        <v>220.64118552279325</v>
      </c>
      <c r="N158" s="98">
        <v>69.198767760064882</v>
      </c>
      <c r="O158" s="98">
        <v>251.08345042986446</v>
      </c>
      <c r="P158" s="98">
        <v>243.70837931089608</v>
      </c>
      <c r="Q158" s="98">
        <v>213.09773937799255</v>
      </c>
      <c r="R158" s="98">
        <v>199.64555557501757</v>
      </c>
      <c r="S158" s="98">
        <v>197.46346641256807</v>
      </c>
      <c r="T158" s="98">
        <v>236.05900512938288</v>
      </c>
      <c r="U158" s="98">
        <v>242.64219659333776</v>
      </c>
      <c r="V158" s="98">
        <v>276.51304362062598</v>
      </c>
      <c r="W158" s="98">
        <v>264.75887414452052</v>
      </c>
      <c r="X158" s="98">
        <v>246.78483941130506</v>
      </c>
      <c r="Y158" s="98">
        <v>219.65982174525226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11.304537596803364</v>
      </c>
      <c r="C161" s="117">
        <f t="shared" si="54"/>
        <v>11.088591637916753</v>
      </c>
      <c r="D161" s="117">
        <f t="shared" si="54"/>
        <v>11.140114548554717</v>
      </c>
      <c r="E161" s="117">
        <f t="shared" si="54"/>
        <v>10.750875266651963</v>
      </c>
      <c r="F161" s="117">
        <f t="shared" si="54"/>
        <v>11.395747750851054</v>
      </c>
      <c r="G161" s="117">
        <f t="shared" si="54"/>
        <v>10.639394019779639</v>
      </c>
      <c r="H161" s="117">
        <f t="shared" si="54"/>
        <v>10.707452785756153</v>
      </c>
      <c r="I161" s="117">
        <f t="shared" si="54"/>
        <v>10.844452120016719</v>
      </c>
      <c r="J161" s="117">
        <f t="shared" si="54"/>
        <v>11.154708343946842</v>
      </c>
      <c r="K161" s="117">
        <f t="shared" si="54"/>
        <v>10.104171927617255</v>
      </c>
      <c r="L161" s="117">
        <f t="shared" si="54"/>
        <v>11.736697594723262</v>
      </c>
      <c r="M161" s="117">
        <f t="shared" si="54"/>
        <v>10.99108822608647</v>
      </c>
      <c r="N161" s="117">
        <f t="shared" si="54"/>
        <v>4.4793833653125912</v>
      </c>
      <c r="O161" s="117">
        <f t="shared" si="54"/>
        <v>18.484776826114974</v>
      </c>
      <c r="P161" s="117">
        <f t="shared" si="54"/>
        <v>22.487600317392889</v>
      </c>
      <c r="Q161" s="117">
        <f t="shared" si="54"/>
        <v>22.963684589978676</v>
      </c>
      <c r="R161" s="117">
        <f t="shared" ref="R161:V161" si="55">R162+R164+R166+R175</f>
        <v>23.38493908371094</v>
      </c>
      <c r="S161" s="117">
        <f t="shared" si="55"/>
        <v>26.377858539371033</v>
      </c>
      <c r="T161" s="117">
        <f t="shared" si="55"/>
        <v>35.83652888604356</v>
      </c>
      <c r="U161" s="117">
        <f t="shared" si="55"/>
        <v>40.193050572246008</v>
      </c>
      <c r="V161" s="117">
        <f t="shared" si="55"/>
        <v>49.250277690068089</v>
      </c>
      <c r="W161" s="117">
        <f t="shared" ref="W161:Y161" si="56">W162+W164+W166+W175</f>
        <v>49.32540222853531</v>
      </c>
      <c r="X161" s="117">
        <f t="shared" si="56"/>
        <v>47.496257231009295</v>
      </c>
      <c r="Y161" s="117">
        <f t="shared" si="56"/>
        <v>44.362313972155263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3.1603071110665288</v>
      </c>
      <c r="C166" s="122">
        <v>3.3613611694824308</v>
      </c>
      <c r="D166" s="122">
        <v>3.8875561085527757</v>
      </c>
      <c r="E166" s="122">
        <v>4.1130176988399834</v>
      </c>
      <c r="F166" s="122">
        <v>4.1137390758766195</v>
      </c>
      <c r="G166" s="122">
        <v>3.9191168988587126</v>
      </c>
      <c r="H166" s="122">
        <v>3.6333681243728355</v>
      </c>
      <c r="I166" s="122">
        <v>3.0187269083524604</v>
      </c>
      <c r="J166" s="122">
        <v>2.7484140050374841</v>
      </c>
      <c r="K166" s="122">
        <v>2.4508781651781826</v>
      </c>
      <c r="L166" s="122">
        <v>1.9487933546054894</v>
      </c>
      <c r="M166" s="122">
        <v>1.4578835539192325</v>
      </c>
      <c r="N166" s="122">
        <v>1.2210441445970017</v>
      </c>
      <c r="O166" s="122">
        <v>2.0393215628812484</v>
      </c>
      <c r="P166" s="122">
        <v>2.1856083358378999</v>
      </c>
      <c r="Q166" s="122">
        <v>2.0875078315571769</v>
      </c>
      <c r="R166" s="122">
        <v>1.9860757139492813</v>
      </c>
      <c r="S166" s="122">
        <v>2.0568650695600201</v>
      </c>
      <c r="T166" s="122">
        <v>2.064213804402073</v>
      </c>
      <c r="U166" s="122">
        <v>2.1340683413389505</v>
      </c>
      <c r="V166" s="122">
        <v>2.2066628147885021</v>
      </c>
      <c r="W166" s="122">
        <v>2.1315233556112752</v>
      </c>
      <c r="X166" s="122">
        <v>2.1123246657140227</v>
      </c>
      <c r="Y166" s="122">
        <v>2.3304655912815559</v>
      </c>
      <c r="DA166" s="130" t="s">
        <v>2735</v>
      </c>
    </row>
    <row r="167" spans="1:105" ht="12" customHeight="1" x14ac:dyDescent="0.25">
      <c r="A167" s="97" t="s">
        <v>124</v>
      </c>
      <c r="B167" s="98">
        <v>448.61395968054416</v>
      </c>
      <c r="C167" s="98">
        <v>442.53872734611974</v>
      </c>
      <c r="D167" s="98">
        <v>459.05863977115195</v>
      </c>
      <c r="E167" s="98">
        <v>458.9026819806316</v>
      </c>
      <c r="F167" s="98">
        <v>465.80909760748426</v>
      </c>
      <c r="G167" s="98">
        <v>457.6028393646564</v>
      </c>
      <c r="H167" s="98">
        <v>468.18104881807506</v>
      </c>
      <c r="I167" s="98">
        <v>447.64548122480267</v>
      </c>
      <c r="J167" s="98">
        <v>484.93639250369722</v>
      </c>
      <c r="K167" s="98">
        <v>515.35432221490532</v>
      </c>
      <c r="L167" s="98">
        <v>485.37800652691396</v>
      </c>
      <c r="M167" s="98">
        <v>403.82282367107297</v>
      </c>
      <c r="N167" s="98">
        <v>357.47622570671223</v>
      </c>
      <c r="O167" s="98">
        <v>527.02531165321921</v>
      </c>
      <c r="P167" s="98">
        <v>502.88142523866372</v>
      </c>
      <c r="Q167" s="98">
        <v>467.54836167869672</v>
      </c>
      <c r="R167" s="98">
        <v>450.05258657795673</v>
      </c>
      <c r="S167" s="98">
        <v>456.62322769476646</v>
      </c>
      <c r="T167" s="98">
        <v>444.14759324722525</v>
      </c>
      <c r="U167" s="98">
        <v>440.64618557210395</v>
      </c>
      <c r="V167" s="98">
        <v>446.20029279820017</v>
      </c>
      <c r="W167" s="98">
        <v>446.73333701228415</v>
      </c>
      <c r="X167" s="98">
        <v>457.46887418092268</v>
      </c>
      <c r="Y167" s="98">
        <v>458.56327425020783</v>
      </c>
      <c r="DA167" s="63" t="s">
        <v>2736</v>
      </c>
    </row>
    <row r="168" spans="1:105" ht="12" customHeight="1" x14ac:dyDescent="0.25">
      <c r="A168" s="97" t="s">
        <v>123</v>
      </c>
      <c r="B168" s="98">
        <v>89.827323341856655</v>
      </c>
      <c r="C168" s="98">
        <v>87.767296478411339</v>
      </c>
      <c r="D168" s="98">
        <v>93.672094496892569</v>
      </c>
      <c r="E168" s="98">
        <v>90.686495264614109</v>
      </c>
      <c r="F168" s="98">
        <v>94.036175712906015</v>
      </c>
      <c r="G168" s="98">
        <v>104.81726831224776</v>
      </c>
      <c r="H168" s="98">
        <v>95.993159192823114</v>
      </c>
      <c r="I168" s="98">
        <v>91.744725174754706</v>
      </c>
      <c r="J168" s="98">
        <v>97.29237467357521</v>
      </c>
      <c r="K168" s="98">
        <v>104.20965749941634</v>
      </c>
      <c r="L168" s="98">
        <v>97.663420587470739</v>
      </c>
      <c r="M168" s="98">
        <v>67.18902699931013</v>
      </c>
      <c r="N168" s="98">
        <v>3.6196515734972832</v>
      </c>
      <c r="O168" s="98">
        <v>97.999647798429095</v>
      </c>
      <c r="P168" s="98">
        <v>91.227441138542005</v>
      </c>
      <c r="Q168" s="98">
        <v>79.141610009345925</v>
      </c>
      <c r="R168" s="98">
        <v>85.631419248310507</v>
      </c>
      <c r="S168" s="98">
        <v>87.156969420673761</v>
      </c>
      <c r="T168" s="98">
        <v>79.369955428996462</v>
      </c>
      <c r="U168" s="98">
        <v>72.128715606591484</v>
      </c>
      <c r="V168" s="98">
        <v>68.31778614193324</v>
      </c>
      <c r="W168" s="98">
        <v>81.499438271674038</v>
      </c>
      <c r="X168" s="98">
        <v>84.933909770101565</v>
      </c>
      <c r="Y168" s="98">
        <v>72.607895898207218</v>
      </c>
      <c r="DA168" s="63" t="s">
        <v>2737</v>
      </c>
    </row>
    <row r="169" spans="1:105" ht="12" customHeight="1" x14ac:dyDescent="0.25">
      <c r="A169" s="100" t="s">
        <v>50</v>
      </c>
      <c r="B169" s="101">
        <v>89.827323341856655</v>
      </c>
      <c r="C169" s="101">
        <v>87.767296478411339</v>
      </c>
      <c r="D169" s="101">
        <v>93.672094496892569</v>
      </c>
      <c r="E169" s="101">
        <v>90.686495264614109</v>
      </c>
      <c r="F169" s="101">
        <v>94.036175712906015</v>
      </c>
      <c r="G169" s="101">
        <v>104.81726831224776</v>
      </c>
      <c r="H169" s="101">
        <v>95.993159192823114</v>
      </c>
      <c r="I169" s="101">
        <v>91.744725174754706</v>
      </c>
      <c r="J169" s="101">
        <v>97.29237467357521</v>
      </c>
      <c r="K169" s="101">
        <v>104.20965749941634</v>
      </c>
      <c r="L169" s="101">
        <v>97.663420587470739</v>
      </c>
      <c r="M169" s="101">
        <v>67.18902699931013</v>
      </c>
      <c r="N169" s="101">
        <v>3.6196515734972832</v>
      </c>
      <c r="O169" s="101">
        <v>97.999647798429095</v>
      </c>
      <c r="P169" s="101">
        <v>91.227441138542005</v>
      </c>
      <c r="Q169" s="101">
        <v>79.141610009345925</v>
      </c>
      <c r="R169" s="101">
        <v>85.631419248310507</v>
      </c>
      <c r="S169" s="101">
        <v>87.156969420673761</v>
      </c>
      <c r="T169" s="101">
        <v>79.369955428996462</v>
      </c>
      <c r="U169" s="101">
        <v>72.128715606591484</v>
      </c>
      <c r="V169" s="101">
        <v>68.31778614193324</v>
      </c>
      <c r="W169" s="101">
        <v>81.499438271674038</v>
      </c>
      <c r="X169" s="101">
        <v>84.933909770101565</v>
      </c>
      <c r="Y169" s="101">
        <v>72.607895898207218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8.1442304857368342</v>
      </c>
      <c r="C175" s="122">
        <v>7.7272304684343229</v>
      </c>
      <c r="D175" s="122">
        <v>7.2525584400019412</v>
      </c>
      <c r="E175" s="122">
        <v>6.63785756781198</v>
      </c>
      <c r="F175" s="122">
        <v>7.2820086749744339</v>
      </c>
      <c r="G175" s="122">
        <v>6.720277120920926</v>
      </c>
      <c r="H175" s="122">
        <v>7.0740846613833188</v>
      </c>
      <c r="I175" s="122">
        <v>7.8257252116642588</v>
      </c>
      <c r="J175" s="122">
        <v>8.4062943389093583</v>
      </c>
      <c r="K175" s="122">
        <v>7.6532937624390724</v>
      </c>
      <c r="L175" s="122">
        <v>9.787904240117772</v>
      </c>
      <c r="M175" s="122">
        <v>9.533204672167237</v>
      </c>
      <c r="N175" s="122">
        <v>3.2583392207155892</v>
      </c>
      <c r="O175" s="122">
        <v>16.445455263233725</v>
      </c>
      <c r="P175" s="122">
        <v>20.301991981554988</v>
      </c>
      <c r="Q175" s="122">
        <v>20.876176758421501</v>
      </c>
      <c r="R175" s="122">
        <v>21.39886336976166</v>
      </c>
      <c r="S175" s="122">
        <v>24.320993469811011</v>
      </c>
      <c r="T175" s="122">
        <v>33.772315081641487</v>
      </c>
      <c r="U175" s="122">
        <v>38.058982230907056</v>
      </c>
      <c r="V175" s="122">
        <v>47.043614875279587</v>
      </c>
      <c r="W175" s="122">
        <v>47.193878872924039</v>
      </c>
      <c r="X175" s="122">
        <v>45.383932565295275</v>
      </c>
      <c r="Y175" s="122">
        <v>42.031848380873704</v>
      </c>
      <c r="DA175" s="130" t="s">
        <v>2744</v>
      </c>
    </row>
    <row r="176" spans="1:105" ht="12" customHeight="1" x14ac:dyDescent="0.25">
      <c r="A176" s="97" t="s">
        <v>50</v>
      </c>
      <c r="B176" s="98">
        <v>189.6019943103982</v>
      </c>
      <c r="C176" s="98">
        <v>190.3081966167864</v>
      </c>
      <c r="D176" s="98">
        <v>201.66167260808447</v>
      </c>
      <c r="E176" s="98">
        <v>194.36066219595136</v>
      </c>
      <c r="F176" s="98">
        <v>221.71665399092785</v>
      </c>
      <c r="G176" s="98">
        <v>205.36764670434843</v>
      </c>
      <c r="H176" s="98">
        <v>205.44995675241844</v>
      </c>
      <c r="I176" s="98">
        <v>213.22408061032539</v>
      </c>
      <c r="J176" s="98">
        <v>215.26154535105104</v>
      </c>
      <c r="K176" s="98">
        <v>189.90309583978996</v>
      </c>
      <c r="L176" s="98">
        <v>235.85960984645763</v>
      </c>
      <c r="M176" s="98">
        <v>220.6667188276829</v>
      </c>
      <c r="N176" s="98">
        <v>69.218244135402429</v>
      </c>
      <c r="O176" s="98">
        <v>251.13286857353685</v>
      </c>
      <c r="P176" s="98">
        <v>243.76197499725041</v>
      </c>
      <c r="Q176" s="98">
        <v>213.20371865138353</v>
      </c>
      <c r="R176" s="98">
        <v>199.8114827218204</v>
      </c>
      <c r="S176" s="98">
        <v>197.92241434045872</v>
      </c>
      <c r="T176" s="98">
        <v>237.43124800285571</v>
      </c>
      <c r="U176" s="98">
        <v>244.91991970690594</v>
      </c>
      <c r="V176" s="98">
        <v>279.56691084284023</v>
      </c>
      <c r="W176" s="98">
        <v>267.54072804777729</v>
      </c>
      <c r="X176" s="98">
        <v>249.193624049791</v>
      </c>
      <c r="Y176" s="98">
        <v>221.6631967786802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117.5883997159351</v>
      </c>
      <c r="C3" s="118">
        <f t="shared" si="0"/>
        <v>134.01469557466902</v>
      </c>
      <c r="D3" s="118">
        <f t="shared" si="0"/>
        <v>92.825271996633717</v>
      </c>
      <c r="E3" s="118">
        <f t="shared" si="0"/>
        <v>120.00775910746343</v>
      </c>
      <c r="F3" s="118">
        <f t="shared" si="0"/>
        <v>147.43554660061363</v>
      </c>
      <c r="G3" s="118">
        <f t="shared" si="0"/>
        <v>163.35109552862434</v>
      </c>
      <c r="H3" s="118">
        <f t="shared" si="0"/>
        <v>80.980747244697767</v>
      </c>
      <c r="I3" s="118">
        <f t="shared" si="0"/>
        <v>89.610065168320361</v>
      </c>
      <c r="J3" s="118">
        <f t="shared" si="0"/>
        <v>212.81038176244664</v>
      </c>
      <c r="K3" s="118">
        <f t="shared" si="0"/>
        <v>137.55028343970298</v>
      </c>
      <c r="L3" s="118">
        <f t="shared" si="0"/>
        <v>126.76788767392684</v>
      </c>
      <c r="M3" s="118">
        <f t="shared" si="0"/>
        <v>175.98735292084103</v>
      </c>
      <c r="N3" s="118">
        <f t="shared" si="0"/>
        <v>43.013790569530315</v>
      </c>
      <c r="O3" s="118">
        <f t="shared" si="0"/>
        <v>61.181660948059303</v>
      </c>
      <c r="P3" s="118">
        <f t="shared" si="0"/>
        <v>105.28119609212821</v>
      </c>
      <c r="Q3" s="118">
        <f t="shared" si="0"/>
        <v>138.10828294255359</v>
      </c>
      <c r="R3" s="118">
        <f t="shared" ref="R3:V3" si="1">R4+R7+R9+R19</f>
        <v>74.525706698269616</v>
      </c>
      <c r="S3" s="118">
        <f t="shared" si="1"/>
        <v>115.48810799417909</v>
      </c>
      <c r="T3" s="118">
        <f t="shared" si="1"/>
        <v>97.109356460181885</v>
      </c>
      <c r="U3" s="118">
        <f t="shared" si="1"/>
        <v>96.553583542217822</v>
      </c>
      <c r="V3" s="118">
        <f t="shared" si="1"/>
        <v>98.63422323715983</v>
      </c>
      <c r="W3" s="118">
        <f t="shared" ref="W3:Y3" si="2">W4+W7+W9+W19</f>
        <v>117.55348358166874</v>
      </c>
      <c r="X3" s="118">
        <f t="shared" si="2"/>
        <v>103.04064197517826</v>
      </c>
      <c r="Y3" s="118">
        <f t="shared" si="2"/>
        <v>0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90.437642468490608</v>
      </c>
      <c r="C4" s="123">
        <f t="shared" si="3"/>
        <v>106.01729470026635</v>
      </c>
      <c r="D4" s="123">
        <f t="shared" si="3"/>
        <v>62.579450157342777</v>
      </c>
      <c r="E4" s="123">
        <f t="shared" si="3"/>
        <v>86.730573285482635</v>
      </c>
      <c r="F4" s="123">
        <f t="shared" si="3"/>
        <v>115.65679679302015</v>
      </c>
      <c r="G4" s="123">
        <f t="shared" si="3"/>
        <v>132.48381394290297</v>
      </c>
      <c r="H4" s="123">
        <f t="shared" si="3"/>
        <v>50.532116896164816</v>
      </c>
      <c r="I4" s="123">
        <f t="shared" si="3"/>
        <v>61.548519655242295</v>
      </c>
      <c r="J4" s="123">
        <f t="shared" si="3"/>
        <v>185.23410542906018</v>
      </c>
      <c r="K4" s="123">
        <f t="shared" si="3"/>
        <v>109.98749698729239</v>
      </c>
      <c r="L4" s="123">
        <f t="shared" si="3"/>
        <v>99.784324386097452</v>
      </c>
      <c r="M4" s="123">
        <f t="shared" si="3"/>
        <v>149.54172640159973</v>
      </c>
      <c r="N4" s="123">
        <f t="shared" si="3"/>
        <v>15.38109346997426</v>
      </c>
      <c r="O4" s="123">
        <f t="shared" si="3"/>
        <v>33.332030415362325</v>
      </c>
      <c r="P4" s="123">
        <f t="shared" si="3"/>
        <v>77.37704916053373</v>
      </c>
      <c r="Q4" s="123">
        <f t="shared" si="3"/>
        <v>108.63888825644428</v>
      </c>
      <c r="R4" s="123">
        <f t="shared" ref="R4:V4" si="4">SUM(R5:R6)</f>
        <v>42.699210877429216</v>
      </c>
      <c r="S4" s="123">
        <f t="shared" si="4"/>
        <v>84.099531493246388</v>
      </c>
      <c r="T4" s="123">
        <f t="shared" si="4"/>
        <v>67.688760277700936</v>
      </c>
      <c r="U4" s="123">
        <f t="shared" si="4"/>
        <v>65.069572873222796</v>
      </c>
      <c r="V4" s="123">
        <f t="shared" si="4"/>
        <v>66.884608869682694</v>
      </c>
      <c r="W4" s="123">
        <f t="shared" ref="W4:Y4" si="5">SUM(W5:W6)</f>
        <v>85.869218888026779</v>
      </c>
      <c r="X4" s="123">
        <f t="shared" si="5"/>
        <v>71.218370521177249</v>
      </c>
      <c r="Y4" s="123">
        <f t="shared" si="5"/>
        <v>0</v>
      </c>
      <c r="DA4" s="130" t="s">
        <v>2749</v>
      </c>
    </row>
    <row r="5" spans="1:105" ht="12" customHeight="1" x14ac:dyDescent="0.25">
      <c r="A5" s="97" t="s">
        <v>51</v>
      </c>
      <c r="B5" s="99">
        <v>89.950621652054281</v>
      </c>
      <c r="C5" s="99">
        <v>105.46987086080732</v>
      </c>
      <c r="D5" s="99">
        <v>62.246767876440117</v>
      </c>
      <c r="E5" s="99">
        <v>86.295938480997663</v>
      </c>
      <c r="F5" s="99">
        <v>115.03969757996391</v>
      </c>
      <c r="G5" s="99">
        <v>131.78690546162559</v>
      </c>
      <c r="H5" s="99">
        <v>50.273050752105924</v>
      </c>
      <c r="I5" s="99">
        <v>61.251519427501378</v>
      </c>
      <c r="J5" s="99">
        <v>184.32979313173317</v>
      </c>
      <c r="K5" s="99">
        <v>109.42239465801724</v>
      </c>
      <c r="L5" s="99">
        <v>99.299415793952193</v>
      </c>
      <c r="M5" s="99">
        <v>148.81712506288684</v>
      </c>
      <c r="N5" s="99">
        <v>15.312241962275143</v>
      </c>
      <c r="O5" s="99">
        <v>33.15577016146883</v>
      </c>
      <c r="P5" s="99">
        <v>76.954286499220245</v>
      </c>
      <c r="Q5" s="99">
        <v>108.07671096317355</v>
      </c>
      <c r="R5" s="99">
        <v>42.479106975045411</v>
      </c>
      <c r="S5" s="99">
        <v>83.664696434241208</v>
      </c>
      <c r="T5" s="99">
        <v>67.339570477985845</v>
      </c>
      <c r="U5" s="99">
        <v>64.734605341797277</v>
      </c>
      <c r="V5" s="99">
        <v>66.540718731030282</v>
      </c>
      <c r="W5" s="99">
        <v>85.427971492700721</v>
      </c>
      <c r="X5" s="99">
        <v>70.852262191715383</v>
      </c>
      <c r="Y5" s="99">
        <v>0</v>
      </c>
      <c r="DA5" s="63" t="s">
        <v>2750</v>
      </c>
    </row>
    <row r="6" spans="1:105" ht="12" customHeight="1" x14ac:dyDescent="0.25">
      <c r="A6" s="97" t="s">
        <v>53</v>
      </c>
      <c r="B6" s="99">
        <v>0.48702081643632544</v>
      </c>
      <c r="C6" s="99">
        <v>0.54742383945902739</v>
      </c>
      <c r="D6" s="99">
        <v>0.3326822809026605</v>
      </c>
      <c r="E6" s="99">
        <v>0.43463480448497188</v>
      </c>
      <c r="F6" s="99">
        <v>0.61709921305623783</v>
      </c>
      <c r="G6" s="99">
        <v>0.6969084812773706</v>
      </c>
      <c r="H6" s="99">
        <v>0.25906614405889417</v>
      </c>
      <c r="I6" s="99">
        <v>0.29700022774091933</v>
      </c>
      <c r="J6" s="99">
        <v>0.90431229732702023</v>
      </c>
      <c r="K6" s="99">
        <v>0.56510232927514381</v>
      </c>
      <c r="L6" s="99">
        <v>0.48490859214526105</v>
      </c>
      <c r="M6" s="99">
        <v>0.72460133871287369</v>
      </c>
      <c r="N6" s="99">
        <v>6.8851507699116535E-2</v>
      </c>
      <c r="O6" s="99">
        <v>0.17626025389349256</v>
      </c>
      <c r="P6" s="99">
        <v>0.42276266131348583</v>
      </c>
      <c r="Q6" s="99">
        <v>0.56217729327072408</v>
      </c>
      <c r="R6" s="99">
        <v>0.22010390238380267</v>
      </c>
      <c r="S6" s="99">
        <v>0.43483505900518327</v>
      </c>
      <c r="T6" s="99">
        <v>0.34918979971508984</v>
      </c>
      <c r="U6" s="99">
        <v>0.33496753142551733</v>
      </c>
      <c r="V6" s="99">
        <v>0.34389013865240708</v>
      </c>
      <c r="W6" s="99">
        <v>0.44124739532605983</v>
      </c>
      <c r="X6" s="99">
        <v>0.36610832946187</v>
      </c>
      <c r="Y6" s="99">
        <v>0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2.4117825164513271</v>
      </c>
      <c r="C7" s="123">
        <f t="shared" si="6"/>
        <v>3.7368443389936474</v>
      </c>
      <c r="D7" s="123">
        <f t="shared" si="6"/>
        <v>4.5649353792916925</v>
      </c>
      <c r="E7" s="123">
        <f t="shared" si="6"/>
        <v>8.0350305299567228</v>
      </c>
      <c r="F7" s="123">
        <f t="shared" si="6"/>
        <v>5.4158769605681609</v>
      </c>
      <c r="G7" s="123">
        <f t="shared" si="6"/>
        <v>5.2348122705745865</v>
      </c>
      <c r="H7" s="123">
        <f t="shared" si="6"/>
        <v>4.6518689820833075</v>
      </c>
      <c r="I7" s="123">
        <f t="shared" si="6"/>
        <v>4.0775219266434224</v>
      </c>
      <c r="J7" s="123">
        <f t="shared" si="6"/>
        <v>2.7679808127757171</v>
      </c>
      <c r="K7" s="123">
        <f t="shared" si="6"/>
        <v>1.2073294568722377</v>
      </c>
      <c r="L7" s="123">
        <f t="shared" si="6"/>
        <v>1.4762199006304575</v>
      </c>
      <c r="M7" s="123">
        <f t="shared" si="6"/>
        <v>1.6740518087662963</v>
      </c>
      <c r="N7" s="123">
        <f t="shared" si="6"/>
        <v>3.9540747765012005</v>
      </c>
      <c r="O7" s="123">
        <f t="shared" si="6"/>
        <v>2.6126283703971871</v>
      </c>
      <c r="P7" s="123">
        <f t="shared" si="6"/>
        <v>2.7015333569777891</v>
      </c>
      <c r="Q7" s="123">
        <f t="shared" si="6"/>
        <v>4.6640429217354429</v>
      </c>
      <c r="R7" s="123">
        <f t="shared" si="6"/>
        <v>6.157985185795976</v>
      </c>
      <c r="S7" s="123">
        <f t="shared" si="6"/>
        <v>6.0693773420303589</v>
      </c>
      <c r="T7" s="123">
        <f t="shared" si="6"/>
        <v>4.7399533026529967</v>
      </c>
      <c r="U7" s="123">
        <f t="shared" si="6"/>
        <v>6.7197261007175966</v>
      </c>
      <c r="V7" s="123">
        <f t="shared" si="6"/>
        <v>6.0141758195629818</v>
      </c>
      <c r="W7" s="123">
        <f t="shared" si="6"/>
        <v>5.4690964305395768</v>
      </c>
      <c r="X7" s="123">
        <f t="shared" si="6"/>
        <v>5.2373867992743603</v>
      </c>
      <c r="Y7" s="123">
        <f t="shared" si="6"/>
        <v>0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2.4117825164513271</v>
      </c>
      <c r="C8" s="99">
        <f>RES_hhdet_fech!C8/RES_summary!C$19</f>
        <v>3.7368443389936474</v>
      </c>
      <c r="D8" s="99">
        <f>RES_hhdet_fech!D8/RES_summary!D$19</f>
        <v>4.5649353792916925</v>
      </c>
      <c r="E8" s="99">
        <f>RES_hhdet_fech!E8/RES_summary!E$19</f>
        <v>8.0350305299567228</v>
      </c>
      <c r="F8" s="99">
        <f>RES_hhdet_fech!F8/RES_summary!F$19</f>
        <v>5.4158769605681609</v>
      </c>
      <c r="G8" s="99">
        <f>RES_hhdet_fech!G8/RES_summary!G$19</f>
        <v>5.2348122705745865</v>
      </c>
      <c r="H8" s="99">
        <f>RES_hhdet_fech!H8/RES_summary!H$19</f>
        <v>4.6518689820833075</v>
      </c>
      <c r="I8" s="99">
        <f>RES_hhdet_fech!I8/RES_summary!I$19</f>
        <v>4.0775219266434224</v>
      </c>
      <c r="J8" s="99">
        <f>RES_hhdet_fech!J8/RES_summary!J$19</f>
        <v>2.7679808127757171</v>
      </c>
      <c r="K8" s="99">
        <f>RES_hhdet_fech!K8/RES_summary!K$19</f>
        <v>1.2073294568722377</v>
      </c>
      <c r="L8" s="99">
        <f>RES_hhdet_fech!L8/RES_summary!L$19</f>
        <v>1.4762199006304575</v>
      </c>
      <c r="M8" s="99">
        <f>RES_hhdet_fech!M8/RES_summary!M$19</f>
        <v>1.6740518087662963</v>
      </c>
      <c r="N8" s="99">
        <f>RES_hhdet_fech!N8/RES_summary!N$19</f>
        <v>3.9540747765012005</v>
      </c>
      <c r="O8" s="99">
        <f>RES_hhdet_fech!O8/RES_summary!O$19</f>
        <v>2.6126283703971871</v>
      </c>
      <c r="P8" s="99">
        <f>RES_hhdet_fech!P8/RES_summary!P$19</f>
        <v>2.7015333569777891</v>
      </c>
      <c r="Q8" s="99">
        <f>RES_hhdet_fech!Q8/RES_summary!Q$19</f>
        <v>4.6640429217354429</v>
      </c>
      <c r="R8" s="99">
        <f>RES_hhdet_fech!R8/RES_summary!R$19</f>
        <v>6.157985185795976</v>
      </c>
      <c r="S8" s="99">
        <f>RES_hhdet_fech!S8/RES_summary!S$19</f>
        <v>6.0693773420303589</v>
      </c>
      <c r="T8" s="99">
        <f>RES_hhdet_fech!T8/RES_summary!T$19</f>
        <v>4.7399533026529967</v>
      </c>
      <c r="U8" s="99">
        <f>RES_hhdet_fech!U8/RES_summary!U$19</f>
        <v>6.7197261007175966</v>
      </c>
      <c r="V8" s="99">
        <f>RES_hhdet_fech!V8/RES_summary!V$19</f>
        <v>6.0141758195629818</v>
      </c>
      <c r="W8" s="99">
        <f>RES_hhdet_fech!W8/RES_summary!W$19</f>
        <v>5.4690964305395768</v>
      </c>
      <c r="X8" s="99">
        <f>RES_hhdet_fech!X8/RES_summary!X$19</f>
        <v>5.2373867992743603</v>
      </c>
      <c r="Y8" s="99">
        <f>RES_hhdet_fech!Y8/RES_summary!Y$19</f>
        <v>0</v>
      </c>
      <c r="DA8" s="63" t="s">
        <v>2753</v>
      </c>
    </row>
    <row r="9" spans="1:105" ht="12" customHeight="1" x14ac:dyDescent="0.25">
      <c r="A9" s="121" t="s">
        <v>55</v>
      </c>
      <c r="B9" s="123">
        <v>16.812632482478776</v>
      </c>
      <c r="C9" s="123">
        <v>16.553000545206892</v>
      </c>
      <c r="D9" s="123">
        <v>17.000291844258768</v>
      </c>
      <c r="E9" s="123">
        <v>16.861309445800959</v>
      </c>
      <c r="F9" s="123">
        <v>17.389881770218135</v>
      </c>
      <c r="G9" s="123">
        <v>16.894298932146711</v>
      </c>
      <c r="H9" s="123">
        <v>16.938873537050654</v>
      </c>
      <c r="I9" s="123">
        <v>15.653242612847349</v>
      </c>
      <c r="J9" s="123">
        <v>16.524337130700616</v>
      </c>
      <c r="K9" s="123">
        <v>17.726986510756596</v>
      </c>
      <c r="L9" s="123">
        <v>17.269087143860073</v>
      </c>
      <c r="M9" s="123">
        <v>17.009676143862478</v>
      </c>
      <c r="N9" s="123">
        <v>16.197700884852949</v>
      </c>
      <c r="O9" s="123">
        <v>16.885437937810448</v>
      </c>
      <c r="P9" s="123">
        <v>16.785124529470682</v>
      </c>
      <c r="Q9" s="123">
        <v>16.594195112060056</v>
      </c>
      <c r="R9" s="123">
        <v>17.209508437239148</v>
      </c>
      <c r="S9" s="123">
        <v>16.991730705494799</v>
      </c>
      <c r="T9" s="123">
        <v>16.147341155199072</v>
      </c>
      <c r="U9" s="123">
        <v>16.038734036166609</v>
      </c>
      <c r="V9" s="123">
        <v>15.893182734756506</v>
      </c>
      <c r="W9" s="123">
        <v>16.868162789379586</v>
      </c>
      <c r="X9" s="123">
        <v>17.3057347526921</v>
      </c>
      <c r="Y9" s="123">
        <v>0</v>
      </c>
      <c r="DA9" s="130" t="s">
        <v>2754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23.643868221771566</v>
      </c>
      <c r="C11" s="99">
        <v>23.503448214427085</v>
      </c>
      <c r="D11" s="99">
        <v>24.578885153267585</v>
      </c>
      <c r="E11" s="99">
        <v>24.658238270185741</v>
      </c>
      <c r="F11" s="99">
        <v>25.038279476326505</v>
      </c>
      <c r="G11" s="99">
        <v>24.645349365012894</v>
      </c>
      <c r="H11" s="99">
        <v>24.684059826992698</v>
      </c>
      <c r="I11" s="99">
        <v>22.688130355047427</v>
      </c>
      <c r="J11" s="99">
        <v>24.483857774310643</v>
      </c>
      <c r="K11" s="99">
        <v>26.017021018887689</v>
      </c>
      <c r="L11" s="99">
        <v>24.519403299531096</v>
      </c>
      <c r="M11" s="99">
        <v>20.46443373817446</v>
      </c>
      <c r="N11" s="99">
        <v>17.755716097658912</v>
      </c>
      <c r="O11" s="99">
        <v>24.736114138058891</v>
      </c>
      <c r="P11" s="99">
        <v>23.568461983679875</v>
      </c>
      <c r="Q11" s="99">
        <v>22.009431929131747</v>
      </c>
      <c r="R11" s="99">
        <v>21.563060977958337</v>
      </c>
      <c r="S11" s="99">
        <v>21.927294311873826</v>
      </c>
      <c r="T11" s="99">
        <v>21.389744817442278</v>
      </c>
      <c r="U11" s="99">
        <v>20.739182103099044</v>
      </c>
      <c r="V11" s="99">
        <v>20.667430407799294</v>
      </c>
      <c r="W11" s="99">
        <v>20.219000700702161</v>
      </c>
      <c r="X11" s="99">
        <v>20.597857129689405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14.594631332190941</v>
      </c>
      <c r="C12" s="99">
        <v>14.490006378543688</v>
      </c>
      <c r="D12" s="99">
        <v>15.216758583300136</v>
      </c>
      <c r="E12" s="99">
        <v>15.192866935053758</v>
      </c>
      <c r="F12" s="99">
        <v>15.473331843412497</v>
      </c>
      <c r="G12" s="99">
        <v>15.547275310613248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4.7342828950791427</v>
      </c>
      <c r="C13" s="102">
        <v>4.6683422018747338</v>
      </c>
      <c r="D13" s="102">
        <v>5.0151393267483231</v>
      </c>
      <c r="E13" s="102">
        <v>4.8775285618394824</v>
      </c>
      <c r="F13" s="102">
        <v>5.0525382852227612</v>
      </c>
      <c r="G13" s="102">
        <v>5.6374542485577583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9.8603484371118029</v>
      </c>
      <c r="C14" s="105">
        <v>9.8216641766689552</v>
      </c>
      <c r="D14" s="105">
        <v>10.20161925655181</v>
      </c>
      <c r="E14" s="105">
        <v>10.315338373214274</v>
      </c>
      <c r="F14" s="105">
        <v>10.420793558189736</v>
      </c>
      <c r="G14" s="105">
        <v>9.9098210620554887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21.273165223411418</v>
      </c>
      <c r="C15" s="102">
        <v>20.954297838959764</v>
      </c>
      <c r="D15" s="102">
        <v>21.486706035734052</v>
      </c>
      <c r="E15" s="102">
        <v>21.356185918363785</v>
      </c>
      <c r="F15" s="102">
        <v>22.002933179982264</v>
      </c>
      <c r="G15" s="102">
        <v>21.18401941649892</v>
      </c>
      <c r="H15" s="102">
        <v>21.323150041695328</v>
      </c>
      <c r="I15" s="102">
        <v>20.776191998242133</v>
      </c>
      <c r="J15" s="102">
        <v>22.061325670406344</v>
      </c>
      <c r="K15" s="102">
        <v>23.550285953880756</v>
      </c>
      <c r="L15" s="102">
        <v>22.872601407264561</v>
      </c>
      <c r="M15" s="102">
        <v>22.624407846449632</v>
      </c>
      <c r="N15" s="102">
        <v>21.297960290319374</v>
      </c>
      <c r="O15" s="102">
        <v>20.971727180203295</v>
      </c>
      <c r="P15" s="102">
        <v>20.855327869325926</v>
      </c>
      <c r="Q15" s="102">
        <v>20.839267560815617</v>
      </c>
      <c r="R15" s="102">
        <v>21.401397394277275</v>
      </c>
      <c r="S15" s="102">
        <v>20.993063583276257</v>
      </c>
      <c r="T15" s="102">
        <v>20.017852574588396</v>
      </c>
      <c r="U15" s="102">
        <v>19.821367672609821</v>
      </c>
      <c r="V15" s="102">
        <v>19.511128621824039</v>
      </c>
      <c r="W15" s="102">
        <v>20.296048087530284</v>
      </c>
      <c r="X15" s="102">
        <v>20.637324724741852</v>
      </c>
      <c r="Y15" s="102">
        <v>0</v>
      </c>
      <c r="DA15" s="131" t="s">
        <v>2760</v>
      </c>
    </row>
    <row r="16" spans="1:105" ht="12" customHeight="1" x14ac:dyDescent="0.25">
      <c r="A16" s="107" t="s">
        <v>121</v>
      </c>
      <c r="B16" s="105">
        <v>14.274072359717897</v>
      </c>
      <c r="C16" s="105">
        <v>14.045963263362349</v>
      </c>
      <c r="D16" s="105">
        <v>14.43955442930873</v>
      </c>
      <c r="E16" s="105">
        <v>14.293215562889316</v>
      </c>
      <c r="F16" s="105">
        <v>14.757354628319449</v>
      </c>
      <c r="G16" s="105">
        <v>14.440320928625402</v>
      </c>
      <c r="H16" s="105">
        <v>14.57021273552478</v>
      </c>
      <c r="I16" s="105">
        <v>14.446022611600915</v>
      </c>
      <c r="J16" s="105">
        <v>15.315753515218363</v>
      </c>
      <c r="K16" s="105">
        <v>16.382889573102293</v>
      </c>
      <c r="L16" s="105">
        <v>15.939672378904406</v>
      </c>
      <c r="M16" s="105">
        <v>15.717316408305747</v>
      </c>
      <c r="N16" s="105">
        <v>14.732979046744523</v>
      </c>
      <c r="O16" s="105">
        <v>14.974963250557273</v>
      </c>
      <c r="P16" s="105">
        <v>14.976954217431672</v>
      </c>
      <c r="Q16" s="105">
        <v>14.973110772659627</v>
      </c>
      <c r="R16" s="105">
        <v>15.634651915972695</v>
      </c>
      <c r="S16" s="105">
        <v>15.531129897514413</v>
      </c>
      <c r="T16" s="105">
        <v>14.811286984754789</v>
      </c>
      <c r="U16" s="105">
        <v>14.733420823083447</v>
      </c>
      <c r="V16" s="105">
        <v>14.673333275463191</v>
      </c>
      <c r="W16" s="105">
        <v>15.79816523596948</v>
      </c>
      <c r="X16" s="105">
        <v>16.284383630249238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4.2742554558548962</v>
      </c>
      <c r="C17" s="99">
        <v>4.1682170416912143</v>
      </c>
      <c r="D17" s="99">
        <v>4.3772214810669636</v>
      </c>
      <c r="E17" s="99">
        <v>4.2017420897002715</v>
      </c>
      <c r="F17" s="99">
        <v>4.4205865269526043</v>
      </c>
      <c r="G17" s="99">
        <v>4.8151340242747294</v>
      </c>
      <c r="H17" s="99">
        <v>4.3571987144588373</v>
      </c>
      <c r="I17" s="99">
        <v>4.2939613407212773</v>
      </c>
      <c r="J17" s="99">
        <v>4.4780928840446341</v>
      </c>
      <c r="K17" s="99">
        <v>4.8245552525680662</v>
      </c>
      <c r="L17" s="99">
        <v>4.7206966906405947</v>
      </c>
      <c r="M17" s="99">
        <v>4.5641283251885989</v>
      </c>
      <c r="N17" s="99">
        <v>3.6115100424801474</v>
      </c>
      <c r="O17" s="99">
        <v>3.8772294183623863</v>
      </c>
      <c r="P17" s="99">
        <v>3.7643438418037629</v>
      </c>
      <c r="Q17" s="99">
        <v>3.5751116427105556</v>
      </c>
      <c r="R17" s="99">
        <v>4.1226631934952209</v>
      </c>
      <c r="S17" s="99">
        <v>4.0685844495661376</v>
      </c>
      <c r="T17" s="99">
        <v>3.5666578462504321</v>
      </c>
      <c r="U17" s="99">
        <v>3.2206219051628207</v>
      </c>
      <c r="V17" s="99">
        <v>2.9917077162184382</v>
      </c>
      <c r="W17" s="99">
        <v>3.8270654108274345</v>
      </c>
      <c r="X17" s="99">
        <v>3.9502142480537428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9.9998169038630014</v>
      </c>
      <c r="C18" s="99">
        <v>9.8777462216711349</v>
      </c>
      <c r="D18" s="99">
        <v>10.062332948241769</v>
      </c>
      <c r="E18" s="99">
        <v>10.091473473189048</v>
      </c>
      <c r="F18" s="99">
        <v>10.336768101366845</v>
      </c>
      <c r="G18" s="99">
        <v>9.6251869043506701</v>
      </c>
      <c r="H18" s="99">
        <v>10.213014021065947</v>
      </c>
      <c r="I18" s="99">
        <v>10.152061270879638</v>
      </c>
      <c r="J18" s="99">
        <v>10.837660631173726</v>
      </c>
      <c r="K18" s="99">
        <v>11.558334320534225</v>
      </c>
      <c r="L18" s="99">
        <v>11.218975688263814</v>
      </c>
      <c r="M18" s="99">
        <v>11.153188083117147</v>
      </c>
      <c r="N18" s="99">
        <v>11.121469004264377</v>
      </c>
      <c r="O18" s="99">
        <v>11.097733832194889</v>
      </c>
      <c r="P18" s="99">
        <v>11.212610375627909</v>
      </c>
      <c r="Q18" s="99">
        <v>11.397999129949072</v>
      </c>
      <c r="R18" s="99">
        <v>11.511988722477476</v>
      </c>
      <c r="S18" s="99">
        <v>11.462545447948276</v>
      </c>
      <c r="T18" s="99">
        <v>11.24462913850436</v>
      </c>
      <c r="U18" s="99">
        <v>11.512798917920627</v>
      </c>
      <c r="V18" s="99">
        <v>11.681625559244756</v>
      </c>
      <c r="W18" s="99">
        <v>11.971099825142048</v>
      </c>
      <c r="X18" s="99">
        <v>12.334169382195494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7.9263422485143931</v>
      </c>
      <c r="C19" s="123">
        <v>7.7075559902021311</v>
      </c>
      <c r="D19" s="123">
        <v>8.6805946157404801</v>
      </c>
      <c r="E19" s="123">
        <v>8.3808458462231119</v>
      </c>
      <c r="F19" s="123">
        <v>8.9729910768071957</v>
      </c>
      <c r="G19" s="123">
        <v>8.7381703830000568</v>
      </c>
      <c r="H19" s="123">
        <v>8.857887829398992</v>
      </c>
      <c r="I19" s="123">
        <v>8.3307809735872951</v>
      </c>
      <c r="J19" s="123">
        <v>8.2839583899101275</v>
      </c>
      <c r="K19" s="123">
        <v>8.6284704847817615</v>
      </c>
      <c r="L19" s="123">
        <v>8.2382562433388564</v>
      </c>
      <c r="M19" s="123">
        <v>7.7618985666125004</v>
      </c>
      <c r="N19" s="123">
        <v>7.4809214382019062</v>
      </c>
      <c r="O19" s="123">
        <v>8.3515642244893407</v>
      </c>
      <c r="P19" s="123">
        <v>8.4174890451460183</v>
      </c>
      <c r="Q19" s="123">
        <v>8.2111566523138038</v>
      </c>
      <c r="R19" s="123">
        <v>8.4590021978052743</v>
      </c>
      <c r="S19" s="123">
        <v>8.3274684534075387</v>
      </c>
      <c r="T19" s="123">
        <v>8.5333017246288776</v>
      </c>
      <c r="U19" s="123">
        <v>8.7255505321108284</v>
      </c>
      <c r="V19" s="123">
        <v>9.8422558131576565</v>
      </c>
      <c r="W19" s="123">
        <v>9.3470054737228061</v>
      </c>
      <c r="X19" s="123">
        <v>9.2791499020345505</v>
      </c>
      <c r="Y19" s="123">
        <v>0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9.9928334179623075</v>
      </c>
      <c r="C21" s="99">
        <v>10.021953203076555</v>
      </c>
      <c r="D21" s="99">
        <v>10.604684108709957</v>
      </c>
      <c r="E21" s="99">
        <v>10.206065990383356</v>
      </c>
      <c r="F21" s="99">
        <v>11.602937536061658</v>
      </c>
      <c r="G21" s="99">
        <v>10.736500287009095</v>
      </c>
      <c r="H21" s="99">
        <v>10.636564352785536</v>
      </c>
      <c r="I21" s="99">
        <v>10.919028973568544</v>
      </c>
      <c r="J21" s="99">
        <v>10.95987785103855</v>
      </c>
      <c r="K21" s="99">
        <v>9.6103768311411919</v>
      </c>
      <c r="L21" s="99">
        <v>11.871576493588121</v>
      </c>
      <c r="M21" s="99">
        <v>11.04348511397043</v>
      </c>
      <c r="N21" s="99">
        <v>3.4407685977953646</v>
      </c>
      <c r="O21" s="99">
        <v>12.35698593197071</v>
      </c>
      <c r="P21" s="99">
        <v>11.902513784371786</v>
      </c>
      <c r="Q21" s="99">
        <v>10.342232327133681</v>
      </c>
      <c r="R21" s="99">
        <v>9.6396267909974487</v>
      </c>
      <c r="S21" s="99">
        <v>9.4689422198666069</v>
      </c>
      <c r="T21" s="99">
        <v>11.280013502529373</v>
      </c>
      <c r="U21" s="99">
        <v>11.511851049720285</v>
      </c>
      <c r="V21" s="99">
        <v>13.024883586443332</v>
      </c>
      <c r="W21" s="99">
        <v>12.36932878350815</v>
      </c>
      <c r="X21" s="99">
        <v>11.439180465270901</v>
      </c>
      <c r="Y21" s="99">
        <v>0</v>
      </c>
      <c r="DA21" s="63" t="s">
        <v>2766</v>
      </c>
    </row>
    <row r="22" spans="1:105" ht="12" customHeight="1" x14ac:dyDescent="0.25">
      <c r="A22" s="109" t="s">
        <v>120</v>
      </c>
      <c r="B22" s="110">
        <v>7.8335732164624901</v>
      </c>
      <c r="C22" s="110">
        <v>7.6036074237850864</v>
      </c>
      <c r="D22" s="110">
        <v>8.5941220454165297</v>
      </c>
      <c r="E22" s="110">
        <v>8.2988110860664808</v>
      </c>
      <c r="F22" s="110">
        <v>8.8547467850573298</v>
      </c>
      <c r="G22" s="110">
        <v>8.6486165460726347</v>
      </c>
      <c r="H22" s="110">
        <v>8.7746070046660805</v>
      </c>
      <c r="I22" s="110">
        <v>8.2020053759939131</v>
      </c>
      <c r="J22" s="110">
        <v>8.1514215171449766</v>
      </c>
      <c r="K22" s="110">
        <v>8.5806066165020525</v>
      </c>
      <c r="L22" s="110">
        <v>8.062382235414292</v>
      </c>
      <c r="M22" s="110">
        <v>7.6043962586960587</v>
      </c>
      <c r="N22" s="110">
        <v>7.6958782880440513</v>
      </c>
      <c r="O22" s="110">
        <v>7.8916052580804514</v>
      </c>
      <c r="P22" s="110">
        <v>7.9470474585994895</v>
      </c>
      <c r="Q22" s="110">
        <v>7.9048282978153948</v>
      </c>
      <c r="R22" s="110">
        <v>8.2868663907523352</v>
      </c>
      <c r="S22" s="110">
        <v>8.1439606916469316</v>
      </c>
      <c r="T22" s="110">
        <v>8.0368030840147284</v>
      </c>
      <c r="U22" s="110">
        <v>8.1562183352870115</v>
      </c>
      <c r="V22" s="110">
        <v>9.1070111312791067</v>
      </c>
      <c r="W22" s="110">
        <v>8.5859302529715826</v>
      </c>
      <c r="X22" s="110">
        <v>8.7080523616217516</v>
      </c>
      <c r="Y22" s="110">
        <v>0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128.16594070881141</v>
      </c>
      <c r="C24" s="118">
        <f t="shared" si="7"/>
        <v>140.68043206965862</v>
      </c>
      <c r="D24" s="118">
        <f t="shared" si="7"/>
        <v>128.81295157580345</v>
      </c>
      <c r="E24" s="118">
        <f t="shared" si="7"/>
        <v>146.8003460231343</v>
      </c>
      <c r="F24" s="118">
        <f t="shared" si="7"/>
        <v>158.18107293054166</v>
      </c>
      <c r="G24" s="118">
        <f t="shared" si="7"/>
        <v>155.82361792157593</v>
      </c>
      <c r="H24" s="118">
        <f t="shared" si="7"/>
        <v>153.29516704755045</v>
      </c>
      <c r="I24" s="118">
        <f t="shared" si="7"/>
        <v>145.83612709946212</v>
      </c>
      <c r="J24" s="118">
        <f t="shared" si="7"/>
        <v>143.37805794305024</v>
      </c>
      <c r="K24" s="118">
        <f t="shared" si="7"/>
        <v>117.40404867287235</v>
      </c>
      <c r="L24" s="118">
        <f t="shared" si="7"/>
        <v>128.87764391517345</v>
      </c>
      <c r="M24" s="118">
        <f t="shared" si="7"/>
        <v>108.34178938648212</v>
      </c>
      <c r="N24" s="118">
        <f t="shared" si="7"/>
        <v>62.40235339065412</v>
      </c>
      <c r="O24" s="118">
        <f t="shared" si="7"/>
        <v>116.0480351902614</v>
      </c>
      <c r="P24" s="118">
        <f t="shared" si="7"/>
        <v>157.11187590096529</v>
      </c>
      <c r="Q24" s="118">
        <f t="shared" si="7"/>
        <v>139.11421746534069</v>
      </c>
      <c r="R24" s="118">
        <f t="shared" ref="R24:V24" si="8">R25+R28+R30+R39</f>
        <v>134.88750722168388</v>
      </c>
      <c r="S24" s="118">
        <f t="shared" si="8"/>
        <v>133.38522867716438</v>
      </c>
      <c r="T24" s="118">
        <f t="shared" si="8"/>
        <v>104.29705914648498</v>
      </c>
      <c r="U24" s="118">
        <f t="shared" si="8"/>
        <v>83.721162637143237</v>
      </c>
      <c r="V24" s="118">
        <f t="shared" si="8"/>
        <v>49.788168857792428</v>
      </c>
      <c r="W24" s="118">
        <f t="shared" ref="W24:Y24" si="9">W25+W28+W30+W39</f>
        <v>99.5089307848705</v>
      </c>
      <c r="X24" s="118">
        <f t="shared" si="9"/>
        <v>98.623611785487739</v>
      </c>
      <c r="Y24" s="118">
        <f t="shared" si="9"/>
        <v>85.610521673799838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101.01507240855528</v>
      </c>
      <c r="C25" s="123">
        <f t="shared" si="10"/>
        <v>113.12927403250528</v>
      </c>
      <c r="D25" s="123">
        <f t="shared" si="10"/>
        <v>100.04795006004258</v>
      </c>
      <c r="E25" s="123">
        <f t="shared" si="10"/>
        <v>117.47270900506489</v>
      </c>
      <c r="F25" s="123">
        <f t="shared" si="10"/>
        <v>129.80739120219451</v>
      </c>
      <c r="G25" s="123">
        <f t="shared" si="10"/>
        <v>128.64834974428194</v>
      </c>
      <c r="H25" s="123">
        <f t="shared" si="10"/>
        <v>125.91477327854162</v>
      </c>
      <c r="I25" s="123">
        <f t="shared" si="10"/>
        <v>118.39532563430384</v>
      </c>
      <c r="J25" s="123">
        <f t="shared" si="10"/>
        <v>115.24204881975209</v>
      </c>
      <c r="K25" s="123">
        <f t="shared" si="10"/>
        <v>88.367617475430094</v>
      </c>
      <c r="L25" s="123">
        <f t="shared" si="10"/>
        <v>99.626458402536841</v>
      </c>
      <c r="M25" s="123">
        <f t="shared" si="10"/>
        <v>79.523293723549827</v>
      </c>
      <c r="N25" s="123">
        <f t="shared" si="10"/>
        <v>31.762438646508691</v>
      </c>
      <c r="O25" s="123">
        <f t="shared" si="10"/>
        <v>86.807594305341794</v>
      </c>
      <c r="P25" s="123">
        <f t="shared" si="10"/>
        <v>128.48650838617394</v>
      </c>
      <c r="Q25" s="123">
        <f t="shared" si="10"/>
        <v>109.69077300953043</v>
      </c>
      <c r="R25" s="123">
        <f t="shared" ref="R25:V25" si="11">SUM(R26:R27)</f>
        <v>103.69118471170356</v>
      </c>
      <c r="S25" s="123">
        <f t="shared" si="11"/>
        <v>102.50959924913826</v>
      </c>
      <c r="T25" s="123">
        <f t="shared" si="11"/>
        <v>75.683396612229942</v>
      </c>
      <c r="U25" s="123">
        <f t="shared" si="11"/>
        <v>53.665070275765942</v>
      </c>
      <c r="V25" s="123">
        <f t="shared" si="11"/>
        <v>20.120509035822916</v>
      </c>
      <c r="W25" s="123">
        <f t="shared" ref="W25:Y25" si="12">SUM(W26:W27)</f>
        <v>70.266418325359155</v>
      </c>
      <c r="X25" s="123">
        <f t="shared" si="12"/>
        <v>70.529412011651061</v>
      </c>
      <c r="Y25" s="123">
        <f t="shared" si="12"/>
        <v>58.195258584657459</v>
      </c>
      <c r="DA25" s="130" t="s">
        <v>2769</v>
      </c>
    </row>
    <row r="26" spans="1:105" ht="12" customHeight="1" x14ac:dyDescent="0.25">
      <c r="A26" s="97" t="s">
        <v>74</v>
      </c>
      <c r="B26" s="99">
        <v>99.847042593335175</v>
      </c>
      <c r="C26" s="99">
        <v>111.87468214742132</v>
      </c>
      <c r="D26" s="99">
        <v>98.905834252152232</v>
      </c>
      <c r="E26" s="99">
        <v>116.20812983436893</v>
      </c>
      <c r="F26" s="99">
        <v>128.32016327382163</v>
      </c>
      <c r="G26" s="99">
        <v>127.1941818487372</v>
      </c>
      <c r="H26" s="99">
        <v>124.50819086336297</v>
      </c>
      <c r="I26" s="99">
        <v>117.13546518648077</v>
      </c>
      <c r="J26" s="99">
        <v>113.98297436054148</v>
      </c>
      <c r="K26" s="99">
        <v>87.328633329119839</v>
      </c>
      <c r="L26" s="99">
        <v>98.486725043503853</v>
      </c>
      <c r="M26" s="99">
        <v>78.58495078462289</v>
      </c>
      <c r="N26" s="99">
        <v>31.416105628082981</v>
      </c>
      <c r="O26" s="99">
        <v>85.729718759274832</v>
      </c>
      <c r="P26" s="99">
        <v>126.82619665966061</v>
      </c>
      <c r="Q26" s="99">
        <v>108.34144835229716</v>
      </c>
      <c r="R26" s="99">
        <v>102.41855165628769</v>
      </c>
      <c r="S26" s="99">
        <v>101.25129295301055</v>
      </c>
      <c r="T26" s="99">
        <v>74.755973684992412</v>
      </c>
      <c r="U26" s="99">
        <v>53.007924135714497</v>
      </c>
      <c r="V26" s="99">
        <v>19.872017557857969</v>
      </c>
      <c r="W26" s="99">
        <v>69.374939440769182</v>
      </c>
      <c r="X26" s="99">
        <v>69.585611323197156</v>
      </c>
      <c r="Y26" s="99">
        <v>57.395759120274207</v>
      </c>
      <c r="DA26" s="63" t="s">
        <v>2770</v>
      </c>
    </row>
    <row r="27" spans="1:105" ht="12" customHeight="1" x14ac:dyDescent="0.25">
      <c r="A27" s="97" t="s">
        <v>53</v>
      </c>
      <c r="B27" s="99">
        <v>1.1680298152201085</v>
      </c>
      <c r="C27" s="99">
        <v>1.2545918850839513</v>
      </c>
      <c r="D27" s="99">
        <v>1.1421158078903557</v>
      </c>
      <c r="E27" s="99">
        <v>1.2645791706959555</v>
      </c>
      <c r="F27" s="99">
        <v>1.4872279283728715</v>
      </c>
      <c r="G27" s="99">
        <v>1.4541678955447386</v>
      </c>
      <c r="H27" s="99">
        <v>1.4065824151786464</v>
      </c>
      <c r="I27" s="99">
        <v>1.2598604478230779</v>
      </c>
      <c r="J27" s="99">
        <v>1.2590744592106038</v>
      </c>
      <c r="K27" s="99">
        <v>1.0389841463102594</v>
      </c>
      <c r="L27" s="99">
        <v>1.1397333590329812</v>
      </c>
      <c r="M27" s="99">
        <v>0.93834293892693688</v>
      </c>
      <c r="N27" s="99">
        <v>0.34633301842571046</v>
      </c>
      <c r="O27" s="99">
        <v>1.0778755460669693</v>
      </c>
      <c r="P27" s="99">
        <v>1.6603117265133329</v>
      </c>
      <c r="Q27" s="99">
        <v>1.3493246572332747</v>
      </c>
      <c r="R27" s="99">
        <v>1.2726330554158714</v>
      </c>
      <c r="S27" s="99">
        <v>1.2583062961277118</v>
      </c>
      <c r="T27" s="99">
        <v>0.9274229272375345</v>
      </c>
      <c r="U27" s="99">
        <v>0.65714614005144645</v>
      </c>
      <c r="V27" s="99">
        <v>0.24849147796494819</v>
      </c>
      <c r="W27" s="99">
        <v>0.89147888458996816</v>
      </c>
      <c r="X27" s="99">
        <v>0.94380068845390175</v>
      </c>
      <c r="Y27" s="99">
        <v>0.79949946438325181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2.4116515768747586</v>
      </c>
      <c r="C28" s="123">
        <f t="shared" si="13"/>
        <v>3.3452507699970071</v>
      </c>
      <c r="D28" s="123">
        <f t="shared" si="13"/>
        <v>3.1521008337569159</v>
      </c>
      <c r="E28" s="123">
        <f t="shared" si="13"/>
        <v>4.2444597169467393</v>
      </c>
      <c r="F28" s="123">
        <f t="shared" si="13"/>
        <v>2.1745438921730766</v>
      </c>
      <c r="G28" s="123">
        <f t="shared" si="13"/>
        <v>1.8338324777871076</v>
      </c>
      <c r="H28" s="123">
        <f t="shared" si="13"/>
        <v>1.6285360250455621</v>
      </c>
      <c r="I28" s="123">
        <f t="shared" si="13"/>
        <v>2.4735671567105171</v>
      </c>
      <c r="J28" s="123">
        <f t="shared" si="13"/>
        <v>2.4981986616509086</v>
      </c>
      <c r="K28" s="123">
        <f t="shared" si="13"/>
        <v>1.9145222655583174</v>
      </c>
      <c r="L28" s="123">
        <f t="shared" si="13"/>
        <v>3.1766890571585482</v>
      </c>
      <c r="M28" s="123">
        <f t="shared" si="13"/>
        <v>3.5075328658143823</v>
      </c>
      <c r="N28" s="123">
        <f t="shared" si="13"/>
        <v>6.5801961696394304</v>
      </c>
      <c r="O28" s="123">
        <f t="shared" si="13"/>
        <v>3.9465105697037055</v>
      </c>
      <c r="P28" s="123">
        <f t="shared" si="13"/>
        <v>3.2077780911270923</v>
      </c>
      <c r="Q28" s="123">
        <f t="shared" si="13"/>
        <v>4.2846109232033109</v>
      </c>
      <c r="R28" s="123">
        <f t="shared" si="13"/>
        <v>5.1926467987803395</v>
      </c>
      <c r="S28" s="123">
        <f t="shared" si="13"/>
        <v>5.2534925202499281</v>
      </c>
      <c r="T28" s="123">
        <f t="shared" si="13"/>
        <v>3.7649449024377404</v>
      </c>
      <c r="U28" s="123">
        <f t="shared" si="13"/>
        <v>5.1999276084589976</v>
      </c>
      <c r="V28" s="123">
        <f t="shared" si="13"/>
        <v>3.9646779307275346</v>
      </c>
      <c r="W28" s="123">
        <f t="shared" si="13"/>
        <v>3.2085546230295301</v>
      </c>
      <c r="X28" s="123">
        <f t="shared" si="13"/>
        <v>2.3919396422794108</v>
      </c>
      <c r="Y28" s="123">
        <f t="shared" si="13"/>
        <v>4.0186990017082769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2.4116515768747586</v>
      </c>
      <c r="C29" s="99">
        <f>RES_hhdet_fech!C29/RES_summary!C$19</f>
        <v>3.3452507699970071</v>
      </c>
      <c r="D29" s="99">
        <f>RES_hhdet_fech!D29/RES_summary!D$19</f>
        <v>3.1521008337569159</v>
      </c>
      <c r="E29" s="99">
        <f>RES_hhdet_fech!E29/RES_summary!E$19</f>
        <v>4.2444597169467393</v>
      </c>
      <c r="F29" s="99">
        <f>RES_hhdet_fech!F29/RES_summary!F$19</f>
        <v>2.1745438921730766</v>
      </c>
      <c r="G29" s="99">
        <f>RES_hhdet_fech!G29/RES_summary!G$19</f>
        <v>1.8338324777871076</v>
      </c>
      <c r="H29" s="99">
        <f>RES_hhdet_fech!H29/RES_summary!H$19</f>
        <v>1.6285360250455621</v>
      </c>
      <c r="I29" s="99">
        <f>RES_hhdet_fech!I29/RES_summary!I$19</f>
        <v>2.4735671567105171</v>
      </c>
      <c r="J29" s="99">
        <f>RES_hhdet_fech!J29/RES_summary!J$19</f>
        <v>2.4981986616509086</v>
      </c>
      <c r="K29" s="99">
        <f>RES_hhdet_fech!K29/RES_summary!K$19</f>
        <v>1.9145222655583174</v>
      </c>
      <c r="L29" s="99">
        <f>RES_hhdet_fech!L29/RES_summary!L$19</f>
        <v>3.1766890571585482</v>
      </c>
      <c r="M29" s="99">
        <f>RES_hhdet_fech!M29/RES_summary!M$19</f>
        <v>3.5075328658143823</v>
      </c>
      <c r="N29" s="99">
        <f>RES_hhdet_fech!N29/RES_summary!N$19</f>
        <v>6.5801961696394304</v>
      </c>
      <c r="O29" s="99">
        <f>RES_hhdet_fech!O29/RES_summary!O$19</f>
        <v>3.9465105697037055</v>
      </c>
      <c r="P29" s="99">
        <f>RES_hhdet_fech!P29/RES_summary!P$19</f>
        <v>3.2077780911270923</v>
      </c>
      <c r="Q29" s="99">
        <f>RES_hhdet_fech!Q29/RES_summary!Q$19</f>
        <v>4.2846109232033109</v>
      </c>
      <c r="R29" s="99">
        <f>RES_hhdet_fech!R29/RES_summary!R$19</f>
        <v>5.1926467987803395</v>
      </c>
      <c r="S29" s="99">
        <f>RES_hhdet_fech!S29/RES_summary!S$19</f>
        <v>5.2534925202499281</v>
      </c>
      <c r="T29" s="99">
        <f>RES_hhdet_fech!T29/RES_summary!T$19</f>
        <v>3.7649449024377404</v>
      </c>
      <c r="U29" s="99">
        <f>RES_hhdet_fech!U29/RES_summary!U$19</f>
        <v>5.1999276084589976</v>
      </c>
      <c r="V29" s="99">
        <f>RES_hhdet_fech!V29/RES_summary!V$19</f>
        <v>3.9646779307275346</v>
      </c>
      <c r="W29" s="99">
        <f>RES_hhdet_fech!W29/RES_summary!W$19</f>
        <v>3.2085546230295301</v>
      </c>
      <c r="X29" s="99">
        <f>RES_hhdet_fech!X29/RES_summary!X$19</f>
        <v>2.3919396422794108</v>
      </c>
      <c r="Y29" s="99">
        <f>RES_hhdet_fech!Y29/RES_summary!Y$19</f>
        <v>4.0186990017082769</v>
      </c>
      <c r="DA29" s="63" t="s">
        <v>2773</v>
      </c>
    </row>
    <row r="30" spans="1:105" ht="12" customHeight="1" x14ac:dyDescent="0.25">
      <c r="A30" s="121" t="s">
        <v>55</v>
      </c>
      <c r="B30" s="123">
        <v>16.812884882205328</v>
      </c>
      <c r="C30" s="123">
        <v>16.510247412527189</v>
      </c>
      <c r="D30" s="123">
        <v>16.948663634973894</v>
      </c>
      <c r="E30" s="123">
        <v>16.74088264434819</v>
      </c>
      <c r="F30" s="123">
        <v>17.314534647869728</v>
      </c>
      <c r="G30" s="123">
        <v>16.735588706195891</v>
      </c>
      <c r="H30" s="123">
        <v>16.965004479166403</v>
      </c>
      <c r="I30" s="123">
        <v>16.630543011217483</v>
      </c>
      <c r="J30" s="123">
        <v>17.352092709082317</v>
      </c>
      <c r="K30" s="123">
        <v>18.489292842208439</v>
      </c>
      <c r="L30" s="123">
        <v>17.858167487262186</v>
      </c>
      <c r="M30" s="123">
        <v>17.58156494330817</v>
      </c>
      <c r="N30" s="123">
        <v>16.58949701736282</v>
      </c>
      <c r="O30" s="123">
        <v>17.042136317129994</v>
      </c>
      <c r="P30" s="123">
        <v>17.079016509290138</v>
      </c>
      <c r="Q30" s="123">
        <v>16.949624022920634</v>
      </c>
      <c r="R30" s="123">
        <v>17.538428348509861</v>
      </c>
      <c r="S30" s="123">
        <v>17.279132925358546</v>
      </c>
      <c r="T30" s="123">
        <v>16.332092827182223</v>
      </c>
      <c r="U30" s="123">
        <v>16.134924175429003</v>
      </c>
      <c r="V30" s="123">
        <v>15.899108135128085</v>
      </c>
      <c r="W30" s="123">
        <v>16.787819938372543</v>
      </c>
      <c r="X30" s="123">
        <v>16.69309188723555</v>
      </c>
      <c r="Y30" s="123">
        <v>15.954583381891588</v>
      </c>
      <c r="DA30" s="130" t="s">
        <v>2774</v>
      </c>
    </row>
    <row r="31" spans="1:105" ht="12" customHeight="1" x14ac:dyDescent="0.25">
      <c r="A31" s="97" t="s">
        <v>141</v>
      </c>
      <c r="B31" s="99">
        <v>23.643868221771555</v>
      </c>
      <c r="C31" s="99">
        <v>23.413989551908465</v>
      </c>
      <c r="D31" s="99">
        <v>24.460250331184671</v>
      </c>
      <c r="E31" s="99">
        <v>24.370601693488748</v>
      </c>
      <c r="F31" s="99">
        <v>24.519935889055155</v>
      </c>
      <c r="G31" s="99">
        <v>23.882769973958812</v>
      </c>
      <c r="H31" s="99">
        <v>24.170624217270696</v>
      </c>
      <c r="I31" s="99">
        <v>22.912851513434024</v>
      </c>
      <c r="J31" s="99">
        <v>24.67382114788327</v>
      </c>
      <c r="K31" s="99">
        <v>26.07821291385585</v>
      </c>
      <c r="L31" s="99">
        <v>24.45278314435604</v>
      </c>
      <c r="M31" s="99">
        <v>20.158858249672775</v>
      </c>
      <c r="N31" s="99">
        <v>17.644070620312768</v>
      </c>
      <c r="O31" s="99">
        <v>25.658596958424024</v>
      </c>
      <c r="P31" s="99">
        <v>24.434448761480386</v>
      </c>
      <c r="Q31" s="99">
        <v>22.721146679260681</v>
      </c>
      <c r="R31" s="99">
        <v>21.918974358277193</v>
      </c>
      <c r="S31" s="99">
        <v>22.115758374140064</v>
      </c>
      <c r="T31" s="99">
        <v>21.299379016629292</v>
      </c>
      <c r="U31" s="99">
        <v>20.665421334473468</v>
      </c>
      <c r="V31" s="99">
        <v>20.419264243669854</v>
      </c>
      <c r="W31" s="99">
        <v>20.169714716935477</v>
      </c>
      <c r="X31" s="99">
        <v>20.305116630217032</v>
      </c>
      <c r="Y31" s="99">
        <v>20.202837233002864</v>
      </c>
      <c r="DA31" s="63" t="s">
        <v>2775</v>
      </c>
    </row>
    <row r="32" spans="1:105" ht="12" customHeight="1" x14ac:dyDescent="0.25">
      <c r="A32" s="97" t="s">
        <v>140</v>
      </c>
      <c r="B32" s="99">
        <v>14.594631332190941</v>
      </c>
      <c r="C32" s="99">
        <v>14.464921279395249</v>
      </c>
      <c r="D32" s="99">
        <v>15.185318554816739</v>
      </c>
      <c r="E32" s="99">
        <v>15.125634782387586</v>
      </c>
      <c r="F32" s="99">
        <v>15.389758446507818</v>
      </c>
      <c r="G32" s="99">
        <v>15.393716109121993</v>
      </c>
      <c r="H32" s="99">
        <v>15.406870123794034</v>
      </c>
      <c r="I32" s="99">
        <v>14.710451415272097</v>
      </c>
      <c r="J32" s="99">
        <v>15.834222609905039</v>
      </c>
      <c r="K32" s="99">
        <v>16.841158809137415</v>
      </c>
      <c r="L32" s="99">
        <v>15.867748819223396</v>
      </c>
      <c r="M32" s="99">
        <v>12.914643859187318</v>
      </c>
      <c r="N32" s="99">
        <v>10.247596466074079</v>
      </c>
      <c r="O32" s="99">
        <v>16.749666916416714</v>
      </c>
      <c r="P32" s="99">
        <v>16.32496158546282</v>
      </c>
      <c r="Q32" s="99">
        <v>15.320630731568263</v>
      </c>
      <c r="R32" s="99">
        <v>15.180182786123357</v>
      </c>
      <c r="S32" s="99">
        <v>15.686663846208376</v>
      </c>
      <c r="T32" s="99">
        <v>15.363988225698884</v>
      </c>
      <c r="U32" s="99">
        <v>15.257049863544534</v>
      </c>
      <c r="V32" s="99">
        <v>15.289648834681445</v>
      </c>
      <c r="W32" s="99">
        <v>15.767306431257495</v>
      </c>
      <c r="X32" s="99">
        <v>15.929326020689444</v>
      </c>
      <c r="Y32" s="99">
        <v>15.90068425735824</v>
      </c>
      <c r="DA32" s="63" t="s">
        <v>2776</v>
      </c>
    </row>
    <row r="33" spans="1:105" ht="12" customHeight="1" x14ac:dyDescent="0.25">
      <c r="A33" s="100" t="s">
        <v>50</v>
      </c>
      <c r="B33" s="102">
        <v>4.7342828950791409</v>
      </c>
      <c r="C33" s="102">
        <v>4.6432571027262952</v>
      </c>
      <c r="D33" s="102">
        <v>4.983699298264928</v>
      </c>
      <c r="E33" s="102">
        <v>4.8102964091733114</v>
      </c>
      <c r="F33" s="102">
        <v>4.9689648883180819</v>
      </c>
      <c r="G33" s="102">
        <v>5.4838950470665049</v>
      </c>
      <c r="H33" s="102">
        <v>4.9328647801612577</v>
      </c>
      <c r="I33" s="102">
        <v>4.709567010000665</v>
      </c>
      <c r="J33" s="102">
        <v>4.979610259884466</v>
      </c>
      <c r="K33" s="102">
        <v>5.3234129608055865</v>
      </c>
      <c r="L33" s="102">
        <v>4.966846421009703</v>
      </c>
      <c r="M33" s="102">
        <v>3.4123320712211158</v>
      </c>
      <c r="N33" s="102">
        <v>0.18347705791318264</v>
      </c>
      <c r="O33" s="102">
        <v>4.5342811590262428</v>
      </c>
      <c r="P33" s="102">
        <v>4.3008875411326368</v>
      </c>
      <c r="Q33" s="102">
        <v>3.7970938921436446</v>
      </c>
      <c r="R33" s="102">
        <v>4.1701591701441529</v>
      </c>
      <c r="S33" s="102">
        <v>4.3168601574942302</v>
      </c>
      <c r="T33" s="102">
        <v>3.9335824632280731</v>
      </c>
      <c r="U33" s="102">
        <v>3.5836726416734415</v>
      </c>
      <c r="V33" s="102">
        <v>2.9667920509931593</v>
      </c>
      <c r="W33" s="102">
        <v>3.6514426273372558</v>
      </c>
      <c r="X33" s="102">
        <v>3.7227249426358204</v>
      </c>
      <c r="Y33" s="102">
        <v>3.1712977252799166</v>
      </c>
      <c r="DA33" s="131" t="s">
        <v>2777</v>
      </c>
    </row>
    <row r="34" spans="1:105" ht="12" customHeight="1" x14ac:dyDescent="0.25">
      <c r="A34" s="103" t="s">
        <v>52</v>
      </c>
      <c r="B34" s="105">
        <v>9.8603484371117975</v>
      </c>
      <c r="C34" s="105">
        <v>9.821664176668957</v>
      </c>
      <c r="D34" s="105">
        <v>10.20161925655181</v>
      </c>
      <c r="E34" s="105">
        <v>10.315338373214274</v>
      </c>
      <c r="F34" s="105">
        <v>10.420793558189734</v>
      </c>
      <c r="G34" s="105">
        <v>9.9098210620554887</v>
      </c>
      <c r="H34" s="105">
        <v>10.474005343632774</v>
      </c>
      <c r="I34" s="105">
        <v>10.000884405271432</v>
      </c>
      <c r="J34" s="105">
        <v>10.85461235002057</v>
      </c>
      <c r="K34" s="105">
        <v>11.517745848331826</v>
      </c>
      <c r="L34" s="105">
        <v>10.900902398213692</v>
      </c>
      <c r="M34" s="105">
        <v>9.5023117879661996</v>
      </c>
      <c r="N34" s="105">
        <v>10.064119408160897</v>
      </c>
      <c r="O34" s="105">
        <v>12.215385757390473</v>
      </c>
      <c r="P34" s="105">
        <v>12.024074044330183</v>
      </c>
      <c r="Q34" s="105">
        <v>11.523536839424613</v>
      </c>
      <c r="R34" s="105">
        <v>11.010023615979202</v>
      </c>
      <c r="S34" s="105">
        <v>11.369803688714146</v>
      </c>
      <c r="T34" s="105">
        <v>11.430405762470809</v>
      </c>
      <c r="U34" s="105">
        <v>11.673377221871094</v>
      </c>
      <c r="V34" s="105">
        <v>12.322856783688287</v>
      </c>
      <c r="W34" s="105">
        <v>12.115863803920242</v>
      </c>
      <c r="X34" s="105">
        <v>12.206601078053625</v>
      </c>
      <c r="Y34" s="105">
        <v>12.729386532078324</v>
      </c>
      <c r="DA34" s="132" t="s">
        <v>2778</v>
      </c>
    </row>
    <row r="35" spans="1:105" ht="12" customHeight="1" x14ac:dyDescent="0.25">
      <c r="A35" s="106" t="s">
        <v>122</v>
      </c>
      <c r="B35" s="102">
        <v>21.273165223411425</v>
      </c>
      <c r="C35" s="102">
        <v>20.910932354099806</v>
      </c>
      <c r="D35" s="102">
        <v>21.428928908293102</v>
      </c>
      <c r="E35" s="102">
        <v>21.216244773065306</v>
      </c>
      <c r="F35" s="102">
        <v>21.656796033557022</v>
      </c>
      <c r="G35" s="102">
        <v>20.653536746094929</v>
      </c>
      <c r="H35" s="102">
        <v>21.041859365923486</v>
      </c>
      <c r="I35" s="102">
        <v>20.868260676029891</v>
      </c>
      <c r="J35" s="102">
        <v>22.145351924234042</v>
      </c>
      <c r="K35" s="102">
        <v>23.574461379708865</v>
      </c>
      <c r="L35" s="102">
        <v>22.816517448431753</v>
      </c>
      <c r="M35" s="102">
        <v>22.371655537166006</v>
      </c>
      <c r="N35" s="102">
        <v>21.225815938561059</v>
      </c>
      <c r="O35" s="102">
        <v>21.397472487564858</v>
      </c>
      <c r="P35" s="102">
        <v>21.372982866623648</v>
      </c>
      <c r="Q35" s="102">
        <v>21.344515812407391</v>
      </c>
      <c r="R35" s="102">
        <v>21.843917754186382</v>
      </c>
      <c r="S35" s="102">
        <v>21.409607773120136</v>
      </c>
      <c r="T35" s="102">
        <v>20.274190312304075</v>
      </c>
      <c r="U35" s="102">
        <v>19.909058012817926</v>
      </c>
      <c r="V35" s="102">
        <v>19.356603595832951</v>
      </c>
      <c r="W35" s="102">
        <v>20.036878714435598</v>
      </c>
      <c r="X35" s="102">
        <v>20.43888763185609</v>
      </c>
      <c r="Y35" s="102">
        <v>19.80943833007758</v>
      </c>
      <c r="DA35" s="131" t="s">
        <v>2779</v>
      </c>
    </row>
    <row r="36" spans="1:105" ht="12" customHeight="1" x14ac:dyDescent="0.25">
      <c r="A36" s="107" t="s">
        <v>121</v>
      </c>
      <c r="B36" s="105">
        <v>14.274072359717897</v>
      </c>
      <c r="C36" s="105">
        <v>14.035674316210635</v>
      </c>
      <c r="D36" s="105">
        <v>14.425977154495959</v>
      </c>
      <c r="E36" s="105">
        <v>14.26192701382133</v>
      </c>
      <c r="F36" s="105">
        <v>14.694292628308474</v>
      </c>
      <c r="G36" s="105">
        <v>14.325585543449646</v>
      </c>
      <c r="H36" s="105">
        <v>14.513762121482449</v>
      </c>
      <c r="I36" s="105">
        <v>14.456192134500887</v>
      </c>
      <c r="J36" s="105">
        <v>15.310021894254401</v>
      </c>
      <c r="K36" s="105">
        <v>16.353338870654643</v>
      </c>
      <c r="L36" s="105">
        <v>15.884217599172226</v>
      </c>
      <c r="M36" s="105">
        <v>15.623875155748483</v>
      </c>
      <c r="N36" s="105">
        <v>14.668827284245673</v>
      </c>
      <c r="O36" s="105">
        <v>15.071855161281505</v>
      </c>
      <c r="P36" s="105">
        <v>15.136933921812192</v>
      </c>
      <c r="Q36" s="105">
        <v>15.133954062164984</v>
      </c>
      <c r="R36" s="105">
        <v>15.789652013046055</v>
      </c>
      <c r="S36" s="105">
        <v>15.677205104102539</v>
      </c>
      <c r="T36" s="105">
        <v>14.92209361318257</v>
      </c>
      <c r="U36" s="105">
        <v>14.823149226086416</v>
      </c>
      <c r="V36" s="105">
        <v>14.723720676382859</v>
      </c>
      <c r="W36" s="105">
        <v>15.772434460196243</v>
      </c>
      <c r="X36" s="105">
        <v>16.063743182218488</v>
      </c>
      <c r="Y36" s="105">
        <v>15.486998892433146</v>
      </c>
      <c r="DA36" s="132" t="s">
        <v>2780</v>
      </c>
    </row>
    <row r="37" spans="1:105" ht="12" customHeight="1" x14ac:dyDescent="0.25">
      <c r="A37" s="108" t="s">
        <v>53</v>
      </c>
      <c r="B37" s="99">
        <v>4.2742554558548962</v>
      </c>
      <c r="C37" s="99">
        <v>4.157928094539499</v>
      </c>
      <c r="D37" s="99">
        <v>4.3636442062541949</v>
      </c>
      <c r="E37" s="99">
        <v>4.1704535406322822</v>
      </c>
      <c r="F37" s="99">
        <v>4.357524526941627</v>
      </c>
      <c r="G37" s="99">
        <v>4.7005398776671603</v>
      </c>
      <c r="H37" s="99">
        <v>4.3050436594366603</v>
      </c>
      <c r="I37" s="99">
        <v>4.3130577701409107</v>
      </c>
      <c r="J37" s="99">
        <v>4.4873055811102045</v>
      </c>
      <c r="K37" s="99">
        <v>4.8202810126525986</v>
      </c>
      <c r="L37" s="99">
        <v>4.7003283458490221</v>
      </c>
      <c r="M37" s="99">
        <v>4.5176020066459444</v>
      </c>
      <c r="N37" s="99">
        <v>3.5820825335584927</v>
      </c>
      <c r="O37" s="99">
        <v>3.9486294155827526</v>
      </c>
      <c r="P37" s="99">
        <v>3.8621076123497895</v>
      </c>
      <c r="Q37" s="99">
        <v>3.6649196250095835</v>
      </c>
      <c r="R37" s="99">
        <v>4.2062988486905057</v>
      </c>
      <c r="S37" s="99">
        <v>4.1414872835130527</v>
      </c>
      <c r="T37" s="99">
        <v>3.6053755592958519</v>
      </c>
      <c r="U37" s="99">
        <v>3.2370652323017821</v>
      </c>
      <c r="V37" s="99">
        <v>2.978062288272632</v>
      </c>
      <c r="W37" s="99">
        <v>3.7752203539446927</v>
      </c>
      <c r="X37" s="99">
        <v>3.7992905762774378</v>
      </c>
      <c r="Y37" s="99">
        <v>2.9949236313121346</v>
      </c>
      <c r="DA37" s="63" t="s">
        <v>2781</v>
      </c>
    </row>
    <row r="38" spans="1:105" ht="12" customHeight="1" x14ac:dyDescent="0.25">
      <c r="A38" s="108" t="s">
        <v>52</v>
      </c>
      <c r="B38" s="99">
        <v>9.9998169038630014</v>
      </c>
      <c r="C38" s="99">
        <v>9.8777462216711367</v>
      </c>
      <c r="D38" s="99">
        <v>10.062332948241766</v>
      </c>
      <c r="E38" s="99">
        <v>10.091473473189048</v>
      </c>
      <c r="F38" s="99">
        <v>10.336768101366847</v>
      </c>
      <c r="G38" s="99">
        <v>9.625045665782487</v>
      </c>
      <c r="H38" s="99">
        <v>10.208718462045791</v>
      </c>
      <c r="I38" s="99">
        <v>10.143134364359971</v>
      </c>
      <c r="J38" s="99">
        <v>10.822716313144197</v>
      </c>
      <c r="K38" s="99">
        <v>11.533057858002046</v>
      </c>
      <c r="L38" s="99">
        <v>11.183889253323203</v>
      </c>
      <c r="M38" s="99">
        <v>11.106273149102538</v>
      </c>
      <c r="N38" s="99">
        <v>11.086744750687181</v>
      </c>
      <c r="O38" s="99">
        <v>11.123225745698752</v>
      </c>
      <c r="P38" s="99">
        <v>11.274826309462401</v>
      </c>
      <c r="Q38" s="99">
        <v>11.4690344371554</v>
      </c>
      <c r="R38" s="99">
        <v>11.58335316435555</v>
      </c>
      <c r="S38" s="99">
        <v>11.535717820589484</v>
      </c>
      <c r="T38" s="99">
        <v>11.316718053886715</v>
      </c>
      <c r="U38" s="99">
        <v>11.586083993784634</v>
      </c>
      <c r="V38" s="99">
        <v>11.745658388110229</v>
      </c>
      <c r="W38" s="99">
        <v>11.997214106251551</v>
      </c>
      <c r="X38" s="99">
        <v>12.264452605941047</v>
      </c>
      <c r="Y38" s="99">
        <v>12.492075261121013</v>
      </c>
      <c r="DA38" s="63" t="s">
        <v>2782</v>
      </c>
    </row>
    <row r="39" spans="1:105" ht="12" customHeight="1" x14ac:dyDescent="0.25">
      <c r="A39" s="121" t="s">
        <v>54</v>
      </c>
      <c r="B39" s="123">
        <v>7.9263318411760251</v>
      </c>
      <c r="C39" s="123">
        <v>7.6956598546291559</v>
      </c>
      <c r="D39" s="123">
        <v>8.6642370470300474</v>
      </c>
      <c r="E39" s="123">
        <v>8.3422946567744702</v>
      </c>
      <c r="F39" s="123">
        <v>8.8846031883043466</v>
      </c>
      <c r="G39" s="123">
        <v>8.605846993310978</v>
      </c>
      <c r="H39" s="123">
        <v>8.7868532647968571</v>
      </c>
      <c r="I39" s="123">
        <v>8.3366912972302654</v>
      </c>
      <c r="J39" s="123">
        <v>8.285717752564917</v>
      </c>
      <c r="K39" s="123">
        <v>8.6326160896754889</v>
      </c>
      <c r="L39" s="123">
        <v>8.216328968215862</v>
      </c>
      <c r="M39" s="123">
        <v>7.7293978538097399</v>
      </c>
      <c r="N39" s="123">
        <v>7.4702215571431818</v>
      </c>
      <c r="O39" s="123">
        <v>8.2517939980859012</v>
      </c>
      <c r="P39" s="123">
        <v>8.3385729143741063</v>
      </c>
      <c r="Q39" s="123">
        <v>8.1892095096862985</v>
      </c>
      <c r="R39" s="123">
        <v>8.4652473626901212</v>
      </c>
      <c r="S39" s="123">
        <v>8.3430039824176507</v>
      </c>
      <c r="T39" s="123">
        <v>8.5166248046350859</v>
      </c>
      <c r="U39" s="123">
        <v>8.7212405774893025</v>
      </c>
      <c r="V39" s="123">
        <v>9.8038737561138856</v>
      </c>
      <c r="W39" s="123">
        <v>9.2461378981092874</v>
      </c>
      <c r="X39" s="123">
        <v>9.0091682443217174</v>
      </c>
      <c r="Y39" s="123">
        <v>7.4419807055425045</v>
      </c>
      <c r="DA39" s="130" t="s">
        <v>2783</v>
      </c>
    </row>
    <row r="40" spans="1:105" ht="12" customHeight="1" x14ac:dyDescent="0.25">
      <c r="A40" s="97" t="s">
        <v>50</v>
      </c>
      <c r="B40" s="99">
        <v>9.9928334179623093</v>
      </c>
      <c r="C40" s="99">
        <v>10.015690420944107</v>
      </c>
      <c r="D40" s="99">
        <v>10.596323412810955</v>
      </c>
      <c r="E40" s="99">
        <v>10.186540923399935</v>
      </c>
      <c r="F40" s="99">
        <v>11.553227783869977</v>
      </c>
      <c r="G40" s="99">
        <v>10.652619678631284</v>
      </c>
      <c r="H40" s="99">
        <v>10.594514769069196</v>
      </c>
      <c r="I40" s="99">
        <v>10.933273767040641</v>
      </c>
      <c r="J40" s="99">
        <v>10.969570617667499</v>
      </c>
      <c r="K40" s="99">
        <v>9.6139964081397249</v>
      </c>
      <c r="L40" s="99">
        <v>11.869734724259885</v>
      </c>
      <c r="M40" s="99">
        <v>11.031532637154612</v>
      </c>
      <c r="N40" s="99">
        <v>3.4380608032705764</v>
      </c>
      <c r="O40" s="99">
        <v>12.362300034311382</v>
      </c>
      <c r="P40" s="99">
        <v>11.906275210062125</v>
      </c>
      <c r="Q40" s="99">
        <v>10.344475320577716</v>
      </c>
      <c r="R40" s="99">
        <v>9.638157559187249</v>
      </c>
      <c r="S40" s="99">
        <v>9.473362428090784</v>
      </c>
      <c r="T40" s="99">
        <v>11.272297927761304</v>
      </c>
      <c r="U40" s="99">
        <v>11.498025149150635</v>
      </c>
      <c r="V40" s="99">
        <v>12.967732720631943</v>
      </c>
      <c r="W40" s="99">
        <v>12.295273014356599</v>
      </c>
      <c r="X40" s="99">
        <v>11.339776885883165</v>
      </c>
      <c r="Y40" s="99">
        <v>10.025507911861425</v>
      </c>
      <c r="DA40" s="63" t="s">
        <v>2784</v>
      </c>
    </row>
    <row r="41" spans="1:105" ht="12" customHeight="1" x14ac:dyDescent="0.25">
      <c r="A41" s="109" t="s">
        <v>120</v>
      </c>
      <c r="B41" s="110">
        <v>7.8335732164624892</v>
      </c>
      <c r="C41" s="110">
        <v>7.5936671326008502</v>
      </c>
      <c r="D41" s="110">
        <v>8.5798258437537349</v>
      </c>
      <c r="E41" s="110">
        <v>8.2648187578276175</v>
      </c>
      <c r="F41" s="110">
        <v>8.778661275937349</v>
      </c>
      <c r="G41" s="110">
        <v>8.5263028322002938</v>
      </c>
      <c r="H41" s="110">
        <v>8.7150908637594089</v>
      </c>
      <c r="I41" s="110">
        <v>8.2309832775731753</v>
      </c>
      <c r="J41" s="110">
        <v>8.1723073413722069</v>
      </c>
      <c r="K41" s="110">
        <v>8.5906529813263219</v>
      </c>
      <c r="L41" s="110">
        <v>8.0595469196383149</v>
      </c>
      <c r="M41" s="110">
        <v>7.5801077392443723</v>
      </c>
      <c r="N41" s="110">
        <v>7.6771878792660226</v>
      </c>
      <c r="O41" s="110">
        <v>7.9361279113292378</v>
      </c>
      <c r="P41" s="110">
        <v>8.0007587049008659</v>
      </c>
      <c r="Q41" s="110">
        <v>7.9569175057008108</v>
      </c>
      <c r="R41" s="110">
        <v>8.3284580190177895</v>
      </c>
      <c r="S41" s="110">
        <v>8.1883136985122107</v>
      </c>
      <c r="T41" s="110">
        <v>8.0548917243643228</v>
      </c>
      <c r="U41" s="110">
        <v>8.1489719584812015</v>
      </c>
      <c r="V41" s="110">
        <v>9.0251738872924818</v>
      </c>
      <c r="W41" s="110">
        <v>8.450005982388781</v>
      </c>
      <c r="X41" s="110">
        <v>8.4500031074167854</v>
      </c>
      <c r="Y41" s="110">
        <v>6.8318829738867732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145.6070666792134</v>
      </c>
      <c r="C43" s="118">
        <f t="shared" si="14"/>
        <v>152.6977249697957</v>
      </c>
      <c r="D43" s="118">
        <f t="shared" si="14"/>
        <v>156.83766414300689</v>
      </c>
      <c r="E43" s="118">
        <f t="shared" si="14"/>
        <v>180.04008748170219</v>
      </c>
      <c r="F43" s="118">
        <f t="shared" si="14"/>
        <v>169.12666194407831</v>
      </c>
      <c r="G43" s="118">
        <f t="shared" si="14"/>
        <v>174.97699878341129</v>
      </c>
      <c r="H43" s="118">
        <f t="shared" si="14"/>
        <v>174.47047413023765</v>
      </c>
      <c r="I43" s="118">
        <f t="shared" si="14"/>
        <v>164.80897354127964</v>
      </c>
      <c r="J43" s="118">
        <f t="shared" si="14"/>
        <v>163.10672865131679</v>
      </c>
      <c r="K43" s="118">
        <f t="shared" si="14"/>
        <v>145.33290840108569</v>
      </c>
      <c r="L43" s="118">
        <f t="shared" si="14"/>
        <v>136.12764639805809</v>
      </c>
      <c r="M43" s="118">
        <f t="shared" si="14"/>
        <v>180.08916343124335</v>
      </c>
      <c r="N43" s="118">
        <f t="shared" si="14"/>
        <v>148.73498885633006</v>
      </c>
      <c r="O43" s="118">
        <f t="shared" si="14"/>
        <v>86.115555096303424</v>
      </c>
      <c r="P43" s="118">
        <f t="shared" si="14"/>
        <v>88.511904226926575</v>
      </c>
      <c r="Q43" s="118">
        <f t="shared" si="14"/>
        <v>123.88969821013131</v>
      </c>
      <c r="R43" s="118">
        <f t="shared" ref="R43:V43" si="15">R44+R47+R49+R58</f>
        <v>115.08090160394448</v>
      </c>
      <c r="S43" s="118">
        <f t="shared" si="15"/>
        <v>115.19884151845595</v>
      </c>
      <c r="T43" s="118">
        <f t="shared" si="15"/>
        <v>98.958100555320954</v>
      </c>
      <c r="U43" s="118">
        <f t="shared" si="15"/>
        <v>106.38557749980232</v>
      </c>
      <c r="V43" s="118">
        <f t="shared" si="15"/>
        <v>114.71333163722139</v>
      </c>
      <c r="W43" s="118">
        <f t="shared" ref="W43:Y43" si="16">W44+W47+W49+W58</f>
        <v>102.55953772711028</v>
      </c>
      <c r="X43" s="118">
        <f t="shared" si="16"/>
        <v>115.0467123682466</v>
      </c>
      <c r="Y43" s="118">
        <f t="shared" si="16"/>
        <v>86.534242530403361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116.05611007172953</v>
      </c>
      <c r="C44" s="123">
        <f t="shared" si="17"/>
        <v>123.10401148727465</v>
      </c>
      <c r="D44" s="123">
        <f t="shared" si="17"/>
        <v>126.71795243794911</v>
      </c>
      <c r="E44" s="123">
        <f t="shared" si="17"/>
        <v>149.23609574523979</v>
      </c>
      <c r="F44" s="123">
        <f t="shared" si="17"/>
        <v>138.81645892609581</v>
      </c>
      <c r="G44" s="123">
        <f t="shared" si="17"/>
        <v>145.33079371152746</v>
      </c>
      <c r="H44" s="123">
        <f t="shared" si="17"/>
        <v>143.85068832505581</v>
      </c>
      <c r="I44" s="123">
        <f t="shared" si="17"/>
        <v>133.70483603883875</v>
      </c>
      <c r="J44" s="123">
        <f t="shared" si="17"/>
        <v>131.24583688164944</v>
      </c>
      <c r="K44" s="123">
        <f t="shared" si="17"/>
        <v>113.66167528548455</v>
      </c>
      <c r="L44" s="123">
        <f t="shared" si="17"/>
        <v>104.80879519630338</v>
      </c>
      <c r="M44" s="123">
        <f t="shared" si="17"/>
        <v>149.66095214158639</v>
      </c>
      <c r="N44" s="123">
        <f t="shared" si="17"/>
        <v>117.62458595016479</v>
      </c>
      <c r="O44" s="123">
        <f t="shared" si="17"/>
        <v>56.950725867876706</v>
      </c>
      <c r="P44" s="123">
        <f t="shared" si="17"/>
        <v>59.556735150366002</v>
      </c>
      <c r="Q44" s="123">
        <f t="shared" si="17"/>
        <v>93.541566553514343</v>
      </c>
      <c r="R44" s="123">
        <f t="shared" ref="R44:V44" si="18">SUM(R45:R46)</f>
        <v>83.157170652049501</v>
      </c>
      <c r="S44" s="123">
        <f t="shared" si="18"/>
        <v>84.415447711386392</v>
      </c>
      <c r="T44" s="123">
        <f t="shared" si="18"/>
        <v>70.111834529182801</v>
      </c>
      <c r="U44" s="123">
        <f t="shared" si="18"/>
        <v>76.135042436995832</v>
      </c>
      <c r="V44" s="123">
        <f t="shared" si="18"/>
        <v>84.328974466380217</v>
      </c>
      <c r="W44" s="123">
        <f t="shared" ref="W44:Y44" si="19">SUM(W45:W46)</f>
        <v>71.820579515803189</v>
      </c>
      <c r="X44" s="123">
        <f t="shared" si="19"/>
        <v>83.488021325372884</v>
      </c>
      <c r="Y44" s="123">
        <f t="shared" si="19"/>
        <v>56.416757872744718</v>
      </c>
      <c r="DA44" s="130" t="s">
        <v>2787</v>
      </c>
    </row>
    <row r="45" spans="1:105" ht="12" customHeight="1" x14ac:dyDescent="0.25">
      <c r="A45" s="97" t="s">
        <v>211</v>
      </c>
      <c r="B45" s="99">
        <v>114.90886736605829</v>
      </c>
      <c r="C45" s="99">
        <v>121.92522914721349</v>
      </c>
      <c r="D45" s="99">
        <v>125.45575230845563</v>
      </c>
      <c r="E45" s="99">
        <v>147.81937474259942</v>
      </c>
      <c r="F45" s="99">
        <v>137.3974264538457</v>
      </c>
      <c r="G45" s="99">
        <v>143.85370238183685</v>
      </c>
      <c r="H45" s="99">
        <v>142.41454078667684</v>
      </c>
      <c r="I45" s="99">
        <v>132.44135176797778</v>
      </c>
      <c r="J45" s="99">
        <v>129.98649874126872</v>
      </c>
      <c r="K45" s="99">
        <v>112.50209435245372</v>
      </c>
      <c r="L45" s="99">
        <v>103.78315295363248</v>
      </c>
      <c r="M45" s="99">
        <v>148.17632876390707</v>
      </c>
      <c r="N45" s="99">
        <v>116.5607192960542</v>
      </c>
      <c r="O45" s="99">
        <v>56.367393073360716</v>
      </c>
      <c r="P45" s="99">
        <v>58.922179968514804</v>
      </c>
      <c r="Q45" s="99">
        <v>92.595043250615078</v>
      </c>
      <c r="R45" s="99">
        <v>82.307589432989289</v>
      </c>
      <c r="S45" s="99">
        <v>83.532198591723102</v>
      </c>
      <c r="T45" s="99">
        <v>69.360300948908062</v>
      </c>
      <c r="U45" s="99">
        <v>75.293659769114782</v>
      </c>
      <c r="V45" s="99">
        <v>83.373948736725794</v>
      </c>
      <c r="W45" s="99">
        <v>70.992463870802325</v>
      </c>
      <c r="X45" s="99">
        <v>82.510858285965739</v>
      </c>
      <c r="Y45" s="99">
        <v>55.744763212102789</v>
      </c>
      <c r="DA45" s="63" t="s">
        <v>2788</v>
      </c>
    </row>
    <row r="46" spans="1:105" ht="12" customHeight="1" x14ac:dyDescent="0.25">
      <c r="A46" s="97" t="s">
        <v>53</v>
      </c>
      <c r="B46" s="99">
        <v>1.1472427056712444</v>
      </c>
      <c r="C46" s="99">
        <v>1.1787823400611639</v>
      </c>
      <c r="D46" s="99">
        <v>1.2622001294934819</v>
      </c>
      <c r="E46" s="99">
        <v>1.4167210026403618</v>
      </c>
      <c r="F46" s="99">
        <v>1.4190324722501066</v>
      </c>
      <c r="G46" s="99">
        <v>1.4770913296906183</v>
      </c>
      <c r="H46" s="99">
        <v>1.4361475383789855</v>
      </c>
      <c r="I46" s="99">
        <v>1.2634842708609741</v>
      </c>
      <c r="J46" s="99">
        <v>1.2593381403807287</v>
      </c>
      <c r="K46" s="99">
        <v>1.1595809330308182</v>
      </c>
      <c r="L46" s="99">
        <v>1.0256422426709044</v>
      </c>
      <c r="M46" s="99">
        <v>1.4846233776793132</v>
      </c>
      <c r="N46" s="99">
        <v>1.0638666541105779</v>
      </c>
      <c r="O46" s="99">
        <v>0.58333279451599152</v>
      </c>
      <c r="P46" s="99">
        <v>0.63455518185119586</v>
      </c>
      <c r="Q46" s="99">
        <v>0.94652330289925979</v>
      </c>
      <c r="R46" s="99">
        <v>0.84958121906021644</v>
      </c>
      <c r="S46" s="99">
        <v>0.88324911966328634</v>
      </c>
      <c r="T46" s="99">
        <v>0.75153358027474182</v>
      </c>
      <c r="U46" s="99">
        <v>0.84138266788104854</v>
      </c>
      <c r="V46" s="99">
        <v>0.95502572965442434</v>
      </c>
      <c r="W46" s="99">
        <v>0.82811564500086499</v>
      </c>
      <c r="X46" s="99">
        <v>0.97716303940714955</v>
      </c>
      <c r="Y46" s="99">
        <v>0.67199466064192637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2.4115706667931436</v>
      </c>
      <c r="C47" s="123">
        <f t="shared" si="20"/>
        <v>3.0956441079907653</v>
      </c>
      <c r="D47" s="123">
        <f t="shared" si="20"/>
        <v>2.5183465220143852</v>
      </c>
      <c r="E47" s="123">
        <f t="shared" si="20"/>
        <v>3.6054932869514493</v>
      </c>
      <c r="F47" s="123">
        <f t="shared" si="20"/>
        <v>2.2793710322515124</v>
      </c>
      <c r="G47" s="123">
        <f t="shared" si="20"/>
        <v>2.5516673544257436</v>
      </c>
      <c r="H47" s="123">
        <f t="shared" si="20"/>
        <v>3.1047710392919048</v>
      </c>
      <c r="I47" s="123">
        <f t="shared" si="20"/>
        <v>4.475275894473409</v>
      </c>
      <c r="J47" s="123">
        <f t="shared" si="20"/>
        <v>4.304290928965945</v>
      </c>
      <c r="K47" s="123">
        <f t="shared" si="20"/>
        <v>2.8324423915402441</v>
      </c>
      <c r="L47" s="123">
        <f t="shared" si="20"/>
        <v>3.7682792151367304</v>
      </c>
      <c r="M47" s="123">
        <f t="shared" si="20"/>
        <v>3.4778717017412046</v>
      </c>
      <c r="N47" s="123">
        <f t="shared" si="20"/>
        <v>5.490740857130187</v>
      </c>
      <c r="O47" s="123">
        <f t="shared" si="20"/>
        <v>3.0742888356876379</v>
      </c>
      <c r="P47" s="123">
        <f t="shared" si="20"/>
        <v>2.4924453892251566</v>
      </c>
      <c r="Q47" s="123">
        <f t="shared" si="20"/>
        <v>3.4832649643673941</v>
      </c>
      <c r="R47" s="123">
        <f t="shared" si="20"/>
        <v>4.1899461454813274</v>
      </c>
      <c r="S47" s="123">
        <f t="shared" si="20"/>
        <v>4.4091939812643233</v>
      </c>
      <c r="T47" s="123">
        <f t="shared" si="20"/>
        <v>3.2347101330279577</v>
      </c>
      <c r="U47" s="123">
        <f t="shared" si="20"/>
        <v>4.4949633066471222</v>
      </c>
      <c r="V47" s="123">
        <f t="shared" si="20"/>
        <v>4.0583966786210555</v>
      </c>
      <c r="W47" s="123">
        <f t="shared" si="20"/>
        <v>3.8959813511586714</v>
      </c>
      <c r="X47" s="123">
        <f t="shared" si="20"/>
        <v>3.57185229568976</v>
      </c>
      <c r="Y47" s="123">
        <f t="shared" si="20"/>
        <v>4.4704997633380001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2.4115706667931436</v>
      </c>
      <c r="C48" s="99">
        <f>RES_hhdet_fech!C48/RES_summary!C$19</f>
        <v>3.0956441079907653</v>
      </c>
      <c r="D48" s="99">
        <f>RES_hhdet_fech!D48/RES_summary!D$19</f>
        <v>2.5183465220143852</v>
      </c>
      <c r="E48" s="99">
        <f>RES_hhdet_fech!E48/RES_summary!E$19</f>
        <v>3.6054932869514493</v>
      </c>
      <c r="F48" s="99">
        <f>RES_hhdet_fech!F48/RES_summary!F$19</f>
        <v>2.2793710322515124</v>
      </c>
      <c r="G48" s="99">
        <f>RES_hhdet_fech!G48/RES_summary!G$19</f>
        <v>2.5516673544257436</v>
      </c>
      <c r="H48" s="99">
        <f>RES_hhdet_fech!H48/RES_summary!H$19</f>
        <v>3.1047710392919048</v>
      </c>
      <c r="I48" s="99">
        <f>RES_hhdet_fech!I48/RES_summary!I$19</f>
        <v>4.475275894473409</v>
      </c>
      <c r="J48" s="99">
        <f>RES_hhdet_fech!J48/RES_summary!J$19</f>
        <v>4.304290928965945</v>
      </c>
      <c r="K48" s="99">
        <f>RES_hhdet_fech!K48/RES_summary!K$19</f>
        <v>2.8324423915402441</v>
      </c>
      <c r="L48" s="99">
        <f>RES_hhdet_fech!L48/RES_summary!L$19</f>
        <v>3.7682792151367304</v>
      </c>
      <c r="M48" s="99">
        <f>RES_hhdet_fech!M48/RES_summary!M$19</f>
        <v>3.4778717017412046</v>
      </c>
      <c r="N48" s="99">
        <f>RES_hhdet_fech!N48/RES_summary!N$19</f>
        <v>5.490740857130187</v>
      </c>
      <c r="O48" s="99">
        <f>RES_hhdet_fech!O48/RES_summary!O$19</f>
        <v>3.0742888356876379</v>
      </c>
      <c r="P48" s="99">
        <f>RES_hhdet_fech!P48/RES_summary!P$19</f>
        <v>2.4924453892251566</v>
      </c>
      <c r="Q48" s="99">
        <f>RES_hhdet_fech!Q48/RES_summary!Q$19</f>
        <v>3.4832649643673941</v>
      </c>
      <c r="R48" s="99">
        <f>RES_hhdet_fech!R48/RES_summary!R$19</f>
        <v>4.1899461454813274</v>
      </c>
      <c r="S48" s="99">
        <f>RES_hhdet_fech!S48/RES_summary!S$19</f>
        <v>4.4091939812643233</v>
      </c>
      <c r="T48" s="99">
        <f>RES_hhdet_fech!T48/RES_summary!T$19</f>
        <v>3.2347101330279577</v>
      </c>
      <c r="U48" s="99">
        <f>RES_hhdet_fech!U48/RES_summary!U$19</f>
        <v>4.4949633066471222</v>
      </c>
      <c r="V48" s="99">
        <f>RES_hhdet_fech!V48/RES_summary!V$19</f>
        <v>4.0583966786210555</v>
      </c>
      <c r="W48" s="99">
        <f>RES_hhdet_fech!W48/RES_summary!W$19</f>
        <v>3.8959813511586714</v>
      </c>
      <c r="X48" s="99">
        <f>RES_hhdet_fech!X48/RES_summary!X$19</f>
        <v>3.57185229568976</v>
      </c>
      <c r="Y48" s="99">
        <f>RES_hhdet_fech!Y48/RES_summary!Y$19</f>
        <v>4.4704997633380001</v>
      </c>
      <c r="DA48" s="63" t="s">
        <v>2791</v>
      </c>
    </row>
    <row r="49" spans="1:105" ht="12" customHeight="1" x14ac:dyDescent="0.25">
      <c r="A49" s="121" t="s">
        <v>55</v>
      </c>
      <c r="B49" s="123">
        <v>19.213058565096553</v>
      </c>
      <c r="C49" s="123">
        <v>18.817408678557026</v>
      </c>
      <c r="D49" s="123">
        <v>18.983011347400645</v>
      </c>
      <c r="E49" s="123">
        <v>18.908498684503495</v>
      </c>
      <c r="F49" s="123">
        <v>19.195651501509591</v>
      </c>
      <c r="G49" s="123">
        <v>18.51597167539806</v>
      </c>
      <c r="H49" s="123">
        <v>18.731702792831307</v>
      </c>
      <c r="I49" s="123">
        <v>18.290081013197266</v>
      </c>
      <c r="J49" s="123">
        <v>19.269043604171518</v>
      </c>
      <c r="K49" s="123">
        <v>20.202121936759845</v>
      </c>
      <c r="L49" s="123">
        <v>19.333822928709857</v>
      </c>
      <c r="M49" s="123">
        <v>19.217675827345953</v>
      </c>
      <c r="N49" s="123">
        <v>18.131661439422405</v>
      </c>
      <c r="O49" s="123">
        <v>17.858600877601457</v>
      </c>
      <c r="P49" s="123">
        <v>18.14768909827842</v>
      </c>
      <c r="Q49" s="123">
        <v>18.677370894178939</v>
      </c>
      <c r="R49" s="123">
        <v>19.264084824569007</v>
      </c>
      <c r="S49" s="123">
        <v>18.0458263607619</v>
      </c>
      <c r="T49" s="123">
        <v>17.110052385804742</v>
      </c>
      <c r="U49" s="123">
        <v>17.049906835802751</v>
      </c>
      <c r="V49" s="123">
        <v>16.525546105603436</v>
      </c>
      <c r="W49" s="123">
        <v>17.537303072047774</v>
      </c>
      <c r="X49" s="123">
        <v>18.765311248511271</v>
      </c>
      <c r="Y49" s="123">
        <v>17.985755261134866</v>
      </c>
      <c r="DA49" s="130" t="s">
        <v>2792</v>
      </c>
    </row>
    <row r="50" spans="1:105" ht="12" customHeight="1" x14ac:dyDescent="0.25">
      <c r="A50" s="97" t="s">
        <v>138</v>
      </c>
      <c r="B50" s="99">
        <v>26.711515512381006</v>
      </c>
      <c r="C50" s="99">
        <v>26.615794514664284</v>
      </c>
      <c r="D50" s="99">
        <v>26.320624802238562</v>
      </c>
      <c r="E50" s="99">
        <v>27.329975551981207</v>
      </c>
      <c r="F50" s="99">
        <v>27.29356810399608</v>
      </c>
      <c r="G50" s="99">
        <v>26.519692235322086</v>
      </c>
      <c r="H50" s="99">
        <v>26.779789472239237</v>
      </c>
      <c r="I50" s="99">
        <v>26.037485623562773</v>
      </c>
      <c r="J50" s="99">
        <v>28.710824225129702</v>
      </c>
      <c r="K50" s="99">
        <v>29.324427283837579</v>
      </c>
      <c r="L50" s="99">
        <v>27.614037405313308</v>
      </c>
      <c r="M50" s="99">
        <v>28.431417438386934</v>
      </c>
      <c r="N50" s="99">
        <v>27.039589833499406</v>
      </c>
      <c r="O50" s="99">
        <v>23.181084321437975</v>
      </c>
      <c r="P50" s="99">
        <v>24.671593179033369</v>
      </c>
      <c r="Q50" s="99">
        <v>27.556871689955248</v>
      </c>
      <c r="R50" s="99">
        <v>28.178450448336044</v>
      </c>
      <c r="S50" s="99">
        <v>22.571385152643821</v>
      </c>
      <c r="T50" s="99">
        <v>22.394269483289843</v>
      </c>
      <c r="U50" s="99">
        <v>23.334808322047056</v>
      </c>
      <c r="V50" s="99">
        <v>20.550178260489002</v>
      </c>
      <c r="W50" s="99">
        <v>20.940234644042061</v>
      </c>
      <c r="X50" s="99">
        <v>24.708852966970497</v>
      </c>
      <c r="Y50" s="99">
        <v>22.167927491538908</v>
      </c>
      <c r="DA50" s="63" t="s">
        <v>2793</v>
      </c>
    </row>
    <row r="51" spans="1:105" ht="12" customHeight="1" x14ac:dyDescent="0.25">
      <c r="A51" s="97" t="s">
        <v>137</v>
      </c>
      <c r="B51" s="99">
        <v>15.399329427113505</v>
      </c>
      <c r="C51" s="99">
        <v>15.340831681779305</v>
      </c>
      <c r="D51" s="99">
        <v>15.269709783805741</v>
      </c>
      <c r="E51" s="99">
        <v>15.780411376917348</v>
      </c>
      <c r="F51" s="99">
        <v>15.874433739698542</v>
      </c>
      <c r="G51" s="99">
        <v>15.824367956219746</v>
      </c>
      <c r="H51" s="99">
        <v>15.652561703104258</v>
      </c>
      <c r="I51" s="99">
        <v>15.222455957243129</v>
      </c>
      <c r="J51" s="99">
        <v>16.807313337684512</v>
      </c>
      <c r="K51" s="99">
        <v>17.276615529887057</v>
      </c>
      <c r="L51" s="99">
        <v>16.414576474886669</v>
      </c>
      <c r="M51" s="99">
        <v>17.105506323894378</v>
      </c>
      <c r="N51" s="99">
        <v>16.197151010782363</v>
      </c>
      <c r="O51" s="99">
        <v>14.454835322727906</v>
      </c>
      <c r="P51" s="99">
        <v>15.419616479567269</v>
      </c>
      <c r="Q51" s="99">
        <v>17.139226244436284</v>
      </c>
      <c r="R51" s="99">
        <v>17.980593573125986</v>
      </c>
      <c r="S51" s="99">
        <v>14.800278461250754</v>
      </c>
      <c r="T51" s="99">
        <v>14.708451533278515</v>
      </c>
      <c r="U51" s="99">
        <v>15.565667180517975</v>
      </c>
      <c r="V51" s="99">
        <v>14.130846682024265</v>
      </c>
      <c r="W51" s="99">
        <v>15.091392563382517</v>
      </c>
      <c r="X51" s="99">
        <v>18.160657738525675</v>
      </c>
      <c r="Y51" s="99">
        <v>16.415071034779565</v>
      </c>
      <c r="DA51" s="63" t="s">
        <v>2794</v>
      </c>
    </row>
    <row r="52" spans="1:105" ht="12" customHeight="1" x14ac:dyDescent="0.25">
      <c r="A52" s="100" t="s">
        <v>211</v>
      </c>
      <c r="B52" s="102">
        <v>5.3708040226053919</v>
      </c>
      <c r="C52" s="102">
        <v>5.3074922179768782</v>
      </c>
      <c r="D52" s="102">
        <v>5.3888344531358543</v>
      </c>
      <c r="E52" s="102">
        <v>5.4095917349203786</v>
      </c>
      <c r="F52" s="102">
        <v>5.5748617405924659</v>
      </c>
      <c r="G52" s="102">
        <v>6.128818984725676</v>
      </c>
      <c r="H52" s="102">
        <v>5.5188216158956118</v>
      </c>
      <c r="I52" s="102">
        <v>5.340581364647722</v>
      </c>
      <c r="J52" s="102">
        <v>5.7971820699895709</v>
      </c>
      <c r="K52" s="102">
        <v>5.9337984112842452</v>
      </c>
      <c r="L52" s="102">
        <v>5.6039271682574237</v>
      </c>
      <c r="M52" s="102">
        <v>5.7403959131864477</v>
      </c>
      <c r="N52" s="102">
        <v>4.6119292954018487</v>
      </c>
      <c r="O52" s="102">
        <v>4.3484138701861301</v>
      </c>
      <c r="P52" s="102">
        <v>4.5661265845007888</v>
      </c>
      <c r="Q52" s="102">
        <v>4.8893666831403557</v>
      </c>
      <c r="R52" s="102">
        <v>5.667183979352675</v>
      </c>
      <c r="S52" s="102">
        <v>4.5416609081926973</v>
      </c>
      <c r="T52" s="102">
        <v>4.0161951804795848</v>
      </c>
      <c r="U52" s="102">
        <v>3.8028012381343568</v>
      </c>
      <c r="V52" s="102">
        <v>3.0409071290931187</v>
      </c>
      <c r="W52" s="102">
        <v>3.8195492791826977</v>
      </c>
      <c r="X52" s="102">
        <v>4.7610775103216945</v>
      </c>
      <c r="Y52" s="102">
        <v>3.5206341530998135</v>
      </c>
      <c r="DA52" s="131" t="s">
        <v>2795</v>
      </c>
    </row>
    <row r="53" spans="1:105" ht="12" customHeight="1" x14ac:dyDescent="0.25">
      <c r="A53" s="103" t="s">
        <v>52</v>
      </c>
      <c r="B53" s="105">
        <v>10.028525404508112</v>
      </c>
      <c r="C53" s="105">
        <v>10.033339463802426</v>
      </c>
      <c r="D53" s="105">
        <v>9.8808753306698911</v>
      </c>
      <c r="E53" s="105">
        <v>10.370819641996967</v>
      </c>
      <c r="F53" s="105">
        <v>10.299571999106078</v>
      </c>
      <c r="G53" s="105">
        <v>9.6955489714940679</v>
      </c>
      <c r="H53" s="105">
        <v>10.133740087208647</v>
      </c>
      <c r="I53" s="105">
        <v>9.8818745925954037</v>
      </c>
      <c r="J53" s="105">
        <v>11.010131267694943</v>
      </c>
      <c r="K53" s="105">
        <v>11.342817118602811</v>
      </c>
      <c r="L53" s="105">
        <v>10.810649306629248</v>
      </c>
      <c r="M53" s="105">
        <v>11.365110410707928</v>
      </c>
      <c r="N53" s="105">
        <v>11.585221715380516</v>
      </c>
      <c r="O53" s="105">
        <v>10.106421452541774</v>
      </c>
      <c r="P53" s="105">
        <v>10.853489895066478</v>
      </c>
      <c r="Q53" s="105">
        <v>12.24985956129593</v>
      </c>
      <c r="R53" s="105">
        <v>12.31340959377331</v>
      </c>
      <c r="S53" s="105">
        <v>10.258617553058059</v>
      </c>
      <c r="T53" s="105">
        <v>10.69225635279893</v>
      </c>
      <c r="U53" s="105">
        <v>11.76286594238362</v>
      </c>
      <c r="V53" s="105">
        <v>11.089939552931147</v>
      </c>
      <c r="W53" s="105">
        <v>11.271843284199816</v>
      </c>
      <c r="X53" s="105">
        <v>13.399580228203979</v>
      </c>
      <c r="Y53" s="105">
        <v>12.894436881679756</v>
      </c>
      <c r="DA53" s="132" t="s">
        <v>2796</v>
      </c>
    </row>
    <row r="54" spans="1:105" ht="12" customHeight="1" x14ac:dyDescent="0.25">
      <c r="A54" s="106" t="s">
        <v>122</v>
      </c>
      <c r="B54" s="102">
        <v>21.273165223411421</v>
      </c>
      <c r="C54" s="102">
        <v>20.846838531150709</v>
      </c>
      <c r="D54" s="102">
        <v>21.227681531192584</v>
      </c>
      <c r="E54" s="102">
        <v>20.980106288299854</v>
      </c>
      <c r="F54" s="102">
        <v>21.45268012977894</v>
      </c>
      <c r="G54" s="102">
        <v>20.533910744656861</v>
      </c>
      <c r="H54" s="102">
        <v>21.024886256768742</v>
      </c>
      <c r="I54" s="102">
        <v>20.892642627809128</v>
      </c>
      <c r="J54" s="102">
        <v>22.171131687876468</v>
      </c>
      <c r="K54" s="102">
        <v>23.593603088666356</v>
      </c>
      <c r="L54" s="102">
        <v>22.835287183741325</v>
      </c>
      <c r="M54" s="102">
        <v>22.44469875197651</v>
      </c>
      <c r="N54" s="102">
        <v>21.340525562449361</v>
      </c>
      <c r="O54" s="102">
        <v>21.566492248064929</v>
      </c>
      <c r="P54" s="102">
        <v>21.579863000956649</v>
      </c>
      <c r="Q54" s="102">
        <v>21.569234068516032</v>
      </c>
      <c r="R54" s="102">
        <v>21.990874338429045</v>
      </c>
      <c r="S54" s="102">
        <v>21.374075790524703</v>
      </c>
      <c r="T54" s="102">
        <v>20.087007131093483</v>
      </c>
      <c r="U54" s="102">
        <v>19.550379127987576</v>
      </c>
      <c r="V54" s="102">
        <v>19.129246026003916</v>
      </c>
      <c r="W54" s="102">
        <v>20.037716135055383</v>
      </c>
      <c r="X54" s="102">
        <v>20.494454974030038</v>
      </c>
      <c r="Y54" s="102">
        <v>19.88730566349815</v>
      </c>
      <c r="DA54" s="131" t="s">
        <v>2797</v>
      </c>
    </row>
    <row r="55" spans="1:105" ht="12" customHeight="1" x14ac:dyDescent="0.25">
      <c r="A55" s="107" t="s">
        <v>121</v>
      </c>
      <c r="B55" s="105">
        <v>14.274072359717897</v>
      </c>
      <c r="C55" s="105">
        <v>14.02005065009093</v>
      </c>
      <c r="D55" s="105">
        <v>14.387257498806822</v>
      </c>
      <c r="E55" s="105">
        <v>14.214161990707588</v>
      </c>
      <c r="F55" s="105">
        <v>14.643999434508016</v>
      </c>
      <c r="G55" s="105">
        <v>14.287058610137304</v>
      </c>
      <c r="H55" s="105">
        <v>14.501789790536206</v>
      </c>
      <c r="I55" s="105">
        <v>14.456966900968798</v>
      </c>
      <c r="J55" s="105">
        <v>15.318295657443604</v>
      </c>
      <c r="K55" s="105">
        <v>16.365210877872162</v>
      </c>
      <c r="L55" s="105">
        <v>15.902161522786605</v>
      </c>
      <c r="M55" s="105">
        <v>15.65550583038409</v>
      </c>
      <c r="N55" s="105">
        <v>14.710778412569233</v>
      </c>
      <c r="O55" s="105">
        <v>15.134140189607008</v>
      </c>
      <c r="P55" s="105">
        <v>15.215737716430565</v>
      </c>
      <c r="Q55" s="105">
        <v>15.231851980866359</v>
      </c>
      <c r="R55" s="105">
        <v>15.8583549586017</v>
      </c>
      <c r="S55" s="105">
        <v>15.686507159167784</v>
      </c>
      <c r="T55" s="105">
        <v>14.875210097382672</v>
      </c>
      <c r="U55" s="105">
        <v>14.734994529585725</v>
      </c>
      <c r="V55" s="105">
        <v>14.639096181553864</v>
      </c>
      <c r="W55" s="105">
        <v>15.744757310570755</v>
      </c>
      <c r="X55" s="105">
        <v>16.225621641763361</v>
      </c>
      <c r="Y55" s="105">
        <v>15.664055603734798</v>
      </c>
      <c r="DA55" s="132" t="s">
        <v>2798</v>
      </c>
    </row>
    <row r="56" spans="1:105" ht="12" customHeight="1" x14ac:dyDescent="0.25">
      <c r="A56" s="108" t="s">
        <v>53</v>
      </c>
      <c r="B56" s="99">
        <v>4.2742554558548962</v>
      </c>
      <c r="C56" s="99">
        <v>4.1432239533512254</v>
      </c>
      <c r="D56" s="99">
        <v>4.327359997558748</v>
      </c>
      <c r="E56" s="99">
        <v>4.1275839484069268</v>
      </c>
      <c r="F56" s="99">
        <v>4.3161085035103905</v>
      </c>
      <c r="G56" s="99">
        <v>4.6722683502213043</v>
      </c>
      <c r="H56" s="99">
        <v>4.3020583965600681</v>
      </c>
      <c r="I56" s="99">
        <v>4.3194633022205968</v>
      </c>
      <c r="J56" s="99">
        <v>4.495250356838933</v>
      </c>
      <c r="K56" s="99">
        <v>4.826309962245622</v>
      </c>
      <c r="L56" s="99">
        <v>4.7066726034732476</v>
      </c>
      <c r="M56" s="99">
        <v>4.5308324792446539</v>
      </c>
      <c r="N56" s="99">
        <v>3.600979927055671</v>
      </c>
      <c r="O56" s="99">
        <v>3.9830766223094312</v>
      </c>
      <c r="P56" s="99">
        <v>3.9078164841953025</v>
      </c>
      <c r="Q56" s="99">
        <v>3.7239098347209372</v>
      </c>
      <c r="R56" s="99">
        <v>4.2468403769285805</v>
      </c>
      <c r="S56" s="99">
        <v>4.1409727563484724</v>
      </c>
      <c r="T56" s="99">
        <v>3.5704894100873239</v>
      </c>
      <c r="U56" s="99">
        <v>3.1856919204783667</v>
      </c>
      <c r="V56" s="99">
        <v>2.9431698434716429</v>
      </c>
      <c r="W56" s="99">
        <v>3.7784839896694891</v>
      </c>
      <c r="X56" s="99">
        <v>3.9109256590561978</v>
      </c>
      <c r="Y56" s="99">
        <v>3.1022236682566442</v>
      </c>
      <c r="DA56" s="63" t="s">
        <v>2799</v>
      </c>
    </row>
    <row r="57" spans="1:105" ht="12" customHeight="1" x14ac:dyDescent="0.25">
      <c r="A57" s="108" t="s">
        <v>52</v>
      </c>
      <c r="B57" s="99">
        <v>9.9998169038630014</v>
      </c>
      <c r="C57" s="99">
        <v>9.8768266967397</v>
      </c>
      <c r="D57" s="99">
        <v>10.059897501248072</v>
      </c>
      <c r="E57" s="99">
        <v>10.08657804230066</v>
      </c>
      <c r="F57" s="99">
        <v>10.327890930997626</v>
      </c>
      <c r="G57" s="99">
        <v>9.6147902599159991</v>
      </c>
      <c r="H57" s="99">
        <v>10.199731393976137</v>
      </c>
      <c r="I57" s="99">
        <v>10.137503598748202</v>
      </c>
      <c r="J57" s="99">
        <v>10.823045300604672</v>
      </c>
      <c r="K57" s="99">
        <v>11.538900915626538</v>
      </c>
      <c r="L57" s="99">
        <v>11.195488919313357</v>
      </c>
      <c r="M57" s="99">
        <v>11.124673351139439</v>
      </c>
      <c r="N57" s="99">
        <v>11.109798485513561</v>
      </c>
      <c r="O57" s="99">
        <v>11.151063567297577</v>
      </c>
      <c r="P57" s="99">
        <v>11.307921232235262</v>
      </c>
      <c r="Q57" s="99">
        <v>11.507942146145423</v>
      </c>
      <c r="R57" s="99">
        <v>11.611514581673122</v>
      </c>
      <c r="S57" s="99">
        <v>11.545534402819312</v>
      </c>
      <c r="T57" s="99">
        <v>11.304720687295347</v>
      </c>
      <c r="U57" s="99">
        <v>11.549302609107357</v>
      </c>
      <c r="V57" s="99">
        <v>11.69592633808222</v>
      </c>
      <c r="W57" s="99">
        <v>11.966273320901266</v>
      </c>
      <c r="X57" s="99">
        <v>12.314695982707159</v>
      </c>
      <c r="Y57" s="99">
        <v>12.561831935478157</v>
      </c>
      <c r="DA57" s="63" t="s">
        <v>2800</v>
      </c>
    </row>
    <row r="58" spans="1:105" ht="12" customHeight="1" x14ac:dyDescent="0.25">
      <c r="A58" s="121" t="s">
        <v>54</v>
      </c>
      <c r="B58" s="123">
        <v>7.9263273755941812</v>
      </c>
      <c r="C58" s="123">
        <v>7.6806606959732848</v>
      </c>
      <c r="D58" s="123">
        <v>8.6183538356427505</v>
      </c>
      <c r="E58" s="123">
        <v>8.2899997650074653</v>
      </c>
      <c r="F58" s="123">
        <v>8.8351804842214019</v>
      </c>
      <c r="G58" s="123">
        <v>8.5785660420600287</v>
      </c>
      <c r="H58" s="123">
        <v>8.7833119730586251</v>
      </c>
      <c r="I58" s="123">
        <v>8.3387805947702169</v>
      </c>
      <c r="J58" s="123">
        <v>8.2875572365298869</v>
      </c>
      <c r="K58" s="123">
        <v>8.6366687873010637</v>
      </c>
      <c r="L58" s="123">
        <v>8.2167490579081157</v>
      </c>
      <c r="M58" s="123">
        <v>7.7326637605698103</v>
      </c>
      <c r="N58" s="123">
        <v>7.4880006096126559</v>
      </c>
      <c r="O58" s="123">
        <v>8.231939515137622</v>
      </c>
      <c r="P58" s="123">
        <v>8.3150345890569888</v>
      </c>
      <c r="Q58" s="123">
        <v>8.1874957980706391</v>
      </c>
      <c r="R58" s="123">
        <v>8.4696999818446415</v>
      </c>
      <c r="S58" s="123">
        <v>8.3283734650433274</v>
      </c>
      <c r="T58" s="123">
        <v>8.501503507305447</v>
      </c>
      <c r="U58" s="123">
        <v>8.7056649203566234</v>
      </c>
      <c r="V58" s="123">
        <v>9.8004143866166817</v>
      </c>
      <c r="W58" s="123">
        <v>9.3056737881006448</v>
      </c>
      <c r="X58" s="123">
        <v>9.2215274986726783</v>
      </c>
      <c r="Y58" s="123">
        <v>7.6612296331857905</v>
      </c>
      <c r="DA58" s="130" t="s">
        <v>2801</v>
      </c>
    </row>
    <row r="59" spans="1:105" ht="12" customHeight="1" x14ac:dyDescent="0.25">
      <c r="A59" s="97" t="s">
        <v>50</v>
      </c>
      <c r="B59" s="99">
        <v>9.9928334179623075</v>
      </c>
      <c r="C59" s="99">
        <v>10.007380886193427</v>
      </c>
      <c r="D59" s="99">
        <v>10.575429181104093</v>
      </c>
      <c r="E59" s="99">
        <v>10.159187107547709</v>
      </c>
      <c r="F59" s="99">
        <v>11.523760776460605</v>
      </c>
      <c r="G59" s="99">
        <v>10.636323815379955</v>
      </c>
      <c r="H59" s="99">
        <v>10.594483073673652</v>
      </c>
      <c r="I59" s="99">
        <v>10.938997608051039</v>
      </c>
      <c r="J59" s="99">
        <v>10.974183331942122</v>
      </c>
      <c r="K59" s="99">
        <v>9.6158777994505442</v>
      </c>
      <c r="L59" s="99">
        <v>11.871077442761401</v>
      </c>
      <c r="M59" s="99">
        <v>11.034103071487033</v>
      </c>
      <c r="N59" s="99">
        <v>3.4390933693959784</v>
      </c>
      <c r="O59" s="99">
        <v>12.36575164121987</v>
      </c>
      <c r="P59" s="99">
        <v>11.909472910304416</v>
      </c>
      <c r="Q59" s="99">
        <v>10.348344786111625</v>
      </c>
      <c r="R59" s="99">
        <v>9.6372301621312424</v>
      </c>
      <c r="S59" s="99">
        <v>9.4595428454720327</v>
      </c>
      <c r="T59" s="99">
        <v>11.230053474840005</v>
      </c>
      <c r="U59" s="99">
        <v>11.435165640534205</v>
      </c>
      <c r="V59" s="99">
        <v>12.928841316069319</v>
      </c>
      <c r="W59" s="99">
        <v>12.299673287994681</v>
      </c>
      <c r="X59" s="99">
        <v>11.390581063669032</v>
      </c>
      <c r="Y59" s="99">
        <v>10.077290292414538</v>
      </c>
      <c r="DA59" s="63" t="s">
        <v>2802</v>
      </c>
    </row>
    <row r="60" spans="1:105" ht="12" customHeight="1" x14ac:dyDescent="0.25">
      <c r="A60" s="109" t="s">
        <v>120</v>
      </c>
      <c r="B60" s="110">
        <v>7.8335732164624918</v>
      </c>
      <c r="C60" s="110">
        <v>7.5810811431545639</v>
      </c>
      <c r="D60" s="110">
        <v>8.5416179305599975</v>
      </c>
      <c r="E60" s="110">
        <v>8.2208331656667788</v>
      </c>
      <c r="F60" s="110">
        <v>8.7402419714167063</v>
      </c>
      <c r="G60" s="110">
        <v>8.5067147384641792</v>
      </c>
      <c r="H60" s="110">
        <v>8.7188091305608992</v>
      </c>
      <c r="I60" s="110">
        <v>8.2427637119635868</v>
      </c>
      <c r="J60" s="110">
        <v>8.1828487028643089</v>
      </c>
      <c r="K60" s="110">
        <v>8.5969674550079205</v>
      </c>
      <c r="L60" s="110">
        <v>8.062715678379714</v>
      </c>
      <c r="M60" s="110">
        <v>7.5859365391398832</v>
      </c>
      <c r="N60" s="110">
        <v>7.6868525435648003</v>
      </c>
      <c r="O60" s="110">
        <v>7.9522164653809106</v>
      </c>
      <c r="P60" s="110">
        <v>8.0243587873751618</v>
      </c>
      <c r="Q60" s="110">
        <v>7.9888549214668245</v>
      </c>
      <c r="R60" s="110">
        <v>8.3473897814207962</v>
      </c>
      <c r="S60" s="110">
        <v>8.1772032729965662</v>
      </c>
      <c r="T60" s="110">
        <v>8.0046258713542464</v>
      </c>
      <c r="U60" s="110">
        <v>8.0554355442006642</v>
      </c>
      <c r="V60" s="110">
        <v>8.9453420936366772</v>
      </c>
      <c r="W60" s="110">
        <v>8.4541608811303313</v>
      </c>
      <c r="X60" s="110">
        <v>8.5995490133102273</v>
      </c>
      <c r="Y60" s="110">
        <v>6.9672138843863163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132.73362211516809</v>
      </c>
      <c r="C62" s="118">
        <f t="shared" si="21"/>
        <v>123.0936522930166</v>
      </c>
      <c r="D62" s="118">
        <f t="shared" si="21"/>
        <v>109.20887366079459</v>
      </c>
      <c r="E62" s="118">
        <f t="shared" si="21"/>
        <v>121.30137413212937</v>
      </c>
      <c r="F62" s="118">
        <f t="shared" si="21"/>
        <v>116.52833339740587</v>
      </c>
      <c r="G62" s="118">
        <f t="shared" si="21"/>
        <v>132.98744010564232</v>
      </c>
      <c r="H62" s="118">
        <f t="shared" si="21"/>
        <v>156.17420194546159</v>
      </c>
      <c r="I62" s="118">
        <f t="shared" si="21"/>
        <v>145.03327030867459</v>
      </c>
      <c r="J62" s="118">
        <f t="shared" si="21"/>
        <v>135.66797668284804</v>
      </c>
      <c r="K62" s="118">
        <f t="shared" si="21"/>
        <v>136.52448198409095</v>
      </c>
      <c r="L62" s="118">
        <f t="shared" si="21"/>
        <v>125.69429220181739</v>
      </c>
      <c r="M62" s="118">
        <f t="shared" si="21"/>
        <v>150.95761618989303</v>
      </c>
      <c r="N62" s="118">
        <f t="shared" si="21"/>
        <v>135.35502898646607</v>
      </c>
      <c r="O62" s="118">
        <f t="shared" si="21"/>
        <v>99.696787385019704</v>
      </c>
      <c r="P62" s="118">
        <f t="shared" si="21"/>
        <v>93.120433061022638</v>
      </c>
      <c r="Q62" s="118">
        <f t="shared" si="21"/>
        <v>118.87430634798176</v>
      </c>
      <c r="R62" s="118">
        <f t="shared" ref="R62:V62" si="22">R63+R66+R68+R77</f>
        <v>107.38797070606768</v>
      </c>
      <c r="S62" s="118">
        <f t="shared" si="22"/>
        <v>106.16820239558898</v>
      </c>
      <c r="T62" s="118">
        <f t="shared" si="22"/>
        <v>90.025852483529803</v>
      </c>
      <c r="U62" s="118">
        <f t="shared" si="22"/>
        <v>93.583300916157071</v>
      </c>
      <c r="V62" s="118">
        <f t="shared" si="22"/>
        <v>96.249190531710994</v>
      </c>
      <c r="W62" s="118">
        <f t="shared" ref="W62:Y62" si="23">W63+W66+W68+W77</f>
        <v>103.17878642026423</v>
      </c>
      <c r="X62" s="118">
        <f t="shared" si="23"/>
        <v>97.91508074038741</v>
      </c>
      <c r="Y62" s="118">
        <f t="shared" si="23"/>
        <v>81.463360065963542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104.81702920475654</v>
      </c>
      <c r="C63" s="123">
        <f t="shared" si="24"/>
        <v>95.799292618900239</v>
      </c>
      <c r="D63" s="123">
        <f t="shared" si="24"/>
        <v>82.196683131340137</v>
      </c>
      <c r="E63" s="123">
        <f t="shared" si="24"/>
        <v>94.154149626514169</v>
      </c>
      <c r="F63" s="123">
        <f t="shared" si="24"/>
        <v>88.635933646038239</v>
      </c>
      <c r="G63" s="123">
        <f t="shared" si="24"/>
        <v>105.043890051022</v>
      </c>
      <c r="H63" s="123">
        <f t="shared" si="24"/>
        <v>126.29694688320569</v>
      </c>
      <c r="I63" s="123">
        <f t="shared" si="24"/>
        <v>114.87913801918468</v>
      </c>
      <c r="J63" s="123">
        <f t="shared" si="24"/>
        <v>105.16055699804924</v>
      </c>
      <c r="K63" s="123">
        <f t="shared" si="24"/>
        <v>105.49414860135563</v>
      </c>
      <c r="L63" s="123">
        <f t="shared" si="24"/>
        <v>94.341870128461593</v>
      </c>
      <c r="M63" s="123">
        <f t="shared" si="24"/>
        <v>120.81402290463834</v>
      </c>
      <c r="N63" s="123">
        <f t="shared" si="24"/>
        <v>103.32605690281108</v>
      </c>
      <c r="O63" s="123">
        <f t="shared" si="24"/>
        <v>69.937428493890181</v>
      </c>
      <c r="P63" s="123">
        <f t="shared" si="24"/>
        <v>64.698091088749521</v>
      </c>
      <c r="Q63" s="123">
        <f t="shared" si="24"/>
        <v>89.975061774474923</v>
      </c>
      <c r="R63" s="123">
        <f t="shared" ref="R63:V63" si="25">SUM(R64:R65)</f>
        <v>76.943488067502983</v>
      </c>
      <c r="S63" s="123">
        <f t="shared" si="25"/>
        <v>75.692361959316628</v>
      </c>
      <c r="T63" s="123">
        <f t="shared" si="25"/>
        <v>62.023300133008362</v>
      </c>
      <c r="U63" s="123">
        <f t="shared" si="25"/>
        <v>64.302647889602227</v>
      </c>
      <c r="V63" s="123">
        <f t="shared" si="25"/>
        <v>66.708822647559174</v>
      </c>
      <c r="W63" s="123">
        <f t="shared" ref="W63:Y63" si="26">SUM(W64:W65)</f>
        <v>73.228836558880317</v>
      </c>
      <c r="X63" s="123">
        <f t="shared" si="26"/>
        <v>67.93148280135847</v>
      </c>
      <c r="Y63" s="123">
        <f t="shared" si="26"/>
        <v>52.825968406788746</v>
      </c>
      <c r="DA63" s="130" t="s">
        <v>2805</v>
      </c>
    </row>
    <row r="64" spans="1:105" ht="12" customHeight="1" x14ac:dyDescent="0.25">
      <c r="A64" s="97" t="s">
        <v>212</v>
      </c>
      <c r="B64" s="99">
        <v>103.67559749692116</v>
      </c>
      <c r="C64" s="99">
        <v>94.778128507773189</v>
      </c>
      <c r="D64" s="99">
        <v>81.254079987507026</v>
      </c>
      <c r="E64" s="99">
        <v>93.108449691745236</v>
      </c>
      <c r="F64" s="99">
        <v>87.5688146505058</v>
      </c>
      <c r="G64" s="99">
        <v>103.78124970761657</v>
      </c>
      <c r="H64" s="99">
        <v>124.80273531918425</v>
      </c>
      <c r="I64" s="99">
        <v>113.59405554110505</v>
      </c>
      <c r="J64" s="99">
        <v>103.97292935493239</v>
      </c>
      <c r="K64" s="99">
        <v>104.23698510965208</v>
      </c>
      <c r="L64" s="99">
        <v>93.274519839851038</v>
      </c>
      <c r="M64" s="99">
        <v>119.44363419946561</v>
      </c>
      <c r="N64" s="99">
        <v>102.2769201993038</v>
      </c>
      <c r="O64" s="99">
        <v>69.147779726729979</v>
      </c>
      <c r="P64" s="99">
        <v>63.933170183449555</v>
      </c>
      <c r="Q64" s="99">
        <v>88.939576034517131</v>
      </c>
      <c r="R64" s="99">
        <v>76.041528008937561</v>
      </c>
      <c r="S64" s="99">
        <v>74.780892132095246</v>
      </c>
      <c r="T64" s="99">
        <v>61.25377955729396</v>
      </c>
      <c r="U64" s="99">
        <v>63.477390013591581</v>
      </c>
      <c r="V64" s="99">
        <v>65.82680272588243</v>
      </c>
      <c r="W64" s="99">
        <v>72.238671395118786</v>
      </c>
      <c r="X64" s="99">
        <v>66.994808681264104</v>
      </c>
      <c r="Y64" s="99">
        <v>52.083919727283707</v>
      </c>
      <c r="DA64" s="63" t="s">
        <v>2806</v>
      </c>
    </row>
    <row r="65" spans="1:105" ht="12" customHeight="1" x14ac:dyDescent="0.25">
      <c r="A65" s="97" t="s">
        <v>53</v>
      </c>
      <c r="B65" s="99">
        <v>1.1414317078353748</v>
      </c>
      <c r="C65" s="99">
        <v>1.0211641111270504</v>
      </c>
      <c r="D65" s="99">
        <v>0.94260314383310895</v>
      </c>
      <c r="E65" s="99">
        <v>1.045699934768936</v>
      </c>
      <c r="F65" s="99">
        <v>1.0671189955324425</v>
      </c>
      <c r="G65" s="99">
        <v>1.2626403434054347</v>
      </c>
      <c r="H65" s="99">
        <v>1.4942115640214362</v>
      </c>
      <c r="I65" s="99">
        <v>1.2850824780796306</v>
      </c>
      <c r="J65" s="99">
        <v>1.1876276431168522</v>
      </c>
      <c r="K65" s="99">
        <v>1.2571634917035472</v>
      </c>
      <c r="L65" s="99">
        <v>1.0673502886105612</v>
      </c>
      <c r="M65" s="99">
        <v>1.3703887051727359</v>
      </c>
      <c r="N65" s="99">
        <v>1.0491367035072798</v>
      </c>
      <c r="O65" s="99">
        <v>0.78964876716020216</v>
      </c>
      <c r="P65" s="99">
        <v>0.76492090529996104</v>
      </c>
      <c r="Q65" s="99">
        <v>1.0354857399577975</v>
      </c>
      <c r="R65" s="99">
        <v>0.90196005856542605</v>
      </c>
      <c r="S65" s="99">
        <v>0.91146982722138392</v>
      </c>
      <c r="T65" s="99">
        <v>0.76952057571440524</v>
      </c>
      <c r="U65" s="99">
        <v>0.82525787601064582</v>
      </c>
      <c r="V65" s="99">
        <v>0.8820199216767397</v>
      </c>
      <c r="W65" s="99">
        <v>0.99016516376152897</v>
      </c>
      <c r="X65" s="99">
        <v>0.93667412009437168</v>
      </c>
      <c r="Y65" s="99">
        <v>0.74204867950504261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2.4114368789228275</v>
      </c>
      <c r="C66" s="123">
        <f t="shared" si="27"/>
        <v>2.8166545482793413</v>
      </c>
      <c r="D66" s="123">
        <f t="shared" si="27"/>
        <v>1.5422020936417042</v>
      </c>
      <c r="E66" s="123">
        <f t="shared" si="27"/>
        <v>2.3738731271042588</v>
      </c>
      <c r="F66" s="123">
        <f t="shared" si="27"/>
        <v>1.9241624400390589</v>
      </c>
      <c r="G66" s="123">
        <f t="shared" si="27"/>
        <v>2.5714471668324701</v>
      </c>
      <c r="H66" s="123">
        <f t="shared" si="27"/>
        <v>3.5539607036909047</v>
      </c>
      <c r="I66" s="123">
        <f t="shared" si="27"/>
        <v>5.0585322219606548</v>
      </c>
      <c r="J66" s="123">
        <f t="shared" si="27"/>
        <v>4.8757937080533944</v>
      </c>
      <c r="K66" s="123">
        <f t="shared" si="27"/>
        <v>3.415871470153705</v>
      </c>
      <c r="L66" s="123">
        <f t="shared" si="27"/>
        <v>4.9639085191892516</v>
      </c>
      <c r="M66" s="123">
        <f t="shared" si="27"/>
        <v>4.5558396430169461</v>
      </c>
      <c r="N66" s="123">
        <f t="shared" si="27"/>
        <v>7.1963568659915742</v>
      </c>
      <c r="O66" s="123">
        <f t="shared" si="27"/>
        <v>3.9718297429514511</v>
      </c>
      <c r="P66" s="123">
        <f t="shared" si="27"/>
        <v>2.8311063403042001</v>
      </c>
      <c r="Q66" s="123">
        <f t="shared" si="27"/>
        <v>3.4709184109837277</v>
      </c>
      <c r="R66" s="123">
        <f t="shared" si="27"/>
        <v>4.4317445528637585</v>
      </c>
      <c r="S66" s="123">
        <f t="shared" si="27"/>
        <v>4.6090297824867612</v>
      </c>
      <c r="T66" s="123">
        <f t="shared" si="27"/>
        <v>3.3545916427487321</v>
      </c>
      <c r="U66" s="123">
        <f t="shared" si="27"/>
        <v>4.8199752951892831</v>
      </c>
      <c r="V66" s="123">
        <f t="shared" si="27"/>
        <v>4.4049982452682439</v>
      </c>
      <c r="W66" s="123">
        <f t="shared" si="27"/>
        <v>4.3521030961540381</v>
      </c>
      <c r="X66" s="123">
        <f t="shared" si="27"/>
        <v>3.900724792081613</v>
      </c>
      <c r="Y66" s="123">
        <f t="shared" si="27"/>
        <v>4.64102960902951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2.4114368789228275</v>
      </c>
      <c r="C67" s="99">
        <f>RES_hhdet_fech!C67/RES_summary!C$19</f>
        <v>2.8166545482793413</v>
      </c>
      <c r="D67" s="99">
        <f>RES_hhdet_fech!D67/RES_summary!D$19</f>
        <v>1.5422020936417042</v>
      </c>
      <c r="E67" s="99">
        <f>RES_hhdet_fech!E67/RES_summary!E$19</f>
        <v>2.3738731271042588</v>
      </c>
      <c r="F67" s="99">
        <f>RES_hhdet_fech!F67/RES_summary!F$19</f>
        <v>1.9241624400390589</v>
      </c>
      <c r="G67" s="99">
        <f>RES_hhdet_fech!G67/RES_summary!G$19</f>
        <v>2.5714471668324701</v>
      </c>
      <c r="H67" s="99">
        <f>RES_hhdet_fech!H67/RES_summary!H$19</f>
        <v>3.5539607036909047</v>
      </c>
      <c r="I67" s="99">
        <f>RES_hhdet_fech!I67/RES_summary!I$19</f>
        <v>5.0585322219606548</v>
      </c>
      <c r="J67" s="99">
        <f>RES_hhdet_fech!J67/RES_summary!J$19</f>
        <v>4.8757937080533944</v>
      </c>
      <c r="K67" s="99">
        <f>RES_hhdet_fech!K67/RES_summary!K$19</f>
        <v>3.415871470153705</v>
      </c>
      <c r="L67" s="99">
        <f>RES_hhdet_fech!L67/RES_summary!L$19</f>
        <v>4.9639085191892516</v>
      </c>
      <c r="M67" s="99">
        <f>RES_hhdet_fech!M67/RES_summary!M$19</f>
        <v>4.5558396430169461</v>
      </c>
      <c r="N67" s="99">
        <f>RES_hhdet_fech!N67/RES_summary!N$19</f>
        <v>7.1963568659915742</v>
      </c>
      <c r="O67" s="99">
        <f>RES_hhdet_fech!O67/RES_summary!O$19</f>
        <v>3.9718297429514511</v>
      </c>
      <c r="P67" s="99">
        <f>RES_hhdet_fech!P67/RES_summary!P$19</f>
        <v>2.8311063403042001</v>
      </c>
      <c r="Q67" s="99">
        <f>RES_hhdet_fech!Q67/RES_summary!Q$19</f>
        <v>3.4709184109837277</v>
      </c>
      <c r="R67" s="99">
        <f>RES_hhdet_fech!R67/RES_summary!R$19</f>
        <v>4.4317445528637585</v>
      </c>
      <c r="S67" s="99">
        <f>RES_hhdet_fech!S67/RES_summary!S$19</f>
        <v>4.6090297824867612</v>
      </c>
      <c r="T67" s="99">
        <f>RES_hhdet_fech!T67/RES_summary!T$19</f>
        <v>3.3545916427487321</v>
      </c>
      <c r="U67" s="99">
        <f>RES_hhdet_fech!U67/RES_summary!U$19</f>
        <v>4.8199752951892831</v>
      </c>
      <c r="V67" s="99">
        <f>RES_hhdet_fech!V67/RES_summary!V$19</f>
        <v>4.4049982452682439</v>
      </c>
      <c r="W67" s="99">
        <f>RES_hhdet_fech!W67/RES_summary!W$19</f>
        <v>4.3521030961540381</v>
      </c>
      <c r="X67" s="99">
        <f>RES_hhdet_fech!X67/RES_summary!X$19</f>
        <v>3.900724792081613</v>
      </c>
      <c r="Y67" s="99">
        <f>RES_hhdet_fech!Y67/RES_summary!Y$19</f>
        <v>4.64102960902951</v>
      </c>
      <c r="DA67" s="63" t="s">
        <v>2809</v>
      </c>
    </row>
    <row r="68" spans="1:105" ht="12" customHeight="1" x14ac:dyDescent="0.25">
      <c r="A68" s="121" t="s">
        <v>55</v>
      </c>
      <c r="B68" s="123">
        <v>17.62560761931681</v>
      </c>
      <c r="C68" s="123">
        <v>16.885695502611632</v>
      </c>
      <c r="D68" s="123">
        <v>16.998443291921721</v>
      </c>
      <c r="E68" s="123">
        <v>16.615724029501862</v>
      </c>
      <c r="F68" s="123">
        <v>17.301494879251607</v>
      </c>
      <c r="G68" s="123">
        <v>16.896923637116952</v>
      </c>
      <c r="H68" s="123">
        <v>17.568926095737595</v>
      </c>
      <c r="I68" s="123">
        <v>16.812260521247715</v>
      </c>
      <c r="J68" s="123">
        <v>17.420512666069065</v>
      </c>
      <c r="K68" s="123">
        <v>18.964687649989287</v>
      </c>
      <c r="L68" s="123">
        <v>18.271328143075376</v>
      </c>
      <c r="M68" s="123">
        <v>17.957963295734654</v>
      </c>
      <c r="N68" s="123">
        <v>17.094414869470953</v>
      </c>
      <c r="O68" s="123">
        <v>17.763433509588921</v>
      </c>
      <c r="P68" s="123">
        <v>17.549339672445115</v>
      </c>
      <c r="Q68" s="123">
        <v>17.452031309361956</v>
      </c>
      <c r="R68" s="123">
        <v>17.60434205288853</v>
      </c>
      <c r="S68" s="123">
        <v>17.654501144411803</v>
      </c>
      <c r="T68" s="123">
        <v>16.596906394526229</v>
      </c>
      <c r="U68" s="123">
        <v>16.306654878255099</v>
      </c>
      <c r="V68" s="123">
        <v>16.124421227953039</v>
      </c>
      <c r="W68" s="123">
        <v>17.047736266158736</v>
      </c>
      <c r="X68" s="123">
        <v>17.4015416572968</v>
      </c>
      <c r="Y68" s="123">
        <v>16.862057218291167</v>
      </c>
      <c r="DA68" s="130" t="s">
        <v>2810</v>
      </c>
    </row>
    <row r="69" spans="1:105" ht="12" customHeight="1" x14ac:dyDescent="0.25">
      <c r="A69" s="97" t="s">
        <v>134</v>
      </c>
      <c r="B69" s="99">
        <v>25.209882851763577</v>
      </c>
      <c r="C69" s="99">
        <v>21.640983689587468</v>
      </c>
      <c r="D69" s="99">
        <v>17.753733679884913</v>
      </c>
      <c r="E69" s="99">
        <v>17.955929154991093</v>
      </c>
      <c r="F69" s="99">
        <v>17.637355065865062</v>
      </c>
      <c r="G69" s="99">
        <v>19.349946193529085</v>
      </c>
      <c r="H69" s="99">
        <v>23.746953326639883</v>
      </c>
      <c r="I69" s="99">
        <v>22.559796376969757</v>
      </c>
      <c r="J69" s="99">
        <v>22.984479789472804</v>
      </c>
      <c r="K69" s="99">
        <v>26.916941520564752</v>
      </c>
      <c r="L69" s="99">
        <v>24.53745755832125</v>
      </c>
      <c r="M69" s="99">
        <v>22.934575506210045</v>
      </c>
      <c r="N69" s="99">
        <v>21.997259151869237</v>
      </c>
      <c r="O69" s="99">
        <v>23.607250723698062</v>
      </c>
      <c r="P69" s="99">
        <v>21.645566197273737</v>
      </c>
      <c r="Q69" s="99">
        <v>22.758136891596443</v>
      </c>
      <c r="R69" s="99">
        <v>20.277246987515174</v>
      </c>
      <c r="S69" s="99">
        <v>22.345904854218276</v>
      </c>
      <c r="T69" s="99">
        <v>20.890311951696429</v>
      </c>
      <c r="U69" s="99">
        <v>19.905326858198311</v>
      </c>
      <c r="V69" s="99">
        <v>19.646470057968841</v>
      </c>
      <c r="W69" s="99">
        <v>19.690508733089377</v>
      </c>
      <c r="X69" s="99">
        <v>19.946595688762862</v>
      </c>
      <c r="Y69" s="99">
        <v>20.166082767810369</v>
      </c>
      <c r="DA69" s="63" t="s">
        <v>2811</v>
      </c>
    </row>
    <row r="70" spans="1:105" ht="12" customHeight="1" x14ac:dyDescent="0.25">
      <c r="A70" s="97" t="s">
        <v>133</v>
      </c>
      <c r="B70" s="99">
        <v>14.830287975702307</v>
      </c>
      <c r="C70" s="99">
        <v>12.86395862288694</v>
      </c>
      <c r="D70" s="99">
        <v>10.121315006948317</v>
      </c>
      <c r="E70" s="99">
        <v>10.904524894526077</v>
      </c>
      <c r="F70" s="99">
        <v>10.616101248299715</v>
      </c>
      <c r="G70" s="99">
        <v>12.659335088508318</v>
      </c>
      <c r="H70" s="99">
        <v>15.457343690557305</v>
      </c>
      <c r="I70" s="99">
        <v>14.783206343580268</v>
      </c>
      <c r="J70" s="99">
        <v>15.097406934673899</v>
      </c>
      <c r="K70" s="99">
        <v>17.845470005879296</v>
      </c>
      <c r="L70" s="99">
        <v>16.337189197006655</v>
      </c>
      <c r="M70" s="99">
        <v>15.312129301715119</v>
      </c>
      <c r="N70" s="99">
        <v>14.498336457640558</v>
      </c>
      <c r="O70" s="99">
        <v>15.967216611722803</v>
      </c>
      <c r="P70" s="99">
        <v>14.816202170930989</v>
      </c>
      <c r="Q70" s="99">
        <v>15.763896730757121</v>
      </c>
      <c r="R70" s="99">
        <v>14.50708756895045</v>
      </c>
      <c r="S70" s="99">
        <v>16.310257968832158</v>
      </c>
      <c r="T70" s="99">
        <v>15.402507887628108</v>
      </c>
      <c r="U70" s="99">
        <v>14.834496119907289</v>
      </c>
      <c r="V70" s="99">
        <v>14.855951201238875</v>
      </c>
      <c r="W70" s="99">
        <v>15.37592630377001</v>
      </c>
      <c r="X70" s="99">
        <v>15.8567579168776</v>
      </c>
      <c r="Y70" s="99">
        <v>16.14907403450967</v>
      </c>
      <c r="DA70" s="63" t="s">
        <v>2812</v>
      </c>
    </row>
    <row r="71" spans="1:105" ht="12" customHeight="1" x14ac:dyDescent="0.25">
      <c r="A71" s="100" t="s">
        <v>212</v>
      </c>
      <c r="B71" s="102">
        <v>4.9916209007648957</v>
      </c>
      <c r="C71" s="102">
        <v>4.1759561735275703</v>
      </c>
      <c r="D71" s="102">
        <v>1.7930350301116691</v>
      </c>
      <c r="E71" s="102">
        <v>2.7525265346955847</v>
      </c>
      <c r="F71" s="102">
        <v>2.124944725758767</v>
      </c>
      <c r="G71" s="102">
        <v>4.3123596459917541</v>
      </c>
      <c r="H71" s="102">
        <v>4.8709048883645547</v>
      </c>
      <c r="I71" s="102">
        <v>4.6419127703792933</v>
      </c>
      <c r="J71" s="102">
        <v>4.6117250932714029</v>
      </c>
      <c r="K71" s="102">
        <v>5.5650871354737204</v>
      </c>
      <c r="L71" s="102">
        <v>5.0446531075168419</v>
      </c>
      <c r="M71" s="102">
        <v>4.5765421262570243</v>
      </c>
      <c r="N71" s="102">
        <v>3.6492549892514883</v>
      </c>
      <c r="O71" s="102">
        <v>4.3815178152278653</v>
      </c>
      <c r="P71" s="102">
        <v>3.9162063611888205</v>
      </c>
      <c r="Q71" s="102">
        <v>3.9502321387084303</v>
      </c>
      <c r="R71" s="102">
        <v>3.9400287556088029</v>
      </c>
      <c r="S71" s="102">
        <v>4.3797516746457186</v>
      </c>
      <c r="T71" s="102">
        <v>3.7289433970330896</v>
      </c>
      <c r="U71" s="102">
        <v>3.2100068247834606</v>
      </c>
      <c r="V71" s="102">
        <v>2.9881671963684147</v>
      </c>
      <c r="W71" s="102">
        <v>3.6416005103770757</v>
      </c>
      <c r="X71" s="102">
        <v>3.7491908572507651</v>
      </c>
      <c r="Y71" s="102">
        <v>3.2398952531359444</v>
      </c>
      <c r="DA71" s="131" t="s">
        <v>2813</v>
      </c>
    </row>
    <row r="72" spans="1:105" ht="12" customHeight="1" x14ac:dyDescent="0.25">
      <c r="A72" s="103" t="s">
        <v>52</v>
      </c>
      <c r="B72" s="105">
        <v>9.8386670749374119</v>
      </c>
      <c r="C72" s="105">
        <v>8.6880024493593702</v>
      </c>
      <c r="D72" s="105">
        <v>8.3282799768366473</v>
      </c>
      <c r="E72" s="105">
        <v>8.1519983598304933</v>
      </c>
      <c r="F72" s="105">
        <v>8.4911565225409511</v>
      </c>
      <c r="G72" s="105">
        <v>8.3469754425165608</v>
      </c>
      <c r="H72" s="105">
        <v>10.586438802192752</v>
      </c>
      <c r="I72" s="105">
        <v>10.141293573200974</v>
      </c>
      <c r="J72" s="105">
        <v>10.485681841402494</v>
      </c>
      <c r="K72" s="105">
        <v>12.280382870405576</v>
      </c>
      <c r="L72" s="105">
        <v>11.292536089489811</v>
      </c>
      <c r="M72" s="105">
        <v>10.735587175458095</v>
      </c>
      <c r="N72" s="105">
        <v>10.84908146838907</v>
      </c>
      <c r="O72" s="105">
        <v>11.585698796494938</v>
      </c>
      <c r="P72" s="105">
        <v>10.899995809742169</v>
      </c>
      <c r="Q72" s="105">
        <v>11.813664592048692</v>
      </c>
      <c r="R72" s="105">
        <v>10.567058813341646</v>
      </c>
      <c r="S72" s="105">
        <v>11.93050629418644</v>
      </c>
      <c r="T72" s="105">
        <v>11.673564490595014</v>
      </c>
      <c r="U72" s="105">
        <v>11.62448929512383</v>
      </c>
      <c r="V72" s="105">
        <v>11.867784004870463</v>
      </c>
      <c r="W72" s="105">
        <v>11.734325793392934</v>
      </c>
      <c r="X72" s="105">
        <v>12.107567059626833</v>
      </c>
      <c r="Y72" s="105">
        <v>12.909178781373727</v>
      </c>
      <c r="DA72" s="132" t="s">
        <v>2814</v>
      </c>
    </row>
    <row r="73" spans="1:105" ht="12" customHeight="1" x14ac:dyDescent="0.25">
      <c r="A73" s="106" t="s">
        <v>122</v>
      </c>
      <c r="B73" s="102">
        <v>21.273165223411425</v>
      </c>
      <c r="C73" s="102">
        <v>20.786840963329251</v>
      </c>
      <c r="D73" s="102">
        <v>20.962722823986262</v>
      </c>
      <c r="E73" s="102">
        <v>20.683505386427775</v>
      </c>
      <c r="F73" s="102">
        <v>21.16170808518314</v>
      </c>
      <c r="G73" s="102">
        <v>20.308587068073631</v>
      </c>
      <c r="H73" s="102">
        <v>20.86665806705221</v>
      </c>
      <c r="I73" s="102">
        <v>20.77896168738485</v>
      </c>
      <c r="J73" s="102">
        <v>22.04508727157226</v>
      </c>
      <c r="K73" s="102">
        <v>23.444216215472448</v>
      </c>
      <c r="L73" s="102">
        <v>22.720618601017076</v>
      </c>
      <c r="M73" s="102">
        <v>22.348241135521814</v>
      </c>
      <c r="N73" s="102">
        <v>21.296006183071068</v>
      </c>
      <c r="O73" s="102">
        <v>21.511524010488532</v>
      </c>
      <c r="P73" s="102">
        <v>21.388289679942719</v>
      </c>
      <c r="Q73" s="102">
        <v>21.267378609097957</v>
      </c>
      <c r="R73" s="102">
        <v>21.592575630628723</v>
      </c>
      <c r="S73" s="102">
        <v>20.992037939253734</v>
      </c>
      <c r="T73" s="102">
        <v>19.756303430762152</v>
      </c>
      <c r="U73" s="102">
        <v>19.281447247180221</v>
      </c>
      <c r="V73" s="102">
        <v>18.933197414849818</v>
      </c>
      <c r="W73" s="102">
        <v>19.898477232236385</v>
      </c>
      <c r="X73" s="102">
        <v>20.357178505607411</v>
      </c>
      <c r="Y73" s="102">
        <v>19.747510527635267</v>
      </c>
      <c r="DA73" s="131" t="s">
        <v>2815</v>
      </c>
    </row>
    <row r="74" spans="1:105" ht="12" customHeight="1" x14ac:dyDescent="0.25">
      <c r="A74" s="107" t="s">
        <v>121</v>
      </c>
      <c r="B74" s="105">
        <v>14.274072359717891</v>
      </c>
      <c r="C74" s="105">
        <v>14.006023468755243</v>
      </c>
      <c r="D74" s="105">
        <v>14.331999647338691</v>
      </c>
      <c r="E74" s="105">
        <v>14.144162144462554</v>
      </c>
      <c r="F74" s="105">
        <v>14.564738609634212</v>
      </c>
      <c r="G74" s="105">
        <v>14.213297540240641</v>
      </c>
      <c r="H74" s="105">
        <v>14.444750988922459</v>
      </c>
      <c r="I74" s="105">
        <v>14.401298891694392</v>
      </c>
      <c r="J74" s="105">
        <v>15.259590365530661</v>
      </c>
      <c r="K74" s="105">
        <v>16.310264524316594</v>
      </c>
      <c r="L74" s="105">
        <v>15.859707211242451</v>
      </c>
      <c r="M74" s="105">
        <v>15.621541888980532</v>
      </c>
      <c r="N74" s="105">
        <v>14.689261939711914</v>
      </c>
      <c r="O74" s="105">
        <v>15.116456963547071</v>
      </c>
      <c r="P74" s="105">
        <v>15.159210106897557</v>
      </c>
      <c r="Q74" s="105">
        <v>15.082223100502427</v>
      </c>
      <c r="R74" s="105">
        <v>15.696546692604691</v>
      </c>
      <c r="S74" s="105">
        <v>15.558439961761897</v>
      </c>
      <c r="T74" s="105">
        <v>14.781579868801904</v>
      </c>
      <c r="U74" s="105">
        <v>14.665275112122647</v>
      </c>
      <c r="V74" s="105">
        <v>14.578100274795109</v>
      </c>
      <c r="W74" s="105">
        <v>15.682513055394383</v>
      </c>
      <c r="X74" s="105">
        <v>16.143979175020753</v>
      </c>
      <c r="Y74" s="105">
        <v>15.579004794824543</v>
      </c>
      <c r="DA74" s="132" t="s">
        <v>2816</v>
      </c>
    </row>
    <row r="75" spans="1:105" ht="12" customHeight="1" x14ac:dyDescent="0.25">
      <c r="A75" s="108" t="s">
        <v>53</v>
      </c>
      <c r="B75" s="99">
        <v>4.2742554558548971</v>
      </c>
      <c r="C75" s="99">
        <v>4.1299960967349225</v>
      </c>
      <c r="D75" s="99">
        <v>4.2777727245028361</v>
      </c>
      <c r="E75" s="99">
        <v>4.0683459692897062</v>
      </c>
      <c r="F75" s="99">
        <v>4.2557470507852573</v>
      </c>
      <c r="G75" s="99">
        <v>4.6170445237663387</v>
      </c>
      <c r="H75" s="99">
        <v>4.2669716909807418</v>
      </c>
      <c r="I75" s="99">
        <v>4.2885406314053922</v>
      </c>
      <c r="J75" s="99">
        <v>4.4641573257136438</v>
      </c>
      <c r="K75" s="99">
        <v>4.8001264473170169</v>
      </c>
      <c r="L75" s="99">
        <v>4.6891300101576574</v>
      </c>
      <c r="M75" s="99">
        <v>4.5188822072271</v>
      </c>
      <c r="N75" s="99">
        <v>3.5965340849603482</v>
      </c>
      <c r="O75" s="99">
        <v>3.9764856312304029</v>
      </c>
      <c r="P75" s="99">
        <v>3.8722421303804007</v>
      </c>
      <c r="Q75" s="99">
        <v>3.6271622369323913</v>
      </c>
      <c r="R75" s="99">
        <v>4.1394559818998937</v>
      </c>
      <c r="S75" s="99">
        <v>4.0613670731047229</v>
      </c>
      <c r="T75" s="99">
        <v>3.5207424448539544</v>
      </c>
      <c r="U75" s="99">
        <v>3.1560823150623056</v>
      </c>
      <c r="V75" s="99">
        <v>2.9233017264758345</v>
      </c>
      <c r="W75" s="99">
        <v>3.7578530361730431</v>
      </c>
      <c r="X75" s="99">
        <v>3.873543504779835</v>
      </c>
      <c r="Y75" s="99">
        <v>3.0579558014083257</v>
      </c>
      <c r="DA75" s="63" t="s">
        <v>2817</v>
      </c>
    </row>
    <row r="76" spans="1:105" ht="12" customHeight="1" x14ac:dyDescent="0.25">
      <c r="A76" s="108" t="s">
        <v>52</v>
      </c>
      <c r="B76" s="99">
        <v>9.9998169038629996</v>
      </c>
      <c r="C76" s="99">
        <v>9.8760273720203227</v>
      </c>
      <c r="D76" s="99">
        <v>10.054226922835852</v>
      </c>
      <c r="E76" s="99">
        <v>10.075816175172845</v>
      </c>
      <c r="F76" s="99">
        <v>10.308991558848959</v>
      </c>
      <c r="G76" s="99">
        <v>9.5962530164743018</v>
      </c>
      <c r="H76" s="99">
        <v>10.177779297941715</v>
      </c>
      <c r="I76" s="99">
        <v>10.112758260288999</v>
      </c>
      <c r="J76" s="99">
        <v>10.79543303981702</v>
      </c>
      <c r="K76" s="99">
        <v>11.510138076999576</v>
      </c>
      <c r="L76" s="99">
        <v>11.170577201084793</v>
      </c>
      <c r="M76" s="99">
        <v>11.102659681753433</v>
      </c>
      <c r="N76" s="99">
        <v>11.092727854751567</v>
      </c>
      <c r="O76" s="99">
        <v>11.139971332316669</v>
      </c>
      <c r="P76" s="99">
        <v>11.286967976517156</v>
      </c>
      <c r="Q76" s="99">
        <v>11.455060863570031</v>
      </c>
      <c r="R76" s="99">
        <v>11.557090710704797</v>
      </c>
      <c r="S76" s="99">
        <v>11.497072888657174</v>
      </c>
      <c r="T76" s="99">
        <v>11.260837423947949</v>
      </c>
      <c r="U76" s="99">
        <v>11.509192797060335</v>
      </c>
      <c r="V76" s="99">
        <v>11.654798548319272</v>
      </c>
      <c r="W76" s="99">
        <v>11.92466001922134</v>
      </c>
      <c r="X76" s="99">
        <v>12.270435670240918</v>
      </c>
      <c r="Y76" s="99">
        <v>12.521048993416219</v>
      </c>
      <c r="DA76" s="63" t="s">
        <v>2818</v>
      </c>
    </row>
    <row r="77" spans="1:105" ht="12" customHeight="1" x14ac:dyDescent="0.25">
      <c r="A77" s="121" t="s">
        <v>54</v>
      </c>
      <c r="B77" s="123">
        <v>7.8795484121719213</v>
      </c>
      <c r="C77" s="123">
        <v>7.5920096232253957</v>
      </c>
      <c r="D77" s="123">
        <v>8.471545143891035</v>
      </c>
      <c r="E77" s="123">
        <v>8.1576273490090809</v>
      </c>
      <c r="F77" s="123">
        <v>8.6667424320769779</v>
      </c>
      <c r="G77" s="123">
        <v>8.4751792506708821</v>
      </c>
      <c r="H77" s="123">
        <v>8.7543682628274073</v>
      </c>
      <c r="I77" s="123">
        <v>8.2833395462815353</v>
      </c>
      <c r="J77" s="123">
        <v>8.2111133106763159</v>
      </c>
      <c r="K77" s="123">
        <v>8.6497742625923308</v>
      </c>
      <c r="L77" s="123">
        <v>8.1171854110911728</v>
      </c>
      <c r="M77" s="123">
        <v>7.6297903465030856</v>
      </c>
      <c r="N77" s="123">
        <v>7.7382003481924686</v>
      </c>
      <c r="O77" s="123">
        <v>8.0240956385891433</v>
      </c>
      <c r="P77" s="123">
        <v>8.0418959595237993</v>
      </c>
      <c r="Q77" s="123">
        <v>7.9762948531611544</v>
      </c>
      <c r="R77" s="123">
        <v>8.4083960328123997</v>
      </c>
      <c r="S77" s="123">
        <v>8.2123095093737852</v>
      </c>
      <c r="T77" s="123">
        <v>8.0510543132464889</v>
      </c>
      <c r="U77" s="123">
        <v>8.1540228531104617</v>
      </c>
      <c r="V77" s="123">
        <v>9.010948410930542</v>
      </c>
      <c r="W77" s="123">
        <v>8.5501104990711454</v>
      </c>
      <c r="X77" s="123">
        <v>8.6813314896505176</v>
      </c>
      <c r="Y77" s="123">
        <v>7.1343048318541236</v>
      </c>
      <c r="DA77" s="130" t="s">
        <v>2819</v>
      </c>
    </row>
    <row r="78" spans="1:105" ht="12" customHeight="1" x14ac:dyDescent="0.25">
      <c r="A78" s="97" t="s">
        <v>189</v>
      </c>
      <c r="B78" s="99">
        <v>9.7299007693605652</v>
      </c>
      <c r="C78" s="99">
        <v>8.5837856017688363</v>
      </c>
      <c r="D78" s="99">
        <v>7.9587232966583006</v>
      </c>
      <c r="E78" s="99">
        <v>8.2421559117056855</v>
      </c>
      <c r="F78" s="99">
        <v>8.323690624296626</v>
      </c>
      <c r="G78" s="99">
        <v>9.2832295468333843</v>
      </c>
      <c r="H78" s="99">
        <v>11.472669836038058</v>
      </c>
      <c r="I78" s="99">
        <v>10.855914751302738</v>
      </c>
      <c r="J78" s="99">
        <v>10.295551748716633</v>
      </c>
      <c r="K78" s="99">
        <v>11.566563442674239</v>
      </c>
      <c r="L78" s="99">
        <v>10.71867574888226</v>
      </c>
      <c r="M78" s="99">
        <v>9.557087919604264</v>
      </c>
      <c r="N78" s="99">
        <v>9.6395829110261886</v>
      </c>
      <c r="O78" s="99">
        <v>10.752083883384545</v>
      </c>
      <c r="P78" s="99">
        <v>9.4307677503841774</v>
      </c>
      <c r="Q78" s="99">
        <v>9.4116338923325937</v>
      </c>
      <c r="R78" s="99">
        <v>11.801813003278282</v>
      </c>
      <c r="S78" s="99">
        <v>10.604654856261725</v>
      </c>
      <c r="T78" s="99">
        <v>10.640552119143285</v>
      </c>
      <c r="U78" s="99">
        <v>11.941797327976031</v>
      </c>
      <c r="V78" s="99">
        <v>11.702610729615698</v>
      </c>
      <c r="W78" s="99">
        <v>11.221106682116105</v>
      </c>
      <c r="X78" s="99">
        <v>10.943925117395267</v>
      </c>
      <c r="Y78" s="99">
        <v>10.689649921246124</v>
      </c>
      <c r="DA78" s="63" t="s">
        <v>2820</v>
      </c>
    </row>
    <row r="79" spans="1:105" ht="12" customHeight="1" x14ac:dyDescent="0.25">
      <c r="A79" s="109" t="s">
        <v>120</v>
      </c>
      <c r="B79" s="110">
        <v>7.8335732164624901</v>
      </c>
      <c r="C79" s="110">
        <v>7.5672084102417596</v>
      </c>
      <c r="D79" s="110">
        <v>8.4845331277555793</v>
      </c>
      <c r="E79" s="110">
        <v>8.1555005425696852</v>
      </c>
      <c r="F79" s="110">
        <v>8.6752552458139078</v>
      </c>
      <c r="G79" s="110">
        <v>8.4549589050499261</v>
      </c>
      <c r="H79" s="110">
        <v>8.6856535298994455</v>
      </c>
      <c r="I79" s="110">
        <v>8.2180479719176596</v>
      </c>
      <c r="J79" s="110">
        <v>8.1586248671388333</v>
      </c>
      <c r="K79" s="110">
        <v>8.5776240540329969</v>
      </c>
      <c r="L79" s="110">
        <v>8.0518639154583909</v>
      </c>
      <c r="M79" s="110">
        <v>7.5804428305142393</v>
      </c>
      <c r="N79" s="110">
        <v>7.6870649787452052</v>
      </c>
      <c r="O79" s="110">
        <v>7.9495631553636326</v>
      </c>
      <c r="P79" s="110">
        <v>8.001526826760113</v>
      </c>
      <c r="Q79" s="110">
        <v>7.930727538515729</v>
      </c>
      <c r="R79" s="110">
        <v>8.2816181721195594</v>
      </c>
      <c r="S79" s="110">
        <v>8.1172586202418628</v>
      </c>
      <c r="T79" s="110">
        <v>7.9469346419601106</v>
      </c>
      <c r="U79" s="110">
        <v>8.0076166620828566</v>
      </c>
      <c r="V79" s="110">
        <v>8.9132137726774072</v>
      </c>
      <c r="W79" s="110">
        <v>8.4451174322533209</v>
      </c>
      <c r="X79" s="110">
        <v>8.5789516086735773</v>
      </c>
      <c r="Y79" s="110">
        <v>6.9401353270405055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147.37029667987798</v>
      </c>
      <c r="C81" s="118">
        <f t="shared" si="28"/>
        <v>151.16371327380671</v>
      </c>
      <c r="D81" s="118">
        <f t="shared" si="28"/>
        <v>159.8883345836463</v>
      </c>
      <c r="E81" s="118">
        <f t="shared" si="28"/>
        <v>168.40502180986107</v>
      </c>
      <c r="F81" s="118">
        <f t="shared" si="28"/>
        <v>168.69330114717329</v>
      </c>
      <c r="G81" s="118">
        <f t="shared" si="28"/>
        <v>164.50557333558956</v>
      </c>
      <c r="H81" s="118">
        <f t="shared" si="28"/>
        <v>158.83318492650707</v>
      </c>
      <c r="I81" s="118">
        <f t="shared" si="28"/>
        <v>168.24297364518281</v>
      </c>
      <c r="J81" s="118">
        <f t="shared" si="28"/>
        <v>142.83846407699806</v>
      </c>
      <c r="K81" s="118">
        <f t="shared" si="28"/>
        <v>126.42729109720314</v>
      </c>
      <c r="L81" s="118">
        <f t="shared" si="28"/>
        <v>119.94074188283656</v>
      </c>
      <c r="M81" s="118">
        <f t="shared" si="28"/>
        <v>129.19433022553537</v>
      </c>
      <c r="N81" s="118">
        <f t="shared" si="28"/>
        <v>137.51511460049267</v>
      </c>
      <c r="O81" s="118">
        <f t="shared" si="28"/>
        <v>117.02854409122595</v>
      </c>
      <c r="P81" s="118">
        <f t="shared" si="28"/>
        <v>112.63625997890796</v>
      </c>
      <c r="Q81" s="118">
        <f t="shared" si="28"/>
        <v>115.91569361503196</v>
      </c>
      <c r="R81" s="118">
        <f t="shared" ref="R81:V81" si="29">R82+R85+R87+R100</f>
        <v>104.6846610928786</v>
      </c>
      <c r="S81" s="118">
        <f t="shared" si="29"/>
        <v>104.54389434880076</v>
      </c>
      <c r="T81" s="118">
        <f t="shared" si="29"/>
        <v>98.017865388344418</v>
      </c>
      <c r="U81" s="118">
        <f t="shared" si="29"/>
        <v>97.504753917294323</v>
      </c>
      <c r="V81" s="118">
        <f t="shared" si="29"/>
        <v>93.644716774084472</v>
      </c>
      <c r="W81" s="118">
        <f t="shared" ref="W81:Y81" si="30">W82+W85+W87+W100</f>
        <v>96.175575011414509</v>
      </c>
      <c r="X81" s="118">
        <f t="shared" si="30"/>
        <v>95.556539460754308</v>
      </c>
      <c r="Y81" s="118">
        <f t="shared" si="30"/>
        <v>92.540026487042851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119.75441453165878</v>
      </c>
      <c r="C82" s="123">
        <f t="shared" si="31"/>
        <v>123.33224982984301</v>
      </c>
      <c r="D82" s="123">
        <f t="shared" si="31"/>
        <v>131.09029215432028</v>
      </c>
      <c r="E82" s="123">
        <f t="shared" si="31"/>
        <v>139.21610331695646</v>
      </c>
      <c r="F82" s="123">
        <f t="shared" si="31"/>
        <v>140.0434788614829</v>
      </c>
      <c r="G82" s="123">
        <f t="shared" si="31"/>
        <v>136.71319057536834</v>
      </c>
      <c r="H82" s="123">
        <f t="shared" si="31"/>
        <v>130.19997951221129</v>
      </c>
      <c r="I82" s="123">
        <f t="shared" si="31"/>
        <v>138.9907947754017</v>
      </c>
      <c r="J82" s="123">
        <f t="shared" si="31"/>
        <v>112.87541920824805</v>
      </c>
      <c r="K82" s="123">
        <f t="shared" si="31"/>
        <v>96.313348395988925</v>
      </c>
      <c r="L82" s="123">
        <f t="shared" si="31"/>
        <v>89.760464193752398</v>
      </c>
      <c r="M82" s="123">
        <f t="shared" si="31"/>
        <v>100.2082276276942</v>
      </c>
      <c r="N82" s="123">
        <f t="shared" si="31"/>
        <v>106.7610203844762</v>
      </c>
      <c r="O82" s="123">
        <f t="shared" si="31"/>
        <v>87.186431583219033</v>
      </c>
      <c r="P82" s="123">
        <f t="shared" si="31"/>
        <v>83.497236729279976</v>
      </c>
      <c r="Q82" s="123">
        <f t="shared" si="31"/>
        <v>86.299159785121148</v>
      </c>
      <c r="R82" s="123">
        <f t="shared" ref="R82:V82" si="32">SUM(R83:R84)</f>
        <v>73.504741482059643</v>
      </c>
      <c r="S82" s="123">
        <f t="shared" si="32"/>
        <v>73.452230857023252</v>
      </c>
      <c r="T82" s="123">
        <f t="shared" si="32"/>
        <v>69.421195046834839</v>
      </c>
      <c r="U82" s="123">
        <f t="shared" si="32"/>
        <v>67.135920915354987</v>
      </c>
      <c r="V82" s="123">
        <f t="shared" si="32"/>
        <v>62.791248756307716</v>
      </c>
      <c r="W82" s="123">
        <f t="shared" ref="W82:Y82" si="33">SUM(W83:W84)</f>
        <v>64.991311445676203</v>
      </c>
      <c r="X82" s="123">
        <f t="shared" si="33"/>
        <v>66.010814520644871</v>
      </c>
      <c r="Y82" s="123">
        <f t="shared" si="33"/>
        <v>64.251263425614184</v>
      </c>
      <c r="DA82" s="130" t="s">
        <v>2823</v>
      </c>
    </row>
    <row r="83" spans="1:105" ht="12" customHeight="1" x14ac:dyDescent="0.25">
      <c r="A83" s="97" t="s">
        <v>199</v>
      </c>
      <c r="B83" s="99">
        <v>119.27839878213514</v>
      </c>
      <c r="C83" s="99">
        <v>122.85725601699217</v>
      </c>
      <c r="D83" s="99">
        <v>130.56775803034637</v>
      </c>
      <c r="E83" s="99">
        <v>138.68885315100457</v>
      </c>
      <c r="F83" s="99">
        <v>139.46619387086471</v>
      </c>
      <c r="G83" s="99">
        <v>136.13997444176206</v>
      </c>
      <c r="H83" s="99">
        <v>129.64780392875187</v>
      </c>
      <c r="I83" s="99">
        <v>138.41474040549781</v>
      </c>
      <c r="J83" s="99">
        <v>112.39140984563318</v>
      </c>
      <c r="K83" s="99">
        <v>95.864181020124235</v>
      </c>
      <c r="L83" s="99">
        <v>89.346945348252461</v>
      </c>
      <c r="M83" s="99">
        <v>99.724615978224833</v>
      </c>
      <c r="N83" s="99">
        <v>106.28380137980511</v>
      </c>
      <c r="O83" s="99">
        <v>86.747419706170007</v>
      </c>
      <c r="P83" s="99">
        <v>83.063421833471395</v>
      </c>
      <c r="Q83" s="99">
        <v>85.873546223073674</v>
      </c>
      <c r="R83" s="99">
        <v>73.14182428255522</v>
      </c>
      <c r="S83" s="99">
        <v>73.088157958541672</v>
      </c>
      <c r="T83" s="99">
        <v>69.075106256168993</v>
      </c>
      <c r="U83" s="99">
        <v>66.799761662591806</v>
      </c>
      <c r="V83" s="99">
        <v>62.473635856967057</v>
      </c>
      <c r="W83" s="99">
        <v>64.656822169867141</v>
      </c>
      <c r="X83" s="99">
        <v>65.664412298133286</v>
      </c>
      <c r="Y83" s="99">
        <v>63.906352821604017</v>
      </c>
      <c r="DA83" s="63" t="s">
        <v>2824</v>
      </c>
    </row>
    <row r="84" spans="1:105" ht="12" customHeight="1" x14ac:dyDescent="0.25">
      <c r="A84" s="97" t="s">
        <v>53</v>
      </c>
      <c r="B84" s="99">
        <v>0.47601574952363729</v>
      </c>
      <c r="C84" s="99">
        <v>0.47499381285084219</v>
      </c>
      <c r="D84" s="99">
        <v>0.52253412397392418</v>
      </c>
      <c r="E84" s="99">
        <v>0.5272501659519051</v>
      </c>
      <c r="F84" s="99">
        <v>0.57728499061817795</v>
      </c>
      <c r="G84" s="99">
        <v>0.57321613360627011</v>
      </c>
      <c r="H84" s="99">
        <v>0.55217558345941853</v>
      </c>
      <c r="I84" s="99">
        <v>0.57605436990389691</v>
      </c>
      <c r="J84" s="99">
        <v>0.48400936261486732</v>
      </c>
      <c r="K84" s="99">
        <v>0.44916737586469491</v>
      </c>
      <c r="L84" s="99">
        <v>0.41351884549993217</v>
      </c>
      <c r="M84" s="99">
        <v>0.48361164946937202</v>
      </c>
      <c r="N84" s="99">
        <v>0.47721900467108352</v>
      </c>
      <c r="O84" s="99">
        <v>0.43901187704903277</v>
      </c>
      <c r="P84" s="99">
        <v>0.43381489580857824</v>
      </c>
      <c r="Q84" s="99">
        <v>0.42561356204747802</v>
      </c>
      <c r="R84" s="99">
        <v>0.3629171995044207</v>
      </c>
      <c r="S84" s="99">
        <v>0.36407289848157914</v>
      </c>
      <c r="T84" s="99">
        <v>0.34608879066584131</v>
      </c>
      <c r="U84" s="99">
        <v>0.33615925276318576</v>
      </c>
      <c r="V84" s="99">
        <v>0.31761289934066012</v>
      </c>
      <c r="W84" s="99">
        <v>0.33448927580906901</v>
      </c>
      <c r="X84" s="99">
        <v>0.3464022225115847</v>
      </c>
      <c r="Y84" s="99">
        <v>0.34491060401016344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2.4115740781918826</v>
      </c>
      <c r="C85" s="123">
        <f t="shared" si="34"/>
        <v>3.2052528785101324</v>
      </c>
      <c r="D85" s="123">
        <f t="shared" si="34"/>
        <v>2.75518362612195</v>
      </c>
      <c r="E85" s="123">
        <f t="shared" si="34"/>
        <v>3.772596138747732</v>
      </c>
      <c r="F85" s="123">
        <f t="shared" si="34"/>
        <v>2.0632933750839086</v>
      </c>
      <c r="G85" s="123">
        <f t="shared" si="34"/>
        <v>2.1216165824063311</v>
      </c>
      <c r="H85" s="123">
        <f t="shared" si="34"/>
        <v>2.5417947818548607</v>
      </c>
      <c r="I85" s="123">
        <f t="shared" si="34"/>
        <v>3.7466506043769465</v>
      </c>
      <c r="J85" s="123">
        <f t="shared" si="34"/>
        <v>4.0341425716293262</v>
      </c>
      <c r="K85" s="123">
        <f t="shared" si="34"/>
        <v>2.7904710242501318</v>
      </c>
      <c r="L85" s="123">
        <f t="shared" si="34"/>
        <v>3.802587606491004</v>
      </c>
      <c r="M85" s="123">
        <f t="shared" si="34"/>
        <v>3.5409101066687101</v>
      </c>
      <c r="N85" s="123">
        <f t="shared" si="34"/>
        <v>6.1388624989609601</v>
      </c>
      <c r="O85" s="123">
        <f t="shared" si="34"/>
        <v>3.859854282850403</v>
      </c>
      <c r="P85" s="123">
        <f t="shared" si="34"/>
        <v>3.0254019037437132</v>
      </c>
      <c r="Q85" s="123">
        <f t="shared" si="34"/>
        <v>3.7112051915380673</v>
      </c>
      <c r="R85" s="123">
        <f t="shared" si="34"/>
        <v>4.4141664439992008</v>
      </c>
      <c r="S85" s="123">
        <f t="shared" si="34"/>
        <v>4.6716165276959254</v>
      </c>
      <c r="T85" s="123">
        <f t="shared" si="34"/>
        <v>3.2693665507998411</v>
      </c>
      <c r="U85" s="123">
        <f t="shared" si="34"/>
        <v>4.6421199603343055</v>
      </c>
      <c r="V85" s="123">
        <f t="shared" si="34"/>
        <v>3.8262122630097983</v>
      </c>
      <c r="W85" s="123">
        <f t="shared" si="34"/>
        <v>3.4206877553301047</v>
      </c>
      <c r="X85" s="123">
        <f t="shared" si="34"/>
        <v>3.1354066846902593</v>
      </c>
      <c r="Y85" s="123">
        <f t="shared" si="34"/>
        <v>4.1766495890348834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2.4115740781918826</v>
      </c>
      <c r="C86" s="99">
        <f>RES_hhdet_fech!C86/RES_summary!C$19</f>
        <v>3.2052528785101324</v>
      </c>
      <c r="D86" s="99">
        <f>RES_hhdet_fech!D86/RES_summary!D$19</f>
        <v>2.75518362612195</v>
      </c>
      <c r="E86" s="99">
        <f>RES_hhdet_fech!E86/RES_summary!E$19</f>
        <v>3.772596138747732</v>
      </c>
      <c r="F86" s="99">
        <f>RES_hhdet_fech!F86/RES_summary!F$19</f>
        <v>2.0632933750839086</v>
      </c>
      <c r="G86" s="99">
        <f>RES_hhdet_fech!G86/RES_summary!G$19</f>
        <v>2.1216165824063311</v>
      </c>
      <c r="H86" s="99">
        <f>RES_hhdet_fech!H86/RES_summary!H$19</f>
        <v>2.5417947818548607</v>
      </c>
      <c r="I86" s="99">
        <f>RES_hhdet_fech!I86/RES_summary!I$19</f>
        <v>3.7466506043769465</v>
      </c>
      <c r="J86" s="99">
        <f>RES_hhdet_fech!J86/RES_summary!J$19</f>
        <v>4.0341425716293262</v>
      </c>
      <c r="K86" s="99">
        <f>RES_hhdet_fech!K86/RES_summary!K$19</f>
        <v>2.7904710242501318</v>
      </c>
      <c r="L86" s="99">
        <f>RES_hhdet_fech!L86/RES_summary!L$19</f>
        <v>3.802587606491004</v>
      </c>
      <c r="M86" s="99">
        <f>RES_hhdet_fech!M86/RES_summary!M$19</f>
        <v>3.5409101066687101</v>
      </c>
      <c r="N86" s="99">
        <f>RES_hhdet_fech!N86/RES_summary!N$19</f>
        <v>6.1388624989609601</v>
      </c>
      <c r="O86" s="99">
        <f>RES_hhdet_fech!O86/RES_summary!O$19</f>
        <v>3.859854282850403</v>
      </c>
      <c r="P86" s="99">
        <f>RES_hhdet_fech!P86/RES_summary!P$19</f>
        <v>3.0254019037437132</v>
      </c>
      <c r="Q86" s="99">
        <f>RES_hhdet_fech!Q86/RES_summary!Q$19</f>
        <v>3.7112051915380673</v>
      </c>
      <c r="R86" s="99">
        <f>RES_hhdet_fech!R86/RES_summary!R$19</f>
        <v>4.4141664439992008</v>
      </c>
      <c r="S86" s="99">
        <f>RES_hhdet_fech!S86/RES_summary!S$19</f>
        <v>4.6716165276959254</v>
      </c>
      <c r="T86" s="99">
        <f>RES_hhdet_fech!T86/RES_summary!T$19</f>
        <v>3.2693665507998411</v>
      </c>
      <c r="U86" s="99">
        <f>RES_hhdet_fech!U86/RES_summary!U$19</f>
        <v>4.6421199603343055</v>
      </c>
      <c r="V86" s="99">
        <f>RES_hhdet_fech!V86/RES_summary!V$19</f>
        <v>3.8262122630097983</v>
      </c>
      <c r="W86" s="99">
        <f>RES_hhdet_fech!W86/RES_summary!W$19</f>
        <v>3.4206877553301047</v>
      </c>
      <c r="X86" s="99">
        <f>RES_hhdet_fech!X86/RES_summary!X$19</f>
        <v>3.1354066846902593</v>
      </c>
      <c r="Y86" s="99">
        <f>RES_hhdet_fech!Y86/RES_summary!Y$19</f>
        <v>4.1766495890348834</v>
      </c>
      <c r="DA86" s="63" t="s">
        <v>2827</v>
      </c>
    </row>
    <row r="87" spans="1:105" ht="12" customHeight="1" x14ac:dyDescent="0.25">
      <c r="A87" s="121" t="s">
        <v>55</v>
      </c>
      <c r="B87" s="123">
        <v>16.852951298190384</v>
      </c>
      <c r="C87" s="123">
        <v>16.520177293372182</v>
      </c>
      <c r="D87" s="123">
        <v>16.976831413980072</v>
      </c>
      <c r="E87" s="123">
        <v>16.758352303283459</v>
      </c>
      <c r="F87" s="123">
        <v>17.33122419267028</v>
      </c>
      <c r="G87" s="123">
        <v>16.74461437701688</v>
      </c>
      <c r="H87" s="123">
        <v>16.98485209965904</v>
      </c>
      <c r="I87" s="123">
        <v>16.517763823114141</v>
      </c>
      <c r="J87" s="123">
        <v>17.270628486428606</v>
      </c>
      <c r="K87" s="123">
        <v>18.407106330643387</v>
      </c>
      <c r="L87" s="123">
        <v>17.791415876560201</v>
      </c>
      <c r="M87" s="123">
        <v>17.55739129806912</v>
      </c>
      <c r="N87" s="123">
        <v>16.62905554599314</v>
      </c>
      <c r="O87" s="123">
        <v>17.133281979497795</v>
      </c>
      <c r="P87" s="123">
        <v>17.197905352914987</v>
      </c>
      <c r="Q87" s="123">
        <v>17.113660678327257</v>
      </c>
      <c r="R87" s="123">
        <v>17.708690170324207</v>
      </c>
      <c r="S87" s="123">
        <v>17.455503228921067</v>
      </c>
      <c r="T87" s="123">
        <v>16.304892512785386</v>
      </c>
      <c r="U87" s="123">
        <v>16.187034336949218</v>
      </c>
      <c r="V87" s="123">
        <v>16.022268408238421</v>
      </c>
      <c r="W87" s="123">
        <v>16.949898293503882</v>
      </c>
      <c r="X87" s="123">
        <v>17.214994995814539</v>
      </c>
      <c r="Y87" s="123">
        <v>16.465199822962695</v>
      </c>
      <c r="DA87" s="130" t="s">
        <v>2828</v>
      </c>
    </row>
    <row r="88" spans="1:105" ht="12" customHeight="1" x14ac:dyDescent="0.25">
      <c r="A88" s="97" t="s">
        <v>132</v>
      </c>
      <c r="B88" s="99">
        <v>29.339568961598118</v>
      </c>
      <c r="C88" s="99">
        <v>28.834690956080404</v>
      </c>
      <c r="D88" s="99">
        <v>29.04286114268729</v>
      </c>
      <c r="E88" s="99">
        <v>26.801067725516933</v>
      </c>
      <c r="F88" s="99">
        <v>27.940168359011</v>
      </c>
      <c r="G88" s="99">
        <v>25.074799257262814</v>
      </c>
      <c r="H88" s="99">
        <v>24.236239991709276</v>
      </c>
      <c r="I88" s="99">
        <v>27.007855483816467</v>
      </c>
      <c r="J88" s="99">
        <v>24.12062781392601</v>
      </c>
      <c r="K88" s="99">
        <v>23.989099972683686</v>
      </c>
      <c r="L88" s="99">
        <v>22.749910806857457</v>
      </c>
      <c r="M88" s="99">
        <v>18.638385721740864</v>
      </c>
      <c r="N88" s="99">
        <v>20.307527358794328</v>
      </c>
      <c r="O88" s="99">
        <v>21.638154855668873</v>
      </c>
      <c r="P88" s="99">
        <v>16.043082001699222</v>
      </c>
      <c r="Q88" s="99">
        <v>17.6345653526535</v>
      </c>
      <c r="R88" s="99">
        <v>20.075008232562709</v>
      </c>
      <c r="S88" s="99">
        <v>21.031243376849996</v>
      </c>
      <c r="T88" s="99">
        <v>17.28733857069442</v>
      </c>
      <c r="U88" s="99">
        <v>19.54377343657162</v>
      </c>
      <c r="V88" s="99">
        <v>19.720451229773506</v>
      </c>
      <c r="W88" s="99">
        <v>19.543479179380682</v>
      </c>
      <c r="X88" s="99">
        <v>19.834414640049555</v>
      </c>
      <c r="Y88" s="99">
        <v>20.163537396973929</v>
      </c>
      <c r="DA88" s="63" t="s">
        <v>2829</v>
      </c>
    </row>
    <row r="89" spans="1:105" ht="12" customHeight="1" x14ac:dyDescent="0.25">
      <c r="A89" s="97" t="s">
        <v>131</v>
      </c>
      <c r="B89" s="99">
        <v>15.858080216757568</v>
      </c>
      <c r="C89" s="99">
        <v>15.663370320932753</v>
      </c>
      <c r="D89" s="99">
        <v>16.071431008205796</v>
      </c>
      <c r="E89" s="99">
        <v>14.889764118915631</v>
      </c>
      <c r="F89" s="99">
        <v>15.950253075715887</v>
      </c>
      <c r="G89" s="99">
        <v>15.141742843807856</v>
      </c>
      <c r="H89" s="99">
        <v>14.654019789146773</v>
      </c>
      <c r="I89" s="99">
        <v>16.636535385845718</v>
      </c>
      <c r="J89" s="99">
        <v>15.256447569266818</v>
      </c>
      <c r="K89" s="99">
        <v>15.581391163624822</v>
      </c>
      <c r="L89" s="99">
        <v>15.288030466695549</v>
      </c>
      <c r="M89" s="99">
        <v>13.008093608790613</v>
      </c>
      <c r="N89" s="99">
        <v>14.43340742349881</v>
      </c>
      <c r="O89" s="99">
        <v>15.940928164369224</v>
      </c>
      <c r="P89" s="99">
        <v>11.845534883447057</v>
      </c>
      <c r="Q89" s="99">
        <v>13.13556088155465</v>
      </c>
      <c r="R89" s="99">
        <v>15.28043240941844</v>
      </c>
      <c r="S89" s="99">
        <v>16.223777415973757</v>
      </c>
      <c r="T89" s="99">
        <v>13.361270553333167</v>
      </c>
      <c r="U89" s="99">
        <v>15.207760420262529</v>
      </c>
      <c r="V89" s="99">
        <v>15.442621803133447</v>
      </c>
      <c r="W89" s="99">
        <v>15.585734960601492</v>
      </c>
      <c r="X89" s="99">
        <v>15.912000968016313</v>
      </c>
      <c r="Y89" s="99">
        <v>16.12644910390857</v>
      </c>
      <c r="DA89" s="63" t="s">
        <v>2830</v>
      </c>
    </row>
    <row r="90" spans="1:105" ht="12" customHeight="1" x14ac:dyDescent="0.25">
      <c r="A90" s="100" t="s">
        <v>199</v>
      </c>
      <c r="B90" s="102">
        <v>5.8833225671917742</v>
      </c>
      <c r="C90" s="102">
        <v>5.6874615412199176</v>
      </c>
      <c r="D90" s="102">
        <v>5.952208917208643</v>
      </c>
      <c r="E90" s="102">
        <v>5.2690378952411381</v>
      </c>
      <c r="F90" s="102">
        <v>5.6863419717172983</v>
      </c>
      <c r="G90" s="102">
        <v>5.8652805776017658</v>
      </c>
      <c r="H90" s="102">
        <v>5.0017201420249719</v>
      </c>
      <c r="I90" s="102">
        <v>5.5183079677290845</v>
      </c>
      <c r="J90" s="102">
        <v>4.7520489279568441</v>
      </c>
      <c r="K90" s="102">
        <v>4.7301060985982577</v>
      </c>
      <c r="L90" s="102">
        <v>4.5498781297971762</v>
      </c>
      <c r="M90" s="102">
        <v>3.6150458757972599</v>
      </c>
      <c r="N90" s="102">
        <v>3.3567535152621795</v>
      </c>
      <c r="O90" s="102">
        <v>4.0240321358182065</v>
      </c>
      <c r="P90" s="102">
        <v>2.7249637478254534</v>
      </c>
      <c r="Q90" s="102">
        <v>2.9251900226983842</v>
      </c>
      <c r="R90" s="102">
        <v>3.8638771738316602</v>
      </c>
      <c r="S90" s="102">
        <v>4.142470089028059</v>
      </c>
      <c r="T90" s="102">
        <v>2.9901990528587099</v>
      </c>
      <c r="U90" s="102">
        <v>3.2067753443058917</v>
      </c>
      <c r="V90" s="102">
        <v>3.0741386589847282</v>
      </c>
      <c r="W90" s="102">
        <v>3.6489886429842748</v>
      </c>
      <c r="X90" s="102">
        <v>3.736742783763344</v>
      </c>
      <c r="Y90" s="102">
        <v>3.2442080726859004</v>
      </c>
      <c r="DA90" s="131" t="s">
        <v>2831</v>
      </c>
    </row>
    <row r="91" spans="1:105" ht="12" customHeight="1" x14ac:dyDescent="0.25">
      <c r="A91" s="103" t="s">
        <v>52</v>
      </c>
      <c r="B91" s="105">
        <v>9.9747576495657935</v>
      </c>
      <c r="C91" s="105">
        <v>9.9759087797128334</v>
      </c>
      <c r="D91" s="105">
        <v>10.119222090997154</v>
      </c>
      <c r="E91" s="105">
        <v>9.6207262236744917</v>
      </c>
      <c r="F91" s="105">
        <v>10.263911103998591</v>
      </c>
      <c r="G91" s="105">
        <v>9.2764622662060923</v>
      </c>
      <c r="H91" s="105">
        <v>9.652299647121799</v>
      </c>
      <c r="I91" s="105">
        <v>11.118227418116634</v>
      </c>
      <c r="J91" s="105">
        <v>10.504398641309976</v>
      </c>
      <c r="K91" s="105">
        <v>10.851285065026563</v>
      </c>
      <c r="L91" s="105">
        <v>10.738152336898374</v>
      </c>
      <c r="M91" s="105">
        <v>9.3930477329933542</v>
      </c>
      <c r="N91" s="105">
        <v>11.076653908236633</v>
      </c>
      <c r="O91" s="105">
        <v>11.916896028551017</v>
      </c>
      <c r="P91" s="105">
        <v>9.1205711356216046</v>
      </c>
      <c r="Q91" s="105">
        <v>10.210370858856265</v>
      </c>
      <c r="R91" s="105">
        <v>11.416555235586781</v>
      </c>
      <c r="S91" s="105">
        <v>12.0813073269457</v>
      </c>
      <c r="T91" s="105">
        <v>10.371071500474457</v>
      </c>
      <c r="U91" s="105">
        <v>12.000985075956638</v>
      </c>
      <c r="V91" s="105">
        <v>12.368483144148721</v>
      </c>
      <c r="W91" s="105">
        <v>11.936746317617215</v>
      </c>
      <c r="X91" s="105">
        <v>12.175258184252968</v>
      </c>
      <c r="Y91" s="105">
        <v>12.882241031222671</v>
      </c>
      <c r="DA91" s="132" t="s">
        <v>2832</v>
      </c>
    </row>
    <row r="92" spans="1:105" ht="12" customHeight="1" x14ac:dyDescent="0.25">
      <c r="A92" s="106" t="s">
        <v>124</v>
      </c>
      <c r="B92" s="102">
        <v>23.643868221771562</v>
      </c>
      <c r="C92" s="102">
        <v>23.353177351051176</v>
      </c>
      <c r="D92" s="102">
        <v>24.271551691694292</v>
      </c>
      <c r="E92" s="102">
        <v>24.177475902109141</v>
      </c>
      <c r="F92" s="102">
        <v>24.357470744580027</v>
      </c>
      <c r="G92" s="102">
        <v>23.76540303750361</v>
      </c>
      <c r="H92" s="102">
        <v>24.128592356010198</v>
      </c>
      <c r="I92" s="102">
        <v>22.913424670357333</v>
      </c>
      <c r="J92" s="102">
        <v>24.680450918251562</v>
      </c>
      <c r="K92" s="102">
        <v>26.071904814537483</v>
      </c>
      <c r="L92" s="102">
        <v>24.406833923823623</v>
      </c>
      <c r="M92" s="102">
        <v>20.080776232296373</v>
      </c>
      <c r="N92" s="102">
        <v>17.586719855105613</v>
      </c>
      <c r="O92" s="102">
        <v>25.841492224539625</v>
      </c>
      <c r="P92" s="102">
        <v>24.818581576450352</v>
      </c>
      <c r="Q92" s="102">
        <v>23.0422200037642</v>
      </c>
      <c r="R92" s="102">
        <v>22.126549347436089</v>
      </c>
      <c r="S92" s="102">
        <v>22.13695761502375</v>
      </c>
      <c r="T92" s="102">
        <v>21.005269002828374</v>
      </c>
      <c r="U92" s="102">
        <v>20.25310265065955</v>
      </c>
      <c r="V92" s="102">
        <v>20.157345511018327</v>
      </c>
      <c r="W92" s="102">
        <v>20.120970896324994</v>
      </c>
      <c r="X92" s="102">
        <v>20.582958089729978</v>
      </c>
      <c r="Y92" s="102">
        <v>20.467983755415474</v>
      </c>
      <c r="DA92" s="131" t="s">
        <v>2833</v>
      </c>
    </row>
    <row r="93" spans="1:105" ht="12" customHeight="1" x14ac:dyDescent="0.25">
      <c r="A93" s="107" t="s">
        <v>123</v>
      </c>
      <c r="B93" s="105">
        <v>14.594631332190941</v>
      </c>
      <c r="C93" s="105">
        <v>14.45505581940961</v>
      </c>
      <c r="D93" s="105">
        <v>15.150785051823215</v>
      </c>
      <c r="E93" s="105">
        <v>15.089611388368617</v>
      </c>
      <c r="F93" s="105">
        <v>15.340032659833021</v>
      </c>
      <c r="G93" s="105">
        <v>15.351944849100795</v>
      </c>
      <c r="H93" s="105">
        <v>15.417983970858939</v>
      </c>
      <c r="I93" s="105">
        <v>14.68104095782196</v>
      </c>
      <c r="J93" s="105">
        <v>15.790185699342807</v>
      </c>
      <c r="K93" s="105">
        <v>16.752190326095693</v>
      </c>
      <c r="L93" s="105">
        <v>15.756629972333144</v>
      </c>
      <c r="M93" s="105">
        <v>12.796335508482503</v>
      </c>
      <c r="N93" s="105">
        <v>10.177207006382506</v>
      </c>
      <c r="O93" s="105">
        <v>17.119195559676019</v>
      </c>
      <c r="P93" s="105">
        <v>16.606425886606758</v>
      </c>
      <c r="Q93" s="105">
        <v>15.506247274500712</v>
      </c>
      <c r="R93" s="105">
        <v>15.292104440393478</v>
      </c>
      <c r="S93" s="105">
        <v>15.699753841669921</v>
      </c>
      <c r="T93" s="105">
        <v>15.212463621259822</v>
      </c>
      <c r="U93" s="105">
        <v>15.026738478183319</v>
      </c>
      <c r="V93" s="105">
        <v>15.217516395233927</v>
      </c>
      <c r="W93" s="105">
        <v>15.621102075149368</v>
      </c>
      <c r="X93" s="105">
        <v>16.136647008367536</v>
      </c>
      <c r="Y93" s="105">
        <v>15.978509644305595</v>
      </c>
      <c r="DA93" s="132" t="s">
        <v>2834</v>
      </c>
    </row>
    <row r="94" spans="1:105" ht="12" customHeight="1" x14ac:dyDescent="0.25">
      <c r="A94" s="108" t="s">
        <v>50</v>
      </c>
      <c r="B94" s="99">
        <v>4.7342828950791427</v>
      </c>
      <c r="C94" s="99">
        <v>4.6339018590615213</v>
      </c>
      <c r="D94" s="99">
        <v>4.9502558919816968</v>
      </c>
      <c r="E94" s="99">
        <v>4.7761889346593405</v>
      </c>
      <c r="F94" s="99">
        <v>4.9226481504793478</v>
      </c>
      <c r="G94" s="99">
        <v>5.4472996104814007</v>
      </c>
      <c r="H94" s="99">
        <v>4.9541648003994689</v>
      </c>
      <c r="I94" s="99">
        <v>4.6952501771103679</v>
      </c>
      <c r="J94" s="99">
        <v>4.9610138191658733</v>
      </c>
      <c r="K94" s="99">
        <v>5.2724832315443697</v>
      </c>
      <c r="L94" s="99">
        <v>4.902695091979103</v>
      </c>
      <c r="M94" s="99">
        <v>3.3439621830416497</v>
      </c>
      <c r="N94" s="99">
        <v>0.17712872175538813</v>
      </c>
      <c r="O94" s="99">
        <v>4.7751027253804441</v>
      </c>
      <c r="P94" s="99">
        <v>4.4602980180896497</v>
      </c>
      <c r="Q94" s="99">
        <v>3.8696786690409941</v>
      </c>
      <c r="R94" s="99">
        <v>4.1790352350378352</v>
      </c>
      <c r="S94" s="99">
        <v>4.2271180577597889</v>
      </c>
      <c r="T94" s="99">
        <v>3.6931596004476641</v>
      </c>
      <c r="U94" s="99">
        <v>3.2716407419063773</v>
      </c>
      <c r="V94" s="99">
        <v>3.0662209714921702</v>
      </c>
      <c r="W94" s="99">
        <v>3.689989487185291</v>
      </c>
      <c r="X94" s="99">
        <v>3.8402659006190065</v>
      </c>
      <c r="Y94" s="99">
        <v>3.219953287806391</v>
      </c>
      <c r="DA94" s="63" t="s">
        <v>2835</v>
      </c>
    </row>
    <row r="95" spans="1:105" ht="12" customHeight="1" x14ac:dyDescent="0.25">
      <c r="A95" s="108" t="s">
        <v>52</v>
      </c>
      <c r="B95" s="99">
        <v>9.8603484371117993</v>
      </c>
      <c r="C95" s="99">
        <v>9.8211539603480897</v>
      </c>
      <c r="D95" s="99">
        <v>10.200529159841517</v>
      </c>
      <c r="E95" s="99">
        <v>10.313422453709277</v>
      </c>
      <c r="F95" s="99">
        <v>10.417384509353674</v>
      </c>
      <c r="G95" s="99">
        <v>9.9046452386193984</v>
      </c>
      <c r="H95" s="99">
        <v>10.46381917045947</v>
      </c>
      <c r="I95" s="99">
        <v>9.9857907807115911</v>
      </c>
      <c r="J95" s="99">
        <v>10.829171880176933</v>
      </c>
      <c r="K95" s="99">
        <v>11.479707094551321</v>
      </c>
      <c r="L95" s="99">
        <v>10.853934880354041</v>
      </c>
      <c r="M95" s="99">
        <v>9.4523733254408526</v>
      </c>
      <c r="N95" s="99">
        <v>10.000078284627117</v>
      </c>
      <c r="O95" s="99">
        <v>12.344092834295575</v>
      </c>
      <c r="P95" s="99">
        <v>12.146127868517107</v>
      </c>
      <c r="Q95" s="99">
        <v>11.636568605459715</v>
      </c>
      <c r="R95" s="99">
        <v>11.113069205355647</v>
      </c>
      <c r="S95" s="99">
        <v>11.47263578391013</v>
      </c>
      <c r="T95" s="99">
        <v>11.519304020812159</v>
      </c>
      <c r="U95" s="99">
        <v>11.755097736276943</v>
      </c>
      <c r="V95" s="99">
        <v>12.151295423741757</v>
      </c>
      <c r="W95" s="99">
        <v>11.931112587964073</v>
      </c>
      <c r="X95" s="99">
        <v>12.29638110774853</v>
      </c>
      <c r="Y95" s="99">
        <v>12.758556356499202</v>
      </c>
      <c r="DA95" s="63" t="s">
        <v>2836</v>
      </c>
    </row>
    <row r="96" spans="1:105" ht="12" customHeight="1" x14ac:dyDescent="0.25">
      <c r="A96" s="106" t="s">
        <v>122</v>
      </c>
      <c r="B96" s="102">
        <v>21.273165223411421</v>
      </c>
      <c r="C96" s="102">
        <v>20.87937565370552</v>
      </c>
      <c r="D96" s="102">
        <v>21.315914455197895</v>
      </c>
      <c r="E96" s="102">
        <v>21.089966654266984</v>
      </c>
      <c r="F96" s="102">
        <v>21.546034497676715</v>
      </c>
      <c r="G96" s="102">
        <v>20.570363156719559</v>
      </c>
      <c r="H96" s="102">
        <v>21.006964664960627</v>
      </c>
      <c r="I96" s="102">
        <v>20.860041608173329</v>
      </c>
      <c r="J96" s="102">
        <v>22.135603112090287</v>
      </c>
      <c r="K96" s="102">
        <v>23.561448150364534</v>
      </c>
      <c r="L96" s="102">
        <v>22.787187093481656</v>
      </c>
      <c r="M96" s="102">
        <v>22.317031870535853</v>
      </c>
      <c r="N96" s="102">
        <v>21.188316937872997</v>
      </c>
      <c r="O96" s="102">
        <v>21.474288559802822</v>
      </c>
      <c r="P96" s="102">
        <v>21.542741723488362</v>
      </c>
      <c r="Q96" s="102">
        <v>21.524832002533525</v>
      </c>
      <c r="R96" s="102">
        <v>21.992760259633648</v>
      </c>
      <c r="S96" s="102">
        <v>21.495397579196904</v>
      </c>
      <c r="T96" s="102">
        <v>20.197218939126948</v>
      </c>
      <c r="U96" s="102">
        <v>19.692442100068302</v>
      </c>
      <c r="V96" s="102">
        <v>19.203900714835122</v>
      </c>
      <c r="W96" s="102">
        <v>20.061518868898734</v>
      </c>
      <c r="X96" s="102">
        <v>20.528143099430721</v>
      </c>
      <c r="Y96" s="102">
        <v>19.90777221278676</v>
      </c>
      <c r="DA96" s="131" t="s">
        <v>2837</v>
      </c>
    </row>
    <row r="97" spans="1:105" ht="12" customHeight="1" x14ac:dyDescent="0.25">
      <c r="A97" s="107" t="s">
        <v>121</v>
      </c>
      <c r="B97" s="105">
        <v>14.274072359717895</v>
      </c>
      <c r="C97" s="105">
        <v>14.028000356772191</v>
      </c>
      <c r="D97" s="105">
        <v>14.405349755707878</v>
      </c>
      <c r="E97" s="105">
        <v>14.238654733458809</v>
      </c>
      <c r="F97" s="105">
        <v>14.668245587129443</v>
      </c>
      <c r="G97" s="105">
        <v>14.298757962885537</v>
      </c>
      <c r="H97" s="105">
        <v>14.497259221765329</v>
      </c>
      <c r="I97" s="105">
        <v>14.439691172544315</v>
      </c>
      <c r="J97" s="105">
        <v>15.301389432398858</v>
      </c>
      <c r="K97" s="105">
        <v>16.349375078495875</v>
      </c>
      <c r="L97" s="105">
        <v>15.881821991202539</v>
      </c>
      <c r="M97" s="105">
        <v>15.619565071946859</v>
      </c>
      <c r="N97" s="105">
        <v>14.667903395736865</v>
      </c>
      <c r="O97" s="105">
        <v>15.096267025878197</v>
      </c>
      <c r="P97" s="105">
        <v>15.196530703653281</v>
      </c>
      <c r="Q97" s="105">
        <v>15.190779599519482</v>
      </c>
      <c r="R97" s="105">
        <v>15.835449445658028</v>
      </c>
      <c r="S97" s="105">
        <v>15.700382349426826</v>
      </c>
      <c r="T97" s="105">
        <v>14.89828320973187</v>
      </c>
      <c r="U97" s="105">
        <v>14.781892094562117</v>
      </c>
      <c r="V97" s="105">
        <v>14.690047100338765</v>
      </c>
      <c r="W97" s="105">
        <v>15.774489895949108</v>
      </c>
      <c r="X97" s="105">
        <v>16.192123014481641</v>
      </c>
      <c r="Y97" s="105">
        <v>15.573927541847654</v>
      </c>
      <c r="DA97" s="132" t="s">
        <v>2838</v>
      </c>
    </row>
    <row r="98" spans="1:105" ht="12" customHeight="1" x14ac:dyDescent="0.25">
      <c r="A98" s="108" t="s">
        <v>53</v>
      </c>
      <c r="B98" s="99">
        <v>4.2742554558548962</v>
      </c>
      <c r="C98" s="99">
        <v>4.1506167727540184</v>
      </c>
      <c r="D98" s="99">
        <v>4.3436618209095839</v>
      </c>
      <c r="E98" s="99">
        <v>4.1485092961850221</v>
      </c>
      <c r="F98" s="99">
        <v>4.3357331740831384</v>
      </c>
      <c r="G98" s="99">
        <v>4.6810876600202631</v>
      </c>
      <c r="H98" s="99">
        <v>4.2975577559301925</v>
      </c>
      <c r="I98" s="99">
        <v>4.3073756384805497</v>
      </c>
      <c r="J98" s="99">
        <v>4.4850344394858999</v>
      </c>
      <c r="K98" s="99">
        <v>4.8191854431253782</v>
      </c>
      <c r="L98" s="99">
        <v>4.6983785782154639</v>
      </c>
      <c r="M98" s="99">
        <v>4.5124587030711032</v>
      </c>
      <c r="N98" s="99">
        <v>3.577702340090624</v>
      </c>
      <c r="O98" s="99">
        <v>3.960930325105509</v>
      </c>
      <c r="P98" s="99">
        <v>3.8950610560342969</v>
      </c>
      <c r="Q98" s="99">
        <v>3.6958073401507532</v>
      </c>
      <c r="R98" s="99">
        <v>4.2329544146808145</v>
      </c>
      <c r="S98" s="99">
        <v>4.1526188738235303</v>
      </c>
      <c r="T98" s="99">
        <v>3.5810211318870824</v>
      </c>
      <c r="U98" s="99">
        <v>3.2018639514522289</v>
      </c>
      <c r="V98" s="99">
        <v>2.9560037136218802</v>
      </c>
      <c r="W98" s="99">
        <v>3.7821897782839478</v>
      </c>
      <c r="X98" s="99">
        <v>3.8786734767143796</v>
      </c>
      <c r="Y98" s="99">
        <v>3.0404991837660629</v>
      </c>
      <c r="DA98" s="63" t="s">
        <v>2839</v>
      </c>
    </row>
    <row r="99" spans="1:105" ht="12" customHeight="1" x14ac:dyDescent="0.25">
      <c r="A99" s="108" t="s">
        <v>52</v>
      </c>
      <c r="B99" s="99">
        <v>9.9998169038630014</v>
      </c>
      <c r="C99" s="99">
        <v>9.8773835840181761</v>
      </c>
      <c r="D99" s="99">
        <v>10.061687934798297</v>
      </c>
      <c r="E99" s="99">
        <v>10.090145437273788</v>
      </c>
      <c r="F99" s="99">
        <v>10.332512413046306</v>
      </c>
      <c r="G99" s="99">
        <v>9.6176703028652746</v>
      </c>
      <c r="H99" s="99">
        <v>10.199701465835133</v>
      </c>
      <c r="I99" s="99">
        <v>10.132315534063766</v>
      </c>
      <c r="J99" s="99">
        <v>10.816354992912959</v>
      </c>
      <c r="K99" s="99">
        <v>11.530189635370492</v>
      </c>
      <c r="L99" s="99">
        <v>11.183443412987076</v>
      </c>
      <c r="M99" s="99">
        <v>11.107106368875755</v>
      </c>
      <c r="N99" s="99">
        <v>11.090201055646242</v>
      </c>
      <c r="O99" s="99">
        <v>11.135336700772688</v>
      </c>
      <c r="P99" s="99">
        <v>11.301469647618985</v>
      </c>
      <c r="Q99" s="99">
        <v>11.494972259368726</v>
      </c>
      <c r="R99" s="99">
        <v>11.602495030977215</v>
      </c>
      <c r="S99" s="99">
        <v>11.547763475603293</v>
      </c>
      <c r="T99" s="99">
        <v>11.317262077844786</v>
      </c>
      <c r="U99" s="99">
        <v>11.580028143109887</v>
      </c>
      <c r="V99" s="99">
        <v>11.734043386716884</v>
      </c>
      <c r="W99" s="99">
        <v>11.992300117665163</v>
      </c>
      <c r="X99" s="99">
        <v>12.313449537767262</v>
      </c>
      <c r="Y99" s="99">
        <v>12.53342835808159</v>
      </c>
      <c r="DA99" s="63" t="s">
        <v>2840</v>
      </c>
    </row>
    <row r="100" spans="1:105" ht="12" customHeight="1" x14ac:dyDescent="0.25">
      <c r="A100" s="121" t="s">
        <v>54</v>
      </c>
      <c r="B100" s="123">
        <v>8.3513567718369544</v>
      </c>
      <c r="C100" s="123">
        <v>8.1060332720813921</v>
      </c>
      <c r="D100" s="123">
        <v>9.0660273892239776</v>
      </c>
      <c r="E100" s="123">
        <v>8.657970050873411</v>
      </c>
      <c r="F100" s="123">
        <v>9.2553047179362213</v>
      </c>
      <c r="G100" s="123">
        <v>8.926151800798003</v>
      </c>
      <c r="H100" s="123">
        <v>9.1065585327818965</v>
      </c>
      <c r="I100" s="123">
        <v>8.9877644422900254</v>
      </c>
      <c r="J100" s="123">
        <v>8.6582738106920765</v>
      </c>
      <c r="K100" s="123">
        <v>8.9163653463206884</v>
      </c>
      <c r="L100" s="123">
        <v>8.586274206032952</v>
      </c>
      <c r="M100" s="123">
        <v>7.8878011931033516</v>
      </c>
      <c r="N100" s="123">
        <v>7.9861761710623584</v>
      </c>
      <c r="O100" s="123">
        <v>8.8489762456587169</v>
      </c>
      <c r="P100" s="123">
        <v>8.9157159929692842</v>
      </c>
      <c r="Q100" s="123">
        <v>8.7916679600454835</v>
      </c>
      <c r="R100" s="123">
        <v>9.0570629964955423</v>
      </c>
      <c r="S100" s="123">
        <v>8.9645437351605111</v>
      </c>
      <c r="T100" s="123">
        <v>9.0224112779243448</v>
      </c>
      <c r="U100" s="123">
        <v>9.5396787046558078</v>
      </c>
      <c r="V100" s="123">
        <v>11.004987346528537</v>
      </c>
      <c r="W100" s="123">
        <v>10.813677516904319</v>
      </c>
      <c r="X100" s="123">
        <v>9.195323259604649</v>
      </c>
      <c r="Y100" s="123">
        <v>7.6469136494310792</v>
      </c>
      <c r="DA100" s="130" t="s">
        <v>2841</v>
      </c>
    </row>
    <row r="101" spans="1:105" ht="12" customHeight="1" x14ac:dyDescent="0.25">
      <c r="A101" s="97" t="s">
        <v>202</v>
      </c>
      <c r="B101" s="99">
        <v>10.310882058334869</v>
      </c>
      <c r="C101" s="99">
        <v>10.053322207374569</v>
      </c>
      <c r="D101" s="99">
        <v>11.112382975252061</v>
      </c>
      <c r="E101" s="99">
        <v>10.331631108641995</v>
      </c>
      <c r="F101" s="99">
        <v>11.267167558817077</v>
      </c>
      <c r="G101" s="99">
        <v>10.653751727978104</v>
      </c>
      <c r="H101" s="99">
        <v>10.755344867523089</v>
      </c>
      <c r="I101" s="99">
        <v>12.254473377085223</v>
      </c>
      <c r="J101" s="99">
        <v>10.540796450197965</v>
      </c>
      <c r="K101" s="99">
        <v>10.38523845096516</v>
      </c>
      <c r="L101" s="99">
        <v>10.489402523578606</v>
      </c>
      <c r="M101" s="99">
        <v>8.7197168415850879</v>
      </c>
      <c r="N101" s="99">
        <v>10.364677332784002</v>
      </c>
      <c r="O101" s="99">
        <v>11.31535379497369</v>
      </c>
      <c r="P101" s="99">
        <v>11.060371997070034</v>
      </c>
      <c r="Q101" s="99">
        <v>10.837042688657686</v>
      </c>
      <c r="R101" s="99">
        <v>11.015870666803329</v>
      </c>
      <c r="S101" s="99">
        <v>10.966976025240811</v>
      </c>
      <c r="T101" s="99">
        <v>10.605696764324565</v>
      </c>
      <c r="U101" s="99">
        <v>11.685177248863665</v>
      </c>
      <c r="V101" s="99">
        <v>14.046838742466647</v>
      </c>
      <c r="W101" s="99">
        <v>15.561584402230725</v>
      </c>
      <c r="X101" s="99">
        <v>9.6149602719926897</v>
      </c>
      <c r="Y101" s="99">
        <v>9.0556773837214113</v>
      </c>
      <c r="DA101" s="63" t="s">
        <v>2842</v>
      </c>
    </row>
    <row r="102" spans="1:105" ht="12" customHeight="1" x14ac:dyDescent="0.25">
      <c r="A102" s="97" t="s">
        <v>50</v>
      </c>
      <c r="B102" s="99">
        <v>9.9928334179623075</v>
      </c>
      <c r="C102" s="99">
        <v>10.011032206674077</v>
      </c>
      <c r="D102" s="99">
        <v>10.583778117475529</v>
      </c>
      <c r="E102" s="99">
        <v>10.171290631230663</v>
      </c>
      <c r="F102" s="99">
        <v>11.535758725957173</v>
      </c>
      <c r="G102" s="99">
        <v>10.639192913583553</v>
      </c>
      <c r="H102" s="99">
        <v>10.590278639083396</v>
      </c>
      <c r="I102" s="99">
        <v>10.932670137630506</v>
      </c>
      <c r="J102" s="99">
        <v>10.969622363015242</v>
      </c>
      <c r="K102" s="99">
        <v>9.6137829892435693</v>
      </c>
      <c r="L102" s="99">
        <v>11.868664603627952</v>
      </c>
      <c r="M102" s="99">
        <v>11.029106761494731</v>
      </c>
      <c r="N102" s="99">
        <v>3.4376215419800689</v>
      </c>
      <c r="O102" s="99">
        <v>12.364357458416389</v>
      </c>
      <c r="P102" s="99">
        <v>11.908916235788514</v>
      </c>
      <c r="Q102" s="99">
        <v>10.345188211703704</v>
      </c>
      <c r="R102" s="99">
        <v>9.6341562977213986</v>
      </c>
      <c r="S102" s="99">
        <v>9.4600967876273554</v>
      </c>
      <c r="T102" s="99">
        <v>11.225091446749774</v>
      </c>
      <c r="U102" s="99">
        <v>11.458928010882508</v>
      </c>
      <c r="V102" s="99">
        <v>12.955578943914908</v>
      </c>
      <c r="W102" s="99">
        <v>12.307624163140449</v>
      </c>
      <c r="X102" s="99">
        <v>11.376009888601304</v>
      </c>
      <c r="Y102" s="99">
        <v>10.047787109314697</v>
      </c>
      <c r="DA102" s="63" t="s">
        <v>2843</v>
      </c>
    </row>
    <row r="103" spans="1:105" ht="12" customHeight="1" x14ac:dyDescent="0.25">
      <c r="A103" s="109" t="s">
        <v>120</v>
      </c>
      <c r="B103" s="110">
        <v>7.8335732164624918</v>
      </c>
      <c r="C103" s="110">
        <v>7.5865253478105261</v>
      </c>
      <c r="D103" s="110">
        <v>8.5558232476696539</v>
      </c>
      <c r="E103" s="110">
        <v>8.2387407250454157</v>
      </c>
      <c r="F103" s="110">
        <v>8.7547376109240762</v>
      </c>
      <c r="G103" s="110">
        <v>8.5099726341582667</v>
      </c>
      <c r="H103" s="110">
        <v>8.7116864186849163</v>
      </c>
      <c r="I103" s="110">
        <v>8.231490801306796</v>
      </c>
      <c r="J103" s="110">
        <v>8.1736268426831291</v>
      </c>
      <c r="K103" s="110">
        <v>8.5908247887983311</v>
      </c>
      <c r="L103" s="110">
        <v>8.0571859830892798</v>
      </c>
      <c r="M103" s="110">
        <v>7.5745586341561557</v>
      </c>
      <c r="N103" s="110">
        <v>7.6731823456533519</v>
      </c>
      <c r="O103" s="110">
        <v>7.9452016852062028</v>
      </c>
      <c r="P103" s="110">
        <v>8.0212250758488413</v>
      </c>
      <c r="Q103" s="110">
        <v>7.9767564913961184</v>
      </c>
      <c r="R103" s="110">
        <v>8.3400325561371513</v>
      </c>
      <c r="S103" s="110">
        <v>8.1847727690017535</v>
      </c>
      <c r="T103" s="110">
        <v>8.0083795507571889</v>
      </c>
      <c r="U103" s="110">
        <v>8.0852416528055446</v>
      </c>
      <c r="V103" s="110">
        <v>8.9837760148654748</v>
      </c>
      <c r="W103" s="110">
        <v>8.4620620635051669</v>
      </c>
      <c r="X103" s="110">
        <v>8.5388951087323886</v>
      </c>
      <c r="Y103" s="110">
        <v>6.8739447524539328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139.07358455937504</v>
      </c>
      <c r="G105" s="118">
        <f t="shared" si="35"/>
        <v>114.77403297276418</v>
      </c>
      <c r="H105" s="118">
        <f t="shared" si="35"/>
        <v>115.12760857539196</v>
      </c>
      <c r="I105" s="118">
        <f t="shared" si="35"/>
        <v>111.89055463326631</v>
      </c>
      <c r="J105" s="118">
        <f t="shared" si="35"/>
        <v>107.12059161281701</v>
      </c>
      <c r="K105" s="118">
        <f t="shared" si="35"/>
        <v>103.09477618084404</v>
      </c>
      <c r="L105" s="118">
        <f t="shared" si="35"/>
        <v>103.12129175708814</v>
      </c>
      <c r="M105" s="118">
        <f t="shared" si="35"/>
        <v>104.93227889847438</v>
      </c>
      <c r="N105" s="118">
        <f t="shared" si="35"/>
        <v>105.11781306037048</v>
      </c>
      <c r="O105" s="118">
        <f t="shared" si="35"/>
        <v>88.409009617391746</v>
      </c>
      <c r="P105" s="118">
        <f t="shared" si="35"/>
        <v>93.517466069200623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112.28451239722048</v>
      </c>
      <c r="G106" s="123">
        <f t="shared" si="38"/>
        <v>85.924671698986614</v>
      </c>
      <c r="H106" s="123">
        <f t="shared" si="38"/>
        <v>83.689885480982639</v>
      </c>
      <c r="I106" s="123">
        <f t="shared" si="38"/>
        <v>78.94924660874932</v>
      </c>
      <c r="J106" s="123">
        <f t="shared" si="38"/>
        <v>73.737522587760338</v>
      </c>
      <c r="K106" s="123">
        <f t="shared" si="38"/>
        <v>70.631766104562004</v>
      </c>
      <c r="L106" s="123">
        <f t="shared" si="38"/>
        <v>70.198722048481685</v>
      </c>
      <c r="M106" s="123">
        <f t="shared" si="38"/>
        <v>73.817673437849066</v>
      </c>
      <c r="N106" s="123">
        <f t="shared" si="38"/>
        <v>73.978732576759128</v>
      </c>
      <c r="O106" s="123">
        <f t="shared" si="38"/>
        <v>60.344642452513227</v>
      </c>
      <c r="P106" s="123">
        <f t="shared" si="38"/>
        <v>66.086960422743431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111.87199902230607</v>
      </c>
      <c r="G107" s="99">
        <v>85.613049000131866</v>
      </c>
      <c r="H107" s="99">
        <v>83.393656757619766</v>
      </c>
      <c r="I107" s="99">
        <v>78.686993399546878</v>
      </c>
      <c r="J107" s="99">
        <v>73.491670149115123</v>
      </c>
      <c r="K107" s="99">
        <v>70.384658466624103</v>
      </c>
      <c r="L107" s="99">
        <v>69.966699238072351</v>
      </c>
      <c r="M107" s="99">
        <v>73.57435256777255</v>
      </c>
      <c r="N107" s="99">
        <v>73.761784623555997</v>
      </c>
      <c r="O107" s="99">
        <v>60.150455760395602</v>
      </c>
      <c r="P107" s="99">
        <v>65.868138435955501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0.41251337491440687</v>
      </c>
      <c r="G108" s="99">
        <v>0.3116226988547478</v>
      </c>
      <c r="H108" s="99">
        <v>0.29622872336287831</v>
      </c>
      <c r="I108" s="99">
        <v>0.26225320920244188</v>
      </c>
      <c r="J108" s="99">
        <v>0.24585243864521805</v>
      </c>
      <c r="K108" s="99">
        <v>0.24710763793790141</v>
      </c>
      <c r="L108" s="99">
        <v>0.23202281040933059</v>
      </c>
      <c r="M108" s="99">
        <v>0.24332087007651754</v>
      </c>
      <c r="N108" s="99">
        <v>0.21694795320312774</v>
      </c>
      <c r="O108" s="99">
        <v>0.19418669211762565</v>
      </c>
      <c r="P108" s="99">
        <v>0.21882198678793441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0.47643603688497138</v>
      </c>
      <c r="G109" s="123">
        <f t="shared" si="41"/>
        <v>3.4337757553601573</v>
      </c>
      <c r="H109" s="123">
        <f t="shared" si="41"/>
        <v>5.4865904444762066</v>
      </c>
      <c r="I109" s="123">
        <f t="shared" si="41"/>
        <v>7.6618811567688834</v>
      </c>
      <c r="J109" s="123">
        <f t="shared" si="41"/>
        <v>7.3563438768856404</v>
      </c>
      <c r="K109" s="123">
        <f t="shared" si="41"/>
        <v>4.9682065428890985</v>
      </c>
      <c r="L109" s="123">
        <f t="shared" si="41"/>
        <v>6.4993649272707028</v>
      </c>
      <c r="M109" s="123">
        <f t="shared" si="41"/>
        <v>5.6012375053419241</v>
      </c>
      <c r="N109" s="123">
        <f t="shared" si="41"/>
        <v>7.0765411026436356</v>
      </c>
      <c r="O109" s="123">
        <f t="shared" si="41"/>
        <v>2.7918417805268567</v>
      </c>
      <c r="P109" s="123">
        <f t="shared" si="41"/>
        <v>1.8509966814105787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0.47643603688497138</v>
      </c>
      <c r="G110" s="99">
        <f>RES_hhdet_fech!G110/RES_summary!G$19</f>
        <v>3.4337757553601573</v>
      </c>
      <c r="H110" s="99">
        <f>RES_hhdet_fech!H110/RES_summary!H$19</f>
        <v>5.4865904444762066</v>
      </c>
      <c r="I110" s="99">
        <f>RES_hhdet_fech!I110/RES_summary!I$19</f>
        <v>7.6618811567688834</v>
      </c>
      <c r="J110" s="99">
        <f>RES_hhdet_fech!J110/RES_summary!J$19</f>
        <v>7.3563438768856404</v>
      </c>
      <c r="K110" s="99">
        <f>RES_hhdet_fech!K110/RES_summary!K$19</f>
        <v>4.9682065428890985</v>
      </c>
      <c r="L110" s="99">
        <f>RES_hhdet_fech!L110/RES_summary!L$19</f>
        <v>6.4993649272707028</v>
      </c>
      <c r="M110" s="99">
        <f>RES_hhdet_fech!M110/RES_summary!M$19</f>
        <v>5.6012375053419241</v>
      </c>
      <c r="N110" s="99">
        <f>RES_hhdet_fech!N110/RES_summary!N$19</f>
        <v>7.0765411026436356</v>
      </c>
      <c r="O110" s="99">
        <f>RES_hhdet_fech!O110/RES_summary!O$19</f>
        <v>2.7918417805268567</v>
      </c>
      <c r="P110" s="99">
        <f>RES_hhdet_fech!P110/RES_summary!P$19</f>
        <v>1.8509966814105787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17.561881646612576</v>
      </c>
      <c r="G111" s="123">
        <v>16.885350480052381</v>
      </c>
      <c r="H111" s="123">
        <v>17.187381959922458</v>
      </c>
      <c r="I111" s="123">
        <v>16.94084362241448</v>
      </c>
      <c r="J111" s="123">
        <v>17.737552246684604</v>
      </c>
      <c r="K111" s="123">
        <v>18.857882032367556</v>
      </c>
      <c r="L111" s="123">
        <v>18.204235033778684</v>
      </c>
      <c r="M111" s="123">
        <v>17.789214852446577</v>
      </c>
      <c r="N111" s="123">
        <v>16.588582952279374</v>
      </c>
      <c r="O111" s="123">
        <v>17.079948293443241</v>
      </c>
      <c r="P111" s="123">
        <v>17.279831610798535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21.072031977363675</v>
      </c>
      <c r="G116" s="102">
        <v>20.278018542571903</v>
      </c>
      <c r="H116" s="102">
        <v>20.879843856709137</v>
      </c>
      <c r="I116" s="102">
        <v>20.803369241120464</v>
      </c>
      <c r="J116" s="102">
        <v>22.094660320437264</v>
      </c>
      <c r="K116" s="102">
        <v>23.579852764432967</v>
      </c>
      <c r="L116" s="102">
        <v>22.879056047630893</v>
      </c>
      <c r="M116" s="102">
        <v>22.500233941262561</v>
      </c>
      <c r="N116" s="102">
        <v>21.261448221809832</v>
      </c>
      <c r="O116" s="102">
        <v>21.647962386525947</v>
      </c>
      <c r="P116" s="102">
        <v>21.781023654819371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14.530388179145724</v>
      </c>
      <c r="G117" s="105">
        <v>14.198539531211409</v>
      </c>
      <c r="H117" s="105">
        <v>14.443820885773702</v>
      </c>
      <c r="I117" s="105">
        <v>14.417585680546248</v>
      </c>
      <c r="J117" s="105">
        <v>15.286678955198731</v>
      </c>
      <c r="K117" s="105">
        <v>16.347467212788477</v>
      </c>
      <c r="L117" s="105">
        <v>15.895681446691178</v>
      </c>
      <c r="M117" s="105">
        <v>15.653286706246105</v>
      </c>
      <c r="N117" s="105">
        <v>14.696265611725719</v>
      </c>
      <c r="O117" s="105">
        <v>15.152162529389988</v>
      </c>
      <c r="P117" s="105">
        <v>15.279301813455943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4.2338618345455767</v>
      </c>
      <c r="G118" s="99">
        <v>4.6090062731431338</v>
      </c>
      <c r="H118" s="99">
        <v>4.2694275204516421</v>
      </c>
      <c r="I118" s="99">
        <v>4.3019164167319524</v>
      </c>
      <c r="J118" s="99">
        <v>4.4831332400431743</v>
      </c>
      <c r="K118" s="99">
        <v>4.8240575273329815</v>
      </c>
      <c r="L118" s="99">
        <v>4.7100023197086927</v>
      </c>
      <c r="M118" s="99">
        <v>4.5336631314601057</v>
      </c>
      <c r="N118" s="99">
        <v>3.5848577528281069</v>
      </c>
      <c r="O118" s="99">
        <v>3.9856060045629578</v>
      </c>
      <c r="P118" s="99">
        <v>3.9394260970012227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10.296526344600146</v>
      </c>
      <c r="G119" s="99">
        <v>9.5895332580682773</v>
      </c>
      <c r="H119" s="99">
        <v>10.174393365322063</v>
      </c>
      <c r="I119" s="99">
        <v>10.115669263814297</v>
      </c>
      <c r="J119" s="99">
        <v>10.803545715155558</v>
      </c>
      <c r="K119" s="99">
        <v>11.523409685455494</v>
      </c>
      <c r="L119" s="99">
        <v>11.185679126982484</v>
      </c>
      <c r="M119" s="99">
        <v>11.119623574785999</v>
      </c>
      <c r="N119" s="99">
        <v>11.111407858897612</v>
      </c>
      <c r="O119" s="99">
        <v>11.166556524827033</v>
      </c>
      <c r="P119" s="99">
        <v>11.339875716454721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8.7507544786569902</v>
      </c>
      <c r="G120" s="123">
        <v>8.530235038365019</v>
      </c>
      <c r="H120" s="123">
        <v>8.7637506900106512</v>
      </c>
      <c r="I120" s="123">
        <v>8.3385832453336164</v>
      </c>
      <c r="J120" s="123">
        <v>8.2891729014864168</v>
      </c>
      <c r="K120" s="123">
        <v>8.6369215010253768</v>
      </c>
      <c r="L120" s="123">
        <v>8.2189697475570718</v>
      </c>
      <c r="M120" s="123">
        <v>7.7241531028368131</v>
      </c>
      <c r="N120" s="123">
        <v>7.4739564286883535</v>
      </c>
      <c r="O120" s="123">
        <v>8.1925770909084079</v>
      </c>
      <c r="P120" s="123">
        <v>8.2996773542480824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11.447093181769093</v>
      </c>
      <c r="G121" s="99">
        <v>10.589541893624302</v>
      </c>
      <c r="H121" s="99">
        <v>10.576708439377388</v>
      </c>
      <c r="I121" s="99">
        <v>10.935403179390667</v>
      </c>
      <c r="J121" s="99">
        <v>10.975499822722421</v>
      </c>
      <c r="K121" s="99">
        <v>9.6213713713231854</v>
      </c>
      <c r="L121" s="99">
        <v>11.879378293637707</v>
      </c>
      <c r="M121" s="99">
        <v>11.040307356041902</v>
      </c>
      <c r="N121" s="99">
        <v>3.4383888757848227</v>
      </c>
      <c r="O121" s="99">
        <v>12.364076668745819</v>
      </c>
      <c r="P121" s="99">
        <v>11.910813375305816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8.6554293729914118</v>
      </c>
      <c r="G122" s="110">
        <v>8.4501063669541523</v>
      </c>
      <c r="H122" s="110">
        <v>8.6912323800359825</v>
      </c>
      <c r="I122" s="110">
        <v>8.2317520455148134</v>
      </c>
      <c r="J122" s="110">
        <v>8.1772426131015834</v>
      </c>
      <c r="K122" s="110">
        <v>8.6003562201286012</v>
      </c>
      <c r="L122" s="110">
        <v>8.0721338746483919</v>
      </c>
      <c r="M122" s="110">
        <v>7.593516723165096</v>
      </c>
      <c r="N122" s="110">
        <v>7.6732437152514903</v>
      </c>
      <c r="O122" s="110">
        <v>7.9505446921942928</v>
      </c>
      <c r="P122" s="110">
        <v>8.0346398481154058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100.615429434897</v>
      </c>
      <c r="C124" s="118">
        <f t="shared" si="42"/>
        <v>99.996336922147435</v>
      </c>
      <c r="D124" s="118">
        <f t="shared" si="42"/>
        <v>93.445246018385589</v>
      </c>
      <c r="E124" s="118">
        <f t="shared" si="42"/>
        <v>125.60688556496092</v>
      </c>
      <c r="F124" s="118">
        <f t="shared" si="42"/>
        <v>111.5155121522298</v>
      </c>
      <c r="G124" s="118">
        <f t="shared" si="42"/>
        <v>116.2730675985048</v>
      </c>
      <c r="H124" s="118">
        <f t="shared" si="42"/>
        <v>128.26243745249164</v>
      </c>
      <c r="I124" s="118">
        <f t="shared" si="42"/>
        <v>99.494733305310547</v>
      </c>
      <c r="J124" s="118">
        <f t="shared" si="42"/>
        <v>102.98661045762017</v>
      </c>
      <c r="K124" s="118">
        <f t="shared" si="42"/>
        <v>108.76399655132325</v>
      </c>
      <c r="L124" s="118">
        <f t="shared" si="42"/>
        <v>102.60499786464177</v>
      </c>
      <c r="M124" s="118">
        <f t="shared" si="42"/>
        <v>113.85373937755084</v>
      </c>
      <c r="N124" s="118">
        <f t="shared" si="42"/>
        <v>99.199238864308342</v>
      </c>
      <c r="O124" s="118">
        <f t="shared" si="42"/>
        <v>89.920662635754809</v>
      </c>
      <c r="P124" s="118">
        <f t="shared" si="42"/>
        <v>101.18418771898641</v>
      </c>
      <c r="Q124" s="118">
        <f t="shared" si="42"/>
        <v>101.98525401872492</v>
      </c>
      <c r="R124" s="118">
        <f t="shared" ref="R124:V124" si="43">R125+R128+R130+R139</f>
        <v>87.128713145041914</v>
      </c>
      <c r="S124" s="118">
        <f t="shared" si="43"/>
        <v>86.993815669710173</v>
      </c>
      <c r="T124" s="118">
        <f t="shared" si="43"/>
        <v>87.731195012359194</v>
      </c>
      <c r="U124" s="118">
        <f t="shared" si="43"/>
        <v>86.67633036298264</v>
      </c>
      <c r="V124" s="118">
        <f t="shared" si="43"/>
        <v>93.322442197146444</v>
      </c>
      <c r="W124" s="118">
        <f t="shared" ref="W124:Y124" si="44">W125+W128+W130+W139</f>
        <v>93.145710533182864</v>
      </c>
      <c r="X124" s="118">
        <f t="shared" si="44"/>
        <v>85.975929215926485</v>
      </c>
      <c r="Y124" s="118">
        <f t="shared" si="44"/>
        <v>82.996628534096175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73.477090528804752</v>
      </c>
      <c r="C125" s="123">
        <f t="shared" si="45"/>
        <v>72.760923906332152</v>
      </c>
      <c r="D125" s="123">
        <f t="shared" si="45"/>
        <v>66.209533520930819</v>
      </c>
      <c r="E125" s="123">
        <f t="shared" si="45"/>
        <v>97.007627789303285</v>
      </c>
      <c r="F125" s="123">
        <f t="shared" si="45"/>
        <v>83.336916312632297</v>
      </c>
      <c r="G125" s="123">
        <f t="shared" si="45"/>
        <v>88.437999569782434</v>
      </c>
      <c r="H125" s="123">
        <f t="shared" si="45"/>
        <v>98.601218769666048</v>
      </c>
      <c r="I125" s="123">
        <f t="shared" si="45"/>
        <v>69.994638680918243</v>
      </c>
      <c r="J125" s="123">
        <f t="shared" si="45"/>
        <v>72.5635483171733</v>
      </c>
      <c r="K125" s="123">
        <f t="shared" si="45"/>
        <v>78.056884477353123</v>
      </c>
      <c r="L125" s="123">
        <f t="shared" si="45"/>
        <v>72.08775822487641</v>
      </c>
      <c r="M125" s="123">
        <f t="shared" si="45"/>
        <v>85.107800911983915</v>
      </c>
      <c r="N125" s="123">
        <f t="shared" si="45"/>
        <v>70.073395869329929</v>
      </c>
      <c r="O125" s="123">
        <f t="shared" si="45"/>
        <v>61.234865732489659</v>
      </c>
      <c r="P125" s="123">
        <f t="shared" si="45"/>
        <v>72.731352665164522</v>
      </c>
      <c r="Q125" s="123">
        <f t="shared" si="45"/>
        <v>73.432451786724812</v>
      </c>
      <c r="R125" s="123">
        <f t="shared" ref="R125:V125" si="46">SUM(R126:R127)</f>
        <v>57.355026936738192</v>
      </c>
      <c r="S125" s="123">
        <f t="shared" si="46"/>
        <v>56.663454279411575</v>
      </c>
      <c r="T125" s="123">
        <f t="shared" si="46"/>
        <v>59.331805994300431</v>
      </c>
      <c r="U125" s="123">
        <f t="shared" si="46"/>
        <v>56.786152021389263</v>
      </c>
      <c r="V125" s="123">
        <f t="shared" si="46"/>
        <v>62.55691081892288</v>
      </c>
      <c r="W125" s="123">
        <f t="shared" ref="W125:Y125" si="47">SUM(W126:W127)</f>
        <v>62.139751338479748</v>
      </c>
      <c r="X125" s="123">
        <f t="shared" si="47"/>
        <v>54.867264277199737</v>
      </c>
      <c r="Y125" s="123">
        <f t="shared" si="47"/>
        <v>53.315948047977543</v>
      </c>
      <c r="DA125" s="130" t="s">
        <v>2864</v>
      </c>
    </row>
    <row r="126" spans="1:105" ht="12" customHeight="1" x14ac:dyDescent="0.25">
      <c r="A126" s="97" t="s">
        <v>198</v>
      </c>
      <c r="B126" s="99">
        <v>73.228157726214832</v>
      </c>
      <c r="C126" s="99">
        <v>72.52390646838856</v>
      </c>
      <c r="D126" s="99">
        <v>65.986441568420247</v>
      </c>
      <c r="E126" s="99">
        <v>96.69776038829491</v>
      </c>
      <c r="F126" s="99">
        <v>83.052297701977579</v>
      </c>
      <c r="G126" s="99">
        <v>88.13922309234168</v>
      </c>
      <c r="H126" s="99">
        <v>98.275729765660301</v>
      </c>
      <c r="I126" s="99">
        <v>69.777365284544302</v>
      </c>
      <c r="J126" s="99">
        <v>72.337170513827658</v>
      </c>
      <c r="K126" s="99">
        <v>77.80092310782679</v>
      </c>
      <c r="L126" s="99">
        <v>71.863909663379104</v>
      </c>
      <c r="M126" s="99">
        <v>84.843559542381442</v>
      </c>
      <c r="N126" s="99">
        <v>69.879186201598088</v>
      </c>
      <c r="O126" s="99">
        <v>61.048030762035886</v>
      </c>
      <c r="P126" s="99">
        <v>72.502715087245946</v>
      </c>
      <c r="Q126" s="99">
        <v>73.213938572414961</v>
      </c>
      <c r="R126" s="99">
        <v>57.184900825263533</v>
      </c>
      <c r="S126" s="99">
        <v>56.495698815277663</v>
      </c>
      <c r="T126" s="99">
        <v>59.156010284145552</v>
      </c>
      <c r="U126" s="99">
        <v>56.617711380853251</v>
      </c>
      <c r="V126" s="99">
        <v>62.371211121561636</v>
      </c>
      <c r="W126" s="99">
        <v>61.955113689923749</v>
      </c>
      <c r="X126" s="99">
        <v>54.703957287647576</v>
      </c>
      <c r="Y126" s="99">
        <v>53.156880773486648</v>
      </c>
      <c r="DA126" s="63" t="s">
        <v>2865</v>
      </c>
    </row>
    <row r="127" spans="1:105" ht="12" customHeight="1" x14ac:dyDescent="0.25">
      <c r="A127" s="97" t="s">
        <v>53</v>
      </c>
      <c r="B127" s="99">
        <v>0.24893280258992639</v>
      </c>
      <c r="C127" s="99">
        <v>0.23701743794359365</v>
      </c>
      <c r="D127" s="99">
        <v>0.2230919525105691</v>
      </c>
      <c r="E127" s="99">
        <v>0.3098674010083749</v>
      </c>
      <c r="F127" s="99">
        <v>0.28461861065471805</v>
      </c>
      <c r="G127" s="99">
        <v>0.29877647744075914</v>
      </c>
      <c r="H127" s="99">
        <v>0.32548900400574193</v>
      </c>
      <c r="I127" s="99">
        <v>0.21727339637394133</v>
      </c>
      <c r="J127" s="99">
        <v>0.22637780334563981</v>
      </c>
      <c r="K127" s="99">
        <v>0.25596136952632986</v>
      </c>
      <c r="L127" s="99">
        <v>0.22384856149731017</v>
      </c>
      <c r="M127" s="99">
        <v>0.26424136960248013</v>
      </c>
      <c r="N127" s="99">
        <v>0.19420966773183582</v>
      </c>
      <c r="O127" s="99">
        <v>0.18683497045377329</v>
      </c>
      <c r="P127" s="99">
        <v>0.22863757791857905</v>
      </c>
      <c r="Q127" s="99">
        <v>0.21851321430985357</v>
      </c>
      <c r="R127" s="99">
        <v>0.17012611147466053</v>
      </c>
      <c r="S127" s="99">
        <v>0.16775546413390863</v>
      </c>
      <c r="T127" s="99">
        <v>0.17579571015487644</v>
      </c>
      <c r="U127" s="99">
        <v>0.16844064053601324</v>
      </c>
      <c r="V127" s="99">
        <v>0.1856996973612437</v>
      </c>
      <c r="W127" s="99">
        <v>0.18463764855599699</v>
      </c>
      <c r="X127" s="99">
        <v>0.16330698955216466</v>
      </c>
      <c r="Y127" s="99">
        <v>0.15906727449089142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2.4116936956303472</v>
      </c>
      <c r="C128" s="123">
        <f t="shared" si="48"/>
        <v>3.1112975944013734</v>
      </c>
      <c r="D128" s="123">
        <f t="shared" si="48"/>
        <v>2.4231800666270602</v>
      </c>
      <c r="E128" s="123">
        <f t="shared" si="48"/>
        <v>3.2923262024732645</v>
      </c>
      <c r="F128" s="123">
        <f t="shared" si="48"/>
        <v>2.3557672390108126</v>
      </c>
      <c r="G128" s="123">
        <f t="shared" si="48"/>
        <v>2.7387128063512622</v>
      </c>
      <c r="H128" s="123">
        <f t="shared" si="48"/>
        <v>3.5587434779210394</v>
      </c>
      <c r="I128" s="123">
        <f t="shared" si="48"/>
        <v>5.0761589693388398</v>
      </c>
      <c r="J128" s="123">
        <f t="shared" si="48"/>
        <v>5.0487967697645146</v>
      </c>
      <c r="K128" s="123">
        <f t="shared" si="48"/>
        <v>3.3063413475854704</v>
      </c>
      <c r="L128" s="123">
        <f t="shared" si="48"/>
        <v>4.2785953909335177</v>
      </c>
      <c r="M128" s="123">
        <f t="shared" si="48"/>
        <v>3.8007561531468377</v>
      </c>
      <c r="N128" s="123">
        <f t="shared" si="48"/>
        <v>5.6645450125436945</v>
      </c>
      <c r="O128" s="123">
        <f t="shared" si="48"/>
        <v>3.2255358335854747</v>
      </c>
      <c r="P128" s="123">
        <f t="shared" si="48"/>
        <v>2.4690144282802504</v>
      </c>
      <c r="Q128" s="123">
        <f t="shared" si="48"/>
        <v>3.2350426160880548</v>
      </c>
      <c r="R128" s="123">
        <f t="shared" si="48"/>
        <v>4.1296479290009298</v>
      </c>
      <c r="S128" s="123">
        <f t="shared" si="48"/>
        <v>4.6468484679376925</v>
      </c>
      <c r="T128" s="123">
        <f t="shared" si="48"/>
        <v>3.3274366521763046</v>
      </c>
      <c r="U128" s="123">
        <f t="shared" si="48"/>
        <v>4.9606168974913958</v>
      </c>
      <c r="V128" s="123">
        <f t="shared" si="48"/>
        <v>4.5375203007702272</v>
      </c>
      <c r="W128" s="123">
        <f t="shared" si="48"/>
        <v>4.3821091672987711</v>
      </c>
      <c r="X128" s="123">
        <f t="shared" si="48"/>
        <v>4.0523054991840839</v>
      </c>
      <c r="Y128" s="123">
        <f t="shared" si="48"/>
        <v>4.5513988884155063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2.4116936956303472</v>
      </c>
      <c r="C129" s="99">
        <f>RES_hhdet_fech!C129/RES_summary!C$19</f>
        <v>3.1112975944013734</v>
      </c>
      <c r="D129" s="99">
        <f>RES_hhdet_fech!D129/RES_summary!D$19</f>
        <v>2.4231800666270602</v>
      </c>
      <c r="E129" s="99">
        <f>RES_hhdet_fech!E129/RES_summary!E$19</f>
        <v>3.2923262024732645</v>
      </c>
      <c r="F129" s="99">
        <f>RES_hhdet_fech!F129/RES_summary!F$19</f>
        <v>2.3557672390108126</v>
      </c>
      <c r="G129" s="99">
        <f>RES_hhdet_fech!G129/RES_summary!G$19</f>
        <v>2.7387128063512622</v>
      </c>
      <c r="H129" s="99">
        <f>RES_hhdet_fech!H129/RES_summary!H$19</f>
        <v>3.5587434779210394</v>
      </c>
      <c r="I129" s="99">
        <f>RES_hhdet_fech!I129/RES_summary!I$19</f>
        <v>5.0761589693388398</v>
      </c>
      <c r="J129" s="99">
        <f>RES_hhdet_fech!J129/RES_summary!J$19</f>
        <v>5.0487967697645146</v>
      </c>
      <c r="K129" s="99">
        <f>RES_hhdet_fech!K129/RES_summary!K$19</f>
        <v>3.3063413475854704</v>
      </c>
      <c r="L129" s="99">
        <f>RES_hhdet_fech!L129/RES_summary!L$19</f>
        <v>4.2785953909335177</v>
      </c>
      <c r="M129" s="99">
        <f>RES_hhdet_fech!M129/RES_summary!M$19</f>
        <v>3.8007561531468377</v>
      </c>
      <c r="N129" s="99">
        <f>RES_hhdet_fech!N129/RES_summary!N$19</f>
        <v>5.6645450125436945</v>
      </c>
      <c r="O129" s="99">
        <f>RES_hhdet_fech!O129/RES_summary!O$19</f>
        <v>3.2255358335854747</v>
      </c>
      <c r="P129" s="99">
        <f>RES_hhdet_fech!P129/RES_summary!P$19</f>
        <v>2.4690144282802504</v>
      </c>
      <c r="Q129" s="99">
        <f>RES_hhdet_fech!Q129/RES_summary!Q$19</f>
        <v>3.2350426160880548</v>
      </c>
      <c r="R129" s="99">
        <f>RES_hhdet_fech!R129/RES_summary!R$19</f>
        <v>4.1296479290009298</v>
      </c>
      <c r="S129" s="99">
        <f>RES_hhdet_fech!S129/RES_summary!S$19</f>
        <v>4.6468484679376925</v>
      </c>
      <c r="T129" s="99">
        <f>RES_hhdet_fech!T129/RES_summary!T$19</f>
        <v>3.3274366521763046</v>
      </c>
      <c r="U129" s="99">
        <f>RES_hhdet_fech!U129/RES_summary!U$19</f>
        <v>4.9606168974913958</v>
      </c>
      <c r="V129" s="99">
        <f>RES_hhdet_fech!V129/RES_summary!V$19</f>
        <v>4.5375203007702272</v>
      </c>
      <c r="W129" s="99">
        <f>RES_hhdet_fech!W129/RES_summary!W$19</f>
        <v>4.3821091672987711</v>
      </c>
      <c r="X129" s="99">
        <f>RES_hhdet_fech!X129/RES_summary!X$19</f>
        <v>4.0523054991840839</v>
      </c>
      <c r="Y129" s="99">
        <f>RES_hhdet_fech!Y129/RES_summary!Y$19</f>
        <v>4.5513988884155063</v>
      </c>
      <c r="DA129" s="63" t="s">
        <v>2868</v>
      </c>
    </row>
    <row r="130" spans="1:105" ht="12" customHeight="1" x14ac:dyDescent="0.25">
      <c r="A130" s="121" t="s">
        <v>55</v>
      </c>
      <c r="B130" s="123">
        <v>16.800314284935272</v>
      </c>
      <c r="C130" s="123">
        <v>16.4425452265865</v>
      </c>
      <c r="D130" s="123">
        <v>16.20105661944778</v>
      </c>
      <c r="E130" s="123">
        <v>17.033477185926884</v>
      </c>
      <c r="F130" s="123">
        <v>17.005712346654203</v>
      </c>
      <c r="G130" s="123">
        <v>16.531959385776315</v>
      </c>
      <c r="H130" s="123">
        <v>17.325769781681483</v>
      </c>
      <c r="I130" s="123">
        <v>16.087269997632934</v>
      </c>
      <c r="J130" s="123">
        <v>17.087911764039838</v>
      </c>
      <c r="K130" s="123">
        <v>18.765479362121116</v>
      </c>
      <c r="L130" s="123">
        <v>18.02434946676976</v>
      </c>
      <c r="M130" s="123">
        <v>17.216157601987838</v>
      </c>
      <c r="N130" s="123">
        <v>15.980917572875956</v>
      </c>
      <c r="O130" s="123">
        <v>17.229871250624651</v>
      </c>
      <c r="P130" s="123">
        <v>17.669131804902861</v>
      </c>
      <c r="Q130" s="123">
        <v>17.136607250858781</v>
      </c>
      <c r="R130" s="123">
        <v>17.18526047587666</v>
      </c>
      <c r="S130" s="123">
        <v>17.352766006894758</v>
      </c>
      <c r="T130" s="123">
        <v>16.569837721226556</v>
      </c>
      <c r="U130" s="123">
        <v>16.220992194547193</v>
      </c>
      <c r="V130" s="123">
        <v>16.40437336003108</v>
      </c>
      <c r="W130" s="123">
        <v>17.25764498331781</v>
      </c>
      <c r="X130" s="123">
        <v>17.742642555468418</v>
      </c>
      <c r="Y130" s="123">
        <v>17.411383705015034</v>
      </c>
      <c r="DA130" s="130" t="s">
        <v>2869</v>
      </c>
    </row>
    <row r="131" spans="1:105" ht="12" customHeight="1" x14ac:dyDescent="0.25">
      <c r="A131" s="97" t="s">
        <v>128</v>
      </c>
      <c r="B131" s="99">
        <v>16.942739474959552</v>
      </c>
      <c r="C131" s="99">
        <v>16.620414802125218</v>
      </c>
      <c r="D131" s="99">
        <v>14.28017763448403</v>
      </c>
      <c r="E131" s="99">
        <v>18.429263154396409</v>
      </c>
      <c r="F131" s="99">
        <v>16.551121090290156</v>
      </c>
      <c r="G131" s="99">
        <v>16.325775402712949</v>
      </c>
      <c r="H131" s="99">
        <v>18.622464219318513</v>
      </c>
      <c r="I131" s="99">
        <v>14.73207097612055</v>
      </c>
      <c r="J131" s="99">
        <v>16.495606066520203</v>
      </c>
      <c r="K131" s="99">
        <v>19.901623477993802</v>
      </c>
      <c r="L131" s="99">
        <v>18.84867167988423</v>
      </c>
      <c r="M131" s="99">
        <v>16.41687111448109</v>
      </c>
      <c r="N131" s="99">
        <v>14.59185006677227</v>
      </c>
      <c r="O131" s="99">
        <v>17.799280384316113</v>
      </c>
      <c r="P131" s="99">
        <v>18.726509265703882</v>
      </c>
      <c r="Q131" s="99">
        <v>17.415642959950716</v>
      </c>
      <c r="R131" s="99">
        <v>16.666658410805102</v>
      </c>
      <c r="S131" s="99">
        <v>17.593152107838296</v>
      </c>
      <c r="T131" s="99">
        <v>17.20014369835841</v>
      </c>
      <c r="U131" s="99">
        <v>16.652810202486478</v>
      </c>
      <c r="V131" s="99">
        <v>17.110939109982823</v>
      </c>
      <c r="W131" s="99">
        <v>17.638123774960174</v>
      </c>
      <c r="X131" s="99">
        <v>17.960610866678326</v>
      </c>
      <c r="Y131" s="99">
        <v>17.701430517921406</v>
      </c>
      <c r="DA131" s="63" t="s">
        <v>2870</v>
      </c>
    </row>
    <row r="132" spans="1:105" ht="12" customHeight="1" x14ac:dyDescent="0.25">
      <c r="A132" s="97" t="s">
        <v>127</v>
      </c>
      <c r="B132" s="99">
        <v>13.563289209689612</v>
      </c>
      <c r="C132" s="99">
        <v>13.307280529403412</v>
      </c>
      <c r="D132" s="99">
        <v>11.494802955318262</v>
      </c>
      <c r="E132" s="99">
        <v>14.885988925201241</v>
      </c>
      <c r="F132" s="99">
        <v>13.432667261333503</v>
      </c>
      <c r="G132" s="99">
        <v>13.392265356709148</v>
      </c>
      <c r="H132" s="99">
        <v>15.21502204888033</v>
      </c>
      <c r="I132" s="99">
        <v>12.04315943322147</v>
      </c>
      <c r="J132" s="99">
        <v>13.516397632950808</v>
      </c>
      <c r="K132" s="99">
        <v>16.40093266118075</v>
      </c>
      <c r="L132" s="99">
        <v>15.599841768777425</v>
      </c>
      <c r="M132" s="99">
        <v>13.625600811038668</v>
      </c>
      <c r="N132" s="99">
        <v>12.06824104547777</v>
      </c>
      <c r="O132" s="99">
        <v>14.904658109099888</v>
      </c>
      <c r="P132" s="99">
        <v>15.722655129941138</v>
      </c>
      <c r="Q132" s="99">
        <v>14.619996404418924</v>
      </c>
      <c r="R132" s="99">
        <v>14.097983036642841</v>
      </c>
      <c r="S132" s="99">
        <v>14.943862776942536</v>
      </c>
      <c r="T132" s="99">
        <v>14.631626153381685</v>
      </c>
      <c r="U132" s="99">
        <v>14.206364655032079</v>
      </c>
      <c r="V132" s="99">
        <v>14.65783728177272</v>
      </c>
      <c r="W132" s="99">
        <v>15.287924394669757</v>
      </c>
      <c r="X132" s="99">
        <v>15.662499771190559</v>
      </c>
      <c r="Y132" s="99">
        <v>15.375194536112193</v>
      </c>
      <c r="DA132" s="63" t="s">
        <v>2871</v>
      </c>
    </row>
    <row r="133" spans="1:105" ht="12" customHeight="1" x14ac:dyDescent="0.25">
      <c r="A133" s="100" t="s">
        <v>198</v>
      </c>
      <c r="B133" s="102">
        <v>3.4167391801996101</v>
      </c>
      <c r="C133" s="102">
        <v>3.3124660107592243</v>
      </c>
      <c r="D133" s="102">
        <v>2.8699433037098387</v>
      </c>
      <c r="E133" s="102">
        <v>3.7052108990064911</v>
      </c>
      <c r="F133" s="102">
        <v>3.3641697878239403</v>
      </c>
      <c r="G133" s="102">
        <v>3.7308176812304756</v>
      </c>
      <c r="H133" s="102">
        <v>3.8903158669850808</v>
      </c>
      <c r="I133" s="102">
        <v>3.0126696549219663</v>
      </c>
      <c r="J133" s="102">
        <v>3.290308197592561</v>
      </c>
      <c r="K133" s="102">
        <v>4.1233327880668273</v>
      </c>
      <c r="L133" s="102">
        <v>3.9155398128614065</v>
      </c>
      <c r="M133" s="102">
        <v>3.2713382574431424</v>
      </c>
      <c r="N133" s="102">
        <v>2.3471687084960564</v>
      </c>
      <c r="O133" s="102">
        <v>3.3063753775427935</v>
      </c>
      <c r="P133" s="102">
        <v>3.4654045093907291</v>
      </c>
      <c r="Q133" s="102">
        <v>3.024663445695007</v>
      </c>
      <c r="R133" s="102">
        <v>3.2297666006929422</v>
      </c>
      <c r="S133" s="102">
        <v>3.4237170081609185</v>
      </c>
      <c r="T133" s="102">
        <v>3.0767793834050412</v>
      </c>
      <c r="U133" s="102">
        <v>2.691755084162256</v>
      </c>
      <c r="V133" s="102">
        <v>2.6409893617766254</v>
      </c>
      <c r="W133" s="102">
        <v>3.3005323846432648</v>
      </c>
      <c r="X133" s="102">
        <v>3.4208277233967399</v>
      </c>
      <c r="Y133" s="102">
        <v>2.8158407124085953</v>
      </c>
      <c r="DA133" s="131" t="s">
        <v>2872</v>
      </c>
    </row>
    <row r="134" spans="1:105" ht="12" customHeight="1" x14ac:dyDescent="0.25">
      <c r="A134" s="103" t="s">
        <v>52</v>
      </c>
      <c r="B134" s="105">
        <v>10.146550029490005</v>
      </c>
      <c r="C134" s="105">
        <v>9.9948145186441888</v>
      </c>
      <c r="D134" s="105">
        <v>8.6248596516084231</v>
      </c>
      <c r="E134" s="105">
        <v>11.180778026194755</v>
      </c>
      <c r="F134" s="105">
        <v>10.068497473509563</v>
      </c>
      <c r="G134" s="105">
        <v>9.6614476754786693</v>
      </c>
      <c r="H134" s="105">
        <v>11.324706181895248</v>
      </c>
      <c r="I134" s="105">
        <v>9.0304897782995024</v>
      </c>
      <c r="J134" s="105">
        <v>10.226089435358249</v>
      </c>
      <c r="K134" s="105">
        <v>12.277599873113925</v>
      </c>
      <c r="L134" s="105">
        <v>11.68430195591602</v>
      </c>
      <c r="M134" s="105">
        <v>10.354262553595523</v>
      </c>
      <c r="N134" s="105">
        <v>9.7210723369817114</v>
      </c>
      <c r="O134" s="105">
        <v>11.598282731557093</v>
      </c>
      <c r="P134" s="105">
        <v>12.257250620550408</v>
      </c>
      <c r="Q134" s="105">
        <v>11.595332958723914</v>
      </c>
      <c r="R134" s="105">
        <v>10.868216435949899</v>
      </c>
      <c r="S134" s="105">
        <v>11.520145768781619</v>
      </c>
      <c r="T134" s="105">
        <v>11.554846769976644</v>
      </c>
      <c r="U134" s="105">
        <v>11.514609570869819</v>
      </c>
      <c r="V134" s="105">
        <v>12.016847919996092</v>
      </c>
      <c r="W134" s="105">
        <v>11.98739201002649</v>
      </c>
      <c r="X134" s="105">
        <v>12.24167204779382</v>
      </c>
      <c r="Y134" s="105">
        <v>12.559353823703599</v>
      </c>
      <c r="DA134" s="132" t="s">
        <v>2873</v>
      </c>
    </row>
    <row r="135" spans="1:105" ht="12" customHeight="1" x14ac:dyDescent="0.25">
      <c r="A135" s="106" t="s">
        <v>122</v>
      </c>
      <c r="B135" s="102">
        <v>21.273165223411421</v>
      </c>
      <c r="C135" s="102">
        <v>20.847458424016892</v>
      </c>
      <c r="D135" s="102">
        <v>21.205152175760336</v>
      </c>
      <c r="E135" s="102">
        <v>20.922411828006386</v>
      </c>
      <c r="F135" s="102">
        <v>21.391965813797338</v>
      </c>
      <c r="G135" s="102">
        <v>20.477952832906784</v>
      </c>
      <c r="H135" s="102">
        <v>20.987102423320255</v>
      </c>
      <c r="I135" s="102">
        <v>20.866015329468272</v>
      </c>
      <c r="J135" s="102">
        <v>22.145524326765596</v>
      </c>
      <c r="K135" s="102">
        <v>23.572266358811259</v>
      </c>
      <c r="L135" s="102">
        <v>22.803760097508707</v>
      </c>
      <c r="M135" s="102">
        <v>22.390902317540348</v>
      </c>
      <c r="N135" s="102">
        <v>21.30315454450249</v>
      </c>
      <c r="O135" s="102">
        <v>21.614944883328508</v>
      </c>
      <c r="P135" s="102">
        <v>21.647421204473925</v>
      </c>
      <c r="Q135" s="102">
        <v>21.590832709636366</v>
      </c>
      <c r="R135" s="102">
        <v>21.96980839655922</v>
      </c>
      <c r="S135" s="102">
        <v>21.458258886721946</v>
      </c>
      <c r="T135" s="102">
        <v>20.09435038230944</v>
      </c>
      <c r="U135" s="102">
        <v>19.640603393079431</v>
      </c>
      <c r="V135" s="102">
        <v>19.342584114494731</v>
      </c>
      <c r="W135" s="102">
        <v>20.303585235512781</v>
      </c>
      <c r="X135" s="102">
        <v>20.701541256242606</v>
      </c>
      <c r="Y135" s="102">
        <v>20.076160200711659</v>
      </c>
      <c r="DA135" s="131" t="s">
        <v>2874</v>
      </c>
    </row>
    <row r="136" spans="1:105" ht="12" customHeight="1" x14ac:dyDescent="0.25">
      <c r="A136" s="107" t="s">
        <v>121</v>
      </c>
      <c r="B136" s="105">
        <v>14.274072359717897</v>
      </c>
      <c r="C136" s="105">
        <v>14.020241112242015</v>
      </c>
      <c r="D136" s="105">
        <v>14.382972818954503</v>
      </c>
      <c r="E136" s="105">
        <v>14.199095466338555</v>
      </c>
      <c r="F136" s="105">
        <v>14.626492893102808</v>
      </c>
      <c r="G136" s="105">
        <v>14.267458870021773</v>
      </c>
      <c r="H136" s="105">
        <v>14.485828207334293</v>
      </c>
      <c r="I136" s="105">
        <v>14.437959909106265</v>
      </c>
      <c r="J136" s="105">
        <v>15.302574028938679</v>
      </c>
      <c r="K136" s="105">
        <v>16.351619896850494</v>
      </c>
      <c r="L136" s="105">
        <v>15.888419626993839</v>
      </c>
      <c r="M136" s="105">
        <v>15.6400525992455</v>
      </c>
      <c r="N136" s="105">
        <v>14.699343440629075</v>
      </c>
      <c r="O136" s="105">
        <v>15.140410648401456</v>
      </c>
      <c r="P136" s="105">
        <v>15.227010575002703</v>
      </c>
      <c r="Q136" s="105">
        <v>15.185937437170621</v>
      </c>
      <c r="R136" s="105">
        <v>15.801798330890346</v>
      </c>
      <c r="S136" s="105">
        <v>15.661215286910648</v>
      </c>
      <c r="T136" s="105">
        <v>14.84226840862455</v>
      </c>
      <c r="U136" s="105">
        <v>14.724913291352619</v>
      </c>
      <c r="V136" s="105">
        <v>14.663304087955856</v>
      </c>
      <c r="W136" s="105">
        <v>15.811371309276293</v>
      </c>
      <c r="X136" s="105">
        <v>16.294604432095419</v>
      </c>
      <c r="Y136" s="105">
        <v>15.761221283578374</v>
      </c>
      <c r="DA136" s="132" t="s">
        <v>2875</v>
      </c>
    </row>
    <row r="137" spans="1:105" ht="12" customHeight="1" x14ac:dyDescent="0.25">
      <c r="A137" s="108" t="s">
        <v>53</v>
      </c>
      <c r="B137" s="99">
        <v>4.2742554558548962</v>
      </c>
      <c r="C137" s="99">
        <v>4.1433709585343799</v>
      </c>
      <c r="D137" s="99">
        <v>4.3238168707522382</v>
      </c>
      <c r="E137" s="99">
        <v>4.1156725917345325</v>
      </c>
      <c r="F137" s="99">
        <v>4.3034731762361389</v>
      </c>
      <c r="G137" s="99">
        <v>4.6587294627344065</v>
      </c>
      <c r="H137" s="99">
        <v>4.2938599166877811</v>
      </c>
      <c r="I137" s="99">
        <v>4.310440818195624</v>
      </c>
      <c r="J137" s="99">
        <v>4.4888693882152699</v>
      </c>
      <c r="K137" s="99">
        <v>4.8221902850340692</v>
      </c>
      <c r="L137" s="99">
        <v>4.7017642462979827</v>
      </c>
      <c r="M137" s="99">
        <v>4.5236893815216117</v>
      </c>
      <c r="N137" s="99">
        <v>3.5963260446193339</v>
      </c>
      <c r="O137" s="99">
        <v>3.9904264870512933</v>
      </c>
      <c r="P137" s="99">
        <v>3.9194081548485262</v>
      </c>
      <c r="Q137" s="99">
        <v>3.6989420719834119</v>
      </c>
      <c r="R137" s="99">
        <v>4.2173682033699427</v>
      </c>
      <c r="S137" s="99">
        <v>4.1385223097504245</v>
      </c>
      <c r="T137" s="99">
        <v>3.562948776342814</v>
      </c>
      <c r="U137" s="99">
        <v>3.1942579440383985</v>
      </c>
      <c r="V137" s="99">
        <v>2.9745734467377321</v>
      </c>
      <c r="W137" s="99">
        <v>3.8405238642086874</v>
      </c>
      <c r="X137" s="99">
        <v>3.9660477999749677</v>
      </c>
      <c r="Y137" s="99">
        <v>3.1682149268621917</v>
      </c>
      <c r="DA137" s="63" t="s">
        <v>2876</v>
      </c>
    </row>
    <row r="138" spans="1:105" ht="12" customHeight="1" x14ac:dyDescent="0.25">
      <c r="A138" s="108" t="s">
        <v>52</v>
      </c>
      <c r="B138" s="99">
        <v>9.9998169038630014</v>
      </c>
      <c r="C138" s="99">
        <v>9.8768701537076335</v>
      </c>
      <c r="D138" s="99">
        <v>10.059155948202267</v>
      </c>
      <c r="E138" s="99">
        <v>10.08342287460402</v>
      </c>
      <c r="F138" s="99">
        <v>10.323019716866671</v>
      </c>
      <c r="G138" s="99">
        <v>9.608729407287365</v>
      </c>
      <c r="H138" s="99">
        <v>10.191968290646512</v>
      </c>
      <c r="I138" s="99">
        <v>10.12751909091064</v>
      </c>
      <c r="J138" s="99">
        <v>10.813704640723408</v>
      </c>
      <c r="K138" s="99">
        <v>11.529429611816425</v>
      </c>
      <c r="L138" s="99">
        <v>11.186655380695859</v>
      </c>
      <c r="M138" s="99">
        <v>11.11636321772389</v>
      </c>
      <c r="N138" s="99">
        <v>11.103017396009742</v>
      </c>
      <c r="O138" s="99">
        <v>11.149984161350163</v>
      </c>
      <c r="P138" s="99">
        <v>11.307602420154177</v>
      </c>
      <c r="Q138" s="99">
        <v>11.486995365187209</v>
      </c>
      <c r="R138" s="99">
        <v>11.584430127520402</v>
      </c>
      <c r="S138" s="99">
        <v>11.522692977160226</v>
      </c>
      <c r="T138" s="99">
        <v>11.279319632281737</v>
      </c>
      <c r="U138" s="99">
        <v>11.530655347314218</v>
      </c>
      <c r="V138" s="99">
        <v>11.688730641218125</v>
      </c>
      <c r="W138" s="99">
        <v>11.970847445067607</v>
      </c>
      <c r="X138" s="99">
        <v>12.328556632120447</v>
      </c>
      <c r="Y138" s="99">
        <v>12.593006356716183</v>
      </c>
      <c r="DA138" s="63" t="s">
        <v>2877</v>
      </c>
    </row>
    <row r="139" spans="1:105" ht="12" customHeight="1" x14ac:dyDescent="0.25">
      <c r="A139" s="121" t="s">
        <v>54</v>
      </c>
      <c r="B139" s="123">
        <v>7.9263309255266226</v>
      </c>
      <c r="C139" s="123">
        <v>7.6815701948274002</v>
      </c>
      <c r="D139" s="123">
        <v>8.611475811379929</v>
      </c>
      <c r="E139" s="123">
        <v>8.2734543872574839</v>
      </c>
      <c r="F139" s="123">
        <v>8.8171162539324826</v>
      </c>
      <c r="G139" s="123">
        <v>8.5643958365947821</v>
      </c>
      <c r="H139" s="123">
        <v>8.7767054232230528</v>
      </c>
      <c r="I139" s="123">
        <v>8.3366656574205429</v>
      </c>
      <c r="J139" s="123">
        <v>8.2863536066425389</v>
      </c>
      <c r="K139" s="123">
        <v>8.6352913642635336</v>
      </c>
      <c r="L139" s="123">
        <v>8.2142947820620833</v>
      </c>
      <c r="M139" s="123">
        <v>7.7290247104322605</v>
      </c>
      <c r="N139" s="123">
        <v>7.4803804095587605</v>
      </c>
      <c r="O139" s="123">
        <v>8.2303898190550253</v>
      </c>
      <c r="P139" s="123">
        <v>8.3146888206387715</v>
      </c>
      <c r="Q139" s="123">
        <v>8.1811523650532756</v>
      </c>
      <c r="R139" s="123">
        <v>8.4587778034261287</v>
      </c>
      <c r="S139" s="123">
        <v>8.3307469154661469</v>
      </c>
      <c r="T139" s="123">
        <v>8.5021146446559062</v>
      </c>
      <c r="U139" s="123">
        <v>8.7085692495547864</v>
      </c>
      <c r="V139" s="123">
        <v>9.8236377174222547</v>
      </c>
      <c r="W139" s="123">
        <v>9.3662050440865467</v>
      </c>
      <c r="X139" s="123">
        <v>9.3137168840742444</v>
      </c>
      <c r="Y139" s="123">
        <v>7.7178978926880912</v>
      </c>
      <c r="DA139" s="130" t="s">
        <v>2878</v>
      </c>
    </row>
    <row r="140" spans="1:105" ht="12" customHeight="1" x14ac:dyDescent="0.25">
      <c r="A140" s="97" t="s">
        <v>50</v>
      </c>
      <c r="B140" s="99">
        <v>9.9928334179623075</v>
      </c>
      <c r="C140" s="99">
        <v>10.007944738389579</v>
      </c>
      <c r="D140" s="99">
        <v>10.572692936337491</v>
      </c>
      <c r="E140" s="99">
        <v>10.149030075890092</v>
      </c>
      <c r="F140" s="99">
        <v>11.510746121684974</v>
      </c>
      <c r="G140" s="99">
        <v>10.62483126851817</v>
      </c>
      <c r="H140" s="99">
        <v>10.589250928138068</v>
      </c>
      <c r="I140" s="99">
        <v>10.936352313273611</v>
      </c>
      <c r="J140" s="99">
        <v>10.972453591282333</v>
      </c>
      <c r="K140" s="99">
        <v>9.6151816841040052</v>
      </c>
      <c r="L140" s="99">
        <v>11.869551565964471</v>
      </c>
      <c r="M140" s="99">
        <v>11.031792294931282</v>
      </c>
      <c r="N140" s="99">
        <v>3.4385325689346886</v>
      </c>
      <c r="O140" s="99">
        <v>12.365387602238961</v>
      </c>
      <c r="P140" s="99">
        <v>11.908794838554252</v>
      </c>
      <c r="Q140" s="99">
        <v>10.344736228222123</v>
      </c>
      <c r="R140" s="99">
        <v>9.6347361044366409</v>
      </c>
      <c r="S140" s="99">
        <v>9.4666303407048051</v>
      </c>
      <c r="T140" s="99">
        <v>11.23163738062048</v>
      </c>
      <c r="U140" s="99">
        <v>11.455948765877345</v>
      </c>
      <c r="V140" s="99">
        <v>12.968221480858757</v>
      </c>
      <c r="W140" s="99">
        <v>12.347579052133199</v>
      </c>
      <c r="X140" s="99">
        <v>11.435744190834791</v>
      </c>
      <c r="Y140" s="99">
        <v>10.103912583982208</v>
      </c>
      <c r="DA140" s="63" t="s">
        <v>2879</v>
      </c>
    </row>
    <row r="141" spans="1:105" ht="12" customHeight="1" x14ac:dyDescent="0.25">
      <c r="A141" s="109" t="s">
        <v>120</v>
      </c>
      <c r="B141" s="110">
        <v>7.8335732164624901</v>
      </c>
      <c r="C141" s="110">
        <v>7.5818609317376628</v>
      </c>
      <c r="D141" s="110">
        <v>8.5361888087062514</v>
      </c>
      <c r="E141" s="110">
        <v>8.2065921977932064</v>
      </c>
      <c r="F141" s="110">
        <v>8.7250549186003941</v>
      </c>
      <c r="G141" s="110">
        <v>8.4933949204873915</v>
      </c>
      <c r="H141" s="110">
        <v>8.7118850113650002</v>
      </c>
      <c r="I141" s="110">
        <v>8.2383091952133896</v>
      </c>
      <c r="J141" s="110">
        <v>8.1795813034203171</v>
      </c>
      <c r="K141" s="110">
        <v>8.5951174701653752</v>
      </c>
      <c r="L141" s="110">
        <v>8.0597547610251343</v>
      </c>
      <c r="M141" s="110">
        <v>7.5809773467887638</v>
      </c>
      <c r="N141" s="110">
        <v>7.6820230606992022</v>
      </c>
      <c r="O141" s="110">
        <v>7.9500085062385946</v>
      </c>
      <c r="P141" s="110">
        <v>8.0201877706439824</v>
      </c>
      <c r="Q141" s="110">
        <v>7.9713329619604991</v>
      </c>
      <c r="R141" s="110">
        <v>8.3315076799282881</v>
      </c>
      <c r="S141" s="110">
        <v>8.1807532296357621</v>
      </c>
      <c r="T141" s="110">
        <v>8.0052904110014218</v>
      </c>
      <c r="U141" s="110">
        <v>8.0832478543124875</v>
      </c>
      <c r="V141" s="110">
        <v>9.0135367193718103</v>
      </c>
      <c r="W141" s="110">
        <v>8.5551119133346258</v>
      </c>
      <c r="X141" s="110">
        <v>8.7146947172001088</v>
      </c>
      <c r="Y141" s="110">
        <v>7.0224101496256823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72.279038453596883</v>
      </c>
      <c r="C143" s="118">
        <f t="shared" si="49"/>
        <v>73.473739951515356</v>
      </c>
      <c r="D143" s="118">
        <f t="shared" si="49"/>
        <v>68.037294701386728</v>
      </c>
      <c r="E143" s="118">
        <f t="shared" si="49"/>
        <v>79.811731066638501</v>
      </c>
      <c r="F143" s="118">
        <f t="shared" si="49"/>
        <v>69.242984315536972</v>
      </c>
      <c r="G143" s="118">
        <f t="shared" si="49"/>
        <v>66.26616959497008</v>
      </c>
      <c r="H143" s="118">
        <f t="shared" si="49"/>
        <v>69.550240597165384</v>
      </c>
      <c r="I143" s="118">
        <f t="shared" si="49"/>
        <v>71.588046135584051</v>
      </c>
      <c r="J143" s="118">
        <f t="shared" si="49"/>
        <v>67.688946288978713</v>
      </c>
      <c r="K143" s="118">
        <f t="shared" si="49"/>
        <v>61.189724488780158</v>
      </c>
      <c r="L143" s="118">
        <f t="shared" si="49"/>
        <v>59.457931364381274</v>
      </c>
      <c r="M143" s="118">
        <f t="shared" si="49"/>
        <v>64.880451671768256</v>
      </c>
      <c r="N143" s="118">
        <f t="shared" si="49"/>
        <v>68.174821455891589</v>
      </c>
      <c r="O143" s="118">
        <f t="shared" si="49"/>
        <v>50.548601655122859</v>
      </c>
      <c r="P143" s="118">
        <f t="shared" si="49"/>
        <v>46.639354922423998</v>
      </c>
      <c r="Q143" s="118">
        <f t="shared" si="49"/>
        <v>54.304932870050031</v>
      </c>
      <c r="R143" s="118">
        <f t="shared" ref="R143:V143" si="50">R144+R146+R148+R157</f>
        <v>53.641107162527888</v>
      </c>
      <c r="S143" s="118">
        <f t="shared" si="50"/>
        <v>53.071946335957065</v>
      </c>
      <c r="T143" s="118">
        <f t="shared" si="50"/>
        <v>47.696026809294281</v>
      </c>
      <c r="U143" s="118">
        <f t="shared" si="50"/>
        <v>51.001930201300695</v>
      </c>
      <c r="V143" s="118">
        <f t="shared" si="50"/>
        <v>50.643051761567108</v>
      </c>
      <c r="W143" s="118">
        <f t="shared" ref="W143:Y143" si="51">W144+W146+W148+W157</f>
        <v>50.490774409541793</v>
      </c>
      <c r="X143" s="118">
        <f t="shared" si="51"/>
        <v>48.526007342474308</v>
      </c>
      <c r="Y143" s="118">
        <f t="shared" si="51"/>
        <v>47.57529199159314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31.584055269052012</v>
      </c>
      <c r="C144" s="123">
        <f t="shared" si="52"/>
        <v>33.647895758312366</v>
      </c>
      <c r="D144" s="123">
        <f t="shared" si="52"/>
        <v>32.513851831996469</v>
      </c>
      <c r="E144" s="123">
        <f t="shared" si="52"/>
        <v>42.142284053416951</v>
      </c>
      <c r="F144" s="123">
        <f t="shared" si="52"/>
        <v>36.705389943832671</v>
      </c>
      <c r="G144" s="123">
        <f t="shared" si="52"/>
        <v>34.747062391111371</v>
      </c>
      <c r="H144" s="123">
        <f t="shared" si="52"/>
        <v>36.768131565912626</v>
      </c>
      <c r="I144" s="123">
        <f t="shared" si="52"/>
        <v>35.846059972690824</v>
      </c>
      <c r="J144" s="123">
        <f t="shared" si="52"/>
        <v>31.881850268650865</v>
      </c>
      <c r="K144" s="123">
        <f t="shared" si="52"/>
        <v>27.28418609855175</v>
      </c>
      <c r="L144" s="123">
        <f t="shared" si="52"/>
        <v>24.844751405710159</v>
      </c>
      <c r="M144" s="123">
        <f t="shared" si="52"/>
        <v>31.245500079629295</v>
      </c>
      <c r="N144" s="123">
        <f t="shared" si="52"/>
        <v>30.063479516596772</v>
      </c>
      <c r="O144" s="123">
        <f t="shared" si="52"/>
        <v>15.852272571040617</v>
      </c>
      <c r="P144" s="123">
        <f t="shared" si="52"/>
        <v>14.233810787734148</v>
      </c>
      <c r="Q144" s="123">
        <f t="shared" si="52"/>
        <v>20.62590364016042</v>
      </c>
      <c r="R144" s="123">
        <f t="shared" si="52"/>
        <v>16.897602118130894</v>
      </c>
      <c r="S144" s="123">
        <f t="shared" si="52"/>
        <v>15.541762250892521</v>
      </c>
      <c r="T144" s="123">
        <f t="shared" si="52"/>
        <v>14.224410915023093</v>
      </c>
      <c r="U144" s="123">
        <f t="shared" si="52"/>
        <v>13.07295769758939</v>
      </c>
      <c r="V144" s="123">
        <f t="shared" si="52"/>
        <v>13.397302518654737</v>
      </c>
      <c r="W144" s="123">
        <f t="shared" si="52"/>
        <v>13.857081056603368</v>
      </c>
      <c r="X144" s="123">
        <f t="shared" si="52"/>
        <v>13.110591184439583</v>
      </c>
      <c r="Y144" s="123">
        <f t="shared" si="52"/>
        <v>12.084088744285967</v>
      </c>
      <c r="DA144" s="130" t="s">
        <v>2882</v>
      </c>
    </row>
    <row r="145" spans="1:105" ht="12" customHeight="1" x14ac:dyDescent="0.25">
      <c r="A145" s="97" t="s">
        <v>53</v>
      </c>
      <c r="B145" s="99">
        <v>31.584055269052012</v>
      </c>
      <c r="C145" s="99">
        <v>33.647895758312366</v>
      </c>
      <c r="D145" s="99">
        <v>32.513851831996469</v>
      </c>
      <c r="E145" s="99">
        <v>42.142284053416951</v>
      </c>
      <c r="F145" s="99">
        <v>36.705389943832671</v>
      </c>
      <c r="G145" s="99">
        <v>34.747062391111371</v>
      </c>
      <c r="H145" s="99">
        <v>36.768131565912626</v>
      </c>
      <c r="I145" s="99">
        <v>35.846059972690824</v>
      </c>
      <c r="J145" s="99">
        <v>31.881850268650865</v>
      </c>
      <c r="K145" s="99">
        <v>27.28418609855175</v>
      </c>
      <c r="L145" s="99">
        <v>24.844751405710159</v>
      </c>
      <c r="M145" s="99">
        <v>31.245500079629295</v>
      </c>
      <c r="N145" s="99">
        <v>30.063479516596772</v>
      </c>
      <c r="O145" s="99">
        <v>15.852272571040617</v>
      </c>
      <c r="P145" s="99">
        <v>14.233810787734148</v>
      </c>
      <c r="Q145" s="99">
        <v>20.62590364016042</v>
      </c>
      <c r="R145" s="99">
        <v>16.897602118130894</v>
      </c>
      <c r="S145" s="99">
        <v>15.541762250892521</v>
      </c>
      <c r="T145" s="99">
        <v>14.224410915023093</v>
      </c>
      <c r="U145" s="99">
        <v>13.07295769758939</v>
      </c>
      <c r="V145" s="99">
        <v>13.397302518654737</v>
      </c>
      <c r="W145" s="99">
        <v>13.857081056603368</v>
      </c>
      <c r="X145" s="99">
        <v>13.110591184439583</v>
      </c>
      <c r="Y145" s="99">
        <v>12.084088744285967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15.955674015539373</v>
      </c>
      <c r="C146" s="123">
        <f t="shared" si="53"/>
        <v>15.83543350860581</v>
      </c>
      <c r="D146" s="123">
        <f t="shared" si="53"/>
        <v>10.045836052384386</v>
      </c>
      <c r="E146" s="123">
        <f t="shared" si="53"/>
        <v>12.849831523806163</v>
      </c>
      <c r="F146" s="123">
        <f t="shared" si="53"/>
        <v>6.5214190433532515</v>
      </c>
      <c r="G146" s="123">
        <f t="shared" si="53"/>
        <v>6.3112858243315033</v>
      </c>
      <c r="H146" s="123">
        <f t="shared" si="53"/>
        <v>7.0681439113751825</v>
      </c>
      <c r="I146" s="123">
        <f t="shared" si="53"/>
        <v>10.934227211620971</v>
      </c>
      <c r="J146" s="123">
        <f t="shared" si="53"/>
        <v>10.308904213493111</v>
      </c>
      <c r="K146" s="123">
        <f t="shared" si="53"/>
        <v>6.9177431626978061</v>
      </c>
      <c r="L146" s="123">
        <f t="shared" si="53"/>
        <v>8.6645209898837017</v>
      </c>
      <c r="M146" s="123">
        <f t="shared" si="53"/>
        <v>8.4094217638180915</v>
      </c>
      <c r="N146" s="123">
        <f t="shared" si="53"/>
        <v>14.089551698709792</v>
      </c>
      <c r="O146" s="123">
        <f t="shared" si="53"/>
        <v>9.4031376654603189</v>
      </c>
      <c r="P146" s="123">
        <f t="shared" si="53"/>
        <v>7.0686590483624245</v>
      </c>
      <c r="Q146" s="123">
        <f t="shared" si="53"/>
        <v>8.9322591655478174</v>
      </c>
      <c r="R146" s="123">
        <f t="shared" si="53"/>
        <v>11.265587941623478</v>
      </c>
      <c r="S146" s="123">
        <f t="shared" si="53"/>
        <v>12.43899141961708</v>
      </c>
      <c r="T146" s="123">
        <f t="shared" si="53"/>
        <v>9.1310975246446731</v>
      </c>
      <c r="U146" s="123">
        <f t="shared" si="53"/>
        <v>13.482946578372175</v>
      </c>
      <c r="V146" s="123">
        <f t="shared" si="53"/>
        <v>11.803540003205166</v>
      </c>
      <c r="W146" s="123">
        <f t="shared" si="53"/>
        <v>10.683288703041914</v>
      </c>
      <c r="X146" s="123">
        <f t="shared" si="53"/>
        <v>9.3478345505209148</v>
      </c>
      <c r="Y146" s="123">
        <f t="shared" si="53"/>
        <v>11.779581591510768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15.955674015539373</v>
      </c>
      <c r="C147" s="99">
        <f>RES_hhdet_fech!C147/RES_summary!C$19</f>
        <v>15.83543350860581</v>
      </c>
      <c r="D147" s="99">
        <f>RES_hhdet_fech!D147/RES_summary!D$19</f>
        <v>10.045836052384386</v>
      </c>
      <c r="E147" s="99">
        <f>RES_hhdet_fech!E147/RES_summary!E$19</f>
        <v>12.849831523806163</v>
      </c>
      <c r="F147" s="99">
        <f>RES_hhdet_fech!F147/RES_summary!F$19</f>
        <v>6.5214190433532515</v>
      </c>
      <c r="G147" s="99">
        <f>RES_hhdet_fech!G147/RES_summary!G$19</f>
        <v>6.3112858243315033</v>
      </c>
      <c r="H147" s="99">
        <f>RES_hhdet_fech!H147/RES_summary!H$19</f>
        <v>7.0681439113751825</v>
      </c>
      <c r="I147" s="99">
        <f>RES_hhdet_fech!I147/RES_summary!I$19</f>
        <v>10.934227211620971</v>
      </c>
      <c r="J147" s="99">
        <f>RES_hhdet_fech!J147/RES_summary!J$19</f>
        <v>10.308904213493111</v>
      </c>
      <c r="K147" s="99">
        <f>RES_hhdet_fech!K147/RES_summary!K$19</f>
        <v>6.9177431626978061</v>
      </c>
      <c r="L147" s="99">
        <f>RES_hhdet_fech!L147/RES_summary!L$19</f>
        <v>8.6645209898837017</v>
      </c>
      <c r="M147" s="99">
        <f>RES_hhdet_fech!M147/RES_summary!M$19</f>
        <v>8.4094217638180915</v>
      </c>
      <c r="N147" s="99">
        <f>RES_hhdet_fech!N147/RES_summary!N$19</f>
        <v>14.089551698709792</v>
      </c>
      <c r="O147" s="99">
        <f>RES_hhdet_fech!O147/RES_summary!O$19</f>
        <v>9.4031376654603189</v>
      </c>
      <c r="P147" s="99">
        <f>RES_hhdet_fech!P147/RES_summary!P$19</f>
        <v>7.0686590483624245</v>
      </c>
      <c r="Q147" s="99">
        <f>RES_hhdet_fech!Q147/RES_summary!Q$19</f>
        <v>8.9322591655478174</v>
      </c>
      <c r="R147" s="99">
        <f>RES_hhdet_fech!R147/RES_summary!R$19</f>
        <v>11.265587941623478</v>
      </c>
      <c r="S147" s="99">
        <f>RES_hhdet_fech!S147/RES_summary!S$19</f>
        <v>12.43899141961708</v>
      </c>
      <c r="T147" s="99">
        <f>RES_hhdet_fech!T147/RES_summary!T$19</f>
        <v>9.1310975246446731</v>
      </c>
      <c r="U147" s="99">
        <f>RES_hhdet_fech!U147/RES_summary!U$19</f>
        <v>13.482946578372175</v>
      </c>
      <c r="V147" s="99">
        <f>RES_hhdet_fech!V147/RES_summary!V$19</f>
        <v>11.803540003205166</v>
      </c>
      <c r="W147" s="99">
        <f>RES_hhdet_fech!W147/RES_summary!W$19</f>
        <v>10.683288703041914</v>
      </c>
      <c r="X147" s="99">
        <f>RES_hhdet_fech!X147/RES_summary!X$19</f>
        <v>9.3478345505209148</v>
      </c>
      <c r="Y147" s="99">
        <f>RES_hhdet_fech!Y147/RES_summary!Y$19</f>
        <v>11.779581591510768</v>
      </c>
      <c r="DA147" s="63" t="s">
        <v>2885</v>
      </c>
    </row>
    <row r="148" spans="1:105" ht="12" customHeight="1" x14ac:dyDescent="0.25">
      <c r="A148" s="121" t="s">
        <v>55</v>
      </c>
      <c r="B148" s="123">
        <v>16.813063100224792</v>
      </c>
      <c r="C148" s="123">
        <v>16.340698210359399</v>
      </c>
      <c r="D148" s="123">
        <v>16.928482847249459</v>
      </c>
      <c r="E148" s="123">
        <v>16.595671958940752</v>
      </c>
      <c r="F148" s="123">
        <v>17.240544233959003</v>
      </c>
      <c r="G148" s="123">
        <v>16.667290934587694</v>
      </c>
      <c r="H148" s="123">
        <v>16.946512168164819</v>
      </c>
      <c r="I148" s="123">
        <v>16.472573782161977</v>
      </c>
      <c r="J148" s="123">
        <v>17.213222469417669</v>
      </c>
      <c r="K148" s="123">
        <v>18.35365135042294</v>
      </c>
      <c r="L148" s="123">
        <v>17.732288860033318</v>
      </c>
      <c r="M148" s="123">
        <v>17.495452096905318</v>
      </c>
      <c r="N148" s="123">
        <v>16.551717128471783</v>
      </c>
      <c r="O148" s="123">
        <v>17.04468641355767</v>
      </c>
      <c r="P148" s="123">
        <v>16.987633921416013</v>
      </c>
      <c r="Q148" s="123">
        <v>16.567302126768801</v>
      </c>
      <c r="R148" s="123">
        <v>17.064634234592873</v>
      </c>
      <c r="S148" s="123">
        <v>16.811421945376182</v>
      </c>
      <c r="T148" s="123">
        <v>15.855648544426758</v>
      </c>
      <c r="U148" s="123">
        <v>15.753340241219139</v>
      </c>
      <c r="V148" s="123">
        <v>15.648541324753547</v>
      </c>
      <c r="W148" s="123">
        <v>16.671382791131276</v>
      </c>
      <c r="X148" s="123">
        <v>16.926348427061729</v>
      </c>
      <c r="Y148" s="123">
        <v>16.171124732049844</v>
      </c>
      <c r="DA148" s="130" t="s">
        <v>2886</v>
      </c>
    </row>
    <row r="149" spans="1:105" ht="12" customHeight="1" x14ac:dyDescent="0.25">
      <c r="A149" s="97" t="s">
        <v>124</v>
      </c>
      <c r="B149" s="99">
        <v>23.643868221771562</v>
      </c>
      <c r="C149" s="99">
        <v>23.097951291635304</v>
      </c>
      <c r="D149" s="99">
        <v>23.801810233038488</v>
      </c>
      <c r="E149" s="99">
        <v>23.710300425797808</v>
      </c>
      <c r="F149" s="99">
        <v>23.973605162593998</v>
      </c>
      <c r="G149" s="99">
        <v>23.514407171019673</v>
      </c>
      <c r="H149" s="99">
        <v>24.033705257954441</v>
      </c>
      <c r="I149" s="99">
        <v>22.897231243501491</v>
      </c>
      <c r="J149" s="99">
        <v>24.670798609714968</v>
      </c>
      <c r="K149" s="99">
        <v>26.089953871787401</v>
      </c>
      <c r="L149" s="99">
        <v>24.435181428490633</v>
      </c>
      <c r="M149" s="99">
        <v>20.149577639328388</v>
      </c>
      <c r="N149" s="99">
        <v>17.669432235086937</v>
      </c>
      <c r="O149" s="99">
        <v>25.803193992554633</v>
      </c>
      <c r="P149" s="99">
        <v>24.236144488385559</v>
      </c>
      <c r="Q149" s="99">
        <v>22.192800479264832</v>
      </c>
      <c r="R149" s="99">
        <v>21.237503734309104</v>
      </c>
      <c r="S149" s="99">
        <v>21.271095523433399</v>
      </c>
      <c r="T149" s="99">
        <v>20.37781367200305</v>
      </c>
      <c r="U149" s="99">
        <v>19.852145368834439</v>
      </c>
      <c r="V149" s="99">
        <v>19.923059146550536</v>
      </c>
      <c r="W149" s="99">
        <v>19.971654997322915</v>
      </c>
      <c r="X149" s="99">
        <v>20.428897266356923</v>
      </c>
      <c r="Y149" s="99">
        <v>20.349079716528951</v>
      </c>
      <c r="DA149" s="63" t="s">
        <v>2887</v>
      </c>
    </row>
    <row r="150" spans="1:105" ht="12" customHeight="1" x14ac:dyDescent="0.25">
      <c r="A150" s="97" t="s">
        <v>123</v>
      </c>
      <c r="B150" s="99">
        <v>14.594631332190941</v>
      </c>
      <c r="C150" s="99">
        <v>14.490006378543688</v>
      </c>
      <c r="D150" s="99">
        <v>15.058644802055552</v>
      </c>
      <c r="E150" s="99">
        <v>14.993241245248798</v>
      </c>
      <c r="F150" s="99">
        <v>15.215540228616712</v>
      </c>
      <c r="G150" s="99">
        <v>15.260458368019806</v>
      </c>
      <c r="H150" s="99">
        <v>15.38637043897336</v>
      </c>
      <c r="I150" s="99">
        <v>14.683205105701949</v>
      </c>
      <c r="J150" s="99">
        <v>15.814231370646192</v>
      </c>
      <c r="K150" s="99">
        <v>16.803548064106902</v>
      </c>
      <c r="L150" s="99">
        <v>15.840075277314295</v>
      </c>
      <c r="M150" s="99">
        <v>12.895631530925812</v>
      </c>
      <c r="N150" s="99">
        <v>10.243518689828493</v>
      </c>
      <c r="O150" s="99">
        <v>17.136085816491516</v>
      </c>
      <c r="P150" s="99">
        <v>16.441835863447739</v>
      </c>
      <c r="Q150" s="99">
        <v>15.204046792183542</v>
      </c>
      <c r="R150" s="99">
        <v>14.987747419845482</v>
      </c>
      <c r="S150" s="99">
        <v>15.419867304987322</v>
      </c>
      <c r="T150" s="99">
        <v>14.979076931366803</v>
      </c>
      <c r="U150" s="99">
        <v>14.773674514599596</v>
      </c>
      <c r="V150" s="99">
        <v>14.981546159737603</v>
      </c>
      <c r="W150" s="99">
        <v>15.418484165875297</v>
      </c>
      <c r="X150" s="99">
        <v>15.954845682672788</v>
      </c>
      <c r="Y150" s="99">
        <v>15.846488371983201</v>
      </c>
      <c r="DA150" s="63" t="s">
        <v>2888</v>
      </c>
    </row>
    <row r="151" spans="1:105" ht="12" customHeight="1" x14ac:dyDescent="0.25">
      <c r="A151" s="100" t="s">
        <v>50</v>
      </c>
      <c r="B151" s="102">
        <v>4.7342828950791427</v>
      </c>
      <c r="C151" s="102">
        <v>4.6683422018747329</v>
      </c>
      <c r="D151" s="102">
        <v>4.8710391698224909</v>
      </c>
      <c r="E151" s="102">
        <v>4.6995389456139049</v>
      </c>
      <c r="F151" s="102">
        <v>4.8220682482588275</v>
      </c>
      <c r="G151" s="102">
        <v>5.3714228206900279</v>
      </c>
      <c r="H151" s="102">
        <v>4.9306724888296607</v>
      </c>
      <c r="I151" s="102">
        <v>4.6973039268663497</v>
      </c>
      <c r="J151" s="102">
        <v>4.9738485096995397</v>
      </c>
      <c r="K151" s="102">
        <v>5.2980231795157993</v>
      </c>
      <c r="L151" s="102">
        <v>4.9391728791005995</v>
      </c>
      <c r="M151" s="102">
        <v>3.3933197429596116</v>
      </c>
      <c r="N151" s="102">
        <v>0.17939928166759758</v>
      </c>
      <c r="O151" s="102">
        <v>4.7501039324727063</v>
      </c>
      <c r="P151" s="102">
        <v>4.3537525577031531</v>
      </c>
      <c r="Q151" s="102">
        <v>3.7084335341448438</v>
      </c>
      <c r="R151" s="102">
        <v>4.0114246472830537</v>
      </c>
      <c r="S151" s="102">
        <v>4.076723428992195</v>
      </c>
      <c r="T151" s="102">
        <v>3.5959300885712513</v>
      </c>
      <c r="U151" s="102">
        <v>3.1887510706154312</v>
      </c>
      <c r="V151" s="102">
        <v>2.991832762773956</v>
      </c>
      <c r="W151" s="102">
        <v>3.6414894205764794</v>
      </c>
      <c r="X151" s="102">
        <v>3.8007923268168531</v>
      </c>
      <c r="Y151" s="102">
        <v>3.1884767069110058</v>
      </c>
      <c r="DA151" s="131" t="s">
        <v>2889</v>
      </c>
    </row>
    <row r="152" spans="1:105" ht="12" customHeight="1" x14ac:dyDescent="0.25">
      <c r="A152" s="103" t="s">
        <v>52</v>
      </c>
      <c r="B152" s="105">
        <v>9.8603484371117975</v>
      </c>
      <c r="C152" s="105">
        <v>9.8216641766689552</v>
      </c>
      <c r="D152" s="105">
        <v>10.18760563223306</v>
      </c>
      <c r="E152" s="105">
        <v>10.293702299634896</v>
      </c>
      <c r="F152" s="105">
        <v>10.393471980357885</v>
      </c>
      <c r="G152" s="105">
        <v>9.8890355473297813</v>
      </c>
      <c r="H152" s="105">
        <v>10.4556979501437</v>
      </c>
      <c r="I152" s="105">
        <v>9.9859011788356007</v>
      </c>
      <c r="J152" s="105">
        <v>10.840382860946653</v>
      </c>
      <c r="K152" s="105">
        <v>11.505524884591098</v>
      </c>
      <c r="L152" s="105">
        <v>10.900902398213692</v>
      </c>
      <c r="M152" s="105">
        <v>9.5023117879661996</v>
      </c>
      <c r="N152" s="105">
        <v>10.064119408160897</v>
      </c>
      <c r="O152" s="105">
        <v>12.385981884018804</v>
      </c>
      <c r="P152" s="105">
        <v>12.088083305744583</v>
      </c>
      <c r="Q152" s="105">
        <v>11.495613258038695</v>
      </c>
      <c r="R152" s="105">
        <v>10.976322772562426</v>
      </c>
      <c r="S152" s="105">
        <v>11.343143875995125</v>
      </c>
      <c r="T152" s="105">
        <v>11.383146842795551</v>
      </c>
      <c r="U152" s="105">
        <v>11.584923443984167</v>
      </c>
      <c r="V152" s="105">
        <v>11.989713396963648</v>
      </c>
      <c r="W152" s="105">
        <v>11.77699474529882</v>
      </c>
      <c r="X152" s="105">
        <v>12.154053355855934</v>
      </c>
      <c r="Y152" s="105">
        <v>12.658011665072197</v>
      </c>
      <c r="DA152" s="132" t="s">
        <v>2890</v>
      </c>
    </row>
    <row r="153" spans="1:105" ht="12" customHeight="1" x14ac:dyDescent="0.25">
      <c r="A153" s="106" t="s">
        <v>122</v>
      </c>
      <c r="B153" s="102">
        <v>21.273165223411425</v>
      </c>
      <c r="C153" s="102">
        <v>20.730968014456209</v>
      </c>
      <c r="D153" s="102">
        <v>20.973274141823836</v>
      </c>
      <c r="E153" s="102">
        <v>20.728897932816984</v>
      </c>
      <c r="F153" s="102">
        <v>21.24289953792734</v>
      </c>
      <c r="G153" s="102">
        <v>20.383075019487055</v>
      </c>
      <c r="H153" s="102">
        <v>20.936362255845928</v>
      </c>
      <c r="I153" s="102">
        <v>20.841198848016358</v>
      </c>
      <c r="J153" s="102">
        <v>22.118299426537494</v>
      </c>
      <c r="K153" s="102">
        <v>23.56246138721227</v>
      </c>
      <c r="L153" s="102">
        <v>22.800547156045965</v>
      </c>
      <c r="M153" s="102">
        <v>22.375437868074336</v>
      </c>
      <c r="N153" s="102">
        <v>21.249556889609746</v>
      </c>
      <c r="O153" s="102">
        <v>21.467106515960374</v>
      </c>
      <c r="P153" s="102">
        <v>21.287228070312352</v>
      </c>
      <c r="Q153" s="102">
        <v>21.144454329574227</v>
      </c>
      <c r="R153" s="102">
        <v>21.39763230894448</v>
      </c>
      <c r="S153" s="102">
        <v>20.834742167767608</v>
      </c>
      <c r="T153" s="102">
        <v>19.623734026295107</v>
      </c>
      <c r="U153" s="102">
        <v>19.286789938748957</v>
      </c>
      <c r="V153" s="102">
        <v>18.973071478224664</v>
      </c>
      <c r="W153" s="102">
        <v>19.898370570785382</v>
      </c>
      <c r="X153" s="102">
        <v>20.357327928776741</v>
      </c>
      <c r="Y153" s="102">
        <v>19.73816798075714</v>
      </c>
      <c r="DA153" s="131" t="s">
        <v>2891</v>
      </c>
    </row>
    <row r="154" spans="1:105" ht="12" customHeight="1" x14ac:dyDescent="0.25">
      <c r="A154" s="107" t="s">
        <v>121</v>
      </c>
      <c r="B154" s="105">
        <v>14.274072359717895</v>
      </c>
      <c r="C154" s="105">
        <v>13.99355346277758</v>
      </c>
      <c r="D154" s="105">
        <v>14.333616606650857</v>
      </c>
      <c r="E154" s="105">
        <v>14.15732198432077</v>
      </c>
      <c r="F154" s="105">
        <v>14.589505867692241</v>
      </c>
      <c r="G154" s="105">
        <v>14.239131948469099</v>
      </c>
      <c r="H154" s="105">
        <v>14.468321271419819</v>
      </c>
      <c r="I154" s="105">
        <v>14.42662731705132</v>
      </c>
      <c r="J154" s="105">
        <v>15.291851344337356</v>
      </c>
      <c r="K154" s="105">
        <v>16.348104830139835</v>
      </c>
      <c r="L154" s="105">
        <v>15.889307952069288</v>
      </c>
      <c r="M154" s="105">
        <v>15.640429512631853</v>
      </c>
      <c r="N154" s="105">
        <v>14.692895796272001</v>
      </c>
      <c r="O154" s="105">
        <v>15.111725688268926</v>
      </c>
      <c r="P154" s="105">
        <v>15.116859484837562</v>
      </c>
      <c r="Q154" s="105">
        <v>15.014225439881255</v>
      </c>
      <c r="R154" s="105">
        <v>15.621691082742428</v>
      </c>
      <c r="S154" s="105">
        <v>15.496695658456401</v>
      </c>
      <c r="T154" s="105">
        <v>14.733895544774446</v>
      </c>
      <c r="U154" s="105">
        <v>14.643412377289126</v>
      </c>
      <c r="V154" s="105">
        <v>14.572682399109468</v>
      </c>
      <c r="W154" s="105">
        <v>15.667383424447072</v>
      </c>
      <c r="X154" s="105">
        <v>16.104499399897183</v>
      </c>
      <c r="Y154" s="105">
        <v>15.527987303697381</v>
      </c>
      <c r="DA154" s="132" t="s">
        <v>2892</v>
      </c>
    </row>
    <row r="155" spans="1:105" ht="12" customHeight="1" x14ac:dyDescent="0.25">
      <c r="A155" s="108" t="s">
        <v>53</v>
      </c>
      <c r="B155" s="99">
        <v>4.2742554558548962</v>
      </c>
      <c r="C155" s="99">
        <v>4.1180815266734783</v>
      </c>
      <c r="D155" s="99">
        <v>4.2784746104818145</v>
      </c>
      <c r="E155" s="99">
        <v>4.0783115724057426</v>
      </c>
      <c r="F155" s="99">
        <v>4.2720547422585637</v>
      </c>
      <c r="G155" s="99">
        <v>4.6353018180276253</v>
      </c>
      <c r="H155" s="99">
        <v>4.2821266149375861</v>
      </c>
      <c r="I155" s="99">
        <v>4.3039724736558069</v>
      </c>
      <c r="J155" s="99">
        <v>4.482266659402188</v>
      </c>
      <c r="K155" s="99">
        <v>4.8196302306844911</v>
      </c>
      <c r="L155" s="99">
        <v>4.7015466828891173</v>
      </c>
      <c r="M155" s="99">
        <v>4.5226799055342362</v>
      </c>
      <c r="N155" s="99">
        <v>3.5889914499068816</v>
      </c>
      <c r="O155" s="99">
        <v>3.9644903149539399</v>
      </c>
      <c r="P155" s="99">
        <v>3.8442331224626902</v>
      </c>
      <c r="Q155" s="99">
        <v>3.5911142558882445</v>
      </c>
      <c r="R155" s="99">
        <v>4.1002953586739439</v>
      </c>
      <c r="S155" s="99">
        <v>4.0330045405566057</v>
      </c>
      <c r="T155" s="99">
        <v>3.5013368960327682</v>
      </c>
      <c r="U155" s="99">
        <v>3.153502115458874</v>
      </c>
      <c r="V155" s="99">
        <v>2.9278247403377224</v>
      </c>
      <c r="W155" s="99">
        <v>3.7529383455394529</v>
      </c>
      <c r="X155" s="99">
        <v>3.8483320664540193</v>
      </c>
      <c r="Y155" s="99">
        <v>3.0254538879310133</v>
      </c>
      <c r="DA155" s="63" t="s">
        <v>2893</v>
      </c>
    </row>
    <row r="156" spans="1:105" ht="12" customHeight="1" x14ac:dyDescent="0.25">
      <c r="A156" s="108" t="s">
        <v>52</v>
      </c>
      <c r="B156" s="99">
        <v>9.9998169038630014</v>
      </c>
      <c r="C156" s="99">
        <v>9.8754719361041001</v>
      </c>
      <c r="D156" s="99">
        <v>10.055141996169043</v>
      </c>
      <c r="E156" s="99">
        <v>10.079010411915027</v>
      </c>
      <c r="F156" s="99">
        <v>10.317451125433676</v>
      </c>
      <c r="G156" s="99">
        <v>9.6038301304414695</v>
      </c>
      <c r="H156" s="99">
        <v>10.186194656482233</v>
      </c>
      <c r="I156" s="99">
        <v>10.122654843395514</v>
      </c>
      <c r="J156" s="99">
        <v>10.809584684935169</v>
      </c>
      <c r="K156" s="99">
        <v>11.528474599455345</v>
      </c>
      <c r="L156" s="99">
        <v>11.18776126918017</v>
      </c>
      <c r="M156" s="99">
        <v>11.117749607097617</v>
      </c>
      <c r="N156" s="99">
        <v>11.10390434636512</v>
      </c>
      <c r="O156" s="99">
        <v>11.147235373314984</v>
      </c>
      <c r="P156" s="99">
        <v>11.272626362374872</v>
      </c>
      <c r="Q156" s="99">
        <v>11.423111183993012</v>
      </c>
      <c r="R156" s="99">
        <v>11.521395724068483</v>
      </c>
      <c r="S156" s="99">
        <v>11.463691117899792</v>
      </c>
      <c r="T156" s="99">
        <v>11.232558648741678</v>
      </c>
      <c r="U156" s="99">
        <v>11.489910261830252</v>
      </c>
      <c r="V156" s="99">
        <v>11.644857658771743</v>
      </c>
      <c r="W156" s="99">
        <v>11.914445078907619</v>
      </c>
      <c r="X156" s="99">
        <v>12.256167333443166</v>
      </c>
      <c r="Y156" s="99">
        <v>12.502533415766365</v>
      </c>
      <c r="DA156" s="63" t="s">
        <v>2894</v>
      </c>
    </row>
    <row r="157" spans="1:105" ht="12" customHeight="1" x14ac:dyDescent="0.25">
      <c r="A157" s="121" t="s">
        <v>54</v>
      </c>
      <c r="B157" s="123">
        <v>7.9262460687806975</v>
      </c>
      <c r="C157" s="123">
        <v>7.6497124742377753</v>
      </c>
      <c r="D157" s="123">
        <v>8.5491239697564048</v>
      </c>
      <c r="E157" s="123">
        <v>8.2239435304746298</v>
      </c>
      <c r="F157" s="123">
        <v>8.7756310943920468</v>
      </c>
      <c r="G157" s="123">
        <v>8.5405304449395114</v>
      </c>
      <c r="H157" s="123">
        <v>8.7674529517127482</v>
      </c>
      <c r="I157" s="123">
        <v>8.335185169110277</v>
      </c>
      <c r="J157" s="123">
        <v>8.2849693374170652</v>
      </c>
      <c r="K157" s="123">
        <v>8.6341438771076628</v>
      </c>
      <c r="L157" s="123">
        <v>8.2163701087540986</v>
      </c>
      <c r="M157" s="123">
        <v>7.7300777314155598</v>
      </c>
      <c r="N157" s="123">
        <v>7.4700731121132389</v>
      </c>
      <c r="O157" s="123">
        <v>8.2485050050642545</v>
      </c>
      <c r="P157" s="123">
        <v>8.3492511649114149</v>
      </c>
      <c r="Q157" s="123">
        <v>8.1794679375729942</v>
      </c>
      <c r="R157" s="123">
        <v>8.4132828681806409</v>
      </c>
      <c r="S157" s="123">
        <v>8.2797707200712836</v>
      </c>
      <c r="T157" s="123">
        <v>8.4848698251997572</v>
      </c>
      <c r="U157" s="123">
        <v>8.6926856841199918</v>
      </c>
      <c r="V157" s="123">
        <v>9.7936679149536552</v>
      </c>
      <c r="W157" s="123">
        <v>9.2790218587652404</v>
      </c>
      <c r="X157" s="123">
        <v>9.1412331804520814</v>
      </c>
      <c r="Y157" s="123">
        <v>7.5404969237465638</v>
      </c>
      <c r="DA157" s="130" t="s">
        <v>2895</v>
      </c>
    </row>
    <row r="158" spans="1:105" ht="12" customHeight="1" x14ac:dyDescent="0.25">
      <c r="A158" s="97" t="s">
        <v>50</v>
      </c>
      <c r="B158" s="99">
        <v>9.9928334179623093</v>
      </c>
      <c r="C158" s="99">
        <v>9.9889666136252089</v>
      </c>
      <c r="D158" s="99">
        <v>10.535308263190254</v>
      </c>
      <c r="E158" s="99">
        <v>10.113084867516186</v>
      </c>
      <c r="F158" s="99">
        <v>11.476875370542819</v>
      </c>
      <c r="G158" s="99">
        <v>10.604127587268593</v>
      </c>
      <c r="H158" s="99">
        <v>10.580734079331707</v>
      </c>
      <c r="I158" s="99">
        <v>10.93293459768528</v>
      </c>
      <c r="J158" s="99">
        <v>10.969506929111875</v>
      </c>
      <c r="K158" s="99">
        <v>9.6142792205416328</v>
      </c>
      <c r="L158" s="99">
        <v>11.869252334779747</v>
      </c>
      <c r="M158" s="99">
        <v>11.031415353295385</v>
      </c>
      <c r="N158" s="99">
        <v>3.4382130076505018</v>
      </c>
      <c r="O158" s="99">
        <v>12.363779312143924</v>
      </c>
      <c r="P158" s="99">
        <v>11.9049507429259</v>
      </c>
      <c r="Q158" s="99">
        <v>10.337906422633369</v>
      </c>
      <c r="R158" s="99">
        <v>9.6248198209353557</v>
      </c>
      <c r="S158" s="99">
        <v>9.4499059404497032</v>
      </c>
      <c r="T158" s="99">
        <v>11.215828934811062</v>
      </c>
      <c r="U158" s="99">
        <v>11.443322121701028</v>
      </c>
      <c r="V158" s="99">
        <v>12.942444412098308</v>
      </c>
      <c r="W158" s="99">
        <v>12.303362298411217</v>
      </c>
      <c r="X158" s="99">
        <v>11.377039170751814</v>
      </c>
      <c r="Y158" s="99">
        <v>10.052001564653377</v>
      </c>
      <c r="DA158" s="63" t="s">
        <v>2896</v>
      </c>
    </row>
    <row r="159" spans="1:105" ht="12" customHeight="1" x14ac:dyDescent="0.25">
      <c r="A159" s="109" t="s">
        <v>120</v>
      </c>
      <c r="B159" s="110">
        <v>7.8335732164624918</v>
      </c>
      <c r="C159" s="110">
        <v>7.5553584444145159</v>
      </c>
      <c r="D159" s="110">
        <v>8.4852694578596459</v>
      </c>
      <c r="E159" s="110">
        <v>8.1652367192734996</v>
      </c>
      <c r="F159" s="110">
        <v>8.6912890324643115</v>
      </c>
      <c r="G159" s="110">
        <v>8.4715766532062222</v>
      </c>
      <c r="H159" s="110">
        <v>8.7010785459932123</v>
      </c>
      <c r="I159" s="110">
        <v>8.2324960679380013</v>
      </c>
      <c r="J159" s="110">
        <v>8.1740377904604724</v>
      </c>
      <c r="K159" s="110">
        <v>8.5927387717357018</v>
      </c>
      <c r="L159" s="110">
        <v>8.0587300750925177</v>
      </c>
      <c r="M159" s="110">
        <v>7.5797415263356909</v>
      </c>
      <c r="N159" s="110">
        <v>7.6780912007912621</v>
      </c>
      <c r="O159" s="110">
        <v>7.9415346017565289</v>
      </c>
      <c r="P159" s="110">
        <v>7.9896707983238979</v>
      </c>
      <c r="Q159" s="110">
        <v>7.9148677134964842</v>
      </c>
      <c r="R159" s="110">
        <v>8.2578287616534869</v>
      </c>
      <c r="S159" s="110">
        <v>8.1029670722349252</v>
      </c>
      <c r="T159" s="110">
        <v>7.9443436098675475</v>
      </c>
      <c r="U159" s="110">
        <v>8.0406525447211745</v>
      </c>
      <c r="V159" s="110">
        <v>8.9621880993671255</v>
      </c>
      <c r="W159" s="110">
        <v>8.4595535883753179</v>
      </c>
      <c r="X159" s="110">
        <v>8.5512694690144126</v>
      </c>
      <c r="Y159" s="110">
        <v>6.8907842976926776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116.69416882214513</v>
      </c>
      <c r="C161" s="118">
        <f t="shared" si="54"/>
        <v>110.49743061434701</v>
      </c>
      <c r="D161" s="118">
        <f t="shared" si="54"/>
        <v>130.00652544707282</v>
      </c>
      <c r="E161" s="118">
        <f t="shared" si="54"/>
        <v>133.78259336972079</v>
      </c>
      <c r="F161" s="118">
        <f t="shared" si="54"/>
        <v>130.32354418277092</v>
      </c>
      <c r="G161" s="118">
        <f t="shared" si="54"/>
        <v>122.67503280071625</v>
      </c>
      <c r="H161" s="118">
        <f t="shared" si="54"/>
        <v>130.34618551375607</v>
      </c>
      <c r="I161" s="118">
        <f t="shared" si="54"/>
        <v>123.8671925736754</v>
      </c>
      <c r="J161" s="118">
        <f t="shared" si="54"/>
        <v>119.01511653786297</v>
      </c>
      <c r="K161" s="118">
        <f t="shared" si="54"/>
        <v>116.22917246855997</v>
      </c>
      <c r="L161" s="118">
        <f t="shared" si="54"/>
        <v>114.08899073133146</v>
      </c>
      <c r="M161" s="118">
        <f t="shared" si="54"/>
        <v>99.167609552425176</v>
      </c>
      <c r="N161" s="118">
        <f t="shared" si="54"/>
        <v>128.89428141427558</v>
      </c>
      <c r="O161" s="118">
        <f t="shared" si="54"/>
        <v>93.334454942503015</v>
      </c>
      <c r="P161" s="118">
        <f t="shared" si="54"/>
        <v>84.256934742901407</v>
      </c>
      <c r="Q161" s="118">
        <f t="shared" si="54"/>
        <v>86.00108050947631</v>
      </c>
      <c r="R161" s="118">
        <f t="shared" ref="R161:V161" si="55">R162+R164+R166+R175</f>
        <v>136.78596227120565</v>
      </c>
      <c r="S161" s="118">
        <f t="shared" si="55"/>
        <v>125.63853807872255</v>
      </c>
      <c r="T161" s="118">
        <f t="shared" si="55"/>
        <v>77.378264050611278</v>
      </c>
      <c r="U161" s="118">
        <f t="shared" si="55"/>
        <v>94.254094159727074</v>
      </c>
      <c r="V161" s="118">
        <f t="shared" si="55"/>
        <v>102.27753291229683</v>
      </c>
      <c r="W161" s="118">
        <f t="shared" ref="W161:Y161" si="56">W162+W164+W166+W175</f>
        <v>107.88859695206595</v>
      </c>
      <c r="X161" s="118">
        <f t="shared" si="56"/>
        <v>105.89641925394605</v>
      </c>
      <c r="Y161" s="118">
        <f t="shared" si="56"/>
        <v>62.366711098993115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79.897111619734588</v>
      </c>
      <c r="C162" s="123">
        <f t="shared" si="57"/>
        <v>72.775499785942202</v>
      </c>
      <c r="D162" s="123">
        <f t="shared" si="57"/>
        <v>94.942140969229243</v>
      </c>
      <c r="E162" s="123">
        <f t="shared" si="57"/>
        <v>95.840858898525227</v>
      </c>
      <c r="F162" s="123">
        <f t="shared" si="57"/>
        <v>97.818356734305723</v>
      </c>
      <c r="G162" s="123">
        <f t="shared" si="57"/>
        <v>91.376076789427913</v>
      </c>
      <c r="H162" s="123">
        <f t="shared" si="57"/>
        <v>98.742256649783442</v>
      </c>
      <c r="I162" s="123">
        <f t="shared" si="57"/>
        <v>90.682689196358169</v>
      </c>
      <c r="J162" s="123">
        <f t="shared" si="57"/>
        <v>86.145982577011068</v>
      </c>
      <c r="K162" s="123">
        <f t="shared" si="57"/>
        <v>84.264389156974275</v>
      </c>
      <c r="L162" s="123">
        <f t="shared" si="57"/>
        <v>81.554789649291706</v>
      </c>
      <c r="M162" s="123">
        <f t="shared" si="57"/>
        <v>67.796972765525908</v>
      </c>
      <c r="N162" s="123">
        <f t="shared" si="57"/>
        <v>94.005728018674731</v>
      </c>
      <c r="O162" s="123">
        <f t="shared" si="57"/>
        <v>61.29314039580521</v>
      </c>
      <c r="P162" s="123">
        <f t="shared" si="57"/>
        <v>53.444514232866936</v>
      </c>
      <c r="Q162" s="123">
        <f t="shared" si="57"/>
        <v>53.697791712054688</v>
      </c>
      <c r="R162" s="123">
        <f t="shared" si="57"/>
        <v>101.86057544195076</v>
      </c>
      <c r="S162" s="123">
        <f t="shared" si="57"/>
        <v>90.142787352059145</v>
      </c>
      <c r="T162" s="123">
        <f t="shared" si="57"/>
        <v>45.119190713370301</v>
      </c>
      <c r="U162" s="123">
        <f t="shared" si="57"/>
        <v>57.685670170384618</v>
      </c>
      <c r="V162" s="123">
        <f t="shared" si="57"/>
        <v>65.589825667996351</v>
      </c>
      <c r="W162" s="123">
        <f t="shared" si="57"/>
        <v>71.209326790627472</v>
      </c>
      <c r="X162" s="123">
        <f t="shared" si="57"/>
        <v>69.378623325036628</v>
      </c>
      <c r="Y162" s="123">
        <f t="shared" si="57"/>
        <v>27.03950005650443</v>
      </c>
      <c r="DA162" s="130" t="s">
        <v>2899</v>
      </c>
    </row>
    <row r="163" spans="1:105" ht="12" customHeight="1" x14ac:dyDescent="0.25">
      <c r="A163" s="97" t="s">
        <v>53</v>
      </c>
      <c r="B163" s="110">
        <v>79.897111619734588</v>
      </c>
      <c r="C163" s="110">
        <v>72.775499785942202</v>
      </c>
      <c r="D163" s="110">
        <v>94.942140969229243</v>
      </c>
      <c r="E163" s="110">
        <v>95.840858898525227</v>
      </c>
      <c r="F163" s="110">
        <v>97.818356734305723</v>
      </c>
      <c r="G163" s="110">
        <v>91.376076789427913</v>
      </c>
      <c r="H163" s="110">
        <v>98.742256649783442</v>
      </c>
      <c r="I163" s="110">
        <v>90.682689196358169</v>
      </c>
      <c r="J163" s="110">
        <v>86.145982577011068</v>
      </c>
      <c r="K163" s="110">
        <v>84.264389156974275</v>
      </c>
      <c r="L163" s="110">
        <v>81.554789649291706</v>
      </c>
      <c r="M163" s="110">
        <v>67.796972765525908</v>
      </c>
      <c r="N163" s="110">
        <v>94.005728018674731</v>
      </c>
      <c r="O163" s="110">
        <v>61.29314039580521</v>
      </c>
      <c r="P163" s="110">
        <v>53.444514232866936</v>
      </c>
      <c r="Q163" s="110">
        <v>53.697791712054688</v>
      </c>
      <c r="R163" s="110">
        <v>101.86057544195076</v>
      </c>
      <c r="S163" s="110">
        <v>90.142787352059145</v>
      </c>
      <c r="T163" s="110">
        <v>45.119190713370301</v>
      </c>
      <c r="U163" s="110">
        <v>57.685670170384618</v>
      </c>
      <c r="V163" s="110">
        <v>65.589825667996351</v>
      </c>
      <c r="W163" s="110">
        <v>71.209326790627472</v>
      </c>
      <c r="X163" s="110">
        <v>69.378623325036628</v>
      </c>
      <c r="Y163" s="110">
        <v>27.03950005650443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12.057827488397264</v>
      </c>
      <c r="C164" s="123">
        <f t="shared" si="58"/>
        <v>13.615851498507745</v>
      </c>
      <c r="D164" s="123">
        <f t="shared" si="58"/>
        <v>9.5418068772470406</v>
      </c>
      <c r="E164" s="123">
        <f t="shared" si="58"/>
        <v>12.971964708103988</v>
      </c>
      <c r="F164" s="123">
        <f t="shared" si="58"/>
        <v>6.4144143753601197</v>
      </c>
      <c r="G164" s="123">
        <f t="shared" si="58"/>
        <v>6.010322494143181</v>
      </c>
      <c r="H164" s="123">
        <f t="shared" si="58"/>
        <v>5.8300969630568256</v>
      </c>
      <c r="I164" s="123">
        <f t="shared" si="58"/>
        <v>8.2785579789812704</v>
      </c>
      <c r="J164" s="123">
        <f t="shared" si="58"/>
        <v>7.3740210647190878</v>
      </c>
      <c r="K164" s="123">
        <f t="shared" si="58"/>
        <v>5.0056663290747654</v>
      </c>
      <c r="L164" s="123">
        <f t="shared" si="58"/>
        <v>6.6349564013535316</v>
      </c>
      <c r="M164" s="123">
        <f t="shared" si="58"/>
        <v>6.2229202396178467</v>
      </c>
      <c r="N164" s="123">
        <f t="shared" si="58"/>
        <v>10.950255744010679</v>
      </c>
      <c r="O164" s="123">
        <f t="shared" si="58"/>
        <v>6.8374093511453262</v>
      </c>
      <c r="P164" s="123">
        <f t="shared" si="58"/>
        <v>5.4682532943791857</v>
      </c>
      <c r="Q164" s="123">
        <f t="shared" si="58"/>
        <v>7.272262840576178</v>
      </c>
      <c r="R164" s="123">
        <f t="shared" si="58"/>
        <v>9.0916551990876542</v>
      </c>
      <c r="S164" s="123">
        <f t="shared" si="58"/>
        <v>10.050402390066042</v>
      </c>
      <c r="T164" s="123">
        <f t="shared" si="58"/>
        <v>7.5541427652114352</v>
      </c>
      <c r="U164" s="123">
        <f t="shared" si="58"/>
        <v>11.795635452779845</v>
      </c>
      <c r="V164" s="123">
        <f t="shared" si="58"/>
        <v>10.937800497100909</v>
      </c>
      <c r="W164" s="123">
        <f t="shared" si="58"/>
        <v>10.402465475926901</v>
      </c>
      <c r="X164" s="123">
        <f t="shared" si="58"/>
        <v>9.9055158852608844</v>
      </c>
      <c r="Y164" s="123">
        <f t="shared" si="58"/>
        <v>10.895246026922333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12.057827488397264</v>
      </c>
      <c r="C165" s="99">
        <f>RES_hhdet_fech!C165/RES_summary!C$19</f>
        <v>13.615851498507745</v>
      </c>
      <c r="D165" s="99">
        <f>RES_hhdet_fech!D165/RES_summary!D$19</f>
        <v>9.5418068772470406</v>
      </c>
      <c r="E165" s="99">
        <f>RES_hhdet_fech!E165/RES_summary!E$19</f>
        <v>12.971964708103988</v>
      </c>
      <c r="F165" s="99">
        <f>RES_hhdet_fech!F165/RES_summary!F$19</f>
        <v>6.4144143753601197</v>
      </c>
      <c r="G165" s="99">
        <f>RES_hhdet_fech!G165/RES_summary!G$19</f>
        <v>6.010322494143181</v>
      </c>
      <c r="H165" s="99">
        <f>RES_hhdet_fech!H165/RES_summary!H$19</f>
        <v>5.8300969630568256</v>
      </c>
      <c r="I165" s="99">
        <f>RES_hhdet_fech!I165/RES_summary!I$19</f>
        <v>8.2785579789812704</v>
      </c>
      <c r="J165" s="99">
        <f>RES_hhdet_fech!J165/RES_summary!J$19</f>
        <v>7.3740210647190878</v>
      </c>
      <c r="K165" s="99">
        <f>RES_hhdet_fech!K165/RES_summary!K$19</f>
        <v>5.0056663290747654</v>
      </c>
      <c r="L165" s="99">
        <f>RES_hhdet_fech!L165/RES_summary!L$19</f>
        <v>6.6349564013535316</v>
      </c>
      <c r="M165" s="99">
        <f>RES_hhdet_fech!M165/RES_summary!M$19</f>
        <v>6.2229202396178467</v>
      </c>
      <c r="N165" s="99">
        <f>RES_hhdet_fech!N165/RES_summary!N$19</f>
        <v>10.950255744010679</v>
      </c>
      <c r="O165" s="99">
        <f>RES_hhdet_fech!O165/RES_summary!O$19</f>
        <v>6.8374093511453262</v>
      </c>
      <c r="P165" s="99">
        <f>RES_hhdet_fech!P165/RES_summary!P$19</f>
        <v>5.4682532943791857</v>
      </c>
      <c r="Q165" s="99">
        <f>RES_hhdet_fech!Q165/RES_summary!Q$19</f>
        <v>7.272262840576178</v>
      </c>
      <c r="R165" s="99">
        <f>RES_hhdet_fech!R165/RES_summary!R$19</f>
        <v>9.0916551990876542</v>
      </c>
      <c r="S165" s="99">
        <f>RES_hhdet_fech!S165/RES_summary!S$19</f>
        <v>10.050402390066042</v>
      </c>
      <c r="T165" s="99">
        <f>RES_hhdet_fech!T165/RES_summary!T$19</f>
        <v>7.5541427652114352</v>
      </c>
      <c r="U165" s="99">
        <f>RES_hhdet_fech!U165/RES_summary!U$19</f>
        <v>11.795635452779845</v>
      </c>
      <c r="V165" s="99">
        <f>RES_hhdet_fech!V165/RES_summary!V$19</f>
        <v>10.937800497100909</v>
      </c>
      <c r="W165" s="99">
        <f>RES_hhdet_fech!W165/RES_summary!W$19</f>
        <v>10.402465475926901</v>
      </c>
      <c r="X165" s="99">
        <f>RES_hhdet_fech!X165/RES_summary!X$19</f>
        <v>9.9055158852608844</v>
      </c>
      <c r="Y165" s="99">
        <f>RES_hhdet_fech!Y165/RES_summary!Y$19</f>
        <v>10.895246026922333</v>
      </c>
      <c r="DA165" s="63" t="s">
        <v>2902</v>
      </c>
    </row>
    <row r="166" spans="1:105" ht="12" customHeight="1" x14ac:dyDescent="0.25">
      <c r="A166" s="121" t="s">
        <v>55</v>
      </c>
      <c r="B166" s="123">
        <v>16.812906878414903</v>
      </c>
      <c r="C166" s="123">
        <v>16.431569356614407</v>
      </c>
      <c r="D166" s="123">
        <v>16.92302478730031</v>
      </c>
      <c r="E166" s="123">
        <v>16.694773214767721</v>
      </c>
      <c r="F166" s="123">
        <v>17.269633116122403</v>
      </c>
      <c r="G166" s="123">
        <v>16.718411950987448</v>
      </c>
      <c r="H166" s="123">
        <v>16.994651273142836</v>
      </c>
      <c r="I166" s="123">
        <v>16.568311364413805</v>
      </c>
      <c r="J166" s="123">
        <v>17.210587709256227</v>
      </c>
      <c r="K166" s="123">
        <v>18.328530774069854</v>
      </c>
      <c r="L166" s="123">
        <v>17.684467365902368</v>
      </c>
      <c r="M166" s="123">
        <v>17.415715058412783</v>
      </c>
      <c r="N166" s="123">
        <v>16.450835909422949</v>
      </c>
      <c r="O166" s="123">
        <v>16.962028659071184</v>
      </c>
      <c r="P166" s="123">
        <v>17.009052998373381</v>
      </c>
      <c r="Q166" s="123">
        <v>16.8435851628034</v>
      </c>
      <c r="R166" s="123">
        <v>17.386443024918233</v>
      </c>
      <c r="S166" s="123">
        <v>17.11830295102709</v>
      </c>
      <c r="T166" s="123">
        <v>16.200572903021619</v>
      </c>
      <c r="U166" s="123">
        <v>16.059413912259505</v>
      </c>
      <c r="V166" s="123">
        <v>15.911012081237585</v>
      </c>
      <c r="W166" s="123">
        <v>16.922820814137552</v>
      </c>
      <c r="X166" s="123">
        <v>17.307999104960558</v>
      </c>
      <c r="Y166" s="123">
        <v>16.73789030402838</v>
      </c>
      <c r="DA166" s="130" t="s">
        <v>2903</v>
      </c>
    </row>
    <row r="167" spans="1:105" ht="12" customHeight="1" x14ac:dyDescent="0.25">
      <c r="A167" s="97" t="s">
        <v>124</v>
      </c>
      <c r="B167" s="99">
        <v>23.643868221771566</v>
      </c>
      <c r="C167" s="99">
        <v>23.262721971630196</v>
      </c>
      <c r="D167" s="99">
        <v>24.052002324275506</v>
      </c>
      <c r="E167" s="99">
        <v>23.966408295726715</v>
      </c>
      <c r="F167" s="99">
        <v>24.191071513619644</v>
      </c>
      <c r="G167" s="99">
        <v>23.687095743089909</v>
      </c>
      <c r="H167" s="99">
        <v>24.133789888287104</v>
      </c>
      <c r="I167" s="99">
        <v>22.959220529243137</v>
      </c>
      <c r="J167" s="99">
        <v>24.712405651052894</v>
      </c>
      <c r="K167" s="99">
        <v>26.086429520323776</v>
      </c>
      <c r="L167" s="99">
        <v>24.423178868596171</v>
      </c>
      <c r="M167" s="99">
        <v>20.189962660420775</v>
      </c>
      <c r="N167" s="99">
        <v>17.761579417313488</v>
      </c>
      <c r="O167" s="99">
        <v>25.951629364813147</v>
      </c>
      <c r="P167" s="99">
        <v>24.565337531383765</v>
      </c>
      <c r="Q167" s="99">
        <v>22.681945032351098</v>
      </c>
      <c r="R167" s="99">
        <v>21.696826875422726</v>
      </c>
      <c r="S167" s="99">
        <v>21.852379229100016</v>
      </c>
      <c r="T167" s="99">
        <v>21.102704490932656</v>
      </c>
      <c r="U167" s="99">
        <v>20.781448214679099</v>
      </c>
      <c r="V167" s="99">
        <v>20.884810389363945</v>
      </c>
      <c r="W167" s="99">
        <v>20.759727558896337</v>
      </c>
      <c r="X167" s="99">
        <v>21.089793495303621</v>
      </c>
      <c r="Y167" s="99">
        <v>20.984623922719241</v>
      </c>
      <c r="DA167" s="63" t="s">
        <v>2904</v>
      </c>
    </row>
    <row r="168" spans="1:105" ht="12" customHeight="1" x14ac:dyDescent="0.25">
      <c r="A168" s="97" t="s">
        <v>123</v>
      </c>
      <c r="B168" s="99">
        <v>14.594631332190945</v>
      </c>
      <c r="C168" s="99">
        <v>14.433774717195588</v>
      </c>
      <c r="D168" s="99">
        <v>15.10532916550018</v>
      </c>
      <c r="E168" s="99">
        <v>15.044122588837235</v>
      </c>
      <c r="F168" s="99">
        <v>15.294378225665731</v>
      </c>
      <c r="G168" s="99">
        <v>15.325696604109117</v>
      </c>
      <c r="H168" s="99">
        <v>15.407151617393367</v>
      </c>
      <c r="I168" s="99">
        <v>14.687495817215799</v>
      </c>
      <c r="J168" s="99">
        <v>15.780628465097337</v>
      </c>
      <c r="K168" s="99">
        <v>16.74982083828867</v>
      </c>
      <c r="L168" s="99">
        <v>15.771713435521738</v>
      </c>
      <c r="M168" s="99">
        <v>12.819758643066052</v>
      </c>
      <c r="N168" s="99">
        <v>10.19230527314112</v>
      </c>
      <c r="O168" s="99">
        <v>17.175390438546259</v>
      </c>
      <c r="P168" s="99">
        <v>16.587096992954155</v>
      </c>
      <c r="Q168" s="99">
        <v>15.443186387710949</v>
      </c>
      <c r="R168" s="99">
        <v>15.197347044043546</v>
      </c>
      <c r="S168" s="99">
        <v>15.578084994945629</v>
      </c>
      <c r="T168" s="99">
        <v>15.261212662461224</v>
      </c>
      <c r="U168" s="99">
        <v>15.142782693338763</v>
      </c>
      <c r="V168" s="99">
        <v>15.344054726014473</v>
      </c>
      <c r="W168" s="99">
        <v>15.70953653377285</v>
      </c>
      <c r="X168" s="99">
        <v>16.2789264901682</v>
      </c>
      <c r="Y168" s="99">
        <v>16.23378565222194</v>
      </c>
      <c r="DA168" s="63" t="s">
        <v>2905</v>
      </c>
    </row>
    <row r="169" spans="1:105" ht="12" customHeight="1" x14ac:dyDescent="0.25">
      <c r="A169" s="100" t="s">
        <v>50</v>
      </c>
      <c r="B169" s="102">
        <v>4.7342828950791409</v>
      </c>
      <c r="C169" s="102">
        <v>4.613621565784582</v>
      </c>
      <c r="D169" s="102">
        <v>4.9078728497129935</v>
      </c>
      <c r="E169" s="102">
        <v>4.7361448467454368</v>
      </c>
      <c r="F169" s="102">
        <v>4.8836226325813659</v>
      </c>
      <c r="G169" s="102">
        <v>5.4257020640180942</v>
      </c>
      <c r="H169" s="102">
        <v>4.9482539725197192</v>
      </c>
      <c r="I169" s="102">
        <v>4.7054811587033392</v>
      </c>
      <c r="J169" s="102">
        <v>4.9580288608042231</v>
      </c>
      <c r="K169" s="102">
        <v>5.2749298269434002</v>
      </c>
      <c r="L169" s="102">
        <v>4.9142135775665281</v>
      </c>
      <c r="M169" s="102">
        <v>3.3592552644102769</v>
      </c>
      <c r="N169" s="102">
        <v>0.17984616671661516</v>
      </c>
      <c r="O169" s="102">
        <v>4.8256705727646496</v>
      </c>
      <c r="P169" s="102">
        <v>4.4563842910466454</v>
      </c>
      <c r="Q169" s="102">
        <v>3.8393582250157681</v>
      </c>
      <c r="R169" s="102">
        <v>4.1282510842885891</v>
      </c>
      <c r="S169" s="102">
        <v>4.171025547374855</v>
      </c>
      <c r="T169" s="102">
        <v>3.7710903770321669</v>
      </c>
      <c r="U169" s="102">
        <v>3.4016842020851263</v>
      </c>
      <c r="V169" s="102">
        <v>3.1976760948489154</v>
      </c>
      <c r="W169" s="102">
        <v>3.7872842578491484</v>
      </c>
      <c r="X169" s="102">
        <v>3.9155420595714285</v>
      </c>
      <c r="Y169" s="102">
        <v>3.3226589977907217</v>
      </c>
      <c r="DA169" s="131" t="s">
        <v>2906</v>
      </c>
    </row>
    <row r="170" spans="1:105" ht="12" customHeight="1" x14ac:dyDescent="0.25">
      <c r="A170" s="103" t="s">
        <v>52</v>
      </c>
      <c r="B170" s="105">
        <v>9.8603484371118011</v>
      </c>
      <c r="C170" s="105">
        <v>9.8201531514110059</v>
      </c>
      <c r="D170" s="105">
        <v>10.197456315787186</v>
      </c>
      <c r="E170" s="105">
        <v>10.307977742091797</v>
      </c>
      <c r="F170" s="105">
        <v>10.410755593084369</v>
      </c>
      <c r="G170" s="105">
        <v>9.8999945400910256</v>
      </c>
      <c r="H170" s="105">
        <v>10.458897644873648</v>
      </c>
      <c r="I170" s="105">
        <v>9.9820146585124583</v>
      </c>
      <c r="J170" s="105">
        <v>10.822599604293114</v>
      </c>
      <c r="K170" s="105">
        <v>11.474891011345269</v>
      </c>
      <c r="L170" s="105">
        <v>10.85749985795521</v>
      </c>
      <c r="M170" s="105">
        <v>9.4605033786557744</v>
      </c>
      <c r="N170" s="105">
        <v>10.012459106424505</v>
      </c>
      <c r="O170" s="105">
        <v>12.34971986578161</v>
      </c>
      <c r="P170" s="105">
        <v>12.130712701907509</v>
      </c>
      <c r="Q170" s="105">
        <v>11.603828162695176</v>
      </c>
      <c r="R170" s="105">
        <v>11.069095959754955</v>
      </c>
      <c r="S170" s="105">
        <v>11.407059447570777</v>
      </c>
      <c r="T170" s="105">
        <v>11.490122285429056</v>
      </c>
      <c r="U170" s="105">
        <v>11.741098491253638</v>
      </c>
      <c r="V170" s="105">
        <v>12.146378631165557</v>
      </c>
      <c r="W170" s="105">
        <v>11.9222522759237</v>
      </c>
      <c r="X170" s="105">
        <v>12.363384430596772</v>
      </c>
      <c r="Y170" s="105">
        <v>12.911126654431216</v>
      </c>
      <c r="DA170" s="132" t="s">
        <v>2907</v>
      </c>
    </row>
    <row r="171" spans="1:105" ht="12" customHeight="1" x14ac:dyDescent="0.25">
      <c r="A171" s="106" t="s">
        <v>122</v>
      </c>
      <c r="B171" s="102">
        <v>21.273165223411421</v>
      </c>
      <c r="C171" s="102">
        <v>20.829462652331795</v>
      </c>
      <c r="D171" s="102">
        <v>21.167157987389789</v>
      </c>
      <c r="E171" s="102">
        <v>20.934699533111715</v>
      </c>
      <c r="F171" s="102">
        <v>21.422417912102187</v>
      </c>
      <c r="G171" s="102">
        <v>20.518620622268262</v>
      </c>
      <c r="H171" s="102">
        <v>21.010159385837223</v>
      </c>
      <c r="I171" s="102">
        <v>20.884862083660014</v>
      </c>
      <c r="J171" s="102">
        <v>22.153159837564662</v>
      </c>
      <c r="K171" s="102">
        <v>23.562948724668129</v>
      </c>
      <c r="L171" s="102">
        <v>22.799509756092139</v>
      </c>
      <c r="M171" s="102">
        <v>22.408703717672495</v>
      </c>
      <c r="N171" s="102">
        <v>21.316897296947754</v>
      </c>
      <c r="O171" s="102">
        <v>21.52835110661346</v>
      </c>
      <c r="P171" s="102">
        <v>21.435670231068993</v>
      </c>
      <c r="Q171" s="102">
        <v>21.360121050203322</v>
      </c>
      <c r="R171" s="102">
        <v>21.730675622674674</v>
      </c>
      <c r="S171" s="102">
        <v>21.25824556750905</v>
      </c>
      <c r="T171" s="102">
        <v>20.135511173724051</v>
      </c>
      <c r="U171" s="102">
        <v>19.986264301493051</v>
      </c>
      <c r="V171" s="102">
        <v>19.726230682853529</v>
      </c>
      <c r="W171" s="102">
        <v>20.587656554829699</v>
      </c>
      <c r="X171" s="102">
        <v>20.952302978290856</v>
      </c>
      <c r="Y171" s="102">
        <v>20.355456551356312</v>
      </c>
      <c r="DA171" s="131" t="s">
        <v>2908</v>
      </c>
    </row>
    <row r="172" spans="1:105" ht="12" customHeight="1" x14ac:dyDescent="0.25">
      <c r="A172" s="107" t="s">
        <v>121</v>
      </c>
      <c r="B172" s="105">
        <v>14.274072359717897</v>
      </c>
      <c r="C172" s="105">
        <v>14.016059850826762</v>
      </c>
      <c r="D172" s="105">
        <v>14.375501885529625</v>
      </c>
      <c r="E172" s="105">
        <v>14.206258392050094</v>
      </c>
      <c r="F172" s="105">
        <v>14.637844056762951</v>
      </c>
      <c r="G172" s="105">
        <v>14.283451493368675</v>
      </c>
      <c r="H172" s="105">
        <v>14.496059240209233</v>
      </c>
      <c r="I172" s="105">
        <v>14.446705225323024</v>
      </c>
      <c r="J172" s="105">
        <v>15.301484747115557</v>
      </c>
      <c r="K172" s="105">
        <v>16.349975983267235</v>
      </c>
      <c r="L172" s="105">
        <v>15.890841689579185</v>
      </c>
      <c r="M172" s="105">
        <v>15.646998377541669</v>
      </c>
      <c r="N172" s="105">
        <v>14.705903411831551</v>
      </c>
      <c r="O172" s="105">
        <v>15.128092611768816</v>
      </c>
      <c r="P172" s="105">
        <v>15.176037000586167</v>
      </c>
      <c r="Q172" s="105">
        <v>15.134567564460861</v>
      </c>
      <c r="R172" s="105">
        <v>15.750046280446178</v>
      </c>
      <c r="S172" s="105">
        <v>15.627730008338224</v>
      </c>
      <c r="T172" s="105">
        <v>14.876371199682243</v>
      </c>
      <c r="U172" s="105">
        <v>14.797882588883658</v>
      </c>
      <c r="V172" s="105">
        <v>14.744553757368596</v>
      </c>
      <c r="W172" s="105">
        <v>15.890053572282259</v>
      </c>
      <c r="X172" s="105">
        <v>16.364364365724335</v>
      </c>
      <c r="Y172" s="105">
        <v>15.77994264784714</v>
      </c>
      <c r="DA172" s="132" t="s">
        <v>2909</v>
      </c>
    </row>
    <row r="173" spans="1:105" ht="12" customHeight="1" x14ac:dyDescent="0.25">
      <c r="A173" s="108" t="s">
        <v>53</v>
      </c>
      <c r="B173" s="99">
        <v>4.2742554558548962</v>
      </c>
      <c r="C173" s="99">
        <v>4.1393377061017373</v>
      </c>
      <c r="D173" s="99">
        <v>4.3164670591623944</v>
      </c>
      <c r="E173" s="99">
        <v>4.1200890801676984</v>
      </c>
      <c r="F173" s="99">
        <v>4.3102015547262553</v>
      </c>
      <c r="G173" s="99">
        <v>4.6686774935338562</v>
      </c>
      <c r="H173" s="99">
        <v>4.2981741361401893</v>
      </c>
      <c r="I173" s="99">
        <v>4.3133486928603668</v>
      </c>
      <c r="J173" s="99">
        <v>4.4853196041797121</v>
      </c>
      <c r="K173" s="99">
        <v>4.8177983485632261</v>
      </c>
      <c r="L173" s="99">
        <v>4.7007244756536073</v>
      </c>
      <c r="M173" s="99">
        <v>4.5273941681487697</v>
      </c>
      <c r="N173" s="99">
        <v>3.6000255834018322</v>
      </c>
      <c r="O173" s="99">
        <v>3.9799231379555131</v>
      </c>
      <c r="P173" s="99">
        <v>3.8821206181960033</v>
      </c>
      <c r="Q173" s="99">
        <v>3.6603891599735885</v>
      </c>
      <c r="R173" s="99">
        <v>4.1749243883102762</v>
      </c>
      <c r="S173" s="99">
        <v>4.1095633190322012</v>
      </c>
      <c r="T173" s="99">
        <v>3.5841577904694111</v>
      </c>
      <c r="U173" s="99">
        <v>3.24263309476274</v>
      </c>
      <c r="V173" s="99">
        <v>3.0227348002750558</v>
      </c>
      <c r="W173" s="99">
        <v>3.8822464538102754</v>
      </c>
      <c r="X173" s="99">
        <v>3.9994368655269636</v>
      </c>
      <c r="Y173" s="99">
        <v>3.1551523173119471</v>
      </c>
      <c r="DA173" s="63" t="s">
        <v>2910</v>
      </c>
    </row>
    <row r="174" spans="1:105" ht="12" customHeight="1" x14ac:dyDescent="0.25">
      <c r="A174" s="115" t="s">
        <v>52</v>
      </c>
      <c r="B174" s="110">
        <v>9.9998169038630014</v>
      </c>
      <c r="C174" s="110">
        <v>9.8767221447250222</v>
      </c>
      <c r="D174" s="110">
        <v>10.059034826367229</v>
      </c>
      <c r="E174" s="110">
        <v>10.086169311882395</v>
      </c>
      <c r="F174" s="110">
        <v>10.327642502036696</v>
      </c>
      <c r="G174" s="110">
        <v>9.6147739998348172</v>
      </c>
      <c r="H174" s="110">
        <v>10.197885104069043</v>
      </c>
      <c r="I174" s="110">
        <v>10.13335653246266</v>
      </c>
      <c r="J174" s="110">
        <v>10.816165142935846</v>
      </c>
      <c r="K174" s="110">
        <v>11.532177634704009</v>
      </c>
      <c r="L174" s="110">
        <v>11.190117213925578</v>
      </c>
      <c r="M174" s="110">
        <v>11.1196042093929</v>
      </c>
      <c r="N174" s="110">
        <v>11.105877828429721</v>
      </c>
      <c r="O174" s="110">
        <v>11.148169473813304</v>
      </c>
      <c r="P174" s="110">
        <v>11.293916382390165</v>
      </c>
      <c r="Q174" s="110">
        <v>11.474178404487271</v>
      </c>
      <c r="R174" s="110">
        <v>11.575121892135906</v>
      </c>
      <c r="S174" s="110">
        <v>11.518166689306023</v>
      </c>
      <c r="T174" s="110">
        <v>11.292213409212831</v>
      </c>
      <c r="U174" s="110">
        <v>11.555249494120918</v>
      </c>
      <c r="V174" s="110">
        <v>11.721818957093539</v>
      </c>
      <c r="W174" s="110">
        <v>12.007807118471979</v>
      </c>
      <c r="X174" s="110">
        <v>12.364927500197371</v>
      </c>
      <c r="Y174" s="110">
        <v>12.624790330535191</v>
      </c>
      <c r="DA174" s="60" t="s">
        <v>2911</v>
      </c>
    </row>
    <row r="175" spans="1:105" ht="12" customHeight="1" x14ac:dyDescent="0.25">
      <c r="A175" s="121" t="s">
        <v>54</v>
      </c>
      <c r="B175" s="123">
        <v>7.9263228355983735</v>
      </c>
      <c r="C175" s="123">
        <v>7.6745099732826647</v>
      </c>
      <c r="D175" s="123">
        <v>8.5995528132962384</v>
      </c>
      <c r="E175" s="123">
        <v>8.2749965483238661</v>
      </c>
      <c r="F175" s="123">
        <v>8.8211399569826572</v>
      </c>
      <c r="G175" s="123">
        <v>8.5702215661577092</v>
      </c>
      <c r="H175" s="123">
        <v>8.7791806277729663</v>
      </c>
      <c r="I175" s="123">
        <v>8.3376340339221588</v>
      </c>
      <c r="J175" s="123">
        <v>8.2845251868765821</v>
      </c>
      <c r="K175" s="123">
        <v>8.6305862084410556</v>
      </c>
      <c r="L175" s="123">
        <v>8.2147773147838574</v>
      </c>
      <c r="M175" s="123">
        <v>7.7320014888686401</v>
      </c>
      <c r="N175" s="123">
        <v>7.4874617421672323</v>
      </c>
      <c r="O175" s="123">
        <v>8.2418765364812963</v>
      </c>
      <c r="P175" s="123">
        <v>8.3351142172818928</v>
      </c>
      <c r="Q175" s="123">
        <v>8.1874407940420433</v>
      </c>
      <c r="R175" s="123">
        <v>8.4472886052490068</v>
      </c>
      <c r="S175" s="123">
        <v>8.3270453855702655</v>
      </c>
      <c r="T175" s="123">
        <v>8.5043576690079217</v>
      </c>
      <c r="U175" s="123">
        <v>8.7133746243031087</v>
      </c>
      <c r="V175" s="123">
        <v>9.838894665961984</v>
      </c>
      <c r="W175" s="123">
        <v>9.3539838713740213</v>
      </c>
      <c r="X175" s="123">
        <v>9.3042809386879775</v>
      </c>
      <c r="Y175" s="123">
        <v>7.694074711537974</v>
      </c>
      <c r="DA175" s="130" t="s">
        <v>2912</v>
      </c>
    </row>
    <row r="176" spans="1:105" ht="12" customHeight="1" x14ac:dyDescent="0.25">
      <c r="A176" s="97" t="s">
        <v>50</v>
      </c>
      <c r="B176" s="99">
        <v>9.9928334179623075</v>
      </c>
      <c r="C176" s="99">
        <v>10.003840100882538</v>
      </c>
      <c r="D176" s="99">
        <v>10.565898554278203</v>
      </c>
      <c r="E176" s="99">
        <v>10.15057695176553</v>
      </c>
      <c r="F176" s="99">
        <v>11.514509828175628</v>
      </c>
      <c r="G176" s="99">
        <v>10.63053524050027</v>
      </c>
      <c r="H176" s="99">
        <v>10.590531379554452</v>
      </c>
      <c r="I176" s="99">
        <v>10.936017214969114</v>
      </c>
      <c r="J176" s="99">
        <v>10.969749253758337</v>
      </c>
      <c r="K176" s="99">
        <v>9.6125976086219254</v>
      </c>
      <c r="L176" s="99">
        <v>11.867949024669967</v>
      </c>
      <c r="M176" s="99">
        <v>11.032691944023053</v>
      </c>
      <c r="N176" s="99">
        <v>3.4391807116891</v>
      </c>
      <c r="O176" s="99">
        <v>12.366212746212698</v>
      </c>
      <c r="P176" s="99">
        <v>11.90756884743214</v>
      </c>
      <c r="Q176" s="99">
        <v>10.343047743298021</v>
      </c>
      <c r="R176" s="99">
        <v>9.632819091877197</v>
      </c>
      <c r="S176" s="99">
        <v>9.4718695716414576</v>
      </c>
      <c r="T176" s="99">
        <v>11.28102806295891</v>
      </c>
      <c r="U176" s="99">
        <v>11.550742511305758</v>
      </c>
      <c r="V176" s="99">
        <v>13.085383444007645</v>
      </c>
      <c r="W176" s="99">
        <v>12.432635232297221</v>
      </c>
      <c r="X176" s="99">
        <v>11.488086661559322</v>
      </c>
      <c r="Y176" s="99">
        <v>10.143679363581757</v>
      </c>
      <c r="DA176" s="63" t="s">
        <v>2913</v>
      </c>
    </row>
    <row r="177" spans="1:105" ht="12" customHeight="1" x14ac:dyDescent="0.25">
      <c r="A177" s="109" t="s">
        <v>120</v>
      </c>
      <c r="B177" s="110">
        <v>7.8335732164624901</v>
      </c>
      <c r="C177" s="110">
        <v>7.5759275683763025</v>
      </c>
      <c r="D177" s="110">
        <v>8.5261970065957833</v>
      </c>
      <c r="E177" s="110">
        <v>8.2086762331139624</v>
      </c>
      <c r="F177" s="110">
        <v>8.7296755262324695</v>
      </c>
      <c r="G177" s="110">
        <v>8.5005207748678959</v>
      </c>
      <c r="H177" s="110">
        <v>8.7145878502617879</v>
      </c>
      <c r="I177" s="110">
        <v>8.2386350291345281</v>
      </c>
      <c r="J177" s="110">
        <v>8.175401614902059</v>
      </c>
      <c r="K177" s="110">
        <v>8.5893481843774779</v>
      </c>
      <c r="L177" s="110">
        <v>8.0566111489951311</v>
      </c>
      <c r="M177" s="110">
        <v>7.5829670838178211</v>
      </c>
      <c r="N177" s="110">
        <v>7.6874419100456857</v>
      </c>
      <c r="O177" s="110">
        <v>7.9528683375712301</v>
      </c>
      <c r="P177" s="110">
        <v>8.0105462822226432</v>
      </c>
      <c r="Q177" s="110">
        <v>7.9534606201603752</v>
      </c>
      <c r="R177" s="110">
        <v>8.3050957211571941</v>
      </c>
      <c r="S177" s="110">
        <v>8.1666592469437536</v>
      </c>
      <c r="T177" s="110">
        <v>8.0439084951008013</v>
      </c>
      <c r="U177" s="110">
        <v>8.1913459836540774</v>
      </c>
      <c r="V177" s="110">
        <v>9.1820720145550307</v>
      </c>
      <c r="W177" s="110">
        <v>8.6945984525969333</v>
      </c>
      <c r="X177" s="110">
        <v>8.8179954684504729</v>
      </c>
      <c r="Y177" s="110">
        <v>7.1208929576507192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73.1932195058953</v>
      </c>
      <c r="C3" s="118">
        <f t="shared" si="0"/>
        <v>84.088295068810581</v>
      </c>
      <c r="D3" s="118">
        <f t="shared" si="0"/>
        <v>62.409702404369703</v>
      </c>
      <c r="E3" s="118">
        <f t="shared" si="0"/>
        <v>82.185458349018532</v>
      </c>
      <c r="F3" s="118">
        <f t="shared" si="0"/>
        <v>94.605363988195549</v>
      </c>
      <c r="G3" s="118">
        <f t="shared" si="0"/>
        <v>103.3957788293513</v>
      </c>
      <c r="H3" s="118">
        <f t="shared" si="0"/>
        <v>57.552495757713523</v>
      </c>
      <c r="I3" s="118">
        <f t="shared" si="0"/>
        <v>63.073634235546017</v>
      </c>
      <c r="J3" s="118">
        <f t="shared" si="0"/>
        <v>131.66839320595398</v>
      </c>
      <c r="K3" s="118">
        <f t="shared" si="0"/>
        <v>87.050147505055321</v>
      </c>
      <c r="L3" s="118">
        <f t="shared" si="0"/>
        <v>81.630166655891955</v>
      </c>
      <c r="M3" s="118">
        <f t="shared" si="0"/>
        <v>110.23303884952283</v>
      </c>
      <c r="N3" s="118">
        <f t="shared" si="0"/>
        <v>40.20060050943615</v>
      </c>
      <c r="O3" s="118">
        <f t="shared" si="0"/>
        <v>49.660219853994889</v>
      </c>
      <c r="P3" s="118">
        <f t="shared" si="0"/>
        <v>78.965947008133682</v>
      </c>
      <c r="Q3" s="118">
        <f t="shared" si="0"/>
        <v>106.53334489714446</v>
      </c>
      <c r="R3" s="118">
        <f t="shared" ref="R3:V3" si="1">R4+R7+R9+R19</f>
        <v>70.55910571966777</v>
      </c>
      <c r="S3" s="118">
        <f t="shared" si="1"/>
        <v>97.50442712645841</v>
      </c>
      <c r="T3" s="118">
        <f t="shared" si="1"/>
        <v>81.748772917981512</v>
      </c>
      <c r="U3" s="118">
        <f t="shared" si="1"/>
        <v>87.741281707936537</v>
      </c>
      <c r="V3" s="118">
        <f t="shared" si="1"/>
        <v>87.392156319100991</v>
      </c>
      <c r="W3" s="118">
        <f t="shared" ref="W3:Y3" si="2">W4+W7+W9+W19</f>
        <v>98.548416020248538</v>
      </c>
      <c r="X3" s="118">
        <f t="shared" si="2"/>
        <v>88.805507838130154</v>
      </c>
      <c r="Y3" s="118">
        <f t="shared" si="2"/>
        <v>0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50.780162825227258</v>
      </c>
      <c r="C4" s="123">
        <f t="shared" si="3"/>
        <v>59.51767991361794</v>
      </c>
      <c r="D4" s="123">
        <f t="shared" si="3"/>
        <v>35.13606083350161</v>
      </c>
      <c r="E4" s="123">
        <f t="shared" si="3"/>
        <v>48.684372372669785</v>
      </c>
      <c r="F4" s="123">
        <f t="shared" si="3"/>
        <v>64.938031528762522</v>
      </c>
      <c r="G4" s="123">
        <f t="shared" si="3"/>
        <v>74.38153043885417</v>
      </c>
      <c r="H4" s="123">
        <f t="shared" si="3"/>
        <v>28.367706576485229</v>
      </c>
      <c r="I4" s="123">
        <f t="shared" si="3"/>
        <v>34.670780192458054</v>
      </c>
      <c r="J4" s="123">
        <f t="shared" si="3"/>
        <v>105.30308899763625</v>
      </c>
      <c r="K4" s="123">
        <f t="shared" si="3"/>
        <v>62.798340203500572</v>
      </c>
      <c r="L4" s="123">
        <f t="shared" si="3"/>
        <v>57.051071794181674</v>
      </c>
      <c r="M4" s="123">
        <f t="shared" si="3"/>
        <v>85.499737845728134</v>
      </c>
      <c r="N4" s="123">
        <f t="shared" si="3"/>
        <v>9.1264842517024807</v>
      </c>
      <c r="O4" s="123">
        <f t="shared" si="3"/>
        <v>21.308089580380191</v>
      </c>
      <c r="P4" s="123">
        <f t="shared" si="3"/>
        <v>49.684309479712205</v>
      </c>
      <c r="Q4" s="123">
        <f t="shared" si="3"/>
        <v>69.924045049782563</v>
      </c>
      <c r="R4" s="123">
        <f t="shared" ref="R4:V4" si="4">SUM(R5:R6)</f>
        <v>27.540204409957653</v>
      </c>
      <c r="S4" s="123">
        <f t="shared" si="4"/>
        <v>54.678801191158094</v>
      </c>
      <c r="T4" s="123">
        <f t="shared" si="4"/>
        <v>44.083926001329147</v>
      </c>
      <c r="U4" s="123">
        <f t="shared" si="4"/>
        <v>42.414529727315973</v>
      </c>
      <c r="V4" s="123">
        <f t="shared" si="4"/>
        <v>43.630782312954956</v>
      </c>
      <c r="W4" s="123">
        <f t="shared" ref="W4:Y4" si="5">SUM(W5:W6)</f>
        <v>56.038234354193406</v>
      </c>
      <c r="X4" s="123">
        <f t="shared" si="5"/>
        <v>46.496203156595165</v>
      </c>
      <c r="Y4" s="123">
        <f t="shared" si="5"/>
        <v>0</v>
      </c>
      <c r="DA4" s="130" t="s">
        <v>2917</v>
      </c>
    </row>
    <row r="5" spans="1:105" ht="12" customHeight="1" x14ac:dyDescent="0.25">
      <c r="A5" s="97" t="s">
        <v>51</v>
      </c>
      <c r="B5" s="99">
        <v>50.29314200879093</v>
      </c>
      <c r="C5" s="99">
        <v>58.970256074158911</v>
      </c>
      <c r="D5" s="99">
        <v>34.80337855259895</v>
      </c>
      <c r="E5" s="99">
        <v>48.249737568184813</v>
      </c>
      <c r="F5" s="99">
        <v>64.320932315706287</v>
      </c>
      <c r="G5" s="99">
        <v>73.684621957576795</v>
      </c>
      <c r="H5" s="99">
        <v>28.108640432426334</v>
      </c>
      <c r="I5" s="99">
        <v>34.373779964717137</v>
      </c>
      <c r="J5" s="99">
        <v>104.39877670030923</v>
      </c>
      <c r="K5" s="99">
        <v>62.233237874225431</v>
      </c>
      <c r="L5" s="99">
        <v>56.566163202036414</v>
      </c>
      <c r="M5" s="99">
        <v>84.775136507015262</v>
      </c>
      <c r="N5" s="99">
        <v>9.0576327440033637</v>
      </c>
      <c r="O5" s="99">
        <v>21.131829326486699</v>
      </c>
      <c r="P5" s="99">
        <v>49.26154681839872</v>
      </c>
      <c r="Q5" s="99">
        <v>69.361867756511842</v>
      </c>
      <c r="R5" s="99">
        <v>27.320100507573851</v>
      </c>
      <c r="S5" s="99">
        <v>54.243966132152913</v>
      </c>
      <c r="T5" s="99">
        <v>43.734736201614055</v>
      </c>
      <c r="U5" s="99">
        <v>42.079562195890453</v>
      </c>
      <c r="V5" s="99">
        <v>43.286892174302551</v>
      </c>
      <c r="W5" s="99">
        <v>55.596986958867348</v>
      </c>
      <c r="X5" s="99">
        <v>46.130094827133291</v>
      </c>
      <c r="Y5" s="99">
        <v>0</v>
      </c>
      <c r="DA5" s="63" t="s">
        <v>2918</v>
      </c>
    </row>
    <row r="6" spans="1:105" ht="12" customHeight="1" x14ac:dyDescent="0.25">
      <c r="A6" s="97" t="s">
        <v>53</v>
      </c>
      <c r="B6" s="99">
        <v>0.48702081643632544</v>
      </c>
      <c r="C6" s="99">
        <v>0.54742383945902739</v>
      </c>
      <c r="D6" s="99">
        <v>0.3326822809026605</v>
      </c>
      <c r="E6" s="99">
        <v>0.43463480448497188</v>
      </c>
      <c r="F6" s="99">
        <v>0.61709921305623783</v>
      </c>
      <c r="G6" s="99">
        <v>0.6969084812773706</v>
      </c>
      <c r="H6" s="99">
        <v>0.25906614405889417</v>
      </c>
      <c r="I6" s="99">
        <v>0.29700022774091933</v>
      </c>
      <c r="J6" s="99">
        <v>0.90431229732702023</v>
      </c>
      <c r="K6" s="99">
        <v>0.56510232927514381</v>
      </c>
      <c r="L6" s="99">
        <v>0.48490859214526105</v>
      </c>
      <c r="M6" s="99">
        <v>0.72460133871287369</v>
      </c>
      <c r="N6" s="99">
        <v>6.8851507699116535E-2</v>
      </c>
      <c r="O6" s="99">
        <v>0.17626025389349256</v>
      </c>
      <c r="P6" s="99">
        <v>0.42276266131348583</v>
      </c>
      <c r="Q6" s="99">
        <v>0.56217729327072408</v>
      </c>
      <c r="R6" s="99">
        <v>0.22010390238380267</v>
      </c>
      <c r="S6" s="99">
        <v>0.43483505900518327</v>
      </c>
      <c r="T6" s="99">
        <v>0.34918979971508984</v>
      </c>
      <c r="U6" s="99">
        <v>0.33496753142551733</v>
      </c>
      <c r="V6" s="99">
        <v>0.34389013865240708</v>
      </c>
      <c r="W6" s="99">
        <v>0.44124739532605983</v>
      </c>
      <c r="X6" s="99">
        <v>0.36610832946187</v>
      </c>
      <c r="Y6" s="99">
        <v>0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4.1230148478164939</v>
      </c>
      <c r="C7" s="123">
        <f t="shared" si="6"/>
        <v>6.6269167933799213</v>
      </c>
      <c r="D7" s="123">
        <f t="shared" si="6"/>
        <v>8.3050514293663049</v>
      </c>
      <c r="E7" s="123">
        <f t="shared" si="6"/>
        <v>14.825025295131855</v>
      </c>
      <c r="F7" s="123">
        <f t="shared" si="6"/>
        <v>10.18910339105115</v>
      </c>
      <c r="G7" s="123">
        <f t="shared" si="6"/>
        <v>10.181357215664251</v>
      </c>
      <c r="H7" s="123">
        <f t="shared" si="6"/>
        <v>9.7953055545015619</v>
      </c>
      <c r="I7" s="123">
        <f t="shared" si="6"/>
        <v>9.375286010525226</v>
      </c>
      <c r="J7" s="123">
        <f t="shared" si="6"/>
        <v>6.5705012827854778</v>
      </c>
      <c r="K7" s="123">
        <f t="shared" si="6"/>
        <v>3.2453426899578304</v>
      </c>
      <c r="L7" s="123">
        <f t="shared" si="6"/>
        <v>4.2840715295737066</v>
      </c>
      <c r="M7" s="123">
        <f t="shared" si="6"/>
        <v>4.9579637218469177</v>
      </c>
      <c r="N7" s="123">
        <f t="shared" si="6"/>
        <v>12.032640841803451</v>
      </c>
      <c r="O7" s="123">
        <f t="shared" si="6"/>
        <v>8.5203023886633069</v>
      </c>
      <c r="P7" s="123">
        <f t="shared" si="6"/>
        <v>9.3125602096756204</v>
      </c>
      <c r="Q7" s="123">
        <f t="shared" si="6"/>
        <v>16.676328819885381</v>
      </c>
      <c r="R7" s="123">
        <f t="shared" si="6"/>
        <v>22.34933491503158</v>
      </c>
      <c r="S7" s="123">
        <f t="shared" si="6"/>
        <v>22.263561670076232</v>
      </c>
      <c r="T7" s="123">
        <f t="shared" si="6"/>
        <v>17.524279697757834</v>
      </c>
      <c r="U7" s="123">
        <f t="shared" si="6"/>
        <v>24.950450134699533</v>
      </c>
      <c r="V7" s="123">
        <f t="shared" si="6"/>
        <v>22.448668410350564</v>
      </c>
      <c r="W7" s="123">
        <f t="shared" si="6"/>
        <v>20.555229406644749</v>
      </c>
      <c r="X7" s="123">
        <f t="shared" si="6"/>
        <v>19.817063556732457</v>
      </c>
      <c r="Y7" s="123">
        <f t="shared" si="6"/>
        <v>0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4.1230148478164939</v>
      </c>
      <c r="C8" s="99">
        <f>RES_hhdet_tesh!C8/RES_summary!C$19</f>
        <v>6.6269167933799213</v>
      </c>
      <c r="D8" s="99">
        <f>RES_hhdet_tesh!D8/RES_summary!D$19</f>
        <v>8.3050514293663049</v>
      </c>
      <c r="E8" s="99">
        <f>RES_hhdet_tesh!E8/RES_summary!E$19</f>
        <v>14.825025295131855</v>
      </c>
      <c r="F8" s="99">
        <f>RES_hhdet_tesh!F8/RES_summary!F$19</f>
        <v>10.18910339105115</v>
      </c>
      <c r="G8" s="99">
        <f>RES_hhdet_tesh!G8/RES_summary!G$19</f>
        <v>10.181357215664251</v>
      </c>
      <c r="H8" s="99">
        <f>RES_hhdet_tesh!H8/RES_summary!H$19</f>
        <v>9.7953055545015619</v>
      </c>
      <c r="I8" s="99">
        <f>RES_hhdet_tesh!I8/RES_summary!I$19</f>
        <v>9.375286010525226</v>
      </c>
      <c r="J8" s="99">
        <f>RES_hhdet_tesh!J8/RES_summary!J$19</f>
        <v>6.5705012827854778</v>
      </c>
      <c r="K8" s="99">
        <f>RES_hhdet_tesh!K8/RES_summary!K$19</f>
        <v>3.2453426899578304</v>
      </c>
      <c r="L8" s="99">
        <f>RES_hhdet_tesh!L8/RES_summary!L$19</f>
        <v>4.2840715295737066</v>
      </c>
      <c r="M8" s="99">
        <f>RES_hhdet_tesh!M8/RES_summary!M$19</f>
        <v>4.9579637218469177</v>
      </c>
      <c r="N8" s="99">
        <f>RES_hhdet_tesh!N8/RES_summary!N$19</f>
        <v>12.032640841803451</v>
      </c>
      <c r="O8" s="99">
        <f>RES_hhdet_tesh!O8/RES_summary!O$19</f>
        <v>8.5203023886633069</v>
      </c>
      <c r="P8" s="99">
        <f>RES_hhdet_tesh!P8/RES_summary!P$19</f>
        <v>9.3125602096756204</v>
      </c>
      <c r="Q8" s="99">
        <f>RES_hhdet_tesh!Q8/RES_summary!Q$19</f>
        <v>16.676328819885381</v>
      </c>
      <c r="R8" s="99">
        <f>RES_hhdet_tesh!R8/RES_summary!R$19</f>
        <v>22.34933491503158</v>
      </c>
      <c r="S8" s="99">
        <f>RES_hhdet_tesh!S8/RES_summary!S$19</f>
        <v>22.263561670076232</v>
      </c>
      <c r="T8" s="99">
        <f>RES_hhdet_tesh!T8/RES_summary!T$19</f>
        <v>17.524279697757834</v>
      </c>
      <c r="U8" s="99">
        <f>RES_hhdet_tesh!U8/RES_summary!U$19</f>
        <v>24.950450134699533</v>
      </c>
      <c r="V8" s="99">
        <f>RES_hhdet_tesh!V8/RES_summary!V$19</f>
        <v>22.448668410350564</v>
      </c>
      <c r="W8" s="99">
        <f>RES_hhdet_tesh!W8/RES_summary!W$19</f>
        <v>20.555229406644749</v>
      </c>
      <c r="X8" s="99">
        <f>RES_hhdet_tesh!X8/RES_summary!X$19</f>
        <v>19.817063556732457</v>
      </c>
      <c r="Y8" s="99">
        <f>RES_hhdet_tesh!Y8/RES_summary!Y$19</f>
        <v>0</v>
      </c>
      <c r="DA8" s="63" t="s">
        <v>2921</v>
      </c>
    </row>
    <row r="9" spans="1:105" ht="12" customHeight="1" x14ac:dyDescent="0.25">
      <c r="A9" s="121" t="s">
        <v>55</v>
      </c>
      <c r="B9" s="123">
        <v>12.512884210792732</v>
      </c>
      <c r="C9" s="123">
        <v>12.328117060484567</v>
      </c>
      <c r="D9" s="123">
        <v>12.639455122127123</v>
      </c>
      <c r="E9" s="123">
        <v>12.565259421006289</v>
      </c>
      <c r="F9" s="123">
        <v>12.940314579614869</v>
      </c>
      <c r="G9" s="123">
        <v>12.461997372271389</v>
      </c>
      <c r="H9" s="123">
        <v>12.841854197879956</v>
      </c>
      <c r="I9" s="123">
        <v>12.798883870411299</v>
      </c>
      <c r="J9" s="123">
        <v>13.599501374478422</v>
      </c>
      <c r="K9" s="123">
        <v>14.535374006212681</v>
      </c>
      <c r="L9" s="123">
        <v>14.134116222176985</v>
      </c>
      <c r="M9" s="123">
        <v>13.968351519839082</v>
      </c>
      <c r="N9" s="123">
        <v>13.365574371280308</v>
      </c>
      <c r="O9" s="123">
        <v>13.611042401423649</v>
      </c>
      <c r="P9" s="123">
        <v>13.694508445979841</v>
      </c>
      <c r="Q9" s="123">
        <v>13.772124030294338</v>
      </c>
      <c r="R9" s="123">
        <v>14.272948941777443</v>
      </c>
      <c r="S9" s="123">
        <v>14.229182885222313</v>
      </c>
      <c r="T9" s="123">
        <v>13.690680650032595</v>
      </c>
      <c r="U9" s="123">
        <v>13.759220253797498</v>
      </c>
      <c r="V9" s="123">
        <v>13.811448939721505</v>
      </c>
      <c r="W9" s="123">
        <v>14.75062548663535</v>
      </c>
      <c r="X9" s="123">
        <v>15.236046994513414</v>
      </c>
      <c r="Y9" s="123">
        <v>0</v>
      </c>
      <c r="DA9" s="130" t="s">
        <v>2922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12.329026524909091</v>
      </c>
      <c r="C11" s="99">
        <v>12.25580491925051</v>
      </c>
      <c r="D11" s="99">
        <v>12.816588392600377</v>
      </c>
      <c r="E11" s="99">
        <v>12.857966845319773</v>
      </c>
      <c r="F11" s="99">
        <v>13.0561382302691</v>
      </c>
      <c r="G11" s="99">
        <v>12.851245963090916</v>
      </c>
      <c r="H11" s="99">
        <v>13.17843359510473</v>
      </c>
      <c r="I11" s="99">
        <v>12.581129538381939</v>
      </c>
      <c r="J11" s="99">
        <v>13.588596416581119</v>
      </c>
      <c r="K11" s="99">
        <v>14.439505483417504</v>
      </c>
      <c r="L11" s="99">
        <v>13.640001145517989</v>
      </c>
      <c r="M11" s="99">
        <v>11.38910744349478</v>
      </c>
      <c r="N11" s="99">
        <v>10.12194972698018</v>
      </c>
      <c r="O11" s="99">
        <v>15.10621094644568</v>
      </c>
      <c r="P11" s="99">
        <v>14.689330644090639</v>
      </c>
      <c r="Q11" s="99">
        <v>13.844450963310264</v>
      </c>
      <c r="R11" s="99">
        <v>13.563673123842856</v>
      </c>
      <c r="S11" s="99">
        <v>14.011507312806765</v>
      </c>
      <c r="T11" s="99">
        <v>13.87364452433204</v>
      </c>
      <c r="U11" s="99">
        <v>13.895492109342443</v>
      </c>
      <c r="V11" s="99">
        <v>14.271812821071453</v>
      </c>
      <c r="W11" s="99">
        <v>14.553844961920126</v>
      </c>
      <c r="X11" s="99">
        <v>15.155322749807789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12.329026524909091</v>
      </c>
      <c r="C12" s="99">
        <v>12.255957681200828</v>
      </c>
      <c r="D12" s="99">
        <v>12.816749116252996</v>
      </c>
      <c r="E12" s="99">
        <v>12.85871149857908</v>
      </c>
      <c r="F12" s="99">
        <v>13.055424996342907</v>
      </c>
      <c r="G12" s="99">
        <v>12.849455233228445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2.4686780877972905</v>
      </c>
      <c r="C13" s="102">
        <v>2.4342935045318739</v>
      </c>
      <c r="D13" s="102">
        <v>2.6151298597011858</v>
      </c>
      <c r="E13" s="102">
        <v>2.5433731253648024</v>
      </c>
      <c r="F13" s="102">
        <v>2.6346314381531726</v>
      </c>
      <c r="G13" s="102">
        <v>2.9396341711729566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9.8603484371118029</v>
      </c>
      <c r="C14" s="105">
        <v>9.8216641766689552</v>
      </c>
      <c r="D14" s="105">
        <v>10.20161925655181</v>
      </c>
      <c r="E14" s="105">
        <v>10.315338373214274</v>
      </c>
      <c r="F14" s="105">
        <v>10.420793558189736</v>
      </c>
      <c r="G14" s="105">
        <v>9.9098210620554887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12.514200034507169</v>
      </c>
      <c r="C15" s="102">
        <v>12.326622389544557</v>
      </c>
      <c r="D15" s="102">
        <v>12.639818033186355</v>
      </c>
      <c r="E15" s="102">
        <v>12.563037975299091</v>
      </c>
      <c r="F15" s="102">
        <v>12.943494974465175</v>
      </c>
      <c r="G15" s="102">
        <v>12.461758921573356</v>
      </c>
      <c r="H15" s="102">
        <v>12.840688856403879</v>
      </c>
      <c r="I15" s="102">
        <v>12.794021908311947</v>
      </c>
      <c r="J15" s="102">
        <v>13.589766514473869</v>
      </c>
      <c r="K15" s="102">
        <v>14.526430941529425</v>
      </c>
      <c r="L15" s="102">
        <v>14.130268340668456</v>
      </c>
      <c r="M15" s="102">
        <v>13.980192896969527</v>
      </c>
      <c r="N15" s="102">
        <v>13.377775858246999</v>
      </c>
      <c r="O15" s="102">
        <v>13.618561102128185</v>
      </c>
      <c r="P15" s="102">
        <v>13.705219021266307</v>
      </c>
      <c r="Q15" s="102">
        <v>13.751139814898252</v>
      </c>
      <c r="R15" s="102">
        <v>14.242372197973813</v>
      </c>
      <c r="S15" s="102">
        <v>14.195108659668945</v>
      </c>
      <c r="T15" s="102">
        <v>13.645666720947766</v>
      </c>
      <c r="U15" s="102">
        <v>13.749972829527669</v>
      </c>
      <c r="V15" s="102">
        <v>13.825616527834088</v>
      </c>
      <c r="W15" s="102">
        <v>14.76940709638952</v>
      </c>
      <c r="X15" s="102">
        <v>15.219521652776553</v>
      </c>
      <c r="Y15" s="102">
        <v>0</v>
      </c>
      <c r="DA15" s="131" t="s">
        <v>2928</v>
      </c>
    </row>
    <row r="16" spans="1:105" ht="12" customHeight="1" x14ac:dyDescent="0.25">
      <c r="A16" s="107" t="s">
        <v>121</v>
      </c>
      <c r="B16" s="105">
        <v>12.514200034507168</v>
      </c>
      <c r="C16" s="105">
        <v>12.329750956235069</v>
      </c>
      <c r="D16" s="105">
        <v>12.637297034280698</v>
      </c>
      <c r="E16" s="105">
        <v>12.56321403961185</v>
      </c>
      <c r="F16" s="105">
        <v>12.937253838426816</v>
      </c>
      <c r="G16" s="105">
        <v>12.457778467690995</v>
      </c>
      <c r="H16" s="105">
        <v>12.839667671344101</v>
      </c>
      <c r="I16" s="105">
        <v>12.800775926483192</v>
      </c>
      <c r="J16" s="105">
        <v>13.601615603728538</v>
      </c>
      <c r="K16" s="105">
        <v>14.53771492715315</v>
      </c>
      <c r="L16" s="105">
        <v>14.136639886370359</v>
      </c>
      <c r="M16" s="105">
        <v>13.974442759774556</v>
      </c>
      <c r="N16" s="105">
        <v>13.37354051641374</v>
      </c>
      <c r="O16" s="105">
        <v>13.598683250108181</v>
      </c>
      <c r="P16" s="105">
        <v>13.683649690254809</v>
      </c>
      <c r="Q16" s="105">
        <v>13.779617892038468</v>
      </c>
      <c r="R16" s="105">
        <v>14.287788049004705</v>
      </c>
      <c r="S16" s="105">
        <v>14.242445073995272</v>
      </c>
      <c r="T16" s="105">
        <v>13.705143032305434</v>
      </c>
      <c r="U16" s="105">
        <v>13.761745351358064</v>
      </c>
      <c r="V16" s="105">
        <v>13.804501492141016</v>
      </c>
      <c r="W16" s="105">
        <v>14.745795474184156</v>
      </c>
      <c r="X16" s="105">
        <v>15.241496223210117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2.5143831306441657</v>
      </c>
      <c r="C17" s="99">
        <v>2.4520047345639306</v>
      </c>
      <c r="D17" s="99">
        <v>2.5749640860389329</v>
      </c>
      <c r="E17" s="99">
        <v>2.471740566422802</v>
      </c>
      <c r="F17" s="99">
        <v>2.6004857370599712</v>
      </c>
      <c r="G17" s="99">
        <v>2.8325915633403214</v>
      </c>
      <c r="H17" s="99">
        <v>2.6266536502781541</v>
      </c>
      <c r="I17" s="99">
        <v>2.6487146556035519</v>
      </c>
      <c r="J17" s="99">
        <v>2.7639549725548123</v>
      </c>
      <c r="K17" s="99">
        <v>2.9793806066189235</v>
      </c>
      <c r="L17" s="99">
        <v>2.9176641981065434</v>
      </c>
      <c r="M17" s="99">
        <v>2.8212546766574107</v>
      </c>
      <c r="N17" s="99">
        <v>2.2520715121493597</v>
      </c>
      <c r="O17" s="99">
        <v>2.5009494179132905</v>
      </c>
      <c r="P17" s="99">
        <v>2.4710393146268999</v>
      </c>
      <c r="Q17" s="99">
        <v>2.3816187620893956</v>
      </c>
      <c r="R17" s="99">
        <v>2.7757993265272281</v>
      </c>
      <c r="S17" s="99">
        <v>2.7798996260469977</v>
      </c>
      <c r="T17" s="99">
        <v>2.4605138938010747</v>
      </c>
      <c r="U17" s="99">
        <v>2.2489464334374372</v>
      </c>
      <c r="V17" s="99">
        <v>2.1228759328962621</v>
      </c>
      <c r="W17" s="99">
        <v>2.7746956490421093</v>
      </c>
      <c r="X17" s="99">
        <v>2.9073268410146245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9.9998169038630014</v>
      </c>
      <c r="C18" s="99">
        <v>9.8777462216711349</v>
      </c>
      <c r="D18" s="99">
        <v>10.062332948241769</v>
      </c>
      <c r="E18" s="99">
        <v>10.091473473189048</v>
      </c>
      <c r="F18" s="99">
        <v>10.336768101366845</v>
      </c>
      <c r="G18" s="99">
        <v>9.6251869043506701</v>
      </c>
      <c r="H18" s="99">
        <v>10.213014021065947</v>
      </c>
      <c r="I18" s="99">
        <v>10.152061270879638</v>
      </c>
      <c r="J18" s="99">
        <v>10.837660631173726</v>
      </c>
      <c r="K18" s="99">
        <v>11.558334320534225</v>
      </c>
      <c r="L18" s="99">
        <v>11.218975688263814</v>
      </c>
      <c r="M18" s="99">
        <v>11.153188083117147</v>
      </c>
      <c r="N18" s="99">
        <v>11.121469004264377</v>
      </c>
      <c r="O18" s="99">
        <v>11.097733832194889</v>
      </c>
      <c r="P18" s="99">
        <v>11.212610375627909</v>
      </c>
      <c r="Q18" s="99">
        <v>11.397999129949072</v>
      </c>
      <c r="R18" s="99">
        <v>11.511988722477476</v>
      </c>
      <c r="S18" s="99">
        <v>11.462545447948276</v>
      </c>
      <c r="T18" s="99">
        <v>11.24462913850436</v>
      </c>
      <c r="U18" s="99">
        <v>11.512798917920627</v>
      </c>
      <c r="V18" s="99">
        <v>11.681625559244756</v>
      </c>
      <c r="W18" s="99">
        <v>11.971099825142048</v>
      </c>
      <c r="X18" s="99">
        <v>12.334169382195494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5.7771576220588283</v>
      </c>
      <c r="C19" s="123">
        <v>5.6155813013281435</v>
      </c>
      <c r="D19" s="123">
        <v>6.3291350193746636</v>
      </c>
      <c r="E19" s="123">
        <v>6.1108012602106019</v>
      </c>
      <c r="F19" s="123">
        <v>6.5379144887670089</v>
      </c>
      <c r="G19" s="123">
        <v>6.3708938025614978</v>
      </c>
      <c r="H19" s="123">
        <v>6.5476294288467756</v>
      </c>
      <c r="I19" s="123">
        <v>6.2286841621514339</v>
      </c>
      <c r="J19" s="123">
        <v>6.1953015510538387</v>
      </c>
      <c r="K19" s="123">
        <v>6.4710906053842407</v>
      </c>
      <c r="L19" s="123">
        <v>6.1609071099595827</v>
      </c>
      <c r="M19" s="123">
        <v>5.8069857621086838</v>
      </c>
      <c r="N19" s="123">
        <v>5.6759010446499101</v>
      </c>
      <c r="O19" s="123">
        <v>6.2207854835277434</v>
      </c>
      <c r="P19" s="123">
        <v>6.2745688727660189</v>
      </c>
      <c r="Q19" s="123">
        <v>6.160846997182178</v>
      </c>
      <c r="R19" s="123">
        <v>6.3966174529010944</v>
      </c>
      <c r="S19" s="123">
        <v>6.3328813800017665</v>
      </c>
      <c r="T19" s="123">
        <v>6.4498865688619365</v>
      </c>
      <c r="U19" s="123">
        <v>6.6170815921235393</v>
      </c>
      <c r="V19" s="123">
        <v>7.5012566560739744</v>
      </c>
      <c r="W19" s="123">
        <v>7.2043267727750386</v>
      </c>
      <c r="X19" s="123">
        <v>7.2561941302891189</v>
      </c>
      <c r="Y19" s="123">
        <v>0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5.7821164370775771</v>
      </c>
      <c r="C21" s="99">
        <v>5.7989659112067677</v>
      </c>
      <c r="D21" s="99">
        <v>6.1361493512708654</v>
      </c>
      <c r="E21" s="99">
        <v>5.9054984159765613</v>
      </c>
      <c r="F21" s="99">
        <v>6.7137650593726308</v>
      </c>
      <c r="G21" s="99">
        <v>6.2124216615693797</v>
      </c>
      <c r="H21" s="99">
        <v>6.2064144141483686</v>
      </c>
      <c r="I21" s="99">
        <v>6.4179281585000441</v>
      </c>
      <c r="J21" s="99">
        <v>6.4427452685278741</v>
      </c>
      <c r="K21" s="99">
        <v>5.6501096409614338</v>
      </c>
      <c r="L21" s="99">
        <v>6.9806508288559668</v>
      </c>
      <c r="M21" s="99">
        <v>6.4939450897784452</v>
      </c>
      <c r="N21" s="99">
        <v>2.0259773498908005</v>
      </c>
      <c r="O21" s="99">
        <v>7.2923882335983414</v>
      </c>
      <c r="P21" s="99">
        <v>7.0267411136639994</v>
      </c>
      <c r="Q21" s="99">
        <v>6.1093419637757176</v>
      </c>
      <c r="R21" s="99">
        <v>5.6993817067055392</v>
      </c>
      <c r="S21" s="99">
        <v>5.6217068293577173</v>
      </c>
      <c r="T21" s="99">
        <v>6.7219789350641932</v>
      </c>
      <c r="U21" s="99">
        <v>6.9007960455635198</v>
      </c>
      <c r="V21" s="99">
        <v>7.849722660153251</v>
      </c>
      <c r="W21" s="99">
        <v>7.5010809978951567</v>
      </c>
      <c r="X21" s="99">
        <v>6.9648382015991608</v>
      </c>
      <c r="Y21" s="99">
        <v>0</v>
      </c>
      <c r="DA21" s="63" t="s">
        <v>2934</v>
      </c>
    </row>
    <row r="22" spans="1:105" ht="12" customHeight="1" x14ac:dyDescent="0.25">
      <c r="A22" s="109" t="s">
        <v>120</v>
      </c>
      <c r="B22" s="110">
        <v>5.776935010669912</v>
      </c>
      <c r="C22" s="110">
        <v>5.6073447863540551</v>
      </c>
      <c r="D22" s="110">
        <v>6.3378081953457395</v>
      </c>
      <c r="E22" s="110">
        <v>6.1200286236276105</v>
      </c>
      <c r="F22" s="110">
        <v>6.5300081201404145</v>
      </c>
      <c r="G22" s="110">
        <v>6.3779956270617841</v>
      </c>
      <c r="H22" s="110">
        <v>6.5636057277756175</v>
      </c>
      <c r="I22" s="110">
        <v>6.219268523186031</v>
      </c>
      <c r="J22" s="110">
        <v>6.1830457948639408</v>
      </c>
      <c r="K22" s="110">
        <v>6.5111100276916467</v>
      </c>
      <c r="L22" s="110">
        <v>6.1212267065315054</v>
      </c>
      <c r="M22" s="110">
        <v>5.7740146129431</v>
      </c>
      <c r="N22" s="110">
        <v>5.870095702768503</v>
      </c>
      <c r="O22" s="110">
        <v>6.0977289543231503</v>
      </c>
      <c r="P22" s="110">
        <v>6.173033552691674</v>
      </c>
      <c r="Q22" s="110">
        <v>6.1682505128424649</v>
      </c>
      <c r="R22" s="110">
        <v>6.4982748625210496</v>
      </c>
      <c r="S22" s="110">
        <v>6.4472125664421105</v>
      </c>
      <c r="T22" s="110">
        <v>6.4007028536181885</v>
      </c>
      <c r="U22" s="110">
        <v>6.5591094631206559</v>
      </c>
      <c r="V22" s="110">
        <v>7.4207546952523815</v>
      </c>
      <c r="W22" s="110">
        <v>7.1295987360157298</v>
      </c>
      <c r="X22" s="110">
        <v>7.3332266765370848</v>
      </c>
      <c r="Y22" s="110">
        <v>0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71.828398341771177</v>
      </c>
      <c r="C24" s="118">
        <f t="shared" si="7"/>
        <v>79.220732185449677</v>
      </c>
      <c r="D24" s="118">
        <f t="shared" si="7"/>
        <v>73.734119199898601</v>
      </c>
      <c r="E24" s="118">
        <f t="shared" si="7"/>
        <v>84.086701033140272</v>
      </c>
      <c r="F24" s="118">
        <f t="shared" si="7"/>
        <v>87.164019699782855</v>
      </c>
      <c r="G24" s="118">
        <f t="shared" si="7"/>
        <v>85.472980068657364</v>
      </c>
      <c r="H24" s="118">
        <f t="shared" si="7"/>
        <v>85.470615272898854</v>
      </c>
      <c r="I24" s="118">
        <f t="shared" si="7"/>
        <v>84.736599814572529</v>
      </c>
      <c r="J24" s="118">
        <f t="shared" si="7"/>
        <v>85.65603576345022</v>
      </c>
      <c r="K24" s="118">
        <f t="shared" si="7"/>
        <v>73.118575552983771</v>
      </c>
      <c r="L24" s="118">
        <f t="shared" si="7"/>
        <v>83.794344293733189</v>
      </c>
      <c r="M24" s="118">
        <f t="shared" si="7"/>
        <v>75.010006521187051</v>
      </c>
      <c r="N24" s="118">
        <f t="shared" si="7"/>
        <v>57.733487979301358</v>
      </c>
      <c r="O24" s="118">
        <f t="shared" si="7"/>
        <v>85.117544668475006</v>
      </c>
      <c r="P24" s="118">
        <f t="shared" si="7"/>
        <v>109.57273958147272</v>
      </c>
      <c r="Q24" s="118">
        <f t="shared" si="7"/>
        <v>102.45144499681781</v>
      </c>
      <c r="R24" s="118">
        <f t="shared" ref="R24:V24" si="8">R25+R28+R30+R39</f>
        <v>103.20527410253024</v>
      </c>
      <c r="S24" s="118">
        <f t="shared" si="8"/>
        <v>103.30283415893717</v>
      </c>
      <c r="T24" s="118">
        <f t="shared" si="8"/>
        <v>81.207717626944401</v>
      </c>
      <c r="U24" s="118">
        <f t="shared" si="8"/>
        <v>73.231953784988605</v>
      </c>
      <c r="V24" s="118">
        <f t="shared" si="8"/>
        <v>48.927150623426215</v>
      </c>
      <c r="W24" s="118">
        <f t="shared" ref="W24:Y24" si="9">W25+W28+W30+W39</f>
        <v>79.917705547523937</v>
      </c>
      <c r="X24" s="118">
        <f t="shared" si="9"/>
        <v>80.082593223247585</v>
      </c>
      <c r="Y24" s="118">
        <f t="shared" si="9"/>
        <v>77.495826409648075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49.415568634782744</v>
      </c>
      <c r="C25" s="123">
        <f t="shared" si="10"/>
        <v>55.314060544741949</v>
      </c>
      <c r="D25" s="123">
        <f t="shared" si="10"/>
        <v>48.934849108941307</v>
      </c>
      <c r="E25" s="123">
        <f t="shared" si="10"/>
        <v>57.41803259012395</v>
      </c>
      <c r="F25" s="123">
        <f t="shared" si="10"/>
        <v>63.493391537064333</v>
      </c>
      <c r="G25" s="123">
        <f t="shared" si="10"/>
        <v>62.954244031603878</v>
      </c>
      <c r="H25" s="123">
        <f t="shared" si="10"/>
        <v>62.452180620156426</v>
      </c>
      <c r="I25" s="123">
        <f t="shared" si="10"/>
        <v>59.584618174941738</v>
      </c>
      <c r="J25" s="123">
        <f t="shared" si="10"/>
        <v>59.40086185045584</v>
      </c>
      <c r="K25" s="123">
        <f t="shared" si="10"/>
        <v>46.807224109372434</v>
      </c>
      <c r="L25" s="123">
        <f t="shared" si="10"/>
        <v>54.321173521719786</v>
      </c>
      <c r="M25" s="123">
        <f t="shared" si="10"/>
        <v>44.851124485385654</v>
      </c>
      <c r="N25" s="123">
        <f t="shared" si="10"/>
        <v>18.570812875749063</v>
      </c>
      <c r="O25" s="123">
        <f t="shared" si="10"/>
        <v>52.76844462568355</v>
      </c>
      <c r="P25" s="123">
        <f t="shared" si="10"/>
        <v>79.046071003039955</v>
      </c>
      <c r="Q25" s="123">
        <f t="shared" si="10"/>
        <v>67.941611151838984</v>
      </c>
      <c r="R25" s="123">
        <f t="shared" ref="R25:V25" si="11">SUM(R26:R27)</f>
        <v>64.458178802979148</v>
      </c>
      <c r="S25" s="123">
        <f t="shared" si="11"/>
        <v>64.045814062572845</v>
      </c>
      <c r="T25" s="123">
        <f t="shared" si="11"/>
        <v>47.389945146565168</v>
      </c>
      <c r="U25" s="123">
        <f t="shared" si="11"/>
        <v>33.67816373468704</v>
      </c>
      <c r="V25" s="123">
        <f t="shared" si="11"/>
        <v>12.759956744230143</v>
      </c>
      <c r="W25" s="123">
        <f t="shared" ref="W25:Y25" si="12">SUM(W26:W27)</f>
        <v>45.821865280665129</v>
      </c>
      <c r="X25" s="123">
        <f t="shared" si="12"/>
        <v>48.51181458235969</v>
      </c>
      <c r="Y25" s="123">
        <f t="shared" si="12"/>
        <v>41.053368443591069</v>
      </c>
      <c r="DA25" s="130" t="s">
        <v>2937</v>
      </c>
    </row>
    <row r="26" spans="1:105" ht="12" customHeight="1" x14ac:dyDescent="0.25">
      <c r="A26" s="97" t="s">
        <v>74</v>
      </c>
      <c r="B26" s="99">
        <v>48.247538819562635</v>
      </c>
      <c r="C26" s="99">
        <v>54.059468659657995</v>
      </c>
      <c r="D26" s="99">
        <v>47.792733301050951</v>
      </c>
      <c r="E26" s="99">
        <v>56.153453419427997</v>
      </c>
      <c r="F26" s="99">
        <v>62.006163608691459</v>
      </c>
      <c r="G26" s="99">
        <v>61.500076136059143</v>
      </c>
      <c r="H26" s="99">
        <v>61.045598204977779</v>
      </c>
      <c r="I26" s="99">
        <v>58.324757727118659</v>
      </c>
      <c r="J26" s="99">
        <v>58.141787391245238</v>
      </c>
      <c r="K26" s="99">
        <v>45.768239963062172</v>
      </c>
      <c r="L26" s="99">
        <v>53.181440162686805</v>
      </c>
      <c r="M26" s="99">
        <v>43.912781546458717</v>
      </c>
      <c r="N26" s="99">
        <v>18.224479857323352</v>
      </c>
      <c r="O26" s="99">
        <v>51.69056907961658</v>
      </c>
      <c r="P26" s="99">
        <v>77.385759276526628</v>
      </c>
      <c r="Q26" s="99">
        <v>66.592286494605716</v>
      </c>
      <c r="R26" s="99">
        <v>63.185545747563275</v>
      </c>
      <c r="S26" s="99">
        <v>62.787507766445131</v>
      </c>
      <c r="T26" s="99">
        <v>46.462522219327631</v>
      </c>
      <c r="U26" s="99">
        <v>33.021017594635595</v>
      </c>
      <c r="V26" s="99">
        <v>12.511465266265194</v>
      </c>
      <c r="W26" s="99">
        <v>44.930386396075164</v>
      </c>
      <c r="X26" s="99">
        <v>47.568013893905785</v>
      </c>
      <c r="Y26" s="99">
        <v>40.253868979207816</v>
      </c>
      <c r="DA26" s="63" t="s">
        <v>2938</v>
      </c>
    </row>
    <row r="27" spans="1:105" ht="12" customHeight="1" x14ac:dyDescent="0.25">
      <c r="A27" s="97" t="s">
        <v>53</v>
      </c>
      <c r="B27" s="99">
        <v>1.1680298152201085</v>
      </c>
      <c r="C27" s="99">
        <v>1.2545918850839513</v>
      </c>
      <c r="D27" s="99">
        <v>1.1421158078903557</v>
      </c>
      <c r="E27" s="99">
        <v>1.2645791706959555</v>
      </c>
      <c r="F27" s="99">
        <v>1.4872279283728715</v>
      </c>
      <c r="G27" s="99">
        <v>1.4541678955447386</v>
      </c>
      <c r="H27" s="99">
        <v>1.4065824151786464</v>
      </c>
      <c r="I27" s="99">
        <v>1.2598604478230779</v>
      </c>
      <c r="J27" s="99">
        <v>1.2590744592106038</v>
      </c>
      <c r="K27" s="99">
        <v>1.0389841463102594</v>
      </c>
      <c r="L27" s="99">
        <v>1.1397333590329812</v>
      </c>
      <c r="M27" s="99">
        <v>0.93834293892693688</v>
      </c>
      <c r="N27" s="99">
        <v>0.34633301842571046</v>
      </c>
      <c r="O27" s="99">
        <v>1.0778755460669693</v>
      </c>
      <c r="P27" s="99">
        <v>1.6603117265133329</v>
      </c>
      <c r="Q27" s="99">
        <v>1.3493246572332747</v>
      </c>
      <c r="R27" s="99">
        <v>1.2726330554158714</v>
      </c>
      <c r="S27" s="99">
        <v>1.2583062961277118</v>
      </c>
      <c r="T27" s="99">
        <v>0.9274229272375345</v>
      </c>
      <c r="U27" s="99">
        <v>0.65714614005144645</v>
      </c>
      <c r="V27" s="99">
        <v>0.24849147796494819</v>
      </c>
      <c r="W27" s="99">
        <v>0.89147888458996816</v>
      </c>
      <c r="X27" s="99">
        <v>0.94380068845390175</v>
      </c>
      <c r="Y27" s="99">
        <v>0.79949946438325181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4.1227910026668271</v>
      </c>
      <c r="C28" s="123">
        <f t="shared" si="13"/>
        <v>5.9631435813592937</v>
      </c>
      <c r="D28" s="123">
        <f t="shared" si="13"/>
        <v>5.8304006286889116</v>
      </c>
      <c r="E28" s="123">
        <f t="shared" si="13"/>
        <v>7.9918421091578304</v>
      </c>
      <c r="F28" s="123">
        <f t="shared" si="13"/>
        <v>4.1931429740712893</v>
      </c>
      <c r="G28" s="123">
        <f t="shared" si="13"/>
        <v>3.6849218586539201</v>
      </c>
      <c r="H28" s="123">
        <f t="shared" si="13"/>
        <v>3.6312820004441679</v>
      </c>
      <c r="I28" s="123">
        <f t="shared" si="13"/>
        <v>6.1370959420309843</v>
      </c>
      <c r="J28" s="123">
        <f t="shared" si="13"/>
        <v>6.4786634548992588</v>
      </c>
      <c r="K28" s="123">
        <f t="shared" si="13"/>
        <v>5.3294111823425174</v>
      </c>
      <c r="L28" s="123">
        <f t="shared" si="13"/>
        <v>9.2249658954328488</v>
      </c>
      <c r="M28" s="123">
        <f t="shared" si="13"/>
        <v>10.445366558749511</v>
      </c>
      <c r="N28" s="123">
        <f t="shared" si="13"/>
        <v>20.154680287596641</v>
      </c>
      <c r="O28" s="123">
        <f t="shared" si="13"/>
        <v>12.52293772253744</v>
      </c>
      <c r="P28" s="123">
        <f t="shared" si="13"/>
        <v>10.510977061339235</v>
      </c>
      <c r="Q28" s="123">
        <f t="shared" si="13"/>
        <v>14.493345198861139</v>
      </c>
      <c r="R28" s="123">
        <f t="shared" si="13"/>
        <v>17.97569914397938</v>
      </c>
      <c r="S28" s="123">
        <f t="shared" si="13"/>
        <v>18.592360019236331</v>
      </c>
      <c r="T28" s="123">
        <f t="shared" si="13"/>
        <v>13.595046621159634</v>
      </c>
      <c r="U28" s="123">
        <f t="shared" si="13"/>
        <v>19.091312185462023</v>
      </c>
      <c r="V28" s="123">
        <f t="shared" si="13"/>
        <v>14.776312215439516</v>
      </c>
      <c r="W28" s="123">
        <f t="shared" si="13"/>
        <v>12.106754191860126</v>
      </c>
      <c r="X28" s="123">
        <f t="shared" si="13"/>
        <v>9.1420438779865272</v>
      </c>
      <c r="Y28" s="123">
        <f t="shared" si="13"/>
        <v>15.593402635293259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4.1227910026668271</v>
      </c>
      <c r="C29" s="99">
        <f>RES_hhdet_tesh!C29/RES_summary!C$19</f>
        <v>5.9631435813592937</v>
      </c>
      <c r="D29" s="99">
        <f>RES_hhdet_tesh!D29/RES_summary!D$19</f>
        <v>5.8304006286889116</v>
      </c>
      <c r="E29" s="99">
        <f>RES_hhdet_tesh!E29/RES_summary!E$19</f>
        <v>7.9918421091578304</v>
      </c>
      <c r="F29" s="99">
        <f>RES_hhdet_tesh!F29/RES_summary!F$19</f>
        <v>4.1931429740712893</v>
      </c>
      <c r="G29" s="99">
        <f>RES_hhdet_tesh!G29/RES_summary!G$19</f>
        <v>3.6849218586539201</v>
      </c>
      <c r="H29" s="99">
        <f>RES_hhdet_tesh!H29/RES_summary!H$19</f>
        <v>3.6312820004441679</v>
      </c>
      <c r="I29" s="99">
        <f>RES_hhdet_tesh!I29/RES_summary!I$19</f>
        <v>6.1370959420309843</v>
      </c>
      <c r="J29" s="99">
        <f>RES_hhdet_tesh!J29/RES_summary!J$19</f>
        <v>6.4786634548992588</v>
      </c>
      <c r="K29" s="99">
        <f>RES_hhdet_tesh!K29/RES_summary!K$19</f>
        <v>5.3294111823425174</v>
      </c>
      <c r="L29" s="99">
        <f>RES_hhdet_tesh!L29/RES_summary!L$19</f>
        <v>9.2249658954328488</v>
      </c>
      <c r="M29" s="99">
        <f>RES_hhdet_tesh!M29/RES_summary!M$19</f>
        <v>10.445366558749511</v>
      </c>
      <c r="N29" s="99">
        <f>RES_hhdet_tesh!N29/RES_summary!N$19</f>
        <v>20.154680287596641</v>
      </c>
      <c r="O29" s="99">
        <f>RES_hhdet_tesh!O29/RES_summary!O$19</f>
        <v>12.52293772253744</v>
      </c>
      <c r="P29" s="99">
        <f>RES_hhdet_tesh!P29/RES_summary!P$19</f>
        <v>10.510977061339235</v>
      </c>
      <c r="Q29" s="99">
        <f>RES_hhdet_tesh!Q29/RES_summary!Q$19</f>
        <v>14.493345198861139</v>
      </c>
      <c r="R29" s="99">
        <f>RES_hhdet_tesh!R29/RES_summary!R$19</f>
        <v>17.97569914397938</v>
      </c>
      <c r="S29" s="99">
        <f>RES_hhdet_tesh!S29/RES_summary!S$19</f>
        <v>18.592360019236331</v>
      </c>
      <c r="T29" s="99">
        <f>RES_hhdet_tesh!T29/RES_summary!T$19</f>
        <v>13.595046621159634</v>
      </c>
      <c r="U29" s="99">
        <f>RES_hhdet_tesh!U29/RES_summary!U$19</f>
        <v>19.091312185462023</v>
      </c>
      <c r="V29" s="99">
        <f>RES_hhdet_tesh!V29/RES_summary!V$19</f>
        <v>14.776312215439516</v>
      </c>
      <c r="W29" s="99">
        <f>RES_hhdet_tesh!W29/RES_summary!W$19</f>
        <v>12.106754191860126</v>
      </c>
      <c r="X29" s="99">
        <f>RES_hhdet_tesh!X29/RES_summary!X$19</f>
        <v>9.1420438779865272</v>
      </c>
      <c r="Y29" s="99">
        <f>RES_hhdet_tesh!Y29/RES_summary!Y$19</f>
        <v>15.593402635293259</v>
      </c>
      <c r="DA29" s="63" t="s">
        <v>2941</v>
      </c>
    </row>
    <row r="30" spans="1:105" ht="12" customHeight="1" x14ac:dyDescent="0.25">
      <c r="A30" s="121" t="s">
        <v>55</v>
      </c>
      <c r="B30" s="123">
        <v>12.51288110723654</v>
      </c>
      <c r="C30" s="123">
        <v>12.328114002886236</v>
      </c>
      <c r="D30" s="123">
        <v>12.639502767641947</v>
      </c>
      <c r="E30" s="123">
        <v>12.565446681964035</v>
      </c>
      <c r="F30" s="123">
        <v>12.940460634949613</v>
      </c>
      <c r="G30" s="123">
        <v>12.462012568099192</v>
      </c>
      <c r="H30" s="123">
        <v>12.837185628501654</v>
      </c>
      <c r="I30" s="123">
        <v>12.787846020010981</v>
      </c>
      <c r="J30" s="123">
        <v>13.582935577769565</v>
      </c>
      <c r="K30" s="123">
        <v>14.50613632102578</v>
      </c>
      <c r="L30" s="123">
        <v>14.091614486838607</v>
      </c>
      <c r="M30" s="123">
        <v>13.908360536115291</v>
      </c>
      <c r="N30" s="123">
        <v>13.325579978383487</v>
      </c>
      <c r="O30" s="123">
        <v>13.643232562794848</v>
      </c>
      <c r="P30" s="123">
        <v>13.768815095103992</v>
      </c>
      <c r="Q30" s="123">
        <v>13.853969506492364</v>
      </c>
      <c r="R30" s="123">
        <v>14.356560331621417</v>
      </c>
      <c r="S30" s="123">
        <v>14.316819397444622</v>
      </c>
      <c r="T30" s="123">
        <v>13.775916364000901</v>
      </c>
      <c r="U30" s="123">
        <v>13.84498279314959</v>
      </c>
      <c r="V30" s="123">
        <v>13.885400953721028</v>
      </c>
      <c r="W30" s="123">
        <v>14.782574895101327</v>
      </c>
      <c r="X30" s="123">
        <v>15.166790480009745</v>
      </c>
      <c r="Y30" s="123">
        <v>14.810471925893825</v>
      </c>
      <c r="DA30" s="130" t="s">
        <v>2942</v>
      </c>
    </row>
    <row r="31" spans="1:105" ht="12" customHeight="1" x14ac:dyDescent="0.25">
      <c r="A31" s="97" t="s">
        <v>141</v>
      </c>
      <c r="B31" s="99">
        <v>12.329026524909091</v>
      </c>
      <c r="C31" s="99">
        <v>12.255804919250512</v>
      </c>
      <c r="D31" s="99">
        <v>12.816588392600377</v>
      </c>
      <c r="E31" s="99">
        <v>12.857966845319773</v>
      </c>
      <c r="F31" s="99">
        <v>13.056138230269097</v>
      </c>
      <c r="G31" s="99">
        <v>12.851245963090911</v>
      </c>
      <c r="H31" s="99">
        <v>13.175363423929433</v>
      </c>
      <c r="I31" s="99">
        <v>12.576039836273237</v>
      </c>
      <c r="J31" s="99">
        <v>13.575408977243576</v>
      </c>
      <c r="K31" s="99">
        <v>14.411216982969986</v>
      </c>
      <c r="L31" s="99">
        <v>13.59715155640842</v>
      </c>
      <c r="M31" s="99">
        <v>11.334279312187292</v>
      </c>
      <c r="N31" s="99">
        <v>10.094835743011668</v>
      </c>
      <c r="O31" s="99">
        <v>15.167436893386963</v>
      </c>
      <c r="P31" s="99">
        <v>14.802004357048954</v>
      </c>
      <c r="Q31" s="99">
        <v>13.973455583770326</v>
      </c>
      <c r="R31" s="99">
        <v>13.689964288398011</v>
      </c>
      <c r="S31" s="99">
        <v>14.149252279225797</v>
      </c>
      <c r="T31" s="99">
        <v>13.968557001707701</v>
      </c>
      <c r="U31" s="99">
        <v>13.996275170292478</v>
      </c>
      <c r="V31" s="99">
        <v>14.337331238422866</v>
      </c>
      <c r="W31" s="99">
        <v>14.601742215587951</v>
      </c>
      <c r="X31" s="99">
        <v>15.053529799773282</v>
      </c>
      <c r="Y31" s="99">
        <v>15.102277110378155</v>
      </c>
      <c r="DA31" s="63" t="s">
        <v>2943</v>
      </c>
    </row>
    <row r="32" spans="1:105" ht="12" customHeight="1" x14ac:dyDescent="0.25">
      <c r="A32" s="97" t="s">
        <v>140</v>
      </c>
      <c r="B32" s="99">
        <v>12.329026524909091</v>
      </c>
      <c r="C32" s="99">
        <v>12.255957681200828</v>
      </c>
      <c r="D32" s="99">
        <v>12.816749116252996</v>
      </c>
      <c r="E32" s="99">
        <v>12.858711498579078</v>
      </c>
      <c r="F32" s="99">
        <v>13.055424996342907</v>
      </c>
      <c r="G32" s="99">
        <v>12.849455233228445</v>
      </c>
      <c r="H32" s="99">
        <v>13.17765439595841</v>
      </c>
      <c r="I32" s="99">
        <v>12.582146400260909</v>
      </c>
      <c r="J32" s="99">
        <v>13.594436209780833</v>
      </c>
      <c r="K32" s="99">
        <v>14.446732874258339</v>
      </c>
      <c r="L32" s="99">
        <v>13.644099676840362</v>
      </c>
      <c r="M32" s="99">
        <v>11.386948287284682</v>
      </c>
      <c r="N32" s="99">
        <v>10.165709547290692</v>
      </c>
      <c r="O32" s="99">
        <v>15.030460331188513</v>
      </c>
      <c r="P32" s="99">
        <v>14.694247934563172</v>
      </c>
      <c r="Q32" s="99">
        <v>13.880934207432766</v>
      </c>
      <c r="R32" s="99">
        <v>13.599035773991169</v>
      </c>
      <c r="S32" s="99">
        <v>14.049894058455038</v>
      </c>
      <c r="T32" s="99">
        <v>13.872541039884712</v>
      </c>
      <c r="U32" s="99">
        <v>13.898273601379472</v>
      </c>
      <c r="V32" s="99">
        <v>14.53927343323703</v>
      </c>
      <c r="W32" s="99">
        <v>14.843765893112186</v>
      </c>
      <c r="X32" s="99">
        <v>15.010264551834215</v>
      </c>
      <c r="Y32" s="99">
        <v>15.125409209644229</v>
      </c>
      <c r="DA32" s="63" t="s">
        <v>2944</v>
      </c>
    </row>
    <row r="33" spans="1:105" ht="12" customHeight="1" x14ac:dyDescent="0.25">
      <c r="A33" s="100" t="s">
        <v>50</v>
      </c>
      <c r="B33" s="102">
        <v>2.4686780877972905</v>
      </c>
      <c r="C33" s="102">
        <v>2.4342935045318743</v>
      </c>
      <c r="D33" s="102">
        <v>2.6151298597011845</v>
      </c>
      <c r="E33" s="102">
        <v>2.5433731253648024</v>
      </c>
      <c r="F33" s="102">
        <v>2.634631438153173</v>
      </c>
      <c r="G33" s="102">
        <v>2.9396341711729566</v>
      </c>
      <c r="H33" s="102">
        <v>2.7036490523256358</v>
      </c>
      <c r="I33" s="102">
        <v>2.5812619949894762</v>
      </c>
      <c r="J33" s="102">
        <v>2.7398238597602607</v>
      </c>
      <c r="K33" s="102">
        <v>2.9289870259265136</v>
      </c>
      <c r="L33" s="102">
        <v>2.7431972786266665</v>
      </c>
      <c r="M33" s="102">
        <v>1.8846364993184834</v>
      </c>
      <c r="N33" s="102">
        <v>0.10159013912979743</v>
      </c>
      <c r="O33" s="102">
        <v>2.8150745737980385</v>
      </c>
      <c r="P33" s="102">
        <v>2.6701738902329892</v>
      </c>
      <c r="Q33" s="102">
        <v>2.357397368008149</v>
      </c>
      <c r="R33" s="102">
        <v>2.589012158011966</v>
      </c>
      <c r="S33" s="102">
        <v>2.6800903697408915</v>
      </c>
      <c r="T33" s="102">
        <v>2.4421352774139069</v>
      </c>
      <c r="U33" s="102">
        <v>2.2248963795083805</v>
      </c>
      <c r="V33" s="102">
        <v>2.2164166495487438</v>
      </c>
      <c r="W33" s="102">
        <v>2.727902089191947</v>
      </c>
      <c r="X33" s="102">
        <v>2.8036634737805888</v>
      </c>
      <c r="Y33" s="102">
        <v>2.3960226775659041</v>
      </c>
      <c r="DA33" s="131" t="s">
        <v>2945</v>
      </c>
    </row>
    <row r="34" spans="1:105" ht="12" customHeight="1" x14ac:dyDescent="0.25">
      <c r="A34" s="103" t="s">
        <v>52</v>
      </c>
      <c r="B34" s="105">
        <v>9.8603484371117975</v>
      </c>
      <c r="C34" s="105">
        <v>9.821664176668957</v>
      </c>
      <c r="D34" s="105">
        <v>10.20161925655181</v>
      </c>
      <c r="E34" s="105">
        <v>10.315338373214274</v>
      </c>
      <c r="F34" s="105">
        <v>10.420793558189734</v>
      </c>
      <c r="G34" s="105">
        <v>9.9098210620554887</v>
      </c>
      <c r="H34" s="105">
        <v>10.474005343632774</v>
      </c>
      <c r="I34" s="105">
        <v>10.000884405271432</v>
      </c>
      <c r="J34" s="105">
        <v>10.85461235002057</v>
      </c>
      <c r="K34" s="105">
        <v>11.517745848331826</v>
      </c>
      <c r="L34" s="105">
        <v>10.900902398213692</v>
      </c>
      <c r="M34" s="105">
        <v>9.5023117879661996</v>
      </c>
      <c r="N34" s="105">
        <v>10.064119408160897</v>
      </c>
      <c r="O34" s="105">
        <v>12.215385757390473</v>
      </c>
      <c r="P34" s="105">
        <v>12.024074044330183</v>
      </c>
      <c r="Q34" s="105">
        <v>11.523536839424613</v>
      </c>
      <c r="R34" s="105">
        <v>11.010023615979202</v>
      </c>
      <c r="S34" s="105">
        <v>11.369803688714146</v>
      </c>
      <c r="T34" s="105">
        <v>11.430405762470809</v>
      </c>
      <c r="U34" s="105">
        <v>11.673377221871094</v>
      </c>
      <c r="V34" s="105">
        <v>12.322856783688287</v>
      </c>
      <c r="W34" s="105">
        <v>12.115863803920242</v>
      </c>
      <c r="X34" s="105">
        <v>12.206601078053625</v>
      </c>
      <c r="Y34" s="105">
        <v>12.729386532078324</v>
      </c>
      <c r="DA34" s="132" t="s">
        <v>2946</v>
      </c>
    </row>
    <row r="35" spans="1:105" ht="12" customHeight="1" x14ac:dyDescent="0.25">
      <c r="A35" s="106" t="s">
        <v>122</v>
      </c>
      <c r="B35" s="102">
        <v>12.514200034507175</v>
      </c>
      <c r="C35" s="102">
        <v>12.326622389544557</v>
      </c>
      <c r="D35" s="102">
        <v>12.639818033186355</v>
      </c>
      <c r="E35" s="102">
        <v>12.563037975299091</v>
      </c>
      <c r="F35" s="102">
        <v>12.943494974465175</v>
      </c>
      <c r="G35" s="102">
        <v>12.461572455460145</v>
      </c>
      <c r="H35" s="102">
        <v>12.835993603560155</v>
      </c>
      <c r="I35" s="102">
        <v>12.788320667049099</v>
      </c>
      <c r="J35" s="102">
        <v>13.583250238428484</v>
      </c>
      <c r="K35" s="102">
        <v>14.508192879436058</v>
      </c>
      <c r="L35" s="102">
        <v>14.096961168644988</v>
      </c>
      <c r="M35" s="102">
        <v>13.924013024505694</v>
      </c>
      <c r="N35" s="102">
        <v>13.349305674906109</v>
      </c>
      <c r="O35" s="102">
        <v>13.653429500364693</v>
      </c>
      <c r="P35" s="102">
        <v>13.774807526723405</v>
      </c>
      <c r="Q35" s="102">
        <v>13.823652582420856</v>
      </c>
      <c r="R35" s="102">
        <v>14.317529027725218</v>
      </c>
      <c r="S35" s="102">
        <v>14.276149885297531</v>
      </c>
      <c r="T35" s="102">
        <v>13.723410863001247</v>
      </c>
      <c r="U35" s="102">
        <v>13.829001715082272</v>
      </c>
      <c r="V35" s="102">
        <v>13.891647657656874</v>
      </c>
      <c r="W35" s="102">
        <v>14.801590878754498</v>
      </c>
      <c r="X35" s="102">
        <v>15.240734968538721</v>
      </c>
      <c r="Y35" s="102">
        <v>14.845153915185358</v>
      </c>
      <c r="DA35" s="131" t="s">
        <v>2947</v>
      </c>
    </row>
    <row r="36" spans="1:105" ht="12" customHeight="1" x14ac:dyDescent="0.25">
      <c r="A36" s="107" t="s">
        <v>121</v>
      </c>
      <c r="B36" s="105">
        <v>12.514200034507168</v>
      </c>
      <c r="C36" s="105">
        <v>12.329750956235065</v>
      </c>
      <c r="D36" s="105">
        <v>12.637297034280698</v>
      </c>
      <c r="E36" s="105">
        <v>12.563214039611848</v>
      </c>
      <c r="F36" s="105">
        <v>12.937253838426816</v>
      </c>
      <c r="G36" s="105">
        <v>12.457595664093409</v>
      </c>
      <c r="H36" s="105">
        <v>12.834267350717141</v>
      </c>
      <c r="I36" s="105">
        <v>12.789519953235404</v>
      </c>
      <c r="J36" s="105">
        <v>13.58285999989344</v>
      </c>
      <c r="K36" s="105">
        <v>14.50592297543508</v>
      </c>
      <c r="L36" s="105">
        <v>14.092428693705878</v>
      </c>
      <c r="M36" s="105">
        <v>13.915660458688997</v>
      </c>
      <c r="N36" s="105">
        <v>13.331784682545139</v>
      </c>
      <c r="O36" s="105">
        <v>13.629919938824992</v>
      </c>
      <c r="P36" s="105">
        <v>13.759576795114686</v>
      </c>
      <c r="Q36" s="105">
        <v>13.865496069338445</v>
      </c>
      <c r="R36" s="105">
        <v>14.376360062439582</v>
      </c>
      <c r="S36" s="105">
        <v>14.33336323026421</v>
      </c>
      <c r="T36" s="105">
        <v>13.793006214291204</v>
      </c>
      <c r="U36" s="105">
        <v>13.849346164964341</v>
      </c>
      <c r="V36" s="105">
        <v>13.880170865135073</v>
      </c>
      <c r="W36" s="105">
        <v>14.777962597825312</v>
      </c>
      <c r="X36" s="105">
        <v>15.15534628079808</v>
      </c>
      <c r="Y36" s="105">
        <v>14.805036860884437</v>
      </c>
      <c r="DA36" s="132" t="s">
        <v>2948</v>
      </c>
    </row>
    <row r="37" spans="1:105" ht="12" customHeight="1" x14ac:dyDescent="0.25">
      <c r="A37" s="108" t="s">
        <v>53</v>
      </c>
      <c r="B37" s="99">
        <v>2.5143831306441662</v>
      </c>
      <c r="C37" s="99">
        <v>2.4520047345639298</v>
      </c>
      <c r="D37" s="99">
        <v>2.5749640860389329</v>
      </c>
      <c r="E37" s="99">
        <v>2.4717405664228025</v>
      </c>
      <c r="F37" s="99">
        <v>2.6004857370599708</v>
      </c>
      <c r="G37" s="99">
        <v>2.8325499983109217</v>
      </c>
      <c r="H37" s="99">
        <v>2.6255488886713465</v>
      </c>
      <c r="I37" s="99">
        <v>2.646385588875432</v>
      </c>
      <c r="J37" s="99">
        <v>2.7601436867492435</v>
      </c>
      <c r="K37" s="99">
        <v>2.9728651174330332</v>
      </c>
      <c r="L37" s="99">
        <v>2.9085394403826754</v>
      </c>
      <c r="M37" s="99">
        <v>2.8093873095864574</v>
      </c>
      <c r="N37" s="99">
        <v>2.2450399318579559</v>
      </c>
      <c r="O37" s="99">
        <v>2.506694193126239</v>
      </c>
      <c r="P37" s="99">
        <v>2.4847504856522833</v>
      </c>
      <c r="Q37" s="99">
        <v>2.3964616321830436</v>
      </c>
      <c r="R37" s="99">
        <v>2.7930068980840304</v>
      </c>
      <c r="S37" s="99">
        <v>2.797645409674725</v>
      </c>
      <c r="T37" s="99">
        <v>2.47628816040449</v>
      </c>
      <c r="U37" s="99">
        <v>2.263262171179711</v>
      </c>
      <c r="V37" s="99">
        <v>2.1345124770248436</v>
      </c>
      <c r="W37" s="99">
        <v>2.7807484915737612</v>
      </c>
      <c r="X37" s="99">
        <v>2.8908936748570326</v>
      </c>
      <c r="Y37" s="99">
        <v>2.3129615997634252</v>
      </c>
      <c r="DA37" s="63" t="s">
        <v>2949</v>
      </c>
    </row>
    <row r="38" spans="1:105" ht="12" customHeight="1" x14ac:dyDescent="0.25">
      <c r="A38" s="108" t="s">
        <v>52</v>
      </c>
      <c r="B38" s="99">
        <v>9.9998169038630014</v>
      </c>
      <c r="C38" s="99">
        <v>9.8777462216711367</v>
      </c>
      <c r="D38" s="99">
        <v>10.062332948241766</v>
      </c>
      <c r="E38" s="99">
        <v>10.091473473189048</v>
      </c>
      <c r="F38" s="99">
        <v>10.336768101366847</v>
      </c>
      <c r="G38" s="99">
        <v>9.625045665782487</v>
      </c>
      <c r="H38" s="99">
        <v>10.208718462045791</v>
      </c>
      <c r="I38" s="99">
        <v>10.143134364359971</v>
      </c>
      <c r="J38" s="99">
        <v>10.822716313144197</v>
      </c>
      <c r="K38" s="99">
        <v>11.533057858002046</v>
      </c>
      <c r="L38" s="99">
        <v>11.183889253323203</v>
      </c>
      <c r="M38" s="99">
        <v>11.106273149102538</v>
      </c>
      <c r="N38" s="99">
        <v>11.086744750687181</v>
      </c>
      <c r="O38" s="99">
        <v>11.123225745698752</v>
      </c>
      <c r="P38" s="99">
        <v>11.274826309462401</v>
      </c>
      <c r="Q38" s="99">
        <v>11.4690344371554</v>
      </c>
      <c r="R38" s="99">
        <v>11.58335316435555</v>
      </c>
      <c r="S38" s="99">
        <v>11.535717820589484</v>
      </c>
      <c r="T38" s="99">
        <v>11.316718053886715</v>
      </c>
      <c r="U38" s="99">
        <v>11.586083993784634</v>
      </c>
      <c r="V38" s="99">
        <v>11.745658388110229</v>
      </c>
      <c r="W38" s="99">
        <v>11.997214106251551</v>
      </c>
      <c r="X38" s="99">
        <v>12.264452605941047</v>
      </c>
      <c r="Y38" s="99">
        <v>12.492075261121013</v>
      </c>
      <c r="DA38" s="63" t="s">
        <v>2950</v>
      </c>
    </row>
    <row r="39" spans="1:105" ht="12" customHeight="1" x14ac:dyDescent="0.25">
      <c r="A39" s="121" t="s">
        <v>54</v>
      </c>
      <c r="B39" s="123">
        <v>5.7771575970850613</v>
      </c>
      <c r="C39" s="123">
        <v>5.615414056462197</v>
      </c>
      <c r="D39" s="123">
        <v>6.329366694626434</v>
      </c>
      <c r="E39" s="123">
        <v>6.1113796518944516</v>
      </c>
      <c r="F39" s="123">
        <v>6.5370245536976226</v>
      </c>
      <c r="G39" s="123">
        <v>6.3718016103003734</v>
      </c>
      <c r="H39" s="123">
        <v>6.549967023796599</v>
      </c>
      <c r="I39" s="123">
        <v>6.2270396775888246</v>
      </c>
      <c r="J39" s="123">
        <v>6.1935748803255599</v>
      </c>
      <c r="K39" s="123">
        <v>6.4758039402430336</v>
      </c>
      <c r="L39" s="123">
        <v>6.1565903897419556</v>
      </c>
      <c r="M39" s="123">
        <v>5.8051549409365943</v>
      </c>
      <c r="N39" s="123">
        <v>5.6824148375721641</v>
      </c>
      <c r="O39" s="123">
        <v>6.18292975745916</v>
      </c>
      <c r="P39" s="123">
        <v>6.2468764219895387</v>
      </c>
      <c r="Q39" s="123">
        <v>6.1625191396253278</v>
      </c>
      <c r="R39" s="123">
        <v>6.4148358239502823</v>
      </c>
      <c r="S39" s="123">
        <v>6.3478406796833751</v>
      </c>
      <c r="T39" s="123">
        <v>6.4468094952186972</v>
      </c>
      <c r="U39" s="123">
        <v>6.6174950716899419</v>
      </c>
      <c r="V39" s="123">
        <v>7.5054807100355303</v>
      </c>
      <c r="W39" s="123">
        <v>7.2065111798973636</v>
      </c>
      <c r="X39" s="123">
        <v>7.2619442828916165</v>
      </c>
      <c r="Y39" s="123">
        <v>6.0385834048699261</v>
      </c>
      <c r="DA39" s="130" t="s">
        <v>2951</v>
      </c>
    </row>
    <row r="40" spans="1:105" ht="12" customHeight="1" x14ac:dyDescent="0.25">
      <c r="A40" s="97" t="s">
        <v>50</v>
      </c>
      <c r="B40" s="99">
        <v>5.7821164370775779</v>
      </c>
      <c r="C40" s="99">
        <v>5.7989659112067669</v>
      </c>
      <c r="D40" s="99">
        <v>6.1361493512708645</v>
      </c>
      <c r="E40" s="99">
        <v>5.9054984159765596</v>
      </c>
      <c r="F40" s="99">
        <v>6.7137650593726335</v>
      </c>
      <c r="G40" s="99">
        <v>6.2124216615693797</v>
      </c>
      <c r="H40" s="99">
        <v>6.2064144141483686</v>
      </c>
      <c r="I40" s="99">
        <v>6.4179281585000467</v>
      </c>
      <c r="J40" s="99">
        <v>6.4427452685278785</v>
      </c>
      <c r="K40" s="99">
        <v>5.650109640961432</v>
      </c>
      <c r="L40" s="99">
        <v>6.9806508288559721</v>
      </c>
      <c r="M40" s="99">
        <v>6.4939450897784434</v>
      </c>
      <c r="N40" s="99">
        <v>2.0259773498907996</v>
      </c>
      <c r="O40" s="99">
        <v>7.292388233598337</v>
      </c>
      <c r="P40" s="99">
        <v>7.0267411136639932</v>
      </c>
      <c r="Q40" s="99">
        <v>6.1093419637757025</v>
      </c>
      <c r="R40" s="99">
        <v>5.6993817067055543</v>
      </c>
      <c r="S40" s="99">
        <v>5.6217068293577359</v>
      </c>
      <c r="T40" s="99">
        <v>6.7219789350642065</v>
      </c>
      <c r="U40" s="99">
        <v>6.9007960455634754</v>
      </c>
      <c r="V40" s="99">
        <v>7.8497226601532955</v>
      </c>
      <c r="W40" s="99">
        <v>7.5010809978951416</v>
      </c>
      <c r="X40" s="99">
        <v>6.9648382015991377</v>
      </c>
      <c r="Y40" s="99">
        <v>6.1764759631944957</v>
      </c>
      <c r="DA40" s="63" t="s">
        <v>2952</v>
      </c>
    </row>
    <row r="41" spans="1:105" ht="12" customHeight="1" x14ac:dyDescent="0.25">
      <c r="A41" s="109" t="s">
        <v>120</v>
      </c>
      <c r="B41" s="110">
        <v>5.7769350106699102</v>
      </c>
      <c r="C41" s="110">
        <v>5.6073447863540551</v>
      </c>
      <c r="D41" s="110">
        <v>6.3378081953457368</v>
      </c>
      <c r="E41" s="110">
        <v>6.1200286236276105</v>
      </c>
      <c r="F41" s="110">
        <v>6.5300081201404145</v>
      </c>
      <c r="G41" s="110">
        <v>6.3779956270617841</v>
      </c>
      <c r="H41" s="110">
        <v>6.5636057277756175</v>
      </c>
      <c r="I41" s="110">
        <v>6.2192685231860327</v>
      </c>
      <c r="J41" s="110">
        <v>6.1830457948639435</v>
      </c>
      <c r="K41" s="110">
        <v>6.5111100276916449</v>
      </c>
      <c r="L41" s="110">
        <v>6.1212267065314965</v>
      </c>
      <c r="M41" s="110">
        <v>5.7740146129430974</v>
      </c>
      <c r="N41" s="110">
        <v>5.8700957027684924</v>
      </c>
      <c r="O41" s="110">
        <v>6.0977289543231414</v>
      </c>
      <c r="P41" s="110">
        <v>6.1730335526916971</v>
      </c>
      <c r="Q41" s="110">
        <v>6.1682505128424854</v>
      </c>
      <c r="R41" s="110">
        <v>6.4982748625210514</v>
      </c>
      <c r="S41" s="110">
        <v>6.4472125664421212</v>
      </c>
      <c r="T41" s="110">
        <v>6.4007028536181485</v>
      </c>
      <c r="U41" s="110">
        <v>6.5591094631206541</v>
      </c>
      <c r="V41" s="110">
        <v>7.4207546952523913</v>
      </c>
      <c r="W41" s="110">
        <v>7.1295987360156889</v>
      </c>
      <c r="X41" s="110">
        <v>7.3332266765370351</v>
      </c>
      <c r="Y41" s="110">
        <v>6.006020195610791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70.959688667530884</v>
      </c>
      <c r="C43" s="118">
        <f t="shared" si="14"/>
        <v>75.525300837439289</v>
      </c>
      <c r="D43" s="118">
        <f t="shared" si="14"/>
        <v>77.741172275044718</v>
      </c>
      <c r="E43" s="118">
        <f t="shared" si="14"/>
        <v>90.27381897070164</v>
      </c>
      <c r="F43" s="118">
        <f t="shared" si="14"/>
        <v>84.916004511423964</v>
      </c>
      <c r="G43" s="118">
        <f t="shared" si="14"/>
        <v>88.583800019345546</v>
      </c>
      <c r="H43" s="118">
        <f t="shared" si="14"/>
        <v>90.619046014640389</v>
      </c>
      <c r="I43" s="118">
        <f t="shared" si="14"/>
        <v>89.84568879462708</v>
      </c>
      <c r="J43" s="118">
        <f t="shared" si="14"/>
        <v>90.127056324956001</v>
      </c>
      <c r="K43" s="118">
        <f t="shared" si="14"/>
        <v>80.615459418466614</v>
      </c>
      <c r="L43" s="118">
        <f t="shared" si="14"/>
        <v>79.312940320132242</v>
      </c>
      <c r="M43" s="118">
        <f t="shared" si="14"/>
        <v>100.59731178092071</v>
      </c>
      <c r="N43" s="118">
        <f t="shared" si="14"/>
        <v>92.428263410969961</v>
      </c>
      <c r="O43" s="118">
        <f t="shared" si="14"/>
        <v>57.807376623664354</v>
      </c>
      <c r="P43" s="118">
        <f t="shared" si="14"/>
        <v>58.28953536983483</v>
      </c>
      <c r="Q43" s="118">
        <f t="shared" si="14"/>
        <v>79.547918136785256</v>
      </c>
      <c r="R43" s="118">
        <f t="shared" ref="R43:V43" si="15">R44+R47+R49+R58</f>
        <v>78.367469285154272</v>
      </c>
      <c r="S43" s="118">
        <f t="shared" si="15"/>
        <v>81.012687525850566</v>
      </c>
      <c r="T43" s="118">
        <f t="shared" si="15"/>
        <v>70.266392854826847</v>
      </c>
      <c r="U43" s="118">
        <f t="shared" si="15"/>
        <v>80.236152860583118</v>
      </c>
      <c r="V43" s="118">
        <f t="shared" si="15"/>
        <v>85.475472231863108</v>
      </c>
      <c r="W43" s="118">
        <f t="shared" ref="W43:Y43" si="16">W44+W47+W49+W58</f>
        <v>79.089963047692976</v>
      </c>
      <c r="X43" s="118">
        <f t="shared" si="16"/>
        <v>86.598163985631416</v>
      </c>
      <c r="Y43" s="118">
        <f t="shared" si="16"/>
        <v>72.714298859402447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48.536133174107391</v>
      </c>
      <c r="C44" s="123">
        <f t="shared" si="17"/>
        <v>51.971671826055776</v>
      </c>
      <c r="D44" s="123">
        <f t="shared" si="17"/>
        <v>54.07995621401929</v>
      </c>
      <c r="E44" s="123">
        <f t="shared" si="17"/>
        <v>64.326010253631921</v>
      </c>
      <c r="F44" s="123">
        <f t="shared" si="17"/>
        <v>60.581961006447102</v>
      </c>
      <c r="G44" s="123">
        <f t="shared" si="17"/>
        <v>63.946651766421532</v>
      </c>
      <c r="H44" s="123">
        <f t="shared" si="17"/>
        <v>63.764870437859159</v>
      </c>
      <c r="I44" s="123">
        <f t="shared" si="17"/>
        <v>59.756005499958285</v>
      </c>
      <c r="J44" s="123">
        <f t="shared" si="17"/>
        <v>59.413301852430749</v>
      </c>
      <c r="K44" s="123">
        <f t="shared" si="17"/>
        <v>52.240224067019284</v>
      </c>
      <c r="L44" s="123">
        <f t="shared" si="17"/>
        <v>48.883442599770213</v>
      </c>
      <c r="M44" s="123">
        <f t="shared" si="17"/>
        <v>70.962358391438144</v>
      </c>
      <c r="N44" s="123">
        <f t="shared" si="17"/>
        <v>57.045870613329143</v>
      </c>
      <c r="O44" s="123">
        <f t="shared" si="17"/>
        <v>28.557623723889442</v>
      </c>
      <c r="P44" s="123">
        <f t="shared" si="17"/>
        <v>30.210648493877123</v>
      </c>
      <c r="Q44" s="123">
        <f t="shared" si="17"/>
        <v>47.659633170564689</v>
      </c>
      <c r="R44" s="123">
        <f t="shared" ref="R44:V44" si="18">SUM(R45:R46)</f>
        <v>43.030831151828856</v>
      </c>
      <c r="S44" s="123">
        <f t="shared" si="18"/>
        <v>44.955992879451152</v>
      </c>
      <c r="T44" s="123">
        <f t="shared" si="18"/>
        <v>38.402258666503592</v>
      </c>
      <c r="U44" s="123">
        <f t="shared" si="18"/>
        <v>43.120124315433713</v>
      </c>
      <c r="V44" s="123">
        <f t="shared" si="18"/>
        <v>49.040261258924282</v>
      </c>
      <c r="W44" s="123">
        <f t="shared" ref="W44:Y44" si="19">SUM(W45:W46)</f>
        <v>42.565005383715608</v>
      </c>
      <c r="X44" s="123">
        <f t="shared" si="19"/>
        <v>50.226655653440986</v>
      </c>
      <c r="Y44" s="123">
        <f t="shared" si="19"/>
        <v>34.506144937496053</v>
      </c>
      <c r="DA44" s="130" t="s">
        <v>2955</v>
      </c>
    </row>
    <row r="45" spans="1:105" ht="12" customHeight="1" x14ac:dyDescent="0.25">
      <c r="A45" s="97" t="s">
        <v>211</v>
      </c>
      <c r="B45" s="99">
        <v>47.388890468436145</v>
      </c>
      <c r="C45" s="99">
        <v>50.792889485994614</v>
      </c>
      <c r="D45" s="99">
        <v>52.817756084525811</v>
      </c>
      <c r="E45" s="99">
        <v>62.909289250991556</v>
      </c>
      <c r="F45" s="99">
        <v>59.162928534196993</v>
      </c>
      <c r="G45" s="99">
        <v>62.469560436730916</v>
      </c>
      <c r="H45" s="99">
        <v>62.328722899480177</v>
      </c>
      <c r="I45" s="99">
        <v>58.492521229097314</v>
      </c>
      <c r="J45" s="99">
        <v>58.153963712050022</v>
      </c>
      <c r="K45" s="99">
        <v>51.080643133988467</v>
      </c>
      <c r="L45" s="99">
        <v>47.857800357099308</v>
      </c>
      <c r="M45" s="99">
        <v>69.477735013758831</v>
      </c>
      <c r="N45" s="99">
        <v>55.982003959218567</v>
      </c>
      <c r="O45" s="99">
        <v>27.974290929373449</v>
      </c>
      <c r="P45" s="99">
        <v>29.576093312025929</v>
      </c>
      <c r="Q45" s="99">
        <v>46.71310986766543</v>
      </c>
      <c r="R45" s="99">
        <v>42.181249932768637</v>
      </c>
      <c r="S45" s="99">
        <v>44.072743759787869</v>
      </c>
      <c r="T45" s="99">
        <v>37.650725086228853</v>
      </c>
      <c r="U45" s="99">
        <v>42.278741647552664</v>
      </c>
      <c r="V45" s="99">
        <v>48.085235529269859</v>
      </c>
      <c r="W45" s="99">
        <v>41.736889738714744</v>
      </c>
      <c r="X45" s="99">
        <v>49.249492614033834</v>
      </c>
      <c r="Y45" s="99">
        <v>33.834150276854125</v>
      </c>
      <c r="DA45" s="63" t="s">
        <v>2956</v>
      </c>
    </row>
    <row r="46" spans="1:105" ht="12" customHeight="1" x14ac:dyDescent="0.25">
      <c r="A46" s="97" t="s">
        <v>53</v>
      </c>
      <c r="B46" s="99">
        <v>1.1472427056712444</v>
      </c>
      <c r="C46" s="99">
        <v>1.1787823400611639</v>
      </c>
      <c r="D46" s="99">
        <v>1.2622001294934819</v>
      </c>
      <c r="E46" s="99">
        <v>1.4167210026403618</v>
      </c>
      <c r="F46" s="99">
        <v>1.4190324722501066</v>
      </c>
      <c r="G46" s="99">
        <v>1.4770913296906183</v>
      </c>
      <c r="H46" s="99">
        <v>1.4361475383789855</v>
      </c>
      <c r="I46" s="99">
        <v>1.2634842708609741</v>
      </c>
      <c r="J46" s="99">
        <v>1.2593381403807287</v>
      </c>
      <c r="K46" s="99">
        <v>1.1595809330308182</v>
      </c>
      <c r="L46" s="99">
        <v>1.0256422426709044</v>
      </c>
      <c r="M46" s="99">
        <v>1.4846233776793132</v>
      </c>
      <c r="N46" s="99">
        <v>1.0638666541105779</v>
      </c>
      <c r="O46" s="99">
        <v>0.58333279451599152</v>
      </c>
      <c r="P46" s="99">
        <v>0.63455518185119586</v>
      </c>
      <c r="Q46" s="99">
        <v>0.94652330289925979</v>
      </c>
      <c r="R46" s="99">
        <v>0.84958121906021644</v>
      </c>
      <c r="S46" s="99">
        <v>0.88324911966328634</v>
      </c>
      <c r="T46" s="99">
        <v>0.75153358027474182</v>
      </c>
      <c r="U46" s="99">
        <v>0.84138266788104854</v>
      </c>
      <c r="V46" s="99">
        <v>0.95502572965442434</v>
      </c>
      <c r="W46" s="99">
        <v>0.82811564500086499</v>
      </c>
      <c r="X46" s="99">
        <v>0.97716303940714955</v>
      </c>
      <c r="Y46" s="99">
        <v>0.67199466064192637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4.1226526844455273</v>
      </c>
      <c r="C47" s="123">
        <f t="shared" si="20"/>
        <v>5.560550031291922</v>
      </c>
      <c r="D47" s="123">
        <f t="shared" si="20"/>
        <v>4.7441755375461279</v>
      </c>
      <c r="E47" s="123">
        <f t="shared" si="20"/>
        <v>7.1965671142810139</v>
      </c>
      <c r="F47" s="123">
        <f t="shared" si="20"/>
        <v>4.8668545609643834</v>
      </c>
      <c r="G47" s="123">
        <f t="shared" si="20"/>
        <v>5.7888860889417062</v>
      </c>
      <c r="H47" s="123">
        <f t="shared" si="20"/>
        <v>7.492339279782688</v>
      </c>
      <c r="I47" s="123">
        <f t="shared" si="20"/>
        <v>11.143514414729612</v>
      </c>
      <c r="J47" s="123">
        <f t="shared" si="20"/>
        <v>10.898789286140708</v>
      </c>
      <c r="K47" s="123">
        <f t="shared" si="20"/>
        <v>7.4282414995505563</v>
      </c>
      <c r="L47" s="123">
        <f t="shared" si="20"/>
        <v>10.247519894922476</v>
      </c>
      <c r="M47" s="123">
        <f t="shared" si="20"/>
        <v>9.8400374677688358</v>
      </c>
      <c r="N47" s="123">
        <f t="shared" si="20"/>
        <v>16.232834275395039</v>
      </c>
      <c r="O47" s="123">
        <f t="shared" si="20"/>
        <v>9.5915414511939776</v>
      </c>
      <c r="P47" s="123">
        <f t="shared" si="20"/>
        <v>8.1169855464958811</v>
      </c>
      <c r="Q47" s="123">
        <f t="shared" si="20"/>
        <v>11.677060169499883</v>
      </c>
      <c r="R47" s="123">
        <f t="shared" si="20"/>
        <v>14.372386743227402</v>
      </c>
      <c r="S47" s="123">
        <f t="shared" si="20"/>
        <v>15.612297440672275</v>
      </c>
      <c r="T47" s="123">
        <f t="shared" si="20"/>
        <v>11.766935895095784</v>
      </c>
      <c r="U47" s="123">
        <f t="shared" si="20"/>
        <v>16.651058796676317</v>
      </c>
      <c r="V47" s="123">
        <f t="shared" si="20"/>
        <v>15.223667822438385</v>
      </c>
      <c r="W47" s="123">
        <f t="shared" si="20"/>
        <v>14.739756175979537</v>
      </c>
      <c r="X47" s="123">
        <f t="shared" si="20"/>
        <v>13.594896917194925</v>
      </c>
      <c r="Y47" s="123">
        <f t="shared" si="20"/>
        <v>17.156917164700094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4.1226526844455273</v>
      </c>
      <c r="C48" s="99">
        <f>RES_hhdet_tesh!C48/RES_summary!C$19</f>
        <v>5.560550031291922</v>
      </c>
      <c r="D48" s="99">
        <f>RES_hhdet_tesh!D48/RES_summary!D$19</f>
        <v>4.7441755375461279</v>
      </c>
      <c r="E48" s="99">
        <f>RES_hhdet_tesh!E48/RES_summary!E$19</f>
        <v>7.1965671142810139</v>
      </c>
      <c r="F48" s="99">
        <f>RES_hhdet_tesh!F48/RES_summary!F$19</f>
        <v>4.8668545609643834</v>
      </c>
      <c r="G48" s="99">
        <f>RES_hhdet_tesh!G48/RES_summary!G$19</f>
        <v>5.7888860889417062</v>
      </c>
      <c r="H48" s="99">
        <f>RES_hhdet_tesh!H48/RES_summary!H$19</f>
        <v>7.492339279782688</v>
      </c>
      <c r="I48" s="99">
        <f>RES_hhdet_tesh!I48/RES_summary!I$19</f>
        <v>11.143514414729612</v>
      </c>
      <c r="J48" s="99">
        <f>RES_hhdet_tesh!J48/RES_summary!J$19</f>
        <v>10.898789286140708</v>
      </c>
      <c r="K48" s="99">
        <f>RES_hhdet_tesh!K48/RES_summary!K$19</f>
        <v>7.4282414995505563</v>
      </c>
      <c r="L48" s="99">
        <f>RES_hhdet_tesh!L48/RES_summary!L$19</f>
        <v>10.247519894922476</v>
      </c>
      <c r="M48" s="99">
        <f>RES_hhdet_tesh!M48/RES_summary!M$19</f>
        <v>9.8400374677688358</v>
      </c>
      <c r="N48" s="99">
        <f>RES_hhdet_tesh!N48/RES_summary!N$19</f>
        <v>16.232834275395039</v>
      </c>
      <c r="O48" s="99">
        <f>RES_hhdet_tesh!O48/RES_summary!O$19</f>
        <v>9.5915414511939776</v>
      </c>
      <c r="P48" s="99">
        <f>RES_hhdet_tesh!P48/RES_summary!P$19</f>
        <v>8.1169855464958811</v>
      </c>
      <c r="Q48" s="99">
        <f>RES_hhdet_tesh!Q48/RES_summary!Q$19</f>
        <v>11.677060169499883</v>
      </c>
      <c r="R48" s="99">
        <f>RES_hhdet_tesh!R48/RES_summary!R$19</f>
        <v>14.372386743227402</v>
      </c>
      <c r="S48" s="99">
        <f>RES_hhdet_tesh!S48/RES_summary!S$19</f>
        <v>15.612297440672275</v>
      </c>
      <c r="T48" s="99">
        <f>RES_hhdet_tesh!T48/RES_summary!T$19</f>
        <v>11.766935895095784</v>
      </c>
      <c r="U48" s="99">
        <f>RES_hhdet_tesh!U48/RES_summary!U$19</f>
        <v>16.651058796676317</v>
      </c>
      <c r="V48" s="99">
        <f>RES_hhdet_tesh!V48/RES_summary!V$19</f>
        <v>15.223667822438385</v>
      </c>
      <c r="W48" s="99">
        <f>RES_hhdet_tesh!W48/RES_summary!W$19</f>
        <v>14.739756175979537</v>
      </c>
      <c r="X48" s="99">
        <f>RES_hhdet_tesh!X48/RES_summary!X$19</f>
        <v>13.594896917194925</v>
      </c>
      <c r="Y48" s="99">
        <f>RES_hhdet_tesh!Y48/RES_summary!Y$19</f>
        <v>17.156917164700094</v>
      </c>
      <c r="DA48" s="63" t="s">
        <v>2959</v>
      </c>
    </row>
    <row r="49" spans="1:105" ht="12" customHeight="1" x14ac:dyDescent="0.25">
      <c r="A49" s="121" t="s">
        <v>55</v>
      </c>
      <c r="B49" s="123">
        <v>12.523745222608659</v>
      </c>
      <c r="C49" s="123">
        <v>12.377869730173945</v>
      </c>
      <c r="D49" s="123">
        <v>12.586840936805523</v>
      </c>
      <c r="E49" s="123">
        <v>12.638868095493825</v>
      </c>
      <c r="F49" s="123">
        <v>12.930913357492225</v>
      </c>
      <c r="G49" s="123">
        <v>12.475852869825994</v>
      </c>
      <c r="H49" s="123">
        <v>12.810514076774467</v>
      </c>
      <c r="I49" s="123">
        <v>12.719825792877204</v>
      </c>
      <c r="J49" s="123">
        <v>13.622177545882389</v>
      </c>
      <c r="K49" s="123">
        <v>14.469432273923516</v>
      </c>
      <c r="L49" s="123">
        <v>14.025990765191676</v>
      </c>
      <c r="M49" s="123">
        <v>13.99026665191812</v>
      </c>
      <c r="N49" s="123">
        <v>13.459418965169146</v>
      </c>
      <c r="O49" s="123">
        <v>13.48476683238917</v>
      </c>
      <c r="P49" s="123">
        <v>13.724995230987533</v>
      </c>
      <c r="Q49" s="123">
        <v>14.047933680399245</v>
      </c>
      <c r="R49" s="123">
        <v>14.541732243916993</v>
      </c>
      <c r="S49" s="123">
        <v>14.094500407658195</v>
      </c>
      <c r="T49" s="123">
        <v>13.647002808100829</v>
      </c>
      <c r="U49" s="123">
        <v>13.840122890054557</v>
      </c>
      <c r="V49" s="123">
        <v>13.698708954065493</v>
      </c>
      <c r="W49" s="123">
        <v>14.573345328982739</v>
      </c>
      <c r="X49" s="123">
        <v>15.525479713196363</v>
      </c>
      <c r="Y49" s="123">
        <v>15.007179236573053</v>
      </c>
      <c r="DA49" s="130" t="s">
        <v>2960</v>
      </c>
    </row>
    <row r="50" spans="1:105" ht="12" customHeight="1" x14ac:dyDescent="0.25">
      <c r="A50" s="97" t="s">
        <v>138</v>
      </c>
      <c r="B50" s="99">
        <v>12.552398360156173</v>
      </c>
      <c r="C50" s="99">
        <v>12.536690067565308</v>
      </c>
      <c r="D50" s="99">
        <v>12.423554670299836</v>
      </c>
      <c r="E50" s="99">
        <v>12.933952886618572</v>
      </c>
      <c r="F50" s="99">
        <v>12.943056998350867</v>
      </c>
      <c r="G50" s="99">
        <v>12.604281513997915</v>
      </c>
      <c r="H50" s="99">
        <v>12.755705865594482</v>
      </c>
      <c r="I50" s="99">
        <v>12.440044173399775</v>
      </c>
      <c r="J50" s="99">
        <v>13.83520064078572</v>
      </c>
      <c r="K50" s="99">
        <v>14.249935000073556</v>
      </c>
      <c r="L50" s="99">
        <v>13.587290033592121</v>
      </c>
      <c r="M50" s="99">
        <v>14.261948563304678</v>
      </c>
      <c r="N50" s="99">
        <v>13.977762854744597</v>
      </c>
      <c r="O50" s="99">
        <v>12.392943682149255</v>
      </c>
      <c r="P50" s="99">
        <v>13.255696968616641</v>
      </c>
      <c r="Q50" s="99">
        <v>14.879295727483296</v>
      </c>
      <c r="R50" s="99">
        <v>15.365515824271034</v>
      </c>
      <c r="S50" s="99">
        <v>12.716877766396388</v>
      </c>
      <c r="T50" s="99">
        <v>12.977476233655343</v>
      </c>
      <c r="U50" s="99">
        <v>14.083027344791914</v>
      </c>
      <c r="V50" s="99">
        <v>13.040656997012102</v>
      </c>
      <c r="W50" s="99">
        <v>13.81164714273185</v>
      </c>
      <c r="X50" s="99">
        <v>16.716313080095812</v>
      </c>
      <c r="Y50" s="99">
        <v>15.420066854548736</v>
      </c>
      <c r="DA50" s="63" t="s">
        <v>2961</v>
      </c>
    </row>
    <row r="51" spans="1:105" ht="12" customHeight="1" x14ac:dyDescent="0.25">
      <c r="A51" s="97" t="s">
        <v>137</v>
      </c>
      <c r="B51" s="99">
        <v>12.552398360156177</v>
      </c>
      <c r="C51" s="99">
        <v>12.536838888596341</v>
      </c>
      <c r="D51" s="99">
        <v>12.423535769554071</v>
      </c>
      <c r="E51" s="99">
        <v>12.934077192056355</v>
      </c>
      <c r="F51" s="99">
        <v>12.943090155090873</v>
      </c>
      <c r="G51" s="99">
        <v>12.604246986185649</v>
      </c>
      <c r="H51" s="99">
        <v>12.755591893366091</v>
      </c>
      <c r="I51" s="99">
        <v>12.440197443723067</v>
      </c>
      <c r="J51" s="99">
        <v>13.835319056656239</v>
      </c>
      <c r="K51" s="99">
        <v>14.249985156520653</v>
      </c>
      <c r="L51" s="99">
        <v>13.587313813081447</v>
      </c>
      <c r="M51" s="99">
        <v>14.261987493224224</v>
      </c>
      <c r="N51" s="99">
        <v>13.977903641482245</v>
      </c>
      <c r="O51" s="99">
        <v>12.392346886800411</v>
      </c>
      <c r="P51" s="99">
        <v>13.254801845649881</v>
      </c>
      <c r="Q51" s="99">
        <v>14.880534183785848</v>
      </c>
      <c r="R51" s="99">
        <v>15.366200470323529</v>
      </c>
      <c r="S51" s="99">
        <v>12.715601037597139</v>
      </c>
      <c r="T51" s="99">
        <v>12.976308329936204</v>
      </c>
      <c r="U51" s="99">
        <v>14.083789163289811</v>
      </c>
      <c r="V51" s="99">
        <v>13.041959916284441</v>
      </c>
      <c r="W51" s="99">
        <v>13.812894962167542</v>
      </c>
      <c r="X51" s="99">
        <v>16.716976377637046</v>
      </c>
      <c r="Y51" s="99">
        <v>15.423351731746534</v>
      </c>
      <c r="DA51" s="63" t="s">
        <v>2962</v>
      </c>
    </row>
    <row r="52" spans="1:105" ht="12" customHeight="1" x14ac:dyDescent="0.25">
      <c r="A52" s="100" t="s">
        <v>211</v>
      </c>
      <c r="B52" s="102">
        <v>2.5238729556480628</v>
      </c>
      <c r="C52" s="102">
        <v>2.5034994247939175</v>
      </c>
      <c r="D52" s="102">
        <v>2.5426604388841798</v>
      </c>
      <c r="E52" s="102">
        <v>2.5632575500593897</v>
      </c>
      <c r="F52" s="102">
        <v>2.6435181559847947</v>
      </c>
      <c r="G52" s="102">
        <v>2.9086980146915784</v>
      </c>
      <c r="H52" s="102">
        <v>2.6218518061574456</v>
      </c>
      <c r="I52" s="102">
        <v>2.5583228511276617</v>
      </c>
      <c r="J52" s="102">
        <v>2.8251877889612969</v>
      </c>
      <c r="K52" s="102">
        <v>2.9071680379178431</v>
      </c>
      <c r="L52" s="102">
        <v>2.7766645064522018</v>
      </c>
      <c r="M52" s="102">
        <v>2.8968770825162982</v>
      </c>
      <c r="N52" s="102">
        <v>2.3926819261017287</v>
      </c>
      <c r="O52" s="102">
        <v>2.285925434258635</v>
      </c>
      <c r="P52" s="102">
        <v>2.4013119505834033</v>
      </c>
      <c r="Q52" s="102">
        <v>2.63067462248992</v>
      </c>
      <c r="R52" s="102">
        <v>3.0527908765502199</v>
      </c>
      <c r="S52" s="102">
        <v>2.4569834845390819</v>
      </c>
      <c r="T52" s="102">
        <v>2.2840519771372745</v>
      </c>
      <c r="U52" s="102">
        <v>2.3209232209061934</v>
      </c>
      <c r="V52" s="102">
        <v>1.9520203633532955</v>
      </c>
      <c r="W52" s="102">
        <v>2.5410516779677255</v>
      </c>
      <c r="X52" s="102">
        <v>3.3173961494330699</v>
      </c>
      <c r="Y52" s="102">
        <v>2.5289148500667764</v>
      </c>
      <c r="DA52" s="131" t="s">
        <v>2963</v>
      </c>
    </row>
    <row r="53" spans="1:105" ht="12" customHeight="1" x14ac:dyDescent="0.25">
      <c r="A53" s="103" t="s">
        <v>52</v>
      </c>
      <c r="B53" s="105">
        <v>10.028525404508112</v>
      </c>
      <c r="C53" s="105">
        <v>10.033339463802426</v>
      </c>
      <c r="D53" s="105">
        <v>9.8808753306698911</v>
      </c>
      <c r="E53" s="105">
        <v>10.370819641996967</v>
      </c>
      <c r="F53" s="105">
        <v>10.299571999106078</v>
      </c>
      <c r="G53" s="105">
        <v>9.6955489714940679</v>
      </c>
      <c r="H53" s="105">
        <v>10.133740087208647</v>
      </c>
      <c r="I53" s="105">
        <v>9.8818745925954037</v>
      </c>
      <c r="J53" s="105">
        <v>11.010131267694943</v>
      </c>
      <c r="K53" s="105">
        <v>11.342817118602811</v>
      </c>
      <c r="L53" s="105">
        <v>10.810649306629248</v>
      </c>
      <c r="M53" s="105">
        <v>11.365110410707928</v>
      </c>
      <c r="N53" s="105">
        <v>11.585221715380516</v>
      </c>
      <c r="O53" s="105">
        <v>10.106421452541774</v>
      </c>
      <c r="P53" s="105">
        <v>10.853489895066478</v>
      </c>
      <c r="Q53" s="105">
        <v>12.24985956129593</v>
      </c>
      <c r="R53" s="105">
        <v>12.31340959377331</v>
      </c>
      <c r="S53" s="105">
        <v>10.258617553058059</v>
      </c>
      <c r="T53" s="105">
        <v>10.69225635279893</v>
      </c>
      <c r="U53" s="105">
        <v>11.76286594238362</v>
      </c>
      <c r="V53" s="105">
        <v>11.089939552931147</v>
      </c>
      <c r="W53" s="105">
        <v>11.271843284199816</v>
      </c>
      <c r="X53" s="105">
        <v>13.399580228203979</v>
      </c>
      <c r="Y53" s="105">
        <v>12.894436881679756</v>
      </c>
      <c r="DA53" s="132" t="s">
        <v>2964</v>
      </c>
    </row>
    <row r="54" spans="1:105" ht="12" customHeight="1" x14ac:dyDescent="0.25">
      <c r="A54" s="106" t="s">
        <v>122</v>
      </c>
      <c r="B54" s="102">
        <v>12.514200034507169</v>
      </c>
      <c r="C54" s="102">
        <v>12.325640983081962</v>
      </c>
      <c r="D54" s="102">
        <v>12.636358465750645</v>
      </c>
      <c r="E54" s="102">
        <v>12.556945515802919</v>
      </c>
      <c r="F54" s="102">
        <v>12.930716122430722</v>
      </c>
      <c r="G54" s="102">
        <v>12.446871673470868</v>
      </c>
      <c r="H54" s="102">
        <v>12.822769484407358</v>
      </c>
      <c r="I54" s="102">
        <v>12.774777546343785</v>
      </c>
      <c r="J54" s="102">
        <v>13.570553287389496</v>
      </c>
      <c r="K54" s="102">
        <v>14.504284700605139</v>
      </c>
      <c r="L54" s="102">
        <v>14.102733155714951</v>
      </c>
      <c r="M54" s="102">
        <v>13.944109253822589</v>
      </c>
      <c r="N54" s="102">
        <v>13.377060469176117</v>
      </c>
      <c r="O54" s="102">
        <v>13.686430973390959</v>
      </c>
      <c r="P54" s="102">
        <v>13.811850132673747</v>
      </c>
      <c r="Q54" s="102">
        <v>13.861681453917276</v>
      </c>
      <c r="R54" s="102">
        <v>14.346715667092608</v>
      </c>
      <c r="S54" s="102">
        <v>14.285068845027649</v>
      </c>
      <c r="T54" s="102">
        <v>13.711976611178011</v>
      </c>
      <c r="U54" s="102">
        <v>13.778168757871185</v>
      </c>
      <c r="V54" s="102">
        <v>13.824528279458066</v>
      </c>
      <c r="W54" s="102">
        <v>14.748424025371428</v>
      </c>
      <c r="X54" s="102">
        <v>15.183313894108787</v>
      </c>
      <c r="Y54" s="102">
        <v>14.790259808783659</v>
      </c>
      <c r="DA54" s="131" t="s">
        <v>2965</v>
      </c>
    </row>
    <row r="55" spans="1:105" ht="12" customHeight="1" x14ac:dyDescent="0.25">
      <c r="A55" s="107" t="s">
        <v>121</v>
      </c>
      <c r="B55" s="105">
        <v>12.514200034507164</v>
      </c>
      <c r="C55" s="105">
        <v>12.328603172808746</v>
      </c>
      <c r="D55" s="105">
        <v>12.63423835323438</v>
      </c>
      <c r="E55" s="105">
        <v>12.557119553387382</v>
      </c>
      <c r="F55" s="105">
        <v>12.926143382498298</v>
      </c>
      <c r="G55" s="105">
        <v>12.444322199832342</v>
      </c>
      <c r="H55" s="105">
        <v>12.822968926264176</v>
      </c>
      <c r="I55" s="105">
        <v>12.782420097652617</v>
      </c>
      <c r="J55" s="105">
        <v>13.583272889826805</v>
      </c>
      <c r="K55" s="105">
        <v>14.513272192345767</v>
      </c>
      <c r="L55" s="105">
        <v>14.107045028161124</v>
      </c>
      <c r="M55" s="105">
        <v>13.938715083807544</v>
      </c>
      <c r="N55" s="105">
        <v>13.359506744858757</v>
      </c>
      <c r="O55" s="105">
        <v>13.664031201900807</v>
      </c>
      <c r="P55" s="105">
        <v>13.799965189483073</v>
      </c>
      <c r="Q55" s="105">
        <v>13.912533567483926</v>
      </c>
      <c r="R55" s="105">
        <v>14.411311830678146</v>
      </c>
      <c r="S55" s="105">
        <v>14.345560532674696</v>
      </c>
      <c r="T55" s="105">
        <v>13.778383622196761</v>
      </c>
      <c r="U55" s="105">
        <v>13.805379788655014</v>
      </c>
      <c r="V55" s="105">
        <v>13.82140111983405</v>
      </c>
      <c r="W55" s="105">
        <v>14.739850269029288</v>
      </c>
      <c r="X55" s="105">
        <v>15.217432685929451</v>
      </c>
      <c r="Y55" s="105">
        <v>14.887709284285899</v>
      </c>
      <c r="DA55" s="132" t="s">
        <v>2966</v>
      </c>
    </row>
    <row r="56" spans="1:105" ht="12" customHeight="1" x14ac:dyDescent="0.25">
      <c r="A56" s="108" t="s">
        <v>53</v>
      </c>
      <c r="B56" s="99">
        <v>2.5143831306441657</v>
      </c>
      <c r="C56" s="99">
        <v>2.4517764760690453</v>
      </c>
      <c r="D56" s="99">
        <v>2.5743408519863054</v>
      </c>
      <c r="E56" s="99">
        <v>2.4705415110867222</v>
      </c>
      <c r="F56" s="99">
        <v>2.5982524515006737</v>
      </c>
      <c r="G56" s="99">
        <v>2.8295319399163432</v>
      </c>
      <c r="H56" s="99">
        <v>2.6232375322880368</v>
      </c>
      <c r="I56" s="99">
        <v>2.6449164989044176</v>
      </c>
      <c r="J56" s="99">
        <v>2.7602275892221324</v>
      </c>
      <c r="K56" s="99">
        <v>2.9743712767192281</v>
      </c>
      <c r="L56" s="99">
        <v>2.9115561088477659</v>
      </c>
      <c r="M56" s="99">
        <v>2.8140417326681031</v>
      </c>
      <c r="N56" s="99">
        <v>2.2497082593451956</v>
      </c>
      <c r="O56" s="99">
        <v>2.5129676346032275</v>
      </c>
      <c r="P56" s="99">
        <v>2.492043957247807</v>
      </c>
      <c r="Q56" s="99">
        <v>2.4045914213385031</v>
      </c>
      <c r="R56" s="99">
        <v>2.7997972490050236</v>
      </c>
      <c r="S56" s="99">
        <v>2.8000261298553881</v>
      </c>
      <c r="T56" s="99">
        <v>2.4736629349014141</v>
      </c>
      <c r="U56" s="99">
        <v>2.2560771795476544</v>
      </c>
      <c r="V56" s="99">
        <v>2.1254747817518278</v>
      </c>
      <c r="W56" s="99">
        <v>2.7735769481280217</v>
      </c>
      <c r="X56" s="99">
        <v>2.9027367032222884</v>
      </c>
      <c r="Y56" s="99">
        <v>2.3258773488077416</v>
      </c>
      <c r="DA56" s="63" t="s">
        <v>2967</v>
      </c>
    </row>
    <row r="57" spans="1:105" ht="12" customHeight="1" x14ac:dyDescent="0.25">
      <c r="A57" s="108" t="s">
        <v>52</v>
      </c>
      <c r="B57" s="99">
        <v>9.9998169038630014</v>
      </c>
      <c r="C57" s="99">
        <v>9.8768266967397</v>
      </c>
      <c r="D57" s="99">
        <v>10.059897501248072</v>
      </c>
      <c r="E57" s="99">
        <v>10.08657804230066</v>
      </c>
      <c r="F57" s="99">
        <v>10.327890930997626</v>
      </c>
      <c r="G57" s="99">
        <v>9.6147902599159991</v>
      </c>
      <c r="H57" s="99">
        <v>10.199731393976137</v>
      </c>
      <c r="I57" s="99">
        <v>10.137503598748202</v>
      </c>
      <c r="J57" s="99">
        <v>10.823045300604672</v>
      </c>
      <c r="K57" s="99">
        <v>11.538900915626538</v>
      </c>
      <c r="L57" s="99">
        <v>11.195488919313357</v>
      </c>
      <c r="M57" s="99">
        <v>11.124673351139439</v>
      </c>
      <c r="N57" s="99">
        <v>11.109798485513561</v>
      </c>
      <c r="O57" s="99">
        <v>11.151063567297577</v>
      </c>
      <c r="P57" s="99">
        <v>11.307921232235262</v>
      </c>
      <c r="Q57" s="99">
        <v>11.507942146145423</v>
      </c>
      <c r="R57" s="99">
        <v>11.611514581673122</v>
      </c>
      <c r="S57" s="99">
        <v>11.545534402819312</v>
      </c>
      <c r="T57" s="99">
        <v>11.304720687295347</v>
      </c>
      <c r="U57" s="99">
        <v>11.549302609107357</v>
      </c>
      <c r="V57" s="99">
        <v>11.69592633808222</v>
      </c>
      <c r="W57" s="99">
        <v>11.966273320901266</v>
      </c>
      <c r="X57" s="99">
        <v>12.314695982707159</v>
      </c>
      <c r="Y57" s="99">
        <v>12.561831935478157</v>
      </c>
      <c r="DA57" s="63" t="s">
        <v>2968</v>
      </c>
    </row>
    <row r="58" spans="1:105" ht="12" customHeight="1" x14ac:dyDescent="0.25">
      <c r="A58" s="121" t="s">
        <v>54</v>
      </c>
      <c r="B58" s="123">
        <v>5.7771575863693174</v>
      </c>
      <c r="C58" s="123">
        <v>5.6152092499176351</v>
      </c>
      <c r="D58" s="123">
        <v>6.3301995866737721</v>
      </c>
      <c r="E58" s="123">
        <v>6.1123735072948957</v>
      </c>
      <c r="F58" s="123">
        <v>6.5362755865202491</v>
      </c>
      <c r="G58" s="123">
        <v>6.3724092941563146</v>
      </c>
      <c r="H58" s="123">
        <v>6.5513222202240771</v>
      </c>
      <c r="I58" s="123">
        <v>6.2263430870619745</v>
      </c>
      <c r="J58" s="123">
        <v>6.1927876405021518</v>
      </c>
      <c r="K58" s="123">
        <v>6.4775615779732423</v>
      </c>
      <c r="L58" s="123">
        <v>6.1559870602478819</v>
      </c>
      <c r="M58" s="123">
        <v>5.8046492697956014</v>
      </c>
      <c r="N58" s="123">
        <v>5.6901395570766287</v>
      </c>
      <c r="O58" s="123">
        <v>6.1734446161917642</v>
      </c>
      <c r="P58" s="123">
        <v>6.2369060984742903</v>
      </c>
      <c r="Q58" s="123">
        <v>6.1632911163214485</v>
      </c>
      <c r="R58" s="123">
        <v>6.4225191461810205</v>
      </c>
      <c r="S58" s="123">
        <v>6.349896798068956</v>
      </c>
      <c r="T58" s="123">
        <v>6.450195485126641</v>
      </c>
      <c r="U58" s="123">
        <v>6.6248468584185298</v>
      </c>
      <c r="V58" s="123">
        <v>7.5128341964349463</v>
      </c>
      <c r="W58" s="123">
        <v>7.2118561590151051</v>
      </c>
      <c r="X58" s="123">
        <v>7.2511317017991415</v>
      </c>
      <c r="Y58" s="123">
        <v>6.0440575206332516</v>
      </c>
      <c r="DA58" s="130" t="s">
        <v>2969</v>
      </c>
    </row>
    <row r="59" spans="1:105" ht="12" customHeight="1" x14ac:dyDescent="0.25">
      <c r="A59" s="97" t="s">
        <v>50</v>
      </c>
      <c r="B59" s="99">
        <v>5.7821164370775788</v>
      </c>
      <c r="C59" s="99">
        <v>5.798965911206766</v>
      </c>
      <c r="D59" s="99">
        <v>6.1361493512708671</v>
      </c>
      <c r="E59" s="99">
        <v>5.9054984159765578</v>
      </c>
      <c r="F59" s="99">
        <v>6.7137650593726352</v>
      </c>
      <c r="G59" s="99">
        <v>6.2124216615693753</v>
      </c>
      <c r="H59" s="99">
        <v>6.2064144141483659</v>
      </c>
      <c r="I59" s="99">
        <v>6.4179281585000467</v>
      </c>
      <c r="J59" s="99">
        <v>6.4427452685278768</v>
      </c>
      <c r="K59" s="99">
        <v>5.6501096409614346</v>
      </c>
      <c r="L59" s="99">
        <v>6.9806508288559685</v>
      </c>
      <c r="M59" s="99">
        <v>6.4939450897784319</v>
      </c>
      <c r="N59" s="99">
        <v>2.0259773498907969</v>
      </c>
      <c r="O59" s="99">
        <v>7.292388233598361</v>
      </c>
      <c r="P59" s="99">
        <v>7.0267411136640101</v>
      </c>
      <c r="Q59" s="99">
        <v>6.1093419637756829</v>
      </c>
      <c r="R59" s="99">
        <v>5.6993817067055312</v>
      </c>
      <c r="S59" s="99">
        <v>5.6217068293577173</v>
      </c>
      <c r="T59" s="99">
        <v>6.7219789350641896</v>
      </c>
      <c r="U59" s="99">
        <v>6.9007960455635429</v>
      </c>
      <c r="V59" s="99">
        <v>7.8497226601532768</v>
      </c>
      <c r="W59" s="99">
        <v>7.5010809978951665</v>
      </c>
      <c r="X59" s="99">
        <v>6.9648382015991368</v>
      </c>
      <c r="Y59" s="99">
        <v>6.1764759631944681</v>
      </c>
      <c r="DA59" s="63" t="s">
        <v>2970</v>
      </c>
    </row>
    <row r="60" spans="1:105" ht="12" customHeight="1" x14ac:dyDescent="0.25">
      <c r="A60" s="109" t="s">
        <v>120</v>
      </c>
      <c r="B60" s="110">
        <v>5.7769350106699111</v>
      </c>
      <c r="C60" s="110">
        <v>5.6073447863540542</v>
      </c>
      <c r="D60" s="110">
        <v>6.3378081953457368</v>
      </c>
      <c r="E60" s="110">
        <v>6.1200286236276087</v>
      </c>
      <c r="F60" s="110">
        <v>6.5300081201404145</v>
      </c>
      <c r="G60" s="110">
        <v>6.3779956270617824</v>
      </c>
      <c r="H60" s="110">
        <v>6.5636057277756175</v>
      </c>
      <c r="I60" s="110">
        <v>6.219268523186031</v>
      </c>
      <c r="J60" s="110">
        <v>6.183045794863939</v>
      </c>
      <c r="K60" s="110">
        <v>6.511110027691652</v>
      </c>
      <c r="L60" s="110">
        <v>6.1212267065314956</v>
      </c>
      <c r="M60" s="110">
        <v>5.7740146129430876</v>
      </c>
      <c r="N60" s="110">
        <v>5.8700957027684915</v>
      </c>
      <c r="O60" s="110">
        <v>6.0977289543231574</v>
      </c>
      <c r="P60" s="110">
        <v>6.1730335526916793</v>
      </c>
      <c r="Q60" s="110">
        <v>6.1682505128424605</v>
      </c>
      <c r="R60" s="110">
        <v>6.4982748625210647</v>
      </c>
      <c r="S60" s="110">
        <v>6.4472125664421096</v>
      </c>
      <c r="T60" s="110">
        <v>6.4007028536181743</v>
      </c>
      <c r="U60" s="110">
        <v>6.5591094631206941</v>
      </c>
      <c r="V60" s="110">
        <v>7.4207546952523682</v>
      </c>
      <c r="W60" s="110">
        <v>7.1295987360157032</v>
      </c>
      <c r="X60" s="110">
        <v>7.3332266765370342</v>
      </c>
      <c r="Y60" s="110">
        <v>6.0060201956108257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70.674576667505988</v>
      </c>
      <c r="C62" s="118">
        <f t="shared" si="21"/>
        <v>67.88923039229617</v>
      </c>
      <c r="D62" s="118">
        <f t="shared" si="21"/>
        <v>62.00238584000418</v>
      </c>
      <c r="E62" s="118">
        <f t="shared" si="21"/>
        <v>71.088718623096867</v>
      </c>
      <c r="F62" s="118">
        <f t="shared" si="21"/>
        <v>69.222043844181044</v>
      </c>
      <c r="G62" s="118">
        <f t="shared" si="21"/>
        <v>79.700054270371226</v>
      </c>
      <c r="H62" s="118">
        <f t="shared" si="21"/>
        <v>94.958165758123272</v>
      </c>
      <c r="I62" s="118">
        <f t="shared" si="21"/>
        <v>93.124999006469267</v>
      </c>
      <c r="J62" s="118">
        <f t="shared" si="21"/>
        <v>88.843540425027172</v>
      </c>
      <c r="K62" s="118">
        <f t="shared" si="21"/>
        <v>87.170136481053902</v>
      </c>
      <c r="L62" s="118">
        <f t="shared" si="21"/>
        <v>85.146015464762627</v>
      </c>
      <c r="M62" s="118">
        <f t="shared" si="21"/>
        <v>98.306722422075353</v>
      </c>
      <c r="N62" s="118">
        <f t="shared" si="21"/>
        <v>96.770210622706983</v>
      </c>
      <c r="O62" s="118">
        <f t="shared" si="21"/>
        <v>70.659818294975139</v>
      </c>
      <c r="P62" s="118">
        <f t="shared" si="21"/>
        <v>65.311149091262791</v>
      </c>
      <c r="Q62" s="118">
        <f t="shared" si="21"/>
        <v>83.832926584903234</v>
      </c>
      <c r="R62" s="118">
        <f t="shared" ref="R62:V62" si="22">R63+R66+R68+R77</f>
        <v>81.917761116298578</v>
      </c>
      <c r="S62" s="118">
        <f t="shared" si="22"/>
        <v>83.883961936614284</v>
      </c>
      <c r="T62" s="118">
        <f t="shared" si="22"/>
        <v>71.920925343132424</v>
      </c>
      <c r="U62" s="118">
        <f t="shared" si="22"/>
        <v>80.686806950450432</v>
      </c>
      <c r="V62" s="118">
        <f t="shared" si="22"/>
        <v>83.107803122961869</v>
      </c>
      <c r="W62" s="118">
        <f t="shared" ref="W62:Y62" si="23">W63+W66+W68+W77</f>
        <v>89.158646555828355</v>
      </c>
      <c r="X62" s="118">
        <f t="shared" si="23"/>
        <v>85.428269588972327</v>
      </c>
      <c r="Y62" s="118">
        <f t="shared" si="23"/>
        <v>76.850611802802831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48.290288625746392</v>
      </c>
      <c r="C63" s="123">
        <f t="shared" si="24"/>
        <v>45.022396637946976</v>
      </c>
      <c r="D63" s="123">
        <f t="shared" si="24"/>
        <v>40.386572267385212</v>
      </c>
      <c r="E63" s="123">
        <f t="shared" si="24"/>
        <v>47.479852843859049</v>
      </c>
      <c r="F63" s="123">
        <f t="shared" si="24"/>
        <v>45.557915439436876</v>
      </c>
      <c r="G63" s="123">
        <f t="shared" si="24"/>
        <v>54.662579573122173</v>
      </c>
      <c r="H63" s="123">
        <f t="shared" si="24"/>
        <v>66.342909931190377</v>
      </c>
      <c r="I63" s="123">
        <f t="shared" si="24"/>
        <v>60.777484452338015</v>
      </c>
      <c r="J63" s="123">
        <f t="shared" si="24"/>
        <v>56.030129943860977</v>
      </c>
      <c r="K63" s="123">
        <f t="shared" si="24"/>
        <v>56.636411159171935</v>
      </c>
      <c r="L63" s="123">
        <f t="shared" si="24"/>
        <v>50.871302288866509</v>
      </c>
      <c r="M63" s="123">
        <f t="shared" si="24"/>
        <v>65.502144108801829</v>
      </c>
      <c r="N63" s="123">
        <f t="shared" si="24"/>
        <v>56.256032100194247</v>
      </c>
      <c r="O63" s="123">
        <f t="shared" si="24"/>
        <v>38.658022622069488</v>
      </c>
      <c r="P63" s="123">
        <f t="shared" si="24"/>
        <v>36.417252993222633</v>
      </c>
      <c r="Q63" s="123">
        <f t="shared" si="24"/>
        <v>52.139097229381001</v>
      </c>
      <c r="R63" s="123">
        <f t="shared" ref="R63:V63" si="25">SUM(R64:R65)</f>
        <v>45.683791160962137</v>
      </c>
      <c r="S63" s="123">
        <f t="shared" si="25"/>
        <v>46.392382568148008</v>
      </c>
      <c r="T63" s="123">
        <f t="shared" si="25"/>
        <v>39.321367632006712</v>
      </c>
      <c r="U63" s="123">
        <f t="shared" si="25"/>
        <v>42.293742864335712</v>
      </c>
      <c r="V63" s="123">
        <f t="shared" si="25"/>
        <v>45.291436713704989</v>
      </c>
      <c r="W63" s="123">
        <f t="shared" ref="W63:Y63" si="26">SUM(W64:W65)</f>
        <v>50.894323492986409</v>
      </c>
      <c r="X63" s="123">
        <f t="shared" si="26"/>
        <v>48.145505501326447</v>
      </c>
      <c r="Y63" s="123">
        <f t="shared" si="26"/>
        <v>38.103337400358235</v>
      </c>
      <c r="DA63" s="130" t="s">
        <v>2973</v>
      </c>
    </row>
    <row r="64" spans="1:105" ht="12" customHeight="1" x14ac:dyDescent="0.25">
      <c r="A64" s="97" t="s">
        <v>212</v>
      </c>
      <c r="B64" s="99">
        <v>47.148856917911019</v>
      </c>
      <c r="C64" s="99">
        <v>44.001232526819926</v>
      </c>
      <c r="D64" s="99">
        <v>39.443969123552101</v>
      </c>
      <c r="E64" s="99">
        <v>46.434152909090116</v>
      </c>
      <c r="F64" s="99">
        <v>44.490796443904436</v>
      </c>
      <c r="G64" s="99">
        <v>53.399939229716736</v>
      </c>
      <c r="H64" s="99">
        <v>64.848698367168936</v>
      </c>
      <c r="I64" s="99">
        <v>59.492401974258385</v>
      </c>
      <c r="J64" s="99">
        <v>54.842502300744123</v>
      </c>
      <c r="K64" s="99">
        <v>55.379247667468391</v>
      </c>
      <c r="L64" s="99">
        <v>49.803952000255947</v>
      </c>
      <c r="M64" s="99">
        <v>64.1317554036291</v>
      </c>
      <c r="N64" s="99">
        <v>55.206895396686967</v>
      </c>
      <c r="O64" s="99">
        <v>37.868373854909287</v>
      </c>
      <c r="P64" s="99">
        <v>35.652332087922673</v>
      </c>
      <c r="Q64" s="99">
        <v>51.103611489423201</v>
      </c>
      <c r="R64" s="99">
        <v>44.781831102396708</v>
      </c>
      <c r="S64" s="99">
        <v>45.480912740926627</v>
      </c>
      <c r="T64" s="99">
        <v>38.55184705629231</v>
      </c>
      <c r="U64" s="99">
        <v>41.468484988325066</v>
      </c>
      <c r="V64" s="99">
        <v>44.409416792028253</v>
      </c>
      <c r="W64" s="99">
        <v>49.904158329224877</v>
      </c>
      <c r="X64" s="99">
        <v>47.208831381232073</v>
      </c>
      <c r="Y64" s="99">
        <v>37.361288720853196</v>
      </c>
      <c r="DA64" s="63" t="s">
        <v>2974</v>
      </c>
    </row>
    <row r="65" spans="1:105" ht="12" customHeight="1" x14ac:dyDescent="0.25">
      <c r="A65" s="97" t="s">
        <v>53</v>
      </c>
      <c r="B65" s="99">
        <v>1.1414317078353748</v>
      </c>
      <c r="C65" s="99">
        <v>1.0211641111270504</v>
      </c>
      <c r="D65" s="99">
        <v>0.94260314383310895</v>
      </c>
      <c r="E65" s="99">
        <v>1.045699934768936</v>
      </c>
      <c r="F65" s="99">
        <v>1.0671189955324425</v>
      </c>
      <c r="G65" s="99">
        <v>1.2626403434054347</v>
      </c>
      <c r="H65" s="99">
        <v>1.4942115640214362</v>
      </c>
      <c r="I65" s="99">
        <v>1.2850824780796306</v>
      </c>
      <c r="J65" s="99">
        <v>1.1876276431168522</v>
      </c>
      <c r="K65" s="99">
        <v>1.2571634917035472</v>
      </c>
      <c r="L65" s="99">
        <v>1.0673502886105612</v>
      </c>
      <c r="M65" s="99">
        <v>1.3703887051727359</v>
      </c>
      <c r="N65" s="99">
        <v>1.0491367035072798</v>
      </c>
      <c r="O65" s="99">
        <v>0.78964876716020216</v>
      </c>
      <c r="P65" s="99">
        <v>0.76492090529996104</v>
      </c>
      <c r="Q65" s="99">
        <v>1.0354857399577975</v>
      </c>
      <c r="R65" s="99">
        <v>0.90196005856542605</v>
      </c>
      <c r="S65" s="99">
        <v>0.91146982722138392</v>
      </c>
      <c r="T65" s="99">
        <v>0.76952057571440524</v>
      </c>
      <c r="U65" s="99">
        <v>0.82525787601064582</v>
      </c>
      <c r="V65" s="99">
        <v>0.8820199216767397</v>
      </c>
      <c r="W65" s="99">
        <v>0.99016516376152897</v>
      </c>
      <c r="X65" s="99">
        <v>0.93667412009437168</v>
      </c>
      <c r="Y65" s="99">
        <v>0.74204867950504261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4.1224239700519174</v>
      </c>
      <c r="C66" s="123">
        <f t="shared" si="27"/>
        <v>5.112542916002293</v>
      </c>
      <c r="D66" s="123">
        <f t="shared" si="27"/>
        <v>3.0547981222844633</v>
      </c>
      <c r="E66" s="123">
        <f t="shared" si="27"/>
        <v>5.292211913930438</v>
      </c>
      <c r="F66" s="123">
        <f t="shared" si="27"/>
        <v>4.6218154896171182</v>
      </c>
      <c r="G66" s="123">
        <f t="shared" si="27"/>
        <v>6.4434626761269644</v>
      </c>
      <c r="H66" s="123">
        <f t="shared" si="27"/>
        <v>9.1933877651684153</v>
      </c>
      <c r="I66" s="123">
        <f t="shared" si="27"/>
        <v>13.370361832143532</v>
      </c>
      <c r="J66" s="123">
        <f t="shared" si="27"/>
        <v>13.131523610160702</v>
      </c>
      <c r="K66" s="123">
        <f t="shared" si="27"/>
        <v>9.4288755190265086</v>
      </c>
      <c r="L66" s="123">
        <f t="shared" si="27"/>
        <v>14.057283331679237</v>
      </c>
      <c r="M66" s="123">
        <f t="shared" si="27"/>
        <v>13.17873441446074</v>
      </c>
      <c r="N66" s="123">
        <f t="shared" si="27"/>
        <v>21.345065174275959</v>
      </c>
      <c r="O66" s="123">
        <f t="shared" si="27"/>
        <v>12.166210422694801</v>
      </c>
      <c r="P66" s="123">
        <f t="shared" si="27"/>
        <v>9.0255637442896717</v>
      </c>
      <c r="Q66" s="123">
        <f t="shared" si="27"/>
        <v>11.639924086753917</v>
      </c>
      <c r="R66" s="123">
        <f t="shared" si="27"/>
        <v>15.55462913554917</v>
      </c>
      <c r="S66" s="123">
        <f t="shared" si="27"/>
        <v>16.692364448576512</v>
      </c>
      <c r="T66" s="123">
        <f t="shared" si="27"/>
        <v>12.411800486654943</v>
      </c>
      <c r="U66" s="123">
        <f t="shared" si="27"/>
        <v>18.038776413711627</v>
      </c>
      <c r="V66" s="123">
        <f t="shared" si="27"/>
        <v>16.600586518778229</v>
      </c>
      <c r="W66" s="123">
        <f t="shared" si="27"/>
        <v>16.48578046267086</v>
      </c>
      <c r="X66" s="123">
        <f t="shared" si="27"/>
        <v>14.843291059855238</v>
      </c>
      <c r="Y66" s="123">
        <f t="shared" si="27"/>
        <v>17.807676456321868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4.1224239700519174</v>
      </c>
      <c r="C67" s="99">
        <f>RES_hhdet_tesh!C67/RES_summary!C$19</f>
        <v>5.112542916002293</v>
      </c>
      <c r="D67" s="99">
        <f>RES_hhdet_tesh!D67/RES_summary!D$19</f>
        <v>3.0547981222844633</v>
      </c>
      <c r="E67" s="99">
        <f>RES_hhdet_tesh!E67/RES_summary!E$19</f>
        <v>5.292211913930438</v>
      </c>
      <c r="F67" s="99">
        <f>RES_hhdet_tesh!F67/RES_summary!F$19</f>
        <v>4.6218154896171182</v>
      </c>
      <c r="G67" s="99">
        <f>RES_hhdet_tesh!G67/RES_summary!G$19</f>
        <v>6.4434626761269644</v>
      </c>
      <c r="H67" s="99">
        <f>RES_hhdet_tesh!H67/RES_summary!H$19</f>
        <v>9.1933877651684153</v>
      </c>
      <c r="I67" s="99">
        <f>RES_hhdet_tesh!I67/RES_summary!I$19</f>
        <v>13.370361832143532</v>
      </c>
      <c r="J67" s="99">
        <f>RES_hhdet_tesh!J67/RES_summary!J$19</f>
        <v>13.131523610160702</v>
      </c>
      <c r="K67" s="99">
        <f>RES_hhdet_tesh!K67/RES_summary!K$19</f>
        <v>9.4288755190265086</v>
      </c>
      <c r="L67" s="99">
        <f>RES_hhdet_tesh!L67/RES_summary!L$19</f>
        <v>14.057283331679237</v>
      </c>
      <c r="M67" s="99">
        <f>RES_hhdet_tesh!M67/RES_summary!M$19</f>
        <v>13.17873441446074</v>
      </c>
      <c r="N67" s="99">
        <f>RES_hhdet_tesh!N67/RES_summary!N$19</f>
        <v>21.345065174275959</v>
      </c>
      <c r="O67" s="99">
        <f>RES_hhdet_tesh!O67/RES_summary!O$19</f>
        <v>12.166210422694801</v>
      </c>
      <c r="P67" s="99">
        <f>RES_hhdet_tesh!P67/RES_summary!P$19</f>
        <v>9.0255637442896717</v>
      </c>
      <c r="Q67" s="99">
        <f>RES_hhdet_tesh!Q67/RES_summary!Q$19</f>
        <v>11.639924086753917</v>
      </c>
      <c r="R67" s="99">
        <f>RES_hhdet_tesh!R67/RES_summary!R$19</f>
        <v>15.55462913554917</v>
      </c>
      <c r="S67" s="99">
        <f>RES_hhdet_tesh!S67/RES_summary!S$19</f>
        <v>16.692364448576512</v>
      </c>
      <c r="T67" s="99">
        <f>RES_hhdet_tesh!T67/RES_summary!T$19</f>
        <v>12.411800486654943</v>
      </c>
      <c r="U67" s="99">
        <f>RES_hhdet_tesh!U67/RES_summary!U$19</f>
        <v>18.038776413711627</v>
      </c>
      <c r="V67" s="99">
        <f>RES_hhdet_tesh!V67/RES_summary!V$19</f>
        <v>16.600586518778229</v>
      </c>
      <c r="W67" s="99">
        <f>RES_hhdet_tesh!W67/RES_summary!W$19</f>
        <v>16.48578046267086</v>
      </c>
      <c r="X67" s="99">
        <f>RES_hhdet_tesh!X67/RES_summary!X$19</f>
        <v>14.843291059855238</v>
      </c>
      <c r="Y67" s="99">
        <f>RES_hhdet_tesh!Y67/RES_summary!Y$19</f>
        <v>17.807676456321868</v>
      </c>
      <c r="DA67" s="63" t="s">
        <v>2977</v>
      </c>
    </row>
    <row r="68" spans="1:105" ht="12" customHeight="1" x14ac:dyDescent="0.25">
      <c r="A68" s="121" t="s">
        <v>55</v>
      </c>
      <c r="B68" s="123">
        <v>12.488704414987007</v>
      </c>
      <c r="C68" s="123">
        <v>12.162378828480929</v>
      </c>
      <c r="D68" s="123">
        <v>12.265234760071452</v>
      </c>
      <c r="E68" s="123">
        <v>12.228657769777428</v>
      </c>
      <c r="F68" s="123">
        <v>12.552469985115195</v>
      </c>
      <c r="G68" s="123">
        <v>12.238925414767923</v>
      </c>
      <c r="H68" s="123">
        <v>12.854183889992402</v>
      </c>
      <c r="I68" s="123">
        <v>12.754101556978162</v>
      </c>
      <c r="J68" s="123">
        <v>13.502174613092759</v>
      </c>
      <c r="K68" s="123">
        <v>14.586796432393506</v>
      </c>
      <c r="L68" s="123">
        <v>14.091703980035041</v>
      </c>
      <c r="M68" s="123">
        <v>13.855524601507561</v>
      </c>
      <c r="N68" s="123">
        <v>13.304016243020937</v>
      </c>
      <c r="O68" s="123">
        <v>13.731417242185836</v>
      </c>
      <c r="P68" s="123">
        <v>13.712458420655024</v>
      </c>
      <c r="Q68" s="123">
        <v>13.904293459698156</v>
      </c>
      <c r="R68" s="123">
        <v>14.163050518467308</v>
      </c>
      <c r="S68" s="123">
        <v>14.35697682048326</v>
      </c>
      <c r="T68" s="123">
        <v>13.788110953729873</v>
      </c>
      <c r="U68" s="123">
        <v>13.771386239452442</v>
      </c>
      <c r="V68" s="123">
        <v>13.806316860294293</v>
      </c>
      <c r="W68" s="123">
        <v>14.658970301624164</v>
      </c>
      <c r="X68" s="123">
        <v>15.131573607465945</v>
      </c>
      <c r="Y68" s="123">
        <v>14.901064037521966</v>
      </c>
      <c r="DA68" s="130" t="s">
        <v>2978</v>
      </c>
    </row>
    <row r="69" spans="1:105" ht="12" customHeight="1" x14ac:dyDescent="0.25">
      <c r="A69" s="97" t="s">
        <v>134</v>
      </c>
      <c r="B69" s="99">
        <v>12.267703573027653</v>
      </c>
      <c r="C69" s="99">
        <v>10.763775098606596</v>
      </c>
      <c r="D69" s="99">
        <v>9.2487799402539164</v>
      </c>
      <c r="E69" s="99">
        <v>9.6238982160711206</v>
      </c>
      <c r="F69" s="99">
        <v>9.647509902139797</v>
      </c>
      <c r="G69" s="99">
        <v>10.740114352178942</v>
      </c>
      <c r="H69" s="99">
        <v>13.3319871545027</v>
      </c>
      <c r="I69" s="99">
        <v>12.782761964937583</v>
      </c>
      <c r="J69" s="99">
        <v>13.135017060172396</v>
      </c>
      <c r="K69" s="99">
        <v>15.508621556116346</v>
      </c>
      <c r="L69" s="99">
        <v>14.232689881648104</v>
      </c>
      <c r="M69" s="99">
        <v>13.416664704747012</v>
      </c>
      <c r="N69" s="99">
        <v>13.019571143717267</v>
      </c>
      <c r="O69" s="99">
        <v>14.230536897535046</v>
      </c>
      <c r="P69" s="99">
        <v>13.269410893748253</v>
      </c>
      <c r="Q69" s="99">
        <v>14.306916815561177</v>
      </c>
      <c r="R69" s="99">
        <v>13.061055554987908</v>
      </c>
      <c r="S69" s="99">
        <v>14.85689696091837</v>
      </c>
      <c r="T69" s="99">
        <v>14.254780792752003</v>
      </c>
      <c r="U69" s="99">
        <v>13.897503513410054</v>
      </c>
      <c r="V69" s="99">
        <v>14.036238615874954</v>
      </c>
      <c r="W69" s="99">
        <v>14.417565718586768</v>
      </c>
      <c r="X69" s="99">
        <v>14.952436547848274</v>
      </c>
      <c r="Y69" s="99">
        <v>15.435537664663304</v>
      </c>
      <c r="DA69" s="63" t="s">
        <v>2979</v>
      </c>
    </row>
    <row r="70" spans="1:105" ht="12" customHeight="1" x14ac:dyDescent="0.25">
      <c r="A70" s="97" t="s">
        <v>133</v>
      </c>
      <c r="B70" s="99">
        <v>12.267703573027653</v>
      </c>
      <c r="C70" s="99">
        <v>10.763803081181818</v>
      </c>
      <c r="D70" s="99">
        <v>9.2478627654949328</v>
      </c>
      <c r="E70" s="99">
        <v>9.623585560986978</v>
      </c>
      <c r="F70" s="99">
        <v>9.6472525018292554</v>
      </c>
      <c r="G70" s="99">
        <v>10.74013346263356</v>
      </c>
      <c r="H70" s="99">
        <v>13.332163263975831</v>
      </c>
      <c r="I70" s="99">
        <v>12.782945495554628</v>
      </c>
      <c r="J70" s="99">
        <v>13.135170177237963</v>
      </c>
      <c r="K70" s="99">
        <v>15.508976187345562</v>
      </c>
      <c r="L70" s="99">
        <v>14.232871239226599</v>
      </c>
      <c r="M70" s="99">
        <v>13.416617366955846</v>
      </c>
      <c r="N70" s="99">
        <v>13.020098093479891</v>
      </c>
      <c r="O70" s="99">
        <v>14.230787892874858</v>
      </c>
      <c r="P70" s="99">
        <v>13.269000102063096</v>
      </c>
      <c r="Q70" s="99">
        <v>14.306885523442469</v>
      </c>
      <c r="R70" s="99">
        <v>13.060282691709073</v>
      </c>
      <c r="S70" s="99">
        <v>14.856038679592924</v>
      </c>
      <c r="T70" s="99">
        <v>14.254222646484227</v>
      </c>
      <c r="U70" s="99">
        <v>13.897378386351789</v>
      </c>
      <c r="V70" s="99">
        <v>14.036287025776106</v>
      </c>
      <c r="W70" s="99">
        <v>14.416849408902221</v>
      </c>
      <c r="X70" s="99">
        <v>14.951270103769433</v>
      </c>
      <c r="Y70" s="99">
        <v>15.43570433539135</v>
      </c>
      <c r="DA70" s="63" t="s">
        <v>2980</v>
      </c>
    </row>
    <row r="71" spans="1:105" ht="12" customHeight="1" x14ac:dyDescent="0.25">
      <c r="A71" s="100" t="s">
        <v>212</v>
      </c>
      <c r="B71" s="102">
        <v>2.429036498090241</v>
      </c>
      <c r="C71" s="102">
        <v>2.0758006318224491</v>
      </c>
      <c r="D71" s="102">
        <v>0.91958278865828602</v>
      </c>
      <c r="E71" s="102">
        <v>1.4715872011564839</v>
      </c>
      <c r="F71" s="102">
        <v>1.1560959792883039</v>
      </c>
      <c r="G71" s="102">
        <v>2.3931580201169971</v>
      </c>
      <c r="H71" s="102">
        <v>2.7457244617830772</v>
      </c>
      <c r="I71" s="102">
        <v>2.6416519223536539</v>
      </c>
      <c r="J71" s="102">
        <v>2.6494883358354699</v>
      </c>
      <c r="K71" s="102">
        <v>3.2285933169399845</v>
      </c>
      <c r="L71" s="102">
        <v>2.9403351497367862</v>
      </c>
      <c r="M71" s="102">
        <v>2.6810301914977512</v>
      </c>
      <c r="N71" s="102">
        <v>2.1710166250908212</v>
      </c>
      <c r="O71" s="102">
        <v>2.6450890963799227</v>
      </c>
      <c r="P71" s="102">
        <v>2.3690042923209274</v>
      </c>
      <c r="Q71" s="102">
        <v>2.4932209313937772</v>
      </c>
      <c r="R71" s="102">
        <v>2.4932238783674263</v>
      </c>
      <c r="S71" s="102">
        <v>2.9255323854064823</v>
      </c>
      <c r="T71" s="102">
        <v>2.5806581558892105</v>
      </c>
      <c r="U71" s="102">
        <v>2.2728890912279609</v>
      </c>
      <c r="V71" s="102">
        <v>2.1685030209056415</v>
      </c>
      <c r="W71" s="102">
        <v>2.6825236155092855</v>
      </c>
      <c r="X71" s="102">
        <v>2.843703044142599</v>
      </c>
      <c r="Y71" s="102">
        <v>2.526525554017625</v>
      </c>
      <c r="DA71" s="131" t="s">
        <v>2981</v>
      </c>
    </row>
    <row r="72" spans="1:105" ht="12" customHeight="1" x14ac:dyDescent="0.25">
      <c r="A72" s="103" t="s">
        <v>52</v>
      </c>
      <c r="B72" s="105">
        <v>9.8386670749374119</v>
      </c>
      <c r="C72" s="105">
        <v>8.6880024493593702</v>
      </c>
      <c r="D72" s="105">
        <v>8.3282799768366473</v>
      </c>
      <c r="E72" s="105">
        <v>8.1519983598304933</v>
      </c>
      <c r="F72" s="105">
        <v>8.4911565225409511</v>
      </c>
      <c r="G72" s="105">
        <v>8.3469754425165608</v>
      </c>
      <c r="H72" s="105">
        <v>10.586438802192752</v>
      </c>
      <c r="I72" s="105">
        <v>10.141293573200974</v>
      </c>
      <c r="J72" s="105">
        <v>10.485681841402494</v>
      </c>
      <c r="K72" s="105">
        <v>12.280382870405576</v>
      </c>
      <c r="L72" s="105">
        <v>11.292536089489811</v>
      </c>
      <c r="M72" s="105">
        <v>10.735587175458095</v>
      </c>
      <c r="N72" s="105">
        <v>10.84908146838907</v>
      </c>
      <c r="O72" s="105">
        <v>11.585698796494938</v>
      </c>
      <c r="P72" s="105">
        <v>10.899995809742169</v>
      </c>
      <c r="Q72" s="105">
        <v>11.813664592048692</v>
      </c>
      <c r="R72" s="105">
        <v>10.567058813341646</v>
      </c>
      <c r="S72" s="105">
        <v>11.93050629418644</v>
      </c>
      <c r="T72" s="105">
        <v>11.673564490595014</v>
      </c>
      <c r="U72" s="105">
        <v>11.62448929512383</v>
      </c>
      <c r="V72" s="105">
        <v>11.867784004870463</v>
      </c>
      <c r="W72" s="105">
        <v>11.734325793392934</v>
      </c>
      <c r="X72" s="105">
        <v>12.107567059626833</v>
      </c>
      <c r="Y72" s="105">
        <v>12.909178781373727</v>
      </c>
      <c r="DA72" s="132" t="s">
        <v>2982</v>
      </c>
    </row>
    <row r="73" spans="1:105" ht="12" customHeight="1" x14ac:dyDescent="0.25">
      <c r="A73" s="106" t="s">
        <v>122</v>
      </c>
      <c r="B73" s="102">
        <v>12.514200034507173</v>
      </c>
      <c r="C73" s="102">
        <v>12.324754882103738</v>
      </c>
      <c r="D73" s="102">
        <v>12.628382063226724</v>
      </c>
      <c r="E73" s="102">
        <v>12.544169318769482</v>
      </c>
      <c r="F73" s="102">
        <v>12.905649554498499</v>
      </c>
      <c r="G73" s="102">
        <v>12.422953934941786</v>
      </c>
      <c r="H73" s="102">
        <v>12.796260888405126</v>
      </c>
      <c r="I73" s="102">
        <v>12.748864622414843</v>
      </c>
      <c r="J73" s="102">
        <v>13.541656144742392</v>
      </c>
      <c r="K73" s="102">
        <v>14.467640889391193</v>
      </c>
      <c r="L73" s="102">
        <v>14.069889112441489</v>
      </c>
      <c r="M73" s="102">
        <v>13.91521650997592</v>
      </c>
      <c r="N73" s="102">
        <v>13.357653278776327</v>
      </c>
      <c r="O73" s="102">
        <v>13.675636997977987</v>
      </c>
      <c r="P73" s="102">
        <v>13.789853151233967</v>
      </c>
      <c r="Q73" s="102">
        <v>13.828911286783338</v>
      </c>
      <c r="R73" s="102">
        <v>14.30644818332841</v>
      </c>
      <c r="S73" s="102">
        <v>14.244492468262045</v>
      </c>
      <c r="T73" s="102">
        <v>13.671806740142971</v>
      </c>
      <c r="U73" s="102">
        <v>13.737555002320349</v>
      </c>
      <c r="V73" s="102">
        <v>13.780613150412126</v>
      </c>
      <c r="W73" s="102">
        <v>14.701426528852581</v>
      </c>
      <c r="X73" s="102">
        <v>15.134527855205288</v>
      </c>
      <c r="Y73" s="102">
        <v>14.743988962018069</v>
      </c>
      <c r="DA73" s="131" t="s">
        <v>2983</v>
      </c>
    </row>
    <row r="74" spans="1:105" ht="12" customHeight="1" x14ac:dyDescent="0.25">
      <c r="A74" s="107" t="s">
        <v>121</v>
      </c>
      <c r="B74" s="105">
        <v>12.514200034507164</v>
      </c>
      <c r="C74" s="105">
        <v>12.32760542752334</v>
      </c>
      <c r="D74" s="105">
        <v>12.627116666432718</v>
      </c>
      <c r="E74" s="105">
        <v>12.543721743785863</v>
      </c>
      <c r="F74" s="105">
        <v>12.902489376480512</v>
      </c>
      <c r="G74" s="105">
        <v>12.420329640052135</v>
      </c>
      <c r="H74" s="105">
        <v>12.79537103819802</v>
      </c>
      <c r="I74" s="105">
        <v>12.751218598332493</v>
      </c>
      <c r="J74" s="105">
        <v>13.548618606954793</v>
      </c>
      <c r="K74" s="105">
        <v>14.47709518475466</v>
      </c>
      <c r="L74" s="105">
        <v>14.075654641076474</v>
      </c>
      <c r="M74" s="105">
        <v>13.911132946711421</v>
      </c>
      <c r="N74" s="105">
        <v>13.338979351216004</v>
      </c>
      <c r="O74" s="105">
        <v>13.650439256705333</v>
      </c>
      <c r="P74" s="105">
        <v>13.774394247346342</v>
      </c>
      <c r="Q74" s="105">
        <v>13.848602709162035</v>
      </c>
      <c r="R74" s="105">
        <v>14.343765140705854</v>
      </c>
      <c r="S74" s="105">
        <v>14.285346118974786</v>
      </c>
      <c r="T74" s="105">
        <v>13.724897963088541</v>
      </c>
      <c r="U74" s="105">
        <v>13.757434799481038</v>
      </c>
      <c r="V74" s="105">
        <v>13.772799267953786</v>
      </c>
      <c r="W74" s="105">
        <v>14.688591717639625</v>
      </c>
      <c r="X74" s="105">
        <v>15.162739632478587</v>
      </c>
      <c r="Y74" s="105">
        <v>14.839375204647304</v>
      </c>
      <c r="DA74" s="132" t="s">
        <v>2984</v>
      </c>
    </row>
    <row r="75" spans="1:105" ht="12" customHeight="1" x14ac:dyDescent="0.25">
      <c r="A75" s="108" t="s">
        <v>53</v>
      </c>
      <c r="B75" s="99">
        <v>2.5143831306441666</v>
      </c>
      <c r="C75" s="99">
        <v>2.4515780555030182</v>
      </c>
      <c r="D75" s="99">
        <v>2.5728897435968654</v>
      </c>
      <c r="E75" s="99">
        <v>2.467905568613014</v>
      </c>
      <c r="F75" s="99">
        <v>2.5934978176315528</v>
      </c>
      <c r="G75" s="99">
        <v>2.8240766235778336</v>
      </c>
      <c r="H75" s="99">
        <v>2.6175917402563047</v>
      </c>
      <c r="I75" s="99">
        <v>2.6384603380434952</v>
      </c>
      <c r="J75" s="99">
        <v>2.7531855671377721</v>
      </c>
      <c r="K75" s="99">
        <v>2.9669571077550843</v>
      </c>
      <c r="L75" s="99">
        <v>2.9050774399916777</v>
      </c>
      <c r="M75" s="99">
        <v>2.8084732649579887</v>
      </c>
      <c r="N75" s="99">
        <v>2.2462514964644336</v>
      </c>
      <c r="O75" s="99">
        <v>2.5104679243886645</v>
      </c>
      <c r="P75" s="99">
        <v>2.4874262708291832</v>
      </c>
      <c r="Q75" s="99">
        <v>2.3935418455919999</v>
      </c>
      <c r="R75" s="99">
        <v>2.7866744300010593</v>
      </c>
      <c r="S75" s="99">
        <v>2.7882732303176092</v>
      </c>
      <c r="T75" s="99">
        <v>2.4640605391405916</v>
      </c>
      <c r="U75" s="99">
        <v>2.2482420024206999</v>
      </c>
      <c r="V75" s="99">
        <v>2.1180007196345119</v>
      </c>
      <c r="W75" s="99">
        <v>2.7639316984182876</v>
      </c>
      <c r="X75" s="99">
        <v>2.8923039622376723</v>
      </c>
      <c r="Y75" s="99">
        <v>2.3183262112310863</v>
      </c>
      <c r="DA75" s="63" t="s">
        <v>2985</v>
      </c>
    </row>
    <row r="76" spans="1:105" ht="12" customHeight="1" x14ac:dyDescent="0.25">
      <c r="A76" s="108" t="s">
        <v>52</v>
      </c>
      <c r="B76" s="99">
        <v>9.9998169038629996</v>
      </c>
      <c r="C76" s="99">
        <v>9.8760273720203227</v>
      </c>
      <c r="D76" s="99">
        <v>10.054226922835852</v>
      </c>
      <c r="E76" s="99">
        <v>10.075816175172845</v>
      </c>
      <c r="F76" s="99">
        <v>10.308991558848959</v>
      </c>
      <c r="G76" s="99">
        <v>9.5962530164743018</v>
      </c>
      <c r="H76" s="99">
        <v>10.177779297941715</v>
      </c>
      <c r="I76" s="99">
        <v>10.112758260288999</v>
      </c>
      <c r="J76" s="99">
        <v>10.79543303981702</v>
      </c>
      <c r="K76" s="99">
        <v>11.510138076999576</v>
      </c>
      <c r="L76" s="99">
        <v>11.170577201084793</v>
      </c>
      <c r="M76" s="99">
        <v>11.102659681753433</v>
      </c>
      <c r="N76" s="99">
        <v>11.092727854751567</v>
      </c>
      <c r="O76" s="99">
        <v>11.139971332316669</v>
      </c>
      <c r="P76" s="99">
        <v>11.286967976517156</v>
      </c>
      <c r="Q76" s="99">
        <v>11.455060863570031</v>
      </c>
      <c r="R76" s="99">
        <v>11.557090710704797</v>
      </c>
      <c r="S76" s="99">
        <v>11.497072888657174</v>
      </c>
      <c r="T76" s="99">
        <v>11.260837423947949</v>
      </c>
      <c r="U76" s="99">
        <v>11.509192797060335</v>
      </c>
      <c r="V76" s="99">
        <v>11.654798548319272</v>
      </c>
      <c r="W76" s="99">
        <v>11.92466001922134</v>
      </c>
      <c r="X76" s="99">
        <v>12.270435670240918</v>
      </c>
      <c r="Y76" s="99">
        <v>12.521048993416219</v>
      </c>
      <c r="DA76" s="63" t="s">
        <v>2986</v>
      </c>
    </row>
    <row r="77" spans="1:105" ht="12" customHeight="1" x14ac:dyDescent="0.25">
      <c r="A77" s="121" t="s">
        <v>54</v>
      </c>
      <c r="B77" s="123">
        <v>5.7731596567206589</v>
      </c>
      <c r="C77" s="123">
        <v>5.5919120098659816</v>
      </c>
      <c r="D77" s="123">
        <v>6.2957806902630571</v>
      </c>
      <c r="E77" s="123">
        <v>6.0879960955299444</v>
      </c>
      <c r="F77" s="123">
        <v>6.4898429300118545</v>
      </c>
      <c r="G77" s="123">
        <v>6.3550866063541651</v>
      </c>
      <c r="H77" s="123">
        <v>6.5676841717720844</v>
      </c>
      <c r="I77" s="123">
        <v>6.2230511650095686</v>
      </c>
      <c r="J77" s="123">
        <v>6.1797122579127315</v>
      </c>
      <c r="K77" s="123">
        <v>6.5180533704619519</v>
      </c>
      <c r="L77" s="123">
        <v>6.1257258641818471</v>
      </c>
      <c r="M77" s="123">
        <v>5.7703192973052326</v>
      </c>
      <c r="N77" s="123">
        <v>5.86509710521584</v>
      </c>
      <c r="O77" s="123">
        <v>6.1041680080250078</v>
      </c>
      <c r="P77" s="123">
        <v>6.1558739330954699</v>
      </c>
      <c r="Q77" s="123">
        <v>6.1496118090701675</v>
      </c>
      <c r="R77" s="123">
        <v>6.5162903013199687</v>
      </c>
      <c r="S77" s="123">
        <v>6.4422380994065094</v>
      </c>
      <c r="T77" s="123">
        <v>6.3996462707409068</v>
      </c>
      <c r="U77" s="123">
        <v>6.5829014329506501</v>
      </c>
      <c r="V77" s="123">
        <v>7.4094630301843587</v>
      </c>
      <c r="W77" s="123">
        <v>7.1195722985469221</v>
      </c>
      <c r="X77" s="123">
        <v>7.3078994203246852</v>
      </c>
      <c r="Y77" s="123">
        <v>6.0385339086007708</v>
      </c>
      <c r="DA77" s="130" t="s">
        <v>2987</v>
      </c>
    </row>
    <row r="78" spans="1:105" ht="12" customHeight="1" x14ac:dyDescent="0.25">
      <c r="A78" s="97" t="s">
        <v>189</v>
      </c>
      <c r="B78" s="99">
        <v>5.6212139179059442</v>
      </c>
      <c r="C78" s="99">
        <v>4.9747705412934771</v>
      </c>
      <c r="D78" s="99">
        <v>4.636352790146514</v>
      </c>
      <c r="E78" s="99">
        <v>4.8148837382047125</v>
      </c>
      <c r="F78" s="99">
        <v>4.8712545866925119</v>
      </c>
      <c r="G78" s="99">
        <v>5.4395908322167799</v>
      </c>
      <c r="H78" s="99">
        <v>6.7290242550328809</v>
      </c>
      <c r="I78" s="99">
        <v>6.3720923033114323</v>
      </c>
      <c r="J78" s="99">
        <v>6.047329735448236</v>
      </c>
      <c r="K78" s="99">
        <v>6.7987492613039651</v>
      </c>
      <c r="L78" s="99">
        <v>6.3049090724384342</v>
      </c>
      <c r="M78" s="99">
        <v>5.6259964733898222</v>
      </c>
      <c r="N78" s="99">
        <v>5.6792326765825596</v>
      </c>
      <c r="O78" s="99">
        <v>6.3398459573714918</v>
      </c>
      <c r="P78" s="99">
        <v>5.5655092170985787</v>
      </c>
      <c r="Q78" s="99">
        <v>5.5625054726067731</v>
      </c>
      <c r="R78" s="99">
        <v>6.9985030111452229</v>
      </c>
      <c r="S78" s="99">
        <v>6.3170352404484147</v>
      </c>
      <c r="T78" s="99">
        <v>6.3733686326281935</v>
      </c>
      <c r="U78" s="99">
        <v>7.1984397199326864</v>
      </c>
      <c r="V78" s="99">
        <v>7.0984847534752058</v>
      </c>
      <c r="W78" s="99">
        <v>6.864502349450917</v>
      </c>
      <c r="X78" s="99">
        <v>6.7481674889378391</v>
      </c>
      <c r="Y78" s="99">
        <v>6.6338769823122643</v>
      </c>
      <c r="DA78" s="63" t="s">
        <v>2988</v>
      </c>
    </row>
    <row r="79" spans="1:105" ht="12" customHeight="1" x14ac:dyDescent="0.25">
      <c r="A79" s="109" t="s">
        <v>120</v>
      </c>
      <c r="B79" s="110">
        <v>5.776935010669912</v>
      </c>
      <c r="C79" s="110">
        <v>5.6073447863540551</v>
      </c>
      <c r="D79" s="110">
        <v>6.3378081953457395</v>
      </c>
      <c r="E79" s="110">
        <v>6.1200286236276105</v>
      </c>
      <c r="F79" s="110">
        <v>6.5300081201404145</v>
      </c>
      <c r="G79" s="110">
        <v>6.3779956270617841</v>
      </c>
      <c r="H79" s="110">
        <v>6.5636057277756183</v>
      </c>
      <c r="I79" s="110">
        <v>6.2192685231860301</v>
      </c>
      <c r="J79" s="110">
        <v>6.1830457948639417</v>
      </c>
      <c r="K79" s="110">
        <v>6.5111100276916565</v>
      </c>
      <c r="L79" s="110">
        <v>6.1212267065314929</v>
      </c>
      <c r="M79" s="110">
        <v>5.7740146129431089</v>
      </c>
      <c r="N79" s="110">
        <v>5.8700957027685066</v>
      </c>
      <c r="O79" s="110">
        <v>6.097728954323145</v>
      </c>
      <c r="P79" s="110">
        <v>6.1730335526916829</v>
      </c>
      <c r="Q79" s="110">
        <v>6.1682505128424792</v>
      </c>
      <c r="R79" s="110">
        <v>6.4982748625210771</v>
      </c>
      <c r="S79" s="110">
        <v>6.4472125664420927</v>
      </c>
      <c r="T79" s="110">
        <v>6.400702853618192</v>
      </c>
      <c r="U79" s="110">
        <v>6.5591094631206888</v>
      </c>
      <c r="V79" s="110">
        <v>7.4207546952523602</v>
      </c>
      <c r="W79" s="110">
        <v>7.1295987360157049</v>
      </c>
      <c r="X79" s="110">
        <v>7.3332266765370608</v>
      </c>
      <c r="Y79" s="110">
        <v>6.0060201956108026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72.057251410385248</v>
      </c>
      <c r="C81" s="118">
        <f t="shared" si="28"/>
        <v>75.33861163250404</v>
      </c>
      <c r="D81" s="118">
        <f t="shared" si="28"/>
        <v>79.297655850727907</v>
      </c>
      <c r="E81" s="118">
        <f t="shared" si="28"/>
        <v>84.981885131278503</v>
      </c>
      <c r="F81" s="118">
        <f t="shared" si="28"/>
        <v>84.371419628293438</v>
      </c>
      <c r="G81" s="118">
        <f t="shared" si="28"/>
        <v>84.605628310519279</v>
      </c>
      <c r="H81" s="118">
        <f t="shared" si="28"/>
        <v>85.920200714108347</v>
      </c>
      <c r="I81" s="118">
        <f t="shared" si="28"/>
        <v>95.945193867252314</v>
      </c>
      <c r="J81" s="118">
        <f t="shared" si="28"/>
        <v>86.699512106129689</v>
      </c>
      <c r="K81" s="118">
        <f t="shared" si="28"/>
        <v>78.394979340229241</v>
      </c>
      <c r="L81" s="118">
        <f t="shared" si="28"/>
        <v>79.561944063862697</v>
      </c>
      <c r="M81" s="118">
        <f t="shared" si="28"/>
        <v>86.951884044238028</v>
      </c>
      <c r="N81" s="118">
        <f t="shared" si="28"/>
        <v>100.97294640800129</v>
      </c>
      <c r="O81" s="118">
        <f t="shared" si="28"/>
        <v>85.206714691048106</v>
      </c>
      <c r="P81" s="118">
        <f t="shared" si="28"/>
        <v>80.875038403714072</v>
      </c>
      <c r="Q81" s="118">
        <f t="shared" si="28"/>
        <v>85.348107273239862</v>
      </c>
      <c r="R81" s="118">
        <f t="shared" ref="R81:V81" si="29">R82+R85+R87+R100</f>
        <v>81.306690514230581</v>
      </c>
      <c r="S81" s="118">
        <f t="shared" si="29"/>
        <v>82.914707494371129</v>
      </c>
      <c r="T81" s="118">
        <f t="shared" si="29"/>
        <v>75.574323266235254</v>
      </c>
      <c r="U81" s="118">
        <f t="shared" si="29"/>
        <v>80.184451109437347</v>
      </c>
      <c r="V81" s="118">
        <f t="shared" si="29"/>
        <v>76.242498401552979</v>
      </c>
      <c r="W81" s="118">
        <f t="shared" ref="W81:Y81" si="30">W82+W85+W87+W100</f>
        <v>77.867655789951328</v>
      </c>
      <c r="X81" s="118">
        <f t="shared" si="30"/>
        <v>78.157676335784771</v>
      </c>
      <c r="Y81" s="118">
        <f t="shared" si="30"/>
        <v>80.727836544949128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49.632698341433709</v>
      </c>
      <c r="C82" s="123">
        <f t="shared" si="31"/>
        <v>51.642854542364724</v>
      </c>
      <c r="D82" s="123">
        <f t="shared" si="31"/>
        <v>55.187161509512947</v>
      </c>
      <c r="E82" s="123">
        <f t="shared" si="31"/>
        <v>59.058416739476812</v>
      </c>
      <c r="F82" s="123">
        <f t="shared" si="31"/>
        <v>60.748336942747429</v>
      </c>
      <c r="G82" s="123">
        <f t="shared" si="31"/>
        <v>61.179759516956757</v>
      </c>
      <c r="H82" s="123">
        <f t="shared" si="31"/>
        <v>60.463149236186503</v>
      </c>
      <c r="I82" s="123">
        <f t="shared" si="31"/>
        <v>67.246596373876258</v>
      </c>
      <c r="J82" s="123">
        <f t="shared" si="31"/>
        <v>56.360707620336044</v>
      </c>
      <c r="K82" s="123">
        <f t="shared" si="31"/>
        <v>49.914792802297868</v>
      </c>
      <c r="L82" s="123">
        <f t="shared" si="31"/>
        <v>48.651836088308698</v>
      </c>
      <c r="M82" s="123">
        <f t="shared" si="31"/>
        <v>57.064025471192309</v>
      </c>
      <c r="N82" s="123">
        <f t="shared" si="31"/>
        <v>63.256882474915862</v>
      </c>
      <c r="O82" s="123">
        <f t="shared" si="31"/>
        <v>53.072114650783526</v>
      </c>
      <c r="P82" s="123">
        <f t="shared" si="31"/>
        <v>50.983200534542959</v>
      </c>
      <c r="Q82" s="123">
        <f t="shared" si="31"/>
        <v>52.938142900187636</v>
      </c>
      <c r="R82" s="123">
        <f t="shared" ref="R82:V82" si="32">SUM(R83:R84)</f>
        <v>45.409525910235047</v>
      </c>
      <c r="S82" s="123">
        <f t="shared" si="32"/>
        <v>45.78073736903</v>
      </c>
      <c r="T82" s="123">
        <f t="shared" si="32"/>
        <v>43.692435031180402</v>
      </c>
      <c r="U82" s="123">
        <f t="shared" si="32"/>
        <v>42.565428830545748</v>
      </c>
      <c r="V82" s="123">
        <f t="shared" si="32"/>
        <v>40.29687889633189</v>
      </c>
      <c r="W82" s="123">
        <f t="shared" ref="W82:Y82" si="33">SUM(W83:W84)</f>
        <v>42.479997899822258</v>
      </c>
      <c r="X82" s="123">
        <f t="shared" si="33"/>
        <v>43.993503604435737</v>
      </c>
      <c r="Y82" s="123">
        <f t="shared" si="33"/>
        <v>43.759530881695142</v>
      </c>
      <c r="DA82" s="130" t="s">
        <v>2991</v>
      </c>
    </row>
    <row r="83" spans="1:105" ht="12" customHeight="1" x14ac:dyDescent="0.25">
      <c r="A83" s="97" t="s">
        <v>199</v>
      </c>
      <c r="B83" s="99">
        <v>49.156682591910069</v>
      </c>
      <c r="C83" s="99">
        <v>51.167860729513883</v>
      </c>
      <c r="D83" s="99">
        <v>54.664627385539021</v>
      </c>
      <c r="E83" s="99">
        <v>58.531166573524906</v>
      </c>
      <c r="F83" s="99">
        <v>60.171051952129254</v>
      </c>
      <c r="G83" s="99">
        <v>60.606543383350484</v>
      </c>
      <c r="H83" s="99">
        <v>59.910973652727087</v>
      </c>
      <c r="I83" s="99">
        <v>66.670542003972358</v>
      </c>
      <c r="J83" s="99">
        <v>55.876698257721173</v>
      </c>
      <c r="K83" s="99">
        <v>49.465625426433171</v>
      </c>
      <c r="L83" s="99">
        <v>48.238317242808769</v>
      </c>
      <c r="M83" s="99">
        <v>56.580413821722935</v>
      </c>
      <c r="N83" s="99">
        <v>62.779663470244778</v>
      </c>
      <c r="O83" s="99">
        <v>52.633102773734493</v>
      </c>
      <c r="P83" s="99">
        <v>50.549385638734378</v>
      </c>
      <c r="Q83" s="99">
        <v>52.512529338140155</v>
      </c>
      <c r="R83" s="99">
        <v>45.046608710730624</v>
      </c>
      <c r="S83" s="99">
        <v>45.416664470548419</v>
      </c>
      <c r="T83" s="99">
        <v>43.346346240514563</v>
      </c>
      <c r="U83" s="99">
        <v>42.22926957778256</v>
      </c>
      <c r="V83" s="99">
        <v>39.979265996991231</v>
      </c>
      <c r="W83" s="99">
        <v>42.145508624013189</v>
      </c>
      <c r="X83" s="99">
        <v>43.647101381924152</v>
      </c>
      <c r="Y83" s="99">
        <v>43.414620277684975</v>
      </c>
      <c r="DA83" s="63" t="s">
        <v>2992</v>
      </c>
    </row>
    <row r="84" spans="1:105" ht="12" customHeight="1" x14ac:dyDescent="0.25">
      <c r="A84" s="97" t="s">
        <v>53</v>
      </c>
      <c r="B84" s="99">
        <v>0.47601574952363729</v>
      </c>
      <c r="C84" s="99">
        <v>0.47499381285084219</v>
      </c>
      <c r="D84" s="99">
        <v>0.52253412397392418</v>
      </c>
      <c r="E84" s="99">
        <v>0.5272501659519051</v>
      </c>
      <c r="F84" s="99">
        <v>0.57728499061817795</v>
      </c>
      <c r="G84" s="99">
        <v>0.57321613360627011</v>
      </c>
      <c r="H84" s="99">
        <v>0.55217558345941853</v>
      </c>
      <c r="I84" s="99">
        <v>0.57605436990389691</v>
      </c>
      <c r="J84" s="99">
        <v>0.48400936261486732</v>
      </c>
      <c r="K84" s="99">
        <v>0.44916737586469491</v>
      </c>
      <c r="L84" s="99">
        <v>0.41351884549993217</v>
      </c>
      <c r="M84" s="99">
        <v>0.48361164946937202</v>
      </c>
      <c r="N84" s="99">
        <v>0.47721900467108352</v>
      </c>
      <c r="O84" s="99">
        <v>0.43901187704903277</v>
      </c>
      <c r="P84" s="99">
        <v>0.43381489580857824</v>
      </c>
      <c r="Q84" s="99">
        <v>0.42561356204747802</v>
      </c>
      <c r="R84" s="99">
        <v>0.3629171995044207</v>
      </c>
      <c r="S84" s="99">
        <v>0.36407289848157914</v>
      </c>
      <c r="T84" s="99">
        <v>0.34608879066584131</v>
      </c>
      <c r="U84" s="99">
        <v>0.33615925276318576</v>
      </c>
      <c r="V84" s="99">
        <v>0.31761289934066012</v>
      </c>
      <c r="W84" s="99">
        <v>0.33448927580906901</v>
      </c>
      <c r="X84" s="99">
        <v>0.3464022225115847</v>
      </c>
      <c r="Y84" s="99">
        <v>0.34491060401016344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4.1226585163344147</v>
      </c>
      <c r="C85" s="123">
        <f t="shared" si="34"/>
        <v>5.7363003417174827</v>
      </c>
      <c r="D85" s="123">
        <f t="shared" si="34"/>
        <v>5.144290851685696</v>
      </c>
      <c r="E85" s="123">
        <f t="shared" si="34"/>
        <v>7.2897059340096444</v>
      </c>
      <c r="F85" s="123">
        <f t="shared" si="34"/>
        <v>4.1708724786841591</v>
      </c>
      <c r="G85" s="123">
        <f t="shared" si="34"/>
        <v>4.6498204371194305</v>
      </c>
      <c r="H85" s="123">
        <f t="shared" si="34"/>
        <v>6.1476298745886426</v>
      </c>
      <c r="I85" s="123">
        <f t="shared" si="34"/>
        <v>9.5575242935575719</v>
      </c>
      <c r="J85" s="123">
        <f t="shared" si="34"/>
        <v>10.597400544241653</v>
      </c>
      <c r="K85" s="123">
        <f t="shared" si="34"/>
        <v>7.5909115482825049</v>
      </c>
      <c r="L85" s="123">
        <f t="shared" si="34"/>
        <v>10.688193145044908</v>
      </c>
      <c r="M85" s="123">
        <f t="shared" si="34"/>
        <v>10.315970942768621</v>
      </c>
      <c r="N85" s="123">
        <f t="shared" si="34"/>
        <v>18.656398277965629</v>
      </c>
      <c r="O85" s="123">
        <f t="shared" si="34"/>
        <v>12.226241962203687</v>
      </c>
      <c r="P85" s="123">
        <f t="shared" si="34"/>
        <v>9.8583766399618753</v>
      </c>
      <c r="Q85" s="123">
        <f t="shared" si="34"/>
        <v>12.370198184103229</v>
      </c>
      <c r="R85" s="123">
        <f t="shared" si="34"/>
        <v>15.11536163837226</v>
      </c>
      <c r="S85" s="123">
        <f t="shared" si="34"/>
        <v>16.431195624153069</v>
      </c>
      <c r="T85" s="123">
        <f t="shared" si="34"/>
        <v>11.776837762594226</v>
      </c>
      <c r="U85" s="123">
        <f t="shared" si="34"/>
        <v>17.084231448361944</v>
      </c>
      <c r="V85" s="123">
        <f t="shared" si="34"/>
        <v>14.323548042776675</v>
      </c>
      <c r="W85" s="123">
        <f t="shared" si="34"/>
        <v>12.942905329075424</v>
      </c>
      <c r="X85" s="123">
        <f t="shared" si="34"/>
        <v>11.951556233797646</v>
      </c>
      <c r="Y85" s="123">
        <f t="shared" si="34"/>
        <v>16.110101826441042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4.1226585163344147</v>
      </c>
      <c r="C86" s="99">
        <f>RES_hhdet_tesh!C86/RES_summary!C$19</f>
        <v>5.7363003417174827</v>
      </c>
      <c r="D86" s="99">
        <f>RES_hhdet_tesh!D86/RES_summary!D$19</f>
        <v>5.144290851685696</v>
      </c>
      <c r="E86" s="99">
        <f>RES_hhdet_tesh!E86/RES_summary!E$19</f>
        <v>7.2897059340096444</v>
      </c>
      <c r="F86" s="99">
        <f>RES_hhdet_tesh!F86/RES_summary!F$19</f>
        <v>4.1708724786841591</v>
      </c>
      <c r="G86" s="99">
        <f>RES_hhdet_tesh!G86/RES_summary!G$19</f>
        <v>4.6498204371194305</v>
      </c>
      <c r="H86" s="99">
        <f>RES_hhdet_tesh!H86/RES_summary!H$19</f>
        <v>6.1476298745886426</v>
      </c>
      <c r="I86" s="99">
        <f>RES_hhdet_tesh!I86/RES_summary!I$19</f>
        <v>9.5575242935575719</v>
      </c>
      <c r="J86" s="99">
        <f>RES_hhdet_tesh!J86/RES_summary!J$19</f>
        <v>10.597400544241653</v>
      </c>
      <c r="K86" s="99">
        <f>RES_hhdet_tesh!K86/RES_summary!K$19</f>
        <v>7.5909115482825049</v>
      </c>
      <c r="L86" s="99">
        <f>RES_hhdet_tesh!L86/RES_summary!L$19</f>
        <v>10.688193145044908</v>
      </c>
      <c r="M86" s="99">
        <f>RES_hhdet_tesh!M86/RES_summary!M$19</f>
        <v>10.315970942768621</v>
      </c>
      <c r="N86" s="99">
        <f>RES_hhdet_tesh!N86/RES_summary!N$19</f>
        <v>18.656398277965629</v>
      </c>
      <c r="O86" s="99">
        <f>RES_hhdet_tesh!O86/RES_summary!O$19</f>
        <v>12.226241962203687</v>
      </c>
      <c r="P86" s="99">
        <f>RES_hhdet_tesh!P86/RES_summary!P$19</f>
        <v>9.8583766399618753</v>
      </c>
      <c r="Q86" s="99">
        <f>RES_hhdet_tesh!Q86/RES_summary!Q$19</f>
        <v>12.370198184103229</v>
      </c>
      <c r="R86" s="99">
        <f>RES_hhdet_tesh!R86/RES_summary!R$19</f>
        <v>15.11536163837226</v>
      </c>
      <c r="S86" s="99">
        <f>RES_hhdet_tesh!S86/RES_summary!S$19</f>
        <v>16.431195624153069</v>
      </c>
      <c r="T86" s="99">
        <f>RES_hhdet_tesh!T86/RES_summary!T$19</f>
        <v>11.776837762594226</v>
      </c>
      <c r="U86" s="99">
        <f>RES_hhdet_tesh!U86/RES_summary!U$19</f>
        <v>17.084231448361944</v>
      </c>
      <c r="V86" s="99">
        <f>RES_hhdet_tesh!V86/RES_summary!V$19</f>
        <v>14.323548042776675</v>
      </c>
      <c r="W86" s="99">
        <f>RES_hhdet_tesh!W86/RES_summary!W$19</f>
        <v>12.942905329075424</v>
      </c>
      <c r="X86" s="99">
        <f>RES_hhdet_tesh!X86/RES_summary!X$19</f>
        <v>11.951556233797646</v>
      </c>
      <c r="Y86" s="99">
        <f>RES_hhdet_tesh!Y86/RES_summary!Y$19</f>
        <v>16.110101826441042</v>
      </c>
      <c r="DA86" s="63" t="s">
        <v>2995</v>
      </c>
    </row>
    <row r="87" spans="1:105" ht="12" customHeight="1" x14ac:dyDescent="0.25">
      <c r="A87" s="121" t="s">
        <v>55</v>
      </c>
      <c r="B87" s="123">
        <v>12.512764333132795</v>
      </c>
      <c r="C87" s="123">
        <v>12.328148858383985</v>
      </c>
      <c r="D87" s="123">
        <v>12.639113417972933</v>
      </c>
      <c r="E87" s="123">
        <v>12.561780932101811</v>
      </c>
      <c r="F87" s="123">
        <v>12.934341221779302</v>
      </c>
      <c r="G87" s="123">
        <v>12.450381251765876</v>
      </c>
      <c r="H87" s="123">
        <v>12.822555725220237</v>
      </c>
      <c r="I87" s="123">
        <v>12.780112925389378</v>
      </c>
      <c r="J87" s="123">
        <v>13.571343029726764</v>
      </c>
      <c r="K87" s="123">
        <v>14.496267285325453</v>
      </c>
      <c r="L87" s="123">
        <v>14.08618539572965</v>
      </c>
      <c r="M87" s="123">
        <v>13.894962593323889</v>
      </c>
      <c r="N87" s="123">
        <v>13.328607365381403</v>
      </c>
      <c r="O87" s="123">
        <v>13.666733544679188</v>
      </c>
      <c r="P87" s="123">
        <v>13.769369702492739</v>
      </c>
      <c r="Q87" s="123">
        <v>13.858579607567913</v>
      </c>
      <c r="R87" s="123">
        <v>14.375023394829524</v>
      </c>
      <c r="S87" s="123">
        <v>14.353779965017866</v>
      </c>
      <c r="T87" s="123">
        <v>13.733153556140703</v>
      </c>
      <c r="U87" s="123">
        <v>13.863913244342443</v>
      </c>
      <c r="V87" s="123">
        <v>13.915990094413306</v>
      </c>
      <c r="W87" s="123">
        <v>14.770692017172269</v>
      </c>
      <c r="X87" s="123">
        <v>15.206822117148137</v>
      </c>
      <c r="Y87" s="123">
        <v>14.88365388424765</v>
      </c>
      <c r="DA87" s="130" t="s">
        <v>2996</v>
      </c>
    </row>
    <row r="88" spans="1:105" ht="12" customHeight="1" x14ac:dyDescent="0.25">
      <c r="A88" s="97" t="s">
        <v>132</v>
      </c>
      <c r="B88" s="99">
        <v>12.476637779711162</v>
      </c>
      <c r="C88" s="99">
        <v>12.467245680572452</v>
      </c>
      <c r="D88" s="99">
        <v>12.732622841126704</v>
      </c>
      <c r="E88" s="99">
        <v>11.958620556063405</v>
      </c>
      <c r="F88" s="99">
        <v>12.83797746426244</v>
      </c>
      <c r="G88" s="99">
        <v>11.985704116031227</v>
      </c>
      <c r="H88" s="99">
        <v>12.098346621722932</v>
      </c>
      <c r="I88" s="99">
        <v>14.099318227168322</v>
      </c>
      <c r="J88" s="99">
        <v>13.147158349029647</v>
      </c>
      <c r="K88" s="99">
        <v>13.569128695624265</v>
      </c>
      <c r="L88" s="99">
        <v>13.493595832069223</v>
      </c>
      <c r="M88" s="99">
        <v>11.639130841891093</v>
      </c>
      <c r="N88" s="99">
        <v>13.290030861377767</v>
      </c>
      <c r="O88" s="99">
        <v>14.64884732671212</v>
      </c>
      <c r="P88" s="99">
        <v>10.970853093837828</v>
      </c>
      <c r="Q88" s="99">
        <v>12.234970009364449</v>
      </c>
      <c r="R88" s="99">
        <v>14.138659377779845</v>
      </c>
      <c r="S88" s="99">
        <v>15.056925561745354</v>
      </c>
      <c r="T88" s="99">
        <v>12.539946259909915</v>
      </c>
      <c r="U88" s="99">
        <v>14.376057050717929</v>
      </c>
      <c r="V88" s="99">
        <v>14.674165458597921</v>
      </c>
      <c r="W88" s="99">
        <v>14.684086772001621</v>
      </c>
      <c r="X88" s="99">
        <v>15.025552969741064</v>
      </c>
      <c r="Y88" s="99">
        <v>15.413635751855386</v>
      </c>
      <c r="DA88" s="63" t="s">
        <v>2997</v>
      </c>
    </row>
    <row r="89" spans="1:105" ht="12" customHeight="1" x14ac:dyDescent="0.25">
      <c r="A89" s="97" t="s">
        <v>131</v>
      </c>
      <c r="B89" s="99">
        <v>12.476637779711163</v>
      </c>
      <c r="C89" s="99">
        <v>12.468737249922174</v>
      </c>
      <c r="D89" s="99">
        <v>12.732809022570951</v>
      </c>
      <c r="E89" s="99">
        <v>11.958083530499493</v>
      </c>
      <c r="F89" s="99">
        <v>12.836614937469566</v>
      </c>
      <c r="G89" s="99">
        <v>11.983326479178819</v>
      </c>
      <c r="H89" s="99">
        <v>12.097391025828466</v>
      </c>
      <c r="I89" s="99">
        <v>14.10327933173275</v>
      </c>
      <c r="J89" s="99">
        <v>13.15020537961367</v>
      </c>
      <c r="K89" s="99">
        <v>13.572498737367372</v>
      </c>
      <c r="L89" s="99">
        <v>13.49609817574475</v>
      </c>
      <c r="M89" s="99">
        <v>11.640578793441293</v>
      </c>
      <c r="N89" s="99">
        <v>13.291622602423734</v>
      </c>
      <c r="O89" s="99">
        <v>14.649929666046168</v>
      </c>
      <c r="P89" s="99">
        <v>10.971306252141131</v>
      </c>
      <c r="Q89" s="99">
        <v>12.234892042905502</v>
      </c>
      <c r="R89" s="99">
        <v>14.138390757204251</v>
      </c>
      <c r="S89" s="99">
        <v>15.05700575081956</v>
      </c>
      <c r="T89" s="99">
        <v>12.539767525050218</v>
      </c>
      <c r="U89" s="99">
        <v>14.376826780692237</v>
      </c>
      <c r="V89" s="99">
        <v>14.675004557752157</v>
      </c>
      <c r="W89" s="99">
        <v>14.685824111201427</v>
      </c>
      <c r="X89" s="99">
        <v>15.024487153547476</v>
      </c>
      <c r="Y89" s="99">
        <v>15.410496277641302</v>
      </c>
      <c r="DA89" s="63" t="s">
        <v>2998</v>
      </c>
    </row>
    <row r="90" spans="1:105" ht="12" customHeight="1" x14ac:dyDescent="0.25">
      <c r="A90" s="100" t="s">
        <v>199</v>
      </c>
      <c r="B90" s="102">
        <v>2.5018801301453699</v>
      </c>
      <c r="C90" s="102">
        <v>2.492828470209338</v>
      </c>
      <c r="D90" s="102">
        <v>2.6135869315737978</v>
      </c>
      <c r="E90" s="102">
        <v>2.3373573068250022</v>
      </c>
      <c r="F90" s="102">
        <v>2.5727038334709738</v>
      </c>
      <c r="G90" s="102">
        <v>2.7068642129727265</v>
      </c>
      <c r="H90" s="102">
        <v>2.4450913787066675</v>
      </c>
      <c r="I90" s="102">
        <v>2.9850519136161169</v>
      </c>
      <c r="J90" s="102">
        <v>2.6458067383036918</v>
      </c>
      <c r="K90" s="102">
        <v>2.7212136723408142</v>
      </c>
      <c r="L90" s="102">
        <v>2.7579458388463758</v>
      </c>
      <c r="M90" s="102">
        <v>2.2475310604479395</v>
      </c>
      <c r="N90" s="102">
        <v>2.2149686941871005</v>
      </c>
      <c r="O90" s="102">
        <v>2.7330336374951529</v>
      </c>
      <c r="P90" s="102">
        <v>1.8507351165195269</v>
      </c>
      <c r="Q90" s="102">
        <v>2.0245211840492412</v>
      </c>
      <c r="R90" s="102">
        <v>2.7218355216174688</v>
      </c>
      <c r="S90" s="102">
        <v>2.9756984238738635</v>
      </c>
      <c r="T90" s="102">
        <v>2.1686960245757581</v>
      </c>
      <c r="U90" s="102">
        <v>2.3758417047355982</v>
      </c>
      <c r="V90" s="102">
        <v>2.306521413603436</v>
      </c>
      <c r="W90" s="102">
        <v>2.7490777935842119</v>
      </c>
      <c r="X90" s="102">
        <v>2.8492289692945061</v>
      </c>
      <c r="Y90" s="102">
        <v>2.5282552464186288</v>
      </c>
      <c r="DA90" s="131" t="s">
        <v>2999</v>
      </c>
    </row>
    <row r="91" spans="1:105" ht="12" customHeight="1" x14ac:dyDescent="0.25">
      <c r="A91" s="103" t="s">
        <v>52</v>
      </c>
      <c r="B91" s="105">
        <v>9.9747576495657935</v>
      </c>
      <c r="C91" s="105">
        <v>9.9759087797128334</v>
      </c>
      <c r="D91" s="105">
        <v>10.119222090997154</v>
      </c>
      <c r="E91" s="105">
        <v>9.6207262236744917</v>
      </c>
      <c r="F91" s="105">
        <v>10.263911103998591</v>
      </c>
      <c r="G91" s="105">
        <v>9.2764622662060923</v>
      </c>
      <c r="H91" s="105">
        <v>9.652299647121799</v>
      </c>
      <c r="I91" s="105">
        <v>11.118227418116634</v>
      </c>
      <c r="J91" s="105">
        <v>10.504398641309976</v>
      </c>
      <c r="K91" s="105">
        <v>10.851285065026563</v>
      </c>
      <c r="L91" s="105">
        <v>10.738152336898374</v>
      </c>
      <c r="M91" s="105">
        <v>9.3930477329933542</v>
      </c>
      <c r="N91" s="105">
        <v>11.076653908236633</v>
      </c>
      <c r="O91" s="105">
        <v>11.916896028551017</v>
      </c>
      <c r="P91" s="105">
        <v>9.1205711356216046</v>
      </c>
      <c r="Q91" s="105">
        <v>10.210370858856265</v>
      </c>
      <c r="R91" s="105">
        <v>11.416555235586781</v>
      </c>
      <c r="S91" s="105">
        <v>12.0813073269457</v>
      </c>
      <c r="T91" s="105">
        <v>10.371071500474457</v>
      </c>
      <c r="U91" s="105">
        <v>12.000985075956638</v>
      </c>
      <c r="V91" s="105">
        <v>12.368483144148721</v>
      </c>
      <c r="W91" s="105">
        <v>11.936746317617215</v>
      </c>
      <c r="X91" s="105">
        <v>12.175258184252968</v>
      </c>
      <c r="Y91" s="105">
        <v>12.882241031222671</v>
      </c>
      <c r="DA91" s="132" t="s">
        <v>3000</v>
      </c>
    </row>
    <row r="92" spans="1:105" ht="12" customHeight="1" x14ac:dyDescent="0.25">
      <c r="A92" s="106" t="s">
        <v>124</v>
      </c>
      <c r="B92" s="102">
        <v>12.329026524909091</v>
      </c>
      <c r="C92" s="102">
        <v>12.255249197367181</v>
      </c>
      <c r="D92" s="102">
        <v>12.8155092615721</v>
      </c>
      <c r="E92" s="102">
        <v>12.855882105827877</v>
      </c>
      <c r="F92" s="102">
        <v>13.050467678210735</v>
      </c>
      <c r="G92" s="102">
        <v>12.842135084485076</v>
      </c>
      <c r="H92" s="102">
        <v>13.164436312343694</v>
      </c>
      <c r="I92" s="102">
        <v>12.56380199580124</v>
      </c>
      <c r="J92" s="102">
        <v>13.564353723571353</v>
      </c>
      <c r="K92" s="102">
        <v>14.402473587958966</v>
      </c>
      <c r="L92" s="102">
        <v>13.589804779769301</v>
      </c>
      <c r="M92" s="102">
        <v>11.331092786022603</v>
      </c>
      <c r="N92" s="102">
        <v>10.096471804639942</v>
      </c>
      <c r="O92" s="102">
        <v>15.187170107712859</v>
      </c>
      <c r="P92" s="102">
        <v>14.842586001032878</v>
      </c>
      <c r="Q92" s="102">
        <v>14.010397486389346</v>
      </c>
      <c r="R92" s="102">
        <v>13.717309209934696</v>
      </c>
      <c r="S92" s="102">
        <v>14.165131634622297</v>
      </c>
      <c r="T92" s="102">
        <v>13.973277776932528</v>
      </c>
      <c r="U92" s="102">
        <v>13.990368994286403</v>
      </c>
      <c r="V92" s="102">
        <v>14.330596826415878</v>
      </c>
      <c r="W92" s="102">
        <v>14.604139437971442</v>
      </c>
      <c r="X92" s="102">
        <v>15.113474186231231</v>
      </c>
      <c r="Y92" s="102">
        <v>15.16707286058919</v>
      </c>
      <c r="DA92" s="131" t="s">
        <v>3001</v>
      </c>
    </row>
    <row r="93" spans="1:105" ht="12" customHeight="1" x14ac:dyDescent="0.25">
      <c r="A93" s="107" t="s">
        <v>123</v>
      </c>
      <c r="B93" s="105">
        <v>12.329026524909088</v>
      </c>
      <c r="C93" s="105">
        <v>12.255321008074533</v>
      </c>
      <c r="D93" s="105">
        <v>12.815379579153349</v>
      </c>
      <c r="E93" s="105">
        <v>12.856323185634034</v>
      </c>
      <c r="F93" s="105">
        <v>13.051154056597337</v>
      </c>
      <c r="G93" s="105">
        <v>12.842744061440309</v>
      </c>
      <c r="H93" s="105">
        <v>13.164838871687481</v>
      </c>
      <c r="I93" s="105">
        <v>12.563157060295893</v>
      </c>
      <c r="J93" s="105">
        <v>13.562574284795961</v>
      </c>
      <c r="K93" s="105">
        <v>14.39902078528077</v>
      </c>
      <c r="L93" s="105">
        <v>13.585312846921038</v>
      </c>
      <c r="M93" s="105">
        <v>11.327105303491754</v>
      </c>
      <c r="N93" s="105">
        <v>10.101021974088944</v>
      </c>
      <c r="O93" s="105">
        <v>15.188828364109201</v>
      </c>
      <c r="P93" s="105">
        <v>14.843406127314815</v>
      </c>
      <c r="Q93" s="105">
        <v>14.017089150966708</v>
      </c>
      <c r="R93" s="105">
        <v>13.726312581485795</v>
      </c>
      <c r="S93" s="105">
        <v>14.176965737339575</v>
      </c>
      <c r="T93" s="105">
        <v>13.980432637334717</v>
      </c>
      <c r="U93" s="105">
        <v>13.995569700569177</v>
      </c>
      <c r="V93" s="105">
        <v>14.336854662441738</v>
      </c>
      <c r="W93" s="105">
        <v>14.617417706758872</v>
      </c>
      <c r="X93" s="105">
        <v>15.120665636343722</v>
      </c>
      <c r="Y93" s="105">
        <v>15.160069601944157</v>
      </c>
      <c r="DA93" s="132" t="s">
        <v>3002</v>
      </c>
    </row>
    <row r="94" spans="1:105" ht="12" customHeight="1" x14ac:dyDescent="0.25">
      <c r="A94" s="108" t="s">
        <v>50</v>
      </c>
      <c r="B94" s="99">
        <v>2.4686780877972905</v>
      </c>
      <c r="C94" s="99">
        <v>2.4341670477264441</v>
      </c>
      <c r="D94" s="99">
        <v>2.6148504193118347</v>
      </c>
      <c r="E94" s="99">
        <v>2.5429007319247554</v>
      </c>
      <c r="F94" s="99">
        <v>2.6337695472436629</v>
      </c>
      <c r="G94" s="99">
        <v>2.9380988228209106</v>
      </c>
      <c r="H94" s="99">
        <v>2.7010197012280091</v>
      </c>
      <c r="I94" s="99">
        <v>2.5773662795843051</v>
      </c>
      <c r="J94" s="99">
        <v>2.7334024046190279</v>
      </c>
      <c r="K94" s="99">
        <v>2.9193136907294499</v>
      </c>
      <c r="L94" s="99">
        <v>2.7313779665669999</v>
      </c>
      <c r="M94" s="99">
        <v>1.8747319780509006</v>
      </c>
      <c r="N94" s="99">
        <v>0.10094368946182652</v>
      </c>
      <c r="O94" s="99">
        <v>2.8447355298136277</v>
      </c>
      <c r="P94" s="99">
        <v>2.6972782587977089</v>
      </c>
      <c r="Q94" s="99">
        <v>2.3805205455069904</v>
      </c>
      <c r="R94" s="99">
        <v>2.6132433761301486</v>
      </c>
      <c r="S94" s="99">
        <v>2.7043299534294474</v>
      </c>
      <c r="T94" s="99">
        <v>2.4611286165225552</v>
      </c>
      <c r="U94" s="99">
        <v>2.2404719642922313</v>
      </c>
      <c r="V94" s="99">
        <v>2.1855592386999816</v>
      </c>
      <c r="W94" s="99">
        <v>2.6863051187947966</v>
      </c>
      <c r="X94" s="99">
        <v>2.8242845285951925</v>
      </c>
      <c r="Y94" s="99">
        <v>2.4015132454449546</v>
      </c>
      <c r="DA94" s="63" t="s">
        <v>3003</v>
      </c>
    </row>
    <row r="95" spans="1:105" ht="12" customHeight="1" x14ac:dyDescent="0.25">
      <c r="A95" s="108" t="s">
        <v>52</v>
      </c>
      <c r="B95" s="99">
        <v>9.8603484371117993</v>
      </c>
      <c r="C95" s="99">
        <v>9.8211539603480897</v>
      </c>
      <c r="D95" s="99">
        <v>10.200529159841517</v>
      </c>
      <c r="E95" s="99">
        <v>10.313422453709277</v>
      </c>
      <c r="F95" s="99">
        <v>10.417384509353674</v>
      </c>
      <c r="G95" s="99">
        <v>9.9046452386193984</v>
      </c>
      <c r="H95" s="99">
        <v>10.46381917045947</v>
      </c>
      <c r="I95" s="99">
        <v>9.9857907807115911</v>
      </c>
      <c r="J95" s="99">
        <v>10.829171880176933</v>
      </c>
      <c r="K95" s="99">
        <v>11.479707094551321</v>
      </c>
      <c r="L95" s="99">
        <v>10.853934880354041</v>
      </c>
      <c r="M95" s="99">
        <v>9.4523733254408526</v>
      </c>
      <c r="N95" s="99">
        <v>10.000078284627117</v>
      </c>
      <c r="O95" s="99">
        <v>12.344092834295575</v>
      </c>
      <c r="P95" s="99">
        <v>12.146127868517107</v>
      </c>
      <c r="Q95" s="99">
        <v>11.636568605459715</v>
      </c>
      <c r="R95" s="99">
        <v>11.113069205355647</v>
      </c>
      <c r="S95" s="99">
        <v>11.47263578391013</v>
      </c>
      <c r="T95" s="99">
        <v>11.519304020812159</v>
      </c>
      <c r="U95" s="99">
        <v>11.755097736276943</v>
      </c>
      <c r="V95" s="99">
        <v>12.151295423741757</v>
      </c>
      <c r="W95" s="99">
        <v>11.931112587964073</v>
      </c>
      <c r="X95" s="99">
        <v>12.29638110774853</v>
      </c>
      <c r="Y95" s="99">
        <v>12.758556356499202</v>
      </c>
      <c r="DA95" s="63" t="s">
        <v>3004</v>
      </c>
    </row>
    <row r="96" spans="1:105" ht="12" customHeight="1" x14ac:dyDescent="0.25">
      <c r="A96" s="106" t="s">
        <v>122</v>
      </c>
      <c r="B96" s="102">
        <v>12.514200034507169</v>
      </c>
      <c r="C96" s="102">
        <v>12.326239208660395</v>
      </c>
      <c r="D96" s="102">
        <v>12.638988752538983</v>
      </c>
      <c r="E96" s="102">
        <v>12.561464742821119</v>
      </c>
      <c r="F96" s="102">
        <v>12.936775773107568</v>
      </c>
      <c r="G96" s="102">
        <v>12.450897168696955</v>
      </c>
      <c r="H96" s="102">
        <v>12.823633865961462</v>
      </c>
      <c r="I96" s="102">
        <v>12.77476963130726</v>
      </c>
      <c r="J96" s="102">
        <v>13.569435220058448</v>
      </c>
      <c r="K96" s="102">
        <v>14.498419349141157</v>
      </c>
      <c r="L96" s="102">
        <v>14.089938789127764</v>
      </c>
      <c r="M96" s="102">
        <v>13.919536188039427</v>
      </c>
      <c r="N96" s="102">
        <v>13.351483964885409</v>
      </c>
      <c r="O96" s="102">
        <v>13.669057672141998</v>
      </c>
      <c r="P96" s="102">
        <v>13.804636802190627</v>
      </c>
      <c r="Q96" s="102">
        <v>13.854214711938598</v>
      </c>
      <c r="R96" s="102">
        <v>14.342296343828167</v>
      </c>
      <c r="S96" s="102">
        <v>14.293738747647966</v>
      </c>
      <c r="T96" s="102">
        <v>13.73053563899456</v>
      </c>
      <c r="U96" s="102">
        <v>13.825115979129228</v>
      </c>
      <c r="V96" s="102">
        <v>13.879302352921957</v>
      </c>
      <c r="W96" s="102">
        <v>14.793219712951874</v>
      </c>
      <c r="X96" s="102">
        <v>15.228726998180802</v>
      </c>
      <c r="Y96" s="102">
        <v>14.835790908541012</v>
      </c>
      <c r="DA96" s="131" t="s">
        <v>3005</v>
      </c>
    </row>
    <row r="97" spans="1:105" ht="12" customHeight="1" x14ac:dyDescent="0.25">
      <c r="A97" s="107" t="s">
        <v>121</v>
      </c>
      <c r="B97" s="105">
        <v>12.514200034507164</v>
      </c>
      <c r="C97" s="105">
        <v>12.32929829913617</v>
      </c>
      <c r="D97" s="105">
        <v>12.636486961058299</v>
      </c>
      <c r="E97" s="105">
        <v>12.561560723126401</v>
      </c>
      <c r="F97" s="105">
        <v>12.931927519840569</v>
      </c>
      <c r="G97" s="105">
        <v>12.448049809217601</v>
      </c>
      <c r="H97" s="105">
        <v>12.82293130099667</v>
      </c>
      <c r="I97" s="105">
        <v>12.775878445494939</v>
      </c>
      <c r="J97" s="105">
        <v>13.574876336678463</v>
      </c>
      <c r="K97" s="105">
        <v>14.502315413842831</v>
      </c>
      <c r="L97" s="105">
        <v>14.091866905851639</v>
      </c>
      <c r="M97" s="105">
        <v>13.916704445568824</v>
      </c>
      <c r="N97" s="105">
        <v>13.335940881190243</v>
      </c>
      <c r="O97" s="105">
        <v>13.644760179580171</v>
      </c>
      <c r="P97" s="105">
        <v>13.792091802209386</v>
      </c>
      <c r="Q97" s="105">
        <v>13.89685361507752</v>
      </c>
      <c r="R97" s="105">
        <v>14.400117463506056</v>
      </c>
      <c r="S97" s="105">
        <v>14.348330200793875</v>
      </c>
      <c r="T97" s="105">
        <v>13.793669279837124</v>
      </c>
      <c r="U97" s="105">
        <v>13.842107345328412</v>
      </c>
      <c r="V97" s="105">
        <v>13.866445095270914</v>
      </c>
      <c r="W97" s="105">
        <v>14.77190963095379</v>
      </c>
      <c r="X97" s="105">
        <v>15.215892437433158</v>
      </c>
      <c r="Y97" s="105">
        <v>14.854046662059627</v>
      </c>
      <c r="DA97" s="132" t="s">
        <v>3006</v>
      </c>
    </row>
    <row r="98" spans="1:105" ht="12" customHeight="1" x14ac:dyDescent="0.25">
      <c r="A98" s="108" t="s">
        <v>53</v>
      </c>
      <c r="B98" s="99">
        <v>2.5143831306441657</v>
      </c>
      <c r="C98" s="99">
        <v>2.4519147151179927</v>
      </c>
      <c r="D98" s="99">
        <v>2.5747990262600036</v>
      </c>
      <c r="E98" s="99">
        <v>2.4714152858526122</v>
      </c>
      <c r="F98" s="99">
        <v>2.5994151067942628</v>
      </c>
      <c r="G98" s="99">
        <v>2.8303795063523256</v>
      </c>
      <c r="H98" s="99">
        <v>2.6232298351615366</v>
      </c>
      <c r="I98" s="99">
        <v>2.6435629114311738</v>
      </c>
      <c r="J98" s="99">
        <v>2.7585213437655027</v>
      </c>
      <c r="K98" s="99">
        <v>2.9721257784723369</v>
      </c>
      <c r="L98" s="99">
        <v>2.9084234928645638</v>
      </c>
      <c r="M98" s="99">
        <v>2.8095980766930708</v>
      </c>
      <c r="N98" s="99">
        <v>2.2457398255440015</v>
      </c>
      <c r="O98" s="99">
        <v>2.5094234788074803</v>
      </c>
      <c r="P98" s="99">
        <v>2.4906221545904024</v>
      </c>
      <c r="Q98" s="99">
        <v>2.4018813557087926</v>
      </c>
      <c r="R98" s="99">
        <v>2.7976224325288426</v>
      </c>
      <c r="S98" s="99">
        <v>2.8005667251905826</v>
      </c>
      <c r="T98" s="99">
        <v>2.4764072019923375</v>
      </c>
      <c r="U98" s="99">
        <v>2.2620792022185232</v>
      </c>
      <c r="V98" s="99">
        <v>2.132401708554029</v>
      </c>
      <c r="W98" s="99">
        <v>2.7796095132886252</v>
      </c>
      <c r="X98" s="99">
        <v>2.902442899665898</v>
      </c>
      <c r="Y98" s="99">
        <v>2.3206183039780375</v>
      </c>
      <c r="DA98" s="63" t="s">
        <v>3007</v>
      </c>
    </row>
    <row r="99" spans="1:105" ht="12" customHeight="1" x14ac:dyDescent="0.25">
      <c r="A99" s="108" t="s">
        <v>52</v>
      </c>
      <c r="B99" s="99">
        <v>9.9998169038630014</v>
      </c>
      <c r="C99" s="99">
        <v>9.8773835840181761</v>
      </c>
      <c r="D99" s="99">
        <v>10.061687934798297</v>
      </c>
      <c r="E99" s="99">
        <v>10.090145437273788</v>
      </c>
      <c r="F99" s="99">
        <v>10.332512413046306</v>
      </c>
      <c r="G99" s="99">
        <v>9.6176703028652746</v>
      </c>
      <c r="H99" s="99">
        <v>10.199701465835133</v>
      </c>
      <c r="I99" s="99">
        <v>10.132315534063766</v>
      </c>
      <c r="J99" s="99">
        <v>10.816354992912959</v>
      </c>
      <c r="K99" s="99">
        <v>11.530189635370492</v>
      </c>
      <c r="L99" s="99">
        <v>11.183443412987076</v>
      </c>
      <c r="M99" s="99">
        <v>11.107106368875755</v>
      </c>
      <c r="N99" s="99">
        <v>11.090201055646242</v>
      </c>
      <c r="O99" s="99">
        <v>11.135336700772688</v>
      </c>
      <c r="P99" s="99">
        <v>11.301469647618985</v>
      </c>
      <c r="Q99" s="99">
        <v>11.494972259368726</v>
      </c>
      <c r="R99" s="99">
        <v>11.602495030977215</v>
      </c>
      <c r="S99" s="99">
        <v>11.547763475603293</v>
      </c>
      <c r="T99" s="99">
        <v>11.317262077844786</v>
      </c>
      <c r="U99" s="99">
        <v>11.580028143109887</v>
      </c>
      <c r="V99" s="99">
        <v>11.734043386716884</v>
      </c>
      <c r="W99" s="99">
        <v>11.992300117665163</v>
      </c>
      <c r="X99" s="99">
        <v>12.313449537767262</v>
      </c>
      <c r="Y99" s="99">
        <v>12.53342835808159</v>
      </c>
      <c r="DA99" s="63" t="s">
        <v>3008</v>
      </c>
    </row>
    <row r="100" spans="1:105" ht="12" customHeight="1" x14ac:dyDescent="0.25">
      <c r="A100" s="121" t="s">
        <v>54</v>
      </c>
      <c r="B100" s="123">
        <v>5.7891302194843322</v>
      </c>
      <c r="C100" s="123">
        <v>5.6313078900378386</v>
      </c>
      <c r="D100" s="123">
        <v>6.327090071556321</v>
      </c>
      <c r="E100" s="123">
        <v>6.071981525690231</v>
      </c>
      <c r="F100" s="123">
        <v>6.5178689850825409</v>
      </c>
      <c r="G100" s="123">
        <v>6.3256671046772039</v>
      </c>
      <c r="H100" s="123">
        <v>6.4868658781129636</v>
      </c>
      <c r="I100" s="123">
        <v>6.3609602744291003</v>
      </c>
      <c r="J100" s="123">
        <v>6.1700609118252334</v>
      </c>
      <c r="K100" s="123">
        <v>6.3930077043234146</v>
      </c>
      <c r="L100" s="123">
        <v>6.1357294347794316</v>
      </c>
      <c r="M100" s="123">
        <v>5.6769250369532083</v>
      </c>
      <c r="N100" s="123">
        <v>5.7310582897383924</v>
      </c>
      <c r="O100" s="123">
        <v>6.2416245333816969</v>
      </c>
      <c r="P100" s="123">
        <v>6.264091526716502</v>
      </c>
      <c r="Q100" s="123">
        <v>6.1811865813810885</v>
      </c>
      <c r="R100" s="123">
        <v>6.4067795707937387</v>
      </c>
      <c r="S100" s="123">
        <v>6.3489945361701912</v>
      </c>
      <c r="T100" s="123">
        <v>6.3718969163199217</v>
      </c>
      <c r="U100" s="123">
        <v>6.6708775861872178</v>
      </c>
      <c r="V100" s="123">
        <v>7.7060813680311098</v>
      </c>
      <c r="W100" s="123">
        <v>7.6740605438813843</v>
      </c>
      <c r="X100" s="123">
        <v>7.0057943804032501</v>
      </c>
      <c r="Y100" s="123">
        <v>5.9745499525652992</v>
      </c>
      <c r="DA100" s="130" t="s">
        <v>3009</v>
      </c>
    </row>
    <row r="101" spans="1:105" ht="12" customHeight="1" x14ac:dyDescent="0.25">
      <c r="A101" s="97" t="s">
        <v>202</v>
      </c>
      <c r="B101" s="99">
        <v>5.8443281393364428</v>
      </c>
      <c r="C101" s="99">
        <v>5.7057345079888471</v>
      </c>
      <c r="D101" s="99">
        <v>6.3137726263147869</v>
      </c>
      <c r="E101" s="99">
        <v>5.8789092002075591</v>
      </c>
      <c r="F101" s="99">
        <v>6.4243291563913569</v>
      </c>
      <c r="G101" s="99">
        <v>6.0901820778914759</v>
      </c>
      <c r="H101" s="99">
        <v>6.1649694230172516</v>
      </c>
      <c r="I101" s="99">
        <v>7.0329444376960488</v>
      </c>
      <c r="J101" s="99">
        <v>6.0512553572204961</v>
      </c>
      <c r="K101" s="99">
        <v>5.9643585248491542</v>
      </c>
      <c r="L101" s="99">
        <v>6.0273552223934725</v>
      </c>
      <c r="M101" s="99">
        <v>5.0135233593910202</v>
      </c>
      <c r="N101" s="99">
        <v>5.9629333122852337</v>
      </c>
      <c r="O101" s="99">
        <v>6.5125441334066521</v>
      </c>
      <c r="P101" s="99">
        <v>6.3670209729276106</v>
      </c>
      <c r="Q101" s="99">
        <v>6.2404639778089539</v>
      </c>
      <c r="R101" s="99">
        <v>6.3482598890579425</v>
      </c>
      <c r="S101" s="99">
        <v>6.3315137965247619</v>
      </c>
      <c r="T101" s="99">
        <v>6.1418873596668151</v>
      </c>
      <c r="U101" s="99">
        <v>6.797602830743827</v>
      </c>
      <c r="V101" s="99">
        <v>8.2036580885595161</v>
      </c>
      <c r="W101" s="99">
        <v>9.1107000010291426</v>
      </c>
      <c r="X101" s="99">
        <v>5.638926383168954</v>
      </c>
      <c r="Y101" s="99">
        <v>5.3167672351368651</v>
      </c>
      <c r="DA101" s="63" t="s">
        <v>3010</v>
      </c>
    </row>
    <row r="102" spans="1:105" ht="12" customHeight="1" x14ac:dyDescent="0.25">
      <c r="A102" s="97" t="s">
        <v>50</v>
      </c>
      <c r="B102" s="99">
        <v>5.7821164370775779</v>
      </c>
      <c r="C102" s="99">
        <v>5.7989659112067677</v>
      </c>
      <c r="D102" s="99">
        <v>6.1361493512708654</v>
      </c>
      <c r="E102" s="99">
        <v>5.9054984159765596</v>
      </c>
      <c r="F102" s="99">
        <v>6.7137650593726326</v>
      </c>
      <c r="G102" s="99">
        <v>6.2124216615693806</v>
      </c>
      <c r="H102" s="99">
        <v>6.2064144141483686</v>
      </c>
      <c r="I102" s="99">
        <v>6.4179281585000458</v>
      </c>
      <c r="J102" s="99">
        <v>6.4427452685278732</v>
      </c>
      <c r="K102" s="99">
        <v>5.6501096409614346</v>
      </c>
      <c r="L102" s="99">
        <v>6.9806508288559712</v>
      </c>
      <c r="M102" s="99">
        <v>6.493945089778439</v>
      </c>
      <c r="N102" s="99">
        <v>2.0259773498907996</v>
      </c>
      <c r="O102" s="99">
        <v>7.2923882335983441</v>
      </c>
      <c r="P102" s="99">
        <v>7.0267411136640039</v>
      </c>
      <c r="Q102" s="99">
        <v>6.10934196377573</v>
      </c>
      <c r="R102" s="99">
        <v>5.6993817067055401</v>
      </c>
      <c r="S102" s="99">
        <v>5.6217068293577332</v>
      </c>
      <c r="T102" s="99">
        <v>6.7219789350641843</v>
      </c>
      <c r="U102" s="99">
        <v>6.9007960455635002</v>
      </c>
      <c r="V102" s="99">
        <v>7.849722660153275</v>
      </c>
      <c r="W102" s="99">
        <v>7.5010809978951603</v>
      </c>
      <c r="X102" s="99">
        <v>6.9648382015991652</v>
      </c>
      <c r="Y102" s="99">
        <v>6.1764759631944806</v>
      </c>
      <c r="DA102" s="63" t="s">
        <v>3011</v>
      </c>
    </row>
    <row r="103" spans="1:105" ht="12" customHeight="1" x14ac:dyDescent="0.25">
      <c r="A103" s="109" t="s">
        <v>120</v>
      </c>
      <c r="B103" s="110">
        <v>5.776935010669912</v>
      </c>
      <c r="C103" s="110">
        <v>5.6073447863540542</v>
      </c>
      <c r="D103" s="110">
        <v>6.3378081953457368</v>
      </c>
      <c r="E103" s="110">
        <v>6.1200286236276105</v>
      </c>
      <c r="F103" s="110">
        <v>6.5300081201404145</v>
      </c>
      <c r="G103" s="110">
        <v>6.3779956270617797</v>
      </c>
      <c r="H103" s="110">
        <v>6.5636057277756148</v>
      </c>
      <c r="I103" s="110">
        <v>6.2192685231860301</v>
      </c>
      <c r="J103" s="110">
        <v>6.1830457948639443</v>
      </c>
      <c r="K103" s="110">
        <v>6.5111100276916485</v>
      </c>
      <c r="L103" s="110">
        <v>6.1212267065315018</v>
      </c>
      <c r="M103" s="110">
        <v>5.7740146129431036</v>
      </c>
      <c r="N103" s="110">
        <v>5.8700957027685057</v>
      </c>
      <c r="O103" s="110">
        <v>6.0977289543231548</v>
      </c>
      <c r="P103" s="110">
        <v>6.1730335526916784</v>
      </c>
      <c r="Q103" s="110">
        <v>6.1682505128424712</v>
      </c>
      <c r="R103" s="110">
        <v>6.4982748625210744</v>
      </c>
      <c r="S103" s="110">
        <v>6.4472125664420998</v>
      </c>
      <c r="T103" s="110">
        <v>6.400702853618184</v>
      </c>
      <c r="U103" s="110">
        <v>6.5591094631206968</v>
      </c>
      <c r="V103" s="110">
        <v>7.4207546952523531</v>
      </c>
      <c r="W103" s="110">
        <v>7.1295987360157058</v>
      </c>
      <c r="X103" s="110">
        <v>7.3332266765370466</v>
      </c>
      <c r="Y103" s="110">
        <v>6.0060201956108115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107.01372151064265</v>
      </c>
      <c r="G105" s="118">
        <f t="shared" si="35"/>
        <v>93.7956117839272</v>
      </c>
      <c r="H105" s="118">
        <f t="shared" si="35"/>
        <v>98.19497315713916</v>
      </c>
      <c r="I105" s="118">
        <f t="shared" si="35"/>
        <v>100.01670229009083</v>
      </c>
      <c r="J105" s="118">
        <f t="shared" si="35"/>
        <v>96.082220039509352</v>
      </c>
      <c r="K105" s="118">
        <f t="shared" si="35"/>
        <v>88.789063169101283</v>
      </c>
      <c r="L105" s="118">
        <f t="shared" si="35"/>
        <v>91.972604339910561</v>
      </c>
      <c r="M105" s="118">
        <f t="shared" si="35"/>
        <v>92.055408563183192</v>
      </c>
      <c r="N105" s="118">
        <f t="shared" si="35"/>
        <v>95.93617749363284</v>
      </c>
      <c r="O105" s="118">
        <f t="shared" si="35"/>
        <v>74.837828096222211</v>
      </c>
      <c r="P105" s="118">
        <f t="shared" si="35"/>
        <v>77.060594671308394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86.405962421089427</v>
      </c>
      <c r="G106" s="123">
        <f t="shared" si="38"/>
        <v>66.207795224765135</v>
      </c>
      <c r="H106" s="123">
        <f t="shared" si="38"/>
        <v>64.577778912112606</v>
      </c>
      <c r="I106" s="123">
        <f t="shared" si="38"/>
        <v>60.96681344967034</v>
      </c>
      <c r="J106" s="123">
        <f t="shared" si="38"/>
        <v>57.010963162483847</v>
      </c>
      <c r="K106" s="123">
        <f t="shared" si="38"/>
        <v>54.67374018094344</v>
      </c>
      <c r="L106" s="123">
        <f t="shared" si="38"/>
        <v>54.364452603600903</v>
      </c>
      <c r="M106" s="123">
        <f t="shared" si="38"/>
        <v>57.17824183608996</v>
      </c>
      <c r="N106" s="123">
        <f t="shared" si="38"/>
        <v>57.297321363889473</v>
      </c>
      <c r="O106" s="123">
        <f t="shared" si="38"/>
        <v>46.756244157259928</v>
      </c>
      <c r="P106" s="123">
        <f t="shared" si="38"/>
        <v>51.214383011774771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85.993449046175016</v>
      </c>
      <c r="G107" s="99">
        <v>65.896172525910387</v>
      </c>
      <c r="H107" s="99">
        <v>64.281550188749733</v>
      </c>
      <c r="I107" s="99">
        <v>60.704560240467899</v>
      </c>
      <c r="J107" s="99">
        <v>56.765110723838632</v>
      </c>
      <c r="K107" s="99">
        <v>54.426632543005539</v>
      </c>
      <c r="L107" s="99">
        <v>54.132429793191569</v>
      </c>
      <c r="M107" s="99">
        <v>56.934920966013443</v>
      </c>
      <c r="N107" s="99">
        <v>57.080373410686349</v>
      </c>
      <c r="O107" s="99">
        <v>46.562057465142303</v>
      </c>
      <c r="P107" s="99">
        <v>50.995561024986834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0.41251337491440687</v>
      </c>
      <c r="G108" s="99">
        <v>0.3116226988547478</v>
      </c>
      <c r="H108" s="99">
        <v>0.29622872336287831</v>
      </c>
      <c r="I108" s="99">
        <v>0.26225320920244188</v>
      </c>
      <c r="J108" s="99">
        <v>0.24585243864521805</v>
      </c>
      <c r="K108" s="99">
        <v>0.24710763793790141</v>
      </c>
      <c r="L108" s="99">
        <v>0.23202281040933059</v>
      </c>
      <c r="M108" s="99">
        <v>0.24332087007651754</v>
      </c>
      <c r="N108" s="99">
        <v>0.21694795320312774</v>
      </c>
      <c r="O108" s="99">
        <v>0.19418669211762565</v>
      </c>
      <c r="P108" s="99">
        <v>0.21882198678793441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1.1820833895980429</v>
      </c>
      <c r="G109" s="123">
        <f t="shared" si="41"/>
        <v>8.8034500727402776</v>
      </c>
      <c r="H109" s="123">
        <f t="shared" si="41"/>
        <v>14.276071302996151</v>
      </c>
      <c r="I109" s="123">
        <f t="shared" si="41"/>
        <v>20.071796554828992</v>
      </c>
      <c r="J109" s="123">
        <f t="shared" si="41"/>
        <v>19.32555935803272</v>
      </c>
      <c r="K109" s="123">
        <f t="shared" si="41"/>
        <v>13.146010492593989</v>
      </c>
      <c r="L109" s="123">
        <f t="shared" si="41"/>
        <v>17.361018231612395</v>
      </c>
      <c r="M109" s="123">
        <f t="shared" si="41"/>
        <v>15.141622245923642</v>
      </c>
      <c r="N109" s="123">
        <f t="shared" si="41"/>
        <v>19.581927245886458</v>
      </c>
      <c r="O109" s="123">
        <f t="shared" si="41"/>
        <v>8.2258984480687385</v>
      </c>
      <c r="P109" s="123">
        <f t="shared" si="41"/>
        <v>5.772155074806931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1.1820833895980429</v>
      </c>
      <c r="G110" s="99">
        <f>RES_hhdet_tesh!G110/RES_summary!G$19</f>
        <v>8.8034500727402776</v>
      </c>
      <c r="H110" s="99">
        <f>RES_hhdet_tesh!H110/RES_summary!H$19</f>
        <v>14.276071302996151</v>
      </c>
      <c r="I110" s="99">
        <f>RES_hhdet_tesh!I110/RES_summary!I$19</f>
        <v>20.071796554828992</v>
      </c>
      <c r="J110" s="99">
        <f>RES_hhdet_tesh!J110/RES_summary!J$19</f>
        <v>19.32555935803272</v>
      </c>
      <c r="K110" s="99">
        <f>RES_hhdet_tesh!K110/RES_summary!K$19</f>
        <v>13.146010492593989</v>
      </c>
      <c r="L110" s="99">
        <f>RES_hhdet_tesh!L110/RES_summary!L$19</f>
        <v>17.361018231612395</v>
      </c>
      <c r="M110" s="99">
        <f>RES_hhdet_tesh!M110/RES_summary!M$19</f>
        <v>15.141622245923642</v>
      </c>
      <c r="N110" s="99">
        <f>RES_hhdet_tesh!N110/RES_summary!N$19</f>
        <v>19.581927245886458</v>
      </c>
      <c r="O110" s="99">
        <f>RES_hhdet_tesh!O110/RES_summary!O$19</f>
        <v>8.2258984480687385</v>
      </c>
      <c r="P110" s="99">
        <f>RES_hhdet_tesh!P110/RES_summary!P$19</f>
        <v>5.772155074806931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12.889392952621479</v>
      </c>
      <c r="G111" s="123">
        <v>12.41257213147583</v>
      </c>
      <c r="H111" s="123">
        <v>12.79125534170198</v>
      </c>
      <c r="I111" s="123">
        <v>12.750973989581505</v>
      </c>
      <c r="J111" s="123">
        <v>13.552263745182282</v>
      </c>
      <c r="K111" s="123">
        <v>14.489037192465851</v>
      </c>
      <c r="L111" s="123">
        <v>14.092760964246905</v>
      </c>
      <c r="M111" s="123">
        <v>13.934243873477641</v>
      </c>
      <c r="N111" s="123">
        <v>13.367732868282644</v>
      </c>
      <c r="O111" s="123">
        <v>13.692442963190784</v>
      </c>
      <c r="P111" s="123">
        <v>13.842649865472803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12.892293181017195</v>
      </c>
      <c r="G116" s="102">
        <v>12.413758833460383</v>
      </c>
      <c r="H116" s="102">
        <v>12.791445180912973</v>
      </c>
      <c r="I116" s="102">
        <v>12.744980867156361</v>
      </c>
      <c r="J116" s="102">
        <v>13.540643243047029</v>
      </c>
      <c r="K116" s="102">
        <v>14.480101520597399</v>
      </c>
      <c r="L116" s="102">
        <v>14.088866713443332</v>
      </c>
      <c r="M116" s="102">
        <v>13.938337331401465</v>
      </c>
      <c r="N116" s="102">
        <v>13.383267430283679</v>
      </c>
      <c r="O116" s="102">
        <v>13.714781709765456</v>
      </c>
      <c r="P116" s="102">
        <v>13.850947978995224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12.886888209916085</v>
      </c>
      <c r="G117" s="105">
        <v>12.411632327219607</v>
      </c>
      <c r="H117" s="105">
        <v>12.791114287986549</v>
      </c>
      <c r="I117" s="105">
        <v>12.75488909468336</v>
      </c>
      <c r="J117" s="105">
        <v>13.55880027763336</v>
      </c>
      <c r="K117" s="105">
        <v>14.493787802826294</v>
      </c>
      <c r="L117" s="105">
        <v>14.094684051063483</v>
      </c>
      <c r="M117" s="105">
        <v>13.93238794128337</v>
      </c>
      <c r="N117" s="105">
        <v>13.361442012596269</v>
      </c>
      <c r="O117" s="105">
        <v>13.683015602251011</v>
      </c>
      <c r="P117" s="105">
        <v>13.838961815018388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2.5903618653159395</v>
      </c>
      <c r="G118" s="99">
        <v>2.8220990691513319</v>
      </c>
      <c r="H118" s="99">
        <v>2.616720922664487</v>
      </c>
      <c r="I118" s="99">
        <v>2.6392198308690635</v>
      </c>
      <c r="J118" s="99">
        <v>2.7552545624777998</v>
      </c>
      <c r="K118" s="99">
        <v>2.9703781173708004</v>
      </c>
      <c r="L118" s="99">
        <v>2.9090049240809988</v>
      </c>
      <c r="M118" s="99">
        <v>2.8127643664973681</v>
      </c>
      <c r="N118" s="99">
        <v>2.2500341536986563</v>
      </c>
      <c r="O118" s="99">
        <v>2.5164590774239799</v>
      </c>
      <c r="P118" s="99">
        <v>2.4990860985636707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10.296526344600146</v>
      </c>
      <c r="G119" s="99">
        <v>9.5895332580682773</v>
      </c>
      <c r="H119" s="99">
        <v>10.174393365322063</v>
      </c>
      <c r="I119" s="99">
        <v>10.115669263814297</v>
      </c>
      <c r="J119" s="99">
        <v>10.803545715155558</v>
      </c>
      <c r="K119" s="99">
        <v>11.523409685455494</v>
      </c>
      <c r="L119" s="99">
        <v>11.185679126982484</v>
      </c>
      <c r="M119" s="99">
        <v>11.119623574785999</v>
      </c>
      <c r="N119" s="99">
        <v>11.111407858897612</v>
      </c>
      <c r="O119" s="99">
        <v>11.166556524827033</v>
      </c>
      <c r="P119" s="99">
        <v>11.339875716454721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6.5362827473337077</v>
      </c>
      <c r="G120" s="123">
        <v>6.3717943549459646</v>
      </c>
      <c r="H120" s="123">
        <v>6.5498676003284162</v>
      </c>
      <c r="I120" s="123">
        <v>6.2271182960099907</v>
      </c>
      <c r="J120" s="123">
        <v>6.1934337738105016</v>
      </c>
      <c r="K120" s="123">
        <v>6.4802753030980007</v>
      </c>
      <c r="L120" s="123">
        <v>6.1543725404503489</v>
      </c>
      <c r="M120" s="123">
        <v>5.8013006076919629</v>
      </c>
      <c r="N120" s="123">
        <v>5.6891960155742618</v>
      </c>
      <c r="O120" s="123">
        <v>6.1632425277027592</v>
      </c>
      <c r="P120" s="123">
        <v>6.2314067192538829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6.7137650593726308</v>
      </c>
      <c r="G121" s="99">
        <v>6.2124216615693779</v>
      </c>
      <c r="H121" s="99">
        <v>6.2064144141483686</v>
      </c>
      <c r="I121" s="99">
        <v>6.4179281585000432</v>
      </c>
      <c r="J121" s="99">
        <v>6.4427452685278732</v>
      </c>
      <c r="K121" s="99">
        <v>5.6501096409614346</v>
      </c>
      <c r="L121" s="99">
        <v>6.9806508288559685</v>
      </c>
      <c r="M121" s="99">
        <v>6.4939450897784434</v>
      </c>
      <c r="N121" s="99">
        <v>2.0259773498908005</v>
      </c>
      <c r="O121" s="99">
        <v>7.2923882335983441</v>
      </c>
      <c r="P121" s="99">
        <v>7.0267411136640012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6.5300081201404145</v>
      </c>
      <c r="G122" s="110">
        <v>6.377995627061785</v>
      </c>
      <c r="H122" s="110">
        <v>6.5636057277756183</v>
      </c>
      <c r="I122" s="110">
        <v>6.2192685231860327</v>
      </c>
      <c r="J122" s="110">
        <v>6.1830457948639452</v>
      </c>
      <c r="K122" s="110">
        <v>6.5111100276916449</v>
      </c>
      <c r="L122" s="110">
        <v>6.1212267065314991</v>
      </c>
      <c r="M122" s="110">
        <v>5.7740146129431018</v>
      </c>
      <c r="N122" s="110">
        <v>5.8700957027685066</v>
      </c>
      <c r="O122" s="110">
        <v>6.097728954323153</v>
      </c>
      <c r="P122" s="110">
        <v>6.1730335526916731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74.128580540182128</v>
      </c>
      <c r="C124" s="118">
        <f t="shared" si="42"/>
        <v>74.869996272902426</v>
      </c>
      <c r="D124" s="118">
        <f t="shared" si="42"/>
        <v>69.969091231135465</v>
      </c>
      <c r="E124" s="118">
        <f t="shared" si="42"/>
        <v>94.810094526608864</v>
      </c>
      <c r="F124" s="118">
        <f t="shared" si="42"/>
        <v>84.212596995376273</v>
      </c>
      <c r="G124" s="118">
        <f t="shared" si="42"/>
        <v>88.726593053549166</v>
      </c>
      <c r="H124" s="118">
        <f t="shared" si="42"/>
        <v>99.482432916507022</v>
      </c>
      <c r="I124" s="118">
        <f t="shared" si="42"/>
        <v>82.023459029191102</v>
      </c>
      <c r="J124" s="118">
        <f t="shared" si="42"/>
        <v>85.06687012450827</v>
      </c>
      <c r="K124" s="118">
        <f t="shared" si="42"/>
        <v>86.589528100729694</v>
      </c>
      <c r="L124" s="118">
        <f t="shared" si="42"/>
        <v>84.51085690725229</v>
      </c>
      <c r="M124" s="118">
        <f t="shared" si="42"/>
        <v>92.308542960949723</v>
      </c>
      <c r="N124" s="118">
        <f t="shared" si="42"/>
        <v>86.580246863017749</v>
      </c>
      <c r="O124" s="118">
        <f t="shared" si="42"/>
        <v>75.038472197167764</v>
      </c>
      <c r="P124" s="118">
        <f t="shared" si="42"/>
        <v>81.998074977257147</v>
      </c>
      <c r="Q124" s="118">
        <f t="shared" si="42"/>
        <v>85.100385346588695</v>
      </c>
      <c r="R124" s="118">
        <f t="shared" ref="R124:V124" si="43">R125+R128+R130+R139</f>
        <v>77.187778623310365</v>
      </c>
      <c r="S124" s="118">
        <f t="shared" si="43"/>
        <v>79.274108048148975</v>
      </c>
      <c r="T124" s="118">
        <f t="shared" si="43"/>
        <v>76.701772150860705</v>
      </c>
      <c r="U124" s="118">
        <f t="shared" si="43"/>
        <v>81.301864431584292</v>
      </c>
      <c r="V124" s="118">
        <f t="shared" si="43"/>
        <v>85.497681706055715</v>
      </c>
      <c r="W124" s="118">
        <f t="shared" ref="W124:Y124" si="44">W125+W128+W130+W139</f>
        <v>85.231586462751793</v>
      </c>
      <c r="X124" s="118">
        <f t="shared" si="44"/>
        <v>79.107319261592806</v>
      </c>
      <c r="Y124" s="118">
        <f t="shared" si="44"/>
        <v>78.592613148627535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51.661982794625906</v>
      </c>
      <c r="C125" s="123">
        <f t="shared" si="45"/>
        <v>51.301578394540044</v>
      </c>
      <c r="D125" s="123">
        <f t="shared" si="45"/>
        <v>46.900382093704089</v>
      </c>
      <c r="E125" s="123">
        <f t="shared" si="45"/>
        <v>69.107950873895703</v>
      </c>
      <c r="F125" s="123">
        <f t="shared" si="45"/>
        <v>59.616842682196754</v>
      </c>
      <c r="G125" s="123">
        <f t="shared" si="45"/>
        <v>63.478469023833298</v>
      </c>
      <c r="H125" s="123">
        <f t="shared" si="45"/>
        <v>70.956511915483517</v>
      </c>
      <c r="I125" s="123">
        <f t="shared" si="45"/>
        <v>50.510217452023582</v>
      </c>
      <c r="J125" s="123">
        <f t="shared" si="45"/>
        <v>52.494970879530527</v>
      </c>
      <c r="K125" s="123">
        <f t="shared" si="45"/>
        <v>56.632670404780541</v>
      </c>
      <c r="L125" s="123">
        <f t="shared" si="45"/>
        <v>52.449172951727036</v>
      </c>
      <c r="M125" s="123">
        <f t="shared" si="45"/>
        <v>62.094373283635427</v>
      </c>
      <c r="N125" s="123">
        <f t="shared" si="45"/>
        <v>51.291996903913478</v>
      </c>
      <c r="O125" s="123">
        <f t="shared" si="45"/>
        <v>44.98609765884239</v>
      </c>
      <c r="P125" s="123">
        <f t="shared" si="45"/>
        <v>53.511681610653675</v>
      </c>
      <c r="Q125" s="123">
        <f t="shared" si="45"/>
        <v>54.139170826895402</v>
      </c>
      <c r="R125" s="123">
        <f t="shared" ref="R125:V125" si="46">SUM(R126:R127)</f>
        <v>42.403475126303178</v>
      </c>
      <c r="S125" s="123">
        <f t="shared" si="46"/>
        <v>42.021426305586786</v>
      </c>
      <c r="T125" s="123">
        <f t="shared" si="46"/>
        <v>44.211326045073136</v>
      </c>
      <c r="U125" s="123">
        <f t="shared" si="46"/>
        <v>42.488413442597547</v>
      </c>
      <c r="V125" s="123">
        <f t="shared" si="46"/>
        <v>46.935297158785865</v>
      </c>
      <c r="W125" s="123">
        <f t="shared" ref="W125:Y125" si="47">SUM(W126:W127)</f>
        <v>46.71317038379474</v>
      </c>
      <c r="X125" s="123">
        <f t="shared" si="47"/>
        <v>41.317065632782459</v>
      </c>
      <c r="Y125" s="123">
        <f t="shared" si="47"/>
        <v>40.203329412774387</v>
      </c>
      <c r="DA125" s="130" t="s">
        <v>3032</v>
      </c>
    </row>
    <row r="126" spans="1:105" ht="12" customHeight="1" x14ac:dyDescent="0.25">
      <c r="A126" s="97" t="s">
        <v>198</v>
      </c>
      <c r="B126" s="99">
        <v>51.41304999203598</v>
      </c>
      <c r="C126" s="99">
        <v>51.064560956596452</v>
      </c>
      <c r="D126" s="99">
        <v>46.677290141193517</v>
      </c>
      <c r="E126" s="99">
        <v>68.798083472887328</v>
      </c>
      <c r="F126" s="99">
        <v>59.332224071542036</v>
      </c>
      <c r="G126" s="99">
        <v>63.179692546392538</v>
      </c>
      <c r="H126" s="99">
        <v>70.631022911477771</v>
      </c>
      <c r="I126" s="99">
        <v>50.292944055649642</v>
      </c>
      <c r="J126" s="99">
        <v>52.268593076184885</v>
      </c>
      <c r="K126" s="99">
        <v>56.376709035254208</v>
      </c>
      <c r="L126" s="99">
        <v>52.225324390229723</v>
      </c>
      <c r="M126" s="99">
        <v>61.830131914032947</v>
      </c>
      <c r="N126" s="99">
        <v>51.097787236181645</v>
      </c>
      <c r="O126" s="99">
        <v>44.799262688388616</v>
      </c>
      <c r="P126" s="99">
        <v>53.283044032735098</v>
      </c>
      <c r="Q126" s="99">
        <v>53.920657612585551</v>
      </c>
      <c r="R126" s="99">
        <v>42.233349014828519</v>
      </c>
      <c r="S126" s="99">
        <v>41.853670841452875</v>
      </c>
      <c r="T126" s="99">
        <v>44.035530334918256</v>
      </c>
      <c r="U126" s="99">
        <v>42.319972802061535</v>
      </c>
      <c r="V126" s="99">
        <v>46.749597461424621</v>
      </c>
      <c r="W126" s="99">
        <v>46.528532735238741</v>
      </c>
      <c r="X126" s="99">
        <v>41.153758643230297</v>
      </c>
      <c r="Y126" s="99">
        <v>40.044262138283493</v>
      </c>
      <c r="DA126" s="63" t="s">
        <v>3033</v>
      </c>
    </row>
    <row r="127" spans="1:105" ht="12" customHeight="1" x14ac:dyDescent="0.25">
      <c r="A127" s="97" t="s">
        <v>53</v>
      </c>
      <c r="B127" s="99">
        <v>0.24893280258992639</v>
      </c>
      <c r="C127" s="99">
        <v>0.23701743794359365</v>
      </c>
      <c r="D127" s="99">
        <v>0.2230919525105691</v>
      </c>
      <c r="E127" s="99">
        <v>0.3098674010083749</v>
      </c>
      <c r="F127" s="99">
        <v>0.28461861065471805</v>
      </c>
      <c r="G127" s="99">
        <v>0.29877647744075914</v>
      </c>
      <c r="H127" s="99">
        <v>0.32548900400574193</v>
      </c>
      <c r="I127" s="99">
        <v>0.21727339637394133</v>
      </c>
      <c r="J127" s="99">
        <v>0.22637780334563981</v>
      </c>
      <c r="K127" s="99">
        <v>0.25596136952632986</v>
      </c>
      <c r="L127" s="99">
        <v>0.22384856149731017</v>
      </c>
      <c r="M127" s="99">
        <v>0.26424136960248013</v>
      </c>
      <c r="N127" s="99">
        <v>0.19420966773183582</v>
      </c>
      <c r="O127" s="99">
        <v>0.18683497045377329</v>
      </c>
      <c r="P127" s="99">
        <v>0.22863757791857905</v>
      </c>
      <c r="Q127" s="99">
        <v>0.21851321430985357</v>
      </c>
      <c r="R127" s="99">
        <v>0.17012611147466053</v>
      </c>
      <c r="S127" s="99">
        <v>0.16775546413390863</v>
      </c>
      <c r="T127" s="99">
        <v>0.17579571015487644</v>
      </c>
      <c r="U127" s="99">
        <v>0.16844064053601324</v>
      </c>
      <c r="V127" s="99">
        <v>0.1856996973612437</v>
      </c>
      <c r="W127" s="99">
        <v>0.18463764855599699</v>
      </c>
      <c r="X127" s="99">
        <v>0.16330698955216466</v>
      </c>
      <c r="Y127" s="99">
        <v>0.15906727449089142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4.1228630059480018</v>
      </c>
      <c r="C128" s="123">
        <f t="shared" si="48"/>
        <v>5.5857421495652559</v>
      </c>
      <c r="D128" s="123">
        <f t="shared" si="48"/>
        <v>4.5761191998659196</v>
      </c>
      <c r="E128" s="123">
        <f t="shared" si="48"/>
        <v>6.6691100552814069</v>
      </c>
      <c r="F128" s="123">
        <f t="shared" si="48"/>
        <v>5.2099992084219906</v>
      </c>
      <c r="G128" s="123">
        <f t="shared" si="48"/>
        <v>6.4195405423341878</v>
      </c>
      <c r="H128" s="123">
        <f t="shared" si="48"/>
        <v>8.7875612255139028</v>
      </c>
      <c r="I128" s="123">
        <f t="shared" si="48"/>
        <v>12.847393078366732</v>
      </c>
      <c r="J128" s="123">
        <f t="shared" si="48"/>
        <v>12.997768544621085</v>
      </c>
      <c r="K128" s="123">
        <f t="shared" si="48"/>
        <v>8.733582291094578</v>
      </c>
      <c r="L128" s="123">
        <f t="shared" si="48"/>
        <v>11.645518913695124</v>
      </c>
      <c r="M128" s="123">
        <f t="shared" si="48"/>
        <v>10.73401737935731</v>
      </c>
      <c r="N128" s="123">
        <f t="shared" si="48"/>
        <v>16.733573553868105</v>
      </c>
      <c r="O128" s="123">
        <f t="shared" si="48"/>
        <v>10.026723914709279</v>
      </c>
      <c r="P128" s="123">
        <f t="shared" si="48"/>
        <v>8.0058762584207663</v>
      </c>
      <c r="Q128" s="123">
        <f t="shared" si="48"/>
        <v>10.864400110217481</v>
      </c>
      <c r="R128" s="123">
        <f t="shared" si="48"/>
        <v>14.340531886749455</v>
      </c>
      <c r="S128" s="123">
        <f t="shared" si="48"/>
        <v>16.597722535931428</v>
      </c>
      <c r="T128" s="123">
        <f t="shared" si="48"/>
        <v>12.152290672746727</v>
      </c>
      <c r="U128" s="123">
        <f t="shared" si="48"/>
        <v>18.427063796772288</v>
      </c>
      <c r="V128" s="123">
        <f t="shared" si="48"/>
        <v>17.0319569212487</v>
      </c>
      <c r="W128" s="123">
        <f t="shared" si="48"/>
        <v>16.558300062265822</v>
      </c>
      <c r="X128" s="123">
        <f t="shared" si="48"/>
        <v>15.377313941233782</v>
      </c>
      <c r="Y128" s="123">
        <f t="shared" si="48"/>
        <v>17.405973706193457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4.1228630059480018</v>
      </c>
      <c r="C129" s="99">
        <f>RES_hhdet_tesh!C129/RES_summary!C$19</f>
        <v>5.5857421495652559</v>
      </c>
      <c r="D129" s="99">
        <f>RES_hhdet_tesh!D129/RES_summary!D$19</f>
        <v>4.5761191998659196</v>
      </c>
      <c r="E129" s="99">
        <f>RES_hhdet_tesh!E129/RES_summary!E$19</f>
        <v>6.6691100552814069</v>
      </c>
      <c r="F129" s="99">
        <f>RES_hhdet_tesh!F129/RES_summary!F$19</f>
        <v>5.2099992084219906</v>
      </c>
      <c r="G129" s="99">
        <f>RES_hhdet_tesh!G129/RES_summary!G$19</f>
        <v>6.4195405423341878</v>
      </c>
      <c r="H129" s="99">
        <f>RES_hhdet_tesh!H129/RES_summary!H$19</f>
        <v>8.7875612255139028</v>
      </c>
      <c r="I129" s="99">
        <f>RES_hhdet_tesh!I129/RES_summary!I$19</f>
        <v>12.847393078366732</v>
      </c>
      <c r="J129" s="99">
        <f>RES_hhdet_tesh!J129/RES_summary!J$19</f>
        <v>12.997768544621085</v>
      </c>
      <c r="K129" s="99">
        <f>RES_hhdet_tesh!K129/RES_summary!K$19</f>
        <v>8.733582291094578</v>
      </c>
      <c r="L129" s="99">
        <f>RES_hhdet_tesh!L129/RES_summary!L$19</f>
        <v>11.645518913695124</v>
      </c>
      <c r="M129" s="99">
        <f>RES_hhdet_tesh!M129/RES_summary!M$19</f>
        <v>10.73401737935731</v>
      </c>
      <c r="N129" s="99">
        <f>RES_hhdet_tesh!N129/RES_summary!N$19</f>
        <v>16.733573553868105</v>
      </c>
      <c r="O129" s="99">
        <f>RES_hhdet_tesh!O129/RES_summary!O$19</f>
        <v>10.026723914709279</v>
      </c>
      <c r="P129" s="99">
        <f>RES_hhdet_tesh!P129/RES_summary!P$19</f>
        <v>8.0058762584207663</v>
      </c>
      <c r="Q129" s="99">
        <f>RES_hhdet_tesh!Q129/RES_summary!Q$19</f>
        <v>10.864400110217481</v>
      </c>
      <c r="R129" s="99">
        <f>RES_hhdet_tesh!R129/RES_summary!R$19</f>
        <v>14.340531886749455</v>
      </c>
      <c r="S129" s="99">
        <f>RES_hhdet_tesh!S129/RES_summary!S$19</f>
        <v>16.597722535931428</v>
      </c>
      <c r="T129" s="99">
        <f>RES_hhdet_tesh!T129/RES_summary!T$19</f>
        <v>12.152290672746727</v>
      </c>
      <c r="U129" s="99">
        <f>RES_hhdet_tesh!U129/RES_summary!U$19</f>
        <v>18.427063796772288</v>
      </c>
      <c r="V129" s="99">
        <f>RES_hhdet_tesh!V129/RES_summary!V$19</f>
        <v>17.0319569212487</v>
      </c>
      <c r="W129" s="99">
        <f>RES_hhdet_tesh!W129/RES_summary!W$19</f>
        <v>16.558300062265822</v>
      </c>
      <c r="X129" s="99">
        <f>RES_hhdet_tesh!X129/RES_summary!X$19</f>
        <v>15.377313941233782</v>
      </c>
      <c r="Y129" s="99">
        <f>RES_hhdet_tesh!Y129/RES_summary!Y$19</f>
        <v>17.405973706193457</v>
      </c>
      <c r="DA129" s="63" t="s">
        <v>3036</v>
      </c>
    </row>
    <row r="130" spans="1:105" ht="12" customHeight="1" x14ac:dyDescent="0.25">
      <c r="A130" s="121" t="s">
        <v>55</v>
      </c>
      <c r="B130" s="123">
        <v>12.566577144720387</v>
      </c>
      <c r="C130" s="123">
        <v>12.367455533894081</v>
      </c>
      <c r="D130" s="123">
        <v>12.162236816691228</v>
      </c>
      <c r="E130" s="123">
        <v>12.920389487641895</v>
      </c>
      <c r="F130" s="123">
        <v>12.849674197660862</v>
      </c>
      <c r="G130" s="123">
        <v>12.45610334439445</v>
      </c>
      <c r="H130" s="123">
        <v>13.187086906157907</v>
      </c>
      <c r="I130" s="123">
        <v>12.439337890126183</v>
      </c>
      <c r="J130" s="123">
        <v>13.381156520629126</v>
      </c>
      <c r="K130" s="123">
        <v>14.746074750594845</v>
      </c>
      <c r="L130" s="123">
        <v>14.260076785262283</v>
      </c>
      <c r="M130" s="123">
        <v>13.675251123229552</v>
      </c>
      <c r="N130" s="123">
        <v>12.867245944083296</v>
      </c>
      <c r="O130" s="123">
        <v>13.852059522508107</v>
      </c>
      <c r="P130" s="123">
        <v>14.242828585548303</v>
      </c>
      <c r="Q130" s="123">
        <v>13.933771674332975</v>
      </c>
      <c r="R130" s="123">
        <v>14.02351471349782</v>
      </c>
      <c r="S130" s="123">
        <v>14.30403939407125</v>
      </c>
      <c r="T130" s="123">
        <v>13.88797936886629</v>
      </c>
      <c r="U130" s="123">
        <v>13.763926742430217</v>
      </c>
      <c r="V130" s="123">
        <v>14.021800597711486</v>
      </c>
      <c r="W130" s="123">
        <v>14.75106854723127</v>
      </c>
      <c r="X130" s="123">
        <v>15.160811449214558</v>
      </c>
      <c r="Y130" s="123">
        <v>14.938818374228816</v>
      </c>
      <c r="DA130" s="130" t="s">
        <v>3037</v>
      </c>
    </row>
    <row r="131" spans="1:105" ht="12" customHeight="1" x14ac:dyDescent="0.25">
      <c r="A131" s="97" t="s">
        <v>128</v>
      </c>
      <c r="B131" s="99">
        <v>12.70962220708301</v>
      </c>
      <c r="C131" s="99">
        <v>12.484196173349796</v>
      </c>
      <c r="D131" s="99">
        <v>10.782335196223537</v>
      </c>
      <c r="E131" s="99">
        <v>14.003489352369185</v>
      </c>
      <c r="F131" s="99">
        <v>12.633925536213725</v>
      </c>
      <c r="G131" s="99">
        <v>12.512795595575827</v>
      </c>
      <c r="H131" s="99">
        <v>14.319234971837782</v>
      </c>
      <c r="I131" s="99">
        <v>11.352845424625507</v>
      </c>
      <c r="J131" s="99">
        <v>12.78266128752378</v>
      </c>
      <c r="K131" s="99">
        <v>15.504832975885076</v>
      </c>
      <c r="L131" s="99">
        <v>14.762215557772098</v>
      </c>
      <c r="M131" s="99">
        <v>12.930877916584331</v>
      </c>
      <c r="N131" s="99">
        <v>11.57979070516318</v>
      </c>
      <c r="O131" s="99">
        <v>14.24244512504843</v>
      </c>
      <c r="P131" s="99">
        <v>15.040139061229318</v>
      </c>
      <c r="Q131" s="99">
        <v>14.027246893015141</v>
      </c>
      <c r="R131" s="99">
        <v>13.466270236994527</v>
      </c>
      <c r="S131" s="99">
        <v>14.301006958426994</v>
      </c>
      <c r="T131" s="99">
        <v>14.086417178544538</v>
      </c>
      <c r="U131" s="99">
        <v>13.745265942733079</v>
      </c>
      <c r="V131" s="99">
        <v>14.221345154220428</v>
      </c>
      <c r="W131" s="99">
        <v>14.752320311083881</v>
      </c>
      <c r="X131" s="99">
        <v>15.13118729466011</v>
      </c>
      <c r="Y131" s="99">
        <v>14.955593520821481</v>
      </c>
      <c r="DA131" s="63" t="s">
        <v>3038</v>
      </c>
    </row>
    <row r="132" spans="1:105" ht="12" customHeight="1" x14ac:dyDescent="0.25">
      <c r="A132" s="97" t="s">
        <v>127</v>
      </c>
      <c r="B132" s="99">
        <v>12.709622207083008</v>
      </c>
      <c r="C132" s="99">
        <v>12.484261017055855</v>
      </c>
      <c r="D132" s="99">
        <v>10.782077937244361</v>
      </c>
      <c r="E132" s="99">
        <v>14.00356023333045</v>
      </c>
      <c r="F132" s="99">
        <v>12.634005358005346</v>
      </c>
      <c r="G132" s="99">
        <v>12.51294809821713</v>
      </c>
      <c r="H132" s="99">
        <v>14.319246916959468</v>
      </c>
      <c r="I132" s="99">
        <v>11.352884922189089</v>
      </c>
      <c r="J132" s="99">
        <v>12.782364085335479</v>
      </c>
      <c r="K132" s="99">
        <v>15.504130954092131</v>
      </c>
      <c r="L132" s="99">
        <v>14.761778164857194</v>
      </c>
      <c r="M132" s="99">
        <v>12.931080836556415</v>
      </c>
      <c r="N132" s="99">
        <v>11.580222804796595</v>
      </c>
      <c r="O132" s="99">
        <v>14.242600300167391</v>
      </c>
      <c r="P132" s="99">
        <v>15.040021721749984</v>
      </c>
      <c r="Q132" s="99">
        <v>14.027806686644057</v>
      </c>
      <c r="R132" s="99">
        <v>13.467543642130295</v>
      </c>
      <c r="S132" s="99">
        <v>14.300980709811576</v>
      </c>
      <c r="T132" s="99">
        <v>14.08428180580278</v>
      </c>
      <c r="U132" s="99">
        <v>13.743511454590047</v>
      </c>
      <c r="V132" s="99">
        <v>14.219831623669718</v>
      </c>
      <c r="W132" s="99">
        <v>14.750137243485135</v>
      </c>
      <c r="X132" s="99">
        <v>15.129539313420976</v>
      </c>
      <c r="Y132" s="99">
        <v>14.95559086194573</v>
      </c>
      <c r="DA132" s="63" t="s">
        <v>3039</v>
      </c>
    </row>
    <row r="133" spans="1:105" ht="12" customHeight="1" x14ac:dyDescent="0.25">
      <c r="A133" s="100" t="s">
        <v>198</v>
      </c>
      <c r="B133" s="102">
        <v>2.5630721775930061</v>
      </c>
      <c r="C133" s="102">
        <v>2.4894464984116667</v>
      </c>
      <c r="D133" s="102">
        <v>2.1572182856359379</v>
      </c>
      <c r="E133" s="102">
        <v>2.8227822071356994</v>
      </c>
      <c r="F133" s="102">
        <v>2.565507884495783</v>
      </c>
      <c r="G133" s="102">
        <v>2.8515004227384591</v>
      </c>
      <c r="H133" s="102">
        <v>2.9945407350642226</v>
      </c>
      <c r="I133" s="102">
        <v>2.3223951438895853</v>
      </c>
      <c r="J133" s="102">
        <v>2.5562746499772291</v>
      </c>
      <c r="K133" s="102">
        <v>3.2265310809782086</v>
      </c>
      <c r="L133" s="102">
        <v>3.0774762089411731</v>
      </c>
      <c r="M133" s="102">
        <v>2.5768182829608897</v>
      </c>
      <c r="N133" s="102">
        <v>1.8591504678148854</v>
      </c>
      <c r="O133" s="102">
        <v>2.6443175686102975</v>
      </c>
      <c r="P133" s="102">
        <v>2.7827711011995708</v>
      </c>
      <c r="Q133" s="102">
        <v>2.4324737279201436</v>
      </c>
      <c r="R133" s="102">
        <v>2.599327206180396</v>
      </c>
      <c r="S133" s="102">
        <v>2.7808349410299562</v>
      </c>
      <c r="T133" s="102">
        <v>2.529435035826133</v>
      </c>
      <c r="U133" s="102">
        <v>2.2289018837202272</v>
      </c>
      <c r="V133" s="102">
        <v>2.2029837036736253</v>
      </c>
      <c r="W133" s="102">
        <v>2.7627452334586429</v>
      </c>
      <c r="X133" s="102">
        <v>2.8878672656271553</v>
      </c>
      <c r="Y133" s="102">
        <v>2.3962370382421287</v>
      </c>
      <c r="DA133" s="131" t="s">
        <v>3040</v>
      </c>
    </row>
    <row r="134" spans="1:105" ht="12" customHeight="1" x14ac:dyDescent="0.25">
      <c r="A134" s="103" t="s">
        <v>52</v>
      </c>
      <c r="B134" s="105">
        <v>10.146550029490005</v>
      </c>
      <c r="C134" s="105">
        <v>9.9948145186441888</v>
      </c>
      <c r="D134" s="105">
        <v>8.6248596516084231</v>
      </c>
      <c r="E134" s="105">
        <v>11.180778026194755</v>
      </c>
      <c r="F134" s="105">
        <v>10.068497473509563</v>
      </c>
      <c r="G134" s="105">
        <v>9.6614476754786693</v>
      </c>
      <c r="H134" s="105">
        <v>11.324706181895248</v>
      </c>
      <c r="I134" s="105">
        <v>9.0304897782995024</v>
      </c>
      <c r="J134" s="105">
        <v>10.226089435358249</v>
      </c>
      <c r="K134" s="105">
        <v>12.277599873113925</v>
      </c>
      <c r="L134" s="105">
        <v>11.68430195591602</v>
      </c>
      <c r="M134" s="105">
        <v>10.354262553595523</v>
      </c>
      <c r="N134" s="105">
        <v>9.7210723369817114</v>
      </c>
      <c r="O134" s="105">
        <v>11.598282731557093</v>
      </c>
      <c r="P134" s="105">
        <v>12.257250620550408</v>
      </c>
      <c r="Q134" s="105">
        <v>11.595332958723914</v>
      </c>
      <c r="R134" s="105">
        <v>10.868216435949899</v>
      </c>
      <c r="S134" s="105">
        <v>11.520145768781619</v>
      </c>
      <c r="T134" s="105">
        <v>11.554846769976644</v>
      </c>
      <c r="U134" s="105">
        <v>11.514609570869819</v>
      </c>
      <c r="V134" s="105">
        <v>12.016847919996092</v>
      </c>
      <c r="W134" s="105">
        <v>11.98739201002649</v>
      </c>
      <c r="X134" s="105">
        <v>12.24167204779382</v>
      </c>
      <c r="Y134" s="105">
        <v>12.559353823703599</v>
      </c>
      <c r="DA134" s="132" t="s">
        <v>3041</v>
      </c>
    </row>
    <row r="135" spans="1:105" ht="12" customHeight="1" x14ac:dyDescent="0.25">
      <c r="A135" s="106" t="s">
        <v>122</v>
      </c>
      <c r="B135" s="102">
        <v>12.514200034507169</v>
      </c>
      <c r="C135" s="102">
        <v>12.325686757726181</v>
      </c>
      <c r="D135" s="102">
        <v>12.635123048664424</v>
      </c>
      <c r="E135" s="102">
        <v>12.553202731209025</v>
      </c>
      <c r="F135" s="102">
        <v>12.924102477426132</v>
      </c>
      <c r="G135" s="102">
        <v>12.438759498293523</v>
      </c>
      <c r="H135" s="102">
        <v>12.813034160708106</v>
      </c>
      <c r="I135" s="102">
        <v>12.764554724438971</v>
      </c>
      <c r="J135" s="102">
        <v>13.559618733224754</v>
      </c>
      <c r="K135" s="102">
        <v>14.492359152170868</v>
      </c>
      <c r="L135" s="102">
        <v>14.090813614730168</v>
      </c>
      <c r="M135" s="102">
        <v>13.932757585368515</v>
      </c>
      <c r="N135" s="102">
        <v>13.368873775910782</v>
      </c>
      <c r="O135" s="102">
        <v>13.6869342672983</v>
      </c>
      <c r="P135" s="102">
        <v>13.812824614840423</v>
      </c>
      <c r="Q135" s="102">
        <v>13.856860682981985</v>
      </c>
      <c r="R135" s="102">
        <v>14.334193487973868</v>
      </c>
      <c r="S135" s="102">
        <v>14.276127840767264</v>
      </c>
      <c r="T135" s="102">
        <v>13.696623813618592</v>
      </c>
      <c r="U135" s="102">
        <v>13.77059261252508</v>
      </c>
      <c r="V135" s="102">
        <v>13.828577363909293</v>
      </c>
      <c r="W135" s="102">
        <v>14.763330282419254</v>
      </c>
      <c r="X135" s="102">
        <v>15.196661243801959</v>
      </c>
      <c r="Y135" s="102">
        <v>14.807343418908038</v>
      </c>
      <c r="DA135" s="131" t="s">
        <v>3042</v>
      </c>
    </row>
    <row r="136" spans="1:105" ht="12" customHeight="1" x14ac:dyDescent="0.25">
      <c r="A136" s="107" t="s">
        <v>121</v>
      </c>
      <c r="B136" s="105">
        <v>12.514200034507168</v>
      </c>
      <c r="C136" s="105">
        <v>12.328657417327682</v>
      </c>
      <c r="D136" s="105">
        <v>12.63330703579987</v>
      </c>
      <c r="E136" s="105">
        <v>12.553191579220966</v>
      </c>
      <c r="F136" s="105">
        <v>12.920046686403785</v>
      </c>
      <c r="G136" s="105">
        <v>12.43647770183733</v>
      </c>
      <c r="H136" s="105">
        <v>12.813209254276538</v>
      </c>
      <c r="I136" s="105">
        <v>12.769830590541245</v>
      </c>
      <c r="J136" s="105">
        <v>13.571550058718339</v>
      </c>
      <c r="K136" s="105">
        <v>14.501359479755745</v>
      </c>
      <c r="L136" s="105">
        <v>14.095914194310712</v>
      </c>
      <c r="M136" s="105">
        <v>13.928302860604973</v>
      </c>
      <c r="N136" s="105">
        <v>13.351352500559742</v>
      </c>
      <c r="O136" s="105">
        <v>13.662708544518759</v>
      </c>
      <c r="P136" s="105">
        <v>13.799576117474997</v>
      </c>
      <c r="Q136" s="105">
        <v>13.887209944067074</v>
      </c>
      <c r="R136" s="105">
        <v>14.377696705638852</v>
      </c>
      <c r="S136" s="105">
        <v>14.317179598279415</v>
      </c>
      <c r="T136" s="105">
        <v>13.747424389318109</v>
      </c>
      <c r="U136" s="105">
        <v>13.783089911959802</v>
      </c>
      <c r="V136" s="105">
        <v>13.812897764920493</v>
      </c>
      <c r="W136" s="105">
        <v>14.745484596736476</v>
      </c>
      <c r="X136" s="105">
        <v>15.23456047371457</v>
      </c>
      <c r="Y136" s="105">
        <v>14.924655784038595</v>
      </c>
      <c r="DA136" s="132" t="s">
        <v>3043</v>
      </c>
    </row>
    <row r="137" spans="1:105" ht="12" customHeight="1" x14ac:dyDescent="0.25">
      <c r="A137" s="108" t="s">
        <v>53</v>
      </c>
      <c r="B137" s="99">
        <v>2.5143831306441657</v>
      </c>
      <c r="C137" s="99">
        <v>2.4517872636200435</v>
      </c>
      <c r="D137" s="99">
        <v>2.5741510875976039</v>
      </c>
      <c r="E137" s="99">
        <v>2.4697687046169459</v>
      </c>
      <c r="F137" s="99">
        <v>2.5970269695371129</v>
      </c>
      <c r="G137" s="99">
        <v>2.8277482945499628</v>
      </c>
      <c r="H137" s="99">
        <v>2.6212409636300258</v>
      </c>
      <c r="I137" s="99">
        <v>2.6423114996306065</v>
      </c>
      <c r="J137" s="99">
        <v>2.7578454179949312</v>
      </c>
      <c r="K137" s="99">
        <v>2.9719298679393207</v>
      </c>
      <c r="L137" s="99">
        <v>2.9092588136148541</v>
      </c>
      <c r="M137" s="99">
        <v>2.8119396428810814</v>
      </c>
      <c r="N137" s="99">
        <v>2.2483351045499989</v>
      </c>
      <c r="O137" s="99">
        <v>2.5127243831685964</v>
      </c>
      <c r="P137" s="99">
        <v>2.4919736973208191</v>
      </c>
      <c r="Q137" s="99">
        <v>2.4002145788798659</v>
      </c>
      <c r="R137" s="99">
        <v>2.7932665781184505</v>
      </c>
      <c r="S137" s="99">
        <v>2.7944866211191877</v>
      </c>
      <c r="T137" s="99">
        <v>2.4681047570363748</v>
      </c>
      <c r="U137" s="99">
        <v>2.252434564645585</v>
      </c>
      <c r="V137" s="99">
        <v>2.1241671237023709</v>
      </c>
      <c r="W137" s="99">
        <v>2.7746371516688719</v>
      </c>
      <c r="X137" s="99">
        <v>2.9060038415941181</v>
      </c>
      <c r="Y137" s="99">
        <v>2.3316494273224135</v>
      </c>
      <c r="DA137" s="63" t="s">
        <v>3044</v>
      </c>
    </row>
    <row r="138" spans="1:105" ht="12" customHeight="1" x14ac:dyDescent="0.25">
      <c r="A138" s="108" t="s">
        <v>52</v>
      </c>
      <c r="B138" s="99">
        <v>9.9998169038630014</v>
      </c>
      <c r="C138" s="99">
        <v>9.8768701537076335</v>
      </c>
      <c r="D138" s="99">
        <v>10.059155948202267</v>
      </c>
      <c r="E138" s="99">
        <v>10.08342287460402</v>
      </c>
      <c r="F138" s="99">
        <v>10.323019716866671</v>
      </c>
      <c r="G138" s="99">
        <v>9.608729407287365</v>
      </c>
      <c r="H138" s="99">
        <v>10.191968290646512</v>
      </c>
      <c r="I138" s="99">
        <v>10.12751909091064</v>
      </c>
      <c r="J138" s="99">
        <v>10.813704640723408</v>
      </c>
      <c r="K138" s="99">
        <v>11.529429611816425</v>
      </c>
      <c r="L138" s="99">
        <v>11.186655380695859</v>
      </c>
      <c r="M138" s="99">
        <v>11.11636321772389</v>
      </c>
      <c r="N138" s="99">
        <v>11.103017396009742</v>
      </c>
      <c r="O138" s="99">
        <v>11.149984161350163</v>
      </c>
      <c r="P138" s="99">
        <v>11.307602420154177</v>
      </c>
      <c r="Q138" s="99">
        <v>11.486995365187209</v>
      </c>
      <c r="R138" s="99">
        <v>11.584430127520402</v>
      </c>
      <c r="S138" s="99">
        <v>11.522692977160226</v>
      </c>
      <c r="T138" s="99">
        <v>11.279319632281737</v>
      </c>
      <c r="U138" s="99">
        <v>11.530655347314218</v>
      </c>
      <c r="V138" s="99">
        <v>11.688730641218125</v>
      </c>
      <c r="W138" s="99">
        <v>11.970847445067607</v>
      </c>
      <c r="X138" s="99">
        <v>12.328556632120447</v>
      </c>
      <c r="Y138" s="99">
        <v>12.593006356716183</v>
      </c>
      <c r="DA138" s="63" t="s">
        <v>3045</v>
      </c>
    </row>
    <row r="139" spans="1:105" ht="12" customHeight="1" x14ac:dyDescent="0.25">
      <c r="A139" s="121" t="s">
        <v>54</v>
      </c>
      <c r="B139" s="123">
        <v>5.7771575948878429</v>
      </c>
      <c r="C139" s="123">
        <v>5.6152201949030518</v>
      </c>
      <c r="D139" s="123">
        <v>6.3303531208742241</v>
      </c>
      <c r="E139" s="123">
        <v>6.1126441097898594</v>
      </c>
      <c r="F139" s="123">
        <v>6.5360809070966752</v>
      </c>
      <c r="G139" s="123">
        <v>6.3724801429872295</v>
      </c>
      <c r="H139" s="123">
        <v>6.5512728693517088</v>
      </c>
      <c r="I139" s="123">
        <v>6.2265106086746069</v>
      </c>
      <c r="J139" s="123">
        <v>6.1929741797275231</v>
      </c>
      <c r="K139" s="123">
        <v>6.4772006542597342</v>
      </c>
      <c r="L139" s="123">
        <v>6.1560882565678474</v>
      </c>
      <c r="M139" s="123">
        <v>5.8049011747274397</v>
      </c>
      <c r="N139" s="123">
        <v>5.6874304611528661</v>
      </c>
      <c r="O139" s="123">
        <v>6.1735911011079931</v>
      </c>
      <c r="P139" s="123">
        <v>6.2376885226344099</v>
      </c>
      <c r="Q139" s="123">
        <v>6.1630427351428354</v>
      </c>
      <c r="R139" s="123">
        <v>6.4202568967599065</v>
      </c>
      <c r="S139" s="123">
        <v>6.3509198125595168</v>
      </c>
      <c r="T139" s="123">
        <v>6.4501760641745429</v>
      </c>
      <c r="U139" s="123">
        <v>6.6224604497842394</v>
      </c>
      <c r="V139" s="123">
        <v>7.5086270283096539</v>
      </c>
      <c r="W139" s="123">
        <v>7.2090474694599624</v>
      </c>
      <c r="X139" s="123">
        <v>7.2521282383620047</v>
      </c>
      <c r="Y139" s="123">
        <v>6.0444916554308783</v>
      </c>
      <c r="DA139" s="130" t="s">
        <v>3046</v>
      </c>
    </row>
    <row r="140" spans="1:105" ht="12" customHeight="1" x14ac:dyDescent="0.25">
      <c r="A140" s="97" t="s">
        <v>50</v>
      </c>
      <c r="B140" s="99">
        <v>5.7821164370775779</v>
      </c>
      <c r="C140" s="99">
        <v>5.7989659112067677</v>
      </c>
      <c r="D140" s="99">
        <v>6.1361493512708645</v>
      </c>
      <c r="E140" s="99">
        <v>5.9054984159765596</v>
      </c>
      <c r="F140" s="99">
        <v>6.7137650593726335</v>
      </c>
      <c r="G140" s="99">
        <v>6.212421661569377</v>
      </c>
      <c r="H140" s="99">
        <v>6.2064144141483659</v>
      </c>
      <c r="I140" s="99">
        <v>6.4179281585000467</v>
      </c>
      <c r="J140" s="99">
        <v>6.4427452685278741</v>
      </c>
      <c r="K140" s="99">
        <v>5.6501096409614293</v>
      </c>
      <c r="L140" s="99">
        <v>6.9806508288559712</v>
      </c>
      <c r="M140" s="99">
        <v>6.4939450897784514</v>
      </c>
      <c r="N140" s="99">
        <v>2.0259773498908018</v>
      </c>
      <c r="O140" s="99">
        <v>7.2923882335983432</v>
      </c>
      <c r="P140" s="99">
        <v>7.0267411136640074</v>
      </c>
      <c r="Q140" s="99">
        <v>6.1093419637757078</v>
      </c>
      <c r="R140" s="99">
        <v>5.6993817067055437</v>
      </c>
      <c r="S140" s="99">
        <v>5.6217068293577332</v>
      </c>
      <c r="T140" s="99">
        <v>6.7219789350642154</v>
      </c>
      <c r="U140" s="99">
        <v>6.9007960455635082</v>
      </c>
      <c r="V140" s="99">
        <v>7.8497226601532679</v>
      </c>
      <c r="W140" s="99">
        <v>7.5010809978951221</v>
      </c>
      <c r="X140" s="99">
        <v>6.9648382015991226</v>
      </c>
      <c r="Y140" s="99">
        <v>6.1764759631944859</v>
      </c>
      <c r="DA140" s="63" t="s">
        <v>3047</v>
      </c>
    </row>
    <row r="141" spans="1:105" ht="12" customHeight="1" x14ac:dyDescent="0.25">
      <c r="A141" s="109" t="s">
        <v>120</v>
      </c>
      <c r="B141" s="110">
        <v>5.7769350106699111</v>
      </c>
      <c r="C141" s="110">
        <v>5.6073447863540551</v>
      </c>
      <c r="D141" s="110">
        <v>6.3378081953457377</v>
      </c>
      <c r="E141" s="110">
        <v>6.1200286236276087</v>
      </c>
      <c r="F141" s="110">
        <v>6.5300081201404172</v>
      </c>
      <c r="G141" s="110">
        <v>6.377995627061785</v>
      </c>
      <c r="H141" s="110">
        <v>6.5636057277756201</v>
      </c>
      <c r="I141" s="110">
        <v>6.2192685231860336</v>
      </c>
      <c r="J141" s="110">
        <v>6.1830457948639523</v>
      </c>
      <c r="K141" s="110">
        <v>6.5111100276916432</v>
      </c>
      <c r="L141" s="110">
        <v>6.1212267065315054</v>
      </c>
      <c r="M141" s="110">
        <v>5.7740146129431142</v>
      </c>
      <c r="N141" s="110">
        <v>5.8700957027685199</v>
      </c>
      <c r="O141" s="110">
        <v>6.0977289543231503</v>
      </c>
      <c r="P141" s="110">
        <v>6.1730335526916758</v>
      </c>
      <c r="Q141" s="110">
        <v>6.1682505128424561</v>
      </c>
      <c r="R141" s="110">
        <v>6.4982748625210274</v>
      </c>
      <c r="S141" s="110">
        <v>6.4472125664420936</v>
      </c>
      <c r="T141" s="110">
        <v>6.4007028536181432</v>
      </c>
      <c r="U141" s="110">
        <v>6.559109463120679</v>
      </c>
      <c r="V141" s="110">
        <v>7.4207546952523904</v>
      </c>
      <c r="W141" s="110">
        <v>7.1295987360156827</v>
      </c>
      <c r="X141" s="110">
        <v>7.3332266765370377</v>
      </c>
      <c r="Y141" s="110">
        <v>6.006020195610831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88.686768004240761</v>
      </c>
      <c r="C143" s="118">
        <f t="shared" si="49"/>
        <v>94.098357897493329</v>
      </c>
      <c r="D143" s="118">
        <f t="shared" si="49"/>
        <v>87.803747589109435</v>
      </c>
      <c r="E143" s="118">
        <f t="shared" si="49"/>
        <v>112.66981956948356</v>
      </c>
      <c r="F143" s="118">
        <f t="shared" si="49"/>
        <v>94.495069060386868</v>
      </c>
      <c r="G143" s="118">
        <f t="shared" si="49"/>
        <v>93.070323530205769</v>
      </c>
      <c r="H143" s="118">
        <f t="shared" si="49"/>
        <v>102.05958320195843</v>
      </c>
      <c r="I143" s="118">
        <f t="shared" si="49"/>
        <v>112.50218105661277</v>
      </c>
      <c r="J143" s="118">
        <f t="shared" si="49"/>
        <v>105.93915692895658</v>
      </c>
      <c r="K143" s="118">
        <f t="shared" si="49"/>
        <v>91.055358149126491</v>
      </c>
      <c r="L143" s="118">
        <f t="shared" si="49"/>
        <v>92.090149703086666</v>
      </c>
      <c r="M143" s="118">
        <f t="shared" si="49"/>
        <v>106.29473976481451</v>
      </c>
      <c r="N143" s="118">
        <f t="shared" si="49"/>
        <v>124.22473985010009</v>
      </c>
      <c r="O143" s="118">
        <f t="shared" si="49"/>
        <v>84.598976526627624</v>
      </c>
      <c r="P143" s="118">
        <f t="shared" si="49"/>
        <v>77.104884715665264</v>
      </c>
      <c r="Q143" s="118">
        <f t="shared" si="49"/>
        <v>104.23141640103566</v>
      </c>
      <c r="R143" s="118">
        <f t="shared" ref="R143:V143" si="50">R144+R146+R148+R157</f>
        <v>107.71587683242973</v>
      </c>
      <c r="S143" s="118">
        <f t="shared" si="50"/>
        <v>111.47011583780836</v>
      </c>
      <c r="T143" s="118">
        <f t="shared" si="50"/>
        <v>97.52751319607583</v>
      </c>
      <c r="U143" s="118">
        <f t="shared" si="50"/>
        <v>112.13133061990399</v>
      </c>
      <c r="V143" s="118">
        <f t="shared" si="50"/>
        <v>109.19356695578399</v>
      </c>
      <c r="W143" s="118">
        <f t="shared" ref="W143:Y143" si="51">W144+W146+W148+W157</f>
        <v>108.36218711757402</v>
      </c>
      <c r="X143" s="118">
        <f t="shared" si="51"/>
        <v>102.37596920511204</v>
      </c>
      <c r="Y143" s="118">
        <f t="shared" si="51"/>
        <v>107.81498253950556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43.120022480864655</v>
      </c>
      <c r="C144" s="123">
        <f t="shared" si="52"/>
        <v>47.611221438212773</v>
      </c>
      <c r="D144" s="123">
        <f t="shared" si="52"/>
        <v>48.984580082974368</v>
      </c>
      <c r="E144" s="123">
        <f t="shared" si="52"/>
        <v>66.614504845416661</v>
      </c>
      <c r="F144" s="123">
        <f t="shared" si="52"/>
        <v>60.405871668400735</v>
      </c>
      <c r="G144" s="123">
        <f t="shared" si="52"/>
        <v>59.373348207163282</v>
      </c>
      <c r="H144" s="123">
        <f t="shared" si="52"/>
        <v>65.170204896619666</v>
      </c>
      <c r="I144" s="123">
        <f t="shared" si="52"/>
        <v>65.446406353796775</v>
      </c>
      <c r="J144" s="123">
        <f t="shared" si="52"/>
        <v>59.369358405070393</v>
      </c>
      <c r="K144" s="123">
        <f t="shared" si="52"/>
        <v>51.633116439517515</v>
      </c>
      <c r="L144" s="123">
        <f t="shared" si="52"/>
        <v>48.119723318225255</v>
      </c>
      <c r="M144" s="123">
        <f t="shared" si="52"/>
        <v>62.437502528744524</v>
      </c>
      <c r="N144" s="123">
        <f t="shared" si="52"/>
        <v>62.723573727132653</v>
      </c>
      <c r="O144" s="123">
        <f t="shared" si="52"/>
        <v>34.786928382538946</v>
      </c>
      <c r="P144" s="123">
        <f t="shared" si="52"/>
        <v>33.551553929830256</v>
      </c>
      <c r="Q144" s="123">
        <f t="shared" si="52"/>
        <v>53.153945482842971</v>
      </c>
      <c r="R144" s="123">
        <f t="shared" si="52"/>
        <v>46.62242106406368</v>
      </c>
      <c r="S144" s="123">
        <f t="shared" si="52"/>
        <v>45.397329893145127</v>
      </c>
      <c r="T144" s="123">
        <f t="shared" si="52"/>
        <v>43.559985389033692</v>
      </c>
      <c r="U144" s="123">
        <f t="shared" si="52"/>
        <v>41.337697048290202</v>
      </c>
      <c r="V144" s="123">
        <f t="shared" si="52"/>
        <v>43.476214743564476</v>
      </c>
      <c r="W144" s="123">
        <f t="shared" si="52"/>
        <v>46.023839863063621</v>
      </c>
      <c r="X144" s="123">
        <f t="shared" si="52"/>
        <v>44.370444449227151</v>
      </c>
      <c r="Y144" s="123">
        <f t="shared" si="52"/>
        <v>41.587809413237075</v>
      </c>
      <c r="DA144" s="130" t="s">
        <v>3050</v>
      </c>
    </row>
    <row r="145" spans="1:105" ht="12" customHeight="1" x14ac:dyDescent="0.25">
      <c r="A145" s="97" t="s">
        <v>53</v>
      </c>
      <c r="B145" s="99">
        <v>43.120022480864655</v>
      </c>
      <c r="C145" s="99">
        <v>47.611221438212773</v>
      </c>
      <c r="D145" s="99">
        <v>48.984580082974368</v>
      </c>
      <c r="E145" s="99">
        <v>66.614504845416661</v>
      </c>
      <c r="F145" s="99">
        <v>60.405871668400735</v>
      </c>
      <c r="G145" s="99">
        <v>59.373348207163282</v>
      </c>
      <c r="H145" s="99">
        <v>65.170204896619666</v>
      </c>
      <c r="I145" s="99">
        <v>65.446406353796775</v>
      </c>
      <c r="J145" s="99">
        <v>59.369358405070393</v>
      </c>
      <c r="K145" s="99">
        <v>51.633116439517515</v>
      </c>
      <c r="L145" s="99">
        <v>48.119723318225255</v>
      </c>
      <c r="M145" s="99">
        <v>62.437502528744524</v>
      </c>
      <c r="N145" s="99">
        <v>62.723573727132653</v>
      </c>
      <c r="O145" s="99">
        <v>34.786928382538946</v>
      </c>
      <c r="P145" s="99">
        <v>33.551553929830256</v>
      </c>
      <c r="Q145" s="99">
        <v>53.153945482842971</v>
      </c>
      <c r="R145" s="99">
        <v>46.62242106406368</v>
      </c>
      <c r="S145" s="99">
        <v>45.397329893145127</v>
      </c>
      <c r="T145" s="99">
        <v>43.559985389033692</v>
      </c>
      <c r="U145" s="99">
        <v>41.337697048290202</v>
      </c>
      <c r="V145" s="99">
        <v>43.476214743564476</v>
      </c>
      <c r="W145" s="99">
        <v>46.023839863063621</v>
      </c>
      <c r="X145" s="99">
        <v>44.370444449227151</v>
      </c>
      <c r="Y145" s="99">
        <v>41.587809413237075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27.276705268510188</v>
      </c>
      <c r="C146" s="123">
        <f t="shared" si="53"/>
        <v>28.546999576791571</v>
      </c>
      <c r="D146" s="123">
        <f t="shared" si="53"/>
        <v>19.857145524408519</v>
      </c>
      <c r="E146" s="123">
        <f t="shared" si="53"/>
        <v>27.391084455133196</v>
      </c>
      <c r="F146" s="123">
        <f t="shared" si="53"/>
        <v>14.63796944725715</v>
      </c>
      <c r="G146" s="123">
        <f t="shared" si="53"/>
        <v>14.889943377504769</v>
      </c>
      <c r="H146" s="123">
        <f t="shared" si="53"/>
        <v>17.529738410462901</v>
      </c>
      <c r="I146" s="123">
        <f t="shared" si="53"/>
        <v>28.068155491421948</v>
      </c>
      <c r="J146" s="123">
        <f t="shared" si="53"/>
        <v>26.813615611281371</v>
      </c>
      <c r="K146" s="123">
        <f t="shared" si="53"/>
        <v>18.448883802130656</v>
      </c>
      <c r="L146" s="123">
        <f t="shared" si="53"/>
        <v>23.719796325628966</v>
      </c>
      <c r="M146" s="123">
        <f t="shared" si="53"/>
        <v>24.130430707023418</v>
      </c>
      <c r="N146" s="123">
        <f t="shared" si="53"/>
        <v>42.473916807878595</v>
      </c>
      <c r="O146" s="123">
        <f t="shared" si="53"/>
        <v>29.958701102050163</v>
      </c>
      <c r="P146" s="123">
        <f t="shared" si="53"/>
        <v>23.534295522600889</v>
      </c>
      <c r="Q146" s="123">
        <f t="shared" si="53"/>
        <v>31.105662680271006</v>
      </c>
      <c r="R146" s="123">
        <f t="shared" si="53"/>
        <v>40.395978622766989</v>
      </c>
      <c r="S146" s="123">
        <f t="shared" si="53"/>
        <v>45.499158066403929</v>
      </c>
      <c r="T146" s="123">
        <f t="shared" si="53"/>
        <v>33.833850328038196</v>
      </c>
      <c r="U146" s="123">
        <f t="shared" si="53"/>
        <v>50.4368132146653</v>
      </c>
      <c r="V146" s="123">
        <f t="shared" si="53"/>
        <v>44.439802003540613</v>
      </c>
      <c r="W146" s="123">
        <f t="shared" si="53"/>
        <v>40.44986450974033</v>
      </c>
      <c r="X146" s="123">
        <f t="shared" si="53"/>
        <v>35.607108004281727</v>
      </c>
      <c r="Y146" s="123">
        <f t="shared" si="53"/>
        <v>45.378045931729666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27.276705268510188</v>
      </c>
      <c r="C147" s="99">
        <f>RES_hhdet_tesh!C147/RES_summary!C$19</f>
        <v>28.546999576791571</v>
      </c>
      <c r="D147" s="99">
        <f>RES_hhdet_tesh!D147/RES_summary!D$19</f>
        <v>19.857145524408519</v>
      </c>
      <c r="E147" s="99">
        <f>RES_hhdet_tesh!E147/RES_summary!E$19</f>
        <v>27.391084455133196</v>
      </c>
      <c r="F147" s="99">
        <f>RES_hhdet_tesh!F147/RES_summary!F$19</f>
        <v>14.63796944725715</v>
      </c>
      <c r="G147" s="99">
        <f>RES_hhdet_tesh!G147/RES_summary!G$19</f>
        <v>14.889943377504769</v>
      </c>
      <c r="H147" s="99">
        <f>RES_hhdet_tesh!H147/RES_summary!H$19</f>
        <v>17.529738410462901</v>
      </c>
      <c r="I147" s="99">
        <f>RES_hhdet_tesh!I147/RES_summary!I$19</f>
        <v>28.068155491421948</v>
      </c>
      <c r="J147" s="99">
        <f>RES_hhdet_tesh!J147/RES_summary!J$19</f>
        <v>26.813615611281371</v>
      </c>
      <c r="K147" s="99">
        <f>RES_hhdet_tesh!K147/RES_summary!K$19</f>
        <v>18.448883802130656</v>
      </c>
      <c r="L147" s="99">
        <f>RES_hhdet_tesh!L147/RES_summary!L$19</f>
        <v>23.719796325628966</v>
      </c>
      <c r="M147" s="99">
        <f>RES_hhdet_tesh!M147/RES_summary!M$19</f>
        <v>24.130430707023418</v>
      </c>
      <c r="N147" s="99">
        <f>RES_hhdet_tesh!N147/RES_summary!N$19</f>
        <v>42.473916807878595</v>
      </c>
      <c r="O147" s="99">
        <f>RES_hhdet_tesh!O147/RES_summary!O$19</f>
        <v>29.958701102050163</v>
      </c>
      <c r="P147" s="99">
        <f>RES_hhdet_tesh!P147/RES_summary!P$19</f>
        <v>23.534295522600889</v>
      </c>
      <c r="Q147" s="99">
        <f>RES_hhdet_tesh!Q147/RES_summary!Q$19</f>
        <v>31.105662680271006</v>
      </c>
      <c r="R147" s="99">
        <f>RES_hhdet_tesh!R147/RES_summary!R$19</f>
        <v>40.395978622766989</v>
      </c>
      <c r="S147" s="99">
        <f>RES_hhdet_tesh!S147/RES_summary!S$19</f>
        <v>45.499158066403929</v>
      </c>
      <c r="T147" s="99">
        <f>RES_hhdet_tesh!T147/RES_summary!T$19</f>
        <v>33.833850328038196</v>
      </c>
      <c r="U147" s="99">
        <f>RES_hhdet_tesh!U147/RES_summary!U$19</f>
        <v>50.4368132146653</v>
      </c>
      <c r="V147" s="99">
        <f>RES_hhdet_tesh!V147/RES_summary!V$19</f>
        <v>44.439802003540613</v>
      </c>
      <c r="W147" s="99">
        <f>RES_hhdet_tesh!W147/RES_summary!W$19</f>
        <v>40.44986450974033</v>
      </c>
      <c r="X147" s="99">
        <f>RES_hhdet_tesh!X147/RES_summary!X$19</f>
        <v>35.607108004281727</v>
      </c>
      <c r="Y147" s="99">
        <f>RES_hhdet_tesh!Y147/RES_summary!Y$19</f>
        <v>45.378045931729666</v>
      </c>
      <c r="DA147" s="63" t="s">
        <v>3053</v>
      </c>
    </row>
    <row r="148" spans="1:105" ht="12" customHeight="1" x14ac:dyDescent="0.25">
      <c r="A148" s="121" t="s">
        <v>55</v>
      </c>
      <c r="B148" s="123">
        <v>12.512882863602897</v>
      </c>
      <c r="C148" s="123">
        <v>12.325362705669425</v>
      </c>
      <c r="D148" s="123">
        <v>12.630495046532857</v>
      </c>
      <c r="E148" s="123">
        <v>12.55066743906362</v>
      </c>
      <c r="F148" s="123">
        <v>12.915656026785383</v>
      </c>
      <c r="G148" s="123">
        <v>12.434389978522528</v>
      </c>
      <c r="H148" s="123">
        <v>12.808647308577335</v>
      </c>
      <c r="I148" s="123">
        <v>12.760796293184809</v>
      </c>
      <c r="J148" s="123">
        <v>13.562831561525275</v>
      </c>
      <c r="K148" s="123">
        <v>14.497145970977797</v>
      </c>
      <c r="L148" s="123">
        <v>14.093849263696914</v>
      </c>
      <c r="M148" s="123">
        <v>13.92143564629505</v>
      </c>
      <c r="N148" s="123">
        <v>13.345754821126622</v>
      </c>
      <c r="O148" s="123">
        <v>13.672690736383373</v>
      </c>
      <c r="P148" s="123">
        <v>13.767596977783501</v>
      </c>
      <c r="Q148" s="123">
        <v>13.809990645537422</v>
      </c>
      <c r="R148" s="123">
        <v>14.290052344535738</v>
      </c>
      <c r="S148" s="123">
        <v>14.234773923384909</v>
      </c>
      <c r="T148" s="123">
        <v>13.679892270696067</v>
      </c>
      <c r="U148" s="123">
        <v>13.732235545722327</v>
      </c>
      <c r="V148" s="123">
        <v>13.767183645163859</v>
      </c>
      <c r="W148" s="123">
        <v>14.679687058649101</v>
      </c>
      <c r="X148" s="123">
        <v>15.142102157388843</v>
      </c>
      <c r="Y148" s="123">
        <v>14.808073891415805</v>
      </c>
      <c r="DA148" s="130" t="s">
        <v>3054</v>
      </c>
    </row>
    <row r="149" spans="1:105" ht="12" customHeight="1" x14ac:dyDescent="0.25">
      <c r="A149" s="97" t="s">
        <v>124</v>
      </c>
      <c r="B149" s="99">
        <v>12.329026524909091</v>
      </c>
      <c r="C149" s="99">
        <v>12.252536704605378</v>
      </c>
      <c r="D149" s="99">
        <v>12.805837750870831</v>
      </c>
      <c r="E149" s="99">
        <v>12.841309908738966</v>
      </c>
      <c r="F149" s="99">
        <v>13.032281856448316</v>
      </c>
      <c r="G149" s="99">
        <v>12.824561490266216</v>
      </c>
      <c r="H149" s="99">
        <v>13.147555058308381</v>
      </c>
      <c r="I149" s="99">
        <v>12.54915559587875</v>
      </c>
      <c r="J149" s="99">
        <v>13.550328212579167</v>
      </c>
      <c r="K149" s="99">
        <v>14.39366060992295</v>
      </c>
      <c r="L149" s="99">
        <v>13.589836893352723</v>
      </c>
      <c r="M149" s="99">
        <v>11.340152168283172</v>
      </c>
      <c r="N149" s="99">
        <v>10.109131530691508</v>
      </c>
      <c r="O149" s="99">
        <v>15.200322997635327</v>
      </c>
      <c r="P149" s="99">
        <v>14.79202837335284</v>
      </c>
      <c r="Q149" s="99">
        <v>13.929634135623948</v>
      </c>
      <c r="R149" s="99">
        <v>13.629703558300319</v>
      </c>
      <c r="S149" s="99">
        <v>14.067021733365651</v>
      </c>
      <c r="T149" s="99">
        <v>13.872726473304795</v>
      </c>
      <c r="U149" s="99">
        <v>13.881490719159652</v>
      </c>
      <c r="V149" s="99">
        <v>14.222116604483203</v>
      </c>
      <c r="W149" s="99">
        <v>14.506134329759904</v>
      </c>
      <c r="X149" s="99">
        <v>15.030057731874399</v>
      </c>
      <c r="Y149" s="99">
        <v>15.107143891998634</v>
      </c>
      <c r="DA149" s="63" t="s">
        <v>3055</v>
      </c>
    </row>
    <row r="150" spans="1:105" ht="12" customHeight="1" x14ac:dyDescent="0.25">
      <c r="A150" s="97" t="s">
        <v>123</v>
      </c>
      <c r="B150" s="99">
        <v>12.329026524909088</v>
      </c>
      <c r="C150" s="99">
        <v>12.255957681200828</v>
      </c>
      <c r="D150" s="99">
        <v>12.799143175216969</v>
      </c>
      <c r="E150" s="99">
        <v>12.831740785835256</v>
      </c>
      <c r="F150" s="99">
        <v>13.021195855522327</v>
      </c>
      <c r="G150" s="99">
        <v>12.822503935188335</v>
      </c>
      <c r="H150" s="99">
        <v>13.15462132538274</v>
      </c>
      <c r="I150" s="99">
        <v>12.563295952548051</v>
      </c>
      <c r="J150" s="99">
        <v>13.576615040744537</v>
      </c>
      <c r="K150" s="99">
        <v>14.431404093700655</v>
      </c>
      <c r="L150" s="99">
        <v>13.644099676840362</v>
      </c>
      <c r="M150" s="99">
        <v>11.386948287284682</v>
      </c>
      <c r="N150" s="99">
        <v>10.165709547290692</v>
      </c>
      <c r="O150" s="99">
        <v>15.24037087882637</v>
      </c>
      <c r="P150" s="99">
        <v>14.772471667539516</v>
      </c>
      <c r="Q150" s="99">
        <v>13.847298232518554</v>
      </c>
      <c r="R150" s="99">
        <v>13.557410161619796</v>
      </c>
      <c r="S150" s="99">
        <v>14.016949994109201</v>
      </c>
      <c r="T150" s="99">
        <v>13.815185131763929</v>
      </c>
      <c r="U150" s="99">
        <v>13.792960907136644</v>
      </c>
      <c r="V150" s="99">
        <v>14.146210130052681</v>
      </c>
      <c r="W150" s="99">
        <v>14.42860003651283</v>
      </c>
      <c r="X150" s="99">
        <v>14.945647447798455</v>
      </c>
      <c r="Y150" s="99">
        <v>15.040599618229036</v>
      </c>
      <c r="DA150" s="63" t="s">
        <v>3056</v>
      </c>
    </row>
    <row r="151" spans="1:105" ht="12" customHeight="1" x14ac:dyDescent="0.25">
      <c r="A151" s="100" t="s">
        <v>50</v>
      </c>
      <c r="B151" s="102">
        <v>2.4686780877972905</v>
      </c>
      <c r="C151" s="102">
        <v>2.4342935045318734</v>
      </c>
      <c r="D151" s="102">
        <v>2.6115375429839092</v>
      </c>
      <c r="E151" s="102">
        <v>2.5380384862003611</v>
      </c>
      <c r="F151" s="102">
        <v>2.6277238751644436</v>
      </c>
      <c r="G151" s="102">
        <v>2.9334683878585559</v>
      </c>
      <c r="H151" s="102">
        <v>2.6989233752390396</v>
      </c>
      <c r="I151" s="102">
        <v>2.577394773712451</v>
      </c>
      <c r="J151" s="102">
        <v>2.7362321797978848</v>
      </c>
      <c r="K151" s="102">
        <v>2.9258792091095556</v>
      </c>
      <c r="L151" s="102">
        <v>2.7431972786266674</v>
      </c>
      <c r="M151" s="102">
        <v>1.884636499318483</v>
      </c>
      <c r="N151" s="102">
        <v>0.10159013912979745</v>
      </c>
      <c r="O151" s="102">
        <v>2.8543889948075671</v>
      </c>
      <c r="P151" s="102">
        <v>2.6843883617949329</v>
      </c>
      <c r="Q151" s="102">
        <v>2.35168497447986</v>
      </c>
      <c r="R151" s="102">
        <v>2.5810873890573687</v>
      </c>
      <c r="S151" s="102">
        <v>2.673806118114078</v>
      </c>
      <c r="T151" s="102">
        <v>2.432038288968374</v>
      </c>
      <c r="U151" s="102">
        <v>2.208037463152476</v>
      </c>
      <c r="V151" s="102">
        <v>2.1564967330890346</v>
      </c>
      <c r="W151" s="102">
        <v>2.6516052912140116</v>
      </c>
      <c r="X151" s="102">
        <v>2.7915940919425171</v>
      </c>
      <c r="Y151" s="102">
        <v>2.3825879531568401</v>
      </c>
      <c r="DA151" s="131" t="s">
        <v>3057</v>
      </c>
    </row>
    <row r="152" spans="1:105" ht="12" customHeight="1" x14ac:dyDescent="0.25">
      <c r="A152" s="103" t="s">
        <v>52</v>
      </c>
      <c r="B152" s="105">
        <v>9.8603484371117975</v>
      </c>
      <c r="C152" s="105">
        <v>9.8216641766689552</v>
      </c>
      <c r="D152" s="105">
        <v>10.18760563223306</v>
      </c>
      <c r="E152" s="105">
        <v>10.293702299634896</v>
      </c>
      <c r="F152" s="105">
        <v>10.393471980357885</v>
      </c>
      <c r="G152" s="105">
        <v>9.8890355473297813</v>
      </c>
      <c r="H152" s="105">
        <v>10.4556979501437</v>
      </c>
      <c r="I152" s="105">
        <v>9.9859011788356007</v>
      </c>
      <c r="J152" s="105">
        <v>10.840382860946653</v>
      </c>
      <c r="K152" s="105">
        <v>11.505524884591098</v>
      </c>
      <c r="L152" s="105">
        <v>10.900902398213692</v>
      </c>
      <c r="M152" s="105">
        <v>9.5023117879661996</v>
      </c>
      <c r="N152" s="105">
        <v>10.064119408160897</v>
      </c>
      <c r="O152" s="105">
        <v>12.385981884018804</v>
      </c>
      <c r="P152" s="105">
        <v>12.088083305744583</v>
      </c>
      <c r="Q152" s="105">
        <v>11.495613258038695</v>
      </c>
      <c r="R152" s="105">
        <v>10.976322772562426</v>
      </c>
      <c r="S152" s="105">
        <v>11.343143875995125</v>
      </c>
      <c r="T152" s="105">
        <v>11.383146842795551</v>
      </c>
      <c r="U152" s="105">
        <v>11.584923443984167</v>
      </c>
      <c r="V152" s="105">
        <v>11.989713396963648</v>
      </c>
      <c r="W152" s="105">
        <v>11.77699474529882</v>
      </c>
      <c r="X152" s="105">
        <v>12.154053355855934</v>
      </c>
      <c r="Y152" s="105">
        <v>12.658011665072197</v>
      </c>
      <c r="DA152" s="132" t="s">
        <v>3058</v>
      </c>
    </row>
    <row r="153" spans="1:105" ht="12" customHeight="1" x14ac:dyDescent="0.25">
      <c r="A153" s="106" t="s">
        <v>122</v>
      </c>
      <c r="B153" s="102">
        <v>12.514200034507173</v>
      </c>
      <c r="C153" s="102">
        <v>12.324108264016536</v>
      </c>
      <c r="D153" s="102">
        <v>12.629666688044328</v>
      </c>
      <c r="E153" s="102">
        <v>12.547749061149592</v>
      </c>
      <c r="F153" s="102">
        <v>12.916903490457191</v>
      </c>
      <c r="G153" s="102">
        <v>12.432568059037813</v>
      </c>
      <c r="H153" s="102">
        <v>12.806402975435097</v>
      </c>
      <c r="I153" s="102">
        <v>12.758697027840284</v>
      </c>
      <c r="J153" s="102">
        <v>13.553745610417021</v>
      </c>
      <c r="K153" s="102">
        <v>14.490953294679766</v>
      </c>
      <c r="L153" s="102">
        <v>14.092160301838991</v>
      </c>
      <c r="M153" s="102">
        <v>13.933990067081494</v>
      </c>
      <c r="N153" s="102">
        <v>13.3695655727962</v>
      </c>
      <c r="O153" s="102">
        <v>13.683175324652614</v>
      </c>
      <c r="P153" s="102">
        <v>13.776781976868998</v>
      </c>
      <c r="Q153" s="102">
        <v>13.807868794833585</v>
      </c>
      <c r="R153" s="102">
        <v>14.273038740826538</v>
      </c>
      <c r="S153" s="102">
        <v>14.209501425881937</v>
      </c>
      <c r="T153" s="102">
        <v>13.639501001584373</v>
      </c>
      <c r="U153" s="102">
        <v>13.72184587112403</v>
      </c>
      <c r="V153" s="102">
        <v>13.775993924263927</v>
      </c>
      <c r="W153" s="102">
        <v>14.695919115647289</v>
      </c>
      <c r="X153" s="102">
        <v>15.132360689815719</v>
      </c>
      <c r="Y153" s="102">
        <v>14.744085349231488</v>
      </c>
      <c r="DA153" s="131" t="s">
        <v>3059</v>
      </c>
    </row>
    <row r="154" spans="1:105" ht="12" customHeight="1" x14ac:dyDescent="0.25">
      <c r="A154" s="107" t="s">
        <v>121</v>
      </c>
      <c r="B154" s="105">
        <v>12.514200034507168</v>
      </c>
      <c r="C154" s="105">
        <v>12.32691211283743</v>
      </c>
      <c r="D154" s="105">
        <v>12.62826590822179</v>
      </c>
      <c r="E154" s="105">
        <v>12.547698356318394</v>
      </c>
      <c r="F154" s="105">
        <v>12.913077169415043</v>
      </c>
      <c r="G154" s="105">
        <v>12.430136619196068</v>
      </c>
      <c r="H154" s="105">
        <v>12.805950716907219</v>
      </c>
      <c r="I154" s="105">
        <v>12.763697240787861</v>
      </c>
      <c r="J154" s="105">
        <v>13.566379380576343</v>
      </c>
      <c r="K154" s="105">
        <v>14.500158294786328</v>
      </c>
      <c r="L154" s="105">
        <v>14.09730768581043</v>
      </c>
      <c r="M154" s="105">
        <v>13.930039944100873</v>
      </c>
      <c r="N154" s="105">
        <v>13.352419056291643</v>
      </c>
      <c r="O154" s="105">
        <v>13.659340298498684</v>
      </c>
      <c r="P154" s="105">
        <v>13.756892022856103</v>
      </c>
      <c r="Q154" s="105">
        <v>13.80997712485334</v>
      </c>
      <c r="R154" s="105">
        <v>14.299463290194486</v>
      </c>
      <c r="S154" s="105">
        <v>14.243868592133667</v>
      </c>
      <c r="T154" s="105">
        <v>13.690431316460485</v>
      </c>
      <c r="U154" s="105">
        <v>13.734385553033075</v>
      </c>
      <c r="V154" s="105">
        <v>13.761051842572266</v>
      </c>
      <c r="W154" s="105">
        <v>14.676009129335522</v>
      </c>
      <c r="X154" s="105">
        <v>15.145108060000888</v>
      </c>
      <c r="Y154" s="105">
        <v>14.817431387957395</v>
      </c>
      <c r="DA154" s="132" t="s">
        <v>3060</v>
      </c>
    </row>
    <row r="155" spans="1:105" ht="12" customHeight="1" x14ac:dyDescent="0.25">
      <c r="A155" s="108" t="s">
        <v>53</v>
      </c>
      <c r="B155" s="99">
        <v>2.5143831306441657</v>
      </c>
      <c r="C155" s="99">
        <v>2.4514401767333314</v>
      </c>
      <c r="D155" s="99">
        <v>2.5731239120527474</v>
      </c>
      <c r="E155" s="99">
        <v>2.4686879444033667</v>
      </c>
      <c r="F155" s="99">
        <v>2.5956260439813681</v>
      </c>
      <c r="G155" s="99">
        <v>2.8263064887545966</v>
      </c>
      <c r="H155" s="99">
        <v>2.6197560604249879</v>
      </c>
      <c r="I155" s="99">
        <v>2.6410423973923494</v>
      </c>
      <c r="J155" s="99">
        <v>2.7567946956411742</v>
      </c>
      <c r="K155" s="99">
        <v>2.9716836953309822</v>
      </c>
      <c r="L155" s="99">
        <v>2.909546416630258</v>
      </c>
      <c r="M155" s="99">
        <v>2.8122903370032559</v>
      </c>
      <c r="N155" s="99">
        <v>2.2485147099265221</v>
      </c>
      <c r="O155" s="99">
        <v>2.5121049251836971</v>
      </c>
      <c r="P155" s="99">
        <v>2.4842656604812317</v>
      </c>
      <c r="Q155" s="99">
        <v>2.3868659408603277</v>
      </c>
      <c r="R155" s="99">
        <v>2.7780675661260008</v>
      </c>
      <c r="S155" s="99">
        <v>2.7801774742338758</v>
      </c>
      <c r="T155" s="99">
        <v>2.4578726677188065</v>
      </c>
      <c r="U155" s="99">
        <v>2.2444752912028214</v>
      </c>
      <c r="V155" s="99">
        <v>2.1161941838005194</v>
      </c>
      <c r="W155" s="99">
        <v>2.7615640504279058</v>
      </c>
      <c r="X155" s="99">
        <v>2.8889407265577214</v>
      </c>
      <c r="Y155" s="99">
        <v>2.3148979721910279</v>
      </c>
      <c r="DA155" s="63" t="s">
        <v>3061</v>
      </c>
    </row>
    <row r="156" spans="1:105" ht="12" customHeight="1" x14ac:dyDescent="0.25">
      <c r="A156" s="108" t="s">
        <v>52</v>
      </c>
      <c r="B156" s="99">
        <v>9.9998169038630014</v>
      </c>
      <c r="C156" s="99">
        <v>9.8754719361041001</v>
      </c>
      <c r="D156" s="99">
        <v>10.055141996169043</v>
      </c>
      <c r="E156" s="99">
        <v>10.079010411915027</v>
      </c>
      <c r="F156" s="99">
        <v>10.317451125433676</v>
      </c>
      <c r="G156" s="99">
        <v>9.6038301304414695</v>
      </c>
      <c r="H156" s="99">
        <v>10.186194656482233</v>
      </c>
      <c r="I156" s="99">
        <v>10.122654843395514</v>
      </c>
      <c r="J156" s="99">
        <v>10.809584684935169</v>
      </c>
      <c r="K156" s="99">
        <v>11.528474599455345</v>
      </c>
      <c r="L156" s="99">
        <v>11.18776126918017</v>
      </c>
      <c r="M156" s="99">
        <v>11.117749607097617</v>
      </c>
      <c r="N156" s="99">
        <v>11.10390434636512</v>
      </c>
      <c r="O156" s="99">
        <v>11.147235373314984</v>
      </c>
      <c r="P156" s="99">
        <v>11.272626362374872</v>
      </c>
      <c r="Q156" s="99">
        <v>11.423111183993012</v>
      </c>
      <c r="R156" s="99">
        <v>11.521395724068483</v>
      </c>
      <c r="S156" s="99">
        <v>11.463691117899792</v>
      </c>
      <c r="T156" s="99">
        <v>11.232558648741678</v>
      </c>
      <c r="U156" s="99">
        <v>11.489910261830252</v>
      </c>
      <c r="V156" s="99">
        <v>11.644857658771743</v>
      </c>
      <c r="W156" s="99">
        <v>11.914445078907619</v>
      </c>
      <c r="X156" s="99">
        <v>12.256167333443166</v>
      </c>
      <c r="Y156" s="99">
        <v>12.502533415766365</v>
      </c>
      <c r="DA156" s="63" t="s">
        <v>3062</v>
      </c>
    </row>
    <row r="157" spans="1:105" ht="12" customHeight="1" x14ac:dyDescent="0.25">
      <c r="A157" s="121" t="s">
        <v>54</v>
      </c>
      <c r="B157" s="123">
        <v>5.7771573912630156</v>
      </c>
      <c r="C157" s="123">
        <v>5.614774176819564</v>
      </c>
      <c r="D157" s="123">
        <v>6.3315269351936951</v>
      </c>
      <c r="E157" s="123">
        <v>6.1135628298700864</v>
      </c>
      <c r="F157" s="123">
        <v>6.5355719179435994</v>
      </c>
      <c r="G157" s="123">
        <v>6.3726419670151886</v>
      </c>
      <c r="H157" s="123">
        <v>6.5509925862985297</v>
      </c>
      <c r="I157" s="123">
        <v>6.2268229182092423</v>
      </c>
      <c r="J157" s="123">
        <v>6.1933513510795493</v>
      </c>
      <c r="K157" s="123">
        <v>6.4762119365005129</v>
      </c>
      <c r="L157" s="123">
        <v>6.1567807955355454</v>
      </c>
      <c r="M157" s="123">
        <v>5.8053708827515127</v>
      </c>
      <c r="N157" s="123">
        <v>5.6814944939622336</v>
      </c>
      <c r="O157" s="123">
        <v>6.1806563056551482</v>
      </c>
      <c r="P157" s="123">
        <v>6.251438285450611</v>
      </c>
      <c r="Q157" s="123">
        <v>6.1618175923842502</v>
      </c>
      <c r="R157" s="123">
        <v>6.4074248010633328</v>
      </c>
      <c r="S157" s="123">
        <v>6.3388539548743958</v>
      </c>
      <c r="T157" s="123">
        <v>6.4537852083078846</v>
      </c>
      <c r="U157" s="123">
        <v>6.6245848112261498</v>
      </c>
      <c r="V157" s="123">
        <v>7.5103665635150492</v>
      </c>
      <c r="W157" s="123">
        <v>7.2087956861209701</v>
      </c>
      <c r="X157" s="123">
        <v>7.2563145942143139</v>
      </c>
      <c r="Y157" s="123">
        <v>6.041053303123018</v>
      </c>
      <c r="DA157" s="130" t="s">
        <v>3063</v>
      </c>
    </row>
    <row r="158" spans="1:105" ht="12" customHeight="1" x14ac:dyDescent="0.25">
      <c r="A158" s="97" t="s">
        <v>50</v>
      </c>
      <c r="B158" s="99">
        <v>5.7821164370775788</v>
      </c>
      <c r="C158" s="99">
        <v>5.7989659112067686</v>
      </c>
      <c r="D158" s="99">
        <v>6.1361493512708671</v>
      </c>
      <c r="E158" s="99">
        <v>5.9054984159765613</v>
      </c>
      <c r="F158" s="99">
        <v>6.7137650593726326</v>
      </c>
      <c r="G158" s="99">
        <v>6.2124216615693806</v>
      </c>
      <c r="H158" s="99">
        <v>6.2064144141483677</v>
      </c>
      <c r="I158" s="99">
        <v>6.4179281585000485</v>
      </c>
      <c r="J158" s="99">
        <v>6.4427452685278768</v>
      </c>
      <c r="K158" s="99">
        <v>5.6501096409614311</v>
      </c>
      <c r="L158" s="99">
        <v>6.9806508288559712</v>
      </c>
      <c r="M158" s="99">
        <v>6.4939450897784479</v>
      </c>
      <c r="N158" s="99">
        <v>2.0259773498908022</v>
      </c>
      <c r="O158" s="99">
        <v>7.2923882335983379</v>
      </c>
      <c r="P158" s="99">
        <v>7.0267411136640172</v>
      </c>
      <c r="Q158" s="99">
        <v>6.1093419637757194</v>
      </c>
      <c r="R158" s="99">
        <v>5.6993817067055499</v>
      </c>
      <c r="S158" s="99">
        <v>5.6217068293577004</v>
      </c>
      <c r="T158" s="99">
        <v>6.7219789350641781</v>
      </c>
      <c r="U158" s="99">
        <v>6.9007960455634887</v>
      </c>
      <c r="V158" s="99">
        <v>7.8497226601532768</v>
      </c>
      <c r="W158" s="99">
        <v>7.5010809978951531</v>
      </c>
      <c r="X158" s="99">
        <v>6.964838201599175</v>
      </c>
      <c r="Y158" s="99">
        <v>6.176475963194541</v>
      </c>
      <c r="DA158" s="63" t="s">
        <v>3064</v>
      </c>
    </row>
    <row r="159" spans="1:105" ht="12" customHeight="1" x14ac:dyDescent="0.25">
      <c r="A159" s="109" t="s">
        <v>120</v>
      </c>
      <c r="B159" s="110">
        <v>5.7769350106699111</v>
      </c>
      <c r="C159" s="110">
        <v>5.6073447863540542</v>
      </c>
      <c r="D159" s="110">
        <v>6.3378081953457395</v>
      </c>
      <c r="E159" s="110">
        <v>6.1200286236276105</v>
      </c>
      <c r="F159" s="110">
        <v>6.5300081201404172</v>
      </c>
      <c r="G159" s="110">
        <v>6.3779956270617824</v>
      </c>
      <c r="H159" s="110">
        <v>6.5636057277756175</v>
      </c>
      <c r="I159" s="110">
        <v>6.2192685231860327</v>
      </c>
      <c r="J159" s="110">
        <v>6.1830457948639479</v>
      </c>
      <c r="K159" s="110">
        <v>6.5111100276916494</v>
      </c>
      <c r="L159" s="110">
        <v>6.1212267065315036</v>
      </c>
      <c r="M159" s="110">
        <v>5.7740146129431071</v>
      </c>
      <c r="N159" s="110">
        <v>5.8700957027685119</v>
      </c>
      <c r="O159" s="110">
        <v>6.0977289543231361</v>
      </c>
      <c r="P159" s="110">
        <v>6.1730335526916678</v>
      </c>
      <c r="Q159" s="110">
        <v>6.1682505128424774</v>
      </c>
      <c r="R159" s="110">
        <v>6.4982748625210922</v>
      </c>
      <c r="S159" s="110">
        <v>6.4472125664421309</v>
      </c>
      <c r="T159" s="110">
        <v>6.4007028536181974</v>
      </c>
      <c r="U159" s="110">
        <v>6.559109463120687</v>
      </c>
      <c r="V159" s="110">
        <v>7.4207546952523149</v>
      </c>
      <c r="W159" s="110">
        <v>7.1295987360157085</v>
      </c>
      <c r="X159" s="110">
        <v>7.333226676537091</v>
      </c>
      <c r="Y159" s="110">
        <v>6.0060201956108203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88.940401251811807</v>
      </c>
      <c r="C161" s="118">
        <f t="shared" si="54"/>
        <v>87.883932827339208</v>
      </c>
      <c r="D161" s="118">
        <f t="shared" si="54"/>
        <v>97.097626829414963</v>
      </c>
      <c r="E161" s="118">
        <f t="shared" si="54"/>
        <v>105.46615127454609</v>
      </c>
      <c r="F161" s="118">
        <f t="shared" si="54"/>
        <v>95.678277993192253</v>
      </c>
      <c r="G161" s="118">
        <f t="shared" si="54"/>
        <v>91.10448687911709</v>
      </c>
      <c r="H161" s="118">
        <f t="shared" si="54"/>
        <v>97.662879102134895</v>
      </c>
      <c r="I161" s="118">
        <f t="shared" si="54"/>
        <v>99.413273709332714</v>
      </c>
      <c r="J161" s="118">
        <f t="shared" si="54"/>
        <v>95.75956023309719</v>
      </c>
      <c r="K161" s="118">
        <f t="shared" si="54"/>
        <v>90.659148697370682</v>
      </c>
      <c r="L161" s="118">
        <f t="shared" si="54"/>
        <v>93.490238373989968</v>
      </c>
      <c r="M161" s="118">
        <f t="shared" si="54"/>
        <v>83.593246063413687</v>
      </c>
      <c r="N161" s="118">
        <f t="shared" si="54"/>
        <v>115.94249887147375</v>
      </c>
      <c r="O161" s="118">
        <f t="shared" si="54"/>
        <v>83.546555459838217</v>
      </c>
      <c r="P161" s="118">
        <f t="shared" si="54"/>
        <v>74.807186582994618</v>
      </c>
      <c r="Q161" s="118">
        <f t="shared" si="54"/>
        <v>81.878980656195324</v>
      </c>
      <c r="R161" s="118">
        <f t="shared" ref="R161:V161" si="55">R162+R164+R166+R175</f>
        <v>123.37115732201856</v>
      </c>
      <c r="S161" s="118">
        <f t="shared" si="55"/>
        <v>119.79254999156944</v>
      </c>
      <c r="T161" s="118">
        <f t="shared" si="55"/>
        <v>79.466938746978073</v>
      </c>
      <c r="U161" s="118">
        <f t="shared" si="55"/>
        <v>104.66580393902422</v>
      </c>
      <c r="V161" s="118">
        <f t="shared" si="55"/>
        <v>108.47334206897412</v>
      </c>
      <c r="W161" s="118">
        <f t="shared" ref="W161:Y161" si="56">W162+W164+W166+W175</f>
        <v>111.46069228777816</v>
      </c>
      <c r="X161" s="118">
        <f t="shared" si="56"/>
        <v>109.11100055864792</v>
      </c>
      <c r="Y161" s="118">
        <f t="shared" si="56"/>
        <v>81.545411323401353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50.037142161633255</v>
      </c>
      <c r="C162" s="123">
        <f t="shared" si="57"/>
        <v>45.945963587571512</v>
      </c>
      <c r="D162" s="123">
        <f t="shared" si="57"/>
        <v>60.584374014893456</v>
      </c>
      <c r="E162" s="123">
        <f t="shared" si="57"/>
        <v>61.511481315092198</v>
      </c>
      <c r="F162" s="123">
        <f t="shared" si="57"/>
        <v>63.211163934738266</v>
      </c>
      <c r="G162" s="123">
        <f t="shared" si="57"/>
        <v>59.321074928528034</v>
      </c>
      <c r="H162" s="123">
        <f t="shared" si="57"/>
        <v>64.565617519142876</v>
      </c>
      <c r="I162" s="123">
        <f t="shared" si="57"/>
        <v>59.715242067403899</v>
      </c>
      <c r="J162" s="123">
        <f t="shared" si="57"/>
        <v>57.193468050264826</v>
      </c>
      <c r="K162" s="123">
        <f t="shared" si="57"/>
        <v>56.31793776345274</v>
      </c>
      <c r="L162" s="123">
        <f t="shared" si="57"/>
        <v>54.833322831500674</v>
      </c>
      <c r="M162" s="123">
        <f t="shared" si="57"/>
        <v>45.868102363885427</v>
      </c>
      <c r="N162" s="123">
        <f t="shared" si="57"/>
        <v>64.031023046529356</v>
      </c>
      <c r="O162" s="123">
        <f t="shared" si="57"/>
        <v>42.069301594030733</v>
      </c>
      <c r="P162" s="123">
        <f t="shared" si="57"/>
        <v>36.814669346495776</v>
      </c>
      <c r="Q162" s="123">
        <f t="shared" si="57"/>
        <v>37.134481625528316</v>
      </c>
      <c r="R162" s="123">
        <f t="shared" si="57"/>
        <v>70.850999163446616</v>
      </c>
      <c r="S162" s="123">
        <f t="shared" si="57"/>
        <v>63.089159175989515</v>
      </c>
      <c r="T162" s="123">
        <f t="shared" si="57"/>
        <v>31.682737637667387</v>
      </c>
      <c r="U162" s="123">
        <f t="shared" si="57"/>
        <v>40.602513093497187</v>
      </c>
      <c r="V162" s="123">
        <f t="shared" si="57"/>
        <v>46.238976479542877</v>
      </c>
      <c r="W162" s="123">
        <f t="shared" si="57"/>
        <v>50.270159969277771</v>
      </c>
      <c r="X162" s="123">
        <f t="shared" si="57"/>
        <v>49.072805315241801</v>
      </c>
      <c r="Y162" s="123">
        <f t="shared" si="57"/>
        <v>19.156032462690039</v>
      </c>
      <c r="DA162" s="130" t="s">
        <v>3067</v>
      </c>
    </row>
    <row r="163" spans="1:105" ht="12" customHeight="1" x14ac:dyDescent="0.25">
      <c r="A163" s="97" t="s">
        <v>53</v>
      </c>
      <c r="B163" s="110">
        <v>50.037142161633255</v>
      </c>
      <c r="C163" s="110">
        <v>45.945963587571512</v>
      </c>
      <c r="D163" s="110">
        <v>60.584374014893456</v>
      </c>
      <c r="E163" s="110">
        <v>61.511481315092198</v>
      </c>
      <c r="F163" s="110">
        <v>63.211163934738266</v>
      </c>
      <c r="G163" s="110">
        <v>59.321074928528034</v>
      </c>
      <c r="H163" s="110">
        <v>64.565617519142876</v>
      </c>
      <c r="I163" s="110">
        <v>59.715242067403899</v>
      </c>
      <c r="J163" s="110">
        <v>57.193468050264826</v>
      </c>
      <c r="K163" s="110">
        <v>56.31793776345274</v>
      </c>
      <c r="L163" s="110">
        <v>54.833322831500674</v>
      </c>
      <c r="M163" s="110">
        <v>45.868102363885427</v>
      </c>
      <c r="N163" s="110">
        <v>64.031023046529356</v>
      </c>
      <c r="O163" s="110">
        <v>42.069301594030733</v>
      </c>
      <c r="P163" s="110">
        <v>36.814669346495776</v>
      </c>
      <c r="Q163" s="110">
        <v>37.134481625528316</v>
      </c>
      <c r="R163" s="110">
        <v>70.850999163446616</v>
      </c>
      <c r="S163" s="110">
        <v>63.089159175989515</v>
      </c>
      <c r="T163" s="110">
        <v>31.682737637667387</v>
      </c>
      <c r="U163" s="110">
        <v>40.602513093497187</v>
      </c>
      <c r="V163" s="110">
        <v>46.238976479542877</v>
      </c>
      <c r="W163" s="110">
        <v>50.270159969277771</v>
      </c>
      <c r="X163" s="110">
        <v>49.072805315241801</v>
      </c>
      <c r="Y163" s="110">
        <v>19.156032462690039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20.613219238449975</v>
      </c>
      <c r="C164" s="123">
        <f t="shared" si="58"/>
        <v>23.995956311888222</v>
      </c>
      <c r="D164" s="123">
        <f t="shared" si="58"/>
        <v>17.547340588928556</v>
      </c>
      <c r="E164" s="123">
        <f t="shared" si="58"/>
        <v>25.282867629692436</v>
      </c>
      <c r="F164" s="123">
        <f t="shared" si="58"/>
        <v>13.002503494076217</v>
      </c>
      <c r="G164" s="123">
        <f t="shared" si="58"/>
        <v>12.96219189740774</v>
      </c>
      <c r="H164" s="123">
        <f t="shared" si="58"/>
        <v>13.722539497446235</v>
      </c>
      <c r="I164" s="123">
        <f t="shared" si="58"/>
        <v>20.69718976346708</v>
      </c>
      <c r="J164" s="123">
        <f t="shared" si="58"/>
        <v>18.800416848473851</v>
      </c>
      <c r="K164" s="123">
        <f t="shared" si="58"/>
        <v>13.361992018009497</v>
      </c>
      <c r="L164" s="123">
        <f t="shared" si="58"/>
        <v>18.402453647192516</v>
      </c>
      <c r="M164" s="123">
        <f t="shared" si="58"/>
        <v>17.995656298446441</v>
      </c>
      <c r="N164" s="123">
        <f t="shared" si="58"/>
        <v>32.874142020136766</v>
      </c>
      <c r="O164" s="123">
        <f t="shared" si="58"/>
        <v>21.628462335562499</v>
      </c>
      <c r="P164" s="123">
        <f t="shared" si="58"/>
        <v>17.957115752384134</v>
      </c>
      <c r="Q164" s="123">
        <f t="shared" si="58"/>
        <v>24.718493907596478</v>
      </c>
      <c r="R164" s="123">
        <f t="shared" si="58"/>
        <v>31.756958693167721</v>
      </c>
      <c r="S164" s="123">
        <f t="shared" si="58"/>
        <v>36.058968596239772</v>
      </c>
      <c r="T164" s="123">
        <f t="shared" si="58"/>
        <v>27.588384844086267</v>
      </c>
      <c r="U164" s="123">
        <f t="shared" si="58"/>
        <v>43.640584580257361</v>
      </c>
      <c r="V164" s="123">
        <f t="shared" si="58"/>
        <v>40.882442985412645</v>
      </c>
      <c r="W164" s="123">
        <f t="shared" si="58"/>
        <v>39.200114361331991</v>
      </c>
      <c r="X164" s="123">
        <f t="shared" si="58"/>
        <v>37.496322166587667</v>
      </c>
      <c r="Y164" s="123">
        <f t="shared" si="58"/>
        <v>41.403620474027903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20.613219238449975</v>
      </c>
      <c r="C165" s="99">
        <f>RES_hhdet_tesh!C165/RES_summary!C$19</f>
        <v>23.995956311888222</v>
      </c>
      <c r="D165" s="99">
        <f>RES_hhdet_tesh!D165/RES_summary!D$19</f>
        <v>17.547340588928556</v>
      </c>
      <c r="E165" s="99">
        <f>RES_hhdet_tesh!E165/RES_summary!E$19</f>
        <v>25.282867629692436</v>
      </c>
      <c r="F165" s="99">
        <f>RES_hhdet_tesh!F165/RES_summary!F$19</f>
        <v>13.002503494076217</v>
      </c>
      <c r="G165" s="99">
        <f>RES_hhdet_tesh!G165/RES_summary!G$19</f>
        <v>12.96219189740774</v>
      </c>
      <c r="H165" s="99">
        <f>RES_hhdet_tesh!H165/RES_summary!H$19</f>
        <v>13.722539497446235</v>
      </c>
      <c r="I165" s="99">
        <f>RES_hhdet_tesh!I165/RES_summary!I$19</f>
        <v>20.69718976346708</v>
      </c>
      <c r="J165" s="99">
        <f>RES_hhdet_tesh!J165/RES_summary!J$19</f>
        <v>18.800416848473851</v>
      </c>
      <c r="K165" s="99">
        <f>RES_hhdet_tesh!K165/RES_summary!K$19</f>
        <v>13.361992018009497</v>
      </c>
      <c r="L165" s="99">
        <f>RES_hhdet_tesh!L165/RES_summary!L$19</f>
        <v>18.402453647192516</v>
      </c>
      <c r="M165" s="99">
        <f>RES_hhdet_tesh!M165/RES_summary!M$19</f>
        <v>17.995656298446441</v>
      </c>
      <c r="N165" s="99">
        <f>RES_hhdet_tesh!N165/RES_summary!N$19</f>
        <v>32.874142020136766</v>
      </c>
      <c r="O165" s="99">
        <f>RES_hhdet_tesh!O165/RES_summary!O$19</f>
        <v>21.628462335562499</v>
      </c>
      <c r="P165" s="99">
        <f>RES_hhdet_tesh!P165/RES_summary!P$19</f>
        <v>17.957115752384134</v>
      </c>
      <c r="Q165" s="99">
        <f>RES_hhdet_tesh!Q165/RES_summary!Q$19</f>
        <v>24.718493907596478</v>
      </c>
      <c r="R165" s="99">
        <f>RES_hhdet_tesh!R165/RES_summary!R$19</f>
        <v>31.756958693167721</v>
      </c>
      <c r="S165" s="99">
        <f>RES_hhdet_tesh!S165/RES_summary!S$19</f>
        <v>36.058968596239772</v>
      </c>
      <c r="T165" s="99">
        <f>RES_hhdet_tesh!T165/RES_summary!T$19</f>
        <v>27.588384844086267</v>
      </c>
      <c r="U165" s="99">
        <f>RES_hhdet_tesh!U165/RES_summary!U$19</f>
        <v>43.640584580257361</v>
      </c>
      <c r="V165" s="99">
        <f>RES_hhdet_tesh!V165/RES_summary!V$19</f>
        <v>40.882442985412645</v>
      </c>
      <c r="W165" s="99">
        <f>RES_hhdet_tesh!W165/RES_summary!W$19</f>
        <v>39.200114361331991</v>
      </c>
      <c r="X165" s="99">
        <f>RES_hhdet_tesh!X165/RES_summary!X$19</f>
        <v>37.496322166587667</v>
      </c>
      <c r="Y165" s="99">
        <f>RES_hhdet_tesh!Y165/RES_summary!Y$19</f>
        <v>41.403620474027903</v>
      </c>
      <c r="DA165" s="63" t="s">
        <v>3070</v>
      </c>
    </row>
    <row r="166" spans="1:105" ht="12" customHeight="1" x14ac:dyDescent="0.25">
      <c r="A166" s="121" t="s">
        <v>55</v>
      </c>
      <c r="B166" s="123">
        <v>12.512882276253576</v>
      </c>
      <c r="C166" s="123">
        <v>12.326887601219333</v>
      </c>
      <c r="D166" s="123">
        <v>12.635356486961868</v>
      </c>
      <c r="E166" s="123">
        <v>12.559100399438407</v>
      </c>
      <c r="F166" s="123">
        <v>12.928567175341277</v>
      </c>
      <c r="G166" s="123">
        <v>12.448642528483633</v>
      </c>
      <c r="H166" s="123">
        <v>12.823415224281755</v>
      </c>
      <c r="I166" s="123">
        <v>12.774282172628013</v>
      </c>
      <c r="J166" s="123">
        <v>13.572487875725873</v>
      </c>
      <c r="K166" s="123">
        <v>14.502808106047219</v>
      </c>
      <c r="L166" s="123">
        <v>14.097570069941268</v>
      </c>
      <c r="M166" s="123">
        <v>13.924370478638378</v>
      </c>
      <c r="N166" s="123">
        <v>13.348193885513659</v>
      </c>
      <c r="O166" s="123">
        <v>13.672830220899089</v>
      </c>
      <c r="P166" s="123">
        <v>13.791265930966835</v>
      </c>
      <c r="Q166" s="123">
        <v>13.863522733273372</v>
      </c>
      <c r="R166" s="123">
        <v>14.350482275822975</v>
      </c>
      <c r="S166" s="123">
        <v>14.298648995722482</v>
      </c>
      <c r="T166" s="123">
        <v>13.749414974091989</v>
      </c>
      <c r="U166" s="123">
        <v>13.810500902128716</v>
      </c>
      <c r="V166" s="123">
        <v>13.858984102486072</v>
      </c>
      <c r="W166" s="123">
        <v>14.795290174422091</v>
      </c>
      <c r="X166" s="123">
        <v>15.27573847684703</v>
      </c>
      <c r="Y166" s="123">
        <v>14.947416312281538</v>
      </c>
      <c r="DA166" s="130" t="s">
        <v>3071</v>
      </c>
    </row>
    <row r="167" spans="1:105" ht="12" customHeight="1" x14ac:dyDescent="0.25">
      <c r="A167" s="97" t="s">
        <v>124</v>
      </c>
      <c r="B167" s="99">
        <v>12.329026524909091</v>
      </c>
      <c r="C167" s="99">
        <v>12.254268909997863</v>
      </c>
      <c r="D167" s="99">
        <v>12.811054943900412</v>
      </c>
      <c r="E167" s="99">
        <v>12.84990410258488</v>
      </c>
      <c r="F167" s="99">
        <v>13.043892035280878</v>
      </c>
      <c r="G167" s="99">
        <v>12.837291602072806</v>
      </c>
      <c r="H167" s="99">
        <v>13.160824456806909</v>
      </c>
      <c r="I167" s="99">
        <v>12.561719073281125</v>
      </c>
      <c r="J167" s="99">
        <v>13.562043143978793</v>
      </c>
      <c r="K167" s="99">
        <v>14.402434675128351</v>
      </c>
      <c r="L167" s="99">
        <v>13.596004570960863</v>
      </c>
      <c r="M167" s="99">
        <v>11.344297579402619</v>
      </c>
      <c r="N167" s="99">
        <v>10.111816182354971</v>
      </c>
      <c r="O167" s="99">
        <v>15.201215518224029</v>
      </c>
      <c r="P167" s="99">
        <v>14.821306925725525</v>
      </c>
      <c r="Q167" s="99">
        <v>13.980092727251686</v>
      </c>
      <c r="R167" s="99">
        <v>13.682973082521668</v>
      </c>
      <c r="S167" s="99">
        <v>14.126795697111659</v>
      </c>
      <c r="T167" s="99">
        <v>13.942466205165418</v>
      </c>
      <c r="U167" s="99">
        <v>13.962907100109737</v>
      </c>
      <c r="V167" s="99">
        <v>14.320056659696098</v>
      </c>
      <c r="W167" s="99">
        <v>14.619450965112785</v>
      </c>
      <c r="X167" s="99">
        <v>15.16151343933784</v>
      </c>
      <c r="Y167" s="99">
        <v>15.262082196008699</v>
      </c>
      <c r="DA167" s="63" t="s">
        <v>3072</v>
      </c>
    </row>
    <row r="168" spans="1:105" ht="12" customHeight="1" x14ac:dyDescent="0.25">
      <c r="A168" s="97" t="s">
        <v>123</v>
      </c>
      <c r="B168" s="99">
        <v>12.329026524909088</v>
      </c>
      <c r="C168" s="99">
        <v>12.254072149249872</v>
      </c>
      <c r="D168" s="99">
        <v>12.811519028163625</v>
      </c>
      <c r="E168" s="99">
        <v>12.849536013623862</v>
      </c>
      <c r="F168" s="99">
        <v>13.042849188193822</v>
      </c>
      <c r="G168" s="99">
        <v>12.836713786809787</v>
      </c>
      <c r="H168" s="99">
        <v>13.158646955496577</v>
      </c>
      <c r="I168" s="99">
        <v>12.558406308221443</v>
      </c>
      <c r="J168" s="99">
        <v>13.554343094001252</v>
      </c>
      <c r="K168" s="99">
        <v>14.392979961972614</v>
      </c>
      <c r="L168" s="99">
        <v>13.58977494629219</v>
      </c>
      <c r="M168" s="99">
        <v>11.336847826953088</v>
      </c>
      <c r="N168" s="99">
        <v>10.113527771491043</v>
      </c>
      <c r="O168" s="99">
        <v>15.195752162932505</v>
      </c>
      <c r="P168" s="99">
        <v>14.824567730338972</v>
      </c>
      <c r="Q168" s="99">
        <v>13.97765091787303</v>
      </c>
      <c r="R168" s="99">
        <v>13.671999006794238</v>
      </c>
      <c r="S168" s="99">
        <v>14.095931745589649</v>
      </c>
      <c r="T168" s="99">
        <v>13.945016149930014</v>
      </c>
      <c r="U168" s="99">
        <v>13.978902258589994</v>
      </c>
      <c r="V168" s="99">
        <v>14.3310535245291</v>
      </c>
      <c r="W168" s="99">
        <v>14.606562484234441</v>
      </c>
      <c r="X168" s="99">
        <v>15.203058564184401</v>
      </c>
      <c r="Y168" s="99">
        <v>15.341357850489649</v>
      </c>
      <c r="DA168" s="63" t="s">
        <v>3073</v>
      </c>
    </row>
    <row r="169" spans="1:105" ht="12" customHeight="1" x14ac:dyDescent="0.25">
      <c r="A169" s="100" t="s">
        <v>50</v>
      </c>
      <c r="B169" s="102">
        <v>2.4686780877972905</v>
      </c>
      <c r="C169" s="102">
        <v>2.4339189978388696</v>
      </c>
      <c r="D169" s="102">
        <v>2.6140627123764371</v>
      </c>
      <c r="E169" s="102">
        <v>2.5415582715320633</v>
      </c>
      <c r="F169" s="102">
        <v>2.632093595109454</v>
      </c>
      <c r="G169" s="102">
        <v>2.9367192467187584</v>
      </c>
      <c r="H169" s="102">
        <v>2.6997493106229293</v>
      </c>
      <c r="I169" s="102">
        <v>2.57639164970898</v>
      </c>
      <c r="J169" s="102">
        <v>2.731743489708137</v>
      </c>
      <c r="K169" s="102">
        <v>2.9180889506273457</v>
      </c>
      <c r="L169" s="102">
        <v>2.7322750883369831</v>
      </c>
      <c r="M169" s="102">
        <v>1.8763444482973133</v>
      </c>
      <c r="N169" s="102">
        <v>0.10106866506653941</v>
      </c>
      <c r="O169" s="102">
        <v>2.8460322971508951</v>
      </c>
      <c r="P169" s="102">
        <v>2.693855028431464</v>
      </c>
      <c r="Q169" s="102">
        <v>2.3738227551778537</v>
      </c>
      <c r="R169" s="102">
        <v>2.6029030470392827</v>
      </c>
      <c r="S169" s="102">
        <v>2.6888722980188753</v>
      </c>
      <c r="T169" s="102">
        <v>2.4548938645009608</v>
      </c>
      <c r="U169" s="102">
        <v>2.2378037673363567</v>
      </c>
      <c r="V169" s="102">
        <v>2.1846748933635429</v>
      </c>
      <c r="W169" s="102">
        <v>2.6843102083107415</v>
      </c>
      <c r="X169" s="102">
        <v>2.8396741335876321</v>
      </c>
      <c r="Y169" s="102">
        <v>2.4302311960584322</v>
      </c>
      <c r="DA169" s="131" t="s">
        <v>3074</v>
      </c>
    </row>
    <row r="170" spans="1:105" ht="12" customHeight="1" x14ac:dyDescent="0.25">
      <c r="A170" s="103" t="s">
        <v>52</v>
      </c>
      <c r="B170" s="105">
        <v>9.8603484371118011</v>
      </c>
      <c r="C170" s="105">
        <v>9.8201531514110059</v>
      </c>
      <c r="D170" s="105">
        <v>10.197456315787186</v>
      </c>
      <c r="E170" s="105">
        <v>10.307977742091797</v>
      </c>
      <c r="F170" s="105">
        <v>10.410755593084369</v>
      </c>
      <c r="G170" s="105">
        <v>9.8999945400910256</v>
      </c>
      <c r="H170" s="105">
        <v>10.458897644873648</v>
      </c>
      <c r="I170" s="105">
        <v>9.9820146585124583</v>
      </c>
      <c r="J170" s="105">
        <v>10.822599604293114</v>
      </c>
      <c r="K170" s="105">
        <v>11.474891011345269</v>
      </c>
      <c r="L170" s="105">
        <v>10.85749985795521</v>
      </c>
      <c r="M170" s="105">
        <v>9.4605033786557744</v>
      </c>
      <c r="N170" s="105">
        <v>10.012459106424505</v>
      </c>
      <c r="O170" s="105">
        <v>12.34971986578161</v>
      </c>
      <c r="P170" s="105">
        <v>12.130712701907509</v>
      </c>
      <c r="Q170" s="105">
        <v>11.603828162695176</v>
      </c>
      <c r="R170" s="105">
        <v>11.069095959754955</v>
      </c>
      <c r="S170" s="105">
        <v>11.407059447570777</v>
      </c>
      <c r="T170" s="105">
        <v>11.490122285429056</v>
      </c>
      <c r="U170" s="105">
        <v>11.741098491253638</v>
      </c>
      <c r="V170" s="105">
        <v>12.146378631165557</v>
      </c>
      <c r="W170" s="105">
        <v>11.9222522759237</v>
      </c>
      <c r="X170" s="105">
        <v>12.363384430596772</v>
      </c>
      <c r="Y170" s="105">
        <v>12.911126654431216</v>
      </c>
      <c r="DA170" s="132" t="s">
        <v>3075</v>
      </c>
    </row>
    <row r="171" spans="1:105" ht="12" customHeight="1" x14ac:dyDescent="0.25">
      <c r="A171" s="106" t="s">
        <v>122</v>
      </c>
      <c r="B171" s="102">
        <v>12.514200034507169</v>
      </c>
      <c r="C171" s="102">
        <v>12.325523382248065</v>
      </c>
      <c r="D171" s="102">
        <v>12.635028033033944</v>
      </c>
      <c r="E171" s="102">
        <v>12.55614250341891</v>
      </c>
      <c r="F171" s="102">
        <v>12.930310521751581</v>
      </c>
      <c r="G171" s="102">
        <v>12.446795878201034</v>
      </c>
      <c r="H171" s="102">
        <v>12.820916192837149</v>
      </c>
      <c r="I171" s="102">
        <v>12.772704449005344</v>
      </c>
      <c r="J171" s="102">
        <v>13.566969478980463</v>
      </c>
      <c r="K171" s="102">
        <v>14.499166720627066</v>
      </c>
      <c r="L171" s="102">
        <v>14.097718008457058</v>
      </c>
      <c r="M171" s="102">
        <v>13.938055071640063</v>
      </c>
      <c r="N171" s="102">
        <v>13.372473146482942</v>
      </c>
      <c r="O171" s="102">
        <v>13.682962800226939</v>
      </c>
      <c r="P171" s="102">
        <v>13.796196079436086</v>
      </c>
      <c r="Q171" s="102">
        <v>13.839452619408142</v>
      </c>
      <c r="R171" s="102">
        <v>14.319303820517332</v>
      </c>
      <c r="S171" s="102">
        <v>14.265118925589745</v>
      </c>
      <c r="T171" s="102">
        <v>13.703987814099985</v>
      </c>
      <c r="U171" s="102">
        <v>13.801006545449491</v>
      </c>
      <c r="V171" s="102">
        <v>13.872325799825102</v>
      </c>
      <c r="W171" s="102">
        <v>14.814780194722886</v>
      </c>
      <c r="X171" s="102">
        <v>15.263493867400843</v>
      </c>
      <c r="Y171" s="102">
        <v>14.881382938790479</v>
      </c>
      <c r="DA171" s="131" t="s">
        <v>3076</v>
      </c>
    </row>
    <row r="172" spans="1:105" ht="12" customHeight="1" x14ac:dyDescent="0.25">
      <c r="A172" s="107" t="s">
        <v>121</v>
      </c>
      <c r="B172" s="105">
        <v>12.514200034507168</v>
      </c>
      <c r="C172" s="105">
        <v>12.328472667299287</v>
      </c>
      <c r="D172" s="105">
        <v>12.633154918729744</v>
      </c>
      <c r="E172" s="105">
        <v>12.556610711170951</v>
      </c>
      <c r="F172" s="105">
        <v>12.92583245470183</v>
      </c>
      <c r="G172" s="105">
        <v>12.444301154579801</v>
      </c>
      <c r="H172" s="105">
        <v>12.820647794736969</v>
      </c>
      <c r="I172" s="105">
        <v>12.777191044669481</v>
      </c>
      <c r="J172" s="105">
        <v>13.574638068799539</v>
      </c>
      <c r="K172" s="105">
        <v>14.504815857832819</v>
      </c>
      <c r="L172" s="105">
        <v>14.100276329596058</v>
      </c>
      <c r="M172" s="105">
        <v>13.932363677317285</v>
      </c>
      <c r="N172" s="105">
        <v>13.354792163867561</v>
      </c>
      <c r="O172" s="105">
        <v>13.660484904865401</v>
      </c>
      <c r="P172" s="105">
        <v>13.782873945533174</v>
      </c>
      <c r="Q172" s="105">
        <v>13.871714871732985</v>
      </c>
      <c r="R172" s="105">
        <v>14.366144045408722</v>
      </c>
      <c r="S172" s="105">
        <v>14.311555593869098</v>
      </c>
      <c r="T172" s="105">
        <v>13.763139541404556</v>
      </c>
      <c r="U172" s="105">
        <v>13.812488356934015</v>
      </c>
      <c r="V172" s="105">
        <v>13.851999147134647</v>
      </c>
      <c r="W172" s="105">
        <v>14.791010888620612</v>
      </c>
      <c r="X172" s="105">
        <v>15.279504436396758</v>
      </c>
      <c r="Y172" s="105">
        <v>14.962324697661007</v>
      </c>
      <c r="DA172" s="132" t="s">
        <v>3077</v>
      </c>
    </row>
    <row r="173" spans="1:105" ht="12" customHeight="1" x14ac:dyDescent="0.25">
      <c r="A173" s="108" t="s">
        <v>53</v>
      </c>
      <c r="B173" s="99">
        <v>2.5143831306441657</v>
      </c>
      <c r="C173" s="99">
        <v>2.4517505225742644</v>
      </c>
      <c r="D173" s="99">
        <v>2.5741200923625156</v>
      </c>
      <c r="E173" s="99">
        <v>2.4704413992885543</v>
      </c>
      <c r="F173" s="99">
        <v>2.5981899526651326</v>
      </c>
      <c r="G173" s="99">
        <v>2.8295271547449778</v>
      </c>
      <c r="H173" s="99">
        <v>2.6227626906679244</v>
      </c>
      <c r="I173" s="99">
        <v>2.6438345122068223</v>
      </c>
      <c r="J173" s="99">
        <v>2.7584729258636926</v>
      </c>
      <c r="K173" s="99">
        <v>2.9726382231288118</v>
      </c>
      <c r="L173" s="99">
        <v>2.91015911567048</v>
      </c>
      <c r="M173" s="99">
        <v>2.8127594679243852</v>
      </c>
      <c r="N173" s="99">
        <v>2.2489143354378403</v>
      </c>
      <c r="O173" s="99">
        <v>2.5123154310520972</v>
      </c>
      <c r="P173" s="99">
        <v>2.488957563143007</v>
      </c>
      <c r="Q173" s="99">
        <v>2.3975364672457151</v>
      </c>
      <c r="R173" s="99">
        <v>2.7910221532728174</v>
      </c>
      <c r="S173" s="99">
        <v>2.7933889045630771</v>
      </c>
      <c r="T173" s="99">
        <v>2.4709261321917237</v>
      </c>
      <c r="U173" s="99">
        <v>2.2572388628130988</v>
      </c>
      <c r="V173" s="99">
        <v>2.1301801900411075</v>
      </c>
      <c r="W173" s="99">
        <v>2.7832037701486279</v>
      </c>
      <c r="X173" s="99">
        <v>2.9145769361993881</v>
      </c>
      <c r="Y173" s="99">
        <v>2.3375343671258153</v>
      </c>
      <c r="DA173" s="63" t="s">
        <v>3078</v>
      </c>
    </row>
    <row r="174" spans="1:105" ht="12" customHeight="1" x14ac:dyDescent="0.25">
      <c r="A174" s="115" t="s">
        <v>52</v>
      </c>
      <c r="B174" s="110">
        <v>9.9998169038630014</v>
      </c>
      <c r="C174" s="110">
        <v>9.8767221447250222</v>
      </c>
      <c r="D174" s="110">
        <v>10.059034826367229</v>
      </c>
      <c r="E174" s="110">
        <v>10.086169311882395</v>
      </c>
      <c r="F174" s="110">
        <v>10.327642502036696</v>
      </c>
      <c r="G174" s="110">
        <v>9.6147739998348172</v>
      </c>
      <c r="H174" s="110">
        <v>10.197885104069043</v>
      </c>
      <c r="I174" s="110">
        <v>10.13335653246266</v>
      </c>
      <c r="J174" s="110">
        <v>10.816165142935846</v>
      </c>
      <c r="K174" s="110">
        <v>11.532177634704009</v>
      </c>
      <c r="L174" s="110">
        <v>11.190117213925578</v>
      </c>
      <c r="M174" s="110">
        <v>11.1196042093929</v>
      </c>
      <c r="N174" s="110">
        <v>11.105877828429721</v>
      </c>
      <c r="O174" s="110">
        <v>11.148169473813304</v>
      </c>
      <c r="P174" s="110">
        <v>11.293916382390165</v>
      </c>
      <c r="Q174" s="110">
        <v>11.474178404487271</v>
      </c>
      <c r="R174" s="110">
        <v>11.575121892135906</v>
      </c>
      <c r="S174" s="110">
        <v>11.518166689306023</v>
      </c>
      <c r="T174" s="110">
        <v>11.292213409212831</v>
      </c>
      <c r="U174" s="110">
        <v>11.555249494120918</v>
      </c>
      <c r="V174" s="110">
        <v>11.721818957093539</v>
      </c>
      <c r="W174" s="110">
        <v>12.007807118471979</v>
      </c>
      <c r="X174" s="110">
        <v>12.364927500197371</v>
      </c>
      <c r="Y174" s="110">
        <v>12.624790330535191</v>
      </c>
      <c r="DA174" s="60" t="s">
        <v>3079</v>
      </c>
    </row>
    <row r="175" spans="1:105" ht="12" customHeight="1" x14ac:dyDescent="0.25">
      <c r="A175" s="121" t="s">
        <v>54</v>
      </c>
      <c r="B175" s="123">
        <v>5.7771575754750053</v>
      </c>
      <c r="C175" s="123">
        <v>5.6151253266601513</v>
      </c>
      <c r="D175" s="123">
        <v>6.3305557386310776</v>
      </c>
      <c r="E175" s="123">
        <v>6.1127019303230519</v>
      </c>
      <c r="F175" s="123">
        <v>6.5360433890364984</v>
      </c>
      <c r="G175" s="123">
        <v>6.3725775246976841</v>
      </c>
      <c r="H175" s="123">
        <v>6.5513068612640284</v>
      </c>
      <c r="I175" s="123">
        <v>6.2265597058337265</v>
      </c>
      <c r="J175" s="123">
        <v>6.1931874586326296</v>
      </c>
      <c r="K175" s="123">
        <v>6.4764108098612168</v>
      </c>
      <c r="L175" s="123">
        <v>6.1568918253555038</v>
      </c>
      <c r="M175" s="123">
        <v>5.8051169224434407</v>
      </c>
      <c r="N175" s="123">
        <v>5.6891399192939689</v>
      </c>
      <c r="O175" s="123">
        <v>6.1759613093458956</v>
      </c>
      <c r="P175" s="123">
        <v>6.2441355531478724</v>
      </c>
      <c r="Q175" s="123">
        <v>6.1624823897971606</v>
      </c>
      <c r="R175" s="123">
        <v>6.4127171895812571</v>
      </c>
      <c r="S175" s="123">
        <v>6.3457732236176705</v>
      </c>
      <c r="T175" s="123">
        <v>6.44640129113243</v>
      </c>
      <c r="U175" s="123">
        <v>6.6122053631409639</v>
      </c>
      <c r="V175" s="123">
        <v>7.4929385015325174</v>
      </c>
      <c r="W175" s="123">
        <v>7.1951277827463151</v>
      </c>
      <c r="X175" s="123">
        <v>7.2661345999714211</v>
      </c>
      <c r="Y175" s="123">
        <v>6.038342074401883</v>
      </c>
      <c r="DA175" s="130" t="s">
        <v>3080</v>
      </c>
    </row>
    <row r="176" spans="1:105" ht="12" customHeight="1" x14ac:dyDescent="0.25">
      <c r="A176" s="97" t="s">
        <v>50</v>
      </c>
      <c r="B176" s="99">
        <v>5.7821164370775788</v>
      </c>
      <c r="C176" s="99">
        <v>5.7989659112067677</v>
      </c>
      <c r="D176" s="99">
        <v>6.1361493512708654</v>
      </c>
      <c r="E176" s="99">
        <v>5.9054984159765622</v>
      </c>
      <c r="F176" s="99">
        <v>6.7137650593726335</v>
      </c>
      <c r="G176" s="99">
        <v>6.2124216615693806</v>
      </c>
      <c r="H176" s="99">
        <v>6.2064144141483686</v>
      </c>
      <c r="I176" s="99">
        <v>6.4179281585000441</v>
      </c>
      <c r="J176" s="99">
        <v>6.4427452685278706</v>
      </c>
      <c r="K176" s="99">
        <v>5.650109640961432</v>
      </c>
      <c r="L176" s="99">
        <v>6.9806508288559685</v>
      </c>
      <c r="M176" s="99">
        <v>6.4939450897784541</v>
      </c>
      <c r="N176" s="99">
        <v>2.0259773498908005</v>
      </c>
      <c r="O176" s="99">
        <v>7.2923882335983503</v>
      </c>
      <c r="P176" s="99">
        <v>7.0267411136640128</v>
      </c>
      <c r="Q176" s="99">
        <v>6.10934196377573</v>
      </c>
      <c r="R176" s="99">
        <v>5.6993817067055277</v>
      </c>
      <c r="S176" s="99">
        <v>5.6217068293577022</v>
      </c>
      <c r="T176" s="99">
        <v>6.7219789350641896</v>
      </c>
      <c r="U176" s="99">
        <v>6.9007960455634993</v>
      </c>
      <c r="V176" s="99">
        <v>7.8497226601532804</v>
      </c>
      <c r="W176" s="99">
        <v>7.5010809978951984</v>
      </c>
      <c r="X176" s="99">
        <v>6.9648382015991501</v>
      </c>
      <c r="Y176" s="99">
        <v>6.1764759631944859</v>
      </c>
      <c r="DA176" s="63" t="s">
        <v>3081</v>
      </c>
    </row>
    <row r="177" spans="1:105" ht="12" customHeight="1" x14ac:dyDescent="0.25">
      <c r="A177" s="109" t="s">
        <v>120</v>
      </c>
      <c r="B177" s="110">
        <v>5.776935010669912</v>
      </c>
      <c r="C177" s="110">
        <v>5.6073447863540542</v>
      </c>
      <c r="D177" s="110">
        <v>6.3378081953457395</v>
      </c>
      <c r="E177" s="110">
        <v>6.1200286236276105</v>
      </c>
      <c r="F177" s="110">
        <v>6.5300081201404128</v>
      </c>
      <c r="G177" s="110">
        <v>6.377995627061785</v>
      </c>
      <c r="H177" s="110">
        <v>6.5636057277756183</v>
      </c>
      <c r="I177" s="110">
        <v>6.219268523186031</v>
      </c>
      <c r="J177" s="110">
        <v>6.1830457948639408</v>
      </c>
      <c r="K177" s="110">
        <v>6.5111100276916591</v>
      </c>
      <c r="L177" s="110">
        <v>6.1212267065314903</v>
      </c>
      <c r="M177" s="110">
        <v>5.7740146129431036</v>
      </c>
      <c r="N177" s="110">
        <v>5.8700957027685146</v>
      </c>
      <c r="O177" s="110">
        <v>6.0977289543231441</v>
      </c>
      <c r="P177" s="110">
        <v>6.1730335526916971</v>
      </c>
      <c r="Q177" s="110">
        <v>6.1682505128424729</v>
      </c>
      <c r="R177" s="110">
        <v>6.4982748625210824</v>
      </c>
      <c r="S177" s="110">
        <v>6.4472125664421034</v>
      </c>
      <c r="T177" s="110">
        <v>6.4007028536181751</v>
      </c>
      <c r="U177" s="110">
        <v>6.559109463120695</v>
      </c>
      <c r="V177" s="110">
        <v>7.4207546952523176</v>
      </c>
      <c r="W177" s="110">
        <v>7.1295987360157174</v>
      </c>
      <c r="X177" s="110">
        <v>7.3332266765370449</v>
      </c>
      <c r="Y177" s="110">
        <v>6.0060201956108088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33.271560679377657</v>
      </c>
      <c r="C3" s="118">
        <f t="shared" si="0"/>
        <v>38.943436465118502</v>
      </c>
      <c r="D3" s="118">
        <f t="shared" si="0"/>
        <v>21.857500454672387</v>
      </c>
      <c r="E3" s="118">
        <f t="shared" si="0"/>
        <v>30.122233984625083</v>
      </c>
      <c r="F3" s="118">
        <f t="shared" si="0"/>
        <v>40.203156773075222</v>
      </c>
      <c r="G3" s="118">
        <f t="shared" si="0"/>
        <v>49.17536423343433</v>
      </c>
      <c r="H3" s="118">
        <f t="shared" si="0"/>
        <v>17.677880411914725</v>
      </c>
      <c r="I3" s="118">
        <f t="shared" si="0"/>
        <v>22.965475468849849</v>
      </c>
      <c r="J3" s="118">
        <f t="shared" si="0"/>
        <v>74.705971990658128</v>
      </c>
      <c r="K3" s="118">
        <f t="shared" si="0"/>
        <v>44.336680196021213</v>
      </c>
      <c r="L3" s="118">
        <f t="shared" si="0"/>
        <v>43.884308799319683</v>
      </c>
      <c r="M3" s="118">
        <f t="shared" si="0"/>
        <v>66.34180807745696</v>
      </c>
      <c r="N3" s="118">
        <f t="shared" si="0"/>
        <v>6.9158269577070524</v>
      </c>
      <c r="O3" s="118">
        <f t="shared" si="0"/>
        <v>14.749789042265201</v>
      </c>
      <c r="P3" s="118">
        <f t="shared" si="0"/>
        <v>34.482282425332919</v>
      </c>
      <c r="Q3" s="118">
        <f t="shared" si="0"/>
        <v>47.480432257741896</v>
      </c>
      <c r="R3" s="118">
        <f t="shared" ref="R3:V3" si="1">R4+R7+R9+R19</f>
        <v>18.724248266665622</v>
      </c>
      <c r="S3" s="118">
        <f t="shared" si="1"/>
        <v>36.694503615311206</v>
      </c>
      <c r="T3" s="118">
        <f t="shared" si="1"/>
        <v>29.280043763859258</v>
      </c>
      <c r="U3" s="118">
        <f t="shared" si="1"/>
        <v>27.725059802362491</v>
      </c>
      <c r="V3" s="118">
        <f t="shared" si="1"/>
        <v>30.941401860272677</v>
      </c>
      <c r="W3" s="118">
        <f t="shared" ref="W3:Y3" si="2">W4+W7+W9+W19</f>
        <v>40.621228013892626</v>
      </c>
      <c r="X3" s="118">
        <f t="shared" si="2"/>
        <v>33.867512013783632</v>
      </c>
      <c r="Y3" s="118">
        <f t="shared" si="2"/>
        <v>0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33.136339338164838</v>
      </c>
      <c r="C4" s="123">
        <f t="shared" si="3"/>
        <v>38.80799834139205</v>
      </c>
      <c r="D4" s="123">
        <f t="shared" si="3"/>
        <v>21.71475530538774</v>
      </c>
      <c r="E4" s="123">
        <f t="shared" si="3"/>
        <v>29.982966659094263</v>
      </c>
      <c r="F4" s="123">
        <f t="shared" si="3"/>
        <v>40.049539385888721</v>
      </c>
      <c r="G4" s="123">
        <f t="shared" si="3"/>
        <v>49.031614806085841</v>
      </c>
      <c r="H4" s="123">
        <f t="shared" si="3"/>
        <v>17.539409838930585</v>
      </c>
      <c r="I4" s="123">
        <f t="shared" si="3"/>
        <v>22.833152834020762</v>
      </c>
      <c r="J4" s="123">
        <f t="shared" si="3"/>
        <v>74.572732205827421</v>
      </c>
      <c r="K4" s="123">
        <f t="shared" si="3"/>
        <v>44.219207832001814</v>
      </c>
      <c r="L4" s="123">
        <f t="shared" si="3"/>
        <v>43.744961102620628</v>
      </c>
      <c r="M4" s="123">
        <f t="shared" si="3"/>
        <v>66.214050694786437</v>
      </c>
      <c r="N4" s="123">
        <f t="shared" si="3"/>
        <v>6.8652953310074851</v>
      </c>
      <c r="O4" s="123">
        <f t="shared" si="3"/>
        <v>14.437696149966804</v>
      </c>
      <c r="P4" s="123">
        <f t="shared" si="3"/>
        <v>34.137495213622607</v>
      </c>
      <c r="Q4" s="123">
        <f t="shared" si="3"/>
        <v>47.166185376544341</v>
      </c>
      <c r="R4" s="123">
        <f t="shared" ref="R4:V4" si="4">SUM(R5:R6)</f>
        <v>18.427992295335574</v>
      </c>
      <c r="S4" s="123">
        <f t="shared" si="4"/>
        <v>36.379463739896153</v>
      </c>
      <c r="T4" s="123">
        <f t="shared" si="4"/>
        <v>28.871824559248285</v>
      </c>
      <c r="U4" s="123">
        <f t="shared" si="4"/>
        <v>27.265581877462843</v>
      </c>
      <c r="V4" s="123">
        <f t="shared" si="4"/>
        <v>30.368878003560415</v>
      </c>
      <c r="W4" s="123">
        <f t="shared" ref="W4:Y4" si="5">SUM(W5:W6)</f>
        <v>40.039201602828165</v>
      </c>
      <c r="X4" s="123">
        <f t="shared" si="5"/>
        <v>33.302837377032795</v>
      </c>
      <c r="Y4" s="123">
        <f t="shared" si="5"/>
        <v>0</v>
      </c>
      <c r="DA4" s="130" t="s">
        <v>3085</v>
      </c>
    </row>
    <row r="5" spans="1:105" ht="12" customHeight="1" x14ac:dyDescent="0.25">
      <c r="A5" s="97" t="s">
        <v>51</v>
      </c>
      <c r="B5" s="99">
        <v>33.136339338164838</v>
      </c>
      <c r="C5" s="99">
        <v>38.80799834139205</v>
      </c>
      <c r="D5" s="99">
        <v>21.71475530538774</v>
      </c>
      <c r="E5" s="99">
        <v>29.982966659094263</v>
      </c>
      <c r="F5" s="99">
        <v>40.049539385888721</v>
      </c>
      <c r="G5" s="99">
        <v>49.031614806085841</v>
      </c>
      <c r="H5" s="99">
        <v>17.539409838930585</v>
      </c>
      <c r="I5" s="99">
        <v>22.833152834020762</v>
      </c>
      <c r="J5" s="99">
        <v>74.572732205827421</v>
      </c>
      <c r="K5" s="99">
        <v>44.219207832001814</v>
      </c>
      <c r="L5" s="99">
        <v>43.744961102620628</v>
      </c>
      <c r="M5" s="99">
        <v>66.214050694786437</v>
      </c>
      <c r="N5" s="99">
        <v>6.8652953310074851</v>
      </c>
      <c r="O5" s="99">
        <v>14.437696149966804</v>
      </c>
      <c r="P5" s="99">
        <v>34.137495213622607</v>
      </c>
      <c r="Q5" s="99">
        <v>47.166185376544341</v>
      </c>
      <c r="R5" s="99">
        <v>18.427992295335574</v>
      </c>
      <c r="S5" s="99">
        <v>36.379463739896153</v>
      </c>
      <c r="T5" s="99">
        <v>28.871824559248285</v>
      </c>
      <c r="U5" s="99">
        <v>27.265581877462843</v>
      </c>
      <c r="V5" s="99">
        <v>30.368878003560415</v>
      </c>
      <c r="W5" s="99">
        <v>40.039201602828165</v>
      </c>
      <c r="X5" s="99">
        <v>33.302837377032795</v>
      </c>
      <c r="Y5" s="99">
        <v>0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3.7695758739042462E-2</v>
      </c>
      <c r="C9" s="123">
        <v>3.7582827132669125E-2</v>
      </c>
      <c r="D9" s="123">
        <v>3.9137819546290128E-2</v>
      </c>
      <c r="E9" s="123">
        <v>3.954798345791502E-2</v>
      </c>
      <c r="F9" s="123">
        <v>4.0212146432171095E-2</v>
      </c>
      <c r="G9" s="123">
        <v>3.9139599919693138E-2</v>
      </c>
      <c r="H9" s="123">
        <v>3.0399734509621378E-2</v>
      </c>
      <c r="I9" s="123">
        <v>1.476359182447352E-2</v>
      </c>
      <c r="J9" s="123">
        <v>1.5748239165679297E-2</v>
      </c>
      <c r="K9" s="123">
        <v>1.6001876790570017E-2</v>
      </c>
      <c r="L9" s="123">
        <v>1.4836388866205953E-2</v>
      </c>
      <c r="M9" s="123">
        <v>1.2867566292803428E-2</v>
      </c>
      <c r="N9" s="123">
        <v>1.104701649990803E-2</v>
      </c>
      <c r="O9" s="123">
        <v>2.2954998431987284E-2</v>
      </c>
      <c r="P9" s="123">
        <v>2.3214959386427248E-2</v>
      </c>
      <c r="Q9" s="123">
        <v>1.8986060343119882E-2</v>
      </c>
      <c r="R9" s="123">
        <v>1.76166404464486E-2</v>
      </c>
      <c r="S9" s="123">
        <v>1.7134773563470079E-2</v>
      </c>
      <c r="T9" s="123">
        <v>1.5949817594757408E-2</v>
      </c>
      <c r="U9" s="123">
        <v>1.5799463009737735E-2</v>
      </c>
      <c r="V9" s="123">
        <v>1.7275465799921057E-2</v>
      </c>
      <c r="W9" s="123">
        <v>1.6798648749121251E-2</v>
      </c>
      <c r="X9" s="123">
        <v>2.1305471079699899E-2</v>
      </c>
      <c r="Y9" s="123">
        <v>0</v>
      </c>
      <c r="DA9" s="130" t="s">
        <v>3090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5.3709411052576286</v>
      </c>
      <c r="C11" s="99">
        <v>5.3390432963892573</v>
      </c>
      <c r="D11" s="99">
        <v>5.5833395514162651</v>
      </c>
      <c r="E11" s="99">
        <v>5.601365405455395</v>
      </c>
      <c r="F11" s="99">
        <v>5.6876955658423292</v>
      </c>
      <c r="G11" s="99">
        <v>5.59843756175633</v>
      </c>
      <c r="H11" s="99">
        <v>5.607231030299662</v>
      </c>
      <c r="I11" s="99">
        <v>5.1538356914525743</v>
      </c>
      <c r="J11" s="99">
        <v>5.561753132012405</v>
      </c>
      <c r="K11" s="99">
        <v>5.910026494650527</v>
      </c>
      <c r="L11" s="99">
        <v>5.5698276535214841</v>
      </c>
      <c r="M11" s="99">
        <v>4.6487007679637111</v>
      </c>
      <c r="N11" s="99">
        <v>4.0333884687441985</v>
      </c>
      <c r="O11" s="99">
        <v>5.6190556876014579</v>
      </c>
      <c r="P11" s="99">
        <v>5.3538118242127215</v>
      </c>
      <c r="Q11" s="99">
        <v>4.9996625570215691</v>
      </c>
      <c r="R11" s="99">
        <v>4.8982649317530171</v>
      </c>
      <c r="S11" s="99">
        <v>4.9810041758852588</v>
      </c>
      <c r="T11" s="99">
        <v>4.8588944327301888</v>
      </c>
      <c r="U11" s="99">
        <v>4.7111126065399791</v>
      </c>
      <c r="V11" s="99">
        <v>4.6948134914356885</v>
      </c>
      <c r="W11" s="99">
        <v>4.592948199171504</v>
      </c>
      <c r="X11" s="99">
        <v>4.6790092255802467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1.0754397024461779</v>
      </c>
      <c r="C12" s="99">
        <v>1.0604606145778648</v>
      </c>
      <c r="D12" s="99">
        <v>1.1392390494641491</v>
      </c>
      <c r="E12" s="99">
        <v>1.1079793881074569</v>
      </c>
      <c r="F12" s="99">
        <v>1.1477345968712027</v>
      </c>
      <c r="G12" s="99">
        <v>1.2806041071023806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1.0754397024461779</v>
      </c>
      <c r="C13" s="102">
        <v>1.0604606145778648</v>
      </c>
      <c r="D13" s="102">
        <v>1.1392390494641491</v>
      </c>
      <c r="E13" s="102">
        <v>1.1079793881074569</v>
      </c>
      <c r="F13" s="102">
        <v>1.1477345968712027</v>
      </c>
      <c r="G13" s="102">
        <v>1.2806041071023806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9.7525582473780015E-2</v>
      </c>
      <c r="C19" s="123">
        <v>9.7855296593782989E-2</v>
      </c>
      <c r="D19" s="123">
        <v>0.10360732973835647</v>
      </c>
      <c r="E19" s="123">
        <v>9.9719342072903727E-2</v>
      </c>
      <c r="F19" s="123">
        <v>0.11340524075433227</v>
      </c>
      <c r="G19" s="123">
        <v>0.1046098274287923</v>
      </c>
      <c r="H19" s="123">
        <v>0.10807083847451773</v>
      </c>
      <c r="I19" s="123">
        <v>0.11755904300461488</v>
      </c>
      <c r="J19" s="123">
        <v>0.11749154566502677</v>
      </c>
      <c r="K19" s="123">
        <v>0.10147048722883099</v>
      </c>
      <c r="L19" s="123">
        <v>0.12451130783284427</v>
      </c>
      <c r="M19" s="123">
        <v>0.11488981637772855</v>
      </c>
      <c r="N19" s="123">
        <v>3.9484610199659889E-2</v>
      </c>
      <c r="O19" s="123">
        <v>0.28913789386640881</v>
      </c>
      <c r="P19" s="123">
        <v>0.32157225232387943</v>
      </c>
      <c r="Q19" s="123">
        <v>0.29526082085443456</v>
      </c>
      <c r="R19" s="123">
        <v>0.27863933088359905</v>
      </c>
      <c r="S19" s="123">
        <v>0.29790510185158481</v>
      </c>
      <c r="T19" s="123">
        <v>0.39226938701621483</v>
      </c>
      <c r="U19" s="123">
        <v>0.44367846188991067</v>
      </c>
      <c r="V19" s="123">
        <v>0.5552483909123388</v>
      </c>
      <c r="W19" s="123">
        <v>0.56522776231534</v>
      </c>
      <c r="X19" s="123">
        <v>0.54336916567113491</v>
      </c>
      <c r="Y19" s="123">
        <v>0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2.2699720392243186</v>
      </c>
      <c r="C21" s="99">
        <v>2.2765868896108707</v>
      </c>
      <c r="D21" s="99">
        <v>2.4089600421345545</v>
      </c>
      <c r="E21" s="99">
        <v>2.3184099503754836</v>
      </c>
      <c r="F21" s="99">
        <v>2.6357232906917671</v>
      </c>
      <c r="G21" s="99">
        <v>2.438903405196986</v>
      </c>
      <c r="H21" s="99">
        <v>2.4162019583787631</v>
      </c>
      <c r="I21" s="99">
        <v>2.4803666216358304</v>
      </c>
      <c r="J21" s="99">
        <v>2.4896458526419174</v>
      </c>
      <c r="K21" s="99">
        <v>2.1830932009620336</v>
      </c>
      <c r="L21" s="99">
        <v>2.6967473162834779</v>
      </c>
      <c r="M21" s="99">
        <v>2.5086380784895232</v>
      </c>
      <c r="N21" s="99">
        <v>0.78160499467519517</v>
      </c>
      <c r="O21" s="99">
        <v>2.8070129243064672</v>
      </c>
      <c r="P21" s="99">
        <v>2.7037750312578961</v>
      </c>
      <c r="Q21" s="99">
        <v>2.349341495431688</v>
      </c>
      <c r="R21" s="99">
        <v>2.1897376218429812</v>
      </c>
      <c r="S21" s="99">
        <v>2.1509649146648986</v>
      </c>
      <c r="T21" s="99">
        <v>2.5623678672345731</v>
      </c>
      <c r="U21" s="99">
        <v>2.6150320844544601</v>
      </c>
      <c r="V21" s="99">
        <v>2.9587325554964683</v>
      </c>
      <c r="W21" s="99">
        <v>2.8098167264617118</v>
      </c>
      <c r="X21" s="99">
        <v>2.5985242344909381</v>
      </c>
      <c r="Y21" s="99">
        <v>0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22.816630514137927</v>
      </c>
      <c r="C24" s="118">
        <f t="shared" si="7"/>
        <v>25.547801875652631</v>
      </c>
      <c r="D24" s="118">
        <f t="shared" si="7"/>
        <v>22.608781500524561</v>
      </c>
      <c r="E24" s="118">
        <f t="shared" si="7"/>
        <v>26.533686251400582</v>
      </c>
      <c r="F24" s="118">
        <f t="shared" si="7"/>
        <v>29.292341888949103</v>
      </c>
      <c r="G24" s="118">
        <f t="shared" si="7"/>
        <v>29.024122328293451</v>
      </c>
      <c r="H24" s="118">
        <f t="shared" si="7"/>
        <v>28.411596550394414</v>
      </c>
      <c r="I24" s="118">
        <f t="shared" si="7"/>
        <v>26.736400193592001</v>
      </c>
      <c r="J24" s="118">
        <f t="shared" si="7"/>
        <v>26.022820904273779</v>
      </c>
      <c r="K24" s="118">
        <f t="shared" si="7"/>
        <v>19.954720505637486</v>
      </c>
      <c r="L24" s="118">
        <f t="shared" si="7"/>
        <v>22.506367032936236</v>
      </c>
      <c r="M24" s="118">
        <f t="shared" si="7"/>
        <v>17.976808753181594</v>
      </c>
      <c r="N24" s="118">
        <f t="shared" si="7"/>
        <v>7.1885406152127205</v>
      </c>
      <c r="O24" s="118">
        <f t="shared" si="7"/>
        <v>19.697787284794053</v>
      </c>
      <c r="P24" s="118">
        <f t="shared" si="7"/>
        <v>29.068113258289248</v>
      </c>
      <c r="Q24" s="118">
        <f t="shared" si="7"/>
        <v>24.862398468587873</v>
      </c>
      <c r="R24" s="118">
        <f t="shared" ref="R24:V24" si="8">R25+R28+R30+R39</f>
        <v>23.516188906728985</v>
      </c>
      <c r="S24" s="118">
        <f t="shared" si="8"/>
        <v>23.282222286508187</v>
      </c>
      <c r="T24" s="118">
        <f t="shared" si="8"/>
        <v>17.372321790014244</v>
      </c>
      <c r="U24" s="118">
        <f t="shared" si="8"/>
        <v>12.511930235706599</v>
      </c>
      <c r="V24" s="118">
        <f t="shared" si="8"/>
        <v>5.120102205463998</v>
      </c>
      <c r="W24" s="118">
        <f t="shared" ref="W24:Y24" si="9">W25+W28+W30+W39</f>
        <v>16.360673719864494</v>
      </c>
      <c r="X24" s="118">
        <f t="shared" si="9"/>
        <v>16.326364805459978</v>
      </c>
      <c r="Y24" s="118">
        <f t="shared" si="9"/>
        <v>13.492606257598645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22.681254195502028</v>
      </c>
      <c r="C25" s="123">
        <f t="shared" si="10"/>
        <v>25.413452796608226</v>
      </c>
      <c r="D25" s="123">
        <f t="shared" si="10"/>
        <v>22.467449308718905</v>
      </c>
      <c r="E25" s="123">
        <f t="shared" si="10"/>
        <v>26.397838773175245</v>
      </c>
      <c r="F25" s="123">
        <f t="shared" si="10"/>
        <v>29.149208289281326</v>
      </c>
      <c r="G25" s="123">
        <f t="shared" si="10"/>
        <v>28.893430348759139</v>
      </c>
      <c r="H25" s="123">
        <f t="shared" si="10"/>
        <v>28.283280636521532</v>
      </c>
      <c r="I25" s="123">
        <f t="shared" si="10"/>
        <v>26.608492271760976</v>
      </c>
      <c r="J25" s="123">
        <f t="shared" si="10"/>
        <v>25.89237245574061</v>
      </c>
      <c r="K25" s="123">
        <f t="shared" si="10"/>
        <v>19.837572347042865</v>
      </c>
      <c r="L25" s="123">
        <f t="shared" si="10"/>
        <v>22.372244460882339</v>
      </c>
      <c r="M25" s="123">
        <f t="shared" si="10"/>
        <v>17.851357420234944</v>
      </c>
      <c r="N25" s="123">
        <f t="shared" si="10"/>
        <v>7.1364825544753305</v>
      </c>
      <c r="O25" s="123">
        <f t="shared" si="10"/>
        <v>19.474362913356874</v>
      </c>
      <c r="P25" s="123">
        <f t="shared" si="10"/>
        <v>28.809838833208502</v>
      </c>
      <c r="Q25" s="123">
        <f t="shared" si="10"/>
        <v>24.61084340770784</v>
      </c>
      <c r="R25" s="123">
        <f t="shared" ref="R25:V25" si="11">SUM(R26:R27)</f>
        <v>23.265398194242316</v>
      </c>
      <c r="S25" s="123">
        <f t="shared" si="11"/>
        <v>23.000243707205875</v>
      </c>
      <c r="T25" s="123">
        <f t="shared" si="11"/>
        <v>16.981566982282875</v>
      </c>
      <c r="U25" s="123">
        <f t="shared" si="11"/>
        <v>12.041280046668909</v>
      </c>
      <c r="V25" s="123">
        <f t="shared" si="11"/>
        <v>4.5141275084430168</v>
      </c>
      <c r="W25" s="123">
        <f t="shared" ref="W25:Y25" si="12">SUM(W26:W27)</f>
        <v>15.759211243365131</v>
      </c>
      <c r="X25" s="123">
        <f t="shared" si="12"/>
        <v>15.80706746817747</v>
      </c>
      <c r="Y25" s="123">
        <f t="shared" si="12"/>
        <v>13.03802064176149</v>
      </c>
      <c r="DA25" s="130" t="s">
        <v>3105</v>
      </c>
    </row>
    <row r="26" spans="1:105" ht="12" customHeight="1" x14ac:dyDescent="0.25">
      <c r="A26" s="97" t="s">
        <v>74</v>
      </c>
      <c r="B26" s="99">
        <v>22.681254195502028</v>
      </c>
      <c r="C26" s="99">
        <v>25.413452796608226</v>
      </c>
      <c r="D26" s="99">
        <v>22.467449308718905</v>
      </c>
      <c r="E26" s="99">
        <v>26.397838773175245</v>
      </c>
      <c r="F26" s="99">
        <v>29.149208289281326</v>
      </c>
      <c r="G26" s="99">
        <v>28.893430348759139</v>
      </c>
      <c r="H26" s="99">
        <v>28.283280636521532</v>
      </c>
      <c r="I26" s="99">
        <v>26.608492271760976</v>
      </c>
      <c r="J26" s="99">
        <v>25.89237245574061</v>
      </c>
      <c r="K26" s="99">
        <v>19.837572347042865</v>
      </c>
      <c r="L26" s="99">
        <v>22.372244460882339</v>
      </c>
      <c r="M26" s="99">
        <v>17.851357420234944</v>
      </c>
      <c r="N26" s="99">
        <v>7.1364825544753305</v>
      </c>
      <c r="O26" s="99">
        <v>19.474362913356874</v>
      </c>
      <c r="P26" s="99">
        <v>28.809838833208502</v>
      </c>
      <c r="Q26" s="99">
        <v>24.61084340770784</v>
      </c>
      <c r="R26" s="99">
        <v>23.265398194242316</v>
      </c>
      <c r="S26" s="99">
        <v>23.000243707205875</v>
      </c>
      <c r="T26" s="99">
        <v>16.981566982282875</v>
      </c>
      <c r="U26" s="99">
        <v>12.041280046668909</v>
      </c>
      <c r="V26" s="99">
        <v>4.5141275084430168</v>
      </c>
      <c r="W26" s="99">
        <v>15.759211243365131</v>
      </c>
      <c r="X26" s="99">
        <v>15.80706746817747</v>
      </c>
      <c r="Y26" s="99">
        <v>13.03802064176149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3.7861677116377779E-2</v>
      </c>
      <c r="C30" s="123">
        <v>3.854067182961355E-2</v>
      </c>
      <c r="D30" s="123">
        <v>4.0571891452178412E-2</v>
      </c>
      <c r="E30" s="123">
        <v>4.2557580086868552E-2</v>
      </c>
      <c r="F30" s="123">
        <v>4.292433746915239E-2</v>
      </c>
      <c r="G30" s="123">
        <v>4.016696398963928E-2</v>
      </c>
      <c r="H30" s="123">
        <v>3.642233937348531E-2</v>
      </c>
      <c r="I30" s="123">
        <v>3.0754525618305713E-2</v>
      </c>
      <c r="J30" s="123">
        <v>2.9420608102056562E-2</v>
      </c>
      <c r="K30" s="123">
        <v>2.7594762183832947E-2</v>
      </c>
      <c r="L30" s="123">
        <v>2.3173716899422828E-2</v>
      </c>
      <c r="M30" s="123">
        <v>1.7058557226783531E-2</v>
      </c>
      <c r="N30" s="123">
        <v>1.3927897928085339E-2</v>
      </c>
      <c r="O30" s="123">
        <v>2.3147514268736839E-2</v>
      </c>
      <c r="P30" s="123">
        <v>2.4332956036129259E-2</v>
      </c>
      <c r="Q30" s="123">
        <v>2.2931654289863629E-2</v>
      </c>
      <c r="R30" s="123">
        <v>2.2122144328788614E-2</v>
      </c>
      <c r="S30" s="123">
        <v>2.2931051125981809E-2</v>
      </c>
      <c r="T30" s="123">
        <v>2.3278440844461252E-2</v>
      </c>
      <c r="U30" s="123">
        <v>2.4343906244845032E-2</v>
      </c>
      <c r="V30" s="123">
        <v>2.4155791104482741E-2</v>
      </c>
      <c r="W30" s="123">
        <v>2.3195266747756696E-2</v>
      </c>
      <c r="X30" s="123">
        <v>2.0857655902937335E-2</v>
      </c>
      <c r="Y30" s="123">
        <v>1.952101976343763E-2</v>
      </c>
      <c r="DA30" s="130" t="s">
        <v>3110</v>
      </c>
    </row>
    <row r="31" spans="1:105" ht="12" customHeight="1" x14ac:dyDescent="0.25">
      <c r="A31" s="97" t="s">
        <v>141</v>
      </c>
      <c r="B31" s="99">
        <v>5.3709411052576268</v>
      </c>
      <c r="C31" s="99">
        <v>5.3187218666115275</v>
      </c>
      <c r="D31" s="99">
        <v>5.5563904652319094</v>
      </c>
      <c r="E31" s="99">
        <v>5.5360258806929057</v>
      </c>
      <c r="F31" s="99">
        <v>5.5699486365577711</v>
      </c>
      <c r="G31" s="99">
        <v>5.4252100272844839</v>
      </c>
      <c r="H31" s="99">
        <v>5.4905989971952138</v>
      </c>
      <c r="I31" s="99">
        <v>5.2048833497916736</v>
      </c>
      <c r="J31" s="99">
        <v>5.6049052119531657</v>
      </c>
      <c r="K31" s="99">
        <v>5.9239268455114953</v>
      </c>
      <c r="L31" s="99">
        <v>5.5546942190719193</v>
      </c>
      <c r="M31" s="99">
        <v>4.5792862399956675</v>
      </c>
      <c r="N31" s="99">
        <v>4.0080270821102477</v>
      </c>
      <c r="O31" s="99">
        <v>5.8286068850756028</v>
      </c>
      <c r="P31" s="99">
        <v>5.5505293806578848</v>
      </c>
      <c r="Q31" s="99">
        <v>5.1613356796608567</v>
      </c>
      <c r="R31" s="99">
        <v>4.9791142152262484</v>
      </c>
      <c r="S31" s="99">
        <v>5.0238156722696576</v>
      </c>
      <c r="T31" s="99">
        <v>4.8383669374175104</v>
      </c>
      <c r="U31" s="99">
        <v>4.6943571103389932</v>
      </c>
      <c r="V31" s="99">
        <v>4.6384400655920439</v>
      </c>
      <c r="W31" s="99">
        <v>4.5817523950990635</v>
      </c>
      <c r="X31" s="99">
        <v>4.6125102937201019</v>
      </c>
      <c r="Y31" s="99">
        <v>4.5892765058489315</v>
      </c>
      <c r="DA31" s="63" t="s">
        <v>3111</v>
      </c>
    </row>
    <row r="32" spans="1:105" ht="12" customHeight="1" x14ac:dyDescent="0.25">
      <c r="A32" s="97" t="s">
        <v>140</v>
      </c>
      <c r="B32" s="99">
        <v>1.0754397024461779</v>
      </c>
      <c r="C32" s="99">
        <v>1.0547622834553052</v>
      </c>
      <c r="D32" s="99">
        <v>1.1320971325938611</v>
      </c>
      <c r="E32" s="99">
        <v>1.0927069323078098</v>
      </c>
      <c r="F32" s="99">
        <v>1.1287500640303356</v>
      </c>
      <c r="G32" s="99">
        <v>1.2457215988916275</v>
      </c>
      <c r="H32" s="99">
        <v>1.1205495634614313</v>
      </c>
      <c r="I32" s="99">
        <v>1.0698252419917511</v>
      </c>
      <c r="J32" s="99">
        <v>1.1311682666353553</v>
      </c>
      <c r="K32" s="99">
        <v>1.2092664881765973</v>
      </c>
      <c r="L32" s="99">
        <v>1.1282688329965642</v>
      </c>
      <c r="M32" s="99">
        <v>0.77514535329858869</v>
      </c>
      <c r="N32" s="99">
        <v>4.1678648475558577E-2</v>
      </c>
      <c r="O32" s="99">
        <v>1.0300073080844014</v>
      </c>
      <c r="P32" s="99">
        <v>0.97698961384368987</v>
      </c>
      <c r="Q32" s="99">
        <v>0.8625478485393504</v>
      </c>
      <c r="R32" s="99">
        <v>0.94729335708994589</v>
      </c>
      <c r="S32" s="99">
        <v>0.98061795337638935</v>
      </c>
      <c r="T32" s="99">
        <v>0.89355259234688911</v>
      </c>
      <c r="U32" s="99">
        <v>0.81406707728253902</v>
      </c>
      <c r="V32" s="99">
        <v>0.67393648230360625</v>
      </c>
      <c r="W32" s="99">
        <v>0.82946170722593116</v>
      </c>
      <c r="X32" s="99">
        <v>0.84565419796915309</v>
      </c>
      <c r="Y32" s="99">
        <v>0.72039199127458586</v>
      </c>
      <c r="DA32" s="63" t="s">
        <v>3112</v>
      </c>
    </row>
    <row r="33" spans="1:105" ht="12" customHeight="1" x14ac:dyDescent="0.25">
      <c r="A33" s="100" t="s">
        <v>50</v>
      </c>
      <c r="B33" s="102">
        <v>1.0754397024461779</v>
      </c>
      <c r="C33" s="102">
        <v>1.0547622834553052</v>
      </c>
      <c r="D33" s="102">
        <v>1.1320971325938611</v>
      </c>
      <c r="E33" s="102">
        <v>1.0927069323078098</v>
      </c>
      <c r="F33" s="102">
        <v>1.1287500640303356</v>
      </c>
      <c r="G33" s="102">
        <v>1.2457215988916275</v>
      </c>
      <c r="H33" s="102">
        <v>1.1205495634614313</v>
      </c>
      <c r="I33" s="102">
        <v>1.0698252419917511</v>
      </c>
      <c r="J33" s="102">
        <v>1.1311682666353553</v>
      </c>
      <c r="K33" s="102">
        <v>1.2092664881765973</v>
      </c>
      <c r="L33" s="102">
        <v>1.1282688329965642</v>
      </c>
      <c r="M33" s="102">
        <v>0.77514535329858869</v>
      </c>
      <c r="N33" s="102">
        <v>4.1678648475558577E-2</v>
      </c>
      <c r="O33" s="102">
        <v>1.0300073080844014</v>
      </c>
      <c r="P33" s="102">
        <v>0.97698961384368987</v>
      </c>
      <c r="Q33" s="102">
        <v>0.8625478485393504</v>
      </c>
      <c r="R33" s="102">
        <v>0.94729335708994589</v>
      </c>
      <c r="S33" s="102">
        <v>0.98061795337638935</v>
      </c>
      <c r="T33" s="102">
        <v>0.89355259234688911</v>
      </c>
      <c r="U33" s="102">
        <v>0.81406707728253902</v>
      </c>
      <c r="V33" s="102">
        <v>0.67393648230360625</v>
      </c>
      <c r="W33" s="102">
        <v>0.82946170722593116</v>
      </c>
      <c r="X33" s="102">
        <v>0.84565419796915309</v>
      </c>
      <c r="Y33" s="102">
        <v>0.72039199127458586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9.7514641519521675E-2</v>
      </c>
      <c r="C39" s="123">
        <v>9.5808407214791419E-2</v>
      </c>
      <c r="D39" s="123">
        <v>0.10076030035347969</v>
      </c>
      <c r="E39" s="123">
        <v>9.328989813846944E-2</v>
      </c>
      <c r="F39" s="123">
        <v>0.10020926219862503</v>
      </c>
      <c r="G39" s="123">
        <v>9.0525015544673029E-2</v>
      </c>
      <c r="H39" s="123">
        <v>9.1893574499396738E-2</v>
      </c>
      <c r="I39" s="123">
        <v>9.7153396212717319E-2</v>
      </c>
      <c r="J39" s="123">
        <v>0.10102784043111172</v>
      </c>
      <c r="K39" s="123">
        <v>8.9553396410787633E-2</v>
      </c>
      <c r="L39" s="123">
        <v>0.11094885515447592</v>
      </c>
      <c r="M39" s="123">
        <v>0.10839277571986845</v>
      </c>
      <c r="N39" s="123">
        <v>3.8130162809304487E-2</v>
      </c>
      <c r="O39" s="123">
        <v>0.20027685716844351</v>
      </c>
      <c r="P39" s="123">
        <v>0.23394146904461643</v>
      </c>
      <c r="Q39" s="123">
        <v>0.22862340659016911</v>
      </c>
      <c r="R39" s="123">
        <v>0.22866856815787717</v>
      </c>
      <c r="S39" s="123">
        <v>0.25904752817632737</v>
      </c>
      <c r="T39" s="123">
        <v>0.36747636688690966</v>
      </c>
      <c r="U39" s="123">
        <v>0.44630628279284484</v>
      </c>
      <c r="V39" s="123">
        <v>0.5818189059164981</v>
      </c>
      <c r="W39" s="123">
        <v>0.57826720975160306</v>
      </c>
      <c r="X39" s="123">
        <v>0.49843968137957045</v>
      </c>
      <c r="Y39" s="123">
        <v>0.43506459607371711</v>
      </c>
      <c r="DA39" s="130" t="s">
        <v>3119</v>
      </c>
    </row>
    <row r="40" spans="1:105" ht="12" customHeight="1" x14ac:dyDescent="0.25">
      <c r="A40" s="97" t="s">
        <v>50</v>
      </c>
      <c r="B40" s="99">
        <v>2.2699720392243181</v>
      </c>
      <c r="C40" s="99">
        <v>2.2751642360216637</v>
      </c>
      <c r="D40" s="99">
        <v>2.4070608264541375</v>
      </c>
      <c r="E40" s="99">
        <v>2.3139746361595295</v>
      </c>
      <c r="F40" s="99">
        <v>2.6244312233839042</v>
      </c>
      <c r="G40" s="99">
        <v>2.4198490861978836</v>
      </c>
      <c r="H40" s="99">
        <v>2.4066499749417591</v>
      </c>
      <c r="I40" s="99">
        <v>2.4836024689209526</v>
      </c>
      <c r="J40" s="99">
        <v>2.4918476615093486</v>
      </c>
      <c r="K40" s="99">
        <v>2.1839154240730201</v>
      </c>
      <c r="L40" s="99">
        <v>2.6963289399628763</v>
      </c>
      <c r="M40" s="99">
        <v>2.5059229538560417</v>
      </c>
      <c r="N40" s="99">
        <v>0.78098989207094427</v>
      </c>
      <c r="O40" s="99">
        <v>2.8082200757941744</v>
      </c>
      <c r="P40" s="99">
        <v>2.7046294767177126</v>
      </c>
      <c r="Q40" s="99">
        <v>2.349851013822434</v>
      </c>
      <c r="R40" s="99">
        <v>2.1894038711449757</v>
      </c>
      <c r="S40" s="99">
        <v>2.1519690091651027</v>
      </c>
      <c r="T40" s="99">
        <v>2.5606151972702582</v>
      </c>
      <c r="U40" s="99">
        <v>2.6118913928810592</v>
      </c>
      <c r="V40" s="99">
        <v>2.9457501648187527</v>
      </c>
      <c r="W40" s="99">
        <v>2.7929942179412461</v>
      </c>
      <c r="X40" s="99">
        <v>2.5759437173972204</v>
      </c>
      <c r="Y40" s="99">
        <v>2.277394377258442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32.506897332662724</v>
      </c>
      <c r="C43" s="118">
        <f t="shared" si="14"/>
        <v>34.300807958191612</v>
      </c>
      <c r="D43" s="118">
        <f t="shared" si="14"/>
        <v>35.135761431151657</v>
      </c>
      <c r="E43" s="118">
        <f t="shared" si="14"/>
        <v>41.074651527236838</v>
      </c>
      <c r="F43" s="118">
        <f t="shared" si="14"/>
        <v>38.185521414721542</v>
      </c>
      <c r="G43" s="118">
        <f t="shared" si="14"/>
        <v>39.79774764331615</v>
      </c>
      <c r="H43" s="118">
        <f t="shared" si="14"/>
        <v>39.37051114915139</v>
      </c>
      <c r="I43" s="118">
        <f t="shared" si="14"/>
        <v>36.628182747178748</v>
      </c>
      <c r="J43" s="118">
        <f t="shared" si="14"/>
        <v>36.029924830190723</v>
      </c>
      <c r="K43" s="118">
        <f t="shared" si="14"/>
        <v>31.312324088772261</v>
      </c>
      <c r="L43" s="118">
        <f t="shared" si="14"/>
        <v>28.910876650806689</v>
      </c>
      <c r="M43" s="118">
        <f t="shared" si="14"/>
        <v>40.794704387390084</v>
      </c>
      <c r="N43" s="118">
        <f t="shared" si="14"/>
        <v>32.23067874323425</v>
      </c>
      <c r="O43" s="118">
        <f t="shared" si="14"/>
        <v>16.099137565560834</v>
      </c>
      <c r="P43" s="118">
        <f t="shared" si="14"/>
        <v>16.848893250181924</v>
      </c>
      <c r="Q43" s="118">
        <f t="shared" si="14"/>
        <v>26.005647890393483</v>
      </c>
      <c r="R43" s="118">
        <f t="shared" ref="R43:V43" si="15">R44+R47+R49+R58</f>
        <v>23.300753024645928</v>
      </c>
      <c r="S43" s="118">
        <f t="shared" si="15"/>
        <v>23.396536180718321</v>
      </c>
      <c r="T43" s="118">
        <f t="shared" si="15"/>
        <v>19.750751728874629</v>
      </c>
      <c r="U43" s="118">
        <f t="shared" si="15"/>
        <v>21.483024167223999</v>
      </c>
      <c r="V43" s="118">
        <f t="shared" si="15"/>
        <v>23.720972704437749</v>
      </c>
      <c r="W43" s="118">
        <f t="shared" ref="W43:Y43" si="16">W44+W47+W49+W58</f>
        <v>20.552788810835711</v>
      </c>
      <c r="X43" s="118">
        <f t="shared" si="16"/>
        <v>23.941923889198446</v>
      </c>
      <c r="Y43" s="118">
        <f t="shared" si="16"/>
        <v>16.851488289412359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30.647857201250613</v>
      </c>
      <c r="C44" s="123">
        <f t="shared" si="17"/>
        <v>32.518837490092402</v>
      </c>
      <c r="D44" s="123">
        <f t="shared" si="17"/>
        <v>33.462684079394926</v>
      </c>
      <c r="E44" s="123">
        <f t="shared" si="17"/>
        <v>39.427287858012384</v>
      </c>
      <c r="F44" s="123">
        <f t="shared" si="17"/>
        <v>36.647991991504689</v>
      </c>
      <c r="G44" s="123">
        <f t="shared" si="17"/>
        <v>38.369775013022227</v>
      </c>
      <c r="H44" s="123">
        <f t="shared" si="17"/>
        <v>37.984871523896857</v>
      </c>
      <c r="I44" s="123">
        <f t="shared" si="17"/>
        <v>35.327124432712189</v>
      </c>
      <c r="J44" s="123">
        <f t="shared" si="17"/>
        <v>34.672219440870535</v>
      </c>
      <c r="K44" s="123">
        <f t="shared" si="17"/>
        <v>30.00809052488313</v>
      </c>
      <c r="L44" s="123">
        <f t="shared" si="17"/>
        <v>27.682553055622524</v>
      </c>
      <c r="M44" s="123">
        <f t="shared" si="17"/>
        <v>39.524669974056941</v>
      </c>
      <c r="N44" s="123">
        <f t="shared" si="17"/>
        <v>31.093237592223058</v>
      </c>
      <c r="O44" s="123">
        <f t="shared" si="17"/>
        <v>15.034589438103387</v>
      </c>
      <c r="P44" s="123">
        <f t="shared" si="17"/>
        <v>15.716590136249708</v>
      </c>
      <c r="Q44" s="123">
        <f t="shared" si="17"/>
        <v>24.698478214523298</v>
      </c>
      <c r="R44" s="123">
        <f t="shared" ref="R44:V44" si="18">SUM(R45:R46)</f>
        <v>21.954683998457771</v>
      </c>
      <c r="S44" s="123">
        <f t="shared" si="18"/>
        <v>22.280911013865847</v>
      </c>
      <c r="T44" s="123">
        <f t="shared" si="18"/>
        <v>18.501046013437481</v>
      </c>
      <c r="U44" s="123">
        <f t="shared" si="18"/>
        <v>20.083818492301383</v>
      </c>
      <c r="V44" s="123">
        <f t="shared" si="18"/>
        <v>22.238550479206584</v>
      </c>
      <c r="W44" s="123">
        <f t="shared" ref="W44:Y44" si="19">SUM(W45:W46)</f>
        <v>18.936838568703813</v>
      </c>
      <c r="X44" s="123">
        <f t="shared" si="19"/>
        <v>22.009215665391594</v>
      </c>
      <c r="Y44" s="123">
        <f t="shared" si="19"/>
        <v>14.868610714139257</v>
      </c>
      <c r="DA44" s="130" t="s">
        <v>3123</v>
      </c>
    </row>
    <row r="45" spans="1:105" ht="12" customHeight="1" x14ac:dyDescent="0.25">
      <c r="A45" s="97" t="s">
        <v>211</v>
      </c>
      <c r="B45" s="99">
        <v>30.647857201250613</v>
      </c>
      <c r="C45" s="99">
        <v>32.518837490092402</v>
      </c>
      <c r="D45" s="99">
        <v>33.462684079394926</v>
      </c>
      <c r="E45" s="99">
        <v>39.427287858012384</v>
      </c>
      <c r="F45" s="99">
        <v>36.647991991504689</v>
      </c>
      <c r="G45" s="99">
        <v>38.369775013022227</v>
      </c>
      <c r="H45" s="99">
        <v>37.984871523896857</v>
      </c>
      <c r="I45" s="99">
        <v>35.327124432712189</v>
      </c>
      <c r="J45" s="99">
        <v>34.672219440870535</v>
      </c>
      <c r="K45" s="99">
        <v>30.00809052488313</v>
      </c>
      <c r="L45" s="99">
        <v>27.682553055622524</v>
      </c>
      <c r="M45" s="99">
        <v>39.524669974056941</v>
      </c>
      <c r="N45" s="99">
        <v>31.093237592223058</v>
      </c>
      <c r="O45" s="99">
        <v>15.034589438103387</v>
      </c>
      <c r="P45" s="99">
        <v>15.716590136249708</v>
      </c>
      <c r="Q45" s="99">
        <v>24.698478214523298</v>
      </c>
      <c r="R45" s="99">
        <v>21.954683998457771</v>
      </c>
      <c r="S45" s="99">
        <v>22.280911013865847</v>
      </c>
      <c r="T45" s="99">
        <v>18.501046013437481</v>
      </c>
      <c r="U45" s="99">
        <v>20.083818492301383</v>
      </c>
      <c r="V45" s="99">
        <v>22.238550479206584</v>
      </c>
      <c r="W45" s="99">
        <v>18.936838568703813</v>
      </c>
      <c r="X45" s="99">
        <v>22.009215665391594</v>
      </c>
      <c r="Y45" s="99">
        <v>14.868610714139257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1.7615301844383935</v>
      </c>
      <c r="C49" s="123">
        <v>1.6886712489471671</v>
      </c>
      <c r="D49" s="123">
        <v>1.582437781910933</v>
      </c>
      <c r="E49" s="123">
        <v>1.5650154596978145</v>
      </c>
      <c r="F49" s="123">
        <v>1.4482452752092874</v>
      </c>
      <c r="G49" s="123">
        <v>1.3464537560776833</v>
      </c>
      <c r="H49" s="123">
        <v>1.3028772131438697</v>
      </c>
      <c r="I49" s="123">
        <v>1.2125672487041022</v>
      </c>
      <c r="J49" s="123">
        <v>1.2641919036318952</v>
      </c>
      <c r="K49" s="123">
        <v>1.2191217384428714</v>
      </c>
      <c r="L49" s="123">
        <v>1.1192552695732274</v>
      </c>
      <c r="M49" s="123">
        <v>1.163376923710413</v>
      </c>
      <c r="N49" s="123">
        <v>1.1008693995718575</v>
      </c>
      <c r="O49" s="123">
        <v>0.8865177789263855</v>
      </c>
      <c r="P49" s="123">
        <v>0.92989426302313238</v>
      </c>
      <c r="Q49" s="123">
        <v>1.1092662751494464</v>
      </c>
      <c r="R49" s="123">
        <v>1.1384769368825125</v>
      </c>
      <c r="S49" s="123">
        <v>0.86230770447698235</v>
      </c>
      <c r="T49" s="123">
        <v>0.85672084036089957</v>
      </c>
      <c r="U49" s="123">
        <v>0.89944867372685111</v>
      </c>
      <c r="V49" s="123">
        <v>0.85200283502276464</v>
      </c>
      <c r="W49" s="123">
        <v>0.997275403140371</v>
      </c>
      <c r="X49" s="123">
        <v>1.3560901142672872</v>
      </c>
      <c r="Y49" s="123">
        <v>1.4720505139899331</v>
      </c>
      <c r="DA49" s="130" t="s">
        <v>3128</v>
      </c>
    </row>
    <row r="50" spans="1:105" ht="12" customHeight="1" x14ac:dyDescent="0.25">
      <c r="A50" s="97" t="s">
        <v>138</v>
      </c>
      <c r="B50" s="99">
        <v>7.124347596643843</v>
      </c>
      <c r="C50" s="99">
        <v>7.0987334003451528</v>
      </c>
      <c r="D50" s="99">
        <v>7.0204732451333989</v>
      </c>
      <c r="E50" s="99">
        <v>7.2896182595600596</v>
      </c>
      <c r="F50" s="99">
        <v>7.2800087389616408</v>
      </c>
      <c r="G50" s="99">
        <v>7.0735379599960755</v>
      </c>
      <c r="H50" s="99">
        <v>7.1427177093083509</v>
      </c>
      <c r="I50" s="99">
        <v>6.945183526592162</v>
      </c>
      <c r="J50" s="99">
        <v>7.6582414904749845</v>
      </c>
      <c r="K50" s="99">
        <v>7.8218105501834003</v>
      </c>
      <c r="L50" s="99">
        <v>7.3656179620410631</v>
      </c>
      <c r="M50" s="99">
        <v>7.5838185526743391</v>
      </c>
      <c r="N50" s="99">
        <v>7.2129650208645968</v>
      </c>
      <c r="O50" s="99">
        <v>6.1829732847372956</v>
      </c>
      <c r="P50" s="99">
        <v>6.5807700633336745</v>
      </c>
      <c r="Q50" s="99">
        <v>7.3504236425771339</v>
      </c>
      <c r="R50" s="99">
        <v>7.5163053543572849</v>
      </c>
      <c r="S50" s="99">
        <v>6.020564914181266</v>
      </c>
      <c r="T50" s="99">
        <v>5.9734084840960726</v>
      </c>
      <c r="U50" s="99">
        <v>6.2243229553423358</v>
      </c>
      <c r="V50" s="99">
        <v>5.4814025667140989</v>
      </c>
      <c r="W50" s="99">
        <v>5.5856892608581878</v>
      </c>
      <c r="X50" s="99">
        <v>6.590920093325499</v>
      </c>
      <c r="Y50" s="99">
        <v>5.9127757518108268</v>
      </c>
      <c r="DA50" s="63" t="s">
        <v>3129</v>
      </c>
    </row>
    <row r="51" spans="1:105" ht="12" customHeight="1" x14ac:dyDescent="0.25">
      <c r="A51" s="97" t="s">
        <v>137</v>
      </c>
      <c r="B51" s="99">
        <v>1.4324711270222903</v>
      </c>
      <c r="C51" s="99">
        <v>1.4155681980136325</v>
      </c>
      <c r="D51" s="99">
        <v>1.4373582840433072</v>
      </c>
      <c r="E51" s="99">
        <v>1.4428793985797084</v>
      </c>
      <c r="F51" s="99">
        <v>1.4869819158629523</v>
      </c>
      <c r="G51" s="99">
        <v>1.6347261255415229</v>
      </c>
      <c r="H51" s="99">
        <v>1.4719826282142612</v>
      </c>
      <c r="I51" s="99">
        <v>1.4245353123732669</v>
      </c>
      <c r="J51" s="99">
        <v>1.5463234321699877</v>
      </c>
      <c r="K51" s="99">
        <v>1.582743511639717</v>
      </c>
      <c r="L51" s="99">
        <v>1.4947610160238527</v>
      </c>
      <c r="M51" s="99">
        <v>1.5311977012915772</v>
      </c>
      <c r="N51" s="99">
        <v>1.2302584799278768</v>
      </c>
      <c r="O51" s="99">
        <v>1.1598304211109545</v>
      </c>
      <c r="P51" s="99">
        <v>1.2179444154506822</v>
      </c>
      <c r="Q51" s="99">
        <v>1.3041725805938962</v>
      </c>
      <c r="R51" s="99">
        <v>1.5116617347797305</v>
      </c>
      <c r="S51" s="99">
        <v>1.2114172050611083</v>
      </c>
      <c r="T51" s="99">
        <v>1.0712729157235357</v>
      </c>
      <c r="U51" s="99">
        <v>1.0143585802999853</v>
      </c>
      <c r="V51" s="99">
        <v>0.81110907804619614</v>
      </c>
      <c r="W51" s="99">
        <v>1.0188431864644665</v>
      </c>
      <c r="X51" s="99">
        <v>1.2699853558805982</v>
      </c>
      <c r="Y51" s="99">
        <v>0.939046749381104</v>
      </c>
      <c r="DA51" s="63" t="s">
        <v>3130</v>
      </c>
    </row>
    <row r="52" spans="1:105" ht="12" customHeight="1" x14ac:dyDescent="0.25">
      <c r="A52" s="100" t="s">
        <v>211</v>
      </c>
      <c r="B52" s="102">
        <v>1.4324711270222903</v>
      </c>
      <c r="C52" s="102">
        <v>1.4155681980136325</v>
      </c>
      <c r="D52" s="102">
        <v>1.4373582840433072</v>
      </c>
      <c r="E52" s="102">
        <v>1.4428793985797084</v>
      </c>
      <c r="F52" s="102">
        <v>1.4869819158629523</v>
      </c>
      <c r="G52" s="102">
        <v>1.6347261255415229</v>
      </c>
      <c r="H52" s="102">
        <v>1.4719826282142612</v>
      </c>
      <c r="I52" s="102">
        <v>1.4245353123732669</v>
      </c>
      <c r="J52" s="102">
        <v>1.5463234321699877</v>
      </c>
      <c r="K52" s="102">
        <v>1.582743511639717</v>
      </c>
      <c r="L52" s="102">
        <v>1.4947610160238527</v>
      </c>
      <c r="M52" s="102">
        <v>1.5311977012915772</v>
      </c>
      <c r="N52" s="102">
        <v>1.2302584799278768</v>
      </c>
      <c r="O52" s="102">
        <v>1.1598304211109545</v>
      </c>
      <c r="P52" s="102">
        <v>1.2179444154506822</v>
      </c>
      <c r="Q52" s="102">
        <v>1.3041725805938962</v>
      </c>
      <c r="R52" s="102">
        <v>1.5116617347797305</v>
      </c>
      <c r="S52" s="102">
        <v>1.2114172050611083</v>
      </c>
      <c r="T52" s="102">
        <v>1.0712729157235357</v>
      </c>
      <c r="U52" s="102">
        <v>1.0143585802999853</v>
      </c>
      <c r="V52" s="102">
        <v>0.81110907804619614</v>
      </c>
      <c r="W52" s="102">
        <v>1.0188431864644665</v>
      </c>
      <c r="X52" s="102">
        <v>1.2699853558805982</v>
      </c>
      <c r="Y52" s="102">
        <v>0.939046749381104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9.7509946973713804E-2</v>
      </c>
      <c r="C58" s="123">
        <v>9.329921915204159E-2</v>
      </c>
      <c r="D58" s="123">
        <v>9.0639569845798282E-2</v>
      </c>
      <c r="E58" s="123">
        <v>8.2348209526645302E-2</v>
      </c>
      <c r="F58" s="123">
        <v>8.9284148007565414E-2</v>
      </c>
      <c r="G58" s="123">
        <v>8.1518874216237366E-2</v>
      </c>
      <c r="H58" s="123">
        <v>8.2762412110663097E-2</v>
      </c>
      <c r="I58" s="123">
        <v>8.8491065762453566E-2</v>
      </c>
      <c r="J58" s="123">
        <v>9.3513485688293568E-2</v>
      </c>
      <c r="K58" s="123">
        <v>8.5111825446258088E-2</v>
      </c>
      <c r="L58" s="123">
        <v>0.10906832561093756</v>
      </c>
      <c r="M58" s="123">
        <v>0.106657489622729</v>
      </c>
      <c r="N58" s="123">
        <v>3.6571751439330828E-2</v>
      </c>
      <c r="O58" s="123">
        <v>0.17803034853106076</v>
      </c>
      <c r="P58" s="123">
        <v>0.20240885090908514</v>
      </c>
      <c r="Q58" s="123">
        <v>0.19790340072073601</v>
      </c>
      <c r="R58" s="123">
        <v>0.20759208930564638</v>
      </c>
      <c r="S58" s="123">
        <v>0.25331746237549257</v>
      </c>
      <c r="T58" s="123">
        <v>0.39298487507624835</v>
      </c>
      <c r="U58" s="123">
        <v>0.49975700119576266</v>
      </c>
      <c r="V58" s="123">
        <v>0.63041939020839899</v>
      </c>
      <c r="W58" s="123">
        <v>0.61867483899152664</v>
      </c>
      <c r="X58" s="123">
        <v>0.57661810953956349</v>
      </c>
      <c r="Y58" s="123">
        <v>0.51082706128316901</v>
      </c>
      <c r="DA58" s="130" t="s">
        <v>3137</v>
      </c>
    </row>
    <row r="59" spans="1:105" ht="12" customHeight="1" x14ac:dyDescent="0.25">
      <c r="A59" s="97" t="s">
        <v>50</v>
      </c>
      <c r="B59" s="99">
        <v>2.2699720392243186</v>
      </c>
      <c r="C59" s="99">
        <v>2.2732766421076991</v>
      </c>
      <c r="D59" s="99">
        <v>2.4023144927796061</v>
      </c>
      <c r="E59" s="99">
        <v>2.3077609433505382</v>
      </c>
      <c r="F59" s="99">
        <v>2.6177374979807913</v>
      </c>
      <c r="G59" s="99">
        <v>2.4161473179017112</v>
      </c>
      <c r="H59" s="99">
        <v>2.4066427750157073</v>
      </c>
      <c r="I59" s="99">
        <v>2.4849026966448746</v>
      </c>
      <c r="J59" s="99">
        <v>2.4928954856839725</v>
      </c>
      <c r="K59" s="99">
        <v>2.184342800923186</v>
      </c>
      <c r="L59" s="99">
        <v>2.6966339518976805</v>
      </c>
      <c r="M59" s="99">
        <v>2.506506853718995</v>
      </c>
      <c r="N59" s="99">
        <v>0.78122444979199035</v>
      </c>
      <c r="O59" s="99">
        <v>2.8090041428195063</v>
      </c>
      <c r="P59" s="99">
        <v>2.7053558663047514</v>
      </c>
      <c r="Q59" s="99">
        <v>2.3507300016131167</v>
      </c>
      <c r="R59" s="99">
        <v>2.1891932036297335</v>
      </c>
      <c r="S59" s="99">
        <v>2.1488297527774276</v>
      </c>
      <c r="T59" s="99">
        <v>2.5510189473446552</v>
      </c>
      <c r="U59" s="99">
        <v>2.5976122269037503</v>
      </c>
      <c r="V59" s="99">
        <v>2.9369155933583064</v>
      </c>
      <c r="W59" s="99">
        <v>2.7939937841008722</v>
      </c>
      <c r="X59" s="99">
        <v>2.5874843944230581</v>
      </c>
      <c r="Y59" s="99">
        <v>2.2891572628248871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21.507434730387384</v>
      </c>
      <c r="C62" s="118">
        <f t="shared" si="21"/>
        <v>19.638753744286987</v>
      </c>
      <c r="D62" s="118">
        <f t="shared" si="21"/>
        <v>16.831144992109031</v>
      </c>
      <c r="E62" s="118">
        <f t="shared" si="21"/>
        <v>19.2331175462107</v>
      </c>
      <c r="F62" s="118">
        <f t="shared" si="21"/>
        <v>18.107333679925819</v>
      </c>
      <c r="G62" s="118">
        <f t="shared" si="21"/>
        <v>21.426138675636452</v>
      </c>
      <c r="H62" s="118">
        <f t="shared" si="21"/>
        <v>25.779979942041258</v>
      </c>
      <c r="I62" s="118">
        <f t="shared" si="21"/>
        <v>23.48814205638374</v>
      </c>
      <c r="J62" s="118">
        <f t="shared" si="21"/>
        <v>21.549034971427616</v>
      </c>
      <c r="K62" s="118">
        <f t="shared" si="21"/>
        <v>21.688728715851209</v>
      </c>
      <c r="L62" s="118">
        <f t="shared" si="21"/>
        <v>19.428830635807614</v>
      </c>
      <c r="M62" s="118">
        <f t="shared" si="21"/>
        <v>24.693694467358146</v>
      </c>
      <c r="N62" s="118">
        <f t="shared" si="21"/>
        <v>21.245178084504648</v>
      </c>
      <c r="O62" s="118">
        <f t="shared" si="21"/>
        <v>14.628996448716144</v>
      </c>
      <c r="P62" s="118">
        <f t="shared" si="21"/>
        <v>13.528100574093154</v>
      </c>
      <c r="Q62" s="118">
        <f t="shared" si="21"/>
        <v>18.614569820018204</v>
      </c>
      <c r="R62" s="118">
        <f t="shared" ref="R62:V62" si="22">R63+R66+R68+R77</f>
        <v>15.986957289732171</v>
      </c>
      <c r="S62" s="118">
        <f t="shared" si="22"/>
        <v>15.809816073010126</v>
      </c>
      <c r="T62" s="118">
        <f t="shared" si="22"/>
        <v>13.031087363852508</v>
      </c>
      <c r="U62" s="118">
        <f t="shared" si="22"/>
        <v>13.421983176225726</v>
      </c>
      <c r="V62" s="118">
        <f t="shared" si="22"/>
        <v>13.848084455248991</v>
      </c>
      <c r="W62" s="118">
        <f t="shared" ref="W62:Y62" si="23">W63+W66+W68+W77</f>
        <v>15.142324041472222</v>
      </c>
      <c r="X62" s="118">
        <f t="shared" si="23"/>
        <v>14.111608515250275</v>
      </c>
      <c r="Y62" s="118">
        <f t="shared" si="23"/>
        <v>11.14914456931618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20.938323670478198</v>
      </c>
      <c r="C63" s="123">
        <f t="shared" si="24"/>
        <v>19.141390833429877</v>
      </c>
      <c r="D63" s="123">
        <f t="shared" si="24"/>
        <v>16.410073994276917</v>
      </c>
      <c r="E63" s="123">
        <f t="shared" si="24"/>
        <v>18.804182499744869</v>
      </c>
      <c r="F63" s="123">
        <f t="shared" si="24"/>
        <v>17.685397806816155</v>
      </c>
      <c r="G63" s="123">
        <f t="shared" si="24"/>
        <v>20.959661190950243</v>
      </c>
      <c r="H63" s="123">
        <f t="shared" si="24"/>
        <v>25.205160425062456</v>
      </c>
      <c r="I63" s="123">
        <f t="shared" si="24"/>
        <v>22.941455457081581</v>
      </c>
      <c r="J63" s="123">
        <f t="shared" si="24"/>
        <v>20.998372812522149</v>
      </c>
      <c r="K63" s="123">
        <f t="shared" si="24"/>
        <v>21.051701512745336</v>
      </c>
      <c r="L63" s="123">
        <f t="shared" si="24"/>
        <v>18.837722026856319</v>
      </c>
      <c r="M63" s="123">
        <f t="shared" si="24"/>
        <v>24.122836362924076</v>
      </c>
      <c r="N63" s="123">
        <f t="shared" si="24"/>
        <v>20.655846803451396</v>
      </c>
      <c r="O63" s="123">
        <f t="shared" si="24"/>
        <v>13.965085593610389</v>
      </c>
      <c r="P63" s="123">
        <f t="shared" si="24"/>
        <v>12.911943050249475</v>
      </c>
      <c r="Q63" s="123">
        <f t="shared" si="24"/>
        <v>17.962236775931082</v>
      </c>
      <c r="R63" s="123">
        <f t="shared" ref="R63:V63" si="25">SUM(R64:R65)</f>
        <v>15.357346996685033</v>
      </c>
      <c r="S63" s="123">
        <f t="shared" si="25"/>
        <v>15.102748974997954</v>
      </c>
      <c r="T63" s="123">
        <f t="shared" si="25"/>
        <v>12.370813319391088</v>
      </c>
      <c r="U63" s="123">
        <f t="shared" si="25"/>
        <v>12.819893687144962</v>
      </c>
      <c r="V63" s="123">
        <f t="shared" si="25"/>
        <v>13.294381078519214</v>
      </c>
      <c r="W63" s="123">
        <f t="shared" ref="W63:Y63" si="26">SUM(W64:W65)</f>
        <v>14.58932207495819</v>
      </c>
      <c r="X63" s="123">
        <f t="shared" si="26"/>
        <v>13.530271561268099</v>
      </c>
      <c r="Y63" s="123">
        <f t="shared" si="26"/>
        <v>10.51886842812222</v>
      </c>
      <c r="DA63" s="130" t="s">
        <v>3141</v>
      </c>
    </row>
    <row r="64" spans="1:105" ht="12" customHeight="1" x14ac:dyDescent="0.25">
      <c r="A64" s="97" t="s">
        <v>212</v>
      </c>
      <c r="B64" s="99">
        <v>20.938323670478198</v>
      </c>
      <c r="C64" s="99">
        <v>19.141390833429877</v>
      </c>
      <c r="D64" s="99">
        <v>16.410073994276917</v>
      </c>
      <c r="E64" s="99">
        <v>18.804182499744869</v>
      </c>
      <c r="F64" s="99">
        <v>17.685397806816155</v>
      </c>
      <c r="G64" s="99">
        <v>20.959661190950243</v>
      </c>
      <c r="H64" s="99">
        <v>25.205160425062456</v>
      </c>
      <c r="I64" s="99">
        <v>22.941455457081581</v>
      </c>
      <c r="J64" s="99">
        <v>20.998372812522149</v>
      </c>
      <c r="K64" s="99">
        <v>21.051701512745336</v>
      </c>
      <c r="L64" s="99">
        <v>18.837722026856319</v>
      </c>
      <c r="M64" s="99">
        <v>24.122836362924076</v>
      </c>
      <c r="N64" s="99">
        <v>20.655846803451396</v>
      </c>
      <c r="O64" s="99">
        <v>13.965085593610389</v>
      </c>
      <c r="P64" s="99">
        <v>12.911943050249475</v>
      </c>
      <c r="Q64" s="99">
        <v>17.962236775931082</v>
      </c>
      <c r="R64" s="99">
        <v>15.357346996685033</v>
      </c>
      <c r="S64" s="99">
        <v>15.102748974997954</v>
      </c>
      <c r="T64" s="99">
        <v>12.370813319391088</v>
      </c>
      <c r="U64" s="99">
        <v>12.819893687144962</v>
      </c>
      <c r="V64" s="99">
        <v>13.294381078519214</v>
      </c>
      <c r="W64" s="99">
        <v>14.58932207495819</v>
      </c>
      <c r="X64" s="99">
        <v>13.530271561268099</v>
      </c>
      <c r="Y64" s="99">
        <v>10.51886842812222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0.52146971593177238</v>
      </c>
      <c r="C68" s="123">
        <v>0.45506910336324291</v>
      </c>
      <c r="D68" s="123">
        <v>0.38136813655804158</v>
      </c>
      <c r="E68" s="123">
        <v>0.38808066144010006</v>
      </c>
      <c r="F68" s="123">
        <v>0.38123073261346468</v>
      </c>
      <c r="G68" s="123">
        <v>0.42070750095608883</v>
      </c>
      <c r="H68" s="123">
        <v>0.51769267576517453</v>
      </c>
      <c r="I68" s="123">
        <v>0.49241956742884169</v>
      </c>
      <c r="J68" s="123">
        <v>0.49958943510539039</v>
      </c>
      <c r="K68" s="123">
        <v>0.58063874895653067</v>
      </c>
      <c r="L68" s="123">
        <v>0.53808488304881419</v>
      </c>
      <c r="M68" s="123">
        <v>0.52267136485927523</v>
      </c>
      <c r="N68" s="123">
        <v>0.53834539489553346</v>
      </c>
      <c r="O68" s="123">
        <v>0.60616048610395068</v>
      </c>
      <c r="P68" s="123">
        <v>0.56236073062359082</v>
      </c>
      <c r="Q68" s="123">
        <v>0.59384646415778153</v>
      </c>
      <c r="R68" s="123">
        <v>0.54377007557924406</v>
      </c>
      <c r="S68" s="123">
        <v>0.62522568644766885</v>
      </c>
      <c r="T68" s="123">
        <v>0.57720745255228401</v>
      </c>
      <c r="U68" s="123">
        <v>0.51233830220141074</v>
      </c>
      <c r="V68" s="123">
        <v>0.47089270486890045</v>
      </c>
      <c r="W68" s="123">
        <v>0.46728951931634277</v>
      </c>
      <c r="X68" s="123">
        <v>0.4856557096277514</v>
      </c>
      <c r="Y68" s="123">
        <v>0.51847793912319939</v>
      </c>
      <c r="DA68" s="130" t="s">
        <v>3146</v>
      </c>
    </row>
    <row r="69" spans="1:105" ht="12" customHeight="1" x14ac:dyDescent="0.25">
      <c r="A69" s="97" t="s">
        <v>134</v>
      </c>
      <c r="B69" s="99">
        <v>5.0913879407421714</v>
      </c>
      <c r="C69" s="99">
        <v>4.3706130659490858</v>
      </c>
      <c r="D69" s="99">
        <v>3.5855440539895578</v>
      </c>
      <c r="E69" s="99">
        <v>3.6263794521420025</v>
      </c>
      <c r="F69" s="99">
        <v>3.5620402291021085</v>
      </c>
      <c r="G69" s="99">
        <v>3.9079151332451354</v>
      </c>
      <c r="H69" s="99">
        <v>4.7959346938481913</v>
      </c>
      <c r="I69" s="99">
        <v>4.5561764762928121</v>
      </c>
      <c r="J69" s="99">
        <v>4.6419455382819272</v>
      </c>
      <c r="K69" s="99">
        <v>5.4361455094932598</v>
      </c>
      <c r="L69" s="99">
        <v>4.9555849284785598</v>
      </c>
      <c r="M69" s="99">
        <v>4.631866869234182</v>
      </c>
      <c r="N69" s="99">
        <v>4.4425664583115108</v>
      </c>
      <c r="O69" s="99">
        <v>4.767720356158061</v>
      </c>
      <c r="P69" s="99">
        <v>4.3715385492014045</v>
      </c>
      <c r="Q69" s="99">
        <v>4.5962333266268187</v>
      </c>
      <c r="R69" s="99">
        <v>4.0951928015985652</v>
      </c>
      <c r="S69" s="99">
        <v>4.5129789443579229</v>
      </c>
      <c r="T69" s="99">
        <v>4.2190074017646104</v>
      </c>
      <c r="U69" s="99">
        <v>4.0200798122817316</v>
      </c>
      <c r="V69" s="99">
        <v>3.9678010929073877</v>
      </c>
      <c r="W69" s="99">
        <v>3.9766951437347311</v>
      </c>
      <c r="X69" s="99">
        <v>4.0284144653025482</v>
      </c>
      <c r="Y69" s="99">
        <v>4.0727420757869828</v>
      </c>
      <c r="DA69" s="63" t="s">
        <v>3147</v>
      </c>
    </row>
    <row r="70" spans="1:105" ht="12" customHeight="1" x14ac:dyDescent="0.25">
      <c r="A70" s="97" t="s">
        <v>133</v>
      </c>
      <c r="B70" s="99">
        <v>1.0081077571184784</v>
      </c>
      <c r="C70" s="99">
        <v>0.84337610880562819</v>
      </c>
      <c r="D70" s="99">
        <v>0.3621213546813527</v>
      </c>
      <c r="E70" s="99">
        <v>0.55590025894712036</v>
      </c>
      <c r="F70" s="99">
        <v>0.42915383681424069</v>
      </c>
      <c r="G70" s="99">
        <v>0.87092415410449475</v>
      </c>
      <c r="H70" s="99">
        <v>0.98372795125410539</v>
      </c>
      <c r="I70" s="99">
        <v>0.93748070310580223</v>
      </c>
      <c r="J70" s="99">
        <v>0.93138399983709252</v>
      </c>
      <c r="K70" s="99">
        <v>1.1239249978802728</v>
      </c>
      <c r="L70" s="99">
        <v>1.0188181415941013</v>
      </c>
      <c r="M70" s="99">
        <v>0.92427844781886859</v>
      </c>
      <c r="N70" s="99">
        <v>0.73700353762923054</v>
      </c>
      <c r="O70" s="99">
        <v>0.8848913379634199</v>
      </c>
      <c r="P70" s="99">
        <v>0.79091703670569424</v>
      </c>
      <c r="Q70" s="99">
        <v>0.79778888273355464</v>
      </c>
      <c r="R70" s="99">
        <v>0.79572820748275386</v>
      </c>
      <c r="S70" s="99">
        <v>0.88453464821144956</v>
      </c>
      <c r="T70" s="99">
        <v>0.75309740846480289</v>
      </c>
      <c r="U70" s="99">
        <v>0.64829297833326793</v>
      </c>
      <c r="V70" s="99">
        <v>0.60349024697856501</v>
      </c>
      <c r="W70" s="99">
        <v>0.73545763907575412</v>
      </c>
      <c r="X70" s="99">
        <v>0.75718658553036466</v>
      </c>
      <c r="Y70" s="99">
        <v>0.65432924532333558</v>
      </c>
      <c r="DA70" s="63" t="s">
        <v>3148</v>
      </c>
    </row>
    <row r="71" spans="1:105" ht="12" customHeight="1" x14ac:dyDescent="0.25">
      <c r="A71" s="100" t="s">
        <v>212</v>
      </c>
      <c r="B71" s="102">
        <v>1.0081077571184784</v>
      </c>
      <c r="C71" s="102">
        <v>0.84337610880562819</v>
      </c>
      <c r="D71" s="102">
        <v>0.3621213546813527</v>
      </c>
      <c r="E71" s="102">
        <v>0.55590025894712036</v>
      </c>
      <c r="F71" s="102">
        <v>0.42915383681424069</v>
      </c>
      <c r="G71" s="102">
        <v>0.87092415410449475</v>
      </c>
      <c r="H71" s="102">
        <v>0.98372795125410539</v>
      </c>
      <c r="I71" s="102">
        <v>0.93748070310580223</v>
      </c>
      <c r="J71" s="102">
        <v>0.93138399983709252</v>
      </c>
      <c r="K71" s="102">
        <v>1.1239249978802728</v>
      </c>
      <c r="L71" s="102">
        <v>1.0188181415941013</v>
      </c>
      <c r="M71" s="102">
        <v>0.92427844781886859</v>
      </c>
      <c r="N71" s="102">
        <v>0.73700353762923054</v>
      </c>
      <c r="O71" s="102">
        <v>0.8848913379634199</v>
      </c>
      <c r="P71" s="102">
        <v>0.79091703670569424</v>
      </c>
      <c r="Q71" s="102">
        <v>0.79778888273355464</v>
      </c>
      <c r="R71" s="102">
        <v>0.79572820748275386</v>
      </c>
      <c r="S71" s="102">
        <v>0.88453464821144956</v>
      </c>
      <c r="T71" s="102">
        <v>0.75309740846480289</v>
      </c>
      <c r="U71" s="102">
        <v>0.64829297833326793</v>
      </c>
      <c r="V71" s="102">
        <v>0.60349024697856501</v>
      </c>
      <c r="W71" s="102">
        <v>0.73545763907575412</v>
      </c>
      <c r="X71" s="102">
        <v>0.75718658553036466</v>
      </c>
      <c r="Y71" s="102">
        <v>0.65432924532333558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4.7641343977413299E-2</v>
      </c>
      <c r="C77" s="123">
        <v>4.2293807493867117E-2</v>
      </c>
      <c r="D77" s="123">
        <v>3.9702861274073312E-2</v>
      </c>
      <c r="E77" s="123">
        <v>4.0854385025730709E-2</v>
      </c>
      <c r="F77" s="123">
        <v>4.0705140496202004E-2</v>
      </c>
      <c r="G77" s="123">
        <v>4.5769983730120638E-2</v>
      </c>
      <c r="H77" s="123">
        <v>5.7126841213627759E-2</v>
      </c>
      <c r="I77" s="123">
        <v>5.4267031873314116E-2</v>
      </c>
      <c r="J77" s="123">
        <v>5.1072723800075201E-2</v>
      </c>
      <c r="K77" s="123">
        <v>5.6388454149343389E-2</v>
      </c>
      <c r="L77" s="123">
        <v>5.3023725902480813E-2</v>
      </c>
      <c r="M77" s="123">
        <v>4.8186739574795856E-2</v>
      </c>
      <c r="N77" s="123">
        <v>5.0985886157717042E-2</v>
      </c>
      <c r="O77" s="123">
        <v>5.7750369001803283E-2</v>
      </c>
      <c r="P77" s="123">
        <v>5.3796793220089768E-2</v>
      </c>
      <c r="Q77" s="123">
        <v>5.8486579929339096E-2</v>
      </c>
      <c r="R77" s="123">
        <v>8.5840217467893831E-2</v>
      </c>
      <c r="S77" s="123">
        <v>8.1841411564501837E-2</v>
      </c>
      <c r="T77" s="123">
        <v>8.3066591909138121E-2</v>
      </c>
      <c r="U77" s="123">
        <v>8.9751186879353767E-2</v>
      </c>
      <c r="V77" s="123">
        <v>8.2810671860877372E-2</v>
      </c>
      <c r="W77" s="123">
        <v>8.5712447197689515E-2</v>
      </c>
      <c r="X77" s="123">
        <v>9.5681244354423295E-2</v>
      </c>
      <c r="Y77" s="123">
        <v>0.11179820207076092</v>
      </c>
      <c r="DA77" s="130" t="s">
        <v>3155</v>
      </c>
    </row>
    <row r="78" spans="1:105" ht="12" customHeight="1" x14ac:dyDescent="0.25">
      <c r="A78" s="97" t="s">
        <v>189</v>
      </c>
      <c r="B78" s="99">
        <v>1.9650507593800601</v>
      </c>
      <c r="C78" s="99">
        <v>1.7335813401332343</v>
      </c>
      <c r="D78" s="99">
        <v>1.6073437569931106</v>
      </c>
      <c r="E78" s="99">
        <v>1.6645858079280804</v>
      </c>
      <c r="F78" s="99">
        <v>1.6810525584829468</v>
      </c>
      <c r="G78" s="99">
        <v>1.8748410392784702</v>
      </c>
      <c r="H78" s="99">
        <v>2.3170204000862467</v>
      </c>
      <c r="I78" s="99">
        <v>2.1924605431731012</v>
      </c>
      <c r="J78" s="99">
        <v>2.0792896311708118</v>
      </c>
      <c r="K78" s="99">
        <v>2.3359831528824895</v>
      </c>
      <c r="L78" s="99">
        <v>2.1647437542442618</v>
      </c>
      <c r="M78" s="99">
        <v>1.9301494762432774</v>
      </c>
      <c r="N78" s="99">
        <v>1.9468101647108489</v>
      </c>
      <c r="O78" s="99">
        <v>2.1714908610883428</v>
      </c>
      <c r="P78" s="99">
        <v>1.9046378548675884</v>
      </c>
      <c r="Q78" s="99">
        <v>1.9007735808954911</v>
      </c>
      <c r="R78" s="99">
        <v>2.383494154142082</v>
      </c>
      <c r="S78" s="99">
        <v>2.1417160947706182</v>
      </c>
      <c r="T78" s="99">
        <v>2.1489659059821782</v>
      </c>
      <c r="U78" s="99">
        <v>2.4117653883580399</v>
      </c>
      <c r="V78" s="99">
        <v>2.3634592629531861</v>
      </c>
      <c r="W78" s="99">
        <v>2.2662147055201687</v>
      </c>
      <c r="X78" s="99">
        <v>2.2102351167091476</v>
      </c>
      <c r="Y78" s="99">
        <v>2.1588816980948677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0.11784471247935588</v>
      </c>
      <c r="C81" s="118">
        <f t="shared" si="28"/>
        <v>0.11669880317585554</v>
      </c>
      <c r="D81" s="118">
        <f t="shared" si="28"/>
        <v>0.12083241606142893</v>
      </c>
      <c r="E81" s="118">
        <f t="shared" si="28"/>
        <v>0.11691517833355969</v>
      </c>
      <c r="F81" s="118">
        <f t="shared" si="28"/>
        <v>0.12314500600093252</v>
      </c>
      <c r="G81" s="118">
        <f t="shared" si="28"/>
        <v>0.11352491411854271</v>
      </c>
      <c r="H81" s="118">
        <f t="shared" si="28"/>
        <v>0.11211838372703339</v>
      </c>
      <c r="I81" s="118">
        <f t="shared" si="28"/>
        <v>0.11139746334841437</v>
      </c>
      <c r="J81" s="118">
        <f t="shared" si="28"/>
        <v>0.1134624856347716</v>
      </c>
      <c r="K81" s="118">
        <f t="shared" si="28"/>
        <v>0.102265958035499</v>
      </c>
      <c r="L81" s="118">
        <f t="shared" si="28"/>
        <v>0.11603234219522952</v>
      </c>
      <c r="M81" s="118">
        <f t="shared" si="28"/>
        <v>0.10912065644528084</v>
      </c>
      <c r="N81" s="118">
        <f t="shared" si="28"/>
        <v>4.5755666354962178E-2</v>
      </c>
      <c r="O81" s="118">
        <f t="shared" si="28"/>
        <v>0.16370286082473487</v>
      </c>
      <c r="P81" s="118">
        <f t="shared" si="28"/>
        <v>0.17501298089404627</v>
      </c>
      <c r="Q81" s="118">
        <f t="shared" si="28"/>
        <v>0.17318738041305384</v>
      </c>
      <c r="R81" s="118">
        <f t="shared" ref="R81:V81" si="29">R82+R85+R87+R100</f>
        <v>0.1752719305771738</v>
      </c>
      <c r="S81" s="118">
        <f t="shared" si="29"/>
        <v>0.20436689421899679</v>
      </c>
      <c r="T81" s="118">
        <f t="shared" si="29"/>
        <v>0.30847923774920472</v>
      </c>
      <c r="U81" s="118">
        <f t="shared" si="29"/>
        <v>0.36242814256817557</v>
      </c>
      <c r="V81" s="118">
        <f t="shared" si="29"/>
        <v>0.45654822016678015</v>
      </c>
      <c r="W81" s="118">
        <f t="shared" ref="W81:Y81" si="30">W82+W85+W87+W100</f>
        <v>0.46878076276467551</v>
      </c>
      <c r="X81" s="118">
        <f t="shared" si="30"/>
        <v>0.46832130062832078</v>
      </c>
      <c r="Y81" s="118">
        <f t="shared" si="30"/>
        <v>0.43558732398800487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3.7714110928319576E-2</v>
      </c>
      <c r="C87" s="123">
        <v>3.9020045438932956E-2</v>
      </c>
      <c r="D87" s="123">
        <v>4.2864707192357826E-2</v>
      </c>
      <c r="E87" s="123">
        <v>4.5231731517943539E-2</v>
      </c>
      <c r="F87" s="123">
        <v>4.545528227993921E-2</v>
      </c>
      <c r="G87" s="123">
        <v>4.2283609953314892E-2</v>
      </c>
      <c r="H87" s="123">
        <v>3.8244774548516103E-2</v>
      </c>
      <c r="I87" s="123">
        <v>3.0895973776216976E-2</v>
      </c>
      <c r="J87" s="123">
        <v>2.9488625099315789E-2</v>
      </c>
      <c r="K87" s="123">
        <v>2.7081107118870056E-2</v>
      </c>
      <c r="L87" s="123">
        <v>2.2487870609721156E-2</v>
      </c>
      <c r="M87" s="123">
        <v>1.691072868114438E-2</v>
      </c>
      <c r="N87" s="123">
        <v>1.4116180656090384E-2</v>
      </c>
      <c r="O87" s="123">
        <v>2.2758693253769696E-2</v>
      </c>
      <c r="P87" s="123">
        <v>2.3288880761166843E-2</v>
      </c>
      <c r="Q87" s="123">
        <v>2.1977214247028538E-2</v>
      </c>
      <c r="R87" s="123">
        <v>2.0713306577154839E-2</v>
      </c>
      <c r="S87" s="123">
        <v>2.134128693785866E-2</v>
      </c>
      <c r="T87" s="123">
        <v>2.1474916642080566E-2</v>
      </c>
      <c r="U87" s="123">
        <v>2.295859942586858E-2</v>
      </c>
      <c r="V87" s="123">
        <v>2.4078301833332882E-2</v>
      </c>
      <c r="W87" s="123">
        <v>2.3477112451973068E-2</v>
      </c>
      <c r="X87" s="123">
        <v>2.3117096914587798E-2</v>
      </c>
      <c r="Y87" s="123">
        <v>2.1707111782221806E-2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5.3709411052576286</v>
      </c>
      <c r="C92" s="102">
        <v>5.304907767064786</v>
      </c>
      <c r="D92" s="102">
        <v>5.513525682285275</v>
      </c>
      <c r="E92" s="102">
        <v>5.4921554259231131</v>
      </c>
      <c r="F92" s="102">
        <v>5.5330430543387985</v>
      </c>
      <c r="G92" s="102">
        <v>5.3985489539993203</v>
      </c>
      <c r="H92" s="102">
        <v>5.4810510395912786</v>
      </c>
      <c r="I92" s="102">
        <v>5.2050135481183721</v>
      </c>
      <c r="J92" s="102">
        <v>5.6064112305900267</v>
      </c>
      <c r="K92" s="102">
        <v>5.9224938976703347</v>
      </c>
      <c r="L92" s="102">
        <v>5.5442563941357745</v>
      </c>
      <c r="M92" s="102">
        <v>4.5615491289284451</v>
      </c>
      <c r="N92" s="102">
        <v>3.9949992822857907</v>
      </c>
      <c r="O92" s="102">
        <v>5.8701533737264242</v>
      </c>
      <c r="P92" s="102">
        <v>5.6377889909064631</v>
      </c>
      <c r="Q92" s="102">
        <v>5.2342706960550762</v>
      </c>
      <c r="R92" s="102">
        <v>5.026266949763583</v>
      </c>
      <c r="S92" s="102">
        <v>5.0286312918287965</v>
      </c>
      <c r="T92" s="102">
        <v>4.7715569066824939</v>
      </c>
      <c r="U92" s="102">
        <v>4.6006947981238246</v>
      </c>
      <c r="V92" s="102">
        <v>4.5789426062829239</v>
      </c>
      <c r="W92" s="102">
        <v>4.5706797488091855</v>
      </c>
      <c r="X92" s="102">
        <v>4.6756247596630622</v>
      </c>
      <c r="Y92" s="102">
        <v>4.6495071898801799</v>
      </c>
      <c r="DA92" s="131" t="s">
        <v>3169</v>
      </c>
    </row>
    <row r="93" spans="1:105" ht="12" customHeight="1" x14ac:dyDescent="0.25">
      <c r="A93" s="107" t="s">
        <v>123</v>
      </c>
      <c r="B93" s="105">
        <v>1.0754397024461781</v>
      </c>
      <c r="C93" s="105">
        <v>1.0526371463044151</v>
      </c>
      <c r="D93" s="105">
        <v>1.1245001284225624</v>
      </c>
      <c r="E93" s="105">
        <v>1.0849590783972158</v>
      </c>
      <c r="F93" s="105">
        <v>1.1182287538628888</v>
      </c>
      <c r="G93" s="105">
        <v>1.2374085795169552</v>
      </c>
      <c r="H93" s="105">
        <v>1.1253880760587434</v>
      </c>
      <c r="I93" s="105">
        <v>1.0665730302323915</v>
      </c>
      <c r="J93" s="105">
        <v>1.12694389916172</v>
      </c>
      <c r="K93" s="105">
        <v>1.1976972908776191</v>
      </c>
      <c r="L93" s="105">
        <v>1.1136962170939733</v>
      </c>
      <c r="M93" s="105">
        <v>0.75961444949974133</v>
      </c>
      <c r="N93" s="105">
        <v>4.0236560433953981E-2</v>
      </c>
      <c r="O93" s="105">
        <v>1.0847123350974222</v>
      </c>
      <c r="P93" s="105">
        <v>1.0132012977892451</v>
      </c>
      <c r="Q93" s="105">
        <v>0.87903620645935254</v>
      </c>
      <c r="R93" s="105">
        <v>0.94930964399119455</v>
      </c>
      <c r="S93" s="105">
        <v>0.96023213800071372</v>
      </c>
      <c r="T93" s="105">
        <v>0.83893813483769142</v>
      </c>
      <c r="U93" s="105">
        <v>0.74318591093145259</v>
      </c>
      <c r="V93" s="105">
        <v>0.69652275588416146</v>
      </c>
      <c r="W93" s="105">
        <v>0.8382180119090108</v>
      </c>
      <c r="X93" s="105">
        <v>0.87235480198461368</v>
      </c>
      <c r="Y93" s="105">
        <v>0.73144458885810004</v>
      </c>
      <c r="DA93" s="132" t="s">
        <v>3170</v>
      </c>
    </row>
    <row r="94" spans="1:105" ht="12" customHeight="1" x14ac:dyDescent="0.25">
      <c r="A94" s="108" t="s">
        <v>50</v>
      </c>
      <c r="B94" s="99">
        <v>1.0754397024461781</v>
      </c>
      <c r="C94" s="99">
        <v>1.0526371463044151</v>
      </c>
      <c r="D94" s="99">
        <v>1.1245001284225624</v>
      </c>
      <c r="E94" s="99">
        <v>1.0849590783972158</v>
      </c>
      <c r="F94" s="99">
        <v>1.1182287538628888</v>
      </c>
      <c r="G94" s="99">
        <v>1.2374085795169552</v>
      </c>
      <c r="H94" s="99">
        <v>1.1253880760587434</v>
      </c>
      <c r="I94" s="99">
        <v>1.0665730302323915</v>
      </c>
      <c r="J94" s="99">
        <v>1.12694389916172</v>
      </c>
      <c r="K94" s="99">
        <v>1.1976972908776191</v>
      </c>
      <c r="L94" s="99">
        <v>1.1136962170939733</v>
      </c>
      <c r="M94" s="99">
        <v>0.75961444949974133</v>
      </c>
      <c r="N94" s="99">
        <v>4.0236560433953981E-2</v>
      </c>
      <c r="O94" s="99">
        <v>1.0847123350974222</v>
      </c>
      <c r="P94" s="99">
        <v>1.0132012977892451</v>
      </c>
      <c r="Q94" s="99">
        <v>0.87903620645935254</v>
      </c>
      <c r="R94" s="99">
        <v>0.94930964399119455</v>
      </c>
      <c r="S94" s="99">
        <v>0.96023213800071372</v>
      </c>
      <c r="T94" s="99">
        <v>0.83893813483769142</v>
      </c>
      <c r="U94" s="99">
        <v>0.74318591093145259</v>
      </c>
      <c r="V94" s="99">
        <v>0.69652275588416146</v>
      </c>
      <c r="W94" s="99">
        <v>0.8382180119090108</v>
      </c>
      <c r="X94" s="99">
        <v>0.87235480198461368</v>
      </c>
      <c r="Y94" s="99">
        <v>0.73144458885810004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8.013060155103631E-2</v>
      </c>
      <c r="C100" s="123">
        <v>7.7678757736922593E-2</v>
      </c>
      <c r="D100" s="123">
        <v>7.7967708869071103E-2</v>
      </c>
      <c r="E100" s="123">
        <v>7.1683446815616156E-2</v>
      </c>
      <c r="F100" s="123">
        <v>7.7689723720993309E-2</v>
      </c>
      <c r="G100" s="123">
        <v>7.1241304165227809E-2</v>
      </c>
      <c r="H100" s="123">
        <v>7.3873609178517291E-2</v>
      </c>
      <c r="I100" s="123">
        <v>8.0501489572197396E-2</v>
      </c>
      <c r="J100" s="123">
        <v>8.3973860535455802E-2</v>
      </c>
      <c r="K100" s="123">
        <v>7.5184850916628937E-2</v>
      </c>
      <c r="L100" s="123">
        <v>9.3544471585508368E-2</v>
      </c>
      <c r="M100" s="123">
        <v>9.220992776413646E-2</v>
      </c>
      <c r="N100" s="123">
        <v>3.1639485698871796E-2</v>
      </c>
      <c r="O100" s="123">
        <v>0.14094416757096517</v>
      </c>
      <c r="P100" s="123">
        <v>0.15172410013287943</v>
      </c>
      <c r="Q100" s="123">
        <v>0.15121016616602531</v>
      </c>
      <c r="R100" s="123">
        <v>0.15455862400001896</v>
      </c>
      <c r="S100" s="123">
        <v>0.18302560728113812</v>
      </c>
      <c r="T100" s="123">
        <v>0.28700432110712415</v>
      </c>
      <c r="U100" s="123">
        <v>0.33946954314230698</v>
      </c>
      <c r="V100" s="123">
        <v>0.43246991833344728</v>
      </c>
      <c r="W100" s="123">
        <v>0.44530365031270241</v>
      </c>
      <c r="X100" s="123">
        <v>0.44520420371373298</v>
      </c>
      <c r="Y100" s="123">
        <v>0.41388021220578308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2.2699720392243186</v>
      </c>
      <c r="C102" s="99">
        <v>2.2741060760680831</v>
      </c>
      <c r="D102" s="99">
        <v>2.4042110371657417</v>
      </c>
      <c r="E102" s="99">
        <v>2.3105103797903581</v>
      </c>
      <c r="F102" s="99">
        <v>2.6204629521884324</v>
      </c>
      <c r="G102" s="99">
        <v>2.4167990622496407</v>
      </c>
      <c r="H102" s="99">
        <v>2.4056876956541848</v>
      </c>
      <c r="I102" s="99">
        <v>2.4834653484641458</v>
      </c>
      <c r="J102" s="99">
        <v>2.4918594159825425</v>
      </c>
      <c r="K102" s="99">
        <v>2.1838669438365699</v>
      </c>
      <c r="L102" s="99">
        <v>2.6960858513601256</v>
      </c>
      <c r="M102" s="99">
        <v>2.5053718919411434</v>
      </c>
      <c r="N102" s="99">
        <v>0.78089010947619275</v>
      </c>
      <c r="O102" s="99">
        <v>2.8086874402538671</v>
      </c>
      <c r="P102" s="99">
        <v>2.7052294121217191</v>
      </c>
      <c r="Q102" s="99">
        <v>2.3500129541706141</v>
      </c>
      <c r="R102" s="99">
        <v>2.188494944590393</v>
      </c>
      <c r="S102" s="99">
        <v>2.1489555862774306</v>
      </c>
      <c r="T102" s="99">
        <v>2.5498917730436781</v>
      </c>
      <c r="U102" s="99">
        <v>2.6030100869520711</v>
      </c>
      <c r="V102" s="99">
        <v>2.9429893128997109</v>
      </c>
      <c r="W102" s="99">
        <v>2.7957999048989852</v>
      </c>
      <c r="X102" s="99">
        <v>2.5841744062946725</v>
      </c>
      <c r="Y102" s="99">
        <v>2.2824553197519268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8.8791472244852079E-2</v>
      </c>
      <c r="G105" s="118">
        <f t="shared" si="35"/>
        <v>9.0094394627554183E-2</v>
      </c>
      <c r="H105" s="118">
        <f t="shared" si="35"/>
        <v>9.2407888041883379E-2</v>
      </c>
      <c r="I105" s="118">
        <f t="shared" si="35"/>
        <v>9.8155381218829774E-2</v>
      </c>
      <c r="J105" s="118">
        <f t="shared" si="35"/>
        <v>9.9727781589184994E-2</v>
      </c>
      <c r="K105" s="118">
        <f t="shared" si="35"/>
        <v>7.827184399236109E-2</v>
      </c>
      <c r="L105" s="118">
        <f t="shared" si="35"/>
        <v>0.10407513505387983</v>
      </c>
      <c r="M105" s="118">
        <f t="shared" si="35"/>
        <v>9.5052218212770337E-2</v>
      </c>
      <c r="N105" s="118">
        <f t="shared" si="35"/>
        <v>3.6755972565801438E-2</v>
      </c>
      <c r="O105" s="118">
        <f t="shared" si="35"/>
        <v>0.15402129726848096</v>
      </c>
      <c r="P105" s="118">
        <f t="shared" si="35"/>
        <v>0.18500241821090391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8.8791472244852079E-2</v>
      </c>
      <c r="G120" s="123">
        <v>9.0094394627554183E-2</v>
      </c>
      <c r="H120" s="123">
        <v>9.2407888041883379E-2</v>
      </c>
      <c r="I120" s="123">
        <v>9.8155381218829774E-2</v>
      </c>
      <c r="J120" s="123">
        <v>9.9727781589184994E-2</v>
      </c>
      <c r="K120" s="123">
        <v>7.827184399236109E-2</v>
      </c>
      <c r="L120" s="123">
        <v>0.10407513505387983</v>
      </c>
      <c r="M120" s="123">
        <v>9.5052218212770337E-2</v>
      </c>
      <c r="N120" s="123">
        <v>3.6755972565801438E-2</v>
      </c>
      <c r="O120" s="123">
        <v>0.15402129726848096</v>
      </c>
      <c r="P120" s="123">
        <v>0.18500241821090391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2.600321687170668</v>
      </c>
      <c r="G121" s="99">
        <v>2.4055203365556967</v>
      </c>
      <c r="H121" s="99">
        <v>2.4026050890889681</v>
      </c>
      <c r="I121" s="99">
        <v>2.484086186230384</v>
      </c>
      <c r="J121" s="99">
        <v>2.4931945397296249</v>
      </c>
      <c r="K121" s="99">
        <v>2.1855907207097749</v>
      </c>
      <c r="L121" s="99">
        <v>2.6985195731827414</v>
      </c>
      <c r="M121" s="99">
        <v>2.5079162189984787</v>
      </c>
      <c r="N121" s="99">
        <v>0.78106441702328055</v>
      </c>
      <c r="O121" s="99">
        <v>2.8086236560722999</v>
      </c>
      <c r="P121" s="99">
        <v>2.7056603663344698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9.7513678921988228E-2</v>
      </c>
      <c r="C124" s="118">
        <f t="shared" si="42"/>
        <v>9.3434327944362905E-2</v>
      </c>
      <c r="D124" s="118">
        <f t="shared" si="42"/>
        <v>8.8787574449070941E-2</v>
      </c>
      <c r="E124" s="118">
        <f t="shared" si="42"/>
        <v>7.9357843027663216E-2</v>
      </c>
      <c r="F124" s="118">
        <f t="shared" si="42"/>
        <v>8.6413109388458476E-2</v>
      </c>
      <c r="G124" s="118">
        <f t="shared" si="42"/>
        <v>8.0398044658954892E-2</v>
      </c>
      <c r="H124" s="118">
        <f t="shared" si="42"/>
        <v>8.305388587467781E-2</v>
      </c>
      <c r="I124" s="118">
        <f t="shared" si="42"/>
        <v>9.0564577574601887E-2</v>
      </c>
      <c r="J124" s="118">
        <f t="shared" si="42"/>
        <v>9.52890828698989E-2</v>
      </c>
      <c r="K124" s="118">
        <f t="shared" si="42"/>
        <v>8.6021254818134524E-2</v>
      </c>
      <c r="L124" s="118">
        <f t="shared" si="42"/>
        <v>0.10937179136042582</v>
      </c>
      <c r="M124" s="118">
        <f t="shared" si="42"/>
        <v>0.10751200072807811</v>
      </c>
      <c r="N124" s="118">
        <f t="shared" si="42"/>
        <v>3.7116256523072363E-2</v>
      </c>
      <c r="O124" s="118">
        <f t="shared" si="42"/>
        <v>0.1783695275055012</v>
      </c>
      <c r="P124" s="118">
        <f t="shared" si="42"/>
        <v>0.2048766478836771</v>
      </c>
      <c r="Q124" s="118">
        <f t="shared" si="42"/>
        <v>0.20774251877731953</v>
      </c>
      <c r="R124" s="118">
        <f t="shared" ref="R124:V124" si="43">R125+R128+R130+R139</f>
        <v>0.21373596465610525</v>
      </c>
      <c r="S124" s="118">
        <f t="shared" si="43"/>
        <v>0.25084230927766865</v>
      </c>
      <c r="T124" s="118">
        <f t="shared" si="43"/>
        <v>0.39288607296937494</v>
      </c>
      <c r="U124" s="118">
        <f t="shared" si="43"/>
        <v>0.48249007138580291</v>
      </c>
      <c r="V124" s="118">
        <f t="shared" si="43"/>
        <v>0.60344761601917207</v>
      </c>
      <c r="W124" s="118">
        <f t="shared" ref="W124:Y124" si="44">W125+W128+W130+W139</f>
        <v>0.59987749915095168</v>
      </c>
      <c r="X124" s="118">
        <f t="shared" si="44"/>
        <v>0.57187715457505817</v>
      </c>
      <c r="Y124" s="118">
        <f t="shared" si="44"/>
        <v>0.51802224015900711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9.7513678921988228E-2</v>
      </c>
      <c r="C139" s="123">
        <v>9.3434327944362905E-2</v>
      </c>
      <c r="D139" s="123">
        <v>8.8787574449070941E-2</v>
      </c>
      <c r="E139" s="123">
        <v>7.9357843027663216E-2</v>
      </c>
      <c r="F139" s="123">
        <v>8.6413109388458476E-2</v>
      </c>
      <c r="G139" s="123">
        <v>8.0398044658954892E-2</v>
      </c>
      <c r="H139" s="123">
        <v>8.305388587467781E-2</v>
      </c>
      <c r="I139" s="123">
        <v>9.0564577574601887E-2</v>
      </c>
      <c r="J139" s="123">
        <v>9.52890828698989E-2</v>
      </c>
      <c r="K139" s="123">
        <v>8.6021254818134524E-2</v>
      </c>
      <c r="L139" s="123">
        <v>0.10937179136042582</v>
      </c>
      <c r="M139" s="123">
        <v>0.10751200072807811</v>
      </c>
      <c r="N139" s="123">
        <v>3.7116256523072363E-2</v>
      </c>
      <c r="O139" s="123">
        <v>0.1783695275055012</v>
      </c>
      <c r="P139" s="123">
        <v>0.2048766478836771</v>
      </c>
      <c r="Q139" s="123">
        <v>0.20774251877731953</v>
      </c>
      <c r="R139" s="123">
        <v>0.21373596465610525</v>
      </c>
      <c r="S139" s="123">
        <v>0.25084230927766865</v>
      </c>
      <c r="T139" s="123">
        <v>0.39288607296937494</v>
      </c>
      <c r="U139" s="123">
        <v>0.48249007138580291</v>
      </c>
      <c r="V139" s="123">
        <v>0.60344761601917207</v>
      </c>
      <c r="W139" s="123">
        <v>0.59987749915095168</v>
      </c>
      <c r="X139" s="123">
        <v>0.57187715457505817</v>
      </c>
      <c r="Y139" s="123">
        <v>0.51802224015900711</v>
      </c>
      <c r="DA139" s="130" t="s">
        <v>3214</v>
      </c>
    </row>
    <row r="140" spans="1:105" ht="12" customHeight="1" x14ac:dyDescent="0.25">
      <c r="A140" s="97" t="s">
        <v>50</v>
      </c>
      <c r="B140" s="99">
        <v>2.2699720392243181</v>
      </c>
      <c r="C140" s="99">
        <v>2.2734047267725774</v>
      </c>
      <c r="D140" s="99">
        <v>2.4016929274184249</v>
      </c>
      <c r="E140" s="99">
        <v>2.3054536720391936</v>
      </c>
      <c r="F140" s="99">
        <v>2.6147810890019594</v>
      </c>
      <c r="G140" s="99">
        <v>2.4135366709565877</v>
      </c>
      <c r="H140" s="99">
        <v>2.4054542408358439</v>
      </c>
      <c r="I140" s="99">
        <v>2.4843017914832335</v>
      </c>
      <c r="J140" s="99">
        <v>2.492502557795695</v>
      </c>
      <c r="K140" s="99">
        <v>2.1841846713610664</v>
      </c>
      <c r="L140" s="99">
        <v>2.6962873337244893</v>
      </c>
      <c r="M140" s="99">
        <v>2.5059819377165895</v>
      </c>
      <c r="N140" s="99">
        <v>0.78109705835920407</v>
      </c>
      <c r="O140" s="99">
        <v>2.8089214477246029</v>
      </c>
      <c r="P140" s="99">
        <v>2.7052018355259841</v>
      </c>
      <c r="Q140" s="99">
        <v>2.3499102816029378</v>
      </c>
      <c r="R140" s="99">
        <v>2.1886266534838272</v>
      </c>
      <c r="S140" s="99">
        <v>2.1504397481945037</v>
      </c>
      <c r="T140" s="99">
        <v>2.5513787473817491</v>
      </c>
      <c r="U140" s="99">
        <v>2.602333321656698</v>
      </c>
      <c r="V140" s="99">
        <v>2.945861191591876</v>
      </c>
      <c r="W140" s="99">
        <v>2.804876057482578</v>
      </c>
      <c r="X140" s="99">
        <v>2.5977436503900315</v>
      </c>
      <c r="Y140" s="99">
        <v>2.2952047825773985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0.13528558520049364</v>
      </c>
      <c r="C143" s="118">
        <f t="shared" si="49"/>
        <v>0.13028970892113675</v>
      </c>
      <c r="D143" s="118">
        <f t="shared" si="49"/>
        <v>0.12588430510786136</v>
      </c>
      <c r="E143" s="118">
        <f t="shared" si="49"/>
        <v>0.12285397690624159</v>
      </c>
      <c r="F143" s="118">
        <f t="shared" si="49"/>
        <v>0.12907351098127884</v>
      </c>
      <c r="G143" s="118">
        <f t="shared" si="49"/>
        <v>0.12257580326922275</v>
      </c>
      <c r="H143" s="118">
        <f t="shared" si="49"/>
        <v>0.1249403645740714</v>
      </c>
      <c r="I143" s="118">
        <f t="shared" si="49"/>
        <v>0.12680519323132677</v>
      </c>
      <c r="J143" s="118">
        <f t="shared" si="49"/>
        <v>0.12961711928914244</v>
      </c>
      <c r="K143" s="118">
        <f t="shared" si="49"/>
        <v>0.11689781165047086</v>
      </c>
      <c r="L143" s="118">
        <f t="shared" si="49"/>
        <v>0.13449441728849743</v>
      </c>
      <c r="M143" s="118">
        <f t="shared" si="49"/>
        <v>0.12611931292445006</v>
      </c>
      <c r="N143" s="118">
        <f t="shared" si="49"/>
        <v>5.2417641496649792E-2</v>
      </c>
      <c r="O143" s="118">
        <f t="shared" si="49"/>
        <v>0.21847239105810351</v>
      </c>
      <c r="P143" s="118">
        <f t="shared" si="49"/>
        <v>0.2736877086973783</v>
      </c>
      <c r="Q143" s="118">
        <f t="shared" si="49"/>
        <v>0.27901539452494989</v>
      </c>
      <c r="R143" s="118">
        <f t="shared" ref="R143:V143" si="50">R144+R146+R148+R157</f>
        <v>0.26943091499710004</v>
      </c>
      <c r="S143" s="118">
        <f t="shared" si="50"/>
        <v>0.30317975257932994</v>
      </c>
      <c r="T143" s="118">
        <f t="shared" si="50"/>
        <v>0.44281176468610717</v>
      </c>
      <c r="U143" s="118">
        <f t="shared" si="50"/>
        <v>0.52176101946646625</v>
      </c>
      <c r="V143" s="118">
        <f t="shared" si="50"/>
        <v>0.63920456407588544</v>
      </c>
      <c r="W143" s="118">
        <f t="shared" ref="W143:Y143" si="51">W144+W146+W148+W157</f>
        <v>0.6203947200670018</v>
      </c>
      <c r="X143" s="118">
        <f t="shared" si="51"/>
        <v>0.5635297770930483</v>
      </c>
      <c r="Y143" s="118">
        <f t="shared" si="51"/>
        <v>0.49192799878592652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3.7861113887877045E-2</v>
      </c>
      <c r="C148" s="123">
        <v>4.2314112358761778E-2</v>
      </c>
      <c r="D148" s="123">
        <v>5.1341005055557644E-2</v>
      </c>
      <c r="E148" s="123">
        <v>5.361527672369245E-2</v>
      </c>
      <c r="F148" s="123">
        <v>5.0136056782567925E-2</v>
      </c>
      <c r="G148" s="123">
        <v>4.4688701353656435E-2</v>
      </c>
      <c r="H148" s="123">
        <v>4.0067269920973106E-2</v>
      </c>
      <c r="I148" s="123">
        <v>3.2364608623087474E-2</v>
      </c>
      <c r="J148" s="123">
        <v>3.0734642946208299E-2</v>
      </c>
      <c r="K148" s="123">
        <v>2.8376688107471446E-2</v>
      </c>
      <c r="L148" s="123">
        <v>2.2952722538656725E-2</v>
      </c>
      <c r="M148" s="123">
        <v>1.6976050639549524E-2</v>
      </c>
      <c r="N148" s="123">
        <v>1.4098800860834506E-2</v>
      </c>
      <c r="O148" s="123">
        <v>2.3516286677936409E-2</v>
      </c>
      <c r="P148" s="123">
        <v>2.5321439365355622E-2</v>
      </c>
      <c r="Q148" s="123">
        <v>2.2570349538428382E-2</v>
      </c>
      <c r="R148" s="123">
        <v>2.0796642402844855E-2</v>
      </c>
      <c r="S148" s="123">
        <v>2.1404607811506323E-2</v>
      </c>
      <c r="T148" s="123">
        <v>2.1857394846688683E-2</v>
      </c>
      <c r="U148" s="123">
        <v>2.3641140051822791E-2</v>
      </c>
      <c r="V148" s="123">
        <v>2.5034223663101082E-2</v>
      </c>
      <c r="W148" s="123">
        <v>2.4559667566179923E-2</v>
      </c>
      <c r="X148" s="123">
        <v>2.3957474636714875E-2</v>
      </c>
      <c r="Y148" s="123">
        <v>2.2627118640307021E-2</v>
      </c>
      <c r="DA148" s="130" t="s">
        <v>3222</v>
      </c>
    </row>
    <row r="149" spans="1:105" ht="12" customHeight="1" x14ac:dyDescent="0.25">
      <c r="A149" s="97" t="s">
        <v>124</v>
      </c>
      <c r="B149" s="99">
        <v>5.3709411052576286</v>
      </c>
      <c r="C149" s="99">
        <v>5.2469306154078765</v>
      </c>
      <c r="D149" s="99">
        <v>5.4068192125370231</v>
      </c>
      <c r="E149" s="99">
        <v>5.386031844724231</v>
      </c>
      <c r="F149" s="99">
        <v>5.445844148734853</v>
      </c>
      <c r="G149" s="99">
        <v>5.3415327329688296</v>
      </c>
      <c r="H149" s="99">
        <v>5.4594964863969313</v>
      </c>
      <c r="I149" s="99">
        <v>5.2013350492737995</v>
      </c>
      <c r="J149" s="99">
        <v>5.6042186121828541</v>
      </c>
      <c r="K149" s="99">
        <v>5.9265939215152272</v>
      </c>
      <c r="L149" s="99">
        <v>5.550695813295933</v>
      </c>
      <c r="M149" s="99">
        <v>4.5771780565498377</v>
      </c>
      <c r="N149" s="99">
        <v>4.0137882265223483</v>
      </c>
      <c r="O149" s="99">
        <v>5.8614535473487095</v>
      </c>
      <c r="P149" s="99">
        <v>5.5054825819816635</v>
      </c>
      <c r="Q149" s="99">
        <v>5.0413165568697993</v>
      </c>
      <c r="R149" s="99">
        <v>4.824311348285657</v>
      </c>
      <c r="S149" s="99">
        <v>4.8319420591031319</v>
      </c>
      <c r="T149" s="99">
        <v>4.629024153732213</v>
      </c>
      <c r="U149" s="99">
        <v>4.5096133419844318</v>
      </c>
      <c r="V149" s="99">
        <v>4.5257221157304199</v>
      </c>
      <c r="W149" s="99">
        <v>4.5367611491918751</v>
      </c>
      <c r="X149" s="99">
        <v>4.6406283030256397</v>
      </c>
      <c r="Y149" s="99">
        <v>4.6224969484067158</v>
      </c>
      <c r="DA149" s="63" t="s">
        <v>3223</v>
      </c>
    </row>
    <row r="150" spans="1:105" ht="12" customHeight="1" x14ac:dyDescent="0.25">
      <c r="A150" s="97" t="s">
        <v>123</v>
      </c>
      <c r="B150" s="99">
        <v>1.0754397024461781</v>
      </c>
      <c r="C150" s="99">
        <v>1.0604606145778643</v>
      </c>
      <c r="D150" s="99">
        <v>1.106505257816877</v>
      </c>
      <c r="E150" s="99">
        <v>1.0675472668856547</v>
      </c>
      <c r="F150" s="99">
        <v>1.0953810232744754</v>
      </c>
      <c r="G150" s="99">
        <v>1.220172407947947</v>
      </c>
      <c r="H150" s="99">
        <v>1.1200515625625458</v>
      </c>
      <c r="I150" s="99">
        <v>1.0670395600269602</v>
      </c>
      <c r="J150" s="99">
        <v>1.1298594274633476</v>
      </c>
      <c r="K150" s="99">
        <v>1.2034989454588094</v>
      </c>
      <c r="L150" s="99">
        <v>1.1219825112164923</v>
      </c>
      <c r="M150" s="99">
        <v>0.77082651281070558</v>
      </c>
      <c r="N150" s="99">
        <v>4.0752340823611469E-2</v>
      </c>
      <c r="O150" s="99">
        <v>1.0790336093005002</v>
      </c>
      <c r="P150" s="99">
        <v>0.98899843100784834</v>
      </c>
      <c r="Q150" s="99">
        <v>0.8424077616163429</v>
      </c>
      <c r="R150" s="99">
        <v>0.91123522287681868</v>
      </c>
      <c r="S150" s="99">
        <v>0.92606849412986714</v>
      </c>
      <c r="T150" s="99">
        <v>0.81685147891984555</v>
      </c>
      <c r="U150" s="99">
        <v>0.72435669320100138</v>
      </c>
      <c r="V150" s="99">
        <v>0.67962473039173199</v>
      </c>
      <c r="W150" s="99">
        <v>0.82720073677815309</v>
      </c>
      <c r="X150" s="99">
        <v>0.86338798495971658</v>
      </c>
      <c r="Y150" s="99">
        <v>0.72429436874190423</v>
      </c>
      <c r="DA150" s="63" t="s">
        <v>3224</v>
      </c>
    </row>
    <row r="151" spans="1:105" ht="12" customHeight="1" x14ac:dyDescent="0.25">
      <c r="A151" s="100" t="s">
        <v>50</v>
      </c>
      <c r="B151" s="102">
        <v>1.0754397024461781</v>
      </c>
      <c r="C151" s="102">
        <v>1.0604606145778643</v>
      </c>
      <c r="D151" s="102">
        <v>1.106505257816877</v>
      </c>
      <c r="E151" s="102">
        <v>1.0675472668856547</v>
      </c>
      <c r="F151" s="102">
        <v>1.0953810232744754</v>
      </c>
      <c r="G151" s="102">
        <v>1.220172407947947</v>
      </c>
      <c r="H151" s="102">
        <v>1.1200515625625458</v>
      </c>
      <c r="I151" s="102">
        <v>1.0670395600269602</v>
      </c>
      <c r="J151" s="102">
        <v>1.1298594274633476</v>
      </c>
      <c r="K151" s="102">
        <v>1.2034989454588094</v>
      </c>
      <c r="L151" s="102">
        <v>1.1219825112164923</v>
      </c>
      <c r="M151" s="102">
        <v>0.77082651281070558</v>
      </c>
      <c r="N151" s="102">
        <v>4.0752340823611469E-2</v>
      </c>
      <c r="O151" s="102">
        <v>1.0790336093005002</v>
      </c>
      <c r="P151" s="102">
        <v>0.98899843100784834</v>
      </c>
      <c r="Q151" s="102">
        <v>0.8424077616163429</v>
      </c>
      <c r="R151" s="102">
        <v>0.91123522287681868</v>
      </c>
      <c r="S151" s="102">
        <v>0.92606849412986714</v>
      </c>
      <c r="T151" s="102">
        <v>0.81685147891984555</v>
      </c>
      <c r="U151" s="102">
        <v>0.72435669320100138</v>
      </c>
      <c r="V151" s="102">
        <v>0.67962473039173199</v>
      </c>
      <c r="W151" s="102">
        <v>0.82720073677815309</v>
      </c>
      <c r="X151" s="102">
        <v>0.86338798495971658</v>
      </c>
      <c r="Y151" s="102">
        <v>0.72429436874190423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9.7424471312616598E-2</v>
      </c>
      <c r="C157" s="123">
        <v>8.7975596562374969E-2</v>
      </c>
      <c r="D157" s="123">
        <v>7.454330005230371E-2</v>
      </c>
      <c r="E157" s="123">
        <v>6.9238700182549143E-2</v>
      </c>
      <c r="F157" s="123">
        <v>7.8937454198710913E-2</v>
      </c>
      <c r="G157" s="123">
        <v>7.7887101915566317E-2</v>
      </c>
      <c r="H157" s="123">
        <v>8.4873094653098294E-2</v>
      </c>
      <c r="I157" s="123">
        <v>9.4440584608239286E-2</v>
      </c>
      <c r="J157" s="123">
        <v>9.8882476342934136E-2</v>
      </c>
      <c r="K157" s="123">
        <v>8.8521123542999416E-2</v>
      </c>
      <c r="L157" s="123">
        <v>0.1115416947498407</v>
      </c>
      <c r="M157" s="123">
        <v>0.10914326228490052</v>
      </c>
      <c r="N157" s="123">
        <v>3.8318840635815282E-2</v>
      </c>
      <c r="O157" s="123">
        <v>0.19495610438016711</v>
      </c>
      <c r="P157" s="123">
        <v>0.24836626933202269</v>
      </c>
      <c r="Q157" s="123">
        <v>0.25644504498652149</v>
      </c>
      <c r="R157" s="123">
        <v>0.24863427259425519</v>
      </c>
      <c r="S157" s="123">
        <v>0.28177514476782362</v>
      </c>
      <c r="T157" s="123">
        <v>0.42095436983941847</v>
      </c>
      <c r="U157" s="123">
        <v>0.49811987941464342</v>
      </c>
      <c r="V157" s="123">
        <v>0.6141703404127844</v>
      </c>
      <c r="W157" s="123">
        <v>0.59583505250082192</v>
      </c>
      <c r="X157" s="123">
        <v>0.53957230245633347</v>
      </c>
      <c r="Y157" s="123">
        <v>0.46930088014561949</v>
      </c>
      <c r="DA157" s="130" t="s">
        <v>3231</v>
      </c>
    </row>
    <row r="158" spans="1:105" ht="12" customHeight="1" x14ac:dyDescent="0.25">
      <c r="A158" s="97" t="s">
        <v>50</v>
      </c>
      <c r="B158" s="99">
        <v>2.2699720392243186</v>
      </c>
      <c r="C158" s="99">
        <v>2.2690936559511026</v>
      </c>
      <c r="D158" s="99">
        <v>2.3932006250662989</v>
      </c>
      <c r="E158" s="99">
        <v>2.2972883585049768</v>
      </c>
      <c r="F158" s="99">
        <v>2.6070870091725076</v>
      </c>
      <c r="G158" s="99">
        <v>2.4088336227239338</v>
      </c>
      <c r="H158" s="99">
        <v>2.403519553460991</v>
      </c>
      <c r="I158" s="99">
        <v>2.4835254232101889</v>
      </c>
      <c r="J158" s="99">
        <v>2.4918331940170537</v>
      </c>
      <c r="K158" s="99">
        <v>2.1839796677382375</v>
      </c>
      <c r="L158" s="99">
        <v>2.6962193603685671</v>
      </c>
      <c r="M158" s="99">
        <v>2.5058963116545798</v>
      </c>
      <c r="N158" s="99">
        <v>0.78102446681788806</v>
      </c>
      <c r="O158" s="99">
        <v>2.8085561085466146</v>
      </c>
      <c r="P158" s="99">
        <v>2.7043286107630484</v>
      </c>
      <c r="Q158" s="99">
        <v>2.348358822965396</v>
      </c>
      <c r="R158" s="99">
        <v>2.1863740705236756</v>
      </c>
      <c r="S158" s="99">
        <v>2.146640633432555</v>
      </c>
      <c r="T158" s="99">
        <v>2.5477877008316812</v>
      </c>
      <c r="U158" s="99">
        <v>2.5994650531656056</v>
      </c>
      <c r="V158" s="99">
        <v>2.9400056726522519</v>
      </c>
      <c r="W158" s="99">
        <v>2.7948317797070925</v>
      </c>
      <c r="X158" s="99">
        <v>2.5844082180279822</v>
      </c>
      <c r="Y158" s="99">
        <v>2.2834126754266615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0.1353413204034869</v>
      </c>
      <c r="C161" s="118">
        <f t="shared" si="54"/>
        <v>0.13240899752696272</v>
      </c>
      <c r="D161" s="118">
        <f t="shared" si="54"/>
        <v>0.13258811251304178</v>
      </c>
      <c r="E161" s="118">
        <f t="shared" si="54"/>
        <v>0.12754341497450666</v>
      </c>
      <c r="F161" s="118">
        <f t="shared" si="54"/>
        <v>0.134437932949866</v>
      </c>
      <c r="G161" s="118">
        <f t="shared" si="54"/>
        <v>0.12510419070631526</v>
      </c>
      <c r="H161" s="118">
        <f t="shared" si="54"/>
        <v>0.12538042143001601</v>
      </c>
      <c r="I161" s="118">
        <f t="shared" si="54"/>
        <v>0.12634626568682783</v>
      </c>
      <c r="J161" s="118">
        <f t="shared" si="54"/>
        <v>0.12912797082719316</v>
      </c>
      <c r="K161" s="118">
        <f t="shared" si="54"/>
        <v>0.11618265731208866</v>
      </c>
      <c r="L161" s="118">
        <f t="shared" si="54"/>
        <v>0.1341528400580243</v>
      </c>
      <c r="M161" s="118">
        <f t="shared" si="54"/>
        <v>0.12482949355787837</v>
      </c>
      <c r="N161" s="118">
        <f t="shared" si="54"/>
        <v>5.0557374326327217E-2</v>
      </c>
      <c r="O161" s="118">
        <f t="shared" si="54"/>
        <v>0.20676604842423796</v>
      </c>
      <c r="P161" s="118">
        <f t="shared" si="54"/>
        <v>0.24953537132242065</v>
      </c>
      <c r="Q161" s="118">
        <f t="shared" si="54"/>
        <v>0.25306214637507402</v>
      </c>
      <c r="R161" s="118">
        <f t="shared" ref="R161:V161" si="55">R162+R164+R166+R175</f>
        <v>0.25609497945567672</v>
      </c>
      <c r="S161" s="118">
        <f t="shared" si="55"/>
        <v>0.2867557426812487</v>
      </c>
      <c r="T161" s="118">
        <f t="shared" si="55"/>
        <v>0.3867840902164178</v>
      </c>
      <c r="U161" s="118">
        <f t="shared" si="55"/>
        <v>0.43059464433458761</v>
      </c>
      <c r="V161" s="118">
        <f t="shared" si="55"/>
        <v>0.52365014645442221</v>
      </c>
      <c r="W161" s="118">
        <f t="shared" ref="W161:Y161" si="56">W162+W164+W166+W175</f>
        <v>0.52068585855934613</v>
      </c>
      <c r="X161" s="118">
        <f t="shared" si="56"/>
        <v>0.49739569823740276</v>
      </c>
      <c r="Y161" s="118">
        <f t="shared" si="56"/>
        <v>0.46115611508032217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3.7836146204973622E-2</v>
      </c>
      <c r="C166" s="123">
        <v>4.0138051549785919E-2</v>
      </c>
      <c r="D166" s="123">
        <v>4.6269158586742749E-2</v>
      </c>
      <c r="E166" s="123">
        <v>4.8794940890799283E-2</v>
      </c>
      <c r="F166" s="123">
        <v>4.853060897339033E-2</v>
      </c>
      <c r="G166" s="123">
        <v>4.608325878369135E-2</v>
      </c>
      <c r="H166" s="123">
        <v>4.2545434078426529E-2</v>
      </c>
      <c r="I166" s="123">
        <v>3.5170506336108784E-2</v>
      </c>
      <c r="J166" s="123">
        <v>3.1815903430242175E-2</v>
      </c>
      <c r="K166" s="123">
        <v>2.8181382899897515E-2</v>
      </c>
      <c r="L166" s="123">
        <v>2.2275104312483158E-2</v>
      </c>
      <c r="M166" s="123">
        <v>1.6557674905216972E-2</v>
      </c>
      <c r="N166" s="123">
        <v>1.3781536620733654E-2</v>
      </c>
      <c r="O166" s="123">
        <v>2.2811336322307092E-2</v>
      </c>
      <c r="P166" s="123">
        <v>2.4252769524139156E-2</v>
      </c>
      <c r="Q166" s="123">
        <v>2.300454922025761E-2</v>
      </c>
      <c r="R166" s="123">
        <v>2.1750068167402145E-2</v>
      </c>
      <c r="S166" s="123">
        <v>2.2360339439096325E-2</v>
      </c>
      <c r="T166" s="123">
        <v>2.2279084586754247E-2</v>
      </c>
      <c r="U166" s="123">
        <v>2.2862618918979928E-2</v>
      </c>
      <c r="V166" s="123">
        <v>2.3462188648177937E-2</v>
      </c>
      <c r="W166" s="123">
        <v>2.2500659260994163E-2</v>
      </c>
      <c r="X166" s="123">
        <v>2.2120926221549944E-2</v>
      </c>
      <c r="Y166" s="123">
        <v>2.4225707862721654E-2</v>
      </c>
      <c r="DA166" s="130" t="s">
        <v>3239</v>
      </c>
    </row>
    <row r="167" spans="1:105" ht="12" customHeight="1" x14ac:dyDescent="0.25">
      <c r="A167" s="97" t="s">
        <v>124</v>
      </c>
      <c r="B167" s="99">
        <v>5.3709411052576304</v>
      </c>
      <c r="C167" s="99">
        <v>5.2843599230755176</v>
      </c>
      <c r="D167" s="99">
        <v>5.4636528479824236</v>
      </c>
      <c r="E167" s="99">
        <v>5.44420930845728</v>
      </c>
      <c r="F167" s="99">
        <v>5.4952438050338399</v>
      </c>
      <c r="G167" s="99">
        <v>5.3807606690003045</v>
      </c>
      <c r="H167" s="99">
        <v>5.4822317110232994</v>
      </c>
      <c r="I167" s="99">
        <v>5.2154165354228716</v>
      </c>
      <c r="J167" s="99">
        <v>5.6136700676931754</v>
      </c>
      <c r="K167" s="99">
        <v>5.9257933298367504</v>
      </c>
      <c r="L167" s="99">
        <v>5.5479693117903066</v>
      </c>
      <c r="M167" s="99">
        <v>4.5863519179411849</v>
      </c>
      <c r="N167" s="99">
        <v>4.0347203804369327</v>
      </c>
      <c r="O167" s="99">
        <v>5.8951721265109551</v>
      </c>
      <c r="P167" s="99">
        <v>5.5802620736291368</v>
      </c>
      <c r="Q167" s="99">
        <v>5.1524306335488763</v>
      </c>
      <c r="R167" s="99">
        <v>4.9286511930210279</v>
      </c>
      <c r="S167" s="99">
        <v>4.9639864656823605</v>
      </c>
      <c r="T167" s="99">
        <v>4.7936903521602634</v>
      </c>
      <c r="U167" s="99">
        <v>4.7207137764465044</v>
      </c>
      <c r="V167" s="99">
        <v>4.7441935280479139</v>
      </c>
      <c r="W167" s="99">
        <v>4.7157797122788923</v>
      </c>
      <c r="X167" s="99">
        <v>4.7907574903931707</v>
      </c>
      <c r="Y167" s="99">
        <v>4.7668671702849039</v>
      </c>
      <c r="DA167" s="63" t="s">
        <v>3240</v>
      </c>
    </row>
    <row r="168" spans="1:105" ht="12" customHeight="1" x14ac:dyDescent="0.25">
      <c r="A168" s="97" t="s">
        <v>123</v>
      </c>
      <c r="B168" s="99">
        <v>1.0754397024461779</v>
      </c>
      <c r="C168" s="99">
        <v>1.0480302748836259</v>
      </c>
      <c r="D168" s="99">
        <v>1.1148723965408038</v>
      </c>
      <c r="E168" s="99">
        <v>1.0758626633866937</v>
      </c>
      <c r="F168" s="99">
        <v>1.1093637172171831</v>
      </c>
      <c r="G168" s="99">
        <v>1.2325024808623504</v>
      </c>
      <c r="H168" s="99">
        <v>1.1240453723975796</v>
      </c>
      <c r="I168" s="99">
        <v>1.0688971000110505</v>
      </c>
      <c r="J168" s="99">
        <v>1.1262658360202873</v>
      </c>
      <c r="K168" s="99">
        <v>1.1982530594884633</v>
      </c>
      <c r="L168" s="99">
        <v>1.1163127562800126</v>
      </c>
      <c r="M168" s="99">
        <v>0.76308842586343872</v>
      </c>
      <c r="N168" s="99">
        <v>4.0853855231346312E-2</v>
      </c>
      <c r="O168" s="99">
        <v>1.0961993273092181</v>
      </c>
      <c r="P168" s="99">
        <v>1.0123122555541562</v>
      </c>
      <c r="Q168" s="99">
        <v>0.87214861439458213</v>
      </c>
      <c r="R168" s="99">
        <v>0.93777351630699624</v>
      </c>
      <c r="S168" s="99">
        <v>0.94749016334167235</v>
      </c>
      <c r="T168" s="99">
        <v>0.85664089004662736</v>
      </c>
      <c r="U168" s="99">
        <v>0.77272658334565736</v>
      </c>
      <c r="V168" s="99">
        <v>0.72638410170587964</v>
      </c>
      <c r="W168" s="99">
        <v>0.86031949201301272</v>
      </c>
      <c r="X168" s="99">
        <v>0.88945453425224574</v>
      </c>
      <c r="Y168" s="99">
        <v>0.75477521793814051</v>
      </c>
      <c r="DA168" s="63" t="s">
        <v>3241</v>
      </c>
    </row>
    <row r="169" spans="1:105" ht="12" customHeight="1" x14ac:dyDescent="0.25">
      <c r="A169" s="100" t="s">
        <v>50</v>
      </c>
      <c r="B169" s="102">
        <v>1.0754397024461779</v>
      </c>
      <c r="C169" s="102">
        <v>1.0480302748836259</v>
      </c>
      <c r="D169" s="102">
        <v>1.1148723965408038</v>
      </c>
      <c r="E169" s="102">
        <v>1.0758626633866937</v>
      </c>
      <c r="F169" s="102">
        <v>1.1093637172171831</v>
      </c>
      <c r="G169" s="102">
        <v>1.2325024808623504</v>
      </c>
      <c r="H169" s="102">
        <v>1.1240453723975796</v>
      </c>
      <c r="I169" s="102">
        <v>1.0688971000110505</v>
      </c>
      <c r="J169" s="102">
        <v>1.1262658360202873</v>
      </c>
      <c r="K169" s="102">
        <v>1.1982530594884633</v>
      </c>
      <c r="L169" s="102">
        <v>1.1163127562800126</v>
      </c>
      <c r="M169" s="102">
        <v>0.76308842586343872</v>
      </c>
      <c r="N169" s="102">
        <v>4.0853855231346312E-2</v>
      </c>
      <c r="O169" s="102">
        <v>1.0961993273092181</v>
      </c>
      <c r="P169" s="102">
        <v>1.0123122555541562</v>
      </c>
      <c r="Q169" s="102">
        <v>0.87214861439458213</v>
      </c>
      <c r="R169" s="102">
        <v>0.93777351630699624</v>
      </c>
      <c r="S169" s="102">
        <v>0.94749016334167235</v>
      </c>
      <c r="T169" s="102">
        <v>0.85664089004662736</v>
      </c>
      <c r="U169" s="102">
        <v>0.77272658334565736</v>
      </c>
      <c r="V169" s="102">
        <v>0.72638410170587964</v>
      </c>
      <c r="W169" s="102">
        <v>0.86031949201301272</v>
      </c>
      <c r="X169" s="102">
        <v>0.88945453425224574</v>
      </c>
      <c r="Y169" s="102">
        <v>0.75477521793814051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9.7505174198513289E-2</v>
      </c>
      <c r="C175" s="123">
        <v>9.2270945977176805E-2</v>
      </c>
      <c r="D175" s="123">
        <v>8.6318953926299027E-2</v>
      </c>
      <c r="E175" s="123">
        <v>7.8748474083707387E-2</v>
      </c>
      <c r="F175" s="123">
        <v>8.5907323976475686E-2</v>
      </c>
      <c r="G175" s="123">
        <v>7.902093192262391E-2</v>
      </c>
      <c r="H175" s="123">
        <v>8.2834987351589492E-2</v>
      </c>
      <c r="I175" s="123">
        <v>9.1175759350719046E-2</v>
      </c>
      <c r="J175" s="123">
        <v>9.7312067396950974E-2</v>
      </c>
      <c r="K175" s="123">
        <v>8.8001274412191147E-2</v>
      </c>
      <c r="L175" s="123">
        <v>0.11187773574554113</v>
      </c>
      <c r="M175" s="123">
        <v>0.10827181865266139</v>
      </c>
      <c r="N175" s="123">
        <v>3.6775837705593561E-2</v>
      </c>
      <c r="O175" s="123">
        <v>0.18395471210193087</v>
      </c>
      <c r="P175" s="123">
        <v>0.2252826017982815</v>
      </c>
      <c r="Q175" s="123">
        <v>0.23005759715481641</v>
      </c>
      <c r="R175" s="123">
        <v>0.23434491128827456</v>
      </c>
      <c r="S175" s="123">
        <v>0.26439540324215238</v>
      </c>
      <c r="T175" s="123">
        <v>0.36450500562966354</v>
      </c>
      <c r="U175" s="123">
        <v>0.40773202541560766</v>
      </c>
      <c r="V175" s="123">
        <v>0.50018795780624425</v>
      </c>
      <c r="W175" s="123">
        <v>0.49818519929835198</v>
      </c>
      <c r="X175" s="123">
        <v>0.47527477201585283</v>
      </c>
      <c r="Y175" s="123">
        <v>0.43693040721760051</v>
      </c>
      <c r="DA175" s="130" t="s">
        <v>3248</v>
      </c>
    </row>
    <row r="176" spans="1:105" ht="12" customHeight="1" x14ac:dyDescent="0.25">
      <c r="A176" s="97" t="s">
        <v>50</v>
      </c>
      <c r="B176" s="99">
        <v>2.2699720392243186</v>
      </c>
      <c r="C176" s="99">
        <v>2.272472317316478</v>
      </c>
      <c r="D176" s="99">
        <v>2.4001495155898369</v>
      </c>
      <c r="E176" s="99">
        <v>2.305805060363058</v>
      </c>
      <c r="F176" s="99">
        <v>2.6156360525683762</v>
      </c>
      <c r="G176" s="99">
        <v>2.4148323852320415</v>
      </c>
      <c r="H176" s="99">
        <v>2.4057451081795898</v>
      </c>
      <c r="I176" s="99">
        <v>2.4842256705523851</v>
      </c>
      <c r="J176" s="99">
        <v>2.4918882404837439</v>
      </c>
      <c r="K176" s="99">
        <v>2.1835976727745567</v>
      </c>
      <c r="L176" s="99">
        <v>2.6959233004440297</v>
      </c>
      <c r="M176" s="99">
        <v>2.5061863020042772</v>
      </c>
      <c r="N176" s="99">
        <v>0.78124429046729604</v>
      </c>
      <c r="O176" s="99">
        <v>2.809108887429677</v>
      </c>
      <c r="P176" s="99">
        <v>2.704923339382685</v>
      </c>
      <c r="Q176" s="99">
        <v>2.349526725367578</v>
      </c>
      <c r="R176" s="99">
        <v>2.1881911849108242</v>
      </c>
      <c r="S176" s="99">
        <v>2.1516298918940739</v>
      </c>
      <c r="T176" s="99">
        <v>2.5625983347817471</v>
      </c>
      <c r="U176" s="99">
        <v>2.6238666688682168</v>
      </c>
      <c r="V176" s="99">
        <v>2.9724757031407774</v>
      </c>
      <c r="W176" s="99">
        <v>2.824197419368637</v>
      </c>
      <c r="X176" s="99">
        <v>2.6096337660398161</v>
      </c>
      <c r="Y176" s="99">
        <v>2.3042382042312326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2.8197696338803424E-2</v>
      </c>
      <c r="J3" s="117">
        <f t="shared" si="0"/>
        <v>0.19817349032335985</v>
      </c>
      <c r="K3" s="117">
        <f t="shared" si="0"/>
        <v>6.3353493757463825E-2</v>
      </c>
      <c r="L3" s="117">
        <f t="shared" si="0"/>
        <v>1.8424990918973209E-2</v>
      </c>
      <c r="M3" s="117">
        <f t="shared" si="0"/>
        <v>0</v>
      </c>
      <c r="N3" s="117">
        <f t="shared" si="0"/>
        <v>6.7360674049097374E-2</v>
      </c>
      <c r="O3" s="117">
        <f t="shared" si="0"/>
        <v>0.29069838190950936</v>
      </c>
      <c r="P3" s="117">
        <f t="shared" si="0"/>
        <v>0.65467381157753657</v>
      </c>
      <c r="Q3" s="117">
        <f t="shared" si="0"/>
        <v>0.32614304989735432</v>
      </c>
      <c r="R3" s="117">
        <f t="shared" ref="R3:V3" si="1">R4+R7+R9+R19</f>
        <v>6.0618763676424603E-2</v>
      </c>
      <c r="S3" s="117">
        <f t="shared" si="1"/>
        <v>0.23641064574605788</v>
      </c>
      <c r="T3" s="117">
        <f t="shared" si="1"/>
        <v>2.4307962041755605E-2</v>
      </c>
      <c r="U3" s="117">
        <f t="shared" si="1"/>
        <v>3.691142326334702E-3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1.9976034457564063E-2</v>
      </c>
      <c r="J4" s="122">
        <f t="shared" si="3"/>
        <v>0.17477221153394681</v>
      </c>
      <c r="K4" s="122">
        <f t="shared" si="3"/>
        <v>4.9744114141731306E-2</v>
      </c>
      <c r="L4" s="122">
        <f t="shared" si="3"/>
        <v>1.4222256347062881E-2</v>
      </c>
      <c r="M4" s="122">
        <f t="shared" si="3"/>
        <v>0</v>
      </c>
      <c r="N4" s="122">
        <f t="shared" si="3"/>
        <v>2.1827613760636109E-2</v>
      </c>
      <c r="O4" s="122">
        <f t="shared" si="3"/>
        <v>0.15996313342564261</v>
      </c>
      <c r="P4" s="122">
        <f t="shared" si="3"/>
        <v>0.48666463737375704</v>
      </c>
      <c r="Q4" s="122">
        <f t="shared" si="3"/>
        <v>0.26165361955241573</v>
      </c>
      <c r="R4" s="122">
        <f t="shared" ref="R4:V4" si="4">SUM(R5:R6)</f>
        <v>3.536062916332211E-2</v>
      </c>
      <c r="S4" s="122">
        <f t="shared" si="4"/>
        <v>0.17139912869419757</v>
      </c>
      <c r="T4" s="122">
        <f t="shared" si="4"/>
        <v>1.6711421186077127E-2</v>
      </c>
      <c r="U4" s="122">
        <f t="shared" si="4"/>
        <v>2.4233263813053059E-3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1.9870325419772086E-2</v>
      </c>
      <c r="J5" s="98">
        <v>0.1738381807978964</v>
      </c>
      <c r="K5" s="98">
        <v>4.9463402439066002E-2</v>
      </c>
      <c r="L5" s="98">
        <v>1.4145885498121329E-2</v>
      </c>
      <c r="M5" s="98">
        <v>0</v>
      </c>
      <c r="N5" s="98">
        <v>2.1722093587832458E-2</v>
      </c>
      <c r="O5" s="98">
        <v>0.15910972537796511</v>
      </c>
      <c r="P5" s="98">
        <v>0.48397721716984682</v>
      </c>
      <c r="Q5" s="98">
        <v>0.26027502289189342</v>
      </c>
      <c r="R5" s="98">
        <v>3.5171867221710319E-2</v>
      </c>
      <c r="S5" s="98">
        <v>0.17046636570444643</v>
      </c>
      <c r="T5" s="98">
        <v>1.6618538908794344E-2</v>
      </c>
      <c r="U5" s="98">
        <v>2.4095931289029033E-3</v>
      </c>
      <c r="V5" s="98">
        <v>0</v>
      </c>
      <c r="W5" s="98">
        <v>0</v>
      </c>
      <c r="X5" s="98">
        <v>0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1.0570903779197631E-4</v>
      </c>
      <c r="J6" s="98">
        <v>9.3403073605042696E-4</v>
      </c>
      <c r="K6" s="98">
        <v>2.8071170266530106E-4</v>
      </c>
      <c r="L6" s="98">
        <v>7.6370848941552434E-5</v>
      </c>
      <c r="M6" s="98">
        <v>0</v>
      </c>
      <c r="N6" s="98">
        <v>1.0552017280364979E-4</v>
      </c>
      <c r="O6" s="98">
        <v>8.534080476774895E-4</v>
      </c>
      <c r="P6" s="98">
        <v>2.6874202039101915E-3</v>
      </c>
      <c r="Q6" s="98">
        <v>1.3785966605223141E-3</v>
      </c>
      <c r="R6" s="98">
        <v>1.8876194161179086E-4</v>
      </c>
      <c r="S6" s="98">
        <v>9.3276298975114992E-4</v>
      </c>
      <c r="T6" s="98">
        <v>9.2882277282783183E-5</v>
      </c>
      <c r="U6" s="98">
        <v>1.373325240240271E-5</v>
      </c>
      <c r="V6" s="98">
        <v>0</v>
      </c>
      <c r="W6" s="98">
        <v>0</v>
      </c>
      <c r="X6" s="98">
        <v>0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6.982732516879975E-4</v>
      </c>
      <c r="J7" s="122">
        <f t="shared" si="6"/>
        <v>4.0615751412775505E-4</v>
      </c>
      <c r="K7" s="122">
        <f t="shared" si="6"/>
        <v>9.6769577445803337E-4</v>
      </c>
      <c r="L7" s="122">
        <f t="shared" si="6"/>
        <v>3.4526838456774373E-4</v>
      </c>
      <c r="M7" s="122">
        <f t="shared" si="6"/>
        <v>0</v>
      </c>
      <c r="N7" s="122">
        <f t="shared" si="6"/>
        <v>9.8649146860344643E-3</v>
      </c>
      <c r="O7" s="122">
        <f t="shared" si="6"/>
        <v>8.6961954527675356E-3</v>
      </c>
      <c r="P7" s="122">
        <f t="shared" si="6"/>
        <v>8.6752114150863494E-3</v>
      </c>
      <c r="Q7" s="122">
        <f t="shared" si="6"/>
        <v>5.1393876382828871E-3</v>
      </c>
      <c r="R7" s="122">
        <f t="shared" si="6"/>
        <v>2.7924302383628375E-3</v>
      </c>
      <c r="S7" s="122">
        <f t="shared" si="6"/>
        <v>8.2293076706380659E-3</v>
      </c>
      <c r="T7" s="122">
        <f t="shared" si="6"/>
        <v>5.6622636856202137E-4</v>
      </c>
      <c r="U7" s="122">
        <f t="shared" si="6"/>
        <v>1.1460505497165051E-4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6.982732516879975E-4</v>
      </c>
      <c r="J8" s="98">
        <v>4.0615751412775505E-4</v>
      </c>
      <c r="K8" s="98">
        <v>9.6769577445803337E-4</v>
      </c>
      <c r="L8" s="98">
        <v>3.4526838456774373E-4</v>
      </c>
      <c r="M8" s="98">
        <v>0</v>
      </c>
      <c r="N8" s="98">
        <v>9.8649146860344643E-3</v>
      </c>
      <c r="O8" s="98">
        <v>8.6961954527675356E-3</v>
      </c>
      <c r="P8" s="98">
        <v>8.6752114150863494E-3</v>
      </c>
      <c r="Q8" s="98">
        <v>5.1393876382828871E-3</v>
      </c>
      <c r="R8" s="98">
        <v>2.7924302383628375E-3</v>
      </c>
      <c r="S8" s="98">
        <v>8.2293076706380659E-3</v>
      </c>
      <c r="T8" s="98">
        <v>5.6622636856202137E-4</v>
      </c>
      <c r="U8" s="98">
        <v>1.1460505497165051E-4</v>
      </c>
      <c r="V8" s="98">
        <v>0</v>
      </c>
      <c r="W8" s="98">
        <v>0</v>
      </c>
      <c r="X8" s="98">
        <v>0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4.762251586561077E-3</v>
      </c>
      <c r="J9" s="122">
        <v>1.5022076926273716E-2</v>
      </c>
      <c r="K9" s="122">
        <v>8.6041162340082192E-3</v>
      </c>
      <c r="L9" s="122">
        <v>2.6243783689243669E-3</v>
      </c>
      <c r="M9" s="122">
        <v>0</v>
      </c>
      <c r="N9" s="122">
        <v>2.460792790764927E-2</v>
      </c>
      <c r="O9" s="122">
        <v>8.0663367925435839E-2</v>
      </c>
      <c r="P9" s="122">
        <v>0.10398444152652478</v>
      </c>
      <c r="Q9" s="122">
        <v>3.835858251471775E-2</v>
      </c>
      <c r="R9" s="122">
        <v>1.485395893879294E-2</v>
      </c>
      <c r="S9" s="122">
        <v>3.7571469173618942E-2</v>
      </c>
      <c r="T9" s="122">
        <v>4.4513123748595234E-3</v>
      </c>
      <c r="U9" s="122">
        <v>7.2701800692705383E-4</v>
      </c>
      <c r="V9" s="122">
        <v>0</v>
      </c>
      <c r="W9" s="122">
        <v>0</v>
      </c>
      <c r="X9" s="122">
        <v>0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1.2550804952098026E-4</v>
      </c>
      <c r="O11" s="98">
        <v>7.3013747414919588E-4</v>
      </c>
      <c r="P11" s="98">
        <v>8.5512159730454873E-4</v>
      </c>
      <c r="Q11" s="98">
        <v>1.555808357206257E-4</v>
      </c>
      <c r="R11" s="98">
        <v>0</v>
      </c>
      <c r="S11" s="98">
        <v>1.5079516382508149E-4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1.5030717088718098E-4</v>
      </c>
      <c r="J15" s="101">
        <v>1.7560102585480099E-3</v>
      </c>
      <c r="K15" s="101">
        <v>3.5823600705422697E-3</v>
      </c>
      <c r="L15" s="101">
        <v>9.9335876969663408E-4</v>
      </c>
      <c r="M15" s="101">
        <v>0</v>
      </c>
      <c r="N15" s="101">
        <v>1.0639836012401649E-2</v>
      </c>
      <c r="O15" s="101">
        <v>3.3982593975517422E-2</v>
      </c>
      <c r="P15" s="101">
        <v>3.3769850507729793E-2</v>
      </c>
      <c r="Q15" s="101">
        <v>4.48799276150988E-3</v>
      </c>
      <c r="R15" s="101">
        <v>4.4205587438074052E-3</v>
      </c>
      <c r="S15" s="101">
        <v>1.1386239780675515E-2</v>
      </c>
      <c r="T15" s="101">
        <v>9.9365359712920648E-4</v>
      </c>
      <c r="U15" s="101">
        <v>2.8202912246581423E-4</v>
      </c>
      <c r="V15" s="101">
        <v>0</v>
      </c>
      <c r="W15" s="101">
        <v>0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4.6119444156738961E-3</v>
      </c>
      <c r="J16" s="104">
        <v>1.3266066667725706E-2</v>
      </c>
      <c r="K16" s="104">
        <v>5.0217561634659496E-3</v>
      </c>
      <c r="L16" s="104">
        <v>1.6310195992277328E-3</v>
      </c>
      <c r="M16" s="104">
        <v>0</v>
      </c>
      <c r="N16" s="104">
        <v>1.384258384572664E-2</v>
      </c>
      <c r="O16" s="104">
        <v>4.5950636475769219E-2</v>
      </c>
      <c r="P16" s="104">
        <v>6.9359469421490447E-2</v>
      </c>
      <c r="Q16" s="104">
        <v>3.3715008917487244E-2</v>
      </c>
      <c r="R16" s="104">
        <v>1.0433400194985535E-2</v>
      </c>
      <c r="S16" s="104">
        <v>2.6034434229118344E-2</v>
      </c>
      <c r="T16" s="104">
        <v>3.457658777730317E-3</v>
      </c>
      <c r="U16" s="104">
        <v>4.4498888446123955E-4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1.3694716243789194E-3</v>
      </c>
      <c r="J17" s="98">
        <v>3.8659081625929403E-3</v>
      </c>
      <c r="K17" s="98">
        <v>1.4698700306117294E-3</v>
      </c>
      <c r="L17" s="98">
        <v>4.7867685590289054E-4</v>
      </c>
      <c r="M17" s="98">
        <v>0</v>
      </c>
      <c r="N17" s="98">
        <v>3.3189480563203025E-3</v>
      </c>
      <c r="O17" s="98">
        <v>1.1732375694659014E-2</v>
      </c>
      <c r="P17" s="98">
        <v>1.703397583048661E-2</v>
      </c>
      <c r="Q17" s="98">
        <v>7.7848696700400623E-3</v>
      </c>
      <c r="R17" s="98">
        <v>2.6482248693720368E-3</v>
      </c>
      <c r="S17" s="98">
        <v>6.5508309852047465E-3</v>
      </c>
      <c r="T17" s="98">
        <v>7.9433116579472778E-4</v>
      </c>
      <c r="U17" s="98">
        <v>9.2335241269848815E-5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3.2424727912949767E-3</v>
      </c>
      <c r="J18" s="98">
        <v>9.4001585051327659E-3</v>
      </c>
      <c r="K18" s="98">
        <v>3.55188613285422E-3</v>
      </c>
      <c r="L18" s="98">
        <v>1.1523427433248422E-3</v>
      </c>
      <c r="M18" s="98">
        <v>0</v>
      </c>
      <c r="N18" s="98">
        <v>1.0523635789406337E-2</v>
      </c>
      <c r="O18" s="98">
        <v>3.4218260781110205E-2</v>
      </c>
      <c r="P18" s="98">
        <v>5.2325493591003837E-2</v>
      </c>
      <c r="Q18" s="98">
        <v>2.5930139247447182E-2</v>
      </c>
      <c r="R18" s="98">
        <v>7.7851753256134981E-3</v>
      </c>
      <c r="S18" s="98">
        <v>1.9483603243913596E-2</v>
      </c>
      <c r="T18" s="98">
        <v>2.6633276119355891E-3</v>
      </c>
      <c r="U18" s="98">
        <v>3.5265364319139075E-4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2.7611370429902879E-3</v>
      </c>
      <c r="J19" s="122">
        <v>7.9730443490115613E-3</v>
      </c>
      <c r="K19" s="122">
        <v>4.0375676072662778E-3</v>
      </c>
      <c r="L19" s="122">
        <v>1.2330878184182187E-3</v>
      </c>
      <c r="M19" s="122">
        <v>0</v>
      </c>
      <c r="N19" s="122">
        <v>1.1060217694777524E-2</v>
      </c>
      <c r="O19" s="122">
        <v>4.1375685105663362E-2</v>
      </c>
      <c r="P19" s="122">
        <v>5.5349521262168459E-2</v>
      </c>
      <c r="Q19" s="122">
        <v>2.0991460191937955E-2</v>
      </c>
      <c r="R19" s="122">
        <v>7.6117453359467197E-3</v>
      </c>
      <c r="S19" s="122">
        <v>1.9210740207603307E-2</v>
      </c>
      <c r="T19" s="122">
        <v>2.5790021122569342E-3</v>
      </c>
      <c r="U19" s="122">
        <v>4.2619288313069199E-4</v>
      </c>
      <c r="V19" s="122">
        <v>0</v>
      </c>
      <c r="W19" s="122">
        <v>0</v>
      </c>
      <c r="X19" s="122">
        <v>0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1.6109855663286974E-4</v>
      </c>
      <c r="J21" s="98">
        <v>4.8787249625586884E-4</v>
      </c>
      <c r="K21" s="98">
        <v>1.4345556457217218E-4</v>
      </c>
      <c r="L21" s="98">
        <v>8.9071378389354018E-5</v>
      </c>
      <c r="M21" s="98">
        <v>0</v>
      </c>
      <c r="N21" s="98">
        <v>3.3998867015291574E-4</v>
      </c>
      <c r="O21" s="98">
        <v>8.451865791419183E-3</v>
      </c>
      <c r="P21" s="98">
        <v>1.1523062349369244E-2</v>
      </c>
      <c r="Q21" s="98">
        <v>3.7837566152672591E-3</v>
      </c>
      <c r="R21" s="98">
        <v>9.7613056647512914E-4</v>
      </c>
      <c r="S21" s="98">
        <v>3.9186201950317063E-3</v>
      </c>
      <c r="T21" s="98">
        <v>8.8172676787183946E-4</v>
      </c>
      <c r="U21" s="98">
        <v>1.807685092998773E-4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2.6000384863574181E-3</v>
      </c>
      <c r="J22" s="33">
        <v>7.485171852755693E-3</v>
      </c>
      <c r="K22" s="33">
        <v>3.8941120426941056E-3</v>
      </c>
      <c r="L22" s="33">
        <v>1.1440164400288648E-3</v>
      </c>
      <c r="M22" s="33">
        <v>0</v>
      </c>
      <c r="N22" s="33">
        <v>1.0720229024624609E-2</v>
      </c>
      <c r="O22" s="33">
        <v>3.2923819314244179E-2</v>
      </c>
      <c r="P22" s="33">
        <v>4.3826458912799217E-2</v>
      </c>
      <c r="Q22" s="33">
        <v>1.7207703576670695E-2</v>
      </c>
      <c r="R22" s="33">
        <v>6.6356147694715904E-3</v>
      </c>
      <c r="S22" s="33">
        <v>1.5292120012571601E-2</v>
      </c>
      <c r="T22" s="33">
        <v>1.6972753443850949E-3</v>
      </c>
      <c r="U22" s="33">
        <v>2.4542437383081472E-4</v>
      </c>
      <c r="V22" s="33">
        <v>0</v>
      </c>
      <c r="W22" s="33">
        <v>0</v>
      </c>
      <c r="X22" s="33">
        <v>0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6.4969959220346069E-2</v>
      </c>
      <c r="H24" s="117">
        <f t="shared" si="7"/>
        <v>1.3205871577232509</v>
      </c>
      <c r="I24" s="117">
        <f t="shared" si="7"/>
        <v>1.2200531666467671</v>
      </c>
      <c r="J24" s="117">
        <f t="shared" si="7"/>
        <v>2.0118143070081351</v>
      </c>
      <c r="K24" s="117">
        <f t="shared" si="7"/>
        <v>1.8531578645529583</v>
      </c>
      <c r="L24" s="117">
        <f t="shared" si="7"/>
        <v>1.8804178813583299</v>
      </c>
      <c r="M24" s="117">
        <f t="shared" si="7"/>
        <v>1.8091200678442614</v>
      </c>
      <c r="N24" s="117">
        <f t="shared" si="7"/>
        <v>0.96484033202955322</v>
      </c>
      <c r="O24" s="117">
        <f t="shared" si="7"/>
        <v>2.840383758397437</v>
      </c>
      <c r="P24" s="117">
        <f t="shared" si="7"/>
        <v>3.390047260576897</v>
      </c>
      <c r="Q24" s="117">
        <f t="shared" si="7"/>
        <v>1.1292099999254193</v>
      </c>
      <c r="R24" s="117">
        <f t="shared" ref="R24:V24" si="8">R25+R28+R30+R39</f>
        <v>0.29600520474308928</v>
      </c>
      <c r="S24" s="117">
        <f t="shared" si="8"/>
        <v>0.37010105419409073</v>
      </c>
      <c r="T24" s="117">
        <f t="shared" si="8"/>
        <v>0</v>
      </c>
      <c r="U24" s="117">
        <f t="shared" si="8"/>
        <v>0</v>
      </c>
      <c r="V24" s="117">
        <f t="shared" si="8"/>
        <v>0.29581212587562633</v>
      </c>
      <c r="W24" s="117">
        <f t="shared" ref="W24:Y24" si="9">W25+W28+W30+W39</f>
        <v>1.7020458009686108</v>
      </c>
      <c r="X24" s="117">
        <f t="shared" si="9"/>
        <v>5.4079356642737153</v>
      </c>
      <c r="Y24" s="117">
        <f t="shared" si="9"/>
        <v>3.2231198390408813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5.2727337458430744E-2</v>
      </c>
      <c r="H25" s="122">
        <f t="shared" si="10"/>
        <v>1.0639099659232818</v>
      </c>
      <c r="I25" s="122">
        <f t="shared" si="10"/>
        <v>0.99827007519222866</v>
      </c>
      <c r="J25" s="122">
        <f t="shared" si="10"/>
        <v>1.6455266392645753</v>
      </c>
      <c r="K25" s="122">
        <f t="shared" si="10"/>
        <v>1.3771384156494069</v>
      </c>
      <c r="L25" s="122">
        <f t="shared" si="10"/>
        <v>1.4476787804081488</v>
      </c>
      <c r="M25" s="122">
        <f t="shared" si="10"/>
        <v>1.321885005994508</v>
      </c>
      <c r="N25" s="122">
        <f t="shared" si="10"/>
        <v>0.4776733917133088</v>
      </c>
      <c r="O25" s="122">
        <f t="shared" si="10"/>
        <v>2.1201698826252522</v>
      </c>
      <c r="P25" s="122">
        <f t="shared" si="10"/>
        <v>2.7470150106579418</v>
      </c>
      <c r="Q25" s="122">
        <f t="shared" si="10"/>
        <v>0.88121490272041558</v>
      </c>
      <c r="R25" s="122">
        <f t="shared" ref="R25:V25" si="11">SUM(R26:R27)</f>
        <v>0.22138647910549097</v>
      </c>
      <c r="S25" s="122">
        <f t="shared" si="11"/>
        <v>0.27358856573260054</v>
      </c>
      <c r="T25" s="122">
        <f t="shared" si="11"/>
        <v>0</v>
      </c>
      <c r="U25" s="122">
        <f t="shared" si="11"/>
        <v>0</v>
      </c>
      <c r="V25" s="122">
        <f t="shared" si="11"/>
        <v>0.10197986665510919</v>
      </c>
      <c r="W25" s="122">
        <f t="shared" ref="W25:Y25" si="12">SUM(W26:W27)</f>
        <v>1.1053469077112581</v>
      </c>
      <c r="X25" s="122">
        <f t="shared" si="12"/>
        <v>3.5624617628408166</v>
      </c>
      <c r="Y25" s="122">
        <f t="shared" si="12"/>
        <v>1.8756725047657403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5.2040249377135459E-2</v>
      </c>
      <c r="H26" s="98">
        <v>1.0502644738041071</v>
      </c>
      <c r="I26" s="98">
        <v>0.98613667794572868</v>
      </c>
      <c r="J26" s="98">
        <v>1.6252595135668797</v>
      </c>
      <c r="K26" s="98">
        <v>1.3591567627202865</v>
      </c>
      <c r="L26" s="98">
        <v>1.4295873229064835</v>
      </c>
      <c r="M26" s="98">
        <v>1.3050293633337062</v>
      </c>
      <c r="N26" s="98">
        <v>0.47205533170279868</v>
      </c>
      <c r="O26" s="98">
        <v>2.0915250273967665</v>
      </c>
      <c r="P26" s="98">
        <v>2.7068286386822029</v>
      </c>
      <c r="Q26" s="98">
        <v>0.86854254919334373</v>
      </c>
      <c r="R26" s="98">
        <v>0.21817556050152595</v>
      </c>
      <c r="S26" s="98">
        <v>0.26961402104555227</v>
      </c>
      <c r="T26" s="98">
        <v>0</v>
      </c>
      <c r="U26" s="98">
        <v>0</v>
      </c>
      <c r="V26" s="98">
        <v>0.10050397610510349</v>
      </c>
      <c r="W26" s="98">
        <v>1.0893089658705837</v>
      </c>
      <c r="X26" s="98">
        <v>3.5106252958129818</v>
      </c>
      <c r="Y26" s="98">
        <v>1.8482852143100721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6.8708808129528472E-4</v>
      </c>
      <c r="H27" s="98">
        <v>1.3645492119174646E-2</v>
      </c>
      <c r="I27" s="98">
        <v>1.2133397246499989E-2</v>
      </c>
      <c r="J27" s="98">
        <v>2.0267125697695707E-2</v>
      </c>
      <c r="K27" s="98">
        <v>1.7981652929120261E-2</v>
      </c>
      <c r="L27" s="98">
        <v>1.8091457501665395E-2</v>
      </c>
      <c r="M27" s="98">
        <v>1.6855642660801688E-2</v>
      </c>
      <c r="N27" s="98">
        <v>5.6180600105101243E-3</v>
      </c>
      <c r="O27" s="98">
        <v>2.8644855228485873E-2</v>
      </c>
      <c r="P27" s="98">
        <v>4.0186371975738822E-2</v>
      </c>
      <c r="Q27" s="98">
        <v>1.2672353527071894E-2</v>
      </c>
      <c r="R27" s="98">
        <v>3.2109186039650304E-3</v>
      </c>
      <c r="S27" s="98">
        <v>3.9745446870483028E-3</v>
      </c>
      <c r="T27" s="98">
        <v>0</v>
      </c>
      <c r="U27" s="98">
        <v>0</v>
      </c>
      <c r="V27" s="98">
        <v>1.4758905500056967E-3</v>
      </c>
      <c r="W27" s="98">
        <v>1.603794184067453E-2</v>
      </c>
      <c r="X27" s="98">
        <v>5.1836467027835044E-2</v>
      </c>
      <c r="Y27" s="98">
        <v>2.7387290455668126E-2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1.1579482408845525E-3</v>
      </c>
      <c r="H28" s="122">
        <f t="shared" si="13"/>
        <v>2.8999082207311774E-2</v>
      </c>
      <c r="I28" s="122">
        <f t="shared" si="13"/>
        <v>1.6618903390174342E-2</v>
      </c>
      <c r="J28" s="122">
        <f t="shared" si="13"/>
        <v>5.9569768738737417E-3</v>
      </c>
      <c r="K28" s="122">
        <f t="shared" si="13"/>
        <v>3.1845988213982566E-2</v>
      </c>
      <c r="L28" s="122">
        <f t="shared" si="13"/>
        <v>4.1432206148129251E-2</v>
      </c>
      <c r="M28" s="122">
        <f t="shared" si="13"/>
        <v>4.5107864179397252E-2</v>
      </c>
      <c r="N28" s="122">
        <f t="shared" si="13"/>
        <v>0.10654107860917221</v>
      </c>
      <c r="O28" s="122">
        <f t="shared" si="13"/>
        <v>4.7442577414542893E-2</v>
      </c>
      <c r="P28" s="122">
        <f t="shared" si="13"/>
        <v>3.3169925998859574E-2</v>
      </c>
      <c r="Q28" s="122">
        <f t="shared" si="13"/>
        <v>1.9565738903638361E-2</v>
      </c>
      <c r="R28" s="122">
        <f t="shared" si="13"/>
        <v>8.1624883890606004E-3</v>
      </c>
      <c r="S28" s="122">
        <f t="shared" si="13"/>
        <v>1.2287596384925333E-2</v>
      </c>
      <c r="T28" s="122">
        <f t="shared" si="13"/>
        <v>0</v>
      </c>
      <c r="U28" s="122">
        <f t="shared" si="13"/>
        <v>0</v>
      </c>
      <c r="V28" s="122">
        <f t="shared" si="13"/>
        <v>1.6973029675670739E-2</v>
      </c>
      <c r="W28" s="122">
        <f t="shared" si="13"/>
        <v>4.7058384059971169E-2</v>
      </c>
      <c r="X28" s="122">
        <f t="shared" si="13"/>
        <v>0.17466017008513302</v>
      </c>
      <c r="Y28" s="122">
        <f t="shared" si="13"/>
        <v>0.36080224260588978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1.1579482408845525E-3</v>
      </c>
      <c r="H29" s="98">
        <v>2.8999082207311774E-2</v>
      </c>
      <c r="I29" s="98">
        <v>1.6618903390174342E-2</v>
      </c>
      <c r="J29" s="98">
        <v>5.9569768738737417E-3</v>
      </c>
      <c r="K29" s="98">
        <v>3.1845988213982566E-2</v>
      </c>
      <c r="L29" s="98">
        <v>4.1432206148129251E-2</v>
      </c>
      <c r="M29" s="98">
        <v>4.5107864179397252E-2</v>
      </c>
      <c r="N29" s="98">
        <v>0.10654107860917221</v>
      </c>
      <c r="O29" s="98">
        <v>4.7442577414542893E-2</v>
      </c>
      <c r="P29" s="98">
        <v>3.3169925998859574E-2</v>
      </c>
      <c r="Q29" s="98">
        <v>1.9565738903638361E-2</v>
      </c>
      <c r="R29" s="98">
        <v>8.1624883890606004E-3</v>
      </c>
      <c r="S29" s="98">
        <v>1.2287596384925333E-2</v>
      </c>
      <c r="T29" s="98">
        <v>0</v>
      </c>
      <c r="U29" s="98">
        <v>0</v>
      </c>
      <c r="V29" s="98">
        <v>1.6973029675670739E-2</v>
      </c>
      <c r="W29" s="98">
        <v>4.7058384059971169E-2</v>
      </c>
      <c r="X29" s="98">
        <v>0.17466017008513302</v>
      </c>
      <c r="Y29" s="98">
        <v>0.36080224260588978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7.2897567409975095E-3</v>
      </c>
      <c r="H30" s="122">
        <v>0.14849368081381109</v>
      </c>
      <c r="I30" s="122">
        <v>0.1300697262224173</v>
      </c>
      <c r="J30" s="122">
        <v>0.23550180118174355</v>
      </c>
      <c r="K30" s="122">
        <v>0.30234932894206423</v>
      </c>
      <c r="L30" s="122">
        <v>0.26649677397790028</v>
      </c>
      <c r="M30" s="122">
        <v>0.30718474467778184</v>
      </c>
      <c r="N30" s="122">
        <v>0.26260849841662093</v>
      </c>
      <c r="O30" s="122">
        <v>0.44460581810381528</v>
      </c>
      <c r="P30" s="122">
        <v>0.39805068575198632</v>
      </c>
      <c r="Q30" s="122">
        <v>0.14767227740032524</v>
      </c>
      <c r="R30" s="122">
        <v>4.3936982896386687E-2</v>
      </c>
      <c r="S30" s="122">
        <v>5.5724351256954657E-2</v>
      </c>
      <c r="T30" s="122">
        <v>0</v>
      </c>
      <c r="U30" s="122">
        <v>0</v>
      </c>
      <c r="V30" s="122">
        <v>0.10727609336217184</v>
      </c>
      <c r="W30" s="122">
        <v>0.34864933143004739</v>
      </c>
      <c r="X30" s="122">
        <v>1.0582617243840946</v>
      </c>
      <c r="Y30" s="122">
        <v>0.65741211822675572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8.6172424863947827E-4</v>
      </c>
      <c r="I31" s="98">
        <v>3.279852596900958E-4</v>
      </c>
      <c r="J31" s="98">
        <v>1.0596521636595203E-3</v>
      </c>
      <c r="K31" s="98">
        <v>1.4954149495039371E-3</v>
      </c>
      <c r="L31" s="98">
        <v>1.4039832369989443E-3</v>
      </c>
      <c r="M31" s="98">
        <v>1.2995293600881208E-3</v>
      </c>
      <c r="N31" s="98">
        <v>1.0040643961678421E-3</v>
      </c>
      <c r="O31" s="98">
        <v>3.8332217392832786E-3</v>
      </c>
      <c r="P31" s="98">
        <v>3.4204863892181949E-3</v>
      </c>
      <c r="Q31" s="98">
        <v>7.7790417860312854E-4</v>
      </c>
      <c r="R31" s="98">
        <v>1.4888906296642188E-4</v>
      </c>
      <c r="S31" s="98">
        <v>3.0159032765016299E-4</v>
      </c>
      <c r="T31" s="98">
        <v>0</v>
      </c>
      <c r="U31" s="98">
        <v>0</v>
      </c>
      <c r="V31" s="98">
        <v>8.7944252257180216E-4</v>
      </c>
      <c r="W31" s="98">
        <v>1.9335015616032754E-3</v>
      </c>
      <c r="X31" s="98">
        <v>5.0793550088725657E-3</v>
      </c>
      <c r="Y31" s="98">
        <v>2.9394159086981752E-3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1.2635669206865501E-4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1.2358207122276714E-4</v>
      </c>
      <c r="Y32" s="98">
        <v>1.2366621002139308E-4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3.420586039249743E-5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2.8788113327715193E-5</v>
      </c>
      <c r="Y33" s="101">
        <v>2.4601080580910217E-5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9.2150831676157579E-5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9.479395789505196E-5</v>
      </c>
      <c r="Y34" s="104">
        <v>9.9065129440482869E-5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3.3770180885317985E-3</v>
      </c>
      <c r="H35" s="101">
        <v>6.2075412953581474E-2</v>
      </c>
      <c r="I35" s="101">
        <v>6.1625940063744205E-3</v>
      </c>
      <c r="J35" s="101">
        <v>2.6978703063146699E-2</v>
      </c>
      <c r="K35" s="101">
        <v>0.1252120138941917</v>
      </c>
      <c r="L35" s="101">
        <v>9.7680279020169014E-2</v>
      </c>
      <c r="M35" s="101">
        <v>0.13846628129123448</v>
      </c>
      <c r="N35" s="101">
        <v>0.1133373836103654</v>
      </c>
      <c r="O35" s="101">
        <v>0.1871370243583288</v>
      </c>
      <c r="P35" s="101">
        <v>0.12942562615405945</v>
      </c>
      <c r="Q35" s="101">
        <v>1.7203972252454541E-2</v>
      </c>
      <c r="R35" s="101">
        <v>1.2956810111159636E-2</v>
      </c>
      <c r="S35" s="101">
        <v>1.6779721782048129E-2</v>
      </c>
      <c r="T35" s="101">
        <v>0</v>
      </c>
      <c r="U35" s="101">
        <v>0</v>
      </c>
      <c r="V35" s="101">
        <v>3.4823088542077808E-2</v>
      </c>
      <c r="W35" s="101">
        <v>8.4794389520035568E-2</v>
      </c>
      <c r="X35" s="101">
        <v>0</v>
      </c>
      <c r="Y35" s="101">
        <v>0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3.9127386524657106E-3</v>
      </c>
      <c r="H36" s="104">
        <v>8.5556543611590125E-2</v>
      </c>
      <c r="I36" s="104">
        <v>0.12357914695635278</v>
      </c>
      <c r="J36" s="104">
        <v>0.20746344595493732</v>
      </c>
      <c r="K36" s="104">
        <v>0.17564190009836861</v>
      </c>
      <c r="L36" s="104">
        <v>0.16741251172073235</v>
      </c>
      <c r="M36" s="104">
        <v>0.16741893402645924</v>
      </c>
      <c r="N36" s="104">
        <v>0.14826705041008767</v>
      </c>
      <c r="O36" s="104">
        <v>0.25350921531413451</v>
      </c>
      <c r="P36" s="104">
        <v>0.26520457320870866</v>
      </c>
      <c r="Q36" s="104">
        <v>0.12969040096926757</v>
      </c>
      <c r="R36" s="104">
        <v>3.0831283722260627E-2</v>
      </c>
      <c r="S36" s="104">
        <v>3.8643039147256371E-2</v>
      </c>
      <c r="T36" s="104">
        <v>0</v>
      </c>
      <c r="U36" s="104">
        <v>0</v>
      </c>
      <c r="V36" s="104">
        <v>7.1573562297522236E-2</v>
      </c>
      <c r="W36" s="104">
        <v>0.26192144034840853</v>
      </c>
      <c r="X36" s="104">
        <v>1.0530587873039994</v>
      </c>
      <c r="Y36" s="104">
        <v>0.65434903610803619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1.2682175517810112E-3</v>
      </c>
      <c r="H37" s="98">
        <v>2.5210557065740644E-2</v>
      </c>
      <c r="I37" s="98">
        <v>3.6695614662335133E-2</v>
      </c>
      <c r="J37" s="98">
        <v>6.0457605803239167E-2</v>
      </c>
      <c r="K37" s="98">
        <v>5.1410454165919772E-2</v>
      </c>
      <c r="L37" s="98">
        <v>4.9132760138032416E-2</v>
      </c>
      <c r="M37" s="98">
        <v>4.7848951661888024E-2</v>
      </c>
      <c r="N37" s="98">
        <v>3.5549045196993243E-2</v>
      </c>
      <c r="O37" s="98">
        <v>6.4727402800873635E-2</v>
      </c>
      <c r="P37" s="98">
        <v>6.5131528944077435E-2</v>
      </c>
      <c r="Q37" s="98">
        <v>2.9945798664087444E-2</v>
      </c>
      <c r="R37" s="98">
        <v>7.8256532656724252E-3</v>
      </c>
      <c r="S37" s="98">
        <v>9.7234307448554741E-3</v>
      </c>
      <c r="T37" s="98">
        <v>0</v>
      </c>
      <c r="U37" s="98">
        <v>0</v>
      </c>
      <c r="V37" s="98">
        <v>1.3837533079441387E-2</v>
      </c>
      <c r="W37" s="98">
        <v>6.0639253793369832E-2</v>
      </c>
      <c r="X37" s="98">
        <v>0.24411591032381252</v>
      </c>
      <c r="Y37" s="98">
        <v>0.12398252679046685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2.6445211006846997E-3</v>
      </c>
      <c r="H38" s="98">
        <v>6.0345986545849474E-2</v>
      </c>
      <c r="I38" s="98">
        <v>8.6883532294017643E-2</v>
      </c>
      <c r="J38" s="98">
        <v>0.14700584015169815</v>
      </c>
      <c r="K38" s="98">
        <v>0.12423144593244882</v>
      </c>
      <c r="L38" s="98">
        <v>0.11827975158269992</v>
      </c>
      <c r="M38" s="98">
        <v>0.11956998236457123</v>
      </c>
      <c r="N38" s="98">
        <v>0.11271800521309443</v>
      </c>
      <c r="O38" s="98">
        <v>0.1887818125132609</v>
      </c>
      <c r="P38" s="98">
        <v>0.20007304426463121</v>
      </c>
      <c r="Q38" s="98">
        <v>9.9744602305180133E-2</v>
      </c>
      <c r="R38" s="98">
        <v>2.3005630456588204E-2</v>
      </c>
      <c r="S38" s="98">
        <v>2.8919608402400897E-2</v>
      </c>
      <c r="T38" s="98">
        <v>0</v>
      </c>
      <c r="U38" s="98">
        <v>0</v>
      </c>
      <c r="V38" s="98">
        <v>5.7736029218080846E-2</v>
      </c>
      <c r="W38" s="98">
        <v>0.20128218655503871</v>
      </c>
      <c r="X38" s="98">
        <v>0.80894287698018685</v>
      </c>
      <c r="Y38" s="98">
        <v>0.53036650931756935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3.7949167800332582E-3</v>
      </c>
      <c r="H39" s="122">
        <v>7.9184428778846211E-2</v>
      </c>
      <c r="I39" s="122">
        <v>7.5094461841947013E-2</v>
      </c>
      <c r="J39" s="122">
        <v>0.12482888968794267</v>
      </c>
      <c r="K39" s="122">
        <v>0.14182413174750463</v>
      </c>
      <c r="L39" s="122">
        <v>0.12481012082415156</v>
      </c>
      <c r="M39" s="122">
        <v>0.1349424529925744</v>
      </c>
      <c r="N39" s="122">
        <v>0.11801736329045132</v>
      </c>
      <c r="O39" s="122">
        <v>0.22816548025382608</v>
      </c>
      <c r="P39" s="122">
        <v>0.21181163816810961</v>
      </c>
      <c r="Q39" s="122">
        <v>8.075708090104014E-2</v>
      </c>
      <c r="R39" s="122">
        <v>2.2519254352151036E-2</v>
      </c>
      <c r="S39" s="122">
        <v>2.8500540819610239E-2</v>
      </c>
      <c r="T39" s="122">
        <v>0</v>
      </c>
      <c r="U39" s="122">
        <v>0</v>
      </c>
      <c r="V39" s="122">
        <v>6.9583136182674574E-2</v>
      </c>
      <c r="W39" s="122">
        <v>0.20099117776733405</v>
      </c>
      <c r="X39" s="122">
        <v>0.61255200696367174</v>
      </c>
      <c r="Y39" s="122">
        <v>0.3292329734424953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1.5477795429011032E-4</v>
      </c>
      <c r="H40" s="98">
        <v>4.4214966028675419E-3</v>
      </c>
      <c r="I40" s="98">
        <v>4.8329566989860923E-3</v>
      </c>
      <c r="J40" s="98">
        <v>7.4807116092566548E-3</v>
      </c>
      <c r="K40" s="98">
        <v>6.1685892766034046E-3</v>
      </c>
      <c r="L40" s="98">
        <v>7.036638892758967E-3</v>
      </c>
      <c r="M40" s="98">
        <v>9.5005483080579881E-3</v>
      </c>
      <c r="N40" s="98">
        <v>3.6875694224277789E-3</v>
      </c>
      <c r="O40" s="98">
        <v>4.6722673813238629E-2</v>
      </c>
      <c r="P40" s="98">
        <v>4.4064190423987987E-2</v>
      </c>
      <c r="Q40" s="98">
        <v>1.4410477321975305E-2</v>
      </c>
      <c r="R40" s="98">
        <v>2.9283916994253876E-3</v>
      </c>
      <c r="S40" s="98">
        <v>5.8409621775000909E-3</v>
      </c>
      <c r="T40" s="98">
        <v>0</v>
      </c>
      <c r="U40" s="98">
        <v>0</v>
      </c>
      <c r="V40" s="98">
        <v>2.3265769767078271E-2</v>
      </c>
      <c r="W40" s="98">
        <v>5.4827163567117226E-2</v>
      </c>
      <c r="X40" s="98">
        <v>0.12779060611764498</v>
      </c>
      <c r="Y40" s="98">
        <v>7.8582296153233852E-2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3.6401388257431477E-3</v>
      </c>
      <c r="H41" s="33">
        <v>7.4762932175978666E-2</v>
      </c>
      <c r="I41" s="33">
        <v>7.0261505142960923E-2</v>
      </c>
      <c r="J41" s="33">
        <v>0.11734817807868601</v>
      </c>
      <c r="K41" s="33">
        <v>0.13565554247090122</v>
      </c>
      <c r="L41" s="33">
        <v>0.1177734819313926</v>
      </c>
      <c r="M41" s="33">
        <v>0.12544190468451641</v>
      </c>
      <c r="N41" s="33">
        <v>0.11432979386802354</v>
      </c>
      <c r="O41" s="33">
        <v>0.18144280644058744</v>
      </c>
      <c r="P41" s="33">
        <v>0.16774744774412162</v>
      </c>
      <c r="Q41" s="33">
        <v>6.6346603579064828E-2</v>
      </c>
      <c r="R41" s="33">
        <v>1.9590862652725648E-2</v>
      </c>
      <c r="S41" s="33">
        <v>2.2659578642110146E-2</v>
      </c>
      <c r="T41" s="33">
        <v>0</v>
      </c>
      <c r="U41" s="33">
        <v>0</v>
      </c>
      <c r="V41" s="33">
        <v>4.6317366415596306E-2</v>
      </c>
      <c r="W41" s="33">
        <v>0.14616401420021682</v>
      </c>
      <c r="X41" s="33">
        <v>0.48476140084602676</v>
      </c>
      <c r="Y41" s="33">
        <v>0.25065067728926144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96.996273853952857</v>
      </c>
      <c r="D43" s="117">
        <f t="shared" si="14"/>
        <v>96.77062687002811</v>
      </c>
      <c r="E43" s="117">
        <f t="shared" si="14"/>
        <v>105.24389573623218</v>
      </c>
      <c r="F43" s="117">
        <f t="shared" si="14"/>
        <v>137.73081728989197</v>
      </c>
      <c r="G43" s="117">
        <f t="shared" si="14"/>
        <v>51.755365621971833</v>
      </c>
      <c r="H43" s="117">
        <f t="shared" si="14"/>
        <v>35.456091703637021</v>
      </c>
      <c r="I43" s="117">
        <f t="shared" si="14"/>
        <v>36.00209106734966</v>
      </c>
      <c r="J43" s="117">
        <f t="shared" si="14"/>
        <v>62.020168695169843</v>
      </c>
      <c r="K43" s="117">
        <f t="shared" si="14"/>
        <v>59.43804616296876</v>
      </c>
      <c r="L43" s="117">
        <f t="shared" si="14"/>
        <v>38.735749246562605</v>
      </c>
      <c r="M43" s="117">
        <f t="shared" si="14"/>
        <v>34.896639607369536</v>
      </c>
      <c r="N43" s="117">
        <f t="shared" si="14"/>
        <v>36.079428931732274</v>
      </c>
      <c r="O43" s="117">
        <f t="shared" si="14"/>
        <v>44.428752497516783</v>
      </c>
      <c r="P43" s="117">
        <f t="shared" si="14"/>
        <v>30.296187989464791</v>
      </c>
      <c r="Q43" s="117">
        <f t="shared" si="14"/>
        <v>7.2198255793376389E-4</v>
      </c>
      <c r="R43" s="117">
        <f t="shared" ref="R43:V43" si="15">R44+R47+R49+R58</f>
        <v>18.453587704353556</v>
      </c>
      <c r="S43" s="117">
        <f t="shared" si="15"/>
        <v>35.507913081095381</v>
      </c>
      <c r="T43" s="117">
        <f t="shared" si="15"/>
        <v>28.439931171362574</v>
      </c>
      <c r="U43" s="117">
        <f t="shared" si="15"/>
        <v>44.074792180671459</v>
      </c>
      <c r="V43" s="117">
        <f t="shared" si="15"/>
        <v>40.810038198508416</v>
      </c>
      <c r="W43" s="117">
        <f t="shared" ref="W43:Y43" si="16">W44+W47+W49+W58</f>
        <v>22.859363473156478</v>
      </c>
      <c r="X43" s="117">
        <f t="shared" si="16"/>
        <v>11.145749666178149</v>
      </c>
      <c r="Y43" s="117">
        <f t="shared" si="16"/>
        <v>11.41957033347237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79.825305598090083</v>
      </c>
      <c r="D44" s="122">
        <f t="shared" si="17"/>
        <v>79.416362456357163</v>
      </c>
      <c r="E44" s="122">
        <f t="shared" si="17"/>
        <v>88.491448184294896</v>
      </c>
      <c r="F44" s="122">
        <f t="shared" si="17"/>
        <v>114.14698715977953</v>
      </c>
      <c r="G44" s="122">
        <f t="shared" si="17"/>
        <v>43.179283344528045</v>
      </c>
      <c r="H44" s="122">
        <f t="shared" si="17"/>
        <v>29.424017395338023</v>
      </c>
      <c r="I44" s="122">
        <f t="shared" si="17"/>
        <v>30.191350575805398</v>
      </c>
      <c r="J44" s="122">
        <f t="shared" si="17"/>
        <v>51.696796691084373</v>
      </c>
      <c r="K44" s="122">
        <f t="shared" si="17"/>
        <v>46.737253902265358</v>
      </c>
      <c r="L44" s="122">
        <f t="shared" si="17"/>
        <v>29.947011054163227</v>
      </c>
      <c r="M44" s="122">
        <f t="shared" si="17"/>
        <v>28.857702306741892</v>
      </c>
      <c r="N44" s="122">
        <f t="shared" si="17"/>
        <v>27.774531375945713</v>
      </c>
      <c r="O44" s="122">
        <f t="shared" si="17"/>
        <v>28.546273424195167</v>
      </c>
      <c r="P44" s="122">
        <f t="shared" si="17"/>
        <v>19.667216674389849</v>
      </c>
      <c r="Q44" s="122">
        <f t="shared" si="17"/>
        <v>5.4900868932381561E-4</v>
      </c>
      <c r="R44" s="122">
        <f t="shared" ref="R44:V44" si="18">SUM(R45:R46)</f>
        <v>12.743803056671856</v>
      </c>
      <c r="S44" s="122">
        <f t="shared" si="18"/>
        <v>24.576245807867902</v>
      </c>
      <c r="T44" s="122">
        <f t="shared" si="18"/>
        <v>19.021365462933513</v>
      </c>
      <c r="U44" s="122">
        <f t="shared" si="18"/>
        <v>30.092557990802369</v>
      </c>
      <c r="V44" s="122">
        <f t="shared" si="18"/>
        <v>28.429570664649329</v>
      </c>
      <c r="W44" s="122">
        <f t="shared" ref="W44:Y44" si="19">SUM(W45:W46)</f>
        <v>15.078169404664299</v>
      </c>
      <c r="X44" s="122">
        <f t="shared" si="19"/>
        <v>7.5823225405248307</v>
      </c>
      <c r="Y44" s="122">
        <f t="shared" si="19"/>
        <v>6.3165933496120301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78.982613829805487</v>
      </c>
      <c r="D45" s="98">
        <v>78.544779542597496</v>
      </c>
      <c r="E45" s="98">
        <v>87.566174697504493</v>
      </c>
      <c r="F45" s="98">
        <v>112.86373661968337</v>
      </c>
      <c r="G45" s="98">
        <v>42.695626146812742</v>
      </c>
      <c r="H45" s="98">
        <v>29.09928499327139</v>
      </c>
      <c r="I45" s="98">
        <v>29.875273579111042</v>
      </c>
      <c r="J45" s="98">
        <v>51.147704928818214</v>
      </c>
      <c r="K45" s="98">
        <v>46.210259199880753</v>
      </c>
      <c r="L45" s="98">
        <v>29.623410813814864</v>
      </c>
      <c r="M45" s="98">
        <v>28.538753390157222</v>
      </c>
      <c r="N45" s="98">
        <v>27.49042495453023</v>
      </c>
      <c r="O45" s="98">
        <v>28.209247952097346</v>
      </c>
      <c r="P45" s="98">
        <v>19.414583184557582</v>
      </c>
      <c r="Q45" s="98">
        <v>5.4205292451285842E-4</v>
      </c>
      <c r="R45" s="98">
        <v>12.58074302447023</v>
      </c>
      <c r="S45" s="98">
        <v>24.261029211360892</v>
      </c>
      <c r="T45" s="98">
        <v>18.777767888701945</v>
      </c>
      <c r="U45" s="98">
        <v>29.708044296133576</v>
      </c>
      <c r="V45" s="98">
        <v>28.066283490765901</v>
      </c>
      <c r="W45" s="98">
        <v>14.885140702102579</v>
      </c>
      <c r="X45" s="98">
        <v>7.4851017198639838</v>
      </c>
      <c r="Y45" s="98">
        <v>6.2354373417090097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0.84269176828459413</v>
      </c>
      <c r="D46" s="98">
        <v>0.87158291375966124</v>
      </c>
      <c r="E46" s="98">
        <v>0.92527348679039856</v>
      </c>
      <c r="F46" s="98">
        <v>1.2832505400961554</v>
      </c>
      <c r="G46" s="98">
        <v>0.48365719771530008</v>
      </c>
      <c r="H46" s="98">
        <v>0.32473240206663456</v>
      </c>
      <c r="I46" s="98">
        <v>0.31607699669435468</v>
      </c>
      <c r="J46" s="98">
        <v>0.54909176226615775</v>
      </c>
      <c r="K46" s="98">
        <v>0.52699470238460422</v>
      </c>
      <c r="L46" s="98">
        <v>0.32360024034836304</v>
      </c>
      <c r="M46" s="98">
        <v>0.31894891658466906</v>
      </c>
      <c r="N46" s="98">
        <v>0.28410642141548426</v>
      </c>
      <c r="O46" s="98">
        <v>0.33702547209781991</v>
      </c>
      <c r="P46" s="98">
        <v>0.25263348983226608</v>
      </c>
      <c r="Q46" s="98">
        <v>6.9557648109572451E-6</v>
      </c>
      <c r="R46" s="98">
        <v>0.16306003220162646</v>
      </c>
      <c r="S46" s="98">
        <v>0.31521659650701106</v>
      </c>
      <c r="T46" s="98">
        <v>0.24359757423156816</v>
      </c>
      <c r="U46" s="98">
        <v>0.38451369466879498</v>
      </c>
      <c r="V46" s="98">
        <v>0.36328717388342707</v>
      </c>
      <c r="W46" s="98">
        <v>0.19302870256172056</v>
      </c>
      <c r="X46" s="98">
        <v>9.7220820660846627E-2</v>
      </c>
      <c r="Y46" s="98">
        <v>8.1156007903020619E-2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1.1841271709396641</v>
      </c>
      <c r="D47" s="122">
        <f t="shared" si="20"/>
        <v>0.67236245498933467</v>
      </c>
      <c r="E47" s="122">
        <f t="shared" si="20"/>
        <v>1.5765851705038163</v>
      </c>
      <c r="F47" s="122">
        <f t="shared" si="20"/>
        <v>0.96078512985921172</v>
      </c>
      <c r="G47" s="122">
        <f t="shared" si="20"/>
        <v>0.8123834015691479</v>
      </c>
      <c r="H47" s="122">
        <f t="shared" si="20"/>
        <v>0.68201185980540602</v>
      </c>
      <c r="I47" s="122">
        <f t="shared" si="20"/>
        <v>0.43404665324925928</v>
      </c>
      <c r="J47" s="122">
        <f t="shared" si="20"/>
        <v>0.16273377732718716</v>
      </c>
      <c r="K47" s="122">
        <f t="shared" si="20"/>
        <v>0.83749670662186182</v>
      </c>
      <c r="L47" s="122">
        <f t="shared" si="20"/>
        <v>0.82450090234777207</v>
      </c>
      <c r="M47" s="122">
        <f t="shared" si="20"/>
        <v>0.5409803943000101</v>
      </c>
      <c r="N47" s="122">
        <f t="shared" si="20"/>
        <v>1.7585854580304106</v>
      </c>
      <c r="O47" s="122">
        <f t="shared" si="20"/>
        <v>1.0349438832732565</v>
      </c>
      <c r="P47" s="122">
        <f t="shared" si="20"/>
        <v>0.54828794162070948</v>
      </c>
      <c r="Q47" s="122">
        <f t="shared" si="20"/>
        <v>0</v>
      </c>
      <c r="R47" s="122">
        <f t="shared" si="20"/>
        <v>0.62024171640559167</v>
      </c>
      <c r="S47" s="122">
        <f t="shared" si="20"/>
        <v>1.3845528330243388</v>
      </c>
      <c r="T47" s="122">
        <f t="shared" si="20"/>
        <v>0.75348551759360405</v>
      </c>
      <c r="U47" s="122">
        <f t="shared" si="20"/>
        <v>1.1085746967407752</v>
      </c>
      <c r="V47" s="122">
        <f t="shared" si="20"/>
        <v>1.0753836894510231</v>
      </c>
      <c r="W47" s="122">
        <f t="shared" si="20"/>
        <v>0.60485945526707308</v>
      </c>
      <c r="X47" s="122">
        <f t="shared" si="20"/>
        <v>0.31910643771838532</v>
      </c>
      <c r="Y47" s="122">
        <f t="shared" si="20"/>
        <v>1.2912961311967563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1.1841271709396641</v>
      </c>
      <c r="D48" s="98">
        <v>0.67236245498933467</v>
      </c>
      <c r="E48" s="98">
        <v>1.5765851705038163</v>
      </c>
      <c r="F48" s="98">
        <v>0.96078512985921172</v>
      </c>
      <c r="G48" s="98">
        <v>0.8123834015691479</v>
      </c>
      <c r="H48" s="98">
        <v>0.68201185980540602</v>
      </c>
      <c r="I48" s="98">
        <v>0.43404665324925928</v>
      </c>
      <c r="J48" s="98">
        <v>0.16273377732718716</v>
      </c>
      <c r="K48" s="98">
        <v>0.83749670662186182</v>
      </c>
      <c r="L48" s="98">
        <v>0.82450090234777207</v>
      </c>
      <c r="M48" s="98">
        <v>0.5409803943000101</v>
      </c>
      <c r="N48" s="98">
        <v>1.7585854580304106</v>
      </c>
      <c r="O48" s="98">
        <v>1.0349438832732565</v>
      </c>
      <c r="P48" s="98">
        <v>0.54828794162070948</v>
      </c>
      <c r="Q48" s="98">
        <v>0</v>
      </c>
      <c r="R48" s="98">
        <v>0.62024171640559167</v>
      </c>
      <c r="S48" s="98">
        <v>1.3845528330243388</v>
      </c>
      <c r="T48" s="98">
        <v>0.75348551759360405</v>
      </c>
      <c r="U48" s="98">
        <v>1.1085746967407752</v>
      </c>
      <c r="V48" s="98">
        <v>1.0753836894510231</v>
      </c>
      <c r="W48" s="98">
        <v>0.60485945526707308</v>
      </c>
      <c r="X48" s="98">
        <v>0.31910643771838532</v>
      </c>
      <c r="Y48" s="98">
        <v>1.2912961311967563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10.866926635981116</v>
      </c>
      <c r="D49" s="122">
        <v>11.160124093174613</v>
      </c>
      <c r="E49" s="122">
        <v>10.094618088820949</v>
      </c>
      <c r="F49" s="122">
        <v>15.097102769716173</v>
      </c>
      <c r="G49" s="122">
        <v>5.1054640109261644</v>
      </c>
      <c r="H49" s="122">
        <v>3.4898062182227196</v>
      </c>
      <c r="I49" s="122">
        <v>3.4125277236874196</v>
      </c>
      <c r="J49" s="122">
        <v>6.7618092713600699</v>
      </c>
      <c r="K49" s="122">
        <v>8.1254218437640517</v>
      </c>
      <c r="L49" s="122">
        <v>5.4771407051762591</v>
      </c>
      <c r="M49" s="122">
        <v>3.8806404194244433</v>
      </c>
      <c r="N49" s="122">
        <v>4.5992379070587512</v>
      </c>
      <c r="O49" s="122">
        <v>9.8736660888901326</v>
      </c>
      <c r="P49" s="122">
        <v>6.5862150173206615</v>
      </c>
      <c r="Q49" s="122">
        <v>1.1238336305829081E-4</v>
      </c>
      <c r="R49" s="122">
        <v>3.3727836605073787</v>
      </c>
      <c r="S49" s="122">
        <v>6.326218420173916</v>
      </c>
      <c r="T49" s="122">
        <v>5.4946423221845322</v>
      </c>
      <c r="U49" s="122">
        <v>8.2137377285456328</v>
      </c>
      <c r="V49" s="122">
        <v>6.8995913364522155</v>
      </c>
      <c r="W49" s="122">
        <v>4.5901405636030521</v>
      </c>
      <c r="X49" s="122">
        <v>2.1251716118887689</v>
      </c>
      <c r="Y49" s="122">
        <v>2.6333213461429281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0.24767194035071585</v>
      </c>
      <c r="D50" s="98">
        <v>0.26308458306399213</v>
      </c>
      <c r="E50" s="98">
        <v>0.2737827455300707</v>
      </c>
      <c r="F50" s="98">
        <v>0.1867391835071473</v>
      </c>
      <c r="G50" s="98">
        <v>6.0533787330377765E-2</v>
      </c>
      <c r="H50" s="98">
        <v>2.2028631175138192E-2</v>
      </c>
      <c r="I50" s="98">
        <v>3.3844382040621214E-2</v>
      </c>
      <c r="J50" s="98">
        <v>0.86587824606426644</v>
      </c>
      <c r="K50" s="98">
        <v>0.51601463529229874</v>
      </c>
      <c r="L50" s="98">
        <v>0.55148164165758828</v>
      </c>
      <c r="M50" s="98">
        <v>0.61646221895887798</v>
      </c>
      <c r="N50" s="98">
        <v>0.80129312213813497</v>
      </c>
      <c r="O50" s="98">
        <v>1.046145379942796</v>
      </c>
      <c r="P50" s="98">
        <v>0.15390911537681176</v>
      </c>
      <c r="Q50" s="98">
        <v>0</v>
      </c>
      <c r="R50" s="98">
        <v>9.39646077811436E-2</v>
      </c>
      <c r="S50" s="98">
        <v>0.35042348705507625</v>
      </c>
      <c r="T50" s="98">
        <v>0.32003035295786436</v>
      </c>
      <c r="U50" s="98">
        <v>0.77824640538652612</v>
      </c>
      <c r="V50" s="98">
        <v>1.018386039772764</v>
      </c>
      <c r="W50" s="98">
        <v>0.91970722974845642</v>
      </c>
      <c r="X50" s="98">
        <v>0.67464754093700685</v>
      </c>
      <c r="Y50" s="98">
        <v>1.1391723459394658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3.2671019945053831E-3</v>
      </c>
      <c r="D51" s="98">
        <v>0</v>
      </c>
      <c r="E51" s="98">
        <v>3.809982898000241E-3</v>
      </c>
      <c r="F51" s="98">
        <v>0</v>
      </c>
      <c r="G51" s="98">
        <v>0</v>
      </c>
      <c r="H51" s="98">
        <v>0</v>
      </c>
      <c r="I51" s="98">
        <v>1.3003613898973062E-3</v>
      </c>
      <c r="J51" s="98">
        <v>2.1337450772590506E-2</v>
      </c>
      <c r="K51" s="98">
        <v>1.4904470799412444E-3</v>
      </c>
      <c r="L51" s="98">
        <v>5.208677518570232E-3</v>
      </c>
      <c r="M51" s="98">
        <v>7.1724453771763452E-3</v>
      </c>
      <c r="N51" s="98">
        <v>1.0228813679390769E-2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8.4124466060029948E-3</v>
      </c>
      <c r="U51" s="98">
        <v>2.1395812303608486E-2</v>
      </c>
      <c r="V51" s="98">
        <v>1.3545634435068836E-2</v>
      </c>
      <c r="W51" s="98">
        <v>1.1377049788699996E-2</v>
      </c>
      <c r="X51" s="98">
        <v>3.082374955237055E-2</v>
      </c>
      <c r="Y51" s="98">
        <v>4.1825031091562138E-2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1.1039883248519353E-3</v>
      </c>
      <c r="D52" s="101">
        <v>0</v>
      </c>
      <c r="E52" s="101">
        <v>1.2705210244726857E-3</v>
      </c>
      <c r="F52" s="101">
        <v>0</v>
      </c>
      <c r="G52" s="101">
        <v>0</v>
      </c>
      <c r="H52" s="101">
        <v>0</v>
      </c>
      <c r="I52" s="101">
        <v>4.3961211573215989E-4</v>
      </c>
      <c r="J52" s="101">
        <v>7.1310618924072524E-3</v>
      </c>
      <c r="K52" s="101">
        <v>4.944306846907773E-4</v>
      </c>
      <c r="L52" s="101">
        <v>1.7170124919351258E-3</v>
      </c>
      <c r="M52" s="101">
        <v>2.3158099818093624E-3</v>
      </c>
      <c r="N52" s="101">
        <v>2.7750908044404639E-3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1.9457603083833503E-3</v>
      </c>
      <c r="U52" s="101">
        <v>4.5781767338030814E-3</v>
      </c>
      <c r="V52" s="101">
        <v>2.6128608350529286E-3</v>
      </c>
      <c r="W52" s="101">
        <v>2.6465101698538184E-3</v>
      </c>
      <c r="X52" s="101">
        <v>7.6734611819774959E-3</v>
      </c>
      <c r="Y52" s="101">
        <v>8.6832915863446648E-3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2.1631136696534476E-3</v>
      </c>
      <c r="D53" s="104">
        <v>0</v>
      </c>
      <c r="E53" s="104">
        <v>2.5394618735275552E-3</v>
      </c>
      <c r="F53" s="104">
        <v>0</v>
      </c>
      <c r="G53" s="104">
        <v>0</v>
      </c>
      <c r="H53" s="104">
        <v>0</v>
      </c>
      <c r="I53" s="104">
        <v>8.6074927416514616E-4</v>
      </c>
      <c r="J53" s="104">
        <v>1.4206388880183253E-2</v>
      </c>
      <c r="K53" s="104">
        <v>9.9601639525046708E-4</v>
      </c>
      <c r="L53" s="104">
        <v>3.4916650266351057E-3</v>
      </c>
      <c r="M53" s="104">
        <v>4.8566353953669828E-3</v>
      </c>
      <c r="N53" s="104">
        <v>7.4537228749503061E-3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6.4666862976196452E-3</v>
      </c>
      <c r="U53" s="104">
        <v>1.6817635569805405E-2</v>
      </c>
      <c r="V53" s="104">
        <v>1.0932773600015908E-2</v>
      </c>
      <c r="W53" s="104">
        <v>8.7305396188461781E-3</v>
      </c>
      <c r="X53" s="104">
        <v>2.3150288370393055E-2</v>
      </c>
      <c r="Y53" s="104">
        <v>3.3141739505217475E-2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4.2459132326168456</v>
      </c>
      <c r="D54" s="101">
        <v>5.6940454989673555</v>
      </c>
      <c r="E54" s="101">
        <v>3.9765744569340136</v>
      </c>
      <c r="F54" s="101">
        <v>8.2838479371103233</v>
      </c>
      <c r="G54" s="101">
        <v>2.3010707601508851</v>
      </c>
      <c r="H54" s="101">
        <v>1.4568842660589947</v>
      </c>
      <c r="I54" s="101">
        <v>0.15887467962775026</v>
      </c>
      <c r="J54" s="101">
        <v>0.67574467494852053</v>
      </c>
      <c r="K54" s="101">
        <v>3.1674886566585165</v>
      </c>
      <c r="L54" s="101">
        <v>1.8137075536711043</v>
      </c>
      <c r="M54" s="101">
        <v>1.4748041993228547</v>
      </c>
      <c r="N54" s="101">
        <v>1.6403851521728807</v>
      </c>
      <c r="O54" s="101">
        <v>3.7486370103221462</v>
      </c>
      <c r="P54" s="101">
        <v>2.1090112068221112</v>
      </c>
      <c r="Q54" s="101">
        <v>0</v>
      </c>
      <c r="R54" s="101">
        <v>0.96764506571342801</v>
      </c>
      <c r="S54" s="101">
        <v>1.8156557881842974</v>
      </c>
      <c r="T54" s="101">
        <v>1.1463923500593531</v>
      </c>
      <c r="U54" s="101">
        <v>2.787434831890875</v>
      </c>
      <c r="V54" s="101">
        <v>1.9204443849791666</v>
      </c>
      <c r="W54" s="101">
        <v>0.89439647380698406</v>
      </c>
      <c r="X54" s="101">
        <v>0</v>
      </c>
      <c r="Y54" s="101">
        <v>0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6.3700743610190482</v>
      </c>
      <c r="D55" s="104">
        <v>5.2029940111432644</v>
      </c>
      <c r="E55" s="104">
        <v>5.8404509034588648</v>
      </c>
      <c r="F55" s="104">
        <v>6.6265156490987032</v>
      </c>
      <c r="G55" s="104">
        <v>2.7438594634449016</v>
      </c>
      <c r="H55" s="104">
        <v>2.0108933209885866</v>
      </c>
      <c r="I55" s="104">
        <v>3.2185083006291508</v>
      </c>
      <c r="J55" s="104">
        <v>5.198848899574692</v>
      </c>
      <c r="K55" s="104">
        <v>4.4404281047332956</v>
      </c>
      <c r="L55" s="104">
        <v>3.1067428323289965</v>
      </c>
      <c r="M55" s="104">
        <v>1.7822015557655342</v>
      </c>
      <c r="N55" s="104">
        <v>2.1473308190683449</v>
      </c>
      <c r="O55" s="104">
        <v>5.0788836986251908</v>
      </c>
      <c r="P55" s="104">
        <v>4.3232946951217386</v>
      </c>
      <c r="Q55" s="104">
        <v>1.1238336305829081E-4</v>
      </c>
      <c r="R55" s="104">
        <v>2.3111739870128067</v>
      </c>
      <c r="S55" s="104">
        <v>4.1601391449345426</v>
      </c>
      <c r="T55" s="104">
        <v>4.0198071725613111</v>
      </c>
      <c r="U55" s="104">
        <v>4.6266606789646234</v>
      </c>
      <c r="V55" s="104">
        <v>3.947215277265216</v>
      </c>
      <c r="W55" s="104">
        <v>2.7646598102589111</v>
      </c>
      <c r="X55" s="104">
        <v>1.4197003213993915</v>
      </c>
      <c r="Y55" s="104">
        <v>1.4523239691118999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1.8491713088893191</v>
      </c>
      <c r="D56" s="98">
        <v>1.5404413695540917</v>
      </c>
      <c r="E56" s="98">
        <v>1.6730300610372106</v>
      </c>
      <c r="F56" s="98">
        <v>1.9308329107823925</v>
      </c>
      <c r="G56" s="98">
        <v>0.88935424525948381</v>
      </c>
      <c r="H56" s="98">
        <v>0.59254077691647011</v>
      </c>
      <c r="I56" s="98">
        <v>0.95570444768588847</v>
      </c>
      <c r="J56" s="98">
        <v>1.5150136736346367</v>
      </c>
      <c r="K56" s="98">
        <v>1.2997150761156762</v>
      </c>
      <c r="L56" s="98">
        <v>0.91177683688302724</v>
      </c>
      <c r="M56" s="98">
        <v>0.50935980801364666</v>
      </c>
      <c r="N56" s="98">
        <v>0.51485181723668694</v>
      </c>
      <c r="O56" s="98">
        <v>1.2967692339402479</v>
      </c>
      <c r="P56" s="98">
        <v>1.0617569303659784</v>
      </c>
      <c r="Q56" s="98">
        <v>2.5949565566800212E-5</v>
      </c>
      <c r="R56" s="98">
        <v>0.58662644156932253</v>
      </c>
      <c r="S56" s="98">
        <v>1.0467816651425379</v>
      </c>
      <c r="T56" s="98">
        <v>0.92347403920135451</v>
      </c>
      <c r="U56" s="98">
        <v>0.96003258729293561</v>
      </c>
      <c r="V56" s="98">
        <v>0.7631270572196277</v>
      </c>
      <c r="W56" s="98">
        <v>0.64006561533723783</v>
      </c>
      <c r="X56" s="98">
        <v>0.32910929619864865</v>
      </c>
      <c r="Y56" s="98">
        <v>0.27517851402339966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4.5209030521297295</v>
      </c>
      <c r="D57" s="98">
        <v>3.6625526415891727</v>
      </c>
      <c r="E57" s="98">
        <v>4.1674208424216541</v>
      </c>
      <c r="F57" s="98">
        <v>4.6956827383163109</v>
      </c>
      <c r="G57" s="98">
        <v>1.854505218185418</v>
      </c>
      <c r="H57" s="98">
        <v>1.4183525440721165</v>
      </c>
      <c r="I57" s="98">
        <v>2.2628038529432621</v>
      </c>
      <c r="J57" s="98">
        <v>3.6838352259400557</v>
      </c>
      <c r="K57" s="98">
        <v>3.1407130286176197</v>
      </c>
      <c r="L57" s="98">
        <v>2.194965995445969</v>
      </c>
      <c r="M57" s="98">
        <v>1.2728417477518874</v>
      </c>
      <c r="N57" s="98">
        <v>1.6324790018316577</v>
      </c>
      <c r="O57" s="98">
        <v>3.7821144646849425</v>
      </c>
      <c r="P57" s="98">
        <v>3.2615377647557597</v>
      </c>
      <c r="Q57" s="98">
        <v>8.6433797491490601E-5</v>
      </c>
      <c r="R57" s="98">
        <v>1.7245475454434844</v>
      </c>
      <c r="S57" s="98">
        <v>3.1133574797920049</v>
      </c>
      <c r="T57" s="98">
        <v>3.0963331333599564</v>
      </c>
      <c r="U57" s="98">
        <v>3.6666280916716878</v>
      </c>
      <c r="V57" s="98">
        <v>3.1840882200455884</v>
      </c>
      <c r="W57" s="98">
        <v>2.1245941949216731</v>
      </c>
      <c r="X57" s="98">
        <v>1.0905910252007429</v>
      </c>
      <c r="Y57" s="98">
        <v>1.1771454550885003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5.1199144489419979</v>
      </c>
      <c r="D58" s="122">
        <v>5.5217778655069933</v>
      </c>
      <c r="E58" s="122">
        <v>5.0812442926125048</v>
      </c>
      <c r="F58" s="122">
        <v>7.5259422305370496</v>
      </c>
      <c r="G58" s="122">
        <v>2.6582348649484731</v>
      </c>
      <c r="H58" s="122">
        <v>1.8602562302708672</v>
      </c>
      <c r="I58" s="122">
        <v>1.9641661146075875</v>
      </c>
      <c r="J58" s="122">
        <v>3.3988289553982094</v>
      </c>
      <c r="K58" s="122">
        <v>3.7378737103174902</v>
      </c>
      <c r="L58" s="122">
        <v>2.4870965848753479</v>
      </c>
      <c r="M58" s="122">
        <v>1.6173164869031948</v>
      </c>
      <c r="N58" s="122">
        <v>1.9470741906974005</v>
      </c>
      <c r="O58" s="122">
        <v>4.9738691011582308</v>
      </c>
      <c r="P58" s="122">
        <v>3.4944683561335692</v>
      </c>
      <c r="Q58" s="122">
        <v>6.0590505551657382E-5</v>
      </c>
      <c r="R58" s="122">
        <v>1.7167592707687294</v>
      </c>
      <c r="S58" s="122">
        <v>3.2208960200292216</v>
      </c>
      <c r="T58" s="122">
        <v>3.1704378686509247</v>
      </c>
      <c r="U58" s="122">
        <v>4.6599217645826858</v>
      </c>
      <c r="V58" s="122">
        <v>4.4054925079558487</v>
      </c>
      <c r="W58" s="122">
        <v>2.586194049622053</v>
      </c>
      <c r="X58" s="122">
        <v>1.1191490760461651</v>
      </c>
      <c r="Y58" s="122">
        <v>1.1783595065206556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0.21407490148897704</v>
      </c>
      <c r="D59" s="98">
        <v>0.15748784340376343</v>
      </c>
      <c r="E59" s="98">
        <v>0.18720473189230005</v>
      </c>
      <c r="F59" s="98">
        <v>0.31879649806831883</v>
      </c>
      <c r="G59" s="98">
        <v>0.13179342807802896</v>
      </c>
      <c r="H59" s="98">
        <v>0.10316825406690928</v>
      </c>
      <c r="I59" s="98">
        <v>0.12581797273027129</v>
      </c>
      <c r="J59" s="98">
        <v>0.20368676718682521</v>
      </c>
      <c r="K59" s="98">
        <v>0.16167442127283807</v>
      </c>
      <c r="L59" s="98">
        <v>0.13957484993611774</v>
      </c>
      <c r="M59" s="98">
        <v>0.11400657969669585</v>
      </c>
      <c r="N59" s="98">
        <v>6.1067195754389091E-2</v>
      </c>
      <c r="O59" s="98">
        <v>1.0183073806897518</v>
      </c>
      <c r="P59" s="98">
        <v>0.72742787999098169</v>
      </c>
      <c r="Q59" s="98">
        <v>0</v>
      </c>
      <c r="R59" s="98">
        <v>0.22128129072324662</v>
      </c>
      <c r="S59" s="98">
        <v>0.66246862165064313</v>
      </c>
      <c r="T59" s="98">
        <v>1.123584420299085</v>
      </c>
      <c r="U59" s="98">
        <v>1.7451391887810153</v>
      </c>
      <c r="V59" s="98">
        <v>1.475523354298818</v>
      </c>
      <c r="W59" s="98">
        <v>0.70554162557901123</v>
      </c>
      <c r="X59" s="98">
        <v>0.23349736924026671</v>
      </c>
      <c r="Y59" s="98">
        <v>0.28131141311997998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4.905839547453021</v>
      </c>
      <c r="D60" s="33">
        <v>5.3642900221032299</v>
      </c>
      <c r="E60" s="33">
        <v>4.8940395607202047</v>
      </c>
      <c r="F60" s="33">
        <v>7.2071457324687307</v>
      </c>
      <c r="G60" s="33">
        <v>2.526441436870444</v>
      </c>
      <c r="H60" s="33">
        <v>1.757087976203958</v>
      </c>
      <c r="I60" s="33">
        <v>1.8383481418773162</v>
      </c>
      <c r="J60" s="33">
        <v>3.195142188211384</v>
      </c>
      <c r="K60" s="33">
        <v>3.5761992890446521</v>
      </c>
      <c r="L60" s="33">
        <v>2.3475217349392303</v>
      </c>
      <c r="M60" s="33">
        <v>1.503309907206499</v>
      </c>
      <c r="N60" s="33">
        <v>1.8860069949430114</v>
      </c>
      <c r="O60" s="33">
        <v>3.9555617204684785</v>
      </c>
      <c r="P60" s="33">
        <v>2.7670404761425873</v>
      </c>
      <c r="Q60" s="33">
        <v>6.0590505551657382E-5</v>
      </c>
      <c r="R60" s="33">
        <v>1.4954779800454827</v>
      </c>
      <c r="S60" s="33">
        <v>2.5584273983785786</v>
      </c>
      <c r="T60" s="33">
        <v>2.0468534483518397</v>
      </c>
      <c r="U60" s="33">
        <v>2.914782575801671</v>
      </c>
      <c r="V60" s="33">
        <v>2.9299691536570305</v>
      </c>
      <c r="W60" s="33">
        <v>1.880652424043042</v>
      </c>
      <c r="X60" s="33">
        <v>0.88565170680589844</v>
      </c>
      <c r="Y60" s="33">
        <v>0.89704809340067548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0.48571501909188475</v>
      </c>
      <c r="D62" s="117">
        <f t="shared" si="21"/>
        <v>1.9713533524706699</v>
      </c>
      <c r="E62" s="117">
        <f t="shared" si="21"/>
        <v>4.022630348545607</v>
      </c>
      <c r="F62" s="117">
        <f t="shared" si="21"/>
        <v>10.235950045326321</v>
      </c>
      <c r="G62" s="117">
        <f t="shared" si="21"/>
        <v>12.102384483532125</v>
      </c>
      <c r="H62" s="117">
        <f t="shared" si="21"/>
        <v>18.64615947933283</v>
      </c>
      <c r="I62" s="117">
        <f t="shared" si="21"/>
        <v>18.571839429015011</v>
      </c>
      <c r="J62" s="117">
        <f t="shared" si="21"/>
        <v>18.514162292631411</v>
      </c>
      <c r="K62" s="117">
        <f t="shared" si="21"/>
        <v>19.478222723490394</v>
      </c>
      <c r="L62" s="117">
        <f t="shared" si="21"/>
        <v>9.0132767523493538</v>
      </c>
      <c r="M62" s="117">
        <f t="shared" si="21"/>
        <v>8.2554051083475599</v>
      </c>
      <c r="N62" s="117">
        <f t="shared" si="21"/>
        <v>4.0867695540021112</v>
      </c>
      <c r="O62" s="117">
        <f t="shared" si="21"/>
        <v>9.0697961097124438</v>
      </c>
      <c r="P62" s="117">
        <f t="shared" si="21"/>
        <v>14.752843519769826</v>
      </c>
      <c r="Q62" s="117">
        <f t="shared" si="21"/>
        <v>23.218650764431764</v>
      </c>
      <c r="R62" s="117">
        <f t="shared" ref="R62:V62" si="22">R63+R66+R68+R77</f>
        <v>13.15018743405011</v>
      </c>
      <c r="S62" s="117">
        <f t="shared" si="22"/>
        <v>17.275103050336412</v>
      </c>
      <c r="T62" s="117">
        <f t="shared" si="22"/>
        <v>16.948372218921719</v>
      </c>
      <c r="U62" s="117">
        <f t="shared" si="22"/>
        <v>21.430882866183826</v>
      </c>
      <c r="V62" s="117">
        <f t="shared" si="22"/>
        <v>22.482768797396673</v>
      </c>
      <c r="W62" s="117">
        <f t="shared" ref="W62:Y62" si="23">W63+W66+W68+W77</f>
        <v>13.706663961513902</v>
      </c>
      <c r="X62" s="117">
        <f t="shared" si="23"/>
        <v>7.3892150331832545</v>
      </c>
      <c r="Y62" s="117">
        <f t="shared" si="23"/>
        <v>5.6268249207381968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0.38242182068410413</v>
      </c>
      <c r="D63" s="122">
        <f t="shared" si="24"/>
        <v>1.4939228339198274</v>
      </c>
      <c r="E63" s="122">
        <f t="shared" si="24"/>
        <v>3.1394804296902836</v>
      </c>
      <c r="F63" s="122">
        <f t="shared" si="24"/>
        <v>7.8664609725921961</v>
      </c>
      <c r="G63" s="122">
        <f t="shared" si="24"/>
        <v>9.6306262539153913</v>
      </c>
      <c r="H63" s="122">
        <f t="shared" si="24"/>
        <v>15.276801531694771</v>
      </c>
      <c r="I63" s="122">
        <f t="shared" si="24"/>
        <v>15.331860599695149</v>
      </c>
      <c r="J63" s="122">
        <f t="shared" si="24"/>
        <v>15.088798737955129</v>
      </c>
      <c r="K63" s="122">
        <f t="shared" si="24"/>
        <v>15.287178889207311</v>
      </c>
      <c r="L63" s="122">
        <f t="shared" si="24"/>
        <v>6.9156178413005831</v>
      </c>
      <c r="M63" s="122">
        <f t="shared" si="24"/>
        <v>6.6604348169155632</v>
      </c>
      <c r="N63" s="122">
        <f t="shared" si="24"/>
        <v>3.0822000908340712</v>
      </c>
      <c r="O63" s="122">
        <f t="shared" si="24"/>
        <v>6.3073828515459693</v>
      </c>
      <c r="P63" s="122">
        <f t="shared" si="24"/>
        <v>9.9426325905289321</v>
      </c>
      <c r="Q63" s="122">
        <f t="shared" si="24"/>
        <v>17.10475056337647</v>
      </c>
      <c r="R63" s="122">
        <f t="shared" ref="R63:V63" si="25">SUM(R64:R65)</f>
        <v>8.9490407677516366</v>
      </c>
      <c r="S63" s="122">
        <f t="shared" si="25"/>
        <v>11.630018900068105</v>
      </c>
      <c r="T63" s="122">
        <f t="shared" si="25"/>
        <v>11.049759951946555</v>
      </c>
      <c r="U63" s="122">
        <f t="shared" si="25"/>
        <v>14.076869891900252</v>
      </c>
      <c r="V63" s="122">
        <f t="shared" si="25"/>
        <v>14.750890119621515</v>
      </c>
      <c r="W63" s="122">
        <f t="shared" ref="W63:Y63" si="26">SUM(W64:W65)</f>
        <v>9.2282904615042511</v>
      </c>
      <c r="X63" s="122">
        <f t="shared" si="26"/>
        <v>4.8048358202971784</v>
      </c>
      <c r="Y63" s="122">
        <f t="shared" si="26"/>
        <v>3.1140886345495673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0.37802047268301453</v>
      </c>
      <c r="D64" s="98">
        <v>1.4760556243377632</v>
      </c>
      <c r="E64" s="98">
        <v>3.103716704958968</v>
      </c>
      <c r="F64" s="98">
        <v>7.770147098165272</v>
      </c>
      <c r="G64" s="98">
        <v>9.5131659032400737</v>
      </c>
      <c r="H64" s="98">
        <v>15.093241220602149</v>
      </c>
      <c r="I64" s="98">
        <v>15.157105826044267</v>
      </c>
      <c r="J64" s="98">
        <v>14.914299368723109</v>
      </c>
      <c r="K64" s="98">
        <v>15.099453028216148</v>
      </c>
      <c r="L64" s="98">
        <v>6.8341911247769733</v>
      </c>
      <c r="M64" s="98">
        <v>6.5801100049708197</v>
      </c>
      <c r="N64" s="98">
        <v>3.0477069468241913</v>
      </c>
      <c r="O64" s="98">
        <v>6.2255893370581923</v>
      </c>
      <c r="P64" s="98">
        <v>9.801587343191013</v>
      </c>
      <c r="Q64" s="98">
        <v>16.863849591574596</v>
      </c>
      <c r="R64" s="98">
        <v>8.8206935456341107</v>
      </c>
      <c r="S64" s="98">
        <v>11.461017027159837</v>
      </c>
      <c r="T64" s="98">
        <v>10.887493355338584</v>
      </c>
      <c r="U64" s="98">
        <v>13.868179843172349</v>
      </c>
      <c r="V64" s="98">
        <v>14.530178145469383</v>
      </c>
      <c r="W64" s="98">
        <v>9.089187226671319</v>
      </c>
      <c r="X64" s="98">
        <v>4.732055709807538</v>
      </c>
      <c r="Y64" s="98">
        <v>3.0667084427154285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4.40134800108962E-3</v>
      </c>
      <c r="D65" s="98">
        <v>1.786720958206417E-2</v>
      </c>
      <c r="E65" s="98">
        <v>3.5763724731315623E-2</v>
      </c>
      <c r="F65" s="98">
        <v>9.631387442692381E-2</v>
      </c>
      <c r="G65" s="98">
        <v>0.11746035067531724</v>
      </c>
      <c r="H65" s="98">
        <v>0.18356031109262147</v>
      </c>
      <c r="I65" s="98">
        <v>0.17475477365088152</v>
      </c>
      <c r="J65" s="98">
        <v>0.17449936923202081</v>
      </c>
      <c r="K65" s="98">
        <v>0.18772586099116356</v>
      </c>
      <c r="L65" s="98">
        <v>8.1426716523609707E-2</v>
      </c>
      <c r="M65" s="98">
        <v>8.0324811944743488E-2</v>
      </c>
      <c r="N65" s="98">
        <v>3.4493144009879705E-2</v>
      </c>
      <c r="O65" s="98">
        <v>8.1793514487776928E-2</v>
      </c>
      <c r="P65" s="98">
        <v>0.14104524733791962</v>
      </c>
      <c r="Q65" s="98">
        <v>0.24090097180187309</v>
      </c>
      <c r="R65" s="98">
        <v>0.12834722211752594</v>
      </c>
      <c r="S65" s="98">
        <v>0.16900187290826807</v>
      </c>
      <c r="T65" s="98">
        <v>0.16226659660797157</v>
      </c>
      <c r="U65" s="98">
        <v>0.20869004872790278</v>
      </c>
      <c r="V65" s="98">
        <v>0.2207119741521304</v>
      </c>
      <c r="W65" s="98">
        <v>0.13910323483293199</v>
      </c>
      <c r="X65" s="98">
        <v>7.278011048964067E-2</v>
      </c>
      <c r="Y65" s="98">
        <v>4.7380191834138573E-2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7.1194846719087124E-3</v>
      </c>
      <c r="D66" s="122">
        <f t="shared" si="27"/>
        <v>1.8589765199064835E-2</v>
      </c>
      <c r="E66" s="122">
        <f t="shared" si="27"/>
        <v>8.3557002230870051E-2</v>
      </c>
      <c r="F66" s="122">
        <f t="shared" si="27"/>
        <v>9.7288689365837705E-2</v>
      </c>
      <c r="G66" s="122">
        <f t="shared" si="27"/>
        <v>0.23332657053823727</v>
      </c>
      <c r="H66" s="122">
        <f t="shared" si="27"/>
        <v>0.37446640937267811</v>
      </c>
      <c r="I66" s="122">
        <f t="shared" si="27"/>
        <v>0.2383904881262823</v>
      </c>
      <c r="J66" s="122">
        <f t="shared" si="27"/>
        <v>5.523742192137468E-2</v>
      </c>
      <c r="K66" s="122">
        <f t="shared" si="27"/>
        <v>0.27720085321066035</v>
      </c>
      <c r="L66" s="122">
        <f t="shared" si="27"/>
        <v>0.20048584197233651</v>
      </c>
      <c r="M66" s="122">
        <f t="shared" si="27"/>
        <v>0.148091943883636</v>
      </c>
      <c r="N66" s="122">
        <f t="shared" si="27"/>
        <v>0.21686370784799097</v>
      </c>
      <c r="O66" s="122">
        <f t="shared" si="27"/>
        <v>0.18561546071962709</v>
      </c>
      <c r="P66" s="122">
        <f t="shared" si="27"/>
        <v>0.25391396099786351</v>
      </c>
      <c r="Q66" s="122">
        <f t="shared" si="27"/>
        <v>0.4866188611195218</v>
      </c>
      <c r="R66" s="122">
        <f t="shared" si="27"/>
        <v>0.45871036723260306</v>
      </c>
      <c r="S66" s="122">
        <f t="shared" si="27"/>
        <v>0.71707706976614716</v>
      </c>
      <c r="T66" s="122">
        <f t="shared" si="27"/>
        <v>0.48816801918168551</v>
      </c>
      <c r="U66" s="122">
        <f t="shared" si="27"/>
        <v>0.61073033794392551</v>
      </c>
      <c r="V66" s="122">
        <f t="shared" si="27"/>
        <v>0.70374301655252158</v>
      </c>
      <c r="W66" s="122">
        <f t="shared" si="27"/>
        <v>0.36257954184552976</v>
      </c>
      <c r="X66" s="122">
        <f t="shared" si="27"/>
        <v>0.24773911640963259</v>
      </c>
      <c r="Y66" s="122">
        <f t="shared" si="27"/>
        <v>0.67913104648007738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7.1194846719087124E-3</v>
      </c>
      <c r="D67" s="98">
        <v>1.8589765199064835E-2</v>
      </c>
      <c r="E67" s="98">
        <v>8.3557002230870051E-2</v>
      </c>
      <c r="F67" s="98">
        <v>9.7288689365837705E-2</v>
      </c>
      <c r="G67" s="98">
        <v>0.23332657053823727</v>
      </c>
      <c r="H67" s="98">
        <v>0.37446640937267811</v>
      </c>
      <c r="I67" s="98">
        <v>0.2383904881262823</v>
      </c>
      <c r="J67" s="98">
        <v>5.523742192137468E-2</v>
      </c>
      <c r="K67" s="98">
        <v>0.27720085321066035</v>
      </c>
      <c r="L67" s="98">
        <v>0.20048584197233651</v>
      </c>
      <c r="M67" s="98">
        <v>0.148091943883636</v>
      </c>
      <c r="N67" s="98">
        <v>0.21686370784799097</v>
      </c>
      <c r="O67" s="98">
        <v>0.18561546071962709</v>
      </c>
      <c r="P67" s="98">
        <v>0.25391396099786351</v>
      </c>
      <c r="Q67" s="98">
        <v>0.4866188611195218</v>
      </c>
      <c r="R67" s="98">
        <v>0.45871036723260306</v>
      </c>
      <c r="S67" s="98">
        <v>0.71707706976614716</v>
      </c>
      <c r="T67" s="98">
        <v>0.48816801918168551</v>
      </c>
      <c r="U67" s="98">
        <v>0.61073033794392551</v>
      </c>
      <c r="V67" s="98">
        <v>0.70374301655252158</v>
      </c>
      <c r="W67" s="98">
        <v>0.36257954184552976</v>
      </c>
      <c r="X67" s="98">
        <v>0.24773911640963259</v>
      </c>
      <c r="Y67" s="98">
        <v>0.67913104648007738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6.5519889424757505E-2</v>
      </c>
      <c r="D68" s="122">
        <v>0.30680548913034977</v>
      </c>
      <c r="E68" s="122">
        <v>0.53239501558102142</v>
      </c>
      <c r="F68" s="122">
        <v>1.5189767938088417</v>
      </c>
      <c r="G68" s="122">
        <v>1.4812280656024961</v>
      </c>
      <c r="H68" s="122">
        <v>1.9784986722213449</v>
      </c>
      <c r="I68" s="122">
        <v>1.9359943388136067</v>
      </c>
      <c r="J68" s="122">
        <v>2.2291214079649078</v>
      </c>
      <c r="K68" s="122">
        <v>2.6791006489324962</v>
      </c>
      <c r="L68" s="122">
        <v>1.3020534816206377</v>
      </c>
      <c r="M68" s="122">
        <v>1.0131497756869581</v>
      </c>
      <c r="N68" s="122">
        <v>0.53782252387172613</v>
      </c>
      <c r="O68" s="122">
        <v>1.7485800285501032</v>
      </c>
      <c r="P68" s="122">
        <v>3.0479121902578168</v>
      </c>
      <c r="Q68" s="122">
        <v>3.704366741856612</v>
      </c>
      <c r="R68" s="122">
        <v>2.4821721505413121</v>
      </c>
      <c r="S68" s="122">
        <v>3.303937359562136</v>
      </c>
      <c r="T68" s="122">
        <v>3.5711532363278677</v>
      </c>
      <c r="U68" s="122">
        <v>4.467946917650977</v>
      </c>
      <c r="V68" s="122">
        <v>4.455420090110298</v>
      </c>
      <c r="W68" s="122">
        <v>2.6965756578516547</v>
      </c>
      <c r="X68" s="122">
        <v>1.5097537618324104</v>
      </c>
      <c r="Y68" s="122">
        <v>1.2514178680978005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2.0147305934487079E-3</v>
      </c>
      <c r="D69" s="98">
        <v>2.043819226953536E-2</v>
      </c>
      <c r="E69" s="98">
        <v>4.8632852840149572E-2</v>
      </c>
      <c r="F69" s="98">
        <v>0.13772027106557752</v>
      </c>
      <c r="G69" s="98">
        <v>0.15528767210477346</v>
      </c>
      <c r="H69" s="98">
        <v>0.22961000261179795</v>
      </c>
      <c r="I69" s="98">
        <v>0.20627565840164486</v>
      </c>
      <c r="J69" s="98">
        <v>0.17748899898413933</v>
      </c>
      <c r="K69" s="98">
        <v>0.15823492839205641</v>
      </c>
      <c r="L69" s="98">
        <v>5.1528185189780362E-2</v>
      </c>
      <c r="M69" s="98">
        <v>3.1770316867740109E-2</v>
      </c>
      <c r="N69" s="98">
        <v>1.9530449594620889E-2</v>
      </c>
      <c r="O69" s="98">
        <v>7.3973476478907937E-2</v>
      </c>
      <c r="P69" s="98">
        <v>0.11002415920681932</v>
      </c>
      <c r="Q69" s="98">
        <v>0.21241513506407461</v>
      </c>
      <c r="R69" s="98">
        <v>0.15053571335926294</v>
      </c>
      <c r="S69" s="98">
        <v>0.30660574071578545</v>
      </c>
      <c r="T69" s="98">
        <v>0.26991732814256625</v>
      </c>
      <c r="U69" s="98">
        <v>0.20504616994679944</v>
      </c>
      <c r="V69" s="98">
        <v>0.16228666195823985</v>
      </c>
      <c r="W69" s="98">
        <v>0.1120612664433327</v>
      </c>
      <c r="X69" s="98">
        <v>7.428759551338765E-2</v>
      </c>
      <c r="Y69" s="98">
        <v>7.9586243178097635E-2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7.2103177009918669E-5</v>
      </c>
      <c r="E70" s="98">
        <v>3.9022727919624885E-4</v>
      </c>
      <c r="F70" s="98">
        <v>6.8848492754715275E-4</v>
      </c>
      <c r="G70" s="98">
        <v>1.1860965038055209E-3</v>
      </c>
      <c r="H70" s="98">
        <v>2.6825474529589511E-3</v>
      </c>
      <c r="I70" s="98">
        <v>2.4624291591068452E-3</v>
      </c>
      <c r="J70" s="98">
        <v>2.521732385914746E-3</v>
      </c>
      <c r="K70" s="98">
        <v>2.7277027207009172E-3</v>
      </c>
      <c r="L70" s="98">
        <v>4.7540246029061746E-4</v>
      </c>
      <c r="M70" s="98">
        <v>2.2233114324680768E-4</v>
      </c>
      <c r="N70" s="98">
        <v>3.16134094940005E-4</v>
      </c>
      <c r="O70" s="98">
        <v>8.0935458901029928E-4</v>
      </c>
      <c r="P70" s="98">
        <v>1.066299477125771E-4</v>
      </c>
      <c r="Q70" s="98">
        <v>5.0275354154600558E-3</v>
      </c>
      <c r="R70" s="98">
        <v>0</v>
      </c>
      <c r="S70" s="98">
        <v>7.625576221061291E-3</v>
      </c>
      <c r="T70" s="98">
        <v>7.0617710084504709E-3</v>
      </c>
      <c r="U70" s="98">
        <v>3.7617980175330802E-3</v>
      </c>
      <c r="V70" s="98">
        <v>3.797725599645523E-3</v>
      </c>
      <c r="W70" s="98">
        <v>3.4709546731678061E-4</v>
      </c>
      <c r="X70" s="98">
        <v>2.4109424972696986E-3</v>
      </c>
      <c r="Y70" s="98">
        <v>4.8412406258910648E-3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1.2166163243951036E-5</v>
      </c>
      <c r="E71" s="101">
        <v>9.6335637781183353E-5</v>
      </c>
      <c r="F71" s="101">
        <v>1.3513906146554147E-4</v>
      </c>
      <c r="G71" s="101">
        <v>3.9948363134037533E-4</v>
      </c>
      <c r="H71" s="101">
        <v>8.3703700999976404E-4</v>
      </c>
      <c r="I71" s="101">
        <v>7.6368078077869612E-4</v>
      </c>
      <c r="J71" s="101">
        <v>7.583813300259814E-4</v>
      </c>
      <c r="K71" s="101">
        <v>8.3466778403700143E-4</v>
      </c>
      <c r="L71" s="101">
        <v>1.4291559819887525E-4</v>
      </c>
      <c r="M71" s="101">
        <v>6.381080380924196E-5</v>
      </c>
      <c r="N71" s="101">
        <v>7.5163841947779452E-5</v>
      </c>
      <c r="O71" s="101">
        <v>2.0565768638325832E-4</v>
      </c>
      <c r="P71" s="101">
        <v>2.5167694791666655E-5</v>
      </c>
      <c r="Q71" s="101">
        <v>1.1243606495459121E-3</v>
      </c>
      <c r="R71" s="101">
        <v>0</v>
      </c>
      <c r="S71" s="101">
        <v>1.8498309276840847E-3</v>
      </c>
      <c r="T71" s="101">
        <v>1.5619556319769767E-3</v>
      </c>
      <c r="U71" s="101">
        <v>7.4709112158846615E-4</v>
      </c>
      <c r="V71" s="101">
        <v>7.0785012083428767E-4</v>
      </c>
      <c r="W71" s="101">
        <v>7.6893810741321162E-5</v>
      </c>
      <c r="X71" s="101">
        <v>5.4406412117424818E-4</v>
      </c>
      <c r="Y71" s="101">
        <v>9.4451047319683878E-4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5.9937013765967626E-5</v>
      </c>
      <c r="E72" s="104">
        <v>2.9389164141506549E-4</v>
      </c>
      <c r="F72" s="104">
        <v>5.5334586608161128E-4</v>
      </c>
      <c r="G72" s="104">
        <v>7.866128724651455E-4</v>
      </c>
      <c r="H72" s="104">
        <v>1.845510442959187E-3</v>
      </c>
      <c r="I72" s="104">
        <v>1.6987483783281491E-3</v>
      </c>
      <c r="J72" s="104">
        <v>1.7633510558887646E-3</v>
      </c>
      <c r="K72" s="104">
        <v>1.8930349366639157E-3</v>
      </c>
      <c r="L72" s="104">
        <v>3.3248686209174223E-4</v>
      </c>
      <c r="M72" s="104">
        <v>1.5852033943756572E-4</v>
      </c>
      <c r="N72" s="104">
        <v>2.4097025299222555E-4</v>
      </c>
      <c r="O72" s="104">
        <v>6.0369690262704096E-4</v>
      </c>
      <c r="P72" s="104">
        <v>8.1462252920910439E-5</v>
      </c>
      <c r="Q72" s="104">
        <v>3.9031747659141434E-3</v>
      </c>
      <c r="R72" s="104">
        <v>0</v>
      </c>
      <c r="S72" s="104">
        <v>5.7757452933772059E-3</v>
      </c>
      <c r="T72" s="104">
        <v>5.4998153764734938E-3</v>
      </c>
      <c r="U72" s="104">
        <v>3.0147068959446139E-3</v>
      </c>
      <c r="V72" s="104">
        <v>3.0898754788112352E-3</v>
      </c>
      <c r="W72" s="104">
        <v>2.7020165657545944E-4</v>
      </c>
      <c r="X72" s="104">
        <v>1.8668783760954506E-3</v>
      </c>
      <c r="Y72" s="104">
        <v>3.8967301526942259E-3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2.5397535235839357E-2</v>
      </c>
      <c r="D73" s="101">
        <v>0.14961517073882619</v>
      </c>
      <c r="E73" s="101">
        <v>0.19574426771900716</v>
      </c>
      <c r="F73" s="101">
        <v>0.76698616064393987</v>
      </c>
      <c r="G73" s="101">
        <v>0.60419258410036314</v>
      </c>
      <c r="H73" s="101">
        <v>0.73357732534195907</v>
      </c>
      <c r="I73" s="101">
        <v>8.1316179449964901E-2</v>
      </c>
      <c r="J73" s="101">
        <v>0.23578428653412822</v>
      </c>
      <c r="K73" s="101">
        <v>1.0484373806453708</v>
      </c>
      <c r="L73" s="101">
        <v>0.46075290934428875</v>
      </c>
      <c r="M73" s="101">
        <v>0.44419852870160997</v>
      </c>
      <c r="N73" s="101">
        <v>0.22436175939194786</v>
      </c>
      <c r="O73" s="101">
        <v>0.71084138357006987</v>
      </c>
      <c r="P73" s="101">
        <v>0.96328116561415644</v>
      </c>
      <c r="Q73" s="101">
        <v>0.40885614057355013</v>
      </c>
      <c r="R73" s="101">
        <v>0.68808283343264232</v>
      </c>
      <c r="S73" s="101">
        <v>0.90835226039783756</v>
      </c>
      <c r="T73" s="101">
        <v>0.73104514645934482</v>
      </c>
      <c r="U73" s="101">
        <v>1.6012203427996603</v>
      </c>
      <c r="V73" s="101">
        <v>1.4038319790577392</v>
      </c>
      <c r="W73" s="101">
        <v>0.63160760054663045</v>
      </c>
      <c r="X73" s="101">
        <v>0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3.8107623595469438E-2</v>
      </c>
      <c r="D74" s="104">
        <v>0.13668002294497833</v>
      </c>
      <c r="E74" s="104">
        <v>0.28762766774266846</v>
      </c>
      <c r="F74" s="104">
        <v>0.61358187717177715</v>
      </c>
      <c r="G74" s="104">
        <v>0.72056171289355397</v>
      </c>
      <c r="H74" s="104">
        <v>1.0126287968146288</v>
      </c>
      <c r="I74" s="104">
        <v>1.64594007180289</v>
      </c>
      <c r="J74" s="104">
        <v>1.8133263900607255</v>
      </c>
      <c r="K74" s="104">
        <v>1.4697006371743679</v>
      </c>
      <c r="L74" s="104">
        <v>0.78929698462627795</v>
      </c>
      <c r="M74" s="104">
        <v>0.53695859897436116</v>
      </c>
      <c r="N74" s="104">
        <v>0.29361418079021739</v>
      </c>
      <c r="O74" s="104">
        <v>0.96295581391211515</v>
      </c>
      <c r="P74" s="104">
        <v>1.9745002354891288</v>
      </c>
      <c r="Q74" s="104">
        <v>3.078067930803527</v>
      </c>
      <c r="R74" s="104">
        <v>1.6435536037494067</v>
      </c>
      <c r="S74" s="104">
        <v>2.0813537822274517</v>
      </c>
      <c r="T74" s="104">
        <v>2.5631289907175061</v>
      </c>
      <c r="U74" s="104">
        <v>2.6579186068869838</v>
      </c>
      <c r="V74" s="104">
        <v>2.8855037234946739</v>
      </c>
      <c r="W74" s="104">
        <v>1.9525596953943747</v>
      </c>
      <c r="X74" s="104">
        <v>1.4330552238217531</v>
      </c>
      <c r="Y74" s="104">
        <v>1.1669903842938119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1.1062276546395406E-2</v>
      </c>
      <c r="D75" s="98">
        <v>4.0466616199272352E-2</v>
      </c>
      <c r="E75" s="98">
        <v>8.2392565655251424E-2</v>
      </c>
      <c r="F75" s="98">
        <v>0.17878537449225607</v>
      </c>
      <c r="G75" s="98">
        <v>0.2335522744043031</v>
      </c>
      <c r="H75" s="98">
        <v>0.29838671585897436</v>
      </c>
      <c r="I75" s="98">
        <v>0.48874574812777655</v>
      </c>
      <c r="J75" s="98">
        <v>0.52842741321627529</v>
      </c>
      <c r="K75" s="98">
        <v>0.43018196229236622</v>
      </c>
      <c r="L75" s="98">
        <v>0.23164540705300599</v>
      </c>
      <c r="M75" s="98">
        <v>0.15346475711462099</v>
      </c>
      <c r="N75" s="98">
        <v>7.0397999788356425E-2</v>
      </c>
      <c r="O75" s="98">
        <v>0.24586731006719884</v>
      </c>
      <c r="P75" s="98">
        <v>0.48491704981513095</v>
      </c>
      <c r="Q75" s="98">
        <v>0.71073265130909091</v>
      </c>
      <c r="R75" s="98">
        <v>0.41716980526512315</v>
      </c>
      <c r="S75" s="98">
        <v>0.52371396773197398</v>
      </c>
      <c r="T75" s="98">
        <v>0.58883000612783376</v>
      </c>
      <c r="U75" s="98">
        <v>0.55151839610480691</v>
      </c>
      <c r="V75" s="98">
        <v>0.55786315425704447</v>
      </c>
      <c r="W75" s="98">
        <v>0.45205067121739284</v>
      </c>
      <c r="X75" s="98">
        <v>0.33220517669594446</v>
      </c>
      <c r="Y75" s="98">
        <v>0.22111504503085458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2.7045347049074034E-2</v>
      </c>
      <c r="D76" s="98">
        <v>9.6213406745705971E-2</v>
      </c>
      <c r="E76" s="98">
        <v>0.20523510208741702</v>
      </c>
      <c r="F76" s="98">
        <v>0.43479650267952102</v>
      </c>
      <c r="G76" s="98">
        <v>0.48700943848925082</v>
      </c>
      <c r="H76" s="98">
        <v>0.71424208095565456</v>
      </c>
      <c r="I76" s="98">
        <v>1.1571943236751134</v>
      </c>
      <c r="J76" s="98">
        <v>1.2848989768444503</v>
      </c>
      <c r="K76" s="98">
        <v>1.0395186748820018</v>
      </c>
      <c r="L76" s="98">
        <v>0.55765157757327199</v>
      </c>
      <c r="M76" s="98">
        <v>0.38349384185974017</v>
      </c>
      <c r="N76" s="98">
        <v>0.22321618100186094</v>
      </c>
      <c r="O76" s="98">
        <v>0.71708850384491629</v>
      </c>
      <c r="P76" s="98">
        <v>1.4895831856739978</v>
      </c>
      <c r="Q76" s="98">
        <v>2.3673352794944362</v>
      </c>
      <c r="R76" s="98">
        <v>1.2263837984842836</v>
      </c>
      <c r="S76" s="98">
        <v>1.5576398144954779</v>
      </c>
      <c r="T76" s="98">
        <v>1.9742989845896721</v>
      </c>
      <c r="U76" s="98">
        <v>2.1064002107821769</v>
      </c>
      <c r="V76" s="98">
        <v>2.3276405692376292</v>
      </c>
      <c r="W76" s="98">
        <v>1.5005090241769818</v>
      </c>
      <c r="X76" s="98">
        <v>1.1008500471258087</v>
      </c>
      <c r="Y76" s="98">
        <v>0.94587533926295719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3.0653824311114422E-2</v>
      </c>
      <c r="D77" s="122">
        <v>0.15203526422142802</v>
      </c>
      <c r="E77" s="122">
        <v>0.26719790104343183</v>
      </c>
      <c r="F77" s="122">
        <v>0.75322358955944546</v>
      </c>
      <c r="G77" s="122">
        <v>0.7572035934760013</v>
      </c>
      <c r="H77" s="122">
        <v>1.0163928660440367</v>
      </c>
      <c r="I77" s="122">
        <v>1.0655940023799728</v>
      </c>
      <c r="J77" s="122">
        <v>1.1410047247899997</v>
      </c>
      <c r="K77" s="122">
        <v>1.2347423321399267</v>
      </c>
      <c r="L77" s="122">
        <v>0.59511958745579574</v>
      </c>
      <c r="M77" s="122">
        <v>0.43372857186140312</v>
      </c>
      <c r="N77" s="122">
        <v>0.24988323144832322</v>
      </c>
      <c r="O77" s="122">
        <v>0.82821776889674348</v>
      </c>
      <c r="P77" s="122">
        <v>1.508384777985214</v>
      </c>
      <c r="Q77" s="122">
        <v>1.9229145980791582</v>
      </c>
      <c r="R77" s="122">
        <v>1.2602641485245591</v>
      </c>
      <c r="S77" s="122">
        <v>1.6240697209400254</v>
      </c>
      <c r="T77" s="122">
        <v>1.8392910114656116</v>
      </c>
      <c r="U77" s="122">
        <v>2.27533571868867</v>
      </c>
      <c r="V77" s="122">
        <v>2.5727155711123384</v>
      </c>
      <c r="W77" s="122">
        <v>1.4192183003124654</v>
      </c>
      <c r="X77" s="122">
        <v>0.82688633464403372</v>
      </c>
      <c r="Y77" s="122">
        <v>0.58218737161075129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2.4528314568791676E-4</v>
      </c>
      <c r="D78" s="98">
        <v>2.2910774892356089E-3</v>
      </c>
      <c r="E78" s="98">
        <v>4.9477852021382945E-3</v>
      </c>
      <c r="F78" s="98">
        <v>1.2662301846739122E-2</v>
      </c>
      <c r="G78" s="98">
        <v>1.4306786683234518E-2</v>
      </c>
      <c r="H78" s="98">
        <v>2.0614237487384765E-2</v>
      </c>
      <c r="I78" s="98">
        <v>1.7838958389243903E-2</v>
      </c>
      <c r="J78" s="98">
        <v>1.4425996661132702E-2</v>
      </c>
      <c r="K78" s="98">
        <v>1.3204070878423412E-2</v>
      </c>
      <c r="L78" s="98">
        <v>5.7102752746084878E-3</v>
      </c>
      <c r="M78" s="98">
        <v>3.5362931997956091E-3</v>
      </c>
      <c r="N78" s="98">
        <v>2.5646504910376809E-3</v>
      </c>
      <c r="O78" s="98">
        <v>1.0066888941313105E-2</v>
      </c>
      <c r="P78" s="98">
        <v>2.5173060704068703E-2</v>
      </c>
      <c r="Q78" s="98">
        <v>4.2609439294574745E-2</v>
      </c>
      <c r="R78" s="98">
        <v>5.2329475156178522E-2</v>
      </c>
      <c r="S78" s="98">
        <v>4.6071523043567979E-2</v>
      </c>
      <c r="T78" s="98">
        <v>4.6847013841781054E-2</v>
      </c>
      <c r="U78" s="98">
        <v>4.9091223669349461E-2</v>
      </c>
      <c r="V78" s="98">
        <v>3.8267821304389299E-2</v>
      </c>
      <c r="W78" s="98">
        <v>3.839284063261434E-2</v>
      </c>
      <c r="X78" s="98">
        <v>2.7473052015431865E-2</v>
      </c>
      <c r="Y78" s="98">
        <v>3.0102395495716527E-2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3.0408541165426507E-2</v>
      </c>
      <c r="D79" s="33">
        <v>0.14974418673219242</v>
      </c>
      <c r="E79" s="33">
        <v>0.26225011584129354</v>
      </c>
      <c r="F79" s="33">
        <v>0.74056128771270635</v>
      </c>
      <c r="G79" s="33">
        <v>0.74289680679276682</v>
      </c>
      <c r="H79" s="33">
        <v>0.99577862855665189</v>
      </c>
      <c r="I79" s="33">
        <v>1.0477550439907288</v>
      </c>
      <c r="J79" s="33">
        <v>1.1265787281288671</v>
      </c>
      <c r="K79" s="33">
        <v>1.2215382612615033</v>
      </c>
      <c r="L79" s="33">
        <v>0.58940931218118731</v>
      </c>
      <c r="M79" s="33">
        <v>0.43019227866160753</v>
      </c>
      <c r="N79" s="33">
        <v>0.24731858095728554</v>
      </c>
      <c r="O79" s="33">
        <v>0.81815087995543034</v>
      </c>
      <c r="P79" s="33">
        <v>1.4832117172811452</v>
      </c>
      <c r="Q79" s="33">
        <v>1.8803051587845834</v>
      </c>
      <c r="R79" s="33">
        <v>1.2079346733683807</v>
      </c>
      <c r="S79" s="33">
        <v>1.5779981978964575</v>
      </c>
      <c r="T79" s="33">
        <v>1.7924439976238304</v>
      </c>
      <c r="U79" s="33">
        <v>2.2262444950193205</v>
      </c>
      <c r="V79" s="33">
        <v>2.5344477498079492</v>
      </c>
      <c r="W79" s="33">
        <v>1.380825459679851</v>
      </c>
      <c r="X79" s="33">
        <v>0.7994132826286019</v>
      </c>
      <c r="Y79" s="33">
        <v>0.55208497611503482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12.628345997174625</v>
      </c>
      <c r="D81" s="117">
        <f t="shared" si="28"/>
        <v>4.8307778860626893</v>
      </c>
      <c r="E81" s="117">
        <f t="shared" si="28"/>
        <v>6.7136127923720874</v>
      </c>
      <c r="F81" s="117">
        <f t="shared" si="28"/>
        <v>25.871143335289304</v>
      </c>
      <c r="G81" s="117">
        <f t="shared" si="28"/>
        <v>23.610832628486271</v>
      </c>
      <c r="H81" s="117">
        <f t="shared" si="28"/>
        <v>28.311343279710879</v>
      </c>
      <c r="I81" s="117">
        <f t="shared" si="28"/>
        <v>36.854154445451279</v>
      </c>
      <c r="J81" s="117">
        <f t="shared" si="28"/>
        <v>22.004833200092914</v>
      </c>
      <c r="K81" s="117">
        <f t="shared" si="28"/>
        <v>26.143641624795386</v>
      </c>
      <c r="L81" s="117">
        <f t="shared" si="28"/>
        <v>32.168461170331994</v>
      </c>
      <c r="M81" s="117">
        <f t="shared" si="28"/>
        <v>52.619918318453216</v>
      </c>
      <c r="N81" s="117">
        <f t="shared" si="28"/>
        <v>47.409507378618514</v>
      </c>
      <c r="O81" s="117">
        <f t="shared" si="28"/>
        <v>32.095637955784461</v>
      </c>
      <c r="P81" s="117">
        <f t="shared" si="28"/>
        <v>11.006272503954559</v>
      </c>
      <c r="Q81" s="117">
        <f t="shared" si="28"/>
        <v>16.799901375859449</v>
      </c>
      <c r="R81" s="117">
        <f t="shared" ref="R81:V81" si="29">R82+R85+R87+R100</f>
        <v>16.598535227296182</v>
      </c>
      <c r="S81" s="117">
        <f t="shared" si="29"/>
        <v>16.710203965991496</v>
      </c>
      <c r="T81" s="117">
        <f t="shared" si="29"/>
        <v>16.590179775261923</v>
      </c>
      <c r="U81" s="117">
        <f t="shared" si="29"/>
        <v>6.6570938057665474</v>
      </c>
      <c r="V81" s="117">
        <f t="shared" si="29"/>
        <v>14.583162397632247</v>
      </c>
      <c r="W81" s="117">
        <f t="shared" ref="W81:Y81" si="30">W82+W85+W87+W100</f>
        <v>26.788138394175636</v>
      </c>
      <c r="X81" s="117">
        <f t="shared" si="30"/>
        <v>28.282537880130494</v>
      </c>
      <c r="Y81" s="117">
        <f t="shared" si="30"/>
        <v>39.947496548215753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10.155958260891371</v>
      </c>
      <c r="D82" s="122">
        <f t="shared" si="31"/>
        <v>3.8865708084618995</v>
      </c>
      <c r="E82" s="122">
        <f t="shared" si="31"/>
        <v>5.4331673607525195</v>
      </c>
      <c r="F82" s="122">
        <f t="shared" si="31"/>
        <v>20.892756357400152</v>
      </c>
      <c r="G82" s="122">
        <f t="shared" si="31"/>
        <v>19.000410452871506</v>
      </c>
      <c r="H82" s="122">
        <f t="shared" si="31"/>
        <v>22.547154037514208</v>
      </c>
      <c r="I82" s="122">
        <f t="shared" si="31"/>
        <v>30.585501260520029</v>
      </c>
      <c r="J82" s="122">
        <f t="shared" si="31"/>
        <v>17.659403638448183</v>
      </c>
      <c r="K82" s="122">
        <f t="shared" si="31"/>
        <v>19.519994184365775</v>
      </c>
      <c r="L82" s="122">
        <f t="shared" si="31"/>
        <v>23.79729756915512</v>
      </c>
      <c r="M82" s="122">
        <f t="shared" si="31"/>
        <v>40.438229079474219</v>
      </c>
      <c r="N82" s="122">
        <f t="shared" si="31"/>
        <v>36.233018734049423</v>
      </c>
      <c r="O82" s="122">
        <f t="shared" si="31"/>
        <v>23.998770708869817</v>
      </c>
      <c r="P82" s="122">
        <f t="shared" si="31"/>
        <v>8.1800142989007849</v>
      </c>
      <c r="Q82" s="122">
        <f t="shared" si="31"/>
        <v>12.608816409508723</v>
      </c>
      <c r="R82" s="122">
        <f t="shared" ref="R82:V82" si="32">SUM(R83:R84)</f>
        <v>11.524769981628223</v>
      </c>
      <c r="S82" s="122">
        <f t="shared" si="32"/>
        <v>11.438301651703766</v>
      </c>
      <c r="T82" s="122">
        <f t="shared" si="32"/>
        <v>11.326003145044005</v>
      </c>
      <c r="U82" s="122">
        <f t="shared" si="32"/>
        <v>4.3774563970894187</v>
      </c>
      <c r="V82" s="122">
        <f t="shared" si="32"/>
        <v>9.1443951250201447</v>
      </c>
      <c r="W82" s="122">
        <f t="shared" ref="W82:Y82" si="33">SUM(W83:W84)</f>
        <v>17.067373048005084</v>
      </c>
      <c r="X82" s="122">
        <f t="shared" si="33"/>
        <v>18.10423440834159</v>
      </c>
      <c r="Y82" s="122">
        <f t="shared" si="33"/>
        <v>23.955353477780822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10.106981358787731</v>
      </c>
      <c r="D83" s="98">
        <v>3.8668902482239211</v>
      </c>
      <c r="E83" s="98">
        <v>5.4067230618130191</v>
      </c>
      <c r="F83" s="98">
        <v>20.782380531796608</v>
      </c>
      <c r="G83" s="98">
        <v>18.899546810956107</v>
      </c>
      <c r="H83" s="98">
        <v>22.428289122294814</v>
      </c>
      <c r="I83" s="98">
        <v>30.431463804232365</v>
      </c>
      <c r="J83" s="98">
        <v>17.568603930132152</v>
      </c>
      <c r="K83" s="98">
        <v>19.412915210981254</v>
      </c>
      <c r="L83" s="98">
        <v>23.671856299882339</v>
      </c>
      <c r="M83" s="98">
        <v>40.222322772156772</v>
      </c>
      <c r="N83" s="98">
        <v>36.058542100437968</v>
      </c>
      <c r="O83" s="98">
        <v>23.870643025394997</v>
      </c>
      <c r="P83" s="98">
        <v>8.1346692839109807</v>
      </c>
      <c r="Q83" s="98">
        <v>12.542059887609989</v>
      </c>
      <c r="R83" s="98">
        <v>11.46312879582729</v>
      </c>
      <c r="S83" s="98">
        <v>11.376329316985627</v>
      </c>
      <c r="T83" s="98">
        <v>11.263791633572081</v>
      </c>
      <c r="U83" s="98">
        <v>4.3530951339085542</v>
      </c>
      <c r="V83" s="98">
        <v>9.0929269648127988</v>
      </c>
      <c r="W83" s="98">
        <v>16.970389221048137</v>
      </c>
      <c r="X83" s="98">
        <v>18.000376431031473</v>
      </c>
      <c r="Y83" s="98">
        <v>23.816561763191093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4.8976902103639211E-2</v>
      </c>
      <c r="D84" s="98">
        <v>1.9680560237978338E-2</v>
      </c>
      <c r="E84" s="98">
        <v>2.6444298939500677E-2</v>
      </c>
      <c r="F84" s="98">
        <v>0.11037582560354464</v>
      </c>
      <c r="G84" s="98">
        <v>0.10086364191539814</v>
      </c>
      <c r="H84" s="98">
        <v>0.11886491521939491</v>
      </c>
      <c r="I84" s="98">
        <v>0.15403745628766488</v>
      </c>
      <c r="J84" s="98">
        <v>9.0799708316031139E-2</v>
      </c>
      <c r="K84" s="98">
        <v>0.10707897338451945</v>
      </c>
      <c r="L84" s="98">
        <v>0.12544126927278099</v>
      </c>
      <c r="M84" s="98">
        <v>0.2159063073174449</v>
      </c>
      <c r="N84" s="98">
        <v>0.17447663361145535</v>
      </c>
      <c r="O84" s="98">
        <v>0.12812768347481954</v>
      </c>
      <c r="P84" s="98">
        <v>4.5345014989804561E-2</v>
      </c>
      <c r="Q84" s="98">
        <v>6.6756521898733212E-2</v>
      </c>
      <c r="R84" s="98">
        <v>6.1641185800933897E-2</v>
      </c>
      <c r="S84" s="98">
        <v>6.1972334718139205E-2</v>
      </c>
      <c r="T84" s="98">
        <v>6.2211511471924344E-2</v>
      </c>
      <c r="U84" s="98">
        <v>2.4361263180864262E-2</v>
      </c>
      <c r="V84" s="98">
        <v>5.146816020734625E-2</v>
      </c>
      <c r="W84" s="98">
        <v>9.6983826956948377E-2</v>
      </c>
      <c r="X84" s="98">
        <v>0.10385797731011767</v>
      </c>
      <c r="Y84" s="98">
        <v>0.138791714589728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0.17062629366235454</v>
      </c>
      <c r="D85" s="122">
        <f t="shared" si="34"/>
        <v>3.6592485181317101E-2</v>
      </c>
      <c r="E85" s="122">
        <f t="shared" si="34"/>
        <v>0.12070834993223603</v>
      </c>
      <c r="F85" s="122">
        <f t="shared" si="34"/>
        <v>0.20240793177819408</v>
      </c>
      <c r="G85" s="122">
        <f t="shared" si="34"/>
        <v>0.43530582798395706</v>
      </c>
      <c r="H85" s="122">
        <f t="shared" si="34"/>
        <v>0.64845439343841649</v>
      </c>
      <c r="I85" s="122">
        <f t="shared" si="34"/>
        <v>0.46421205772218066</v>
      </c>
      <c r="J85" s="122">
        <f t="shared" si="34"/>
        <v>6.9994478268016455E-2</v>
      </c>
      <c r="K85" s="122">
        <f t="shared" si="34"/>
        <v>0.43959779863334486</v>
      </c>
      <c r="L85" s="122">
        <f t="shared" si="34"/>
        <v>0.79331165827515249</v>
      </c>
      <c r="M85" s="122">
        <f t="shared" si="34"/>
        <v>1.1241382114870204</v>
      </c>
      <c r="N85" s="122">
        <f t="shared" si="34"/>
        <v>2.4040797089865986</v>
      </c>
      <c r="O85" s="122">
        <f t="shared" si="34"/>
        <v>0.52177172716605225</v>
      </c>
      <c r="P85" s="122">
        <f t="shared" si="34"/>
        <v>0.14368774537088402</v>
      </c>
      <c r="Q85" s="122">
        <f t="shared" si="34"/>
        <v>0.32792899720061164</v>
      </c>
      <c r="R85" s="122">
        <f t="shared" si="34"/>
        <v>0.547745931371172</v>
      </c>
      <c r="S85" s="122">
        <f t="shared" si="34"/>
        <v>0.6600355672819983</v>
      </c>
      <c r="T85" s="122">
        <f t="shared" si="34"/>
        <v>0.41811772844244116</v>
      </c>
      <c r="U85" s="122">
        <f t="shared" si="34"/>
        <v>0.17660638971131346</v>
      </c>
      <c r="V85" s="122">
        <f t="shared" si="34"/>
        <v>0.46121510118686793</v>
      </c>
      <c r="W85" s="122">
        <f t="shared" si="34"/>
        <v>0.75549935762446208</v>
      </c>
      <c r="X85" s="122">
        <f t="shared" si="34"/>
        <v>0.96141232949715949</v>
      </c>
      <c r="Y85" s="122">
        <f t="shared" si="34"/>
        <v>4.2747222221784771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0.17062629366235454</v>
      </c>
      <c r="D86" s="98">
        <v>3.6592485181317101E-2</v>
      </c>
      <c r="E86" s="98">
        <v>0.12070834993223603</v>
      </c>
      <c r="F86" s="98">
        <v>0.20240793177819408</v>
      </c>
      <c r="G86" s="98">
        <v>0.43530582798395706</v>
      </c>
      <c r="H86" s="98">
        <v>0.64845439343841649</v>
      </c>
      <c r="I86" s="98">
        <v>0.46421205772218066</v>
      </c>
      <c r="J86" s="98">
        <v>6.9994478268016455E-2</v>
      </c>
      <c r="K86" s="98">
        <v>0.43959779863334486</v>
      </c>
      <c r="L86" s="98">
        <v>0.79331165827515249</v>
      </c>
      <c r="M86" s="98">
        <v>1.1241382114870204</v>
      </c>
      <c r="N86" s="98">
        <v>2.4040797089865986</v>
      </c>
      <c r="O86" s="98">
        <v>0.52177172716605225</v>
      </c>
      <c r="P86" s="98">
        <v>0.14368774537088402</v>
      </c>
      <c r="Q86" s="98">
        <v>0.32792899720061164</v>
      </c>
      <c r="R86" s="98">
        <v>0.547745931371172</v>
      </c>
      <c r="S86" s="98">
        <v>0.6600355672819983</v>
      </c>
      <c r="T86" s="98">
        <v>0.41811772844244116</v>
      </c>
      <c r="U86" s="98">
        <v>0.17660638971131346</v>
      </c>
      <c r="V86" s="98">
        <v>0.46121510118686793</v>
      </c>
      <c r="W86" s="98">
        <v>0.75549935762446208</v>
      </c>
      <c r="X86" s="98">
        <v>0.96141232949715949</v>
      </c>
      <c r="Y86" s="98">
        <v>4.2747222221784771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1.558833488037731</v>
      </c>
      <c r="D87" s="122">
        <v>0.60506436486405413</v>
      </c>
      <c r="E87" s="122">
        <v>0.76820913116427059</v>
      </c>
      <c r="F87" s="122">
        <v>3.1757198130519337</v>
      </c>
      <c r="G87" s="122">
        <v>2.7312848461566563</v>
      </c>
      <c r="H87" s="122">
        <v>3.3169690759431765</v>
      </c>
      <c r="I87" s="122">
        <v>3.6386146883647719</v>
      </c>
      <c r="J87" s="122">
        <v>2.7622188641027865</v>
      </c>
      <c r="K87" s="122">
        <v>4.184148013139608</v>
      </c>
      <c r="L87" s="122">
        <v>5.1115165998838634</v>
      </c>
      <c r="M87" s="122">
        <v>7.6492114866758438</v>
      </c>
      <c r="N87" s="122">
        <v>5.92591974950831</v>
      </c>
      <c r="O87" s="122">
        <v>4.891636767004222</v>
      </c>
      <c r="P87" s="122">
        <v>1.7205783541857804</v>
      </c>
      <c r="Q87" s="122">
        <v>2.4723994817642696</v>
      </c>
      <c r="R87" s="122">
        <v>2.9667172493066984</v>
      </c>
      <c r="S87" s="122">
        <v>3.0151848718289442</v>
      </c>
      <c r="T87" s="122">
        <v>3.0299958160523897</v>
      </c>
      <c r="U87" s="122">
        <v>1.2937802892826449</v>
      </c>
      <c r="V87" s="122">
        <v>2.9270203398897143</v>
      </c>
      <c r="W87" s="122">
        <v>5.6195774152279538</v>
      </c>
      <c r="X87" s="122">
        <v>5.8442451515302434</v>
      </c>
      <c r="Y87" s="122">
        <v>7.8148704938036495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6.6204517799817847E-4</v>
      </c>
      <c r="D88" s="98">
        <v>1.651250867078634E-4</v>
      </c>
      <c r="E88" s="98">
        <v>3.0305580214546956E-4</v>
      </c>
      <c r="F88" s="98">
        <v>1.593603551938137E-3</v>
      </c>
      <c r="G88" s="98">
        <v>1.8909768577078626E-3</v>
      </c>
      <c r="H88" s="98">
        <v>2.5870462791768027E-3</v>
      </c>
      <c r="I88" s="98">
        <v>4.1039809804559726E-3</v>
      </c>
      <c r="J88" s="98">
        <v>1.1125520290498505E-2</v>
      </c>
      <c r="K88" s="98">
        <v>9.6075205248083335E-3</v>
      </c>
      <c r="L88" s="98">
        <v>1.4009132068119092E-2</v>
      </c>
      <c r="M88" s="98">
        <v>1.8238982241306156E-2</v>
      </c>
      <c r="N88" s="98">
        <v>2.2140658497698983E-2</v>
      </c>
      <c r="O88" s="98">
        <v>2.8307889244879668E-2</v>
      </c>
      <c r="P88" s="98">
        <v>9.7732223180129717E-3</v>
      </c>
      <c r="Q88" s="98">
        <v>3.1102280026160552E-2</v>
      </c>
      <c r="R88" s="98">
        <v>5.6238324721317255E-2</v>
      </c>
      <c r="S88" s="98">
        <v>7.0910578516919412E-2</v>
      </c>
      <c r="T88" s="98">
        <v>5.4375463318788571E-2</v>
      </c>
      <c r="U88" s="98">
        <v>3.9623065231203569E-2</v>
      </c>
      <c r="V88" s="98">
        <v>9.3111132640965058E-2</v>
      </c>
      <c r="W88" s="98">
        <v>0.15346024151982049</v>
      </c>
      <c r="X88" s="98">
        <v>0.14292218872052642</v>
      </c>
      <c r="Y88" s="98">
        <v>0.14253132203152893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1.1552721922264627E-4</v>
      </c>
      <c r="J89" s="98">
        <v>1.068441304123831E-4</v>
      </c>
      <c r="K89" s="98">
        <v>1.100023700716893E-4</v>
      </c>
      <c r="L89" s="98">
        <v>2.188057739942524E-4</v>
      </c>
      <c r="M89" s="98">
        <v>9.3699334994015422E-5</v>
      </c>
      <c r="N89" s="98">
        <v>4.2336861591711671E-4</v>
      </c>
      <c r="O89" s="98">
        <v>3.5395672125658885E-4</v>
      </c>
      <c r="P89" s="98">
        <v>0</v>
      </c>
      <c r="Q89" s="98">
        <v>4.8982445181718168E-4</v>
      </c>
      <c r="R89" s="98">
        <v>9.1302855057027337E-4</v>
      </c>
      <c r="S89" s="98">
        <v>1.3369409861939503E-3</v>
      </c>
      <c r="T89" s="98">
        <v>6.0144931142488067E-4</v>
      </c>
      <c r="U89" s="98">
        <v>1.1456214070721901E-3</v>
      </c>
      <c r="V89" s="98">
        <v>2.2175912618126277E-3</v>
      </c>
      <c r="W89" s="98">
        <v>8.2341173150821286E-4</v>
      </c>
      <c r="X89" s="98">
        <v>4.8301247248418808E-3</v>
      </c>
      <c r="Y89" s="98">
        <v>1.0999766178534626E-2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3.4764870124835636E-5</v>
      </c>
      <c r="J90" s="101">
        <v>3.0252541676435735E-5</v>
      </c>
      <c r="K90" s="101">
        <v>3.0569582811792836E-5</v>
      </c>
      <c r="L90" s="101">
        <v>6.093234023379994E-5</v>
      </c>
      <c r="M90" s="101">
        <v>2.4437586674875567E-5</v>
      </c>
      <c r="N90" s="101">
        <v>9.5214448496805084E-5</v>
      </c>
      <c r="O90" s="101">
        <v>8.7519860147424166E-5</v>
      </c>
      <c r="P90" s="101">
        <v>0</v>
      </c>
      <c r="Q90" s="101">
        <v>1.0632056161139436E-4</v>
      </c>
      <c r="R90" s="101">
        <v>2.2498945672875254E-4</v>
      </c>
      <c r="S90" s="101">
        <v>3.3228511190338633E-4</v>
      </c>
      <c r="T90" s="101">
        <v>1.297175286261501E-4</v>
      </c>
      <c r="U90" s="101">
        <v>2.3309942849217971E-4</v>
      </c>
      <c r="V90" s="101">
        <v>4.2471882271207867E-4</v>
      </c>
      <c r="W90" s="101">
        <v>1.8459260248865055E-4</v>
      </c>
      <c r="X90" s="101">
        <v>1.0882279855605702E-3</v>
      </c>
      <c r="Y90" s="101">
        <v>2.1413337728087016E-3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8.0762349097810633E-5</v>
      </c>
      <c r="J91" s="104">
        <v>7.6591588735947362E-5</v>
      </c>
      <c r="K91" s="104">
        <v>7.9432787259896455E-5</v>
      </c>
      <c r="L91" s="104">
        <v>1.5787343376045247E-4</v>
      </c>
      <c r="M91" s="104">
        <v>6.9261748319139849E-5</v>
      </c>
      <c r="N91" s="104">
        <v>3.281541674203116E-4</v>
      </c>
      <c r="O91" s="104">
        <v>2.6643686110916471E-4</v>
      </c>
      <c r="P91" s="104">
        <v>0</v>
      </c>
      <c r="Q91" s="104">
        <v>3.8350389020578728E-4</v>
      </c>
      <c r="R91" s="104">
        <v>6.8803909384152081E-4</v>
      </c>
      <c r="S91" s="104">
        <v>1.0046558742905639E-3</v>
      </c>
      <c r="T91" s="104">
        <v>4.7173178279873054E-4</v>
      </c>
      <c r="U91" s="104">
        <v>9.1252197858001033E-4</v>
      </c>
      <c r="V91" s="104">
        <v>1.7928724391005489E-3</v>
      </c>
      <c r="W91" s="104">
        <v>6.3881912901956228E-4</v>
      </c>
      <c r="X91" s="104">
        <v>3.7418967392813104E-3</v>
      </c>
      <c r="Y91" s="104">
        <v>8.8584324057259245E-3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2.1131673202873045E-2</v>
      </c>
      <c r="D92" s="101">
        <v>8.9869541299528177E-3</v>
      </c>
      <c r="E92" s="101">
        <v>1.1700538268594886E-2</v>
      </c>
      <c r="F92" s="101">
        <v>2.9759076115539858E-2</v>
      </c>
      <c r="G92" s="101">
        <v>2.1588570964115993E-2</v>
      </c>
      <c r="H92" s="101">
        <v>1.9474968019252206E-2</v>
      </c>
      <c r="I92" s="101">
        <v>1.0495528310083066E-2</v>
      </c>
      <c r="J92" s="101">
        <v>1.0949739024481708E-2</v>
      </c>
      <c r="K92" s="101">
        <v>1.9627321212239177E-2</v>
      </c>
      <c r="L92" s="101">
        <v>2.5798191979855601E-2</v>
      </c>
      <c r="M92" s="101">
        <v>3.1044312490993993E-2</v>
      </c>
      <c r="N92" s="101">
        <v>2.1712892567129587E-2</v>
      </c>
      <c r="O92" s="101">
        <v>4.1617836026504165E-2</v>
      </c>
      <c r="P92" s="101">
        <v>1.4195018515255509E-2</v>
      </c>
      <c r="Q92" s="101">
        <v>1.2290886021929428E-2</v>
      </c>
      <c r="R92" s="101">
        <v>1.1315568785448061E-2</v>
      </c>
      <c r="S92" s="101">
        <v>1.7190648676059288E-2</v>
      </c>
      <c r="T92" s="101">
        <v>2.1064702325468414E-2</v>
      </c>
      <c r="U92" s="101">
        <v>1.1554920212119325E-2</v>
      </c>
      <c r="V92" s="101">
        <v>2.2279210571818989E-2</v>
      </c>
      <c r="W92" s="101">
        <v>3.0192370538881918E-2</v>
      </c>
      <c r="X92" s="101">
        <v>2.7089893380653679E-2</v>
      </c>
      <c r="Y92" s="101">
        <v>3.3880636000257917E-2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2.0573737183755299E-4</v>
      </c>
      <c r="D93" s="104">
        <v>1.079959778728572E-4</v>
      </c>
      <c r="E93" s="104">
        <v>1.078299477940525E-4</v>
      </c>
      <c r="F93" s="104">
        <v>1.1000061754773196E-4</v>
      </c>
      <c r="G93" s="104">
        <v>1.1023061932969439E-4</v>
      </c>
      <c r="H93" s="104">
        <v>2.224020909913191E-4</v>
      </c>
      <c r="I93" s="104">
        <v>2.1244858076874978E-4</v>
      </c>
      <c r="J93" s="104">
        <v>3.4396515356729674E-4</v>
      </c>
      <c r="K93" s="104">
        <v>2.4418746852048222E-4</v>
      </c>
      <c r="L93" s="104">
        <v>2.303492038482849E-4</v>
      </c>
      <c r="M93" s="104">
        <v>9.3727484664965E-5</v>
      </c>
      <c r="N93" s="104">
        <v>2.2622493235680821E-4</v>
      </c>
      <c r="O93" s="104">
        <v>1.0108535365492401E-3</v>
      </c>
      <c r="P93" s="104">
        <v>1.2215501086026867E-4</v>
      </c>
      <c r="Q93" s="104">
        <v>2.2788345208029216E-4</v>
      </c>
      <c r="R93" s="104">
        <v>1.1211451766273049E-4</v>
      </c>
      <c r="S93" s="104">
        <v>2.3097272987328434E-4</v>
      </c>
      <c r="T93" s="104">
        <v>4.5250252159154651E-4</v>
      </c>
      <c r="U93" s="104">
        <v>2.2509868665735827E-4</v>
      </c>
      <c r="V93" s="104">
        <v>6.9141774953855898E-4</v>
      </c>
      <c r="W93" s="104">
        <v>3.5631459266985676E-4</v>
      </c>
      <c r="X93" s="104">
        <v>7.4149242733660302E-4</v>
      </c>
      <c r="Y93" s="104">
        <v>1.9786593603422892E-3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6.4573099041725714E-5</v>
      </c>
      <c r="D94" s="98">
        <v>3.4598516513727191E-5</v>
      </c>
      <c r="E94" s="98">
        <v>3.3542430380856697E-5</v>
      </c>
      <c r="F94" s="98">
        <v>3.4711906828002873E-5</v>
      </c>
      <c r="G94" s="98">
        <v>3.8579978144223751E-5</v>
      </c>
      <c r="H94" s="98">
        <v>7.071553478299804E-5</v>
      </c>
      <c r="I94" s="98">
        <v>6.729251798671818E-5</v>
      </c>
      <c r="J94" s="98">
        <v>1.0682708471267544E-4</v>
      </c>
      <c r="K94" s="98">
        <v>7.5834504694493994E-5</v>
      </c>
      <c r="L94" s="98">
        <v>7.059022491795221E-5</v>
      </c>
      <c r="M94" s="98">
        <v>2.3893594784988693E-5</v>
      </c>
      <c r="N94" s="98">
        <v>3.7652414856294086E-6</v>
      </c>
      <c r="O94" s="98">
        <v>2.7364688313997944E-4</v>
      </c>
      <c r="P94" s="98">
        <v>3.1088926263804208E-5</v>
      </c>
      <c r="Q94" s="98">
        <v>5.2870564435449972E-5</v>
      </c>
      <c r="R94" s="98">
        <v>2.8358964295297782E-5</v>
      </c>
      <c r="S94" s="98">
        <v>5.7532169110290235E-5</v>
      </c>
      <c r="T94" s="98">
        <v>1.029888959703504E-4</v>
      </c>
      <c r="U94" s="98">
        <v>4.6232544827851854E-5</v>
      </c>
      <c r="V94" s="98">
        <v>1.3416218419573097E-4</v>
      </c>
      <c r="W94" s="98">
        <v>8.2013961432930301E-5</v>
      </c>
      <c r="X94" s="98">
        <v>1.7272867996629118E-4</v>
      </c>
      <c r="Y94" s="98">
        <v>3.9361728929456348E-4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1.4116427279582726E-4</v>
      </c>
      <c r="D95" s="98">
        <v>7.339746135913002E-5</v>
      </c>
      <c r="E95" s="98">
        <v>7.42875174131958E-5</v>
      </c>
      <c r="F95" s="98">
        <v>7.5288710719729083E-5</v>
      </c>
      <c r="G95" s="98">
        <v>7.1650641185470637E-5</v>
      </c>
      <c r="H95" s="98">
        <v>1.5168655620832107E-4</v>
      </c>
      <c r="I95" s="98">
        <v>1.451560627820316E-4</v>
      </c>
      <c r="J95" s="98">
        <v>2.371380688546213E-4</v>
      </c>
      <c r="K95" s="98">
        <v>1.6835296382598824E-4</v>
      </c>
      <c r="L95" s="98">
        <v>1.5975897893033271E-4</v>
      </c>
      <c r="M95" s="98">
        <v>6.98338898799763E-5</v>
      </c>
      <c r="N95" s="98">
        <v>2.2245969087117881E-4</v>
      </c>
      <c r="O95" s="98">
        <v>7.3720665340926063E-4</v>
      </c>
      <c r="P95" s="98">
        <v>9.1066084596464476E-5</v>
      </c>
      <c r="Q95" s="98">
        <v>1.7501288764484218E-4</v>
      </c>
      <c r="R95" s="98">
        <v>8.3755553367432714E-5</v>
      </c>
      <c r="S95" s="98">
        <v>1.7344056076299411E-4</v>
      </c>
      <c r="T95" s="98">
        <v>3.495136256211961E-4</v>
      </c>
      <c r="U95" s="98">
        <v>1.7886614182950641E-4</v>
      </c>
      <c r="V95" s="98">
        <v>5.5725556534282799E-4</v>
      </c>
      <c r="W95" s="98">
        <v>2.7430063123692644E-4</v>
      </c>
      <c r="X95" s="98">
        <v>5.6876374737031181E-4</v>
      </c>
      <c r="Y95" s="98">
        <v>1.5850420710477259E-3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0.61464954527654914</v>
      </c>
      <c r="D96" s="101">
        <v>0.31133706358538954</v>
      </c>
      <c r="E96" s="101">
        <v>0.3062211460907196</v>
      </c>
      <c r="F96" s="101">
        <v>1.7468881685929827</v>
      </c>
      <c r="G96" s="101">
        <v>1.2349608322887375</v>
      </c>
      <c r="H96" s="101">
        <v>1.3842363983444625</v>
      </c>
      <c r="I96" s="101">
        <v>0.1705986389569504</v>
      </c>
      <c r="J96" s="101">
        <v>0.31512402276125195</v>
      </c>
      <c r="K96" s="101">
        <v>1.7297681483475529</v>
      </c>
      <c r="L96" s="101">
        <v>1.8693356447741161</v>
      </c>
      <c r="M96" s="101">
        <v>3.4411555617254028</v>
      </c>
      <c r="N96" s="101">
        <v>2.5470842210558038</v>
      </c>
      <c r="O96" s="101">
        <v>2.0470245649544561</v>
      </c>
      <c r="P96" s="101">
        <v>0.55620930248025535</v>
      </c>
      <c r="Q96" s="101">
        <v>0.28468834083844341</v>
      </c>
      <c r="R96" s="101">
        <v>0.85530190039666731</v>
      </c>
      <c r="S96" s="101">
        <v>0.88887579761510305</v>
      </c>
      <c r="T96" s="101">
        <v>0.65538552256364957</v>
      </c>
      <c r="U96" s="101">
        <v>0.46661718311968964</v>
      </c>
      <c r="V96" s="101">
        <v>0.91924562645412633</v>
      </c>
      <c r="W96" s="101">
        <v>1.3283962796460531</v>
      </c>
      <c r="X96" s="101">
        <v>0</v>
      </c>
      <c r="Y96" s="101">
        <v>0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0.922184487008473</v>
      </c>
      <c r="D97" s="104">
        <v>0.284467226084131</v>
      </c>
      <c r="E97" s="104">
        <v>0.44987656105501656</v>
      </c>
      <c r="F97" s="104">
        <v>1.3973689641739253</v>
      </c>
      <c r="G97" s="104">
        <v>1.472734235426765</v>
      </c>
      <c r="H97" s="104">
        <v>1.9104482612092935</v>
      </c>
      <c r="I97" s="104">
        <v>3.4530885643172908</v>
      </c>
      <c r="J97" s="104">
        <v>2.4245687727425747</v>
      </c>
      <c r="K97" s="104">
        <v>2.4247908332164156</v>
      </c>
      <c r="L97" s="104">
        <v>3.2019244760839296</v>
      </c>
      <c r="M97" s="104">
        <v>4.1585852033984816</v>
      </c>
      <c r="N97" s="104">
        <v>3.3343323838394037</v>
      </c>
      <c r="O97" s="104">
        <v>2.7733216665205762</v>
      </c>
      <c r="P97" s="104">
        <v>1.1402786558613964</v>
      </c>
      <c r="Q97" s="104">
        <v>2.1436002669738388</v>
      </c>
      <c r="R97" s="104">
        <v>2.0428363123350328</v>
      </c>
      <c r="S97" s="104">
        <v>2.0366399333047953</v>
      </c>
      <c r="T97" s="104">
        <v>2.2981161760114666</v>
      </c>
      <c r="U97" s="104">
        <v>0.7746144006259027</v>
      </c>
      <c r="V97" s="104">
        <v>1.8894753612114525</v>
      </c>
      <c r="W97" s="104">
        <v>4.1063487971990202</v>
      </c>
      <c r="X97" s="104">
        <v>5.6686614522768846</v>
      </c>
      <c r="Y97" s="104">
        <v>7.6254801102329859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0.26770128545345317</v>
      </c>
      <c r="D98" s="98">
        <v>8.4221715882007026E-2</v>
      </c>
      <c r="E98" s="98">
        <v>0.12886967510596514</v>
      </c>
      <c r="F98" s="98">
        <v>0.40716511171295489</v>
      </c>
      <c r="G98" s="98">
        <v>0.47735041166115283</v>
      </c>
      <c r="H98" s="98">
        <v>0.56294308859664244</v>
      </c>
      <c r="I98" s="98">
        <v>1.0253607543986165</v>
      </c>
      <c r="J98" s="98">
        <v>0.70655156830448607</v>
      </c>
      <c r="K98" s="98">
        <v>0.70973724335252086</v>
      </c>
      <c r="L98" s="98">
        <v>0.93971105054536019</v>
      </c>
      <c r="M98" s="98">
        <v>1.1885390594340355</v>
      </c>
      <c r="N98" s="98">
        <v>0.79945161306615287</v>
      </c>
      <c r="O98" s="98">
        <v>0.70810013112473547</v>
      </c>
      <c r="P98" s="98">
        <v>0.2800407676986148</v>
      </c>
      <c r="Q98" s="98">
        <v>0.49496201362114722</v>
      </c>
      <c r="R98" s="98">
        <v>0.51851647835592263</v>
      </c>
      <c r="S98" s="98">
        <v>0.51246298895469411</v>
      </c>
      <c r="T98" s="98">
        <v>0.52794836580756688</v>
      </c>
      <c r="U98" s="98">
        <v>0.16073257124048934</v>
      </c>
      <c r="V98" s="98">
        <v>0.36529798118568785</v>
      </c>
      <c r="W98" s="98">
        <v>0.9506893614597649</v>
      </c>
      <c r="X98" s="98">
        <v>1.3140866088614624</v>
      </c>
      <c r="Y98" s="98">
        <v>1.4448348509541307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0.65448320155501982</v>
      </c>
      <c r="D99" s="98">
        <v>0.20024551020212397</v>
      </c>
      <c r="E99" s="98">
        <v>0.32100688594905141</v>
      </c>
      <c r="F99" s="98">
        <v>0.99020385246097031</v>
      </c>
      <c r="G99" s="98">
        <v>0.99538382376561219</v>
      </c>
      <c r="H99" s="98">
        <v>1.347505172612651</v>
      </c>
      <c r="I99" s="98">
        <v>2.4277278099186743</v>
      </c>
      <c r="J99" s="98">
        <v>1.7180172044380886</v>
      </c>
      <c r="K99" s="98">
        <v>1.715053589863895</v>
      </c>
      <c r="L99" s="98">
        <v>2.2622134255385693</v>
      </c>
      <c r="M99" s="98">
        <v>2.9700461439644461</v>
      </c>
      <c r="N99" s="98">
        <v>2.5348807707732508</v>
      </c>
      <c r="O99" s="98">
        <v>2.0652215353958407</v>
      </c>
      <c r="P99" s="98">
        <v>0.86023788816278157</v>
      </c>
      <c r="Q99" s="98">
        <v>1.6486382533526915</v>
      </c>
      <c r="R99" s="98">
        <v>1.5243198339791102</v>
      </c>
      <c r="S99" s="98">
        <v>1.5241769443501014</v>
      </c>
      <c r="T99" s="98">
        <v>1.7701678102038996</v>
      </c>
      <c r="U99" s="98">
        <v>0.61388182938541336</v>
      </c>
      <c r="V99" s="98">
        <v>1.5241773800257647</v>
      </c>
      <c r="W99" s="98">
        <v>3.1556594357392558</v>
      </c>
      <c r="X99" s="98">
        <v>4.3545748434154223</v>
      </c>
      <c r="Y99" s="98">
        <v>6.1806452592788554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0.74292795458316829</v>
      </c>
      <c r="D100" s="122">
        <v>0.30255022755541827</v>
      </c>
      <c r="E100" s="122">
        <v>0.391527950523062</v>
      </c>
      <c r="F100" s="122">
        <v>1.6002592330590235</v>
      </c>
      <c r="G100" s="122">
        <v>1.4438315014741512</v>
      </c>
      <c r="H100" s="122">
        <v>1.7987657728150757</v>
      </c>
      <c r="I100" s="122">
        <v>2.165826438844296</v>
      </c>
      <c r="J100" s="122">
        <v>1.5132162192739329</v>
      </c>
      <c r="K100" s="122">
        <v>1.9999016286566573</v>
      </c>
      <c r="L100" s="122">
        <v>2.4663353430178581</v>
      </c>
      <c r="M100" s="122">
        <v>3.4083395408161294</v>
      </c>
      <c r="N100" s="122">
        <v>2.8464891860741814</v>
      </c>
      <c r="O100" s="122">
        <v>2.6834587527443707</v>
      </c>
      <c r="P100" s="122">
        <v>0.96199210549710845</v>
      </c>
      <c r="Q100" s="122">
        <v>1.3907564873858433</v>
      </c>
      <c r="R100" s="122">
        <v>1.5593020649900877</v>
      </c>
      <c r="S100" s="122">
        <v>1.5966818751767897</v>
      </c>
      <c r="T100" s="122">
        <v>1.8160630857230868</v>
      </c>
      <c r="U100" s="122">
        <v>0.80925072968317024</v>
      </c>
      <c r="V100" s="122">
        <v>2.0505318315355199</v>
      </c>
      <c r="W100" s="122">
        <v>3.3456885733181343</v>
      </c>
      <c r="X100" s="122">
        <v>3.3726459907615007</v>
      </c>
      <c r="Y100" s="122">
        <v>3.9025503544528011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2.1302304965620928E-2</v>
      </c>
      <c r="D101" s="98">
        <v>9.232403767989927E-3</v>
      </c>
      <c r="E101" s="98">
        <v>1.3301528407395338E-2</v>
      </c>
      <c r="F101" s="98">
        <v>6.7663208658343035E-2</v>
      </c>
      <c r="G101" s="98">
        <v>9.8384621779308831E-2</v>
      </c>
      <c r="H101" s="98">
        <v>0.16326143054680872</v>
      </c>
      <c r="I101" s="98">
        <v>0.20669887023220376</v>
      </c>
      <c r="J101" s="98">
        <v>0.23231077352883847</v>
      </c>
      <c r="K101" s="98">
        <v>0.21807480851179312</v>
      </c>
      <c r="L101" s="98">
        <v>0.33095800592805841</v>
      </c>
      <c r="M101" s="98">
        <v>0.4088319515214246</v>
      </c>
      <c r="N101" s="98">
        <v>0.6315324009416341</v>
      </c>
      <c r="O101" s="98">
        <v>0.70222423521588007</v>
      </c>
      <c r="P101" s="98">
        <v>0.1962273417614028</v>
      </c>
      <c r="Q101" s="98">
        <v>0.16147732322207264</v>
      </c>
      <c r="R101" s="98">
        <v>0.17079204548056748</v>
      </c>
      <c r="S101" s="98">
        <v>0.24021417660431324</v>
      </c>
      <c r="T101" s="98">
        <v>0.30732977693831437</v>
      </c>
      <c r="U101" s="98">
        <v>0.2696930222685372</v>
      </c>
      <c r="V101" s="98">
        <v>0.5183645390256526</v>
      </c>
      <c r="W101" s="98">
        <v>0.27329133647267667</v>
      </c>
      <c r="X101" s="98">
        <v>1.2277027231570502E-2</v>
      </c>
      <c r="Y101" s="98">
        <v>8.9869184433092279E-3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3.0194625985274184E-2</v>
      </c>
      <c r="D102" s="98">
        <v>8.3286840261605662E-3</v>
      </c>
      <c r="E102" s="98">
        <v>1.3950879356780846E-2</v>
      </c>
      <c r="F102" s="98">
        <v>6.4910671420348606E-2</v>
      </c>
      <c r="G102" s="98">
        <v>6.6709298299037559E-2</v>
      </c>
      <c r="H102" s="98">
        <v>9.0679465416704505E-2</v>
      </c>
      <c r="I102" s="98">
        <v>0.12549577561700556</v>
      </c>
      <c r="J102" s="98">
        <v>7.6758606077590025E-2</v>
      </c>
      <c r="K102" s="98">
        <v>7.7035638175256466E-2</v>
      </c>
      <c r="L102" s="98">
        <v>0.11980100393368116</v>
      </c>
      <c r="M102" s="98">
        <v>0.21142886892581678</v>
      </c>
      <c r="N102" s="98">
        <v>6.9462300609703403E-2</v>
      </c>
      <c r="O102" s="98">
        <v>0.40559459320394753</v>
      </c>
      <c r="P102" s="98">
        <v>0.15938699841647538</v>
      </c>
      <c r="Q102" s="98">
        <v>0.21953838914540033</v>
      </c>
      <c r="R102" s="98">
        <v>0.17893224153155637</v>
      </c>
      <c r="S102" s="98">
        <v>0.27896139614820054</v>
      </c>
      <c r="T102" s="98">
        <v>0.53467911203748331</v>
      </c>
      <c r="U102" s="98">
        <v>0.20209919339726279</v>
      </c>
      <c r="V102" s="98">
        <v>0.51318523136674854</v>
      </c>
      <c r="W102" s="98">
        <v>0.83821348264322448</v>
      </c>
      <c r="X102" s="98">
        <v>0.70104651382109362</v>
      </c>
      <c r="Y102" s="98">
        <v>0.92945026752669435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0.69143102363227316</v>
      </c>
      <c r="D103" s="33">
        <v>0.28498913976126777</v>
      </c>
      <c r="E103" s="33">
        <v>0.3642755427588858</v>
      </c>
      <c r="F103" s="33">
        <v>1.4676853529803318</v>
      </c>
      <c r="G103" s="33">
        <v>1.2787375813958048</v>
      </c>
      <c r="H103" s="33">
        <v>1.5448248768515624</v>
      </c>
      <c r="I103" s="33">
        <v>1.8336317929950865</v>
      </c>
      <c r="J103" s="33">
        <v>1.2041468396675044</v>
      </c>
      <c r="K103" s="33">
        <v>1.7047911819696078</v>
      </c>
      <c r="L103" s="33">
        <v>2.0155763331561185</v>
      </c>
      <c r="M103" s="33">
        <v>2.7880787203688882</v>
      </c>
      <c r="N103" s="33">
        <v>2.1454944845228439</v>
      </c>
      <c r="O103" s="33">
        <v>1.5756399243245429</v>
      </c>
      <c r="P103" s="33">
        <v>0.60637776531923027</v>
      </c>
      <c r="Q103" s="33">
        <v>1.0097407750183702</v>
      </c>
      <c r="R103" s="33">
        <v>1.209577777977964</v>
      </c>
      <c r="S103" s="33">
        <v>1.0775063024242759</v>
      </c>
      <c r="T103" s="33">
        <v>0.9740541967472891</v>
      </c>
      <c r="U103" s="33">
        <v>0.33745851401737026</v>
      </c>
      <c r="V103" s="33">
        <v>1.0189820611431188</v>
      </c>
      <c r="W103" s="33">
        <v>2.2341837542022334</v>
      </c>
      <c r="X103" s="33">
        <v>2.6593224497088364</v>
      </c>
      <c r="Y103" s="33">
        <v>2.9641131684827977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9.6001051034237506E-2</v>
      </c>
      <c r="G105" s="117">
        <f t="shared" si="35"/>
        <v>1.5261252977273891E-2</v>
      </c>
      <c r="H105" s="117">
        <f t="shared" si="35"/>
        <v>1.099180016569901E-2</v>
      </c>
      <c r="I105" s="117">
        <f t="shared" si="35"/>
        <v>3.8379558131590979E-3</v>
      </c>
      <c r="J105" s="117">
        <f t="shared" si="35"/>
        <v>5.1979650544334774E-3</v>
      </c>
      <c r="K105" s="117">
        <f t="shared" si="35"/>
        <v>3.7779952506399768E-3</v>
      </c>
      <c r="L105" s="117">
        <f t="shared" si="35"/>
        <v>7.0455286814536907E-4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7.7687729097296765E-2</v>
      </c>
      <c r="G106" s="122">
        <f t="shared" si="38"/>
        <v>1.1643745098647341E-2</v>
      </c>
      <c r="H106" s="122">
        <f t="shared" si="38"/>
        <v>8.3119544094986605E-3</v>
      </c>
      <c r="I106" s="122">
        <f t="shared" si="38"/>
        <v>3.0115411639156939E-3</v>
      </c>
      <c r="J106" s="122">
        <f t="shared" si="38"/>
        <v>3.9469004232781874E-3</v>
      </c>
      <c r="K106" s="122">
        <f t="shared" si="38"/>
        <v>2.6709593774167399E-3</v>
      </c>
      <c r="L106" s="122">
        <f t="shared" si="38"/>
        <v>5.2784007662006447E-4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7.7402318165413375E-2</v>
      </c>
      <c r="G107" s="98">
        <v>1.1601329525321407E-2</v>
      </c>
      <c r="H107" s="98">
        <v>8.2822767319979933E-3</v>
      </c>
      <c r="I107" s="98">
        <v>3.0014011225358494E-3</v>
      </c>
      <c r="J107" s="98">
        <v>3.933502049802415E-3</v>
      </c>
      <c r="K107" s="98">
        <v>2.6614025127187101E-3</v>
      </c>
      <c r="L107" s="98">
        <v>5.2604672524183204E-4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2.8541093188338377E-4</v>
      </c>
      <c r="G108" s="98">
        <v>4.2415573325934131E-5</v>
      </c>
      <c r="H108" s="98">
        <v>2.9677677500667568E-5</v>
      </c>
      <c r="I108" s="98">
        <v>1.0140041379844453E-5</v>
      </c>
      <c r="J108" s="98">
        <v>1.3398373475772038E-5</v>
      </c>
      <c r="K108" s="98">
        <v>9.5568646980296601E-6</v>
      </c>
      <c r="L108" s="98">
        <v>1.7933513782324642E-6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7.1186845877442215E-4</v>
      </c>
      <c r="G109" s="122">
        <f t="shared" si="41"/>
        <v>3.308423545384435E-4</v>
      </c>
      <c r="H109" s="122">
        <f t="shared" si="41"/>
        <v>2.9096069104326194E-4</v>
      </c>
      <c r="I109" s="122">
        <f t="shared" si="41"/>
        <v>0</v>
      </c>
      <c r="J109" s="122">
        <f t="shared" si="41"/>
        <v>0</v>
      </c>
      <c r="K109" s="122">
        <f t="shared" si="41"/>
        <v>8.7972343132548502E-5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7.1186845877442215E-4</v>
      </c>
      <c r="G110" s="98">
        <v>3.308423545384435E-4</v>
      </c>
      <c r="H110" s="98">
        <v>2.9096069104326194E-4</v>
      </c>
      <c r="I110" s="98">
        <v>0</v>
      </c>
      <c r="J110" s="98">
        <v>0</v>
      </c>
      <c r="K110" s="98">
        <v>8.7972343132548502E-5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1.1736541186025008E-2</v>
      </c>
      <c r="G111" s="122">
        <v>2.1604229869831618E-3</v>
      </c>
      <c r="H111" s="122">
        <v>1.5477786207115647E-3</v>
      </c>
      <c r="I111" s="122">
        <v>5.2408459269021545E-4</v>
      </c>
      <c r="J111" s="122">
        <v>8.2851460720940399E-4</v>
      </c>
      <c r="K111" s="122">
        <v>6.9987401839445064E-4</v>
      </c>
      <c r="L111" s="122">
        <v>1.1650139994483805E-4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6.5724202685710264E-3</v>
      </c>
      <c r="G116" s="101">
        <v>1.0277881139009824E-3</v>
      </c>
      <c r="H116" s="101">
        <v>6.0414027205432088E-4</v>
      </c>
      <c r="I116" s="101">
        <v>0</v>
      </c>
      <c r="J116" s="101">
        <v>1.5963729623163725E-4</v>
      </c>
      <c r="K116" s="101">
        <v>3.411771495754542E-4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5.1641209174539812E-3</v>
      </c>
      <c r="G117" s="104">
        <v>1.1326348730821795E-3</v>
      </c>
      <c r="H117" s="104">
        <v>9.4363834865724382E-4</v>
      </c>
      <c r="I117" s="104">
        <v>5.2408459269021545E-4</v>
      </c>
      <c r="J117" s="104">
        <v>6.6887731097776677E-4</v>
      </c>
      <c r="K117" s="104">
        <v>3.5869686881899644E-4</v>
      </c>
      <c r="L117" s="104">
        <v>1.1650139994483805E-4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1.5047206029063119E-3</v>
      </c>
      <c r="G118" s="98">
        <v>3.671156070945033E-4</v>
      </c>
      <c r="H118" s="98">
        <v>2.7805761469566883E-4</v>
      </c>
      <c r="I118" s="98">
        <v>1.5562177549760449E-4</v>
      </c>
      <c r="J118" s="98">
        <v>1.9491973929040032E-4</v>
      </c>
      <c r="K118" s="98">
        <v>1.049907164722664E-4</v>
      </c>
      <c r="L118" s="98">
        <v>3.4191203993063617E-5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3.6594003145476693E-3</v>
      </c>
      <c r="G119" s="98">
        <v>7.655192659876761E-4</v>
      </c>
      <c r="H119" s="98">
        <v>6.6558073396157504E-4</v>
      </c>
      <c r="I119" s="98">
        <v>3.6846281719261095E-4</v>
      </c>
      <c r="J119" s="98">
        <v>4.7395757168736645E-4</v>
      </c>
      <c r="K119" s="98">
        <v>2.5370615234673004E-4</v>
      </c>
      <c r="L119" s="98">
        <v>8.2310195951774436E-5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5.8649122921413093E-3</v>
      </c>
      <c r="G120" s="122">
        <v>1.1262425371049453E-3</v>
      </c>
      <c r="H120" s="122">
        <v>8.4110644444552096E-4</v>
      </c>
      <c r="I120" s="122">
        <v>3.0233005655318814E-4</v>
      </c>
      <c r="J120" s="122">
        <v>4.2255002394588585E-4</v>
      </c>
      <c r="K120" s="122">
        <v>3.1918951169623817E-4</v>
      </c>
      <c r="L120" s="122">
        <v>6.0211391580466569E-5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2.5029821884453189E-4</v>
      </c>
      <c r="G121" s="98">
        <v>7.7388977145055162E-5</v>
      </c>
      <c r="H121" s="98">
        <v>7.7570115839781429E-5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5.614614073296777E-3</v>
      </c>
      <c r="G122" s="33">
        <v>1.0488535599598901E-3</v>
      </c>
      <c r="H122" s="33">
        <v>7.635363286057395E-4</v>
      </c>
      <c r="I122" s="33">
        <v>3.0233005655318814E-4</v>
      </c>
      <c r="J122" s="33">
        <v>4.2255002394588585E-4</v>
      </c>
      <c r="K122" s="33">
        <v>3.1918951169623817E-4</v>
      </c>
      <c r="L122" s="33">
        <v>6.0211391580466569E-5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1.1590902884843635</v>
      </c>
      <c r="D124" s="117">
        <f t="shared" si="42"/>
        <v>1.8503898930397422</v>
      </c>
      <c r="E124" s="117">
        <f t="shared" si="42"/>
        <v>3.7098410513042177</v>
      </c>
      <c r="F124" s="117">
        <f t="shared" si="42"/>
        <v>3.5309808615512579</v>
      </c>
      <c r="G124" s="117">
        <f t="shared" si="42"/>
        <v>2.1022533157090488</v>
      </c>
      <c r="H124" s="117">
        <f t="shared" si="42"/>
        <v>1.6176224023889818</v>
      </c>
      <c r="I124" s="117">
        <f t="shared" si="42"/>
        <v>1.486717355986154</v>
      </c>
      <c r="J124" s="117">
        <f t="shared" si="42"/>
        <v>1.2666559625289187</v>
      </c>
      <c r="K124" s="117">
        <f t="shared" si="42"/>
        <v>1.7575377422902951</v>
      </c>
      <c r="L124" s="117">
        <f t="shared" si="42"/>
        <v>1.3684341126674702</v>
      </c>
      <c r="M124" s="117">
        <f t="shared" si="42"/>
        <v>1.1628755999939382</v>
      </c>
      <c r="N124" s="117">
        <f t="shared" si="42"/>
        <v>1.167336301838853</v>
      </c>
      <c r="O124" s="117">
        <f t="shared" si="42"/>
        <v>1.6328391345711184</v>
      </c>
      <c r="P124" s="117">
        <f t="shared" si="42"/>
        <v>1.6895855729319209</v>
      </c>
      <c r="Q124" s="117">
        <f t="shared" si="42"/>
        <v>1.6427240190349519</v>
      </c>
      <c r="R124" s="117">
        <f t="shared" ref="R124:V124" si="43">R125+R128+R130+R139</f>
        <v>1.2062654419776686</v>
      </c>
      <c r="S124" s="117">
        <f t="shared" si="43"/>
        <v>0.94297625031723165</v>
      </c>
      <c r="T124" s="117">
        <f t="shared" si="43"/>
        <v>1.5649033336746945</v>
      </c>
      <c r="U124" s="117">
        <f t="shared" si="43"/>
        <v>0.96294790906406647</v>
      </c>
      <c r="V124" s="117">
        <f t="shared" si="43"/>
        <v>0.38939080809797638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0.86633961723759967</v>
      </c>
      <c r="D125" s="122">
        <f t="shared" si="45"/>
        <v>1.3356017670548275</v>
      </c>
      <c r="E125" s="122">
        <f t="shared" si="45"/>
        <v>2.9194882615751152</v>
      </c>
      <c r="F125" s="122">
        <f t="shared" si="45"/>
        <v>2.6790825870933199</v>
      </c>
      <c r="G125" s="122">
        <f t="shared" si="45"/>
        <v>1.6153668343014917</v>
      </c>
      <c r="H125" s="122">
        <f t="shared" si="45"/>
        <v>1.2671745712308606</v>
      </c>
      <c r="I125" s="122">
        <f t="shared" si="45"/>
        <v>1.111257130351585</v>
      </c>
      <c r="J125" s="122">
        <f t="shared" si="45"/>
        <v>0.9584562124825311</v>
      </c>
      <c r="K125" s="122">
        <f t="shared" si="45"/>
        <v>1.2914270442328464</v>
      </c>
      <c r="L125" s="122">
        <f t="shared" si="45"/>
        <v>0.98723610324505329</v>
      </c>
      <c r="M125" s="122">
        <f t="shared" si="45"/>
        <v>0.87977924877876756</v>
      </c>
      <c r="N125" s="122">
        <f t="shared" si="45"/>
        <v>0.81733759865420519</v>
      </c>
      <c r="O125" s="122">
        <f t="shared" si="45"/>
        <v>1.1233097850125211</v>
      </c>
      <c r="P125" s="122">
        <f t="shared" si="45"/>
        <v>1.2224052332059314</v>
      </c>
      <c r="Q125" s="122">
        <f t="shared" si="45"/>
        <v>1.1965008180496473</v>
      </c>
      <c r="R125" s="122">
        <f t="shared" ref="R125:V125" si="46">SUM(R126:R127)</f>
        <v>0.78918796280921777</v>
      </c>
      <c r="S125" s="122">
        <f t="shared" si="46"/>
        <v>0.60573175583101202</v>
      </c>
      <c r="T125" s="122">
        <f t="shared" si="46"/>
        <v>1.0384344354475852</v>
      </c>
      <c r="U125" s="122">
        <f t="shared" si="46"/>
        <v>0.62081233547226744</v>
      </c>
      <c r="V125" s="122">
        <f t="shared" si="46"/>
        <v>0.2520722302169901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0.86343458455895739</v>
      </c>
      <c r="D126" s="98">
        <v>1.3309826322135416</v>
      </c>
      <c r="E126" s="98">
        <v>2.9099545126427109</v>
      </c>
      <c r="F126" s="98">
        <v>2.6697502454140829</v>
      </c>
      <c r="G126" s="98">
        <v>1.609809363478601</v>
      </c>
      <c r="H126" s="98">
        <v>1.2629180823816055</v>
      </c>
      <c r="I126" s="98">
        <v>1.1077504395370983</v>
      </c>
      <c r="J126" s="98">
        <v>0.95541814264706881</v>
      </c>
      <c r="K126" s="98">
        <v>1.2871276171375436</v>
      </c>
      <c r="L126" s="98">
        <v>0.98412587500405546</v>
      </c>
      <c r="M126" s="98">
        <v>0.87700726937039664</v>
      </c>
      <c r="N126" s="98">
        <v>0.81503717007905507</v>
      </c>
      <c r="O126" s="98">
        <v>1.1198230844664825</v>
      </c>
      <c r="P126" s="98">
        <v>1.2184775412040072</v>
      </c>
      <c r="Q126" s="98">
        <v>1.1928483563425121</v>
      </c>
      <c r="R126" s="98">
        <v>0.78678267684645775</v>
      </c>
      <c r="S126" s="98">
        <v>0.60388693763642853</v>
      </c>
      <c r="T126" s="98">
        <v>1.0352714251569373</v>
      </c>
      <c r="U126" s="98">
        <v>0.61891964167149216</v>
      </c>
      <c r="V126" s="98">
        <v>0.25130242070313796</v>
      </c>
      <c r="W126" s="98">
        <v>0</v>
      </c>
      <c r="X126" s="98">
        <v>0</v>
      </c>
      <c r="Y126" s="98">
        <v>0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2.9050326786422376E-3</v>
      </c>
      <c r="D127" s="98">
        <v>4.6191348412858418E-3</v>
      </c>
      <c r="E127" s="98">
        <v>9.5337489324041139E-3</v>
      </c>
      <c r="F127" s="98">
        <v>9.3323416792368431E-3</v>
      </c>
      <c r="G127" s="98">
        <v>5.5574708228907661E-3</v>
      </c>
      <c r="H127" s="98">
        <v>4.2564888492551923E-3</v>
      </c>
      <c r="I127" s="98">
        <v>3.5066908144866303E-3</v>
      </c>
      <c r="J127" s="98">
        <v>3.0380698354622515E-3</v>
      </c>
      <c r="K127" s="98">
        <v>4.2994270953027785E-3</v>
      </c>
      <c r="L127" s="98">
        <v>3.1102282409977903E-3</v>
      </c>
      <c r="M127" s="98">
        <v>2.77197940837088E-3</v>
      </c>
      <c r="N127" s="98">
        <v>2.3004285751500745E-3</v>
      </c>
      <c r="O127" s="98">
        <v>3.486700546038602E-3</v>
      </c>
      <c r="P127" s="98">
        <v>3.9276920019242646E-3</v>
      </c>
      <c r="Q127" s="98">
        <v>3.6524617071351001E-3</v>
      </c>
      <c r="R127" s="98">
        <v>2.4052859627599651E-3</v>
      </c>
      <c r="S127" s="98">
        <v>1.8448181945834819E-3</v>
      </c>
      <c r="T127" s="98">
        <v>3.1630102906478595E-3</v>
      </c>
      <c r="U127" s="98">
        <v>1.8926938007753063E-3</v>
      </c>
      <c r="V127" s="98">
        <v>7.6980951385213184E-4</v>
      </c>
      <c r="W127" s="98">
        <v>0</v>
      </c>
      <c r="X127" s="98">
        <v>0</v>
      </c>
      <c r="Y127" s="98">
        <v>0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2.0272430930180736E-2</v>
      </c>
      <c r="D128" s="122">
        <f t="shared" si="48"/>
        <v>2.0155219110565031E-2</v>
      </c>
      <c r="E128" s="122">
        <f t="shared" si="48"/>
        <v>7.4436815791545541E-2</v>
      </c>
      <c r="F128" s="122">
        <f t="shared" si="48"/>
        <v>3.4960650975366069E-2</v>
      </c>
      <c r="G128" s="122">
        <f t="shared" si="48"/>
        <v>4.6235219046747475E-2</v>
      </c>
      <c r="H128" s="122">
        <f t="shared" si="48"/>
        <v>3.9570653981883627E-2</v>
      </c>
      <c r="I128" s="122">
        <f t="shared" si="48"/>
        <v>2.8210239368195094E-2</v>
      </c>
      <c r="J128" s="122">
        <f t="shared" si="48"/>
        <v>5.0092760075756467E-3</v>
      </c>
      <c r="K128" s="122">
        <f t="shared" si="48"/>
        <v>3.1054237125789617E-2</v>
      </c>
      <c r="L128" s="122">
        <f t="shared" si="48"/>
        <v>3.6368269841135684E-2</v>
      </c>
      <c r="M128" s="122">
        <f t="shared" si="48"/>
        <v>2.647863024915894E-2</v>
      </c>
      <c r="N128" s="122">
        <f t="shared" si="48"/>
        <v>7.809724126443951E-2</v>
      </c>
      <c r="O128" s="122">
        <f t="shared" si="48"/>
        <v>3.3432040296195203E-2</v>
      </c>
      <c r="P128" s="122">
        <f t="shared" si="48"/>
        <v>2.3692804284899695E-2</v>
      </c>
      <c r="Q128" s="122">
        <f t="shared" si="48"/>
        <v>3.4983901818487019E-2</v>
      </c>
      <c r="R128" s="122">
        <f t="shared" si="48"/>
        <v>4.5645494280930989E-2</v>
      </c>
      <c r="S128" s="122">
        <f t="shared" si="48"/>
        <v>4.2724761742079828E-2</v>
      </c>
      <c r="T128" s="122">
        <f t="shared" si="48"/>
        <v>4.1819861792366429E-2</v>
      </c>
      <c r="U128" s="122">
        <f t="shared" si="48"/>
        <v>2.7390608138224474E-2</v>
      </c>
      <c r="V128" s="122">
        <f t="shared" si="48"/>
        <v>1.1773199775031728E-2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2.0272430930180736E-2</v>
      </c>
      <c r="D129" s="98">
        <v>2.0155219110565031E-2</v>
      </c>
      <c r="E129" s="98">
        <v>7.4436815791545541E-2</v>
      </c>
      <c r="F129" s="98">
        <v>3.4960650975366069E-2</v>
      </c>
      <c r="G129" s="98">
        <v>4.6235219046747475E-2</v>
      </c>
      <c r="H129" s="98">
        <v>3.9570653981883627E-2</v>
      </c>
      <c r="I129" s="98">
        <v>2.8210239368195094E-2</v>
      </c>
      <c r="J129" s="98">
        <v>5.0092760075756467E-3</v>
      </c>
      <c r="K129" s="98">
        <v>3.1054237125789617E-2</v>
      </c>
      <c r="L129" s="98">
        <v>3.6368269841135684E-2</v>
      </c>
      <c r="M129" s="98">
        <v>2.647863024915894E-2</v>
      </c>
      <c r="N129" s="98">
        <v>7.809724126443951E-2</v>
      </c>
      <c r="O129" s="98">
        <v>3.3432040296195203E-2</v>
      </c>
      <c r="P129" s="98">
        <v>2.3692804284899695E-2</v>
      </c>
      <c r="Q129" s="98">
        <v>3.4983901818487019E-2</v>
      </c>
      <c r="R129" s="98">
        <v>4.5645494280930989E-2</v>
      </c>
      <c r="S129" s="98">
        <v>4.2724761742079828E-2</v>
      </c>
      <c r="T129" s="98">
        <v>4.1819861792366429E-2</v>
      </c>
      <c r="U129" s="98">
        <v>2.7390608138224474E-2</v>
      </c>
      <c r="V129" s="98">
        <v>1.1773199775031728E-2</v>
      </c>
      <c r="W129" s="98">
        <v>0</v>
      </c>
      <c r="X129" s="98">
        <v>0</v>
      </c>
      <c r="Y129" s="98">
        <v>0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0.18471642634245708</v>
      </c>
      <c r="D130" s="122">
        <v>0.3289239582113529</v>
      </c>
      <c r="E130" s="122">
        <v>0.4759892122120975</v>
      </c>
      <c r="F130" s="122">
        <v>0.54322000666995007</v>
      </c>
      <c r="G130" s="122">
        <v>0.28914310752206995</v>
      </c>
      <c r="H130" s="122">
        <v>0.2029085503603244</v>
      </c>
      <c r="I130" s="122">
        <v>0.22005693288576844</v>
      </c>
      <c r="J130" s="122">
        <v>0.19823383093426303</v>
      </c>
      <c r="K130" s="122">
        <v>0.29650384196334989</v>
      </c>
      <c r="L130" s="122">
        <v>0.23506000956243267</v>
      </c>
      <c r="M130" s="122">
        <v>0.17752271769751543</v>
      </c>
      <c r="N130" s="122">
        <v>0.18550581898299609</v>
      </c>
      <c r="O130" s="122">
        <v>0.31546371898079617</v>
      </c>
      <c r="P130" s="122">
        <v>0.29273446786725399</v>
      </c>
      <c r="Q130" s="122">
        <v>0.26714429465665374</v>
      </c>
      <c r="R130" s="122">
        <v>0.24511330061309769</v>
      </c>
      <c r="S130" s="122">
        <v>0.19530009932699099</v>
      </c>
      <c r="T130" s="122">
        <v>0.30877535680215801</v>
      </c>
      <c r="U130" s="122">
        <v>0.2000258151493404</v>
      </c>
      <c r="V130" s="122">
        <v>7.7311711254423349E-2</v>
      </c>
      <c r="W130" s="122">
        <v>0</v>
      </c>
      <c r="X130" s="122">
        <v>0</v>
      </c>
      <c r="Y130" s="122">
        <v>0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1.967110061908969E-3</v>
      </c>
      <c r="D131" s="98">
        <v>1.4966525723952819E-2</v>
      </c>
      <c r="E131" s="98">
        <v>4.4627146652879507E-2</v>
      </c>
      <c r="F131" s="98">
        <v>4.0283059194392665E-2</v>
      </c>
      <c r="G131" s="98">
        <v>1.9734040263472356E-2</v>
      </c>
      <c r="H131" s="98">
        <v>9.4953893680731778E-3</v>
      </c>
      <c r="I131" s="98">
        <v>2.2985465601148675E-3</v>
      </c>
      <c r="J131" s="98">
        <v>3.2846338440551244E-2</v>
      </c>
      <c r="K131" s="98">
        <v>3.7013207348532626E-2</v>
      </c>
      <c r="L131" s="98">
        <v>2.5570435683274256E-2</v>
      </c>
      <c r="M131" s="98">
        <v>2.1416021836950735E-2</v>
      </c>
      <c r="N131" s="98">
        <v>3.908869086782496E-2</v>
      </c>
      <c r="O131" s="98">
        <v>0.12531044107400072</v>
      </c>
      <c r="P131" s="98">
        <v>9.9067944368799427E-2</v>
      </c>
      <c r="Q131" s="98">
        <v>4.5352111546318893E-2</v>
      </c>
      <c r="R131" s="98">
        <v>3.3382954406273486E-2</v>
      </c>
      <c r="S131" s="98">
        <v>6.2462939633086835E-2</v>
      </c>
      <c r="T131" s="98">
        <v>9.40686553726615E-2</v>
      </c>
      <c r="U131" s="98">
        <v>8.2744621678608452E-2</v>
      </c>
      <c r="V131" s="98">
        <v>5.1663225849580025E-2</v>
      </c>
      <c r="W131" s="98">
        <v>0</v>
      </c>
      <c r="X131" s="98">
        <v>0</v>
      </c>
      <c r="Y131" s="98">
        <v>0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1.0662000353800641E-3</v>
      </c>
      <c r="F132" s="98">
        <v>0</v>
      </c>
      <c r="G132" s="98">
        <v>9.617516319037825E-5</v>
      </c>
      <c r="H132" s="98">
        <v>3.2891209496572549E-4</v>
      </c>
      <c r="I132" s="98">
        <v>0</v>
      </c>
      <c r="J132" s="98">
        <v>6.8688000082345563E-4</v>
      </c>
      <c r="K132" s="98">
        <v>9.5742777390363471E-4</v>
      </c>
      <c r="L132" s="98">
        <v>3.4262329521828175E-4</v>
      </c>
      <c r="M132" s="98">
        <v>0</v>
      </c>
      <c r="N132" s="98">
        <v>3.5570142666629744E-4</v>
      </c>
      <c r="O132" s="98">
        <v>2.3218233897182809E-3</v>
      </c>
      <c r="P132" s="98">
        <v>1.7562233944423535E-3</v>
      </c>
      <c r="Q132" s="98">
        <v>3.271567352097776E-4</v>
      </c>
      <c r="R132" s="98">
        <v>0</v>
      </c>
      <c r="S132" s="98">
        <v>1.4561884632045062E-3</v>
      </c>
      <c r="T132" s="98">
        <v>3.0919085647388212E-3</v>
      </c>
      <c r="U132" s="98">
        <v>1.5082475459275439E-3</v>
      </c>
      <c r="V132" s="98">
        <v>1.3394914477803028E-3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2.6077286257327273E-4</v>
      </c>
      <c r="F133" s="101">
        <v>0</v>
      </c>
      <c r="G133" s="101">
        <v>2.6295330889196747E-5</v>
      </c>
      <c r="H133" s="101">
        <v>8.2742585735660497E-5</v>
      </c>
      <c r="I133" s="101">
        <v>0</v>
      </c>
      <c r="J133" s="101">
        <v>1.6484277966039414E-4</v>
      </c>
      <c r="K133" s="101">
        <v>2.3801628270277524E-4</v>
      </c>
      <c r="L133" s="101">
        <v>8.5091365356168485E-5</v>
      </c>
      <c r="M133" s="101">
        <v>0</v>
      </c>
      <c r="N133" s="101">
        <v>6.819042908013203E-5</v>
      </c>
      <c r="O133" s="101">
        <v>5.0836293254199387E-4</v>
      </c>
      <c r="P133" s="101">
        <v>3.8029913319370407E-4</v>
      </c>
      <c r="Q133" s="101">
        <v>6.6066845872732007E-5</v>
      </c>
      <c r="R133" s="101">
        <v>0</v>
      </c>
      <c r="S133" s="101">
        <v>3.2487988801194759E-4</v>
      </c>
      <c r="T133" s="101">
        <v>6.3554599739868844E-4</v>
      </c>
      <c r="U133" s="101">
        <v>2.7940909515205957E-4</v>
      </c>
      <c r="V133" s="101">
        <v>2.3619952175055206E-4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8.0542717280679139E-4</v>
      </c>
      <c r="F134" s="104">
        <v>0</v>
      </c>
      <c r="G134" s="104">
        <v>6.9879832301181506E-5</v>
      </c>
      <c r="H134" s="104">
        <v>2.4616950923006498E-4</v>
      </c>
      <c r="I134" s="104">
        <v>0</v>
      </c>
      <c r="J134" s="104">
        <v>5.2203722116306143E-4</v>
      </c>
      <c r="K134" s="104">
        <v>7.1941149120085949E-4</v>
      </c>
      <c r="L134" s="104">
        <v>2.5753192986211328E-4</v>
      </c>
      <c r="M134" s="104">
        <v>0</v>
      </c>
      <c r="N134" s="104">
        <v>2.8751099758616541E-4</v>
      </c>
      <c r="O134" s="104">
        <v>1.8134604571762869E-3</v>
      </c>
      <c r="P134" s="104">
        <v>1.3759242612486494E-3</v>
      </c>
      <c r="Q134" s="104">
        <v>2.6108988933704562E-4</v>
      </c>
      <c r="R134" s="104">
        <v>0</v>
      </c>
      <c r="S134" s="104">
        <v>1.1313085751925587E-3</v>
      </c>
      <c r="T134" s="104">
        <v>2.4563625673401329E-3</v>
      </c>
      <c r="U134" s="104">
        <v>1.2288384507754843E-3</v>
      </c>
      <c r="V134" s="104">
        <v>1.1032919260297507E-3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7.3127385937675399E-2</v>
      </c>
      <c r="D135" s="101">
        <v>0.16411334412710407</v>
      </c>
      <c r="E135" s="101">
        <v>0.17424205649229807</v>
      </c>
      <c r="F135" s="101">
        <v>0.27940428490576363</v>
      </c>
      <c r="G135" s="101">
        <v>0.12289409304787459</v>
      </c>
      <c r="H135" s="101">
        <v>8.1105831523292565E-2</v>
      </c>
      <c r="I135" s="101">
        <v>1.0220887620328306E-2</v>
      </c>
      <c r="J135" s="101">
        <v>1.8996838251564837E-2</v>
      </c>
      <c r="K135" s="101">
        <v>0.1076413906910558</v>
      </c>
      <c r="L135" s="101">
        <v>7.7150864446438594E-2</v>
      </c>
      <c r="M135" s="101">
        <v>7.0616176357691851E-2</v>
      </c>
      <c r="N135" s="101">
        <v>6.3222213986734457E-2</v>
      </c>
      <c r="O135" s="101">
        <v>7.9758234262173308E-2</v>
      </c>
      <c r="P135" s="101">
        <v>6.2955558412600324E-2</v>
      </c>
      <c r="Q135" s="101">
        <v>2.6030358016757304E-2</v>
      </c>
      <c r="R135" s="101">
        <v>6.2497554653828828E-2</v>
      </c>
      <c r="S135" s="101">
        <v>3.9851839232364315E-2</v>
      </c>
      <c r="T135" s="101">
        <v>4.6985620092823907E-2</v>
      </c>
      <c r="U135" s="101">
        <v>4.3573499420968297E-2</v>
      </c>
      <c r="V135" s="101">
        <v>7.971550389150343E-3</v>
      </c>
      <c r="W135" s="101">
        <v>0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0.10962193034287271</v>
      </c>
      <c r="D136" s="104">
        <v>0.14984408836029603</v>
      </c>
      <c r="E136" s="104">
        <v>0.25605380903153985</v>
      </c>
      <c r="F136" s="104">
        <v>0.22353266256979376</v>
      </c>
      <c r="G136" s="104">
        <v>0.14641879904753263</v>
      </c>
      <c r="H136" s="104">
        <v>0.11197841737399293</v>
      </c>
      <c r="I136" s="104">
        <v>0.20753749870532526</v>
      </c>
      <c r="J136" s="104">
        <v>0.1457037742413235</v>
      </c>
      <c r="K136" s="104">
        <v>0.1508918161498578</v>
      </c>
      <c r="L136" s="104">
        <v>0.13199608613750152</v>
      </c>
      <c r="M136" s="104">
        <v>8.5490519502872828E-2</v>
      </c>
      <c r="N136" s="104">
        <v>8.2839212701770373E-2</v>
      </c>
      <c r="O136" s="104">
        <v>0.10807322025490382</v>
      </c>
      <c r="P136" s="104">
        <v>0.12895474169141186</v>
      </c>
      <c r="Q136" s="104">
        <v>0.19543466835836776</v>
      </c>
      <c r="R136" s="104">
        <v>0.14923279155299538</v>
      </c>
      <c r="S136" s="104">
        <v>9.1529131998335359E-2</v>
      </c>
      <c r="T136" s="104">
        <v>0.16462917277193378</v>
      </c>
      <c r="U136" s="104">
        <v>7.2199446503836112E-2</v>
      </c>
      <c r="V136" s="104">
        <v>1.6337443567912682E-2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3.1822191849998328E-2</v>
      </c>
      <c r="D137" s="98">
        <v>4.4364078105598066E-2</v>
      </c>
      <c r="E137" s="98">
        <v>7.3348055969299622E-2</v>
      </c>
      <c r="F137" s="98">
        <v>6.5132906097230353E-2</v>
      </c>
      <c r="G137" s="98">
        <v>4.7458035753489419E-2</v>
      </c>
      <c r="H137" s="98">
        <v>3.2996170277219364E-2</v>
      </c>
      <c r="I137" s="98">
        <v>6.1626223097051368E-2</v>
      </c>
      <c r="J137" s="98">
        <v>4.2460016542092201E-2</v>
      </c>
      <c r="K137" s="98">
        <v>4.4166094729333395E-2</v>
      </c>
      <c r="L137" s="98">
        <v>3.8738634124141073E-2</v>
      </c>
      <c r="M137" s="98">
        <v>2.4433507231602401E-2</v>
      </c>
      <c r="N137" s="98">
        <v>1.9861829774541814E-2</v>
      </c>
      <c r="O137" s="98">
        <v>2.7593864194477145E-2</v>
      </c>
      <c r="P137" s="98">
        <v>3.1669964772215391E-2</v>
      </c>
      <c r="Q137" s="98">
        <v>4.5126294520665571E-2</v>
      </c>
      <c r="R137" s="98">
        <v>3.7878542232703406E-2</v>
      </c>
      <c r="S137" s="98">
        <v>2.303072418116826E-2</v>
      </c>
      <c r="T137" s="98">
        <v>3.7820412926226392E-2</v>
      </c>
      <c r="U137" s="98">
        <v>1.4981392896032968E-2</v>
      </c>
      <c r="V137" s="98">
        <v>3.1585673333507504E-3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7.7799738492874387E-2</v>
      </c>
      <c r="D138" s="98">
        <v>0.10548001025469797</v>
      </c>
      <c r="E138" s="98">
        <v>0.18270575306224021</v>
      </c>
      <c r="F138" s="98">
        <v>0.15839975647256341</v>
      </c>
      <c r="G138" s="98">
        <v>9.8960763294043214E-2</v>
      </c>
      <c r="H138" s="98">
        <v>7.8982247096773567E-2</v>
      </c>
      <c r="I138" s="98">
        <v>0.14591127560827388</v>
      </c>
      <c r="J138" s="98">
        <v>0.1032437576992313</v>
      </c>
      <c r="K138" s="98">
        <v>0.1067257214205244</v>
      </c>
      <c r="L138" s="98">
        <v>9.3257452013360456E-2</v>
      </c>
      <c r="M138" s="98">
        <v>6.1057012271270424E-2</v>
      </c>
      <c r="N138" s="98">
        <v>6.2977382927228556E-2</v>
      </c>
      <c r="O138" s="98">
        <v>8.0479356060426679E-2</v>
      </c>
      <c r="P138" s="98">
        <v>9.7284776919196472E-2</v>
      </c>
      <c r="Q138" s="98">
        <v>0.15030837383770218</v>
      </c>
      <c r="R138" s="98">
        <v>0.11135424932029196</v>
      </c>
      <c r="S138" s="98">
        <v>6.8498407817167095E-2</v>
      </c>
      <c r="T138" s="98">
        <v>0.12680875984570739</v>
      </c>
      <c r="U138" s="98">
        <v>5.7218053607803146E-2</v>
      </c>
      <c r="V138" s="98">
        <v>1.3178876234561931E-2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8.776181397412601E-2</v>
      </c>
      <c r="D139" s="122">
        <v>0.16570894866299679</v>
      </c>
      <c r="E139" s="122">
        <v>0.23992676172545946</v>
      </c>
      <c r="F139" s="122">
        <v>0.27371761681262186</v>
      </c>
      <c r="G139" s="122">
        <v>0.15150815483873997</v>
      </c>
      <c r="H139" s="122">
        <v>0.10796862681591321</v>
      </c>
      <c r="I139" s="122">
        <v>0.12719305338060541</v>
      </c>
      <c r="J139" s="122">
        <v>0.1049566431045489</v>
      </c>
      <c r="K139" s="122">
        <v>0.13855261896830931</v>
      </c>
      <c r="L139" s="122">
        <v>0.10976973001884838</v>
      </c>
      <c r="M139" s="122">
        <v>7.9095003268496222E-2</v>
      </c>
      <c r="N139" s="122">
        <v>8.6395642937212164E-2</v>
      </c>
      <c r="O139" s="122">
        <v>0.16063359028160618</v>
      </c>
      <c r="P139" s="122">
        <v>0.15075306757383605</v>
      </c>
      <c r="Q139" s="122">
        <v>0.14409500451016394</v>
      </c>
      <c r="R139" s="122">
        <v>0.12631868427442219</v>
      </c>
      <c r="S139" s="122">
        <v>9.9219633417148803E-2</v>
      </c>
      <c r="T139" s="122">
        <v>0.17587367963258485</v>
      </c>
      <c r="U139" s="122">
        <v>0.11471915030423416</v>
      </c>
      <c r="V139" s="122">
        <v>4.8233666851531236E-2</v>
      </c>
      <c r="W139" s="122">
        <v>0</v>
      </c>
      <c r="X139" s="122">
        <v>0</v>
      </c>
      <c r="Y139" s="122">
        <v>0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3.6404868209195828E-3</v>
      </c>
      <c r="D140" s="98">
        <v>4.6943491783814099E-3</v>
      </c>
      <c r="E140" s="98">
        <v>8.8379916344004314E-3</v>
      </c>
      <c r="F140" s="98">
        <v>1.1597150806463313E-2</v>
      </c>
      <c r="G140" s="98">
        <v>7.5067307830703513E-3</v>
      </c>
      <c r="H140" s="98">
        <v>5.9728989196631702E-3</v>
      </c>
      <c r="I140" s="98">
        <v>8.1354771099599234E-3</v>
      </c>
      <c r="J140" s="98">
        <v>6.2610303686169823E-3</v>
      </c>
      <c r="K140" s="98">
        <v>6.0251337120312328E-3</v>
      </c>
      <c r="L140" s="98">
        <v>6.1459251088654271E-3</v>
      </c>
      <c r="M140" s="98">
        <v>5.5836555845603956E-3</v>
      </c>
      <c r="N140" s="98">
        <v>2.7199093612233259E-3</v>
      </c>
      <c r="O140" s="98">
        <v>3.2857815323944238E-2</v>
      </c>
      <c r="P140" s="98">
        <v>3.1342729590284349E-2</v>
      </c>
      <c r="Q140" s="98">
        <v>2.5761747167777082E-2</v>
      </c>
      <c r="R140" s="98">
        <v>1.6293871763469466E-2</v>
      </c>
      <c r="S140" s="98">
        <v>2.0406399506202849E-2</v>
      </c>
      <c r="T140" s="98">
        <v>6.2338082488539046E-2</v>
      </c>
      <c r="U140" s="98">
        <v>4.2932520958720854E-2</v>
      </c>
      <c r="V140" s="98">
        <v>1.616250377624464E-2</v>
      </c>
      <c r="W140" s="98">
        <v>0</v>
      </c>
      <c r="X140" s="98">
        <v>0</v>
      </c>
      <c r="Y140" s="98">
        <v>0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8.4121327153206429E-2</v>
      </c>
      <c r="D141" s="33">
        <v>0.16101459948461538</v>
      </c>
      <c r="E141" s="33">
        <v>0.23108877009105902</v>
      </c>
      <c r="F141" s="33">
        <v>0.26212046600615857</v>
      </c>
      <c r="G141" s="33">
        <v>0.14400142405566962</v>
      </c>
      <c r="H141" s="33">
        <v>0.10199572789625004</v>
      </c>
      <c r="I141" s="33">
        <v>0.11905757627064549</v>
      </c>
      <c r="J141" s="33">
        <v>9.8695612735931915E-2</v>
      </c>
      <c r="K141" s="33">
        <v>0.13252748525627808</v>
      </c>
      <c r="L141" s="33">
        <v>0.10362380490998295</v>
      </c>
      <c r="M141" s="33">
        <v>7.3511347683935829E-2</v>
      </c>
      <c r="N141" s="33">
        <v>8.3675733575988842E-2</v>
      </c>
      <c r="O141" s="33">
        <v>0.12777577495766193</v>
      </c>
      <c r="P141" s="33">
        <v>0.11941033798355169</v>
      </c>
      <c r="Q141" s="33">
        <v>0.11833325734238687</v>
      </c>
      <c r="R141" s="33">
        <v>0.11002481251095272</v>
      </c>
      <c r="S141" s="33">
        <v>7.8813233910945954E-2</v>
      </c>
      <c r="T141" s="33">
        <v>0.11353559714404581</v>
      </c>
      <c r="U141" s="33">
        <v>7.1786629345513303E-2</v>
      </c>
      <c r="V141" s="33">
        <v>3.2071163075286596E-2</v>
      </c>
      <c r="W141" s="33">
        <v>0</v>
      </c>
      <c r="X141" s="33">
        <v>0</v>
      </c>
      <c r="Y141" s="33">
        <v>0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0.92911847445914597</v>
      </c>
      <c r="D143" s="117">
        <f t="shared" si="49"/>
        <v>2.0250631298303485</v>
      </c>
      <c r="E143" s="117">
        <f t="shared" si="49"/>
        <v>2.5469227755440969</v>
      </c>
      <c r="F143" s="117">
        <f t="shared" si="49"/>
        <v>2.9913569800779798</v>
      </c>
      <c r="G143" s="117">
        <f t="shared" si="49"/>
        <v>1.9700172480162004</v>
      </c>
      <c r="H143" s="117">
        <f t="shared" si="49"/>
        <v>2.236036799613573</v>
      </c>
      <c r="I143" s="117">
        <f t="shared" si="49"/>
        <v>1.9775764586659113</v>
      </c>
      <c r="J143" s="117">
        <f t="shared" si="49"/>
        <v>0.99156793196806559</v>
      </c>
      <c r="K143" s="117">
        <f t="shared" si="49"/>
        <v>0.72430674063608969</v>
      </c>
      <c r="L143" s="117">
        <f t="shared" si="49"/>
        <v>0.87213789127358066</v>
      </c>
      <c r="M143" s="117">
        <f t="shared" si="49"/>
        <v>1.205201867904887</v>
      </c>
      <c r="N143" s="117">
        <f t="shared" si="49"/>
        <v>1.6207832515812488</v>
      </c>
      <c r="O143" s="117">
        <f t="shared" si="49"/>
        <v>2.0945589554603425</v>
      </c>
      <c r="P143" s="117">
        <f t="shared" si="49"/>
        <v>5.5241335644331873</v>
      </c>
      <c r="Q143" s="117">
        <f t="shared" si="49"/>
        <v>7.8248403756323901</v>
      </c>
      <c r="R143" s="117">
        <f t="shared" ref="R143:V143" si="50">R144+R146+R148+R157</f>
        <v>6.1127999295702571</v>
      </c>
      <c r="S143" s="117">
        <f t="shared" si="50"/>
        <v>5.7717817575981503</v>
      </c>
      <c r="T143" s="117">
        <f t="shared" si="50"/>
        <v>5.3279468391350475</v>
      </c>
      <c r="U143" s="117">
        <f t="shared" si="50"/>
        <v>3.9422194660358918</v>
      </c>
      <c r="V143" s="117">
        <f t="shared" si="50"/>
        <v>4.4100863751924262</v>
      </c>
      <c r="W143" s="117">
        <f t="shared" ref="W143:Y143" si="51">W144+W146+W148+W157</f>
        <v>5.407480456197221</v>
      </c>
      <c r="X143" s="117">
        <f t="shared" si="51"/>
        <v>4.4760334396863177</v>
      </c>
      <c r="Y143" s="117">
        <f t="shared" si="51"/>
        <v>5.0052518937170545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0.43541841573086337</v>
      </c>
      <c r="D144" s="122">
        <f t="shared" si="52"/>
        <v>0.94533642487986269</v>
      </c>
      <c r="E144" s="122">
        <f t="shared" si="52"/>
        <v>1.2817241849518006</v>
      </c>
      <c r="F144" s="122">
        <f t="shared" si="52"/>
        <v>1.4736796243802797</v>
      </c>
      <c r="G144" s="122">
        <f t="shared" si="52"/>
        <v>0.94799723174982031</v>
      </c>
      <c r="H144" s="122">
        <f t="shared" si="52"/>
        <v>1.0723661954149626</v>
      </c>
      <c r="I144" s="122">
        <f t="shared" si="52"/>
        <v>0.89197858944440367</v>
      </c>
      <c r="J144" s="122">
        <f t="shared" si="52"/>
        <v>0.49325059830529183</v>
      </c>
      <c r="K144" s="122">
        <f t="shared" si="52"/>
        <v>0.27418333051763932</v>
      </c>
      <c r="L144" s="122">
        <f t="shared" si="52"/>
        <v>0.29679563756369087</v>
      </c>
      <c r="M144" s="122">
        <f t="shared" si="52"/>
        <v>0.47301107824042149</v>
      </c>
      <c r="N144" s="122">
        <f t="shared" si="52"/>
        <v>0.55770776102819053</v>
      </c>
      <c r="O144" s="122">
        <f t="shared" si="52"/>
        <v>0.49640036090158324</v>
      </c>
      <c r="P144" s="122">
        <f t="shared" si="52"/>
        <v>1.2902912402332283</v>
      </c>
      <c r="Q144" s="122">
        <f t="shared" si="52"/>
        <v>2.3955964421420819</v>
      </c>
      <c r="R144" s="122">
        <f t="shared" si="52"/>
        <v>1.5591580509947831</v>
      </c>
      <c r="S144" s="122">
        <f t="shared" si="52"/>
        <v>1.4040617279630372</v>
      </c>
      <c r="T144" s="122">
        <f t="shared" si="52"/>
        <v>1.3565533466966702</v>
      </c>
      <c r="U144" s="122">
        <f t="shared" si="52"/>
        <v>0.85877708532520647</v>
      </c>
      <c r="V144" s="122">
        <f t="shared" si="52"/>
        <v>1.000680100289649</v>
      </c>
      <c r="W144" s="122">
        <f t="shared" si="52"/>
        <v>1.2716771206482678</v>
      </c>
      <c r="X144" s="122">
        <f t="shared" si="52"/>
        <v>1.0300316512869052</v>
      </c>
      <c r="Y144" s="122">
        <f t="shared" si="52"/>
        <v>1.0813513596351181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0.43541841573086337</v>
      </c>
      <c r="D145" s="98">
        <v>0.94533642487986269</v>
      </c>
      <c r="E145" s="98">
        <v>1.2817241849518006</v>
      </c>
      <c r="F145" s="98">
        <v>1.4736796243802797</v>
      </c>
      <c r="G145" s="98">
        <v>0.94799723174982031</v>
      </c>
      <c r="H145" s="98">
        <v>1.0723661954149626</v>
      </c>
      <c r="I145" s="98">
        <v>0.89197858944440367</v>
      </c>
      <c r="J145" s="98">
        <v>0.49325059830529183</v>
      </c>
      <c r="K145" s="98">
        <v>0.27418333051763932</v>
      </c>
      <c r="L145" s="98">
        <v>0.29679563756369087</v>
      </c>
      <c r="M145" s="98">
        <v>0.47301107824042149</v>
      </c>
      <c r="N145" s="98">
        <v>0.55770776102819053</v>
      </c>
      <c r="O145" s="98">
        <v>0.49640036090158324</v>
      </c>
      <c r="P145" s="98">
        <v>1.2902912402332283</v>
      </c>
      <c r="Q145" s="98">
        <v>2.3955964421420819</v>
      </c>
      <c r="R145" s="98">
        <v>1.5591580509947831</v>
      </c>
      <c r="S145" s="98">
        <v>1.4040617279630372</v>
      </c>
      <c r="T145" s="98">
        <v>1.3565533466966702</v>
      </c>
      <c r="U145" s="98">
        <v>0.85877708532520647</v>
      </c>
      <c r="V145" s="98">
        <v>1.000680100289649</v>
      </c>
      <c r="W145" s="98">
        <v>1.2716771206482678</v>
      </c>
      <c r="X145" s="98">
        <v>1.0300316512869052</v>
      </c>
      <c r="Y145" s="98">
        <v>1.0813513596351181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0.17919380911499044</v>
      </c>
      <c r="D146" s="122">
        <f t="shared" si="53"/>
        <v>0.31074260143278915</v>
      </c>
      <c r="E146" s="122">
        <f t="shared" si="53"/>
        <v>0.48162631622962176</v>
      </c>
      <c r="F146" s="122">
        <f t="shared" si="53"/>
        <v>0.3799004674992833</v>
      </c>
      <c r="G146" s="122">
        <f t="shared" si="53"/>
        <v>0.27658420839413878</v>
      </c>
      <c r="H146" s="122">
        <f t="shared" si="53"/>
        <v>0.35429313479367863</v>
      </c>
      <c r="I146" s="122">
        <f t="shared" si="53"/>
        <v>0.44577764387761754</v>
      </c>
      <c r="J146" s="122">
        <f t="shared" si="53"/>
        <v>6.8640619887590598E-2</v>
      </c>
      <c r="K146" s="122">
        <f t="shared" si="53"/>
        <v>0.12025819306219381</v>
      </c>
      <c r="L146" s="122">
        <f t="shared" si="53"/>
        <v>0.19001270097378165</v>
      </c>
      <c r="M146" s="122">
        <f t="shared" si="53"/>
        <v>0.23338871721590687</v>
      </c>
      <c r="N146" s="122">
        <f t="shared" si="53"/>
        <v>0.46841903234186977</v>
      </c>
      <c r="O146" s="122">
        <f t="shared" si="53"/>
        <v>0.4911417942935265</v>
      </c>
      <c r="P146" s="122">
        <f t="shared" si="53"/>
        <v>1.0431394969619379</v>
      </c>
      <c r="Q146" s="122">
        <f t="shared" si="53"/>
        <v>1.6277432462091399</v>
      </c>
      <c r="R146" s="122">
        <f t="shared" si="53"/>
        <v>1.5081271310419599</v>
      </c>
      <c r="S146" s="122">
        <f t="shared" si="53"/>
        <v>1.5245637936672494</v>
      </c>
      <c r="T146" s="122">
        <f t="shared" si="53"/>
        <v>1.1178926305038761</v>
      </c>
      <c r="U146" s="122">
        <f t="shared" si="53"/>
        <v>1.0840492149768421</v>
      </c>
      <c r="V146" s="122">
        <f t="shared" si="53"/>
        <v>1.0621388397041125</v>
      </c>
      <c r="W146" s="122">
        <f t="shared" si="53"/>
        <v>1.189462576042166</v>
      </c>
      <c r="X146" s="122">
        <f t="shared" si="53"/>
        <v>0.89503104627775643</v>
      </c>
      <c r="Y146" s="122">
        <f t="shared" si="53"/>
        <v>1.1426390956357981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0.17919380911499044</v>
      </c>
      <c r="D147" s="98">
        <v>0.31074260143278915</v>
      </c>
      <c r="E147" s="98">
        <v>0.48162631622962176</v>
      </c>
      <c r="F147" s="98">
        <v>0.3799004674992833</v>
      </c>
      <c r="G147" s="98">
        <v>0.27658420839413878</v>
      </c>
      <c r="H147" s="98">
        <v>0.35429313479367863</v>
      </c>
      <c r="I147" s="98">
        <v>0.44577764387761754</v>
      </c>
      <c r="J147" s="98">
        <v>6.8640619887590598E-2</v>
      </c>
      <c r="K147" s="98">
        <v>0.12025819306219381</v>
      </c>
      <c r="L147" s="98">
        <v>0.19001270097378165</v>
      </c>
      <c r="M147" s="98">
        <v>0.23338871721590687</v>
      </c>
      <c r="N147" s="98">
        <v>0.46841903234186977</v>
      </c>
      <c r="O147" s="98">
        <v>0.4911417942935265</v>
      </c>
      <c r="P147" s="98">
        <v>1.0431394969619379</v>
      </c>
      <c r="Q147" s="98">
        <v>1.6277432462091399</v>
      </c>
      <c r="R147" s="98">
        <v>1.5081271310419599</v>
      </c>
      <c r="S147" s="98">
        <v>1.5245637936672494</v>
      </c>
      <c r="T147" s="98">
        <v>1.1178926305038761</v>
      </c>
      <c r="U147" s="98">
        <v>1.0840492149768421</v>
      </c>
      <c r="V147" s="98">
        <v>1.0621388397041125</v>
      </c>
      <c r="W147" s="98">
        <v>1.189462576042166</v>
      </c>
      <c r="X147" s="98">
        <v>0.89503104627775643</v>
      </c>
      <c r="Y147" s="98">
        <v>1.1426390956357981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0.21347175814835817</v>
      </c>
      <c r="D148" s="122">
        <v>0.51382727441884679</v>
      </c>
      <c r="E148" s="122">
        <v>0.52020796765138011</v>
      </c>
      <c r="F148" s="122">
        <v>0.75888971062379285</v>
      </c>
      <c r="G148" s="122">
        <v>0.48990356785562106</v>
      </c>
      <c r="H148" s="122">
        <v>0.52788434968418718</v>
      </c>
      <c r="I148" s="122">
        <v>0.40564876857597165</v>
      </c>
      <c r="J148" s="122">
        <v>0.28080796246193551</v>
      </c>
      <c r="K148" s="122">
        <v>0.22453842909861427</v>
      </c>
      <c r="L148" s="122">
        <v>0.26244370502456882</v>
      </c>
      <c r="M148" s="122">
        <v>0.34655207244816572</v>
      </c>
      <c r="N148" s="122">
        <v>0.41028342998673467</v>
      </c>
      <c r="O148" s="122">
        <v>0.73158451469666175</v>
      </c>
      <c r="P148" s="122">
        <v>2.0823996178981035</v>
      </c>
      <c r="Q148" s="122">
        <v>2.4574743947102489</v>
      </c>
      <c r="R148" s="122">
        <v>2.013567919157385</v>
      </c>
      <c r="S148" s="122">
        <v>1.8811921749416696</v>
      </c>
      <c r="T148" s="122">
        <v>1.8045519941900805</v>
      </c>
      <c r="U148" s="122">
        <v>1.2683936499523711</v>
      </c>
      <c r="V148" s="122">
        <v>1.4236077544113717</v>
      </c>
      <c r="W148" s="122">
        <v>1.8688805450545212</v>
      </c>
      <c r="X148" s="122">
        <v>1.6157250204277831</v>
      </c>
      <c r="Y148" s="122">
        <v>1.8531719043098487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2.9259239819362667E-3</v>
      </c>
      <c r="D149" s="98">
        <v>7.6304327518467319E-3</v>
      </c>
      <c r="E149" s="98">
        <v>7.8003588457299248E-3</v>
      </c>
      <c r="F149" s="98">
        <v>7.2247468026166127E-3</v>
      </c>
      <c r="G149" s="98">
        <v>3.8791963451145928E-3</v>
      </c>
      <c r="H149" s="98">
        <v>3.1022072951021216E-3</v>
      </c>
      <c r="I149" s="98">
        <v>1.1479484089153354E-3</v>
      </c>
      <c r="J149" s="98">
        <v>1.2362608576027736E-3</v>
      </c>
      <c r="K149" s="98">
        <v>1.1215612121279531E-3</v>
      </c>
      <c r="L149" s="98">
        <v>1.4039832369989443E-3</v>
      </c>
      <c r="M149" s="98">
        <v>1.4439215112090234E-3</v>
      </c>
      <c r="N149" s="98">
        <v>1.5060965942517632E-3</v>
      </c>
      <c r="O149" s="98">
        <v>6.2061685302681651E-3</v>
      </c>
      <c r="P149" s="98">
        <v>1.7102431946090974E-2</v>
      </c>
      <c r="Q149" s="98">
        <v>1.2290886021929428E-2</v>
      </c>
      <c r="R149" s="98">
        <v>7.891120337220359E-3</v>
      </c>
      <c r="S149" s="98">
        <v>1.1008046959230947E-2</v>
      </c>
      <c r="T149" s="98">
        <v>1.2726590988303834E-2</v>
      </c>
      <c r="U149" s="98">
        <v>1.1699356714770816E-2</v>
      </c>
      <c r="V149" s="98">
        <v>1.1286179039671461E-2</v>
      </c>
      <c r="W149" s="98">
        <v>1.026243136543277E-2</v>
      </c>
      <c r="X149" s="98">
        <v>7.6959924376857058E-3</v>
      </c>
      <c r="Y149" s="98">
        <v>8.1994233242633306E-3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1.079959778728572E-4</v>
      </c>
      <c r="E150" s="98">
        <v>1.078299477940525E-4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1.2635669206865501E-4</v>
      </c>
      <c r="P150" s="98">
        <v>2.4431002172053734E-4</v>
      </c>
      <c r="Q150" s="98">
        <v>2.2788345208029216E-4</v>
      </c>
      <c r="R150" s="98">
        <v>1.1211451766273049E-4</v>
      </c>
      <c r="S150" s="98">
        <v>1.1548636493664217E-4</v>
      </c>
      <c r="T150" s="98">
        <v>3.393768911936599E-4</v>
      </c>
      <c r="U150" s="98">
        <v>2.2509868665735827E-4</v>
      </c>
      <c r="V150" s="98">
        <v>3.4570887476927949E-4</v>
      </c>
      <c r="W150" s="98">
        <v>1.1877153088995226E-4</v>
      </c>
      <c r="X150" s="98">
        <v>2.4716414244553428E-4</v>
      </c>
      <c r="Y150" s="98">
        <v>4.9466484008557231E-4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3.4598516513727191E-5</v>
      </c>
      <c r="E151" s="101">
        <v>3.3542430380856697E-5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3.420586039249743E-5</v>
      </c>
      <c r="P151" s="101">
        <v>6.2177852527608415E-5</v>
      </c>
      <c r="Q151" s="101">
        <v>5.2870564435449972E-5</v>
      </c>
      <c r="R151" s="101">
        <v>2.8358964295297782E-5</v>
      </c>
      <c r="S151" s="101">
        <v>2.8766084555145118E-5</v>
      </c>
      <c r="T151" s="101">
        <v>7.724167197776281E-5</v>
      </c>
      <c r="U151" s="101">
        <v>4.6232544827851854E-5</v>
      </c>
      <c r="V151" s="101">
        <v>6.7081092097865484E-5</v>
      </c>
      <c r="W151" s="101">
        <v>2.73379871443101E-5</v>
      </c>
      <c r="X151" s="101">
        <v>5.7576226655430385E-5</v>
      </c>
      <c r="Y151" s="101">
        <v>9.840432232364087E-5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7.339746135913002E-5</v>
      </c>
      <c r="E152" s="104">
        <v>7.42875174131958E-5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9.2150831676157579E-5</v>
      </c>
      <c r="P152" s="104">
        <v>1.8213216919292895E-4</v>
      </c>
      <c r="Q152" s="104">
        <v>1.7501288764484218E-4</v>
      </c>
      <c r="R152" s="104">
        <v>8.3755553367432714E-5</v>
      </c>
      <c r="S152" s="104">
        <v>8.6720280381497055E-5</v>
      </c>
      <c r="T152" s="104">
        <v>2.621352192158971E-4</v>
      </c>
      <c r="U152" s="104">
        <v>1.7886614182950641E-4</v>
      </c>
      <c r="V152" s="104">
        <v>2.7862778267141399E-4</v>
      </c>
      <c r="W152" s="104">
        <v>9.1433543745642157E-5</v>
      </c>
      <c r="X152" s="104">
        <v>1.8958791579010392E-4</v>
      </c>
      <c r="Y152" s="104">
        <v>3.9626051776193148E-4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8.4220562247582259E-2</v>
      </c>
      <c r="D153" s="101">
        <v>0.26440483220477873</v>
      </c>
      <c r="E153" s="101">
        <v>0.20745926555976596</v>
      </c>
      <c r="F153" s="101">
        <v>0.41757795752874532</v>
      </c>
      <c r="G153" s="101">
        <v>0.22170857885578327</v>
      </c>
      <c r="H153" s="101">
        <v>0.2205111992998271</v>
      </c>
      <c r="I153" s="101">
        <v>1.9089010702671983E-2</v>
      </c>
      <c r="J153" s="101">
        <v>3.2087096542559083E-2</v>
      </c>
      <c r="K153" s="101">
        <v>9.297077325931126E-2</v>
      </c>
      <c r="L153" s="101">
        <v>9.6190240865624055E-2</v>
      </c>
      <c r="M153" s="101">
        <v>0.15620168042254418</v>
      </c>
      <c r="N153" s="101">
        <v>0.17702219916285644</v>
      </c>
      <c r="O153" s="101">
        <v>0.30801574904749812</v>
      </c>
      <c r="P153" s="101">
        <v>0.67707786244231094</v>
      </c>
      <c r="Q153" s="101">
        <v>0.28663313770176441</v>
      </c>
      <c r="R153" s="101">
        <v>0.59189757248979846</v>
      </c>
      <c r="S153" s="101">
        <v>0.56811343747791532</v>
      </c>
      <c r="T153" s="101">
        <v>0.39760338936555822</v>
      </c>
      <c r="U153" s="101">
        <v>0.47239878013023884</v>
      </c>
      <c r="V153" s="101">
        <v>0.46207021904829348</v>
      </c>
      <c r="W153" s="101">
        <v>0.45420299082036453</v>
      </c>
      <c r="X153" s="101">
        <v>0</v>
      </c>
      <c r="Y153" s="101">
        <v>0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0.12632527191883963</v>
      </c>
      <c r="D154" s="104">
        <v>0.24168401348434843</v>
      </c>
      <c r="E154" s="104">
        <v>0.30484051329809014</v>
      </c>
      <c r="F154" s="104">
        <v>0.33408700629243093</v>
      </c>
      <c r="G154" s="104">
        <v>0.26431579265472316</v>
      </c>
      <c r="H154" s="104">
        <v>0.30427094308925795</v>
      </c>
      <c r="I154" s="104">
        <v>0.38541180946438436</v>
      </c>
      <c r="J154" s="104">
        <v>0.24748460506177367</v>
      </c>
      <c r="K154" s="104">
        <v>0.13044609462717505</v>
      </c>
      <c r="L154" s="104">
        <v>0.16484948092194585</v>
      </c>
      <c r="M154" s="104">
        <v>0.18890647051441251</v>
      </c>
      <c r="N154" s="104">
        <v>0.23175513422962646</v>
      </c>
      <c r="O154" s="104">
        <v>0.41723624042682678</v>
      </c>
      <c r="P154" s="104">
        <v>1.3879750134879811</v>
      </c>
      <c r="Q154" s="104">
        <v>2.1583224875344746</v>
      </c>
      <c r="R154" s="104">
        <v>1.4136671118127033</v>
      </c>
      <c r="S154" s="104">
        <v>1.3019552041395865</v>
      </c>
      <c r="T154" s="104">
        <v>1.3938826369450248</v>
      </c>
      <c r="U154" s="104">
        <v>0.78407041442070402</v>
      </c>
      <c r="V154" s="104">
        <v>0.94990564744863737</v>
      </c>
      <c r="W154" s="104">
        <v>1.4042963513378339</v>
      </c>
      <c r="X154" s="104">
        <v>1.6077818638476518</v>
      </c>
      <c r="Y154" s="104">
        <v>1.8444778161454998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3.6671011228602092E-2</v>
      </c>
      <c r="D155" s="98">
        <v>7.1554964686448494E-2</v>
      </c>
      <c r="E155" s="98">
        <v>8.7323282225980001E-2</v>
      </c>
      <c r="F155" s="98">
        <v>9.7346210432918523E-2</v>
      </c>
      <c r="G155" s="98">
        <v>8.5671433037417255E-2</v>
      </c>
      <c r="H155" s="98">
        <v>8.9658133094092318E-2</v>
      </c>
      <c r="I155" s="98">
        <v>0.11444425370093833</v>
      </c>
      <c r="J155" s="98">
        <v>7.2120303537448111E-2</v>
      </c>
      <c r="K155" s="98">
        <v>3.8181623890414212E-2</v>
      </c>
      <c r="L155" s="98">
        <v>4.838055365018501E-2</v>
      </c>
      <c r="M155" s="98">
        <v>5.3990169205314971E-2</v>
      </c>
      <c r="N155" s="98">
        <v>5.5566450661675079E-2</v>
      </c>
      <c r="O155" s="98">
        <v>0.10653111037310527</v>
      </c>
      <c r="P155" s="98">
        <v>0.34087245808354028</v>
      </c>
      <c r="Q155" s="98">
        <v>0.49836140671039797</v>
      </c>
      <c r="R155" s="98">
        <v>0.35881959213210562</v>
      </c>
      <c r="S155" s="98">
        <v>0.32760030110763827</v>
      </c>
      <c r="T155" s="98">
        <v>0.32021795415924886</v>
      </c>
      <c r="U155" s="98">
        <v>0.16269469511747359</v>
      </c>
      <c r="V155" s="98">
        <v>0.18364812923910795</v>
      </c>
      <c r="W155" s="98">
        <v>0.3251184123628984</v>
      </c>
      <c r="X155" s="98">
        <v>0.37270961320223228</v>
      </c>
      <c r="Y155" s="98">
        <v>0.34948171027323793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8.9654260690237547E-2</v>
      </c>
      <c r="D156" s="98">
        <v>0.17012904879789992</v>
      </c>
      <c r="E156" s="98">
        <v>0.21751723107211016</v>
      </c>
      <c r="F156" s="98">
        <v>0.23674079585951241</v>
      </c>
      <c r="G156" s="98">
        <v>0.1786443596173059</v>
      </c>
      <c r="H156" s="98">
        <v>0.21461280999516563</v>
      </c>
      <c r="I156" s="98">
        <v>0.27096755576344606</v>
      </c>
      <c r="J156" s="98">
        <v>0.17536430152432556</v>
      </c>
      <c r="K156" s="98">
        <v>9.226447073676082E-2</v>
      </c>
      <c r="L156" s="98">
        <v>0.11646892727176084</v>
      </c>
      <c r="M156" s="98">
        <v>0.13491630130909754</v>
      </c>
      <c r="N156" s="98">
        <v>0.17618868356795139</v>
      </c>
      <c r="O156" s="98">
        <v>0.31070513005372152</v>
      </c>
      <c r="P156" s="98">
        <v>1.0471025554044409</v>
      </c>
      <c r="Q156" s="98">
        <v>1.6599610808240766</v>
      </c>
      <c r="R156" s="98">
        <v>1.0548475196805978</v>
      </c>
      <c r="S156" s="98">
        <v>0.97435490303194816</v>
      </c>
      <c r="T156" s="98">
        <v>1.0736646827857759</v>
      </c>
      <c r="U156" s="98">
        <v>0.62137571930323043</v>
      </c>
      <c r="V156" s="98">
        <v>0.76625751820952948</v>
      </c>
      <c r="W156" s="98">
        <v>1.0791779389749356</v>
      </c>
      <c r="X156" s="98">
        <v>1.2350722506454195</v>
      </c>
      <c r="Y156" s="98">
        <v>1.4949961058722618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0.10103449146493391</v>
      </c>
      <c r="D157" s="122">
        <v>0.25515682909885001</v>
      </c>
      <c r="E157" s="122">
        <v>0.26336430671129418</v>
      </c>
      <c r="F157" s="122">
        <v>0.37888717757462381</v>
      </c>
      <c r="G157" s="122">
        <v>0.25553224001662012</v>
      </c>
      <c r="H157" s="122">
        <v>0.28149311972074487</v>
      </c>
      <c r="I157" s="122">
        <v>0.23417145676791831</v>
      </c>
      <c r="J157" s="122">
        <v>0.14886875131324762</v>
      </c>
      <c r="K157" s="122">
        <v>0.10532678795764226</v>
      </c>
      <c r="L157" s="122">
        <v>0.12288584771153933</v>
      </c>
      <c r="M157" s="122">
        <v>0.1522500000003931</v>
      </c>
      <c r="N157" s="122">
        <v>0.18437302822445387</v>
      </c>
      <c r="O157" s="122">
        <v>0.37543228556857111</v>
      </c>
      <c r="P157" s="122">
        <v>1.1083032093399174</v>
      </c>
      <c r="Q157" s="122">
        <v>1.3440262925709201</v>
      </c>
      <c r="R157" s="122">
        <v>1.0319468283761291</v>
      </c>
      <c r="S157" s="122">
        <v>0.96196406102619425</v>
      </c>
      <c r="T157" s="122">
        <v>1.0489488677444205</v>
      </c>
      <c r="U157" s="122">
        <v>0.73099951578147204</v>
      </c>
      <c r="V157" s="122">
        <v>0.92365968078729321</v>
      </c>
      <c r="W157" s="122">
        <v>1.077460214452266</v>
      </c>
      <c r="X157" s="122">
        <v>0.93524572169387288</v>
      </c>
      <c r="Y157" s="122">
        <v>0.92808953413628958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4.2115435771422627E-3</v>
      </c>
      <c r="D158" s="98">
        <v>7.2686696955583125E-3</v>
      </c>
      <c r="E158" s="98">
        <v>9.7144866725227871E-3</v>
      </c>
      <c r="F158" s="98">
        <v>1.6019086006050041E-2</v>
      </c>
      <c r="G158" s="98">
        <v>1.2691792251789047E-2</v>
      </c>
      <c r="H158" s="98">
        <v>1.5591593283796067E-2</v>
      </c>
      <c r="I158" s="98">
        <v>1.4982165766856887E-2</v>
      </c>
      <c r="J158" s="98">
        <v>8.9443290980242614E-3</v>
      </c>
      <c r="K158" s="98">
        <v>4.5905780663095096E-3</v>
      </c>
      <c r="L158" s="98">
        <v>6.8584961359802596E-3</v>
      </c>
      <c r="M158" s="98">
        <v>1.0750620453855091E-2</v>
      </c>
      <c r="N158" s="98">
        <v>5.7798073925995671E-3</v>
      </c>
      <c r="O158" s="98">
        <v>7.6826510396158648E-2</v>
      </c>
      <c r="P158" s="98">
        <v>0.23073780048376977</v>
      </c>
      <c r="Q158" s="98">
        <v>0.24006728141972272</v>
      </c>
      <c r="R158" s="98">
        <v>0.1329790179405734</v>
      </c>
      <c r="S158" s="98">
        <v>0.19785335173405369</v>
      </c>
      <c r="T158" s="98">
        <v>0.37173600533476747</v>
      </c>
      <c r="U158" s="98">
        <v>0.27377390733466411</v>
      </c>
      <c r="V158" s="98">
        <v>0.30935238119500091</v>
      </c>
      <c r="W158" s="98">
        <v>0.29399214193827183</v>
      </c>
      <c r="X158" s="98">
        <v>0.19515094730330165</v>
      </c>
      <c r="Y158" s="98">
        <v>0.22154924671773071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9.6822947887791652E-2</v>
      </c>
      <c r="D159" s="33">
        <v>0.24788815940329167</v>
      </c>
      <c r="E159" s="33">
        <v>0.2536498200387714</v>
      </c>
      <c r="F159" s="33">
        <v>0.36286809156857375</v>
      </c>
      <c r="G159" s="33">
        <v>0.24284044776483105</v>
      </c>
      <c r="H159" s="33">
        <v>0.26590152643694881</v>
      </c>
      <c r="I159" s="33">
        <v>0.21918929100106144</v>
      </c>
      <c r="J159" s="33">
        <v>0.13992442221522336</v>
      </c>
      <c r="K159" s="33">
        <v>0.10073620989133275</v>
      </c>
      <c r="L159" s="33">
        <v>0.11602735157555907</v>
      </c>
      <c r="M159" s="33">
        <v>0.14149937954653802</v>
      </c>
      <c r="N159" s="33">
        <v>0.1785932208318543</v>
      </c>
      <c r="O159" s="33">
        <v>0.29860577517241244</v>
      </c>
      <c r="P159" s="33">
        <v>0.87756540885614776</v>
      </c>
      <c r="Q159" s="33">
        <v>1.1039590111511974</v>
      </c>
      <c r="R159" s="33">
        <v>0.89896781043555574</v>
      </c>
      <c r="S159" s="33">
        <v>0.76411070929214053</v>
      </c>
      <c r="T159" s="33">
        <v>0.67721286240965295</v>
      </c>
      <c r="U159" s="33">
        <v>0.45722560844680793</v>
      </c>
      <c r="V159" s="33">
        <v>0.61430729959229224</v>
      </c>
      <c r="W159" s="33">
        <v>0.7834680725139942</v>
      </c>
      <c r="X159" s="33">
        <v>0.74009477439057125</v>
      </c>
      <c r="Y159" s="33">
        <v>0.7065402874185589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9.3810234653578455</v>
      </c>
      <c r="D161" s="117">
        <f t="shared" si="54"/>
        <v>16.437225450309597</v>
      </c>
      <c r="E161" s="117">
        <f t="shared" si="54"/>
        <v>8.7750869995148264</v>
      </c>
      <c r="F161" s="117">
        <f t="shared" si="54"/>
        <v>14.16642316989086</v>
      </c>
      <c r="G161" s="117">
        <f t="shared" si="54"/>
        <v>4.7522762767539222</v>
      </c>
      <c r="H161" s="117">
        <f t="shared" si="54"/>
        <v>9.8667292425927755</v>
      </c>
      <c r="I161" s="117">
        <f t="shared" si="54"/>
        <v>9.3080442272905444</v>
      </c>
      <c r="J161" s="117">
        <f t="shared" si="54"/>
        <v>12.308116128513207</v>
      </c>
      <c r="K161" s="117">
        <f t="shared" si="54"/>
        <v>9.6612848023236548</v>
      </c>
      <c r="L161" s="117">
        <f t="shared" si="54"/>
        <v>5.8990285262091477</v>
      </c>
      <c r="M161" s="117">
        <f t="shared" si="54"/>
        <v>4.8287294273367252</v>
      </c>
      <c r="N161" s="117">
        <f t="shared" si="54"/>
        <v>5.9886657596349258</v>
      </c>
      <c r="O161" s="117">
        <f t="shared" si="54"/>
        <v>11.01474180290198</v>
      </c>
      <c r="P161" s="117">
        <f t="shared" si="54"/>
        <v>15.025650653114399</v>
      </c>
      <c r="Q161" s="117">
        <f t="shared" si="54"/>
        <v>10.274735476561343</v>
      </c>
      <c r="R161" s="117">
        <f t="shared" ref="R161:V161" si="55">R162+R164+R166+R175</f>
        <v>12.232095080183351</v>
      </c>
      <c r="S161" s="117">
        <f t="shared" si="55"/>
        <v>6.0674541523376595</v>
      </c>
      <c r="T161" s="117">
        <f t="shared" si="55"/>
        <v>0.3214543564586117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6.5046533541302169</v>
      </c>
      <c r="D162" s="122">
        <f t="shared" si="57"/>
        <v>12.451917433075732</v>
      </c>
      <c r="E162" s="122">
        <f t="shared" si="57"/>
        <v>6.3426216440143151</v>
      </c>
      <c r="F162" s="122">
        <f t="shared" si="57"/>
        <v>10.700473549375095</v>
      </c>
      <c r="G162" s="122">
        <f t="shared" si="57"/>
        <v>3.464170801054995</v>
      </c>
      <c r="H162" s="122">
        <f t="shared" si="57"/>
        <v>7.2606556204640542</v>
      </c>
      <c r="I162" s="122">
        <f t="shared" si="57"/>
        <v>6.9343596215748828</v>
      </c>
      <c r="J162" s="122">
        <f t="shared" si="57"/>
        <v>9.5078757323558403</v>
      </c>
      <c r="K162" s="122">
        <f t="shared" si="57"/>
        <v>6.7693852095093332</v>
      </c>
      <c r="L162" s="122">
        <f t="shared" si="57"/>
        <v>4.0147996919044076</v>
      </c>
      <c r="M162" s="122">
        <f t="shared" si="57"/>
        <v>3.1162220630213637</v>
      </c>
      <c r="N162" s="122">
        <f t="shared" si="57"/>
        <v>4.1128633998968773</v>
      </c>
      <c r="O162" s="122">
        <f t="shared" si="57"/>
        <v>7.0706969554735801</v>
      </c>
      <c r="P162" s="122">
        <f t="shared" si="57"/>
        <v>9.3374816217462904</v>
      </c>
      <c r="Q162" s="122">
        <f t="shared" si="57"/>
        <v>6.1989252063017979</v>
      </c>
      <c r="R162" s="122">
        <f t="shared" si="57"/>
        <v>8.7310482112162138</v>
      </c>
      <c r="S162" s="122">
        <f t="shared" si="57"/>
        <v>4.1003984563900984</v>
      </c>
      <c r="T162" s="122">
        <f t="shared" si="57"/>
        <v>0.1695752629546283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6.5046533541302169</v>
      </c>
      <c r="D163" s="33">
        <v>12.451917433075732</v>
      </c>
      <c r="E163" s="33">
        <v>6.3426216440143151</v>
      </c>
      <c r="F163" s="33">
        <v>10.700473549375095</v>
      </c>
      <c r="G163" s="33">
        <v>3.464170801054995</v>
      </c>
      <c r="H163" s="33">
        <v>7.2606556204640542</v>
      </c>
      <c r="I163" s="33">
        <v>6.9343596215748828</v>
      </c>
      <c r="J163" s="33">
        <v>9.5078757323558403</v>
      </c>
      <c r="K163" s="33">
        <v>6.7693852095093332</v>
      </c>
      <c r="L163" s="33">
        <v>4.0147996919044076</v>
      </c>
      <c r="M163" s="33">
        <v>3.1162220630213637</v>
      </c>
      <c r="N163" s="33">
        <v>4.1128633998968773</v>
      </c>
      <c r="O163" s="33">
        <v>7.0706969554735801</v>
      </c>
      <c r="P163" s="33">
        <v>9.3374816217462904</v>
      </c>
      <c r="Q163" s="33">
        <v>6.1989252063017979</v>
      </c>
      <c r="R163" s="33">
        <v>8.7310482112162138</v>
      </c>
      <c r="S163" s="33">
        <v>4.1003984563900984</v>
      </c>
      <c r="T163" s="33">
        <v>0.1695752629546283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0.7791612292629585</v>
      </c>
      <c r="D164" s="122">
        <f t="shared" si="58"/>
        <v>0.66981859238314678</v>
      </c>
      <c r="E164" s="122">
        <f t="shared" si="58"/>
        <v>0.82604747470293516</v>
      </c>
      <c r="F164" s="122">
        <f t="shared" si="58"/>
        <v>0.60279439159109682</v>
      </c>
      <c r="G164" s="122">
        <f t="shared" si="58"/>
        <v>0.34705362991082722</v>
      </c>
      <c r="H164" s="122">
        <f t="shared" si="58"/>
        <v>0.78520591822874963</v>
      </c>
      <c r="I164" s="122">
        <f t="shared" si="58"/>
        <v>0.65875098564245682</v>
      </c>
      <c r="J164" s="122">
        <f t="shared" si="58"/>
        <v>0.21120190734643265</v>
      </c>
      <c r="K164" s="122">
        <f t="shared" si="58"/>
        <v>0.73835187591147955</v>
      </c>
      <c r="L164" s="122">
        <f t="shared" si="58"/>
        <v>0.61975675029910005</v>
      </c>
      <c r="M164" s="122">
        <f t="shared" si="58"/>
        <v>0.53763131853727075</v>
      </c>
      <c r="N164" s="122">
        <f t="shared" si="58"/>
        <v>0.81467753782167951</v>
      </c>
      <c r="O164" s="122">
        <f t="shared" si="58"/>
        <v>0.94402032859487606</v>
      </c>
      <c r="P164" s="122">
        <f t="shared" si="58"/>
        <v>1.170789036355351</v>
      </c>
      <c r="Q164" s="122">
        <f t="shared" si="58"/>
        <v>1.1802558628968947</v>
      </c>
      <c r="R164" s="122">
        <f t="shared" si="58"/>
        <v>1.1394189384150515</v>
      </c>
      <c r="S164" s="122">
        <f t="shared" si="58"/>
        <v>0.67063221003597073</v>
      </c>
      <c r="T164" s="122">
        <f t="shared" si="58"/>
        <v>4.1738972311143291E-2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0.7791612292629585</v>
      </c>
      <c r="D165" s="98">
        <v>0.66981859238314678</v>
      </c>
      <c r="E165" s="98">
        <v>0.82604747470293516</v>
      </c>
      <c r="F165" s="98">
        <v>0.60279439159109682</v>
      </c>
      <c r="G165" s="98">
        <v>0.34705362991082722</v>
      </c>
      <c r="H165" s="98">
        <v>0.78520591822874963</v>
      </c>
      <c r="I165" s="98">
        <v>0.65875098564245682</v>
      </c>
      <c r="J165" s="98">
        <v>0.21120190734643265</v>
      </c>
      <c r="K165" s="98">
        <v>0.73835187591147955</v>
      </c>
      <c r="L165" s="98">
        <v>0.61975675029910005</v>
      </c>
      <c r="M165" s="98">
        <v>0.53763131853727075</v>
      </c>
      <c r="N165" s="98">
        <v>0.81467753782167951</v>
      </c>
      <c r="O165" s="98">
        <v>0.94402032859487606</v>
      </c>
      <c r="P165" s="98">
        <v>1.170789036355351</v>
      </c>
      <c r="Q165" s="98">
        <v>1.1802558628968947</v>
      </c>
      <c r="R165" s="98">
        <v>1.1394189384150515</v>
      </c>
      <c r="S165" s="98">
        <v>0.67063221003597073</v>
      </c>
      <c r="T165" s="98">
        <v>4.1738972311143291E-2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1.4234369346628304</v>
      </c>
      <c r="D166" s="122">
        <v>2.2154035521088624</v>
      </c>
      <c r="E166" s="122">
        <v>1.0665272945590445</v>
      </c>
      <c r="F166" s="122">
        <v>1.9096735121994257</v>
      </c>
      <c r="G166" s="122">
        <v>0.61845860166962119</v>
      </c>
      <c r="H166" s="122">
        <v>1.1875613559893361</v>
      </c>
      <c r="I166" s="122">
        <v>1.087251764299147</v>
      </c>
      <c r="J166" s="122">
        <v>1.6920020829223603</v>
      </c>
      <c r="K166" s="122">
        <v>1.4659311036481699</v>
      </c>
      <c r="L166" s="122">
        <v>0.86119153632303447</v>
      </c>
      <c r="M166" s="122">
        <v>0.81628963154549117</v>
      </c>
      <c r="N166" s="122">
        <v>0.73211103837037927</v>
      </c>
      <c r="O166" s="122">
        <v>1.9825659077080942</v>
      </c>
      <c r="P166" s="122">
        <v>2.9482688714449603</v>
      </c>
      <c r="Q166" s="122">
        <v>1.8718514718854318</v>
      </c>
      <c r="R166" s="122">
        <v>1.5614029059221248</v>
      </c>
      <c r="S166" s="122">
        <v>0.85778383001053138</v>
      </c>
      <c r="T166" s="122">
        <v>6.9642057968315699E-2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1.9343608547245324E-2</v>
      </c>
      <c r="D167" s="98">
        <v>3.2895643419072577E-2</v>
      </c>
      <c r="E167" s="98">
        <v>1.6109436746616149E-2</v>
      </c>
      <c r="F167" s="98">
        <v>1.7889849225526853E-2</v>
      </c>
      <c r="G167" s="98">
        <v>4.8911606090575304E-3</v>
      </c>
      <c r="H167" s="98">
        <v>6.8937939891158262E-3</v>
      </c>
      <c r="I167" s="98">
        <v>3.1158599670559105E-3</v>
      </c>
      <c r="J167" s="98">
        <v>6.711130369843628E-3</v>
      </c>
      <c r="K167" s="98">
        <v>6.9162941414557099E-3</v>
      </c>
      <c r="L167" s="98">
        <v>4.3874476156217012E-3</v>
      </c>
      <c r="M167" s="98">
        <v>3.3210194757807535E-3</v>
      </c>
      <c r="N167" s="98">
        <v>2.7611770894615658E-3</v>
      </c>
      <c r="O167" s="98">
        <v>1.6975696273968801E-2</v>
      </c>
      <c r="P167" s="98">
        <v>2.4285453363449179E-2</v>
      </c>
      <c r="Q167" s="98">
        <v>9.4904309789581674E-3</v>
      </c>
      <c r="R167" s="98">
        <v>6.1044515816232959E-3</v>
      </c>
      <c r="S167" s="98">
        <v>4.9762404062276885E-3</v>
      </c>
      <c r="T167" s="98">
        <v>4.3884796511392532E-4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2.0573737183755299E-4</v>
      </c>
      <c r="D168" s="98">
        <v>2.1599195574571441E-4</v>
      </c>
      <c r="E168" s="98">
        <v>2.15659895588105E-4</v>
      </c>
      <c r="F168" s="98">
        <v>1.1000061754773196E-4</v>
      </c>
      <c r="G168" s="98">
        <v>0</v>
      </c>
      <c r="H168" s="98">
        <v>1.1120104549565955E-4</v>
      </c>
      <c r="I168" s="98">
        <v>1.0622429038437489E-4</v>
      </c>
      <c r="J168" s="98">
        <v>2.2931010237819786E-4</v>
      </c>
      <c r="K168" s="98">
        <v>1.2209373426024111E-4</v>
      </c>
      <c r="L168" s="98">
        <v>0</v>
      </c>
      <c r="M168" s="98">
        <v>0</v>
      </c>
      <c r="N168" s="98">
        <v>0</v>
      </c>
      <c r="O168" s="98">
        <v>3.7907007620596511E-4</v>
      </c>
      <c r="P168" s="98">
        <v>3.6646503258080606E-4</v>
      </c>
      <c r="Q168" s="98">
        <v>1.1394172604014608E-4</v>
      </c>
      <c r="R168" s="98">
        <v>1.1211451766273049E-4</v>
      </c>
      <c r="S168" s="98">
        <v>1.1548636493664217E-4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6.4573099041725714E-5</v>
      </c>
      <c r="D169" s="101">
        <v>6.9197033027454383E-5</v>
      </c>
      <c r="E169" s="101">
        <v>6.7084860761713395E-5</v>
      </c>
      <c r="F169" s="101">
        <v>3.4711906828002873E-5</v>
      </c>
      <c r="G169" s="101">
        <v>0</v>
      </c>
      <c r="H169" s="101">
        <v>3.535776739149902E-5</v>
      </c>
      <c r="I169" s="101">
        <v>3.364625899335909E-5</v>
      </c>
      <c r="J169" s="101">
        <v>7.1218056475116977E-5</v>
      </c>
      <c r="K169" s="101">
        <v>3.7917252347246997E-5</v>
      </c>
      <c r="L169" s="101">
        <v>0</v>
      </c>
      <c r="M169" s="101">
        <v>0</v>
      </c>
      <c r="N169" s="101">
        <v>0</v>
      </c>
      <c r="O169" s="101">
        <v>1.026175811774923E-4</v>
      </c>
      <c r="P169" s="101">
        <v>9.326677879141265E-5</v>
      </c>
      <c r="Q169" s="101">
        <v>2.6435282217724986E-5</v>
      </c>
      <c r="R169" s="101">
        <v>2.8358964295297782E-5</v>
      </c>
      <c r="S169" s="101">
        <v>2.8766084555145118E-5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1.4116427279582726E-4</v>
      </c>
      <c r="D170" s="104">
        <v>1.4679492271826004E-4</v>
      </c>
      <c r="E170" s="104">
        <v>1.485750348263916E-4</v>
      </c>
      <c r="F170" s="104">
        <v>7.5288710719729083E-5</v>
      </c>
      <c r="G170" s="104">
        <v>0</v>
      </c>
      <c r="H170" s="104">
        <v>7.5843278104160535E-5</v>
      </c>
      <c r="I170" s="104">
        <v>7.2578031391015799E-5</v>
      </c>
      <c r="J170" s="104">
        <v>1.5809204590308087E-4</v>
      </c>
      <c r="K170" s="104">
        <v>8.4176481912994118E-5</v>
      </c>
      <c r="L170" s="104">
        <v>0</v>
      </c>
      <c r="M170" s="104">
        <v>0</v>
      </c>
      <c r="N170" s="104">
        <v>0</v>
      </c>
      <c r="O170" s="104">
        <v>2.7645249502847281E-4</v>
      </c>
      <c r="P170" s="104">
        <v>2.7319825378939341E-4</v>
      </c>
      <c r="Q170" s="104">
        <v>8.7506443822421088E-5</v>
      </c>
      <c r="R170" s="104">
        <v>8.3755553367432714E-5</v>
      </c>
      <c r="S170" s="104">
        <v>8.6720280381497055E-5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0.56151906926594275</v>
      </c>
      <c r="D171" s="101">
        <v>1.1402738637028025</v>
      </c>
      <c r="E171" s="101">
        <v>0.42544720006502401</v>
      </c>
      <c r="F171" s="101">
        <v>1.0509758550394042</v>
      </c>
      <c r="G171" s="101">
        <v>0.27985202072789606</v>
      </c>
      <c r="H171" s="101">
        <v>0.49599916335659738</v>
      </c>
      <c r="I171" s="101">
        <v>5.0954130930754349E-2</v>
      </c>
      <c r="J171" s="101">
        <v>0.19379967762520761</v>
      </c>
      <c r="K171" s="101">
        <v>0.60746591481909618</v>
      </c>
      <c r="L171" s="101">
        <v>0.31588808876352964</v>
      </c>
      <c r="M171" s="101">
        <v>0.36805020949561967</v>
      </c>
      <c r="N171" s="101">
        <v>0.31580266888983449</v>
      </c>
      <c r="O171" s="101">
        <v>0.83451319817503522</v>
      </c>
      <c r="P171" s="101">
        <v>0.95854421825786862</v>
      </c>
      <c r="Q171" s="101">
        <v>0.21841564772681421</v>
      </c>
      <c r="R171" s="101">
        <v>0.45897594405531372</v>
      </c>
      <c r="S171" s="101">
        <v>0.259036955010368</v>
      </c>
      <c r="T171" s="101">
        <v>1.5330655498564901E-2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0.84236851947780478</v>
      </c>
      <c r="D172" s="104">
        <v>1.0420180530312417</v>
      </c>
      <c r="E172" s="104">
        <v>0.6247549978518161</v>
      </c>
      <c r="F172" s="104">
        <v>0.84069780731694677</v>
      </c>
      <c r="G172" s="104">
        <v>0.33371542033266766</v>
      </c>
      <c r="H172" s="104">
        <v>0.68455719759812728</v>
      </c>
      <c r="I172" s="104">
        <v>1.0330755491109525</v>
      </c>
      <c r="J172" s="104">
        <v>1.4912619648249308</v>
      </c>
      <c r="K172" s="104">
        <v>0.85142680095335777</v>
      </c>
      <c r="L172" s="104">
        <v>0.54091599994388317</v>
      </c>
      <c r="M172" s="104">
        <v>0.44491840257409077</v>
      </c>
      <c r="N172" s="104">
        <v>0.41354719239108328</v>
      </c>
      <c r="O172" s="104">
        <v>1.1306979431828843</v>
      </c>
      <c r="P172" s="104">
        <v>1.9650727347910619</v>
      </c>
      <c r="Q172" s="104">
        <v>1.6438314514536192</v>
      </c>
      <c r="R172" s="104">
        <v>1.0962103957675251</v>
      </c>
      <c r="S172" s="104">
        <v>0.59365514822899901</v>
      </c>
      <c r="T172" s="104">
        <v>5.387255450463687E-2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0.24453147788383761</v>
      </c>
      <c r="D173" s="98">
        <v>0.30850846902259405</v>
      </c>
      <c r="E173" s="98">
        <v>0.17896458843105961</v>
      </c>
      <c r="F173" s="98">
        <v>0.24496237243640095</v>
      </c>
      <c r="G173" s="98">
        <v>0.10816560750848046</v>
      </c>
      <c r="H173" s="98">
        <v>0.20171535181644684</v>
      </c>
      <c r="I173" s="98">
        <v>0.30676164386087795</v>
      </c>
      <c r="J173" s="98">
        <v>0.43457355874794745</v>
      </c>
      <c r="K173" s="98">
        <v>0.24921296399966961</v>
      </c>
      <c r="L173" s="98">
        <v>0.15874976013979433</v>
      </c>
      <c r="M173" s="98">
        <v>0.12715932795801677</v>
      </c>
      <c r="N173" s="98">
        <v>9.9153573182569038E-2</v>
      </c>
      <c r="O173" s="98">
        <v>0.2886961766807114</v>
      </c>
      <c r="P173" s="98">
        <v>0.48260175212943374</v>
      </c>
      <c r="Q173" s="98">
        <v>0.37956429554558663</v>
      </c>
      <c r="R173" s="98">
        <v>0.27824214329772951</v>
      </c>
      <c r="S173" s="98">
        <v>0.14937657201688848</v>
      </c>
      <c r="T173" s="98">
        <v>1.2376192034801725E-2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0.59783704159396711</v>
      </c>
      <c r="D174" s="33">
        <v>0.73350958400864774</v>
      </c>
      <c r="E174" s="33">
        <v>0.44579040942075643</v>
      </c>
      <c r="F174" s="33">
        <v>0.59573543488054581</v>
      </c>
      <c r="G174" s="33">
        <v>0.22554981282418718</v>
      </c>
      <c r="H174" s="33">
        <v>0.48284184578168038</v>
      </c>
      <c r="I174" s="33">
        <v>0.72631390525007455</v>
      </c>
      <c r="J174" s="33">
        <v>1.0566884060769834</v>
      </c>
      <c r="K174" s="33">
        <v>0.60221383695368813</v>
      </c>
      <c r="L174" s="33">
        <v>0.38216623980408881</v>
      </c>
      <c r="M174" s="33">
        <v>0.317759074616074</v>
      </c>
      <c r="N174" s="33">
        <v>0.31439361920851427</v>
      </c>
      <c r="O174" s="33">
        <v>0.84200176650217295</v>
      </c>
      <c r="P174" s="33">
        <v>1.4824709826616282</v>
      </c>
      <c r="Q174" s="33">
        <v>1.2642671559080325</v>
      </c>
      <c r="R174" s="33">
        <v>0.81796825246979565</v>
      </c>
      <c r="S174" s="33">
        <v>0.44427857621211053</v>
      </c>
      <c r="T174" s="33">
        <v>4.1496362469835145E-2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0.67377194730184176</v>
      </c>
      <c r="D175" s="122">
        <v>1.1000858727418559</v>
      </c>
      <c r="E175" s="122">
        <v>0.5398905862385317</v>
      </c>
      <c r="F175" s="122">
        <v>0.9534817167252424</v>
      </c>
      <c r="G175" s="122">
        <v>0.32259324411847901</v>
      </c>
      <c r="H175" s="122">
        <v>0.633306347910634</v>
      </c>
      <c r="I175" s="122">
        <v>0.62768185577405633</v>
      </c>
      <c r="J175" s="122">
        <v>0.8970364058885727</v>
      </c>
      <c r="K175" s="122">
        <v>0.68761661325467238</v>
      </c>
      <c r="L175" s="122">
        <v>0.40328054768260557</v>
      </c>
      <c r="M175" s="122">
        <v>0.35858641423259985</v>
      </c>
      <c r="N175" s="122">
        <v>0.32901378354598987</v>
      </c>
      <c r="O175" s="122">
        <v>1.017458611125428</v>
      </c>
      <c r="P175" s="122">
        <v>1.569111123567795</v>
      </c>
      <c r="Q175" s="122">
        <v>1.0237029354772191</v>
      </c>
      <c r="R175" s="122">
        <v>0.80022502462996203</v>
      </c>
      <c r="S175" s="122">
        <v>0.43863965590105891</v>
      </c>
      <c r="T175" s="122">
        <v>4.0498063224524414E-2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2.8195927338494808E-2</v>
      </c>
      <c r="D176" s="98">
        <v>3.1346138062095227E-2</v>
      </c>
      <c r="E176" s="98">
        <v>1.9867220864106756E-2</v>
      </c>
      <c r="F176" s="98">
        <v>4.0381445973584479E-2</v>
      </c>
      <c r="G176" s="98">
        <v>1.6019518269026423E-2</v>
      </c>
      <c r="H176" s="98">
        <v>3.5139262475420985E-2</v>
      </c>
      <c r="I176" s="98">
        <v>4.0194089879901009E-2</v>
      </c>
      <c r="J176" s="98">
        <v>5.3747286670854877E-2</v>
      </c>
      <c r="K176" s="98">
        <v>2.9767029648725733E-2</v>
      </c>
      <c r="L176" s="98">
        <v>2.262413011089592E-2</v>
      </c>
      <c r="M176" s="98">
        <v>2.5251457345101491E-2</v>
      </c>
      <c r="N176" s="98">
        <v>1.0304272003096063E-2</v>
      </c>
      <c r="O176" s="98">
        <v>0.20835273647610886</v>
      </c>
      <c r="P176" s="98">
        <v>0.32660967923052187</v>
      </c>
      <c r="Q176" s="98">
        <v>0.182827899431318</v>
      </c>
      <c r="R176" s="98">
        <v>0.10316949217975596</v>
      </c>
      <c r="S176" s="98">
        <v>9.0202200715824188E-2</v>
      </c>
      <c r="T176" s="98">
        <v>1.4372146316310983E-2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0.6455760199633469</v>
      </c>
      <c r="D177" s="33">
        <v>1.0687397346797607</v>
      </c>
      <c r="E177" s="33">
        <v>0.52002336537442495</v>
      </c>
      <c r="F177" s="33">
        <v>0.91310027075165789</v>
      </c>
      <c r="G177" s="33">
        <v>0.30657372584945258</v>
      </c>
      <c r="H177" s="33">
        <v>0.59816708543521302</v>
      </c>
      <c r="I177" s="33">
        <v>0.5874877658941553</v>
      </c>
      <c r="J177" s="33">
        <v>0.84328911921771788</v>
      </c>
      <c r="K177" s="33">
        <v>0.6578495836059467</v>
      </c>
      <c r="L177" s="33">
        <v>0.38065641757170965</v>
      </c>
      <c r="M177" s="33">
        <v>0.33333495688749837</v>
      </c>
      <c r="N177" s="33">
        <v>0.31870951154289379</v>
      </c>
      <c r="O177" s="33">
        <v>0.80910587464931927</v>
      </c>
      <c r="P177" s="33">
        <v>1.2425014443372731</v>
      </c>
      <c r="Q177" s="33">
        <v>0.84087503604590108</v>
      </c>
      <c r="R177" s="33">
        <v>0.69705553245020602</v>
      </c>
      <c r="S177" s="33">
        <v>0.34843745518523472</v>
      </c>
      <c r="T177" s="33">
        <v>2.6125916908213427E-2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2.0520536531634808E-2</v>
      </c>
      <c r="J3" s="117">
        <f t="shared" si="0"/>
        <v>0.12879480992700335</v>
      </c>
      <c r="K3" s="117">
        <f t="shared" si="0"/>
        <v>4.3815077209055989E-2</v>
      </c>
      <c r="L3" s="117">
        <f t="shared" si="0"/>
        <v>1.3044786166736044E-2</v>
      </c>
      <c r="M3" s="117">
        <f t="shared" si="0"/>
        <v>0</v>
      </c>
      <c r="N3" s="117">
        <f t="shared" si="0"/>
        <v>7.4748658186847908E-2</v>
      </c>
      <c r="O3" s="117">
        <f t="shared" si="0"/>
        <v>0.22865855937601998</v>
      </c>
      <c r="P3" s="117">
        <f t="shared" si="0"/>
        <v>0.47578989594018195</v>
      </c>
      <c r="Q3" s="117">
        <f t="shared" si="0"/>
        <v>0.2412299047751057</v>
      </c>
      <c r="R3" s="117">
        <f t="shared" ref="R3:V3" si="1">R4+R7+R9+R19</f>
        <v>5.2898416160950562E-2</v>
      </c>
      <c r="S3" s="117">
        <f t="shared" si="1"/>
        <v>0.19587246263835859</v>
      </c>
      <c r="T3" s="117">
        <f t="shared" si="1"/>
        <v>1.98061848989005E-2</v>
      </c>
      <c r="U3" s="117">
        <f t="shared" si="1"/>
        <v>3.1261426444704637E-3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1.2340107755199888E-2</v>
      </c>
      <c r="J4" s="122">
        <f t="shared" si="3"/>
        <v>0.10876366717069852</v>
      </c>
      <c r="K4" s="122">
        <f t="shared" si="3"/>
        <v>3.1194755515680107E-2</v>
      </c>
      <c r="L4" s="122">
        <f t="shared" si="3"/>
        <v>8.9852785793531585E-3</v>
      </c>
      <c r="M4" s="122">
        <f t="shared" si="3"/>
        <v>0</v>
      </c>
      <c r="N4" s="122">
        <f t="shared" si="3"/>
        <v>1.3987031330350827E-2</v>
      </c>
      <c r="O4" s="122">
        <f t="shared" si="3"/>
        <v>0.10316843829986493</v>
      </c>
      <c r="P4" s="122">
        <f t="shared" si="3"/>
        <v>0.31583351447893332</v>
      </c>
      <c r="Q4" s="122">
        <f t="shared" si="3"/>
        <v>0.17147091522499613</v>
      </c>
      <c r="R4" s="122">
        <f t="shared" ref="R4:V4" si="4">SUM(R5:R6)</f>
        <v>2.3618583771151586E-2</v>
      </c>
      <c r="S4" s="122">
        <f t="shared" si="4"/>
        <v>0.11729128325521108</v>
      </c>
      <c r="T4" s="122">
        <f t="shared" si="4"/>
        <v>1.1726045382511237E-2</v>
      </c>
      <c r="U4" s="122">
        <f t="shared" si="4"/>
        <v>1.7389429948495307E-3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1.2234398717407911E-2</v>
      </c>
      <c r="J5" s="98">
        <v>0.10782963643464809</v>
      </c>
      <c r="K5" s="98">
        <v>3.0914043813014807E-2</v>
      </c>
      <c r="L5" s="98">
        <v>8.9089077304116068E-3</v>
      </c>
      <c r="M5" s="98">
        <v>0</v>
      </c>
      <c r="N5" s="98">
        <v>1.3881511157547178E-2</v>
      </c>
      <c r="O5" s="98">
        <v>0.10231503025218744</v>
      </c>
      <c r="P5" s="98">
        <v>0.3131460942750231</v>
      </c>
      <c r="Q5" s="98">
        <v>0.17009231856447382</v>
      </c>
      <c r="R5" s="98">
        <v>2.3429821829539794E-2</v>
      </c>
      <c r="S5" s="98">
        <v>0.11635852026545994</v>
      </c>
      <c r="T5" s="98">
        <v>1.1633163105228455E-2</v>
      </c>
      <c r="U5" s="98">
        <v>1.725209742447128E-3</v>
      </c>
      <c r="V5" s="98">
        <v>0</v>
      </c>
      <c r="W5" s="98">
        <v>0</v>
      </c>
      <c r="X5" s="98">
        <v>0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1.0570903779197631E-4</v>
      </c>
      <c r="J6" s="98">
        <v>9.3403073605042696E-4</v>
      </c>
      <c r="K6" s="98">
        <v>2.8071170266530106E-4</v>
      </c>
      <c r="L6" s="98">
        <v>7.6370848941552434E-5</v>
      </c>
      <c r="M6" s="98">
        <v>0</v>
      </c>
      <c r="N6" s="98">
        <v>1.0552017280364979E-4</v>
      </c>
      <c r="O6" s="98">
        <v>8.534080476774895E-4</v>
      </c>
      <c r="P6" s="98">
        <v>2.6874202039101915E-3</v>
      </c>
      <c r="Q6" s="98">
        <v>1.3785966605223141E-3</v>
      </c>
      <c r="R6" s="98">
        <v>1.8876194161179086E-4</v>
      </c>
      <c r="S6" s="98">
        <v>9.3276298975114992E-4</v>
      </c>
      <c r="T6" s="98">
        <v>9.2882277282783183E-5</v>
      </c>
      <c r="U6" s="98">
        <v>1.373325240240271E-5</v>
      </c>
      <c r="V6" s="98">
        <v>0</v>
      </c>
      <c r="W6" s="98">
        <v>0</v>
      </c>
      <c r="X6" s="98">
        <v>0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1.9307362558473678E-3</v>
      </c>
      <c r="J7" s="122">
        <f t="shared" si="6"/>
        <v>1.1627118439575578E-3</v>
      </c>
      <c r="K7" s="122">
        <f t="shared" si="6"/>
        <v>2.8668982547051906E-3</v>
      </c>
      <c r="L7" s="122">
        <f t="shared" si="6"/>
        <v>1.0581583948380091E-3</v>
      </c>
      <c r="M7" s="122">
        <f t="shared" si="6"/>
        <v>0</v>
      </c>
      <c r="N7" s="122">
        <f t="shared" si="6"/>
        <v>3.2726763298367843E-2</v>
      </c>
      <c r="O7" s="122">
        <f t="shared" si="6"/>
        <v>3.0189854080335379E-2</v>
      </c>
      <c r="P7" s="122">
        <f t="shared" si="6"/>
        <v>3.1483750754523601E-2</v>
      </c>
      <c r="Q7" s="122">
        <f t="shared" si="6"/>
        <v>1.9273096973507688E-2</v>
      </c>
      <c r="R7" s="122">
        <f t="shared" si="6"/>
        <v>1.0544987255472904E-2</v>
      </c>
      <c r="S7" s="122">
        <f t="shared" si="6"/>
        <v>3.1100092879695257E-2</v>
      </c>
      <c r="T7" s="122">
        <f t="shared" si="6"/>
        <v>2.141706812113097E-3</v>
      </c>
      <c r="U7" s="122">
        <f t="shared" si="6"/>
        <v>4.3389650625584309E-4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1.9307362558473678E-3</v>
      </c>
      <c r="J8" s="98">
        <v>1.1627118439575578E-3</v>
      </c>
      <c r="K8" s="98">
        <v>2.8668982547051906E-3</v>
      </c>
      <c r="L8" s="98">
        <v>1.0581583948380091E-3</v>
      </c>
      <c r="M8" s="98">
        <v>0</v>
      </c>
      <c r="N8" s="98">
        <v>3.2726763298367843E-2</v>
      </c>
      <c r="O8" s="98">
        <v>3.0189854080335379E-2</v>
      </c>
      <c r="P8" s="98">
        <v>3.1483750754523601E-2</v>
      </c>
      <c r="Q8" s="98">
        <v>1.9273096973507688E-2</v>
      </c>
      <c r="R8" s="98">
        <v>1.0544987255472904E-2</v>
      </c>
      <c r="S8" s="98">
        <v>3.1100092879695257E-2</v>
      </c>
      <c r="T8" s="98">
        <v>2.141706812113097E-3</v>
      </c>
      <c r="U8" s="98">
        <v>4.3389650625584309E-4</v>
      </c>
      <c r="V8" s="98">
        <v>0</v>
      </c>
      <c r="W8" s="98">
        <v>0</v>
      </c>
      <c r="X8" s="98">
        <v>0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4.181297751403453E-3</v>
      </c>
      <c r="J9" s="122">
        <v>1.2886449221636544E-2</v>
      </c>
      <c r="K9" s="122">
        <v>6.6988659381483334E-3</v>
      </c>
      <c r="L9" s="122">
        <v>2.0739367921345877E-3</v>
      </c>
      <c r="M9" s="122">
        <v>0</v>
      </c>
      <c r="N9" s="122">
        <v>1.9561066535284631E-2</v>
      </c>
      <c r="O9" s="122">
        <v>6.471855376545399E-2</v>
      </c>
      <c r="P9" s="122">
        <v>8.7274469639347332E-2</v>
      </c>
      <c r="Q9" s="122">
        <v>3.4577169229174878E-2</v>
      </c>
      <c r="R9" s="122">
        <v>1.2795846877831385E-2</v>
      </c>
      <c r="S9" s="122">
        <v>3.2528918996113897E-2</v>
      </c>
      <c r="T9" s="122">
        <v>3.9751271928049735E-3</v>
      </c>
      <c r="U9" s="122">
        <v>6.3195534337263828E-4</v>
      </c>
      <c r="V9" s="122">
        <v>0</v>
      </c>
      <c r="W9" s="122">
        <v>0</v>
      </c>
      <c r="X9" s="122">
        <v>0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7.4852420530864317E-5</v>
      </c>
      <c r="O11" s="98">
        <v>4.5330039465305856E-4</v>
      </c>
      <c r="P11" s="98">
        <v>5.5624576800043562E-4</v>
      </c>
      <c r="Q11" s="98">
        <v>1.0535597813152151E-4</v>
      </c>
      <c r="R11" s="98">
        <v>0</v>
      </c>
      <c r="S11" s="98">
        <v>1.0715780427691607E-4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9.2850435965892056E-5</v>
      </c>
      <c r="J15" s="101">
        <v>1.0889454104207534E-3</v>
      </c>
      <c r="K15" s="101">
        <v>2.231413568181202E-3</v>
      </c>
      <c r="L15" s="101">
        <v>6.2190990120401346E-4</v>
      </c>
      <c r="M15" s="101">
        <v>0</v>
      </c>
      <c r="N15" s="101">
        <v>6.8315666436649094E-3</v>
      </c>
      <c r="O15" s="101">
        <v>2.2335675966268231E-2</v>
      </c>
      <c r="P15" s="101">
        <v>2.2861218215884327E-2</v>
      </c>
      <c r="Q15" s="101">
        <v>3.1235558381856182E-3</v>
      </c>
      <c r="R15" s="101">
        <v>3.1334907325789607E-3</v>
      </c>
      <c r="S15" s="101">
        <v>8.2129892131291241E-3</v>
      </c>
      <c r="T15" s="101">
        <v>7.2901872503199994E-4</v>
      </c>
      <c r="U15" s="101">
        <v>2.1041322581907707E-4</v>
      </c>
      <c r="V15" s="101">
        <v>0</v>
      </c>
      <c r="W15" s="101">
        <v>0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4.0884473154375609E-3</v>
      </c>
      <c r="J16" s="104">
        <v>1.179750381121579E-2</v>
      </c>
      <c r="K16" s="104">
        <v>4.4674523699671318E-3</v>
      </c>
      <c r="L16" s="104">
        <v>1.4520268909305742E-3</v>
      </c>
      <c r="M16" s="104">
        <v>0</v>
      </c>
      <c r="N16" s="104">
        <v>1.2654647471088857E-2</v>
      </c>
      <c r="O16" s="104">
        <v>4.1929577404532709E-2</v>
      </c>
      <c r="P16" s="104">
        <v>6.3857005655462568E-2</v>
      </c>
      <c r="Q16" s="104">
        <v>3.1348257412857738E-2</v>
      </c>
      <c r="R16" s="104">
        <v>9.6623561452524251E-3</v>
      </c>
      <c r="S16" s="104">
        <v>2.4208771978707858E-2</v>
      </c>
      <c r="T16" s="104">
        <v>3.2461084677729733E-3</v>
      </c>
      <c r="U16" s="104">
        <v>4.2154211755356119E-4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8.4597452414258436E-4</v>
      </c>
      <c r="J17" s="98">
        <v>2.3973453060830248E-3</v>
      </c>
      <c r="K17" s="98">
        <v>9.1556623711291202E-4</v>
      </c>
      <c r="L17" s="98">
        <v>2.9968414760573204E-4</v>
      </c>
      <c r="M17" s="98">
        <v>0</v>
      </c>
      <c r="N17" s="98">
        <v>2.131011681682519E-3</v>
      </c>
      <c r="O17" s="98">
        <v>7.7113166234225022E-3</v>
      </c>
      <c r="P17" s="98">
        <v>1.1531512064458729E-2</v>
      </c>
      <c r="Q17" s="98">
        <v>5.4181181654105598E-3</v>
      </c>
      <c r="R17" s="98">
        <v>1.8771808196389262E-3</v>
      </c>
      <c r="S17" s="98">
        <v>4.725168734794262E-3</v>
      </c>
      <c r="T17" s="98">
        <v>5.8278085583738444E-4</v>
      </c>
      <c r="U17" s="98">
        <v>6.8888474362170416E-5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3.2424727912949767E-3</v>
      </c>
      <c r="J18" s="98">
        <v>9.4001585051327659E-3</v>
      </c>
      <c r="K18" s="98">
        <v>3.55188613285422E-3</v>
      </c>
      <c r="L18" s="98">
        <v>1.1523427433248422E-3</v>
      </c>
      <c r="M18" s="98">
        <v>0</v>
      </c>
      <c r="N18" s="98">
        <v>1.0523635789406337E-2</v>
      </c>
      <c r="O18" s="98">
        <v>3.4218260781110205E-2</v>
      </c>
      <c r="P18" s="98">
        <v>5.2325493591003837E-2</v>
      </c>
      <c r="Q18" s="98">
        <v>2.5930139247447182E-2</v>
      </c>
      <c r="R18" s="98">
        <v>7.7851753256134981E-3</v>
      </c>
      <c r="S18" s="98">
        <v>1.9483603243913596E-2</v>
      </c>
      <c r="T18" s="98">
        <v>2.6633276119355891E-3</v>
      </c>
      <c r="U18" s="98">
        <v>3.5265364319139075E-4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2.0683947691841E-3</v>
      </c>
      <c r="J19" s="122">
        <v>5.9819816907107359E-3</v>
      </c>
      <c r="K19" s="122">
        <v>3.0545575005223565E-3</v>
      </c>
      <c r="L19" s="122">
        <v>9.2741240041028952E-4</v>
      </c>
      <c r="M19" s="122">
        <v>0</v>
      </c>
      <c r="N19" s="122">
        <v>8.4737970228446029E-3</v>
      </c>
      <c r="O19" s="122">
        <v>3.0581713230365692E-2</v>
      </c>
      <c r="P19" s="122">
        <v>4.1198161067377739E-2</v>
      </c>
      <c r="Q19" s="122">
        <v>1.5908723347426997E-2</v>
      </c>
      <c r="R19" s="122">
        <v>5.9389982564946884E-3</v>
      </c>
      <c r="S19" s="122">
        <v>1.4952167507338349E-2</v>
      </c>
      <c r="T19" s="122">
        <v>1.9633055114711894E-3</v>
      </c>
      <c r="U19" s="122">
        <v>3.2134779999245177E-4</v>
      </c>
      <c r="V19" s="122">
        <v>0</v>
      </c>
      <c r="W19" s="122">
        <v>0</v>
      </c>
      <c r="X19" s="122">
        <v>0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9.4730610800050874E-5</v>
      </c>
      <c r="J21" s="98">
        <v>2.8713120228589614E-4</v>
      </c>
      <c r="K21" s="98">
        <v>8.4501920294895516E-5</v>
      </c>
      <c r="L21" s="98">
        <v>5.2512445522978198E-5</v>
      </c>
      <c r="M21" s="98">
        <v>0</v>
      </c>
      <c r="N21" s="98">
        <v>2.0064666479829954E-4</v>
      </c>
      <c r="O21" s="98">
        <v>4.9890178435324332E-3</v>
      </c>
      <c r="P21" s="98">
        <v>6.8060517999202104E-3</v>
      </c>
      <c r="Q21" s="98">
        <v>2.2404072226069392E-3</v>
      </c>
      <c r="R21" s="98">
        <v>5.8173683005884665E-4</v>
      </c>
      <c r="S21" s="98">
        <v>2.3566319386953143E-3</v>
      </c>
      <c r="T21" s="98">
        <v>5.3551885707529747E-4</v>
      </c>
      <c r="U21" s="98">
        <v>1.1077246460735899E-4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1.9736641583840489E-3</v>
      </c>
      <c r="J22" s="33">
        <v>5.6948504884248401E-3</v>
      </c>
      <c r="K22" s="33">
        <v>2.9700555802274608E-3</v>
      </c>
      <c r="L22" s="33">
        <v>8.7489995488731131E-4</v>
      </c>
      <c r="M22" s="33">
        <v>0</v>
      </c>
      <c r="N22" s="33">
        <v>8.2731503580463026E-3</v>
      </c>
      <c r="O22" s="33">
        <v>2.5592695386833259E-2</v>
      </c>
      <c r="P22" s="33">
        <v>3.4392109267457525E-2</v>
      </c>
      <c r="Q22" s="33">
        <v>1.3668316124820059E-2</v>
      </c>
      <c r="R22" s="33">
        <v>5.3572614264358418E-3</v>
      </c>
      <c r="S22" s="33">
        <v>1.2595535568643035E-2</v>
      </c>
      <c r="T22" s="33">
        <v>1.4277866543958918E-3</v>
      </c>
      <c r="U22" s="33">
        <v>2.1057533538509275E-4</v>
      </c>
      <c r="V22" s="33">
        <v>0</v>
      </c>
      <c r="W22" s="33">
        <v>0</v>
      </c>
      <c r="X22" s="33">
        <v>0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4.1064441345343733E-2</v>
      </c>
      <c r="H24" s="117">
        <f t="shared" si="7"/>
        <v>0.85704848131655897</v>
      </c>
      <c r="I24" s="117">
        <f t="shared" si="7"/>
        <v>0.78951393490166311</v>
      </c>
      <c r="J24" s="117">
        <f t="shared" si="7"/>
        <v>1.2687237692857849</v>
      </c>
      <c r="K24" s="117">
        <f t="shared" si="7"/>
        <v>1.2466281395238554</v>
      </c>
      <c r="L24" s="117">
        <f t="shared" si="7"/>
        <v>1.2944527921429176</v>
      </c>
      <c r="M24" s="117">
        <f t="shared" si="7"/>
        <v>1.2891953382295072</v>
      </c>
      <c r="N24" s="117">
        <f t="shared" si="7"/>
        <v>0.95401776959162721</v>
      </c>
      <c r="O24" s="117">
        <f t="shared" si="7"/>
        <v>2.0924774351489641</v>
      </c>
      <c r="P24" s="117">
        <f t="shared" si="7"/>
        <v>2.5252901352601951</v>
      </c>
      <c r="Q24" s="117">
        <f t="shared" si="7"/>
        <v>0.90577461398789161</v>
      </c>
      <c r="R24" s="117">
        <f t="shared" ref="R24:V24" si="8">R25+R28+R30+R39</f>
        <v>0.24885757116636406</v>
      </c>
      <c r="S24" s="117">
        <f t="shared" si="8"/>
        <v>0.31916262013486718</v>
      </c>
      <c r="T24" s="117">
        <f t="shared" si="8"/>
        <v>0</v>
      </c>
      <c r="U24" s="117">
        <f t="shared" si="8"/>
        <v>0</v>
      </c>
      <c r="V24" s="117">
        <f t="shared" si="8"/>
        <v>0.29024518678802491</v>
      </c>
      <c r="W24" s="117">
        <f t="shared" ref="W24:Y24" si="9">W25+W28+W30+W39</f>
        <v>1.4821028206653493</v>
      </c>
      <c r="X24" s="117">
        <f t="shared" si="9"/>
        <v>4.8548338478675657</v>
      </c>
      <c r="Y24" s="117">
        <f t="shared" si="9"/>
        <v>3.7245187166377516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2.9745609756338529E-2</v>
      </c>
      <c r="H25" s="122">
        <f t="shared" si="10"/>
        <v>0.60585908744592243</v>
      </c>
      <c r="I25" s="122">
        <f t="shared" si="10"/>
        <v>0.57384438359566392</v>
      </c>
      <c r="J25" s="122">
        <f t="shared" si="10"/>
        <v>0.95616643230888843</v>
      </c>
      <c r="K25" s="122">
        <f t="shared" si="10"/>
        <v>0.81009056923467904</v>
      </c>
      <c r="L25" s="122">
        <f t="shared" si="10"/>
        <v>0.86226238305651515</v>
      </c>
      <c r="M25" s="122">
        <f t="shared" si="10"/>
        <v>0.80566975665136709</v>
      </c>
      <c r="N25" s="122">
        <f t="shared" si="10"/>
        <v>0.30124745730038432</v>
      </c>
      <c r="O25" s="122">
        <f t="shared" si="10"/>
        <v>1.4023367191606793</v>
      </c>
      <c r="P25" s="122">
        <f t="shared" si="10"/>
        <v>1.9132400029599603</v>
      </c>
      <c r="Q25" s="122">
        <f t="shared" si="10"/>
        <v>0.63808225181354949</v>
      </c>
      <c r="R25" s="122">
        <f t="shared" ref="R25:V25" si="11">SUM(R26:R27)</f>
        <v>0.16263129785557581</v>
      </c>
      <c r="S25" s="122">
        <f t="shared" si="11"/>
        <v>0.20229808178933745</v>
      </c>
      <c r="T25" s="122">
        <f t="shared" si="11"/>
        <v>0</v>
      </c>
      <c r="U25" s="122">
        <f t="shared" si="11"/>
        <v>0</v>
      </c>
      <c r="V25" s="122">
        <f t="shared" si="11"/>
        <v>7.5786500734432341E-2</v>
      </c>
      <c r="W25" s="122">
        <f t="shared" ref="W25:Y25" si="12">SUM(W26:W27)</f>
        <v>0.82434752309421266</v>
      </c>
      <c r="X25" s="122">
        <f t="shared" si="12"/>
        <v>2.6644196256927795</v>
      </c>
      <c r="Y25" s="122">
        <f t="shared" si="12"/>
        <v>1.4063055396985478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2.9058521675043244E-2</v>
      </c>
      <c r="H26" s="98">
        <v>0.59221359532674778</v>
      </c>
      <c r="I26" s="98">
        <v>0.56171098634916394</v>
      </c>
      <c r="J26" s="98">
        <v>0.93589930661119269</v>
      </c>
      <c r="K26" s="98">
        <v>0.7921089163055588</v>
      </c>
      <c r="L26" s="98">
        <v>0.84417092555484974</v>
      </c>
      <c r="M26" s="98">
        <v>0.78881411399056545</v>
      </c>
      <c r="N26" s="98">
        <v>0.2956293972898742</v>
      </c>
      <c r="O26" s="98">
        <v>1.3736918639321933</v>
      </c>
      <c r="P26" s="98">
        <v>1.8730536309842216</v>
      </c>
      <c r="Q26" s="98">
        <v>0.62540989828647764</v>
      </c>
      <c r="R26" s="98">
        <v>0.15942037925161079</v>
      </c>
      <c r="S26" s="98">
        <v>0.19832353710228914</v>
      </c>
      <c r="T26" s="98">
        <v>0</v>
      </c>
      <c r="U26" s="98">
        <v>0</v>
      </c>
      <c r="V26" s="98">
        <v>7.431061018442664E-2</v>
      </c>
      <c r="W26" s="98">
        <v>0.80830958125353813</v>
      </c>
      <c r="X26" s="98">
        <v>2.6125831586649446</v>
      </c>
      <c r="Y26" s="98">
        <v>1.3789182492428795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6.8708808129528472E-4</v>
      </c>
      <c r="H27" s="98">
        <v>1.3645492119174646E-2</v>
      </c>
      <c r="I27" s="98">
        <v>1.2133397246499989E-2</v>
      </c>
      <c r="J27" s="98">
        <v>2.0267125697695707E-2</v>
      </c>
      <c r="K27" s="98">
        <v>1.7981652929120261E-2</v>
      </c>
      <c r="L27" s="98">
        <v>1.8091457501665395E-2</v>
      </c>
      <c r="M27" s="98">
        <v>1.6855642660801688E-2</v>
      </c>
      <c r="N27" s="98">
        <v>5.6180600105101243E-3</v>
      </c>
      <c r="O27" s="98">
        <v>2.8644855228485873E-2</v>
      </c>
      <c r="P27" s="98">
        <v>4.0186371975738822E-2</v>
      </c>
      <c r="Q27" s="98">
        <v>1.2672353527071894E-2</v>
      </c>
      <c r="R27" s="98">
        <v>3.2109186039650304E-3</v>
      </c>
      <c r="S27" s="98">
        <v>3.9745446870483028E-3</v>
      </c>
      <c r="T27" s="98">
        <v>0</v>
      </c>
      <c r="U27" s="98">
        <v>0</v>
      </c>
      <c r="V27" s="98">
        <v>1.4758905500056967E-3</v>
      </c>
      <c r="W27" s="98">
        <v>1.603794184067453E-2</v>
      </c>
      <c r="X27" s="98">
        <v>5.1836467027835044E-2</v>
      </c>
      <c r="Y27" s="98">
        <v>2.7387290455668126E-2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2.981154064355267E-3</v>
      </c>
      <c r="H28" s="122">
        <f t="shared" si="13"/>
        <v>7.7401934046597953E-2</v>
      </c>
      <c r="I28" s="122">
        <f t="shared" si="13"/>
        <v>4.5951522889167359E-2</v>
      </c>
      <c r="J28" s="122">
        <f t="shared" si="13"/>
        <v>1.7053107044710851E-2</v>
      </c>
      <c r="K28" s="122">
        <f t="shared" si="13"/>
        <v>9.4347015291207217E-2</v>
      </c>
      <c r="L28" s="122">
        <f t="shared" si="13"/>
        <v>0.12697900738056112</v>
      </c>
      <c r="M28" s="122">
        <f t="shared" si="13"/>
        <v>0.14352353321490013</v>
      </c>
      <c r="N28" s="122">
        <f t="shared" si="13"/>
        <v>0.35344904362237267</v>
      </c>
      <c r="O28" s="122">
        <f t="shared" si="13"/>
        <v>0.16470242614938527</v>
      </c>
      <c r="P28" s="122">
        <f t="shared" si="13"/>
        <v>0.12037904700259025</v>
      </c>
      <c r="Q28" s="122">
        <f t="shared" si="13"/>
        <v>7.3373018302652082E-2</v>
      </c>
      <c r="R28" s="122">
        <f t="shared" si="13"/>
        <v>3.0823808900613099E-2</v>
      </c>
      <c r="S28" s="122">
        <f t="shared" si="13"/>
        <v>4.6437124984750458E-2</v>
      </c>
      <c r="T28" s="122">
        <f t="shared" si="13"/>
        <v>0</v>
      </c>
      <c r="U28" s="122">
        <f t="shared" si="13"/>
        <v>0</v>
      </c>
      <c r="V28" s="122">
        <f t="shared" si="13"/>
        <v>6.4434459635682589E-2</v>
      </c>
      <c r="W28" s="122">
        <f t="shared" si="13"/>
        <v>0.18023324148072911</v>
      </c>
      <c r="X28" s="122">
        <f t="shared" si="13"/>
        <v>0.67621746534693628</v>
      </c>
      <c r="Y28" s="122">
        <f t="shared" si="13"/>
        <v>1.4138172326324543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2.981154064355267E-3</v>
      </c>
      <c r="H29" s="98">
        <v>7.7401934046597953E-2</v>
      </c>
      <c r="I29" s="98">
        <v>4.5951522889167359E-2</v>
      </c>
      <c r="J29" s="98">
        <v>1.7053107044710851E-2</v>
      </c>
      <c r="K29" s="98">
        <v>9.4347015291207217E-2</v>
      </c>
      <c r="L29" s="98">
        <v>0.12697900738056112</v>
      </c>
      <c r="M29" s="98">
        <v>0.14352353321490013</v>
      </c>
      <c r="N29" s="98">
        <v>0.35344904362237267</v>
      </c>
      <c r="O29" s="98">
        <v>0.16470242614938527</v>
      </c>
      <c r="P29" s="98">
        <v>0.12037904700259025</v>
      </c>
      <c r="Q29" s="98">
        <v>7.3373018302652082E-2</v>
      </c>
      <c r="R29" s="98">
        <v>3.0823808900613099E-2</v>
      </c>
      <c r="S29" s="98">
        <v>4.6437124984750458E-2</v>
      </c>
      <c r="T29" s="98">
        <v>0</v>
      </c>
      <c r="U29" s="98">
        <v>0</v>
      </c>
      <c r="V29" s="98">
        <v>6.4434459635682589E-2</v>
      </c>
      <c r="W29" s="98">
        <v>0.18023324148072911</v>
      </c>
      <c r="X29" s="98">
        <v>0.67621746534693628</v>
      </c>
      <c r="Y29" s="98">
        <v>1.4138172326324543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5.4951180267562068E-3</v>
      </c>
      <c r="H30" s="122">
        <v>0.11455836815909287</v>
      </c>
      <c r="I30" s="122">
        <v>0.113541278649987</v>
      </c>
      <c r="J30" s="122">
        <v>0.20182099222699093</v>
      </c>
      <c r="K30" s="122">
        <v>0.23509192147474178</v>
      </c>
      <c r="L30" s="122">
        <v>0.21099427052217978</v>
      </c>
      <c r="M30" s="122">
        <v>0.23809509936959061</v>
      </c>
      <c r="N30" s="122">
        <v>0.20891299349847803</v>
      </c>
      <c r="O30" s="122">
        <v>0.35681748771038296</v>
      </c>
      <c r="P30" s="122">
        <v>0.33400762957908503</v>
      </c>
      <c r="Q30" s="122">
        <v>0.13308670745182857</v>
      </c>
      <c r="R30" s="122">
        <v>3.7840577327664222E-2</v>
      </c>
      <c r="S30" s="122">
        <v>4.8250867796628405E-2</v>
      </c>
      <c r="T30" s="122">
        <v>0</v>
      </c>
      <c r="U30" s="122">
        <v>0</v>
      </c>
      <c r="V30" s="122">
        <v>9.5289713362204237E-2</v>
      </c>
      <c r="W30" s="122">
        <v>0.31462982498652226</v>
      </c>
      <c r="X30" s="122">
        <v>1.0035795337319564</v>
      </c>
      <c r="Y30" s="122">
        <v>0.6309118464860265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4.7713151337006965E-4</v>
      </c>
      <c r="I31" s="98">
        <v>1.8260657309264E-4</v>
      </c>
      <c r="J31" s="98">
        <v>5.9373350401901103E-4</v>
      </c>
      <c r="K31" s="98">
        <v>8.4423934208169033E-4</v>
      </c>
      <c r="L31" s="98">
        <v>7.996081704111426E-4</v>
      </c>
      <c r="M31" s="98">
        <v>7.5330206323341023E-4</v>
      </c>
      <c r="N31" s="98">
        <v>5.9881936424691453E-4</v>
      </c>
      <c r="O31" s="98">
        <v>2.3798270719285579E-3</v>
      </c>
      <c r="P31" s="98">
        <v>2.2249830720017425E-3</v>
      </c>
      <c r="Q31" s="98">
        <v>5.2677989065760757E-4</v>
      </c>
      <c r="R31" s="98">
        <v>1.0340270085287489E-4</v>
      </c>
      <c r="S31" s="98">
        <v>2.1431560855383213E-4</v>
      </c>
      <c r="T31" s="98">
        <v>0</v>
      </c>
      <c r="U31" s="98">
        <v>0</v>
      </c>
      <c r="V31" s="98">
        <v>6.5700966425900117E-4</v>
      </c>
      <c r="W31" s="98">
        <v>1.4559884848189073E-3</v>
      </c>
      <c r="X31" s="98">
        <v>3.8415558605262171E-3</v>
      </c>
      <c r="Y31" s="98">
        <v>2.2279791287785804E-3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1.1338728448723206E-4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1.1656663282610083E-4</v>
      </c>
      <c r="Y32" s="98">
        <v>1.1771192723370256E-4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2.1236452811074479E-5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2.1772674931048866E-5</v>
      </c>
      <c r="Y33" s="101">
        <v>1.8646797793219695E-5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9.2150831676157579E-5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9.479395789505196E-5</v>
      </c>
      <c r="Y34" s="104">
        <v>9.9065129440482869E-5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2.0723421001325932E-3</v>
      </c>
      <c r="H35" s="101">
        <v>3.8215051506848369E-2</v>
      </c>
      <c r="I35" s="101">
        <v>3.8068678746015746E-3</v>
      </c>
      <c r="J35" s="101">
        <v>1.6730161305555213E-2</v>
      </c>
      <c r="K35" s="101">
        <v>7.7993217097381065E-2</v>
      </c>
      <c r="L35" s="101">
        <v>6.1154473618394656E-2</v>
      </c>
      <c r="M35" s="101">
        <v>8.7525990212574567E-2</v>
      </c>
      <c r="N35" s="101">
        <v>7.2771035986865337E-2</v>
      </c>
      <c r="O35" s="101">
        <v>0.122999201896436</v>
      </c>
      <c r="P35" s="101">
        <v>8.7617429089837218E-2</v>
      </c>
      <c r="Q35" s="101">
        <v>1.197363071304487E-2</v>
      </c>
      <c r="R35" s="101">
        <v>9.1843693885935059E-3</v>
      </c>
      <c r="S35" s="101">
        <v>1.2103352524611342E-2</v>
      </c>
      <c r="T35" s="101">
        <v>0</v>
      </c>
      <c r="U35" s="101">
        <v>0</v>
      </c>
      <c r="V35" s="101">
        <v>2.6404433800992336E-2</v>
      </c>
      <c r="W35" s="101">
        <v>6.5237890858383024E-2</v>
      </c>
      <c r="X35" s="101">
        <v>0</v>
      </c>
      <c r="Y35" s="101">
        <v>0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3.4227759266236132E-3</v>
      </c>
      <c r="H36" s="104">
        <v>7.5866185138874442E-2</v>
      </c>
      <c r="I36" s="104">
        <v>0.1095518042022928</v>
      </c>
      <c r="J36" s="104">
        <v>0.18449709741741671</v>
      </c>
      <c r="K36" s="104">
        <v>0.15625446503527901</v>
      </c>
      <c r="L36" s="104">
        <v>0.14904018873337399</v>
      </c>
      <c r="M36" s="104">
        <v>0.14981580709378264</v>
      </c>
      <c r="N36" s="104">
        <v>0.13554313814736579</v>
      </c>
      <c r="O36" s="104">
        <v>0.23132507145753117</v>
      </c>
      <c r="P36" s="104">
        <v>0.24416521741724606</v>
      </c>
      <c r="Q36" s="104">
        <v>0.12058629684812609</v>
      </c>
      <c r="R36" s="104">
        <v>2.8552805238217842E-2</v>
      </c>
      <c r="S36" s="104">
        <v>3.5933199663463228E-2</v>
      </c>
      <c r="T36" s="104">
        <v>0</v>
      </c>
      <c r="U36" s="104">
        <v>0</v>
      </c>
      <c r="V36" s="104">
        <v>6.8228269896952895E-2</v>
      </c>
      <c r="W36" s="104">
        <v>0.24793594564332033</v>
      </c>
      <c r="X36" s="104">
        <v>0.99962141123860415</v>
      </c>
      <c r="Y36" s="104">
        <v>0.62856615543001426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7.7825482593891332E-4</v>
      </c>
      <c r="H37" s="98">
        <v>1.5520198593024961E-2</v>
      </c>
      <c r="I37" s="98">
        <v>2.2668271908275157E-2</v>
      </c>
      <c r="J37" s="98">
        <v>3.7491257265718558E-2</v>
      </c>
      <c r="K37" s="98">
        <v>3.2023019102830182E-2</v>
      </c>
      <c r="L37" s="98">
        <v>3.0760437150674072E-2</v>
      </c>
      <c r="M37" s="98">
        <v>3.0245824729211421E-2</v>
      </c>
      <c r="N37" s="98">
        <v>2.2825132934271356E-2</v>
      </c>
      <c r="O37" s="98">
        <v>4.254325894427026E-2</v>
      </c>
      <c r="P37" s="98">
        <v>4.4092173152614843E-2</v>
      </c>
      <c r="Q37" s="98">
        <v>2.0841694542945956E-2</v>
      </c>
      <c r="R37" s="98">
        <v>5.5471747816296371E-3</v>
      </c>
      <c r="S37" s="98">
        <v>7.0135912610623337E-3</v>
      </c>
      <c r="T37" s="98">
        <v>0</v>
      </c>
      <c r="U37" s="98">
        <v>0</v>
      </c>
      <c r="V37" s="98">
        <v>1.0492240678872044E-2</v>
      </c>
      <c r="W37" s="98">
        <v>4.6653759088281607E-2</v>
      </c>
      <c r="X37" s="98">
        <v>0.19067853425841733</v>
      </c>
      <c r="Y37" s="98">
        <v>9.8199646112444874E-2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2.6445211006846997E-3</v>
      </c>
      <c r="H38" s="98">
        <v>6.0345986545849474E-2</v>
      </c>
      <c r="I38" s="98">
        <v>8.6883532294017643E-2</v>
      </c>
      <c r="J38" s="98">
        <v>0.14700584015169815</v>
      </c>
      <c r="K38" s="98">
        <v>0.12423144593244882</v>
      </c>
      <c r="L38" s="98">
        <v>0.11827975158269992</v>
      </c>
      <c r="M38" s="98">
        <v>0.11956998236457123</v>
      </c>
      <c r="N38" s="98">
        <v>0.11271800521309443</v>
      </c>
      <c r="O38" s="98">
        <v>0.1887818125132609</v>
      </c>
      <c r="P38" s="98">
        <v>0.20007304426463121</v>
      </c>
      <c r="Q38" s="98">
        <v>9.9744602305180133E-2</v>
      </c>
      <c r="R38" s="98">
        <v>2.3005630456588204E-2</v>
      </c>
      <c r="S38" s="98">
        <v>2.8919608402400897E-2</v>
      </c>
      <c r="T38" s="98">
        <v>0</v>
      </c>
      <c r="U38" s="98">
        <v>0</v>
      </c>
      <c r="V38" s="98">
        <v>5.7736029218080846E-2</v>
      </c>
      <c r="W38" s="98">
        <v>0.20128218655503871</v>
      </c>
      <c r="X38" s="98">
        <v>0.80894287698018685</v>
      </c>
      <c r="Y38" s="98">
        <v>0.53036650931756935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2.8425594978937242E-3</v>
      </c>
      <c r="H39" s="122">
        <v>5.9229091664945749E-2</v>
      </c>
      <c r="I39" s="122">
        <v>5.6176749766844891E-2</v>
      </c>
      <c r="J39" s="122">
        <v>9.3683237705194669E-2</v>
      </c>
      <c r="K39" s="122">
        <v>0.10709863352322731</v>
      </c>
      <c r="L39" s="122">
        <v>9.4217131183661637E-2</v>
      </c>
      <c r="M39" s="122">
        <v>0.10190694899364929</v>
      </c>
      <c r="N39" s="122">
        <v>9.0408275170392224E-2</v>
      </c>
      <c r="O39" s="122">
        <v>0.16862080212851666</v>
      </c>
      <c r="P39" s="122">
        <v>0.15766345571855986</v>
      </c>
      <c r="Q39" s="122">
        <v>6.1232636419861458E-2</v>
      </c>
      <c r="R39" s="122">
        <v>1.756188708251093E-2</v>
      </c>
      <c r="S39" s="122">
        <v>2.2176545564150885E-2</v>
      </c>
      <c r="T39" s="122">
        <v>0</v>
      </c>
      <c r="U39" s="122">
        <v>0</v>
      </c>
      <c r="V39" s="122">
        <v>5.4734513055705716E-2</v>
      </c>
      <c r="W39" s="122">
        <v>0.16289223110388515</v>
      </c>
      <c r="X39" s="122">
        <v>0.51061722309589375</v>
      </c>
      <c r="Y39" s="122">
        <v>0.27348409782072286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9.0856549903771104E-5</v>
      </c>
      <c r="H40" s="98">
        <v>2.5977200992890891E-3</v>
      </c>
      <c r="I40" s="98">
        <v>2.8419183240015263E-3</v>
      </c>
      <c r="J40" s="98">
        <v>4.4026784350504064E-3</v>
      </c>
      <c r="K40" s="98">
        <v>3.6335825726805078E-3</v>
      </c>
      <c r="L40" s="98">
        <v>4.1484831963152771E-3</v>
      </c>
      <c r="M40" s="98">
        <v>5.6047627567410701E-3</v>
      </c>
      <c r="N40" s="98">
        <v>2.1762445951200183E-3</v>
      </c>
      <c r="O40" s="98">
        <v>2.7579739090089407E-2</v>
      </c>
      <c r="P40" s="98">
        <v>2.6026342082894883E-2</v>
      </c>
      <c r="Q40" s="98">
        <v>8.5326147414179175E-3</v>
      </c>
      <c r="R40" s="98">
        <v>1.7452104901765403E-3</v>
      </c>
      <c r="S40" s="98">
        <v>3.5127155312628267E-3</v>
      </c>
      <c r="T40" s="98">
        <v>0</v>
      </c>
      <c r="U40" s="98">
        <v>0</v>
      </c>
      <c r="V40" s="98">
        <v>1.4346649606909635E-2</v>
      </c>
      <c r="W40" s="98">
        <v>3.3910326878366905E-2</v>
      </c>
      <c r="X40" s="98">
        <v>7.9088048661923718E-2</v>
      </c>
      <c r="Y40" s="98">
        <v>4.8636712117447425E-2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2.751702947989953E-3</v>
      </c>
      <c r="H41" s="33">
        <v>5.663137156565666E-2</v>
      </c>
      <c r="I41" s="33">
        <v>5.3334831442843365E-2</v>
      </c>
      <c r="J41" s="33">
        <v>8.9280559270144264E-2</v>
      </c>
      <c r="K41" s="33">
        <v>0.1034650509505468</v>
      </c>
      <c r="L41" s="33">
        <v>9.0068647987346359E-2</v>
      </c>
      <c r="M41" s="33">
        <v>9.6302186236908213E-2</v>
      </c>
      <c r="N41" s="33">
        <v>8.8232030575272208E-2</v>
      </c>
      <c r="O41" s="33">
        <v>0.14104106303842726</v>
      </c>
      <c r="P41" s="33">
        <v>0.13163711363566497</v>
      </c>
      <c r="Q41" s="33">
        <v>5.2700021678443537E-2</v>
      </c>
      <c r="R41" s="33">
        <v>1.5816676592334392E-2</v>
      </c>
      <c r="S41" s="33">
        <v>1.866383003288806E-2</v>
      </c>
      <c r="T41" s="33">
        <v>0</v>
      </c>
      <c r="U41" s="33">
        <v>0</v>
      </c>
      <c r="V41" s="33">
        <v>4.038786344879608E-2</v>
      </c>
      <c r="W41" s="33">
        <v>0.12898190422551825</v>
      </c>
      <c r="X41" s="33">
        <v>0.43152917443396999</v>
      </c>
      <c r="Y41" s="33">
        <v>0.22484738570327545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51.917040196253758</v>
      </c>
      <c r="D43" s="117">
        <f t="shared" si="14"/>
        <v>51.205825709024928</v>
      </c>
      <c r="E43" s="117">
        <f t="shared" si="14"/>
        <v>57.325980877650345</v>
      </c>
      <c r="F43" s="117">
        <f t="shared" si="14"/>
        <v>73.831237086221492</v>
      </c>
      <c r="G43" s="117">
        <f t="shared" si="14"/>
        <v>28.859902560544747</v>
      </c>
      <c r="H43" s="117">
        <f t="shared" si="14"/>
        <v>20.321151707627585</v>
      </c>
      <c r="I43" s="117">
        <f t="shared" si="14"/>
        <v>20.587904285981107</v>
      </c>
      <c r="J43" s="117">
        <f t="shared" si="14"/>
        <v>34.424677175750318</v>
      </c>
      <c r="K43" s="117">
        <f t="shared" si="14"/>
        <v>35.236559471034028</v>
      </c>
      <c r="L43" s="117">
        <f t="shared" si="14"/>
        <v>24.02141044713585</v>
      </c>
      <c r="M43" s="117">
        <f t="shared" si="14"/>
        <v>21.050505617314357</v>
      </c>
      <c r="N43" s="117">
        <f t="shared" si="14"/>
        <v>26.029558576197857</v>
      </c>
      <c r="O43" s="117">
        <f t="shared" si="14"/>
        <v>31.477682745392137</v>
      </c>
      <c r="P43" s="117">
        <f t="shared" si="14"/>
        <v>22.122017615263474</v>
      </c>
      <c r="Q43" s="117">
        <f t="shared" si="14"/>
        <v>5.0286087935110901E-4</v>
      </c>
      <c r="R43" s="117">
        <f t="shared" ref="R43:V43" si="15">R44+R47+R49+R58</f>
        <v>14.829884936731839</v>
      </c>
      <c r="S43" s="117">
        <f t="shared" si="15"/>
        <v>29.202927787658076</v>
      </c>
      <c r="T43" s="117">
        <f t="shared" si="15"/>
        <v>22.55174488930783</v>
      </c>
      <c r="U43" s="117">
        <f t="shared" si="15"/>
        <v>34.520075277119695</v>
      </c>
      <c r="V43" s="117">
        <f t="shared" si="15"/>
        <v>32.183673887172269</v>
      </c>
      <c r="W43" s="117">
        <f t="shared" ref="W43:Y43" si="16">W44+W47+W49+W58</f>
        <v>18.334021962643973</v>
      </c>
      <c r="X43" s="117">
        <f t="shared" si="16"/>
        <v>9.0460055495755611</v>
      </c>
      <c r="Y43" s="117">
        <f t="shared" si="16"/>
        <v>12.493543849345901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37.153678455628295</v>
      </c>
      <c r="D44" s="122">
        <f t="shared" si="17"/>
        <v>37.343654711812675</v>
      </c>
      <c r="E44" s="122">
        <f t="shared" si="17"/>
        <v>42.011907558203973</v>
      </c>
      <c r="F44" s="122">
        <f t="shared" si="17"/>
        <v>54.78509879223212</v>
      </c>
      <c r="G44" s="122">
        <f t="shared" si="17"/>
        <v>20.938622937487295</v>
      </c>
      <c r="H44" s="122">
        <f t="shared" si="17"/>
        <v>14.418100502491342</v>
      </c>
      <c r="I44" s="122">
        <f t="shared" si="17"/>
        <v>14.948740707320155</v>
      </c>
      <c r="J44" s="122">
        <f t="shared" si="17"/>
        <v>25.905158884761125</v>
      </c>
      <c r="K44" s="122">
        <f t="shared" si="17"/>
        <v>23.74161263823764</v>
      </c>
      <c r="L44" s="122">
        <f t="shared" si="17"/>
        <v>15.423208128740034</v>
      </c>
      <c r="M44" s="122">
        <f t="shared" si="17"/>
        <v>15.245191250202124</v>
      </c>
      <c r="N44" s="122">
        <f t="shared" si="17"/>
        <v>15.234144329895614</v>
      </c>
      <c r="O44" s="122">
        <f t="shared" si="17"/>
        <v>16.499409441777726</v>
      </c>
      <c r="P44" s="122">
        <f t="shared" si="17"/>
        <v>12.027671946257687</v>
      </c>
      <c r="Q44" s="122">
        <f t="shared" si="17"/>
        <v>3.5023881429597272E-4</v>
      </c>
      <c r="R44" s="122">
        <f t="shared" ref="R44:V44" si="18">SUM(R45:R46)</f>
        <v>8.2589028051273861</v>
      </c>
      <c r="S44" s="122">
        <f t="shared" si="18"/>
        <v>16.044029654347408</v>
      </c>
      <c r="T44" s="122">
        <f t="shared" si="18"/>
        <v>12.447477134359913</v>
      </c>
      <c r="U44" s="122">
        <f t="shared" si="18"/>
        <v>19.705989852228829</v>
      </c>
      <c r="V44" s="122">
        <f t="shared" si="18"/>
        <v>18.654678472072288</v>
      </c>
      <c r="W44" s="122">
        <f t="shared" ref="W44:Y44" si="19">SUM(W45:W46)</f>
        <v>9.9216429653888429</v>
      </c>
      <c r="X44" s="122">
        <f t="shared" si="19"/>
        <v>4.9971974836869322</v>
      </c>
      <c r="Y44" s="122">
        <f t="shared" si="19"/>
        <v>4.1672666990763378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36.3109866873437</v>
      </c>
      <c r="D45" s="98">
        <v>36.472071798053015</v>
      </c>
      <c r="E45" s="98">
        <v>41.086634071413577</v>
      </c>
      <c r="F45" s="98">
        <v>53.501848252135964</v>
      </c>
      <c r="G45" s="98">
        <v>20.454965739771996</v>
      </c>
      <c r="H45" s="98">
        <v>14.093368100424707</v>
      </c>
      <c r="I45" s="98">
        <v>14.632663710625801</v>
      </c>
      <c r="J45" s="98">
        <v>25.356067122494967</v>
      </c>
      <c r="K45" s="98">
        <v>23.214617935853035</v>
      </c>
      <c r="L45" s="98">
        <v>15.099607888391672</v>
      </c>
      <c r="M45" s="98">
        <v>14.926242333617456</v>
      </c>
      <c r="N45" s="98">
        <v>14.950037908480128</v>
      </c>
      <c r="O45" s="98">
        <v>16.162383969679905</v>
      </c>
      <c r="P45" s="98">
        <v>11.77503845642542</v>
      </c>
      <c r="Q45" s="98">
        <v>3.4328304948501548E-4</v>
      </c>
      <c r="R45" s="98">
        <v>8.09584277292576</v>
      </c>
      <c r="S45" s="98">
        <v>15.728813057840396</v>
      </c>
      <c r="T45" s="98">
        <v>12.203879560128344</v>
      </c>
      <c r="U45" s="98">
        <v>19.321476157560035</v>
      </c>
      <c r="V45" s="98">
        <v>18.291391298188859</v>
      </c>
      <c r="W45" s="98">
        <v>9.7286142628271222</v>
      </c>
      <c r="X45" s="98">
        <v>4.8999766630260853</v>
      </c>
      <c r="Y45" s="98">
        <v>4.0861106911733174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0.84269176828459413</v>
      </c>
      <c r="D46" s="98">
        <v>0.87158291375966124</v>
      </c>
      <c r="E46" s="98">
        <v>0.92527348679039856</v>
      </c>
      <c r="F46" s="98">
        <v>1.2832505400961554</v>
      </c>
      <c r="G46" s="98">
        <v>0.48365719771530008</v>
      </c>
      <c r="H46" s="98">
        <v>0.32473240206663456</v>
      </c>
      <c r="I46" s="98">
        <v>0.31607699669435468</v>
      </c>
      <c r="J46" s="98">
        <v>0.54909176226615775</v>
      </c>
      <c r="K46" s="98">
        <v>0.52699470238460422</v>
      </c>
      <c r="L46" s="98">
        <v>0.32360024034836304</v>
      </c>
      <c r="M46" s="98">
        <v>0.31894891658466906</v>
      </c>
      <c r="N46" s="98">
        <v>0.28410642141548426</v>
      </c>
      <c r="O46" s="98">
        <v>0.33702547209781991</v>
      </c>
      <c r="P46" s="98">
        <v>0.25263348983226608</v>
      </c>
      <c r="Q46" s="98">
        <v>6.9557648109572451E-6</v>
      </c>
      <c r="R46" s="98">
        <v>0.16306003220162646</v>
      </c>
      <c r="S46" s="98">
        <v>0.31521659650701106</v>
      </c>
      <c r="T46" s="98">
        <v>0.24359757423156816</v>
      </c>
      <c r="U46" s="98">
        <v>0.38451369466879498</v>
      </c>
      <c r="V46" s="98">
        <v>0.36328717388342707</v>
      </c>
      <c r="W46" s="98">
        <v>0.19302870256172056</v>
      </c>
      <c r="X46" s="98">
        <v>9.7220820660846627E-2</v>
      </c>
      <c r="Y46" s="98">
        <v>8.1156007903020619E-2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2.6139172922559037</v>
      </c>
      <c r="D47" s="122">
        <f t="shared" si="20"/>
        <v>1.5447723668845743</v>
      </c>
      <c r="E47" s="122">
        <f t="shared" si="20"/>
        <v>3.7663757720702313</v>
      </c>
      <c r="F47" s="122">
        <f t="shared" si="20"/>
        <v>2.3837998284197344</v>
      </c>
      <c r="G47" s="122">
        <f t="shared" si="20"/>
        <v>2.0914925157212441</v>
      </c>
      <c r="H47" s="122">
        <f t="shared" si="20"/>
        <v>1.820369231490558</v>
      </c>
      <c r="I47" s="122">
        <f t="shared" si="20"/>
        <v>1.2001456566347239</v>
      </c>
      <c r="J47" s="122">
        <f t="shared" si="20"/>
        <v>0.4658598788123281</v>
      </c>
      <c r="K47" s="122">
        <f t="shared" si="20"/>
        <v>2.4811701258903112</v>
      </c>
      <c r="L47" s="122">
        <f t="shared" si="20"/>
        <v>2.526882246873166</v>
      </c>
      <c r="M47" s="122">
        <f t="shared" si="20"/>
        <v>1.7212833948673287</v>
      </c>
      <c r="N47" s="122">
        <f t="shared" si="20"/>
        <v>5.834091003989041</v>
      </c>
      <c r="O47" s="122">
        <f t="shared" si="20"/>
        <v>3.5929280783830255</v>
      </c>
      <c r="P47" s="122">
        <f t="shared" si="20"/>
        <v>1.9898259615527056</v>
      </c>
      <c r="Q47" s="122">
        <f t="shared" si="20"/>
        <v>0</v>
      </c>
      <c r="R47" s="122">
        <f t="shared" si="20"/>
        <v>2.3422039000136925</v>
      </c>
      <c r="S47" s="122">
        <f t="shared" si="20"/>
        <v>5.2324841198413319</v>
      </c>
      <c r="T47" s="122">
        <f t="shared" si="20"/>
        <v>2.8499998506904993</v>
      </c>
      <c r="U47" s="122">
        <f t="shared" si="20"/>
        <v>4.1970809050127693</v>
      </c>
      <c r="V47" s="122">
        <f t="shared" si="20"/>
        <v>4.0824630755301561</v>
      </c>
      <c r="W47" s="122">
        <f t="shared" si="20"/>
        <v>2.3166069647466649</v>
      </c>
      <c r="X47" s="122">
        <f t="shared" si="20"/>
        <v>1.2354582409065455</v>
      </c>
      <c r="Y47" s="122">
        <f t="shared" si="20"/>
        <v>5.0599927249116012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2.6139172922559037</v>
      </c>
      <c r="D48" s="98">
        <v>1.5447723668845743</v>
      </c>
      <c r="E48" s="98">
        <v>3.7663757720702313</v>
      </c>
      <c r="F48" s="98">
        <v>2.3837998284197344</v>
      </c>
      <c r="G48" s="98">
        <v>2.0914925157212441</v>
      </c>
      <c r="H48" s="98">
        <v>1.820369231490558</v>
      </c>
      <c r="I48" s="98">
        <v>1.2001456566347239</v>
      </c>
      <c r="J48" s="98">
        <v>0.4658598788123281</v>
      </c>
      <c r="K48" s="98">
        <v>2.4811701258903112</v>
      </c>
      <c r="L48" s="98">
        <v>2.526882246873166</v>
      </c>
      <c r="M48" s="98">
        <v>1.7212833948673287</v>
      </c>
      <c r="N48" s="98">
        <v>5.834091003989041</v>
      </c>
      <c r="O48" s="98">
        <v>3.5929280783830255</v>
      </c>
      <c r="P48" s="98">
        <v>1.9898259615527056</v>
      </c>
      <c r="Q48" s="98">
        <v>0</v>
      </c>
      <c r="R48" s="98">
        <v>2.3422039000136925</v>
      </c>
      <c r="S48" s="98">
        <v>5.2324841198413319</v>
      </c>
      <c r="T48" s="98">
        <v>2.8499998506904993</v>
      </c>
      <c r="U48" s="98">
        <v>4.1970809050127693</v>
      </c>
      <c r="V48" s="98">
        <v>4.0824630755301561</v>
      </c>
      <c r="W48" s="98">
        <v>2.3166069647466649</v>
      </c>
      <c r="X48" s="98">
        <v>1.2354582409065455</v>
      </c>
      <c r="Y48" s="98">
        <v>5.0599927249116012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8.3437505125252454</v>
      </c>
      <c r="D49" s="122">
        <v>8.1934878216404172</v>
      </c>
      <c r="E49" s="122">
        <v>7.7527505556640941</v>
      </c>
      <c r="F49" s="122">
        <v>11.037999059671911</v>
      </c>
      <c r="G49" s="122">
        <v>3.8426009920890696</v>
      </c>
      <c r="H49" s="122">
        <v>2.6911107805894114</v>
      </c>
      <c r="I49" s="122">
        <v>2.9695609566809145</v>
      </c>
      <c r="J49" s="122">
        <v>5.5028607222965737</v>
      </c>
      <c r="K49" s="122">
        <v>6.1909608524986055</v>
      </c>
      <c r="L49" s="122">
        <v>4.1937383619593804</v>
      </c>
      <c r="M49" s="122">
        <v>2.8626775782014047</v>
      </c>
      <c r="N49" s="122">
        <v>3.4697909079391613</v>
      </c>
      <c r="O49" s="122">
        <v>7.7094731138951582</v>
      </c>
      <c r="P49" s="122">
        <v>5.503476726734764</v>
      </c>
      <c r="Q49" s="122">
        <v>1.0449419137619247E-4</v>
      </c>
      <c r="R49" s="122">
        <v>2.889529306208658</v>
      </c>
      <c r="S49" s="122">
        <v>5.4207308262711527</v>
      </c>
      <c r="T49" s="122">
        <v>4.8499965118654336</v>
      </c>
      <c r="U49" s="122">
        <v>7.0467091758575977</v>
      </c>
      <c r="V49" s="122">
        <v>5.9817853127192304</v>
      </c>
      <c r="W49" s="122">
        <v>3.9998231494440732</v>
      </c>
      <c r="X49" s="122">
        <v>1.8804439101997663</v>
      </c>
      <c r="Y49" s="122">
        <v>2.2874718989771696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0.12108592326131519</v>
      </c>
      <c r="D50" s="98">
        <v>0.1292505058941559</v>
      </c>
      <c r="E50" s="98">
        <v>0.13525243070556414</v>
      </c>
      <c r="F50" s="98">
        <v>9.2769035976527581E-2</v>
      </c>
      <c r="G50" s="98">
        <v>3.0258450354648844E-2</v>
      </c>
      <c r="H50" s="98">
        <v>1.108505787412859E-2</v>
      </c>
      <c r="I50" s="98">
        <v>1.7155746200966479E-2</v>
      </c>
      <c r="J50" s="98">
        <v>0.44263030538040771</v>
      </c>
      <c r="K50" s="98">
        <v>0.26642335713441895</v>
      </c>
      <c r="L50" s="98">
        <v>0.28804597261629711</v>
      </c>
      <c r="M50" s="98">
        <v>0.3295303754592494</v>
      </c>
      <c r="N50" s="98">
        <v>0.44449622600758437</v>
      </c>
      <c r="O50" s="98">
        <v>0.61117392619525224</v>
      </c>
      <c r="P50" s="98">
        <v>9.5420064015929298E-2</v>
      </c>
      <c r="Q50" s="98">
        <v>0</v>
      </c>
      <c r="R50" s="98">
        <v>6.3244255115091241E-2</v>
      </c>
      <c r="S50" s="98">
        <v>0.24267346484400412</v>
      </c>
      <c r="T50" s="98">
        <v>0.22720623451980518</v>
      </c>
      <c r="U50" s="98">
        <v>0.56407536473192743</v>
      </c>
      <c r="V50" s="98">
        <v>0.75003525510583424</v>
      </c>
      <c r="W50" s="98">
        <v>0.68396783121974014</v>
      </c>
      <c r="X50" s="98">
        <v>0.50390444494456954</v>
      </c>
      <c r="Y50" s="98">
        <v>0.85273124084526797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2.7028496017704059E-3</v>
      </c>
      <c r="D51" s="98">
        <v>0</v>
      </c>
      <c r="E51" s="98">
        <v>3.1671166824153571E-3</v>
      </c>
      <c r="F51" s="98">
        <v>0</v>
      </c>
      <c r="G51" s="98">
        <v>0</v>
      </c>
      <c r="H51" s="98">
        <v>0</v>
      </c>
      <c r="I51" s="98">
        <v>1.0835890315972309E-3</v>
      </c>
      <c r="J51" s="98">
        <v>1.7851732919567442E-2</v>
      </c>
      <c r="K51" s="98">
        <v>1.2512957495094182E-3</v>
      </c>
      <c r="L51" s="98">
        <v>4.3884827914971065E-3</v>
      </c>
      <c r="M51" s="98">
        <v>6.0945534856057335E-3</v>
      </c>
      <c r="N51" s="98">
        <v>8.9931313077977956E-3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7.8480829959636979E-3</v>
      </c>
      <c r="U51" s="98">
        <v>2.0135912009058083E-2</v>
      </c>
      <c r="V51" s="98">
        <v>1.2857130048786799E-2</v>
      </c>
      <c r="W51" s="98">
        <v>1.0698696182833371E-2</v>
      </c>
      <c r="X51" s="98">
        <v>2.8881712503856412E-2</v>
      </c>
      <c r="Y51" s="98">
        <v>3.9641646244911476E-2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5.3973593211695833E-4</v>
      </c>
      <c r="D52" s="101">
        <v>0</v>
      </c>
      <c r="E52" s="101">
        <v>6.2765480888780207E-4</v>
      </c>
      <c r="F52" s="101">
        <v>0</v>
      </c>
      <c r="G52" s="101">
        <v>0</v>
      </c>
      <c r="H52" s="101">
        <v>0</v>
      </c>
      <c r="I52" s="101">
        <v>2.2283975743208476E-4</v>
      </c>
      <c r="J52" s="101">
        <v>3.6453440393841895E-3</v>
      </c>
      <c r="K52" s="101">
        <v>2.5527935425895119E-4</v>
      </c>
      <c r="L52" s="101">
        <v>8.9681776486200105E-4</v>
      </c>
      <c r="M52" s="101">
        <v>1.2379180902387507E-3</v>
      </c>
      <c r="N52" s="101">
        <v>1.5394084328474887E-3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1.3813966983440534E-3</v>
      </c>
      <c r="U52" s="101">
        <v>3.318276439252677E-3</v>
      </c>
      <c r="V52" s="101">
        <v>1.9243564487708899E-3</v>
      </c>
      <c r="W52" s="101">
        <v>1.9681565639871933E-3</v>
      </c>
      <c r="X52" s="101">
        <v>5.731424133463359E-3</v>
      </c>
      <c r="Y52" s="101">
        <v>6.499906739694002E-3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2.1631136696534476E-3</v>
      </c>
      <c r="D53" s="104">
        <v>0</v>
      </c>
      <c r="E53" s="104">
        <v>2.5394618735275552E-3</v>
      </c>
      <c r="F53" s="104">
        <v>0</v>
      </c>
      <c r="G53" s="104">
        <v>0</v>
      </c>
      <c r="H53" s="104">
        <v>0</v>
      </c>
      <c r="I53" s="104">
        <v>8.6074927416514616E-4</v>
      </c>
      <c r="J53" s="104">
        <v>1.4206388880183253E-2</v>
      </c>
      <c r="K53" s="104">
        <v>9.9601639525046708E-4</v>
      </c>
      <c r="L53" s="104">
        <v>3.4916650266351057E-3</v>
      </c>
      <c r="M53" s="104">
        <v>4.8566353953669828E-3</v>
      </c>
      <c r="N53" s="104">
        <v>7.4537228749503061E-3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6.4666862976196452E-3</v>
      </c>
      <c r="U53" s="104">
        <v>1.6817635569805405E-2</v>
      </c>
      <c r="V53" s="104">
        <v>1.0932773600015908E-2</v>
      </c>
      <c r="W53" s="104">
        <v>8.7305396188461781E-3</v>
      </c>
      <c r="X53" s="104">
        <v>2.3150288370393055E-2</v>
      </c>
      <c r="Y53" s="104">
        <v>3.3141739505217475E-2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2.5768112193795991</v>
      </c>
      <c r="D54" s="101">
        <v>3.4644326905634579</v>
      </c>
      <c r="E54" s="101">
        <v>2.4261689251489735</v>
      </c>
      <c r="F54" s="101">
        <v>5.0682248578075795</v>
      </c>
      <c r="G54" s="101">
        <v>1.4120758866642613</v>
      </c>
      <c r="H54" s="101">
        <v>0.89689145215342891</v>
      </c>
      <c r="I54" s="101">
        <v>9.8142910815947879E-2</v>
      </c>
      <c r="J54" s="101">
        <v>0.41904599293736811</v>
      </c>
      <c r="K54" s="101">
        <v>1.9729946254280262</v>
      </c>
      <c r="L54" s="101">
        <v>1.1355038279483278</v>
      </c>
      <c r="M54" s="101">
        <v>0.93223921890337935</v>
      </c>
      <c r="N54" s="101">
        <v>1.0532493616711207</v>
      </c>
      <c r="O54" s="101">
        <v>2.4638596346717261</v>
      </c>
      <c r="P54" s="101">
        <v>1.4277399720164499</v>
      </c>
      <c r="Q54" s="101">
        <v>0</v>
      </c>
      <c r="R54" s="101">
        <v>0.68591031622107745</v>
      </c>
      <c r="S54" s="101">
        <v>1.3096475825514722</v>
      </c>
      <c r="T54" s="101">
        <v>0.8410793176226331</v>
      </c>
      <c r="U54" s="101">
        <v>2.0796191173828484</v>
      </c>
      <c r="V54" s="101">
        <v>1.456167409458742</v>
      </c>
      <c r="W54" s="101">
        <v>0.68811792705407504</v>
      </c>
      <c r="X54" s="101">
        <v>0</v>
      </c>
      <c r="Y54" s="101">
        <v>0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5.6431505202825605</v>
      </c>
      <c r="D55" s="104">
        <v>4.599804625182804</v>
      </c>
      <c r="E55" s="104">
        <v>5.1881620831271409</v>
      </c>
      <c r="F55" s="104">
        <v>5.8770051658878053</v>
      </c>
      <c r="G55" s="104">
        <v>2.4002666550701592</v>
      </c>
      <c r="H55" s="104">
        <v>1.7831342705618538</v>
      </c>
      <c r="I55" s="104">
        <v>2.8531787106324029</v>
      </c>
      <c r="J55" s="104">
        <v>4.6233326910592307</v>
      </c>
      <c r="K55" s="104">
        <v>3.9502915741866511</v>
      </c>
      <c r="L55" s="104">
        <v>2.7658000786032586</v>
      </c>
      <c r="M55" s="104">
        <v>1.5948134303531702</v>
      </c>
      <c r="N55" s="104">
        <v>1.9630521889526584</v>
      </c>
      <c r="O55" s="104">
        <v>4.6344395530281801</v>
      </c>
      <c r="P55" s="104">
        <v>3.9803166907023853</v>
      </c>
      <c r="Q55" s="104">
        <v>1.0449419137619247E-4</v>
      </c>
      <c r="R55" s="104">
        <v>2.1403747348724891</v>
      </c>
      <c r="S55" s="104">
        <v>3.8684097788756766</v>
      </c>
      <c r="T55" s="104">
        <v>3.7738628767270317</v>
      </c>
      <c r="U55" s="104">
        <v>4.3828787817337638</v>
      </c>
      <c r="V55" s="104">
        <v>3.7627255181058672</v>
      </c>
      <c r="W55" s="104">
        <v>2.6170386949874245</v>
      </c>
      <c r="X55" s="104">
        <v>1.3476577527513405</v>
      </c>
      <c r="Y55" s="104">
        <v>1.3950990118869901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1.1222474681528307</v>
      </c>
      <c r="D56" s="98">
        <v>0.93725198359363093</v>
      </c>
      <c r="E56" s="98">
        <v>1.0207412407054866</v>
      </c>
      <c r="F56" s="98">
        <v>1.1813224275714949</v>
      </c>
      <c r="G56" s="98">
        <v>0.5457614368847411</v>
      </c>
      <c r="H56" s="98">
        <v>0.36478172648973728</v>
      </c>
      <c r="I56" s="98">
        <v>0.59037485768914066</v>
      </c>
      <c r="J56" s="98">
        <v>0.9394974651191752</v>
      </c>
      <c r="K56" s="98">
        <v>0.80957854556903142</v>
      </c>
      <c r="L56" s="98">
        <v>0.57083408315728967</v>
      </c>
      <c r="M56" s="98">
        <v>0.32197168260128284</v>
      </c>
      <c r="N56" s="98">
        <v>0.33057318712100076</v>
      </c>
      <c r="O56" s="98">
        <v>0.85232508834323761</v>
      </c>
      <c r="P56" s="98">
        <v>0.71877892594662562</v>
      </c>
      <c r="Q56" s="98">
        <v>1.8060393884701869E-5</v>
      </c>
      <c r="R56" s="98">
        <v>0.41582718942900482</v>
      </c>
      <c r="S56" s="98">
        <v>0.75505229908367155</v>
      </c>
      <c r="T56" s="98">
        <v>0.67752974336707539</v>
      </c>
      <c r="U56" s="98">
        <v>0.71625069006207642</v>
      </c>
      <c r="V56" s="98">
        <v>0.57863729806027864</v>
      </c>
      <c r="W56" s="98">
        <v>0.4924445000657513</v>
      </c>
      <c r="X56" s="98">
        <v>0.25706672755059762</v>
      </c>
      <c r="Y56" s="98">
        <v>0.21795355679848977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4.5209030521297295</v>
      </c>
      <c r="D57" s="98">
        <v>3.6625526415891727</v>
      </c>
      <c r="E57" s="98">
        <v>4.1674208424216541</v>
      </c>
      <c r="F57" s="98">
        <v>4.6956827383163109</v>
      </c>
      <c r="G57" s="98">
        <v>1.854505218185418</v>
      </c>
      <c r="H57" s="98">
        <v>1.4183525440721165</v>
      </c>
      <c r="I57" s="98">
        <v>2.2628038529432621</v>
      </c>
      <c r="J57" s="98">
        <v>3.6838352259400557</v>
      </c>
      <c r="K57" s="98">
        <v>3.1407130286176197</v>
      </c>
      <c r="L57" s="98">
        <v>2.194965995445969</v>
      </c>
      <c r="M57" s="98">
        <v>1.2728417477518874</v>
      </c>
      <c r="N57" s="98">
        <v>1.6324790018316577</v>
      </c>
      <c r="O57" s="98">
        <v>3.7821144646849425</v>
      </c>
      <c r="P57" s="98">
        <v>3.2615377647557597</v>
      </c>
      <c r="Q57" s="98">
        <v>8.6433797491490601E-5</v>
      </c>
      <c r="R57" s="98">
        <v>1.7245475454434844</v>
      </c>
      <c r="S57" s="98">
        <v>3.1133574797920049</v>
      </c>
      <c r="T57" s="98">
        <v>3.0963331333599564</v>
      </c>
      <c r="U57" s="98">
        <v>3.6666280916716878</v>
      </c>
      <c r="V57" s="98">
        <v>3.1840882200455884</v>
      </c>
      <c r="W57" s="98">
        <v>2.1245941949216731</v>
      </c>
      <c r="X57" s="98">
        <v>1.0905910252007429</v>
      </c>
      <c r="Y57" s="98">
        <v>1.1771454550885003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3.8056939358443085</v>
      </c>
      <c r="D58" s="122">
        <v>4.1239108086872616</v>
      </c>
      <c r="E58" s="122">
        <v>3.7949469917120453</v>
      </c>
      <c r="F58" s="122">
        <v>5.624339405897727</v>
      </c>
      <c r="G58" s="122">
        <v>1.9871861152471395</v>
      </c>
      <c r="H58" s="122">
        <v>1.3915711930562704</v>
      </c>
      <c r="I58" s="122">
        <v>1.4694569653453107</v>
      </c>
      <c r="J58" s="122">
        <v>2.5507976898802909</v>
      </c>
      <c r="K58" s="122">
        <v>2.8228158544074677</v>
      </c>
      <c r="L58" s="122">
        <v>1.8775817095632694</v>
      </c>
      <c r="M58" s="122">
        <v>1.2213533940434953</v>
      </c>
      <c r="N58" s="122">
        <v>1.4915323343740434</v>
      </c>
      <c r="O58" s="122">
        <v>3.6758721113362283</v>
      </c>
      <c r="P58" s="122">
        <v>2.6010429807183173</v>
      </c>
      <c r="Q58" s="122">
        <v>4.8127873678943877E-5</v>
      </c>
      <c r="R58" s="122">
        <v>1.3392489253821025</v>
      </c>
      <c r="S58" s="122">
        <v>2.5056831871981844</v>
      </c>
      <c r="T58" s="122">
        <v>2.4042713923919834</v>
      </c>
      <c r="U58" s="122">
        <v>3.5702953440204981</v>
      </c>
      <c r="V58" s="122">
        <v>3.4647470268505969</v>
      </c>
      <c r="W58" s="122">
        <v>2.0959488830643904</v>
      </c>
      <c r="X58" s="122">
        <v>0.93290591478231699</v>
      </c>
      <c r="Y58" s="122">
        <v>0.97881252638079264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0.12522937099679454</v>
      </c>
      <c r="D59" s="98">
        <v>9.220715242597223E-2</v>
      </c>
      <c r="E59" s="98">
        <v>0.10970116277835766</v>
      </c>
      <c r="F59" s="98">
        <v>0.1869753967924507</v>
      </c>
      <c r="G59" s="98">
        <v>7.736435224306111E-2</v>
      </c>
      <c r="H59" s="98">
        <v>6.0613468983412064E-2</v>
      </c>
      <c r="I59" s="98">
        <v>7.398460703483975E-2</v>
      </c>
      <c r="J59" s="98">
        <v>0.11987727695436162</v>
      </c>
      <c r="K59" s="98">
        <v>9.5233664172347257E-2</v>
      </c>
      <c r="L59" s="98">
        <v>8.2287002134506834E-2</v>
      </c>
      <c r="M59" s="98">
        <v>6.7257153080892834E-2</v>
      </c>
      <c r="N59" s="98">
        <v>3.6039227869540724E-2</v>
      </c>
      <c r="O59" s="98">
        <v>0.60109256557526169</v>
      </c>
      <c r="P59" s="98">
        <v>0.42965243802536307</v>
      </c>
      <c r="Q59" s="98">
        <v>0</v>
      </c>
      <c r="R59" s="98">
        <v>0.13187526447564782</v>
      </c>
      <c r="S59" s="98">
        <v>0.39840419190018889</v>
      </c>
      <c r="T59" s="98">
        <v>0.68241167957105153</v>
      </c>
      <c r="U59" s="98">
        <v>1.0693973733194435</v>
      </c>
      <c r="V59" s="98">
        <v>0.9098695965302469</v>
      </c>
      <c r="W59" s="98">
        <v>0.43637397218972335</v>
      </c>
      <c r="X59" s="98">
        <v>0.14450867604387652</v>
      </c>
      <c r="Y59" s="98">
        <v>0.17411125514313111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3.6804645648475138</v>
      </c>
      <c r="D60" s="33">
        <v>4.0317036562612891</v>
      </c>
      <c r="E60" s="33">
        <v>3.6852458289336876</v>
      </c>
      <c r="F60" s="33">
        <v>5.4373640091052762</v>
      </c>
      <c r="G60" s="33">
        <v>1.9098217630040784</v>
      </c>
      <c r="H60" s="33">
        <v>1.3309577240728583</v>
      </c>
      <c r="I60" s="33">
        <v>1.3954723583104709</v>
      </c>
      <c r="J60" s="33">
        <v>2.4309204129259294</v>
      </c>
      <c r="K60" s="33">
        <v>2.7275821902351205</v>
      </c>
      <c r="L60" s="33">
        <v>1.7952947074287626</v>
      </c>
      <c r="M60" s="33">
        <v>1.1540962409626025</v>
      </c>
      <c r="N60" s="33">
        <v>1.4554931065045027</v>
      </c>
      <c r="O60" s="33">
        <v>3.0747795457609666</v>
      </c>
      <c r="P60" s="33">
        <v>2.1713905426929543</v>
      </c>
      <c r="Q60" s="33">
        <v>4.8127873678943877E-5</v>
      </c>
      <c r="R60" s="33">
        <v>1.2073736609064547</v>
      </c>
      <c r="S60" s="33">
        <v>2.1072789952979956</v>
      </c>
      <c r="T60" s="33">
        <v>1.7218597128209316</v>
      </c>
      <c r="U60" s="33">
        <v>2.5008979707010544</v>
      </c>
      <c r="V60" s="33">
        <v>2.5548774303203499</v>
      </c>
      <c r="W60" s="33">
        <v>1.6595749108746669</v>
      </c>
      <c r="X60" s="33">
        <v>0.78839723873844048</v>
      </c>
      <c r="Y60" s="33">
        <v>0.80470127123766155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0.28298020486202963</v>
      </c>
      <c r="D62" s="117">
        <f t="shared" si="21"/>
        <v>1.1451793887666597</v>
      </c>
      <c r="E62" s="117">
        <f t="shared" si="21"/>
        <v>2.4258925810134202</v>
      </c>
      <c r="F62" s="117">
        <f t="shared" si="21"/>
        <v>6.0102329297951593</v>
      </c>
      <c r="G62" s="117">
        <f t="shared" si="21"/>
        <v>7.3455829153768644</v>
      </c>
      <c r="H62" s="117">
        <f t="shared" si="21"/>
        <v>11.399118150875912</v>
      </c>
      <c r="I62" s="117">
        <f t="shared" si="21"/>
        <v>11.360947651626446</v>
      </c>
      <c r="J62" s="117">
        <f t="shared" si="21"/>
        <v>11.121596066227754</v>
      </c>
      <c r="K62" s="117">
        <f t="shared" si="21"/>
        <v>12.275192557666591</v>
      </c>
      <c r="L62" s="117">
        <f t="shared" si="21"/>
        <v>5.9722381915390006</v>
      </c>
      <c r="M62" s="117">
        <f t="shared" si="21"/>
        <v>5.424118425733365</v>
      </c>
      <c r="N62" s="117">
        <f t="shared" si="21"/>
        <v>3.1866799754969137</v>
      </c>
      <c r="O62" s="117">
        <f t="shared" si="21"/>
        <v>6.6868057790968987</v>
      </c>
      <c r="P62" s="117">
        <f t="shared" si="21"/>
        <v>11.362818582822829</v>
      </c>
      <c r="Q62" s="117">
        <f t="shared" si="21"/>
        <v>18.78048729988318</v>
      </c>
      <c r="R62" s="117">
        <f t="shared" ref="R62:V62" si="22">R63+R66+R68+R77</f>
        <v>11.362233627235661</v>
      </c>
      <c r="S62" s="117">
        <f t="shared" si="22"/>
        <v>15.472006654944003</v>
      </c>
      <c r="T62" s="117">
        <f t="shared" si="22"/>
        <v>14.83400213164553</v>
      </c>
      <c r="U62" s="117">
        <f t="shared" si="22"/>
        <v>18.825754720560926</v>
      </c>
      <c r="V62" s="117">
        <f t="shared" si="22"/>
        <v>20.187092848897649</v>
      </c>
      <c r="W62" s="117">
        <f t="shared" ref="W62:Y62" si="23">W63+W66+W68+W77</f>
        <v>12.205641633796027</v>
      </c>
      <c r="X62" s="117">
        <f t="shared" si="23"/>
        <v>6.8513995663320415</v>
      </c>
      <c r="Y62" s="117">
        <f t="shared" si="23"/>
        <v>6.7981201476278628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0.19405229119145725</v>
      </c>
      <c r="D63" s="122">
        <f t="shared" si="24"/>
        <v>0.76553463217635187</v>
      </c>
      <c r="E63" s="122">
        <f t="shared" si="24"/>
        <v>1.6238466991645744</v>
      </c>
      <c r="F63" s="122">
        <f t="shared" si="24"/>
        <v>4.1118744630696051</v>
      </c>
      <c r="G63" s="122">
        <f t="shared" si="24"/>
        <v>5.0851264170439041</v>
      </c>
      <c r="H63" s="122">
        <f t="shared" si="24"/>
        <v>8.1500675533417084</v>
      </c>
      <c r="I63" s="122">
        <f t="shared" si="24"/>
        <v>8.2649602027179423</v>
      </c>
      <c r="J63" s="122">
        <f t="shared" si="24"/>
        <v>8.2325654761051297</v>
      </c>
      <c r="K63" s="122">
        <f t="shared" si="24"/>
        <v>8.4572286090632538</v>
      </c>
      <c r="L63" s="122">
        <f t="shared" si="24"/>
        <v>3.8809031625921677</v>
      </c>
      <c r="M63" s="122">
        <f t="shared" si="24"/>
        <v>3.8393832258372242</v>
      </c>
      <c r="N63" s="122">
        <f t="shared" si="24"/>
        <v>1.8495658479676393</v>
      </c>
      <c r="O63" s="122">
        <f t="shared" si="24"/>
        <v>4.0042809726385045</v>
      </c>
      <c r="P63" s="122">
        <f t="shared" si="24"/>
        <v>6.7150478176334172</v>
      </c>
      <c r="Q63" s="122">
        <f t="shared" si="24"/>
        <v>12.129920004443663</v>
      </c>
      <c r="R63" s="122">
        <f t="shared" ref="R63:V63" si="25">SUM(R64:R65)</f>
        <v>6.5007176710601042</v>
      </c>
      <c r="S63" s="122">
        <f t="shared" si="25"/>
        <v>8.6019298813163729</v>
      </c>
      <c r="T63" s="122">
        <f t="shared" si="25"/>
        <v>8.2915840082547909</v>
      </c>
      <c r="U63" s="122">
        <f t="shared" si="25"/>
        <v>10.69518209497191</v>
      </c>
      <c r="V63" s="122">
        <f t="shared" si="25"/>
        <v>11.333488239432036</v>
      </c>
      <c r="W63" s="122">
        <f t="shared" ref="W63:Y63" si="26">SUM(W64:W65)</f>
        <v>7.1498829605493368</v>
      </c>
      <c r="X63" s="122">
        <f t="shared" si="26"/>
        <v>3.7409330895286241</v>
      </c>
      <c r="Y63" s="122">
        <f t="shared" si="26"/>
        <v>2.4329177928785906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0.18965094319036763</v>
      </c>
      <c r="D64" s="98">
        <v>0.74766742259428776</v>
      </c>
      <c r="E64" s="98">
        <v>1.5880829744332587</v>
      </c>
      <c r="F64" s="98">
        <v>4.0155605886426811</v>
      </c>
      <c r="G64" s="98">
        <v>4.9676660663685865</v>
      </c>
      <c r="H64" s="98">
        <v>7.9665072422490875</v>
      </c>
      <c r="I64" s="98">
        <v>8.0902054290670602</v>
      </c>
      <c r="J64" s="98">
        <v>8.0580661068731096</v>
      </c>
      <c r="K64" s="98">
        <v>8.2695027480720906</v>
      </c>
      <c r="L64" s="98">
        <v>3.7994764460685579</v>
      </c>
      <c r="M64" s="98">
        <v>3.7590584138924807</v>
      </c>
      <c r="N64" s="98">
        <v>1.8150727039577597</v>
      </c>
      <c r="O64" s="98">
        <v>3.9224874581507279</v>
      </c>
      <c r="P64" s="98">
        <v>6.5740025702954972</v>
      </c>
      <c r="Q64" s="98">
        <v>11.889019032641791</v>
      </c>
      <c r="R64" s="98">
        <v>6.3723704489425783</v>
      </c>
      <c r="S64" s="98">
        <v>8.4329280084081049</v>
      </c>
      <c r="T64" s="98">
        <v>8.1293174116468201</v>
      </c>
      <c r="U64" s="98">
        <v>10.486492046244008</v>
      </c>
      <c r="V64" s="98">
        <v>11.112776265279905</v>
      </c>
      <c r="W64" s="98">
        <v>7.0107797257164046</v>
      </c>
      <c r="X64" s="98">
        <v>3.6681529790389833</v>
      </c>
      <c r="Y64" s="98">
        <v>2.3855376010444518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4.40134800108962E-3</v>
      </c>
      <c r="D65" s="98">
        <v>1.786720958206417E-2</v>
      </c>
      <c r="E65" s="98">
        <v>3.5763724731315623E-2</v>
      </c>
      <c r="F65" s="98">
        <v>9.631387442692381E-2</v>
      </c>
      <c r="G65" s="98">
        <v>0.11746035067531724</v>
      </c>
      <c r="H65" s="98">
        <v>0.18356031109262147</v>
      </c>
      <c r="I65" s="98">
        <v>0.17475477365088152</v>
      </c>
      <c r="J65" s="98">
        <v>0.17449936923202081</v>
      </c>
      <c r="K65" s="98">
        <v>0.18772586099116356</v>
      </c>
      <c r="L65" s="98">
        <v>8.1426716523609707E-2</v>
      </c>
      <c r="M65" s="98">
        <v>8.0324811944743488E-2</v>
      </c>
      <c r="N65" s="98">
        <v>3.4493144009879705E-2</v>
      </c>
      <c r="O65" s="98">
        <v>8.1793514487776928E-2</v>
      </c>
      <c r="P65" s="98">
        <v>0.14104524733791962</v>
      </c>
      <c r="Q65" s="98">
        <v>0.24090097180187309</v>
      </c>
      <c r="R65" s="98">
        <v>0.12834722211752594</v>
      </c>
      <c r="S65" s="98">
        <v>0.16900187290826807</v>
      </c>
      <c r="T65" s="98">
        <v>0.16226659660797157</v>
      </c>
      <c r="U65" s="98">
        <v>0.20869004872790278</v>
      </c>
      <c r="V65" s="98">
        <v>0.2207119741521304</v>
      </c>
      <c r="W65" s="98">
        <v>0.13910323483293199</v>
      </c>
      <c r="X65" s="98">
        <v>7.278011048964067E-2</v>
      </c>
      <c r="Y65" s="98">
        <v>4.7380191834138573E-2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1.5716001247640714E-2</v>
      </c>
      <c r="D66" s="122">
        <f t="shared" si="27"/>
        <v>4.2710528188019355E-2</v>
      </c>
      <c r="E66" s="122">
        <f t="shared" si="27"/>
        <v>0.19961310982558517</v>
      </c>
      <c r="F66" s="122">
        <f t="shared" si="27"/>
        <v>0.24138254622180569</v>
      </c>
      <c r="G66" s="122">
        <f t="shared" si="27"/>
        <v>0.60070254396758616</v>
      </c>
      <c r="H66" s="122">
        <f t="shared" si="27"/>
        <v>0.99949453964519963</v>
      </c>
      <c r="I66" s="122">
        <f t="shared" si="27"/>
        <v>0.65915335774629125</v>
      </c>
      <c r="J66" s="122">
        <f t="shared" si="27"/>
        <v>0.15812881077822785</v>
      </c>
      <c r="K66" s="122">
        <f t="shared" si="27"/>
        <v>0.82123603641600518</v>
      </c>
      <c r="L66" s="122">
        <f t="shared" si="27"/>
        <v>0.61443730793593732</v>
      </c>
      <c r="M66" s="122">
        <f t="shared" si="27"/>
        <v>0.47119675057792043</v>
      </c>
      <c r="N66" s="122">
        <f t="shared" si="27"/>
        <v>0.71944334650911967</v>
      </c>
      <c r="O66" s="122">
        <f t="shared" si="27"/>
        <v>0.64438566320360302</v>
      </c>
      <c r="P66" s="122">
        <f t="shared" si="27"/>
        <v>0.92149499057147655</v>
      </c>
      <c r="Q66" s="122">
        <f t="shared" si="27"/>
        <v>1.8248579713337014</v>
      </c>
      <c r="R66" s="122">
        <f t="shared" si="27"/>
        <v>1.7322169449278759</v>
      </c>
      <c r="S66" s="122">
        <f t="shared" si="27"/>
        <v>2.7099683672293366</v>
      </c>
      <c r="T66" s="122">
        <f t="shared" si="27"/>
        <v>1.8464572301575055</v>
      </c>
      <c r="U66" s="122">
        <f t="shared" si="27"/>
        <v>2.3122344818373874</v>
      </c>
      <c r="V66" s="122">
        <f t="shared" si="27"/>
        <v>2.671609126975441</v>
      </c>
      <c r="W66" s="122">
        <f t="shared" si="27"/>
        <v>1.3886767985517079</v>
      </c>
      <c r="X66" s="122">
        <f t="shared" si="27"/>
        <v>0.95915123227096299</v>
      </c>
      <c r="Y66" s="122">
        <f t="shared" si="27"/>
        <v>2.6612006893151499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1.5716001247640714E-2</v>
      </c>
      <c r="D67" s="98">
        <v>4.2710528188019355E-2</v>
      </c>
      <c r="E67" s="98">
        <v>0.19961310982558517</v>
      </c>
      <c r="F67" s="98">
        <v>0.24138254622180569</v>
      </c>
      <c r="G67" s="98">
        <v>0.60070254396758616</v>
      </c>
      <c r="H67" s="98">
        <v>0.99949453964519963</v>
      </c>
      <c r="I67" s="98">
        <v>0.65915335774629125</v>
      </c>
      <c r="J67" s="98">
        <v>0.15812881077822785</v>
      </c>
      <c r="K67" s="98">
        <v>0.82123603641600518</v>
      </c>
      <c r="L67" s="98">
        <v>0.61443730793593732</v>
      </c>
      <c r="M67" s="98">
        <v>0.47119675057792043</v>
      </c>
      <c r="N67" s="98">
        <v>0.71944334650911967</v>
      </c>
      <c r="O67" s="98">
        <v>0.64438566320360302</v>
      </c>
      <c r="P67" s="98">
        <v>0.92149499057147655</v>
      </c>
      <c r="Q67" s="98">
        <v>1.8248579713337014</v>
      </c>
      <c r="R67" s="98">
        <v>1.7322169449278759</v>
      </c>
      <c r="S67" s="98">
        <v>2.7099683672293366</v>
      </c>
      <c r="T67" s="98">
        <v>1.8464572301575055</v>
      </c>
      <c r="U67" s="98">
        <v>2.3122344818373874</v>
      </c>
      <c r="V67" s="98">
        <v>2.671609126975441</v>
      </c>
      <c r="W67" s="98">
        <v>1.3886767985517079</v>
      </c>
      <c r="X67" s="98">
        <v>0.95915123227096299</v>
      </c>
      <c r="Y67" s="98">
        <v>2.6612006893151499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5.0255493044812728E-2</v>
      </c>
      <c r="D68" s="122">
        <v>0.22304939201888596</v>
      </c>
      <c r="E68" s="122">
        <v>0.40206013455321399</v>
      </c>
      <c r="F68" s="122">
        <v>1.0908459320992643</v>
      </c>
      <c r="G68" s="122">
        <v>1.0897804199290704</v>
      </c>
      <c r="H68" s="122">
        <v>1.4831685462007371</v>
      </c>
      <c r="I68" s="122">
        <v>1.6310063068816358</v>
      </c>
      <c r="J68" s="122">
        <v>1.865291324921851</v>
      </c>
      <c r="K68" s="122">
        <v>2.0572769821395323</v>
      </c>
      <c r="L68" s="122">
        <v>1.0227725865645185</v>
      </c>
      <c r="M68" s="122">
        <v>0.78119126071956679</v>
      </c>
      <c r="N68" s="122">
        <v>0.42529266700172508</v>
      </c>
      <c r="O68" s="122">
        <v>1.3962197759727712</v>
      </c>
      <c r="P68" s="122">
        <v>2.5474708495432035</v>
      </c>
      <c r="Q68" s="122">
        <v>3.3068973249509956</v>
      </c>
      <c r="R68" s="122">
        <v>2.1228073051489362</v>
      </c>
      <c r="S68" s="122">
        <v>2.8325413302256246</v>
      </c>
      <c r="T68" s="122">
        <v>3.1594793172175764</v>
      </c>
      <c r="U68" s="122">
        <v>3.8778773282086574</v>
      </c>
      <c r="V68" s="122">
        <v>3.9481819246841994</v>
      </c>
      <c r="W68" s="122">
        <v>2.424590149049755</v>
      </c>
      <c r="X68" s="122">
        <v>1.4225103608357024</v>
      </c>
      <c r="Y68" s="122">
        <v>1.1899299725026653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1.0829740754054046E-3</v>
      </c>
      <c r="D69" s="98">
        <v>1.1117815427203743E-2</v>
      </c>
      <c r="E69" s="98">
        <v>2.6782549869732466E-2</v>
      </c>
      <c r="F69" s="98">
        <v>7.6778687610380494E-2</v>
      </c>
      <c r="G69" s="98">
        <v>8.7668036525977308E-2</v>
      </c>
      <c r="H69" s="98">
        <v>0.13130150714408684</v>
      </c>
      <c r="I69" s="98">
        <v>0.11952187934054669</v>
      </c>
      <c r="J69" s="98">
        <v>0.10427685518934844</v>
      </c>
      <c r="K69" s="98">
        <v>9.4351491319395298E-2</v>
      </c>
      <c r="L69" s="98">
        <v>3.1213685714252679E-2</v>
      </c>
      <c r="M69" s="98">
        <v>1.9710072712453452E-2</v>
      </c>
      <c r="N69" s="98">
        <v>1.2529590653305006E-2</v>
      </c>
      <c r="O69" s="98">
        <v>4.9575614145848705E-2</v>
      </c>
      <c r="P69" s="98">
        <v>7.739992737437569E-2</v>
      </c>
      <c r="Q69" s="98">
        <v>0.1556230581940635</v>
      </c>
      <c r="R69" s="98">
        <v>0.11297075753661648</v>
      </c>
      <c r="S69" s="98">
        <v>0.23474822364965783</v>
      </c>
      <c r="T69" s="98">
        <v>0.21010538177901236</v>
      </c>
      <c r="U69" s="98">
        <v>0.16178101020511629</v>
      </c>
      <c r="V69" s="98">
        <v>0.12944130796550485</v>
      </c>
      <c r="W69" s="98">
        <v>9.0019699995880664E-2</v>
      </c>
      <c r="X69" s="98">
        <v>5.9870047106999717E-2</v>
      </c>
      <c r="Y69" s="98">
        <v>6.4262355217178116E-2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6.6555072526726746E-5</v>
      </c>
      <c r="E70" s="98">
        <v>3.4694454438967724E-4</v>
      </c>
      <c r="F70" s="98">
        <v>6.2868553615299985E-4</v>
      </c>
      <c r="G70" s="98">
        <v>1.0121423372912303E-3</v>
      </c>
      <c r="H70" s="98">
        <v>2.3241665106313101E-3</v>
      </c>
      <c r="I70" s="98">
        <v>2.1412463581780001E-3</v>
      </c>
      <c r="J70" s="98">
        <v>2.2089089247259849E-3</v>
      </c>
      <c r="K70" s="98">
        <v>2.390726255391112E-3</v>
      </c>
      <c r="L70" s="98">
        <v>4.1905933790113378E-4</v>
      </c>
      <c r="M70" s="98">
        <v>1.9810809640442674E-4</v>
      </c>
      <c r="N70" s="98">
        <v>2.8919096429601331E-4</v>
      </c>
      <c r="O70" s="98">
        <v>7.4152476460634712E-4</v>
      </c>
      <c r="P70" s="98">
        <v>9.916725301451458E-5</v>
      </c>
      <c r="Q70" s="98">
        <v>4.7269222956869972E-3</v>
      </c>
      <c r="R70" s="98">
        <v>0</v>
      </c>
      <c r="S70" s="98">
        <v>7.1920414244029118E-3</v>
      </c>
      <c r="T70" s="98">
        <v>6.7156516721153352E-3</v>
      </c>
      <c r="U70" s="98">
        <v>3.6041602683105287E-3</v>
      </c>
      <c r="V70" s="98">
        <v>3.654463131171157E-3</v>
      </c>
      <c r="W70" s="98">
        <v>3.3197106177822915E-4</v>
      </c>
      <c r="X70" s="98">
        <v>2.3053519104563858E-3</v>
      </c>
      <c r="Y70" s="98">
        <v>4.6593803936296353E-3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6.6180587607591267E-6</v>
      </c>
      <c r="E71" s="101">
        <v>5.3052902974611742E-5</v>
      </c>
      <c r="F71" s="101">
        <v>7.5339670071388612E-5</v>
      </c>
      <c r="G71" s="101">
        <v>2.2552946482608469E-4</v>
      </c>
      <c r="H71" s="101">
        <v>4.7865606767212305E-4</v>
      </c>
      <c r="I71" s="101">
        <v>4.4249797984985103E-4</v>
      </c>
      <c r="J71" s="101">
        <v>4.4555786883722056E-4</v>
      </c>
      <c r="K71" s="101">
        <v>4.9769131872719641E-4</v>
      </c>
      <c r="L71" s="101">
        <v>8.6572475809391545E-5</v>
      </c>
      <c r="M71" s="101">
        <v>3.9587756966861025E-5</v>
      </c>
      <c r="N71" s="101">
        <v>4.8220711303787737E-5</v>
      </c>
      <c r="O71" s="101">
        <v>1.3782786197930622E-4</v>
      </c>
      <c r="P71" s="101">
        <v>1.7705000093604138E-5</v>
      </c>
      <c r="Q71" s="101">
        <v>8.2374752977285362E-4</v>
      </c>
      <c r="R71" s="101">
        <v>0</v>
      </c>
      <c r="S71" s="101">
        <v>1.4162961310257055E-3</v>
      </c>
      <c r="T71" s="101">
        <v>1.2158362956418418E-3</v>
      </c>
      <c r="U71" s="101">
        <v>5.8945337236591478E-4</v>
      </c>
      <c r="V71" s="101">
        <v>5.6458765235992169E-4</v>
      </c>
      <c r="W71" s="101">
        <v>6.1769405202769719E-5</v>
      </c>
      <c r="X71" s="101">
        <v>4.3847353436093532E-4</v>
      </c>
      <c r="Y71" s="101">
        <v>7.6265024093540934E-4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5.9937013765967626E-5</v>
      </c>
      <c r="E72" s="104">
        <v>2.9389164141506549E-4</v>
      </c>
      <c r="F72" s="104">
        <v>5.5334586608161128E-4</v>
      </c>
      <c r="G72" s="104">
        <v>7.866128724651455E-4</v>
      </c>
      <c r="H72" s="104">
        <v>1.845510442959187E-3</v>
      </c>
      <c r="I72" s="104">
        <v>1.6987483783281491E-3</v>
      </c>
      <c r="J72" s="104">
        <v>1.7633510558887646E-3</v>
      </c>
      <c r="K72" s="104">
        <v>1.8930349366639157E-3</v>
      </c>
      <c r="L72" s="104">
        <v>3.3248686209174223E-4</v>
      </c>
      <c r="M72" s="104">
        <v>1.5852033943756572E-4</v>
      </c>
      <c r="N72" s="104">
        <v>2.4097025299222555E-4</v>
      </c>
      <c r="O72" s="104">
        <v>6.0369690262704096E-4</v>
      </c>
      <c r="P72" s="104">
        <v>8.1462252920910439E-5</v>
      </c>
      <c r="Q72" s="104">
        <v>3.9031747659141434E-3</v>
      </c>
      <c r="R72" s="104">
        <v>0</v>
      </c>
      <c r="S72" s="104">
        <v>5.7757452933772059E-3</v>
      </c>
      <c r="T72" s="104">
        <v>5.4998153764734938E-3</v>
      </c>
      <c r="U72" s="104">
        <v>3.0147068959446139E-3</v>
      </c>
      <c r="V72" s="104">
        <v>3.0898754788112352E-3</v>
      </c>
      <c r="W72" s="104">
        <v>2.7020165657545944E-4</v>
      </c>
      <c r="X72" s="104">
        <v>1.8668783760954506E-3</v>
      </c>
      <c r="Y72" s="104">
        <v>3.8967301526942259E-3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1.5413563621026855E-2</v>
      </c>
      <c r="D73" s="101">
        <v>9.1030478875840537E-2</v>
      </c>
      <c r="E73" s="101">
        <v>0.1194265729861517</v>
      </c>
      <c r="F73" s="101">
        <v>0.46925756659000389</v>
      </c>
      <c r="G73" s="101">
        <v>0.37076903226285313</v>
      </c>
      <c r="H73" s="101">
        <v>0.451607068537135</v>
      </c>
      <c r="I73" s="101">
        <v>5.0232085857547598E-2</v>
      </c>
      <c r="J73" s="101">
        <v>0.14621567010831388</v>
      </c>
      <c r="K73" s="101">
        <v>0.65306037095436509</v>
      </c>
      <c r="L73" s="101">
        <v>0.28846254250846159</v>
      </c>
      <c r="M73" s="101">
        <v>0.28078255379592071</v>
      </c>
      <c r="N73" s="101">
        <v>0.1440569487903253</v>
      </c>
      <c r="O73" s="101">
        <v>0.46721338630810394</v>
      </c>
      <c r="P73" s="101">
        <v>0.65211366349744238</v>
      </c>
      <c r="Q73" s="101">
        <v>0.28455593685870983</v>
      </c>
      <c r="R73" s="101">
        <v>0.48774404023660101</v>
      </c>
      <c r="S73" s="101">
        <v>0.6552020210421301</v>
      </c>
      <c r="T73" s="101">
        <v>0.53634949055925707</v>
      </c>
      <c r="U73" s="101">
        <v>1.1946210895878102</v>
      </c>
      <c r="V73" s="101">
        <v>1.0644486204592813</v>
      </c>
      <c r="W73" s="101">
        <v>0.48593719399383417</v>
      </c>
      <c r="X73" s="101">
        <v>0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3.3758955348380471E-2</v>
      </c>
      <c r="D74" s="104">
        <v>0.12083454264331495</v>
      </c>
      <c r="E74" s="104">
        <v>0.25550406715294016</v>
      </c>
      <c r="F74" s="104">
        <v>0.54418099236272677</v>
      </c>
      <c r="G74" s="104">
        <v>0.63033120880294868</v>
      </c>
      <c r="H74" s="104">
        <v>0.89793580400888384</v>
      </c>
      <c r="I74" s="104">
        <v>1.4591110953253634</v>
      </c>
      <c r="J74" s="104">
        <v>1.6125898906994627</v>
      </c>
      <c r="K74" s="104">
        <v>1.3074743936103808</v>
      </c>
      <c r="L74" s="104">
        <v>0.70267729900390308</v>
      </c>
      <c r="M74" s="104">
        <v>0.48050052611478822</v>
      </c>
      <c r="N74" s="104">
        <v>0.26841693659379873</v>
      </c>
      <c r="O74" s="104">
        <v>0.87868925075421211</v>
      </c>
      <c r="P74" s="104">
        <v>1.8178580914183706</v>
      </c>
      <c r="Q74" s="104">
        <v>2.8619914076025355</v>
      </c>
      <c r="R74" s="104">
        <v>1.522092507375719</v>
      </c>
      <c r="S74" s="104">
        <v>1.9353990441094335</v>
      </c>
      <c r="T74" s="104">
        <v>2.4063087932071916</v>
      </c>
      <c r="U74" s="104">
        <v>2.5178710681474206</v>
      </c>
      <c r="V74" s="104">
        <v>2.7506375331282422</v>
      </c>
      <c r="W74" s="104">
        <v>1.8483012839982622</v>
      </c>
      <c r="X74" s="104">
        <v>1.3603349618182463</v>
      </c>
      <c r="Y74" s="104">
        <v>1.1210082368918575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6.7136082993064393E-3</v>
      </c>
      <c r="D75" s="98">
        <v>2.4621135897608969E-2</v>
      </c>
      <c r="E75" s="98">
        <v>5.0268965065523141E-2</v>
      </c>
      <c r="F75" s="98">
        <v>0.10938448968320576</v>
      </c>
      <c r="G75" s="98">
        <v>0.1433217703136978</v>
      </c>
      <c r="H75" s="98">
        <v>0.18369372305322923</v>
      </c>
      <c r="I75" s="98">
        <v>0.30191677165024999</v>
      </c>
      <c r="J75" s="98">
        <v>0.32769091385501242</v>
      </c>
      <c r="K75" s="98">
        <v>0.26795571872837898</v>
      </c>
      <c r="L75" s="98">
        <v>0.14502572143063105</v>
      </c>
      <c r="M75" s="98">
        <v>9.7006684255048048E-2</v>
      </c>
      <c r="N75" s="98">
        <v>4.5200755591937807E-2</v>
      </c>
      <c r="O75" s="98">
        <v>0.16160074690929582</v>
      </c>
      <c r="P75" s="98">
        <v>0.32827490574437285</v>
      </c>
      <c r="Q75" s="98">
        <v>0.49465612810809939</v>
      </c>
      <c r="R75" s="98">
        <v>0.29570870889143536</v>
      </c>
      <c r="S75" s="98">
        <v>0.37775922961395553</v>
      </c>
      <c r="T75" s="98">
        <v>0.43200980861751925</v>
      </c>
      <c r="U75" s="98">
        <v>0.41147085736524386</v>
      </c>
      <c r="V75" s="98">
        <v>0.42299696389061303</v>
      </c>
      <c r="W75" s="98">
        <v>0.34779225982128037</v>
      </c>
      <c r="X75" s="98">
        <v>0.25948491469243751</v>
      </c>
      <c r="Y75" s="98">
        <v>0.17513289762890039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2.7045347049074034E-2</v>
      </c>
      <c r="D76" s="98">
        <v>9.6213406745705971E-2</v>
      </c>
      <c r="E76" s="98">
        <v>0.20523510208741702</v>
      </c>
      <c r="F76" s="98">
        <v>0.43479650267952102</v>
      </c>
      <c r="G76" s="98">
        <v>0.48700943848925082</v>
      </c>
      <c r="H76" s="98">
        <v>0.71424208095565456</v>
      </c>
      <c r="I76" s="98">
        <v>1.1571943236751134</v>
      </c>
      <c r="J76" s="98">
        <v>1.2848989768444503</v>
      </c>
      <c r="K76" s="98">
        <v>1.0395186748820018</v>
      </c>
      <c r="L76" s="98">
        <v>0.55765157757327199</v>
      </c>
      <c r="M76" s="98">
        <v>0.38349384185974017</v>
      </c>
      <c r="N76" s="98">
        <v>0.22321618100186094</v>
      </c>
      <c r="O76" s="98">
        <v>0.71708850384491629</v>
      </c>
      <c r="P76" s="98">
        <v>1.4895831856739978</v>
      </c>
      <c r="Q76" s="98">
        <v>2.3673352794944362</v>
      </c>
      <c r="R76" s="98">
        <v>1.2263837984842836</v>
      </c>
      <c r="S76" s="98">
        <v>1.5576398144954779</v>
      </c>
      <c r="T76" s="98">
        <v>1.9742989845896721</v>
      </c>
      <c r="U76" s="98">
        <v>2.1064002107821769</v>
      </c>
      <c r="V76" s="98">
        <v>2.3276405692376292</v>
      </c>
      <c r="W76" s="98">
        <v>1.5005090241769818</v>
      </c>
      <c r="X76" s="98">
        <v>1.1008500471258087</v>
      </c>
      <c r="Y76" s="98">
        <v>0.94587533926295719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2.2956419378118955E-2</v>
      </c>
      <c r="D77" s="122">
        <v>0.11388483638340233</v>
      </c>
      <c r="E77" s="122">
        <v>0.20037263747004677</v>
      </c>
      <c r="F77" s="122">
        <v>0.56612998840448459</v>
      </c>
      <c r="G77" s="122">
        <v>0.5699735344363045</v>
      </c>
      <c r="H77" s="122">
        <v>0.76638751168826647</v>
      </c>
      <c r="I77" s="122">
        <v>0.80582778428057655</v>
      </c>
      <c r="J77" s="122">
        <v>0.8656104544225468</v>
      </c>
      <c r="K77" s="122">
        <v>0.93945093004780011</v>
      </c>
      <c r="L77" s="122">
        <v>0.4541251344463772</v>
      </c>
      <c r="M77" s="122">
        <v>0.33234718859865325</v>
      </c>
      <c r="N77" s="122">
        <v>0.19237811401842964</v>
      </c>
      <c r="O77" s="122">
        <v>0.64191936728201993</v>
      </c>
      <c r="P77" s="122">
        <v>1.178804925074733</v>
      </c>
      <c r="Q77" s="122">
        <v>1.5188119991548219</v>
      </c>
      <c r="R77" s="122">
        <v>1.0064917060987422</v>
      </c>
      <c r="S77" s="122">
        <v>1.327567076172671</v>
      </c>
      <c r="T77" s="122">
        <v>1.5364815760156589</v>
      </c>
      <c r="U77" s="122">
        <v>1.9404608155429692</v>
      </c>
      <c r="V77" s="122">
        <v>2.2338135578059735</v>
      </c>
      <c r="W77" s="122">
        <v>1.2424917256452266</v>
      </c>
      <c r="X77" s="122">
        <v>0.728804883696752</v>
      </c>
      <c r="Y77" s="122">
        <v>0.51407169293145638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1.4328879251638692E-4</v>
      </c>
      <c r="D78" s="98">
        <v>1.3398056963133133E-3</v>
      </c>
      <c r="E78" s="98">
        <v>2.8964762027111628E-3</v>
      </c>
      <c r="F78" s="98">
        <v>7.4204185112137699E-3</v>
      </c>
      <c r="G78" s="98">
        <v>8.392937881270119E-3</v>
      </c>
      <c r="H78" s="98">
        <v>1.2105839345690666E-2</v>
      </c>
      <c r="I78" s="98">
        <v>1.0487027618278922E-2</v>
      </c>
      <c r="J78" s="98">
        <v>8.4895297009919581E-3</v>
      </c>
      <c r="K78" s="98">
        <v>7.7785771354648503E-3</v>
      </c>
      <c r="L78" s="98">
        <v>3.3674682152250047E-3</v>
      </c>
      <c r="M78" s="98">
        <v>2.0870810090747416E-3</v>
      </c>
      <c r="N78" s="98">
        <v>1.5142992717181866E-3</v>
      </c>
      <c r="O78" s="98">
        <v>5.9455742260608639E-3</v>
      </c>
      <c r="P78" s="98">
        <v>1.4878367626827701E-2</v>
      </c>
      <c r="Q78" s="98">
        <v>2.5259695276156773E-2</v>
      </c>
      <c r="R78" s="98">
        <v>3.1266040337840431E-2</v>
      </c>
      <c r="S78" s="98">
        <v>2.7830191259417245E-2</v>
      </c>
      <c r="T78" s="98">
        <v>2.8636884212569241E-2</v>
      </c>
      <c r="U78" s="98">
        <v>3.0331948264792682E-2</v>
      </c>
      <c r="V78" s="98">
        <v>2.3823276430988975E-2</v>
      </c>
      <c r="W78" s="98">
        <v>2.3987306707890437E-2</v>
      </c>
      <c r="X78" s="98">
        <v>1.7176125131788914E-2</v>
      </c>
      <c r="Y78" s="98">
        <v>1.8821231580163099E-2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2.2813130585602567E-2</v>
      </c>
      <c r="D79" s="33">
        <v>0.11254503068708901</v>
      </c>
      <c r="E79" s="33">
        <v>0.19747616126733561</v>
      </c>
      <c r="F79" s="33">
        <v>0.55870956989327081</v>
      </c>
      <c r="G79" s="33">
        <v>0.56158059655503434</v>
      </c>
      <c r="H79" s="33">
        <v>0.75428167234257582</v>
      </c>
      <c r="I79" s="33">
        <v>0.79534075666229764</v>
      </c>
      <c r="J79" s="33">
        <v>0.85712092472155488</v>
      </c>
      <c r="K79" s="33">
        <v>0.9316723529123353</v>
      </c>
      <c r="L79" s="33">
        <v>0.45075766623115221</v>
      </c>
      <c r="M79" s="33">
        <v>0.33026010758957852</v>
      </c>
      <c r="N79" s="33">
        <v>0.19086381474671144</v>
      </c>
      <c r="O79" s="33">
        <v>0.63597379305595902</v>
      </c>
      <c r="P79" s="33">
        <v>1.1639265574479054</v>
      </c>
      <c r="Q79" s="33">
        <v>1.4935523038786651</v>
      </c>
      <c r="R79" s="33">
        <v>0.97522566576090164</v>
      </c>
      <c r="S79" s="33">
        <v>1.2997368849132538</v>
      </c>
      <c r="T79" s="33">
        <v>1.5078446918030897</v>
      </c>
      <c r="U79" s="33">
        <v>1.9101288672781767</v>
      </c>
      <c r="V79" s="33">
        <v>2.2099902813749845</v>
      </c>
      <c r="W79" s="33">
        <v>1.2185044189373362</v>
      </c>
      <c r="X79" s="33">
        <v>0.7116287585649631</v>
      </c>
      <c r="Y79" s="33">
        <v>0.49525046135129325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7.4521286158418079</v>
      </c>
      <c r="D81" s="117">
        <f t="shared" si="28"/>
        <v>2.8329710211003278</v>
      </c>
      <c r="E81" s="117">
        <f t="shared" si="28"/>
        <v>4.1336688501653027</v>
      </c>
      <c r="F81" s="117">
        <f t="shared" si="28"/>
        <v>15.626770265973065</v>
      </c>
      <c r="G81" s="117">
        <f t="shared" si="28"/>
        <v>15.007492059466641</v>
      </c>
      <c r="H81" s="117">
        <f t="shared" si="28"/>
        <v>18.622479604489968</v>
      </c>
      <c r="I81" s="117">
        <f t="shared" si="28"/>
        <v>24.02500343907041</v>
      </c>
      <c r="J81" s="117">
        <f t="shared" si="28"/>
        <v>14.233646656793123</v>
      </c>
      <c r="K81" s="117">
        <f t="shared" si="28"/>
        <v>17.925052683788795</v>
      </c>
      <c r="L81" s="117">
        <f t="shared" si="28"/>
        <v>23.037646787354664</v>
      </c>
      <c r="M81" s="117">
        <f t="shared" si="28"/>
        <v>37.48028879865565</v>
      </c>
      <c r="N81" s="117">
        <f t="shared" si="28"/>
        <v>37.875711767390811</v>
      </c>
      <c r="O81" s="117">
        <f t="shared" si="28"/>
        <v>23.092210615939575</v>
      </c>
      <c r="P81" s="117">
        <f t="shared" si="28"/>
        <v>7.9761612110744249</v>
      </c>
      <c r="Q81" s="117">
        <f t="shared" si="28"/>
        <v>12.780673179553824</v>
      </c>
      <c r="R81" s="117">
        <f t="shared" ref="R81:V81" si="29">R82+R85+R87+R100</f>
        <v>13.511249778373314</v>
      </c>
      <c r="S81" s="117">
        <f t="shared" si="29"/>
        <v>14.083726148468873</v>
      </c>
      <c r="T81" s="117">
        <f t="shared" si="29"/>
        <v>13.455492366541556</v>
      </c>
      <c r="U81" s="117">
        <f t="shared" si="29"/>
        <v>5.447882618238987</v>
      </c>
      <c r="V81" s="117">
        <f t="shared" si="29"/>
        <v>12.382945556063392</v>
      </c>
      <c r="W81" s="117">
        <f t="shared" ref="W81:Y81" si="30">W82+W85+W87+W100</f>
        <v>22.917422528539067</v>
      </c>
      <c r="X81" s="117">
        <f t="shared" si="30"/>
        <v>25.24256502983275</v>
      </c>
      <c r="Y81" s="117">
        <f t="shared" si="30"/>
        <v>45.077911583968458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5.3249262681830567</v>
      </c>
      <c r="D82" s="122">
        <f t="shared" si="31"/>
        <v>2.0785518239287439</v>
      </c>
      <c r="E82" s="122">
        <f t="shared" si="31"/>
        <v>2.9620823813923596</v>
      </c>
      <c r="F82" s="122">
        <f t="shared" si="31"/>
        <v>11.614969994140921</v>
      </c>
      <c r="G82" s="122">
        <f t="shared" si="31"/>
        <v>10.765247163519469</v>
      </c>
      <c r="H82" s="122">
        <f t="shared" si="31"/>
        <v>13.015691608147915</v>
      </c>
      <c r="I82" s="122">
        <f t="shared" si="31"/>
        <v>17.981800313681006</v>
      </c>
      <c r="J82" s="122">
        <f t="shared" si="31"/>
        <v>10.573216569125989</v>
      </c>
      <c r="K82" s="122">
        <f t="shared" si="31"/>
        <v>11.899405560525635</v>
      </c>
      <c r="L82" s="122">
        <f t="shared" si="31"/>
        <v>14.758573007695558</v>
      </c>
      <c r="M82" s="122">
        <f t="shared" si="31"/>
        <v>25.475984777604143</v>
      </c>
      <c r="N82" s="122">
        <f t="shared" si="31"/>
        <v>23.127427447248817</v>
      </c>
      <c r="O82" s="122">
        <f t="shared" si="31"/>
        <v>15.489346559422204</v>
      </c>
      <c r="P82" s="122">
        <f t="shared" si="31"/>
        <v>5.3290793257757629</v>
      </c>
      <c r="Q82" s="122">
        <f t="shared" si="31"/>
        <v>8.3032276480898997</v>
      </c>
      <c r="R82" s="122">
        <f t="shared" ref="R82:V82" si="32">SUM(R83:R84)</f>
        <v>7.7127703718297456</v>
      </c>
      <c r="S82" s="122">
        <f t="shared" si="32"/>
        <v>7.792777742340796</v>
      </c>
      <c r="T82" s="122">
        <f t="shared" si="32"/>
        <v>7.853974172203289</v>
      </c>
      <c r="U82" s="122">
        <f t="shared" si="32"/>
        <v>3.0846915728890325</v>
      </c>
      <c r="V82" s="122">
        <f t="shared" si="32"/>
        <v>6.5299810656239528</v>
      </c>
      <c r="W82" s="122">
        <f t="shared" ref="W82:Y82" si="33">SUM(W83:W84)</f>
        <v>12.31690539400004</v>
      </c>
      <c r="X82" s="122">
        <f t="shared" si="33"/>
        <v>13.19008944577214</v>
      </c>
      <c r="Y82" s="122">
        <f t="shared" si="33"/>
        <v>17.608795583836713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5.2759493660794172</v>
      </c>
      <c r="D83" s="98">
        <v>2.0588712636907656</v>
      </c>
      <c r="E83" s="98">
        <v>2.9356380824528587</v>
      </c>
      <c r="F83" s="98">
        <v>11.504594168537377</v>
      </c>
      <c r="G83" s="98">
        <v>10.664383521604071</v>
      </c>
      <c r="H83" s="98">
        <v>12.896826692928519</v>
      </c>
      <c r="I83" s="98">
        <v>17.827762857393342</v>
      </c>
      <c r="J83" s="98">
        <v>10.482416860809959</v>
      </c>
      <c r="K83" s="98">
        <v>11.792326587141115</v>
      </c>
      <c r="L83" s="98">
        <v>14.633131738422778</v>
      </c>
      <c r="M83" s="98">
        <v>25.260078470286697</v>
      </c>
      <c r="N83" s="98">
        <v>22.952950813637361</v>
      </c>
      <c r="O83" s="98">
        <v>15.361218875947385</v>
      </c>
      <c r="P83" s="98">
        <v>5.2837343107859587</v>
      </c>
      <c r="Q83" s="98">
        <v>8.2364711261911658</v>
      </c>
      <c r="R83" s="98">
        <v>7.651129186028812</v>
      </c>
      <c r="S83" s="98">
        <v>7.7308054076226567</v>
      </c>
      <c r="T83" s="98">
        <v>7.791762660731365</v>
      </c>
      <c r="U83" s="98">
        <v>3.0603303097081684</v>
      </c>
      <c r="V83" s="98">
        <v>6.4785129054166068</v>
      </c>
      <c r="W83" s="98">
        <v>12.219921567043091</v>
      </c>
      <c r="X83" s="98">
        <v>13.086231468462023</v>
      </c>
      <c r="Y83" s="98">
        <v>17.470003869246984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4.8976902103639211E-2</v>
      </c>
      <c r="D84" s="98">
        <v>1.9680560237978338E-2</v>
      </c>
      <c r="E84" s="98">
        <v>2.6444298939500677E-2</v>
      </c>
      <c r="F84" s="98">
        <v>0.11037582560354464</v>
      </c>
      <c r="G84" s="98">
        <v>0.10086364191539814</v>
      </c>
      <c r="H84" s="98">
        <v>0.11886491521939491</v>
      </c>
      <c r="I84" s="98">
        <v>0.15403745628766488</v>
      </c>
      <c r="J84" s="98">
        <v>9.0799708316031139E-2</v>
      </c>
      <c r="K84" s="98">
        <v>0.10707897338451945</v>
      </c>
      <c r="L84" s="98">
        <v>0.12544126927278099</v>
      </c>
      <c r="M84" s="98">
        <v>0.2159063073174449</v>
      </c>
      <c r="N84" s="98">
        <v>0.17447663361145535</v>
      </c>
      <c r="O84" s="98">
        <v>0.12812768347481954</v>
      </c>
      <c r="P84" s="98">
        <v>4.5345014989804561E-2</v>
      </c>
      <c r="Q84" s="98">
        <v>6.6756521898733212E-2</v>
      </c>
      <c r="R84" s="98">
        <v>6.1641185800933897E-2</v>
      </c>
      <c r="S84" s="98">
        <v>6.1972334718139205E-2</v>
      </c>
      <c r="T84" s="98">
        <v>6.2211511471924344E-2</v>
      </c>
      <c r="U84" s="98">
        <v>2.4361263180864262E-2</v>
      </c>
      <c r="V84" s="98">
        <v>5.146816020734625E-2</v>
      </c>
      <c r="W84" s="98">
        <v>9.6983826956948377E-2</v>
      </c>
      <c r="X84" s="98">
        <v>0.10385797731011767</v>
      </c>
      <c r="Y84" s="98">
        <v>0.138791714589728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0.37665128413837234</v>
      </c>
      <c r="D85" s="122">
        <f t="shared" si="34"/>
        <v>8.4072302854311803E-2</v>
      </c>
      <c r="E85" s="122">
        <f t="shared" si="34"/>
        <v>0.28836564822315675</v>
      </c>
      <c r="F85" s="122">
        <f t="shared" si="34"/>
        <v>0.50219344372487873</v>
      </c>
      <c r="G85" s="122">
        <f t="shared" si="34"/>
        <v>1.1207009886215547</v>
      </c>
      <c r="H85" s="122">
        <f t="shared" si="34"/>
        <v>1.7308004382459998</v>
      </c>
      <c r="I85" s="122">
        <f t="shared" si="34"/>
        <v>1.28355346288733</v>
      </c>
      <c r="J85" s="122">
        <f t="shared" si="34"/>
        <v>0.20037400777535247</v>
      </c>
      <c r="K85" s="122">
        <f t="shared" si="34"/>
        <v>1.3023536889783491</v>
      </c>
      <c r="L85" s="122">
        <f t="shared" si="34"/>
        <v>2.4312952718727989</v>
      </c>
      <c r="M85" s="122">
        <f t="shared" si="34"/>
        <v>3.5767662883091464</v>
      </c>
      <c r="N85" s="122">
        <f t="shared" si="34"/>
        <v>7.975512215812242</v>
      </c>
      <c r="O85" s="122">
        <f t="shared" si="34"/>
        <v>1.8113912448201233</v>
      </c>
      <c r="P85" s="122">
        <f t="shared" si="34"/>
        <v>0.52146615745517677</v>
      </c>
      <c r="Q85" s="122">
        <f t="shared" si="34"/>
        <v>1.2297588367131134</v>
      </c>
      <c r="R85" s="122">
        <f t="shared" si="34"/>
        <v>2.0684398078043005</v>
      </c>
      <c r="S85" s="122">
        <f t="shared" si="34"/>
        <v>2.4943978604193937</v>
      </c>
      <c r="T85" s="122">
        <f t="shared" si="34"/>
        <v>1.5814975016875139</v>
      </c>
      <c r="U85" s="122">
        <f t="shared" si="34"/>
        <v>0.66863451614025426</v>
      </c>
      <c r="V85" s="122">
        <f t="shared" si="34"/>
        <v>1.7509040158806004</v>
      </c>
      <c r="W85" s="122">
        <f t="shared" si="34"/>
        <v>2.893556608058097</v>
      </c>
      <c r="X85" s="122">
        <f t="shared" si="34"/>
        <v>3.722221318626787</v>
      </c>
      <c r="Y85" s="122">
        <f t="shared" si="34"/>
        <v>16.750660690971472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0.37665128413837234</v>
      </c>
      <c r="D86" s="98">
        <v>8.4072302854311803E-2</v>
      </c>
      <c r="E86" s="98">
        <v>0.28836564822315675</v>
      </c>
      <c r="F86" s="98">
        <v>0.50219344372487873</v>
      </c>
      <c r="G86" s="98">
        <v>1.1207009886215547</v>
      </c>
      <c r="H86" s="98">
        <v>1.7308004382459998</v>
      </c>
      <c r="I86" s="98">
        <v>1.28355346288733</v>
      </c>
      <c r="J86" s="98">
        <v>0.20037400777535247</v>
      </c>
      <c r="K86" s="98">
        <v>1.3023536889783491</v>
      </c>
      <c r="L86" s="98">
        <v>2.4312952718727989</v>
      </c>
      <c r="M86" s="98">
        <v>3.5767662883091464</v>
      </c>
      <c r="N86" s="98">
        <v>7.975512215812242</v>
      </c>
      <c r="O86" s="98">
        <v>1.8113912448201233</v>
      </c>
      <c r="P86" s="98">
        <v>0.52146615745517677</v>
      </c>
      <c r="Q86" s="98">
        <v>1.2297588367131134</v>
      </c>
      <c r="R86" s="98">
        <v>2.0684398078043005</v>
      </c>
      <c r="S86" s="98">
        <v>2.4943978604193937</v>
      </c>
      <c r="T86" s="98">
        <v>1.5814975016875139</v>
      </c>
      <c r="U86" s="98">
        <v>0.66863451614025426</v>
      </c>
      <c r="V86" s="98">
        <v>1.7509040158806004</v>
      </c>
      <c r="W86" s="98">
        <v>2.893556608058097</v>
      </c>
      <c r="X86" s="98">
        <v>3.722221318626787</v>
      </c>
      <c r="Y86" s="98">
        <v>16.750660690971472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1.2019592056819564</v>
      </c>
      <c r="D87" s="122">
        <v>0.44598667887469712</v>
      </c>
      <c r="E87" s="122">
        <v>0.59311661130069804</v>
      </c>
      <c r="F87" s="122">
        <v>2.3254377662614187</v>
      </c>
      <c r="G87" s="122">
        <v>2.0592745178938152</v>
      </c>
      <c r="H87" s="122">
        <v>2.5587851262837007</v>
      </c>
      <c r="I87" s="122">
        <v>3.17520543583941</v>
      </c>
      <c r="J87" s="122">
        <v>2.365206217872347</v>
      </c>
      <c r="K87" s="122">
        <v>3.2522468409522167</v>
      </c>
      <c r="L87" s="122">
        <v>4.0452806035745184</v>
      </c>
      <c r="M87" s="122">
        <v>5.9270588000169599</v>
      </c>
      <c r="N87" s="122">
        <v>4.7124327559504753</v>
      </c>
      <c r="O87" s="122">
        <v>3.9229140509583633</v>
      </c>
      <c r="P87" s="122">
        <v>1.4425994930295889</v>
      </c>
      <c r="Q87" s="122">
        <v>2.2224978968179805</v>
      </c>
      <c r="R87" s="122">
        <v>2.5479606618342645</v>
      </c>
      <c r="S87" s="122">
        <v>2.6014637755953043</v>
      </c>
      <c r="T87" s="122">
        <v>2.6959681235219235</v>
      </c>
      <c r="U87" s="122">
        <v>1.122462614544971</v>
      </c>
      <c r="V87" s="122">
        <v>2.5909028622687531</v>
      </c>
      <c r="W87" s="122">
        <v>5.0552770743007915</v>
      </c>
      <c r="X87" s="122">
        <v>5.52181705165202</v>
      </c>
      <c r="Y87" s="122">
        <v>7.4789001781753406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3.5837819334984749E-4</v>
      </c>
      <c r="D88" s="98">
        <v>9.1607899919629991E-5</v>
      </c>
      <c r="E88" s="98">
        <v>1.7224658748092069E-4</v>
      </c>
      <c r="F88" s="98">
        <v>9.2758539119936118E-4</v>
      </c>
      <c r="G88" s="98">
        <v>1.1267784697390462E-3</v>
      </c>
      <c r="H88" s="98">
        <v>1.577476719604955E-3</v>
      </c>
      <c r="I88" s="98">
        <v>2.5597055262259441E-3</v>
      </c>
      <c r="J88" s="98">
        <v>7.0945762991776271E-3</v>
      </c>
      <c r="K88" s="98">
        <v>6.2604144154183279E-3</v>
      </c>
      <c r="L88" s="98">
        <v>9.3224185681693664E-3</v>
      </c>
      <c r="M88" s="98">
        <v>1.2369009078688431E-2</v>
      </c>
      <c r="N88" s="98">
        <v>1.5258948496785088E-2</v>
      </c>
      <c r="O88" s="98">
        <v>1.9764098424028965E-2</v>
      </c>
      <c r="P88" s="98">
        <v>6.8993731975359419E-3</v>
      </c>
      <c r="Q88" s="98">
        <v>2.2244648502453616E-2</v>
      </c>
      <c r="R88" s="98">
        <v>4.100247935321065E-2</v>
      </c>
      <c r="S88" s="98">
        <v>5.2807116798504194E-2</v>
      </c>
      <c r="T88" s="98">
        <v>4.1349903203184019E-2</v>
      </c>
      <c r="U88" s="98">
        <v>3.0707948247666927E-2</v>
      </c>
      <c r="V88" s="98">
        <v>7.3297732809570623E-2</v>
      </c>
      <c r="W88" s="98">
        <v>0.12230960465440388</v>
      </c>
      <c r="X88" s="98">
        <v>0.11500606354663877</v>
      </c>
      <c r="Y88" s="98">
        <v>0.11572103752953142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1.0244564407428541E-4</v>
      </c>
      <c r="J89" s="98">
        <v>9.588317776399698E-5</v>
      </c>
      <c r="K89" s="98">
        <v>9.9352417555153113E-5</v>
      </c>
      <c r="L89" s="98">
        <v>1.984210406525514E-4</v>
      </c>
      <c r="M89" s="98">
        <v>8.5834423671507807E-5</v>
      </c>
      <c r="N89" s="98">
        <v>3.937742737921947E-4</v>
      </c>
      <c r="O89" s="98">
        <v>3.2754177483295354E-4</v>
      </c>
      <c r="P89" s="98">
        <v>0</v>
      </c>
      <c r="Q89" s="98">
        <v>4.5954537396966709E-4</v>
      </c>
      <c r="R89" s="98">
        <v>8.5207537337020226E-4</v>
      </c>
      <c r="S89" s="98">
        <v>1.2521086391907882E-3</v>
      </c>
      <c r="T89" s="98">
        <v>5.7037567335283977E-4</v>
      </c>
      <c r="U89" s="98">
        <v>1.0931744633115952E-3</v>
      </c>
      <c r="V89" s="98">
        <v>2.1272140575876279E-3</v>
      </c>
      <c r="W89" s="98">
        <v>7.8594158894087249E-4</v>
      </c>
      <c r="X89" s="98">
        <v>4.6175677458689338E-3</v>
      </c>
      <c r="Y89" s="98">
        <v>1.0596979150080364E-2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2.1683294976474774E-5</v>
      </c>
      <c r="J90" s="101">
        <v>1.9291589028049618E-5</v>
      </c>
      <c r="K90" s="101">
        <v>1.9919630295256658E-5</v>
      </c>
      <c r="L90" s="101">
        <v>4.0547606892098936E-5</v>
      </c>
      <c r="M90" s="101">
        <v>1.6572675352367952E-5</v>
      </c>
      <c r="N90" s="101">
        <v>6.5620106371883116E-5</v>
      </c>
      <c r="O90" s="101">
        <v>6.1104913723788814E-5</v>
      </c>
      <c r="P90" s="101">
        <v>0</v>
      </c>
      <c r="Q90" s="101">
        <v>7.6041483763879811E-5</v>
      </c>
      <c r="R90" s="101">
        <v>1.6403627952868151E-4</v>
      </c>
      <c r="S90" s="101">
        <v>2.4745276490022432E-4</v>
      </c>
      <c r="T90" s="101">
        <v>9.8643890554109186E-5</v>
      </c>
      <c r="U90" s="101">
        <v>1.8065248473158482E-4</v>
      </c>
      <c r="V90" s="101">
        <v>3.3434161848707892E-4</v>
      </c>
      <c r="W90" s="101">
        <v>1.4712245992131023E-4</v>
      </c>
      <c r="X90" s="101">
        <v>8.7567100658762331E-4</v>
      </c>
      <c r="Y90" s="101">
        <v>1.7385467443544397E-3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8.0762349097810633E-5</v>
      </c>
      <c r="J91" s="104">
        <v>7.6591588735947362E-5</v>
      </c>
      <c r="K91" s="104">
        <v>7.9432787259896455E-5</v>
      </c>
      <c r="L91" s="104">
        <v>1.5787343376045247E-4</v>
      </c>
      <c r="M91" s="104">
        <v>6.9261748319139849E-5</v>
      </c>
      <c r="N91" s="104">
        <v>3.281541674203116E-4</v>
      </c>
      <c r="O91" s="104">
        <v>2.6643686110916471E-4</v>
      </c>
      <c r="P91" s="104">
        <v>0</v>
      </c>
      <c r="Q91" s="104">
        <v>3.8350389020578728E-4</v>
      </c>
      <c r="R91" s="104">
        <v>6.8803909384152081E-4</v>
      </c>
      <c r="S91" s="104">
        <v>1.0046558742905639E-3</v>
      </c>
      <c r="T91" s="104">
        <v>4.7173178279873054E-4</v>
      </c>
      <c r="U91" s="104">
        <v>9.1252197858001033E-4</v>
      </c>
      <c r="V91" s="104">
        <v>1.7928724391005489E-3</v>
      </c>
      <c r="W91" s="104">
        <v>6.3881912901956228E-4</v>
      </c>
      <c r="X91" s="104">
        <v>3.7418967392813104E-3</v>
      </c>
      <c r="Y91" s="104">
        <v>8.8584324057259245E-3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1.1449721173435437E-2</v>
      </c>
      <c r="D92" s="101">
        <v>4.8872013809938353E-3</v>
      </c>
      <c r="E92" s="101">
        <v>6.3893070390808821E-3</v>
      </c>
      <c r="F92" s="101">
        <v>1.6318863523248548E-2</v>
      </c>
      <c r="G92" s="101">
        <v>1.1893494439784864E-2</v>
      </c>
      <c r="H92" s="101">
        <v>1.0783172202163573E-2</v>
      </c>
      <c r="I92" s="101">
        <v>5.84341033896448E-3</v>
      </c>
      <c r="J92" s="101">
        <v>6.1352462081964466E-3</v>
      </c>
      <c r="K92" s="101">
        <v>1.1080641364822189E-2</v>
      </c>
      <c r="L92" s="101">
        <v>1.4692800131304746E-2</v>
      </c>
      <c r="M92" s="101">
        <v>1.7995549288353688E-2</v>
      </c>
      <c r="N92" s="101">
        <v>1.2949468751839529E-2</v>
      </c>
      <c r="O92" s="101">
        <v>2.5838122495224339E-2</v>
      </c>
      <c r="P92" s="101">
        <v>9.2336797488072313E-3</v>
      </c>
      <c r="Q92" s="101">
        <v>8.3231222723901977E-3</v>
      </c>
      <c r="R92" s="101">
        <v>7.8586052648184912E-3</v>
      </c>
      <c r="S92" s="101">
        <v>1.2215989687568429E-2</v>
      </c>
      <c r="T92" s="101">
        <v>1.527344849073751E-2</v>
      </c>
      <c r="U92" s="101">
        <v>8.5204113121993292E-3</v>
      </c>
      <c r="V92" s="101">
        <v>1.6644244827894696E-2</v>
      </c>
      <c r="W92" s="101">
        <v>2.2735820186018323E-2</v>
      </c>
      <c r="X92" s="101">
        <v>2.0488297922806487E-2</v>
      </c>
      <c r="Y92" s="101">
        <v>2.5680391010658377E-2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1.7615175212291954E-4</v>
      </c>
      <c r="D93" s="104">
        <v>9.2212503167640207E-5</v>
      </c>
      <c r="E93" s="104">
        <v>9.2604015476837866E-5</v>
      </c>
      <c r="F93" s="104">
        <v>9.4323537874934342E-5</v>
      </c>
      <c r="G93" s="104">
        <v>9.2904977857779223E-5</v>
      </c>
      <c r="H93" s="104">
        <v>1.9084132083639852E-4</v>
      </c>
      <c r="I93" s="104">
        <v>1.8262133215401523E-4</v>
      </c>
      <c r="J93" s="104">
        <v>2.9699433254736678E-4</v>
      </c>
      <c r="K93" s="104">
        <v>2.1116547708299971E-4</v>
      </c>
      <c r="L93" s="104">
        <v>1.9996210893080668E-4</v>
      </c>
      <c r="M93" s="104">
        <v>8.3684361290929662E-5</v>
      </c>
      <c r="N93" s="104">
        <v>2.2470526348710473E-4</v>
      </c>
      <c r="O93" s="104">
        <v>9.0709827589785649E-4</v>
      </c>
      <c r="P93" s="104">
        <v>1.1128903735596519E-4</v>
      </c>
      <c r="Q93" s="104">
        <v>2.1081569076427553E-4</v>
      </c>
      <c r="R93" s="104">
        <v>1.0345071057441549E-4</v>
      </c>
      <c r="S93" s="104">
        <v>2.1432397347176098E-4</v>
      </c>
      <c r="T93" s="104">
        <v>4.2418810112134262E-4</v>
      </c>
      <c r="U93" s="104">
        <v>2.1295727276867378E-4</v>
      </c>
      <c r="V93" s="104">
        <v>6.5748480071903172E-4</v>
      </c>
      <c r="W93" s="104">
        <v>3.3605976596537819E-4</v>
      </c>
      <c r="X93" s="104">
        <v>6.9939979695660506E-4</v>
      </c>
      <c r="Y93" s="104">
        <v>1.883390835739241E-3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3.4987479327092275E-5</v>
      </c>
      <c r="D94" s="98">
        <v>1.8815041808510188E-5</v>
      </c>
      <c r="E94" s="98">
        <v>1.8316498063642066E-5</v>
      </c>
      <c r="F94" s="98">
        <v>1.9034827155205255E-5</v>
      </c>
      <c r="G94" s="98">
        <v>2.1254336672308579E-5</v>
      </c>
      <c r="H94" s="98">
        <v>3.9154764628077439E-5</v>
      </c>
      <c r="I94" s="98">
        <v>3.7465269371983637E-5</v>
      </c>
      <c r="J94" s="98">
        <v>5.9856263692745466E-5</v>
      </c>
      <c r="K94" s="98">
        <v>4.2812513257011486E-5</v>
      </c>
      <c r="L94" s="98">
        <v>4.0203130000473969E-5</v>
      </c>
      <c r="M94" s="98">
        <v>1.3850471410953362E-5</v>
      </c>
      <c r="N94" s="98">
        <v>2.2455726159259299E-6</v>
      </c>
      <c r="O94" s="98">
        <v>1.6989162248859583E-4</v>
      </c>
      <c r="P94" s="98">
        <v>2.0222952759500716E-5</v>
      </c>
      <c r="Q94" s="98">
        <v>3.580280311943335E-5</v>
      </c>
      <c r="R94" s="98">
        <v>1.969515720698278E-5</v>
      </c>
      <c r="S94" s="98">
        <v>4.0883412708766862E-5</v>
      </c>
      <c r="T94" s="98">
        <v>7.4674475500146538E-5</v>
      </c>
      <c r="U94" s="98">
        <v>3.4091130939167376E-5</v>
      </c>
      <c r="V94" s="98">
        <v>1.0022923537620368E-4</v>
      </c>
      <c r="W94" s="98">
        <v>6.1759134728451732E-5</v>
      </c>
      <c r="X94" s="98">
        <v>1.3063604958629322E-4</v>
      </c>
      <c r="Y94" s="98">
        <v>2.9834876469151512E-4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1.4116427279582726E-4</v>
      </c>
      <c r="D95" s="98">
        <v>7.339746135913002E-5</v>
      </c>
      <c r="E95" s="98">
        <v>7.42875174131958E-5</v>
      </c>
      <c r="F95" s="98">
        <v>7.5288710719729083E-5</v>
      </c>
      <c r="G95" s="98">
        <v>7.1650641185470637E-5</v>
      </c>
      <c r="H95" s="98">
        <v>1.5168655620832107E-4</v>
      </c>
      <c r="I95" s="98">
        <v>1.451560627820316E-4</v>
      </c>
      <c r="J95" s="98">
        <v>2.371380688546213E-4</v>
      </c>
      <c r="K95" s="98">
        <v>1.6835296382598824E-4</v>
      </c>
      <c r="L95" s="98">
        <v>1.5975897893033271E-4</v>
      </c>
      <c r="M95" s="98">
        <v>6.98338898799763E-5</v>
      </c>
      <c r="N95" s="98">
        <v>2.2245969087117881E-4</v>
      </c>
      <c r="O95" s="98">
        <v>7.3720665340926063E-4</v>
      </c>
      <c r="P95" s="98">
        <v>9.1066084596464476E-5</v>
      </c>
      <c r="Q95" s="98">
        <v>1.7501288764484218E-4</v>
      </c>
      <c r="R95" s="98">
        <v>8.3755553367432714E-5</v>
      </c>
      <c r="S95" s="98">
        <v>1.7344056076299411E-4</v>
      </c>
      <c r="T95" s="98">
        <v>3.495136256211961E-4</v>
      </c>
      <c r="U95" s="98">
        <v>1.7886614182950641E-4</v>
      </c>
      <c r="V95" s="98">
        <v>5.5725556534282799E-4</v>
      </c>
      <c r="W95" s="98">
        <v>2.7430063123692644E-4</v>
      </c>
      <c r="X95" s="98">
        <v>5.6876374737031181E-4</v>
      </c>
      <c r="Y95" s="98">
        <v>1.5850420710477259E-3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0.37302595636864422</v>
      </c>
      <c r="D96" s="101">
        <v>0.18942706043793789</v>
      </c>
      <c r="E96" s="101">
        <v>0.18683020698212371</v>
      </c>
      <c r="F96" s="101">
        <v>1.0687813329129441</v>
      </c>
      <c r="G96" s="101">
        <v>0.7578464958354455</v>
      </c>
      <c r="H96" s="101">
        <v>0.85216775440453818</v>
      </c>
      <c r="I96" s="101">
        <v>0.10538524482128749</v>
      </c>
      <c r="J96" s="101">
        <v>0.19541620365186974</v>
      </c>
      <c r="K96" s="101">
        <v>1.0774539800646374</v>
      </c>
      <c r="L96" s="101">
        <v>1.1703307824157529</v>
      </c>
      <c r="M96" s="101">
        <v>2.1751905605237831</v>
      </c>
      <c r="N96" s="101">
        <v>1.6354176495660433</v>
      </c>
      <c r="O96" s="101">
        <v>1.3454440061507331</v>
      </c>
      <c r="P96" s="101">
        <v>0.3765377117910359</v>
      </c>
      <c r="Q96" s="101">
        <v>0.19813755866890773</v>
      </c>
      <c r="R96" s="101">
        <v>0.60627643105174311</v>
      </c>
      <c r="S96" s="101">
        <v>0.64115348686177764</v>
      </c>
      <c r="T96" s="101">
        <v>0.48083992192467773</v>
      </c>
      <c r="U96" s="101">
        <v>0.34812868211766301</v>
      </c>
      <c r="V96" s="101">
        <v>0.69701342720450865</v>
      </c>
      <c r="W96" s="101">
        <v>1.0220224710475034</v>
      </c>
      <c r="X96" s="101">
        <v>0</v>
      </c>
      <c r="Y96" s="101">
        <v>0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0.81694899819440403</v>
      </c>
      <c r="D97" s="104">
        <v>0.25148859665267809</v>
      </c>
      <c r="E97" s="104">
        <v>0.39963224667653574</v>
      </c>
      <c r="F97" s="104">
        <v>1.2393156608961515</v>
      </c>
      <c r="G97" s="104">
        <v>1.288314844170988</v>
      </c>
      <c r="H97" s="104">
        <v>1.6940658816365577</v>
      </c>
      <c r="I97" s="104">
        <v>3.0611320081767039</v>
      </c>
      <c r="J97" s="104">
        <v>2.1561673142027917</v>
      </c>
      <c r="K97" s="104">
        <v>2.1571412872127009</v>
      </c>
      <c r="L97" s="104">
        <v>2.8505362193097077</v>
      </c>
      <c r="M97" s="104">
        <v>3.7213341623411726</v>
      </c>
      <c r="N97" s="104">
        <v>3.0481882095985275</v>
      </c>
      <c r="O97" s="104">
        <v>2.5306331838376463</v>
      </c>
      <c r="P97" s="104">
        <v>1.0498174392548538</v>
      </c>
      <c r="Q97" s="104">
        <v>1.9931222063094949</v>
      </c>
      <c r="R97" s="104">
        <v>1.8918676200805475</v>
      </c>
      <c r="S97" s="104">
        <v>1.8938207496347914</v>
      </c>
      <c r="T97" s="104">
        <v>2.1575102861288502</v>
      </c>
      <c r="U97" s="104">
        <v>0.73379944113136153</v>
      </c>
      <c r="V97" s="104">
        <v>1.8011627585684722</v>
      </c>
      <c r="W97" s="104">
        <v>3.8870871770579596</v>
      </c>
      <c r="X97" s="104">
        <v>5.381005722639749</v>
      </c>
      <c r="Y97" s="104">
        <v>7.3250183796493316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0.16246579663938421</v>
      </c>
      <c r="D98" s="98">
        <v>5.1243086450554108E-2</v>
      </c>
      <c r="E98" s="98">
        <v>7.8625360727484328E-2</v>
      </c>
      <c r="F98" s="98">
        <v>0.24911180843518124</v>
      </c>
      <c r="G98" s="98">
        <v>0.29293102040537577</v>
      </c>
      <c r="H98" s="98">
        <v>0.34656070902390662</v>
      </c>
      <c r="I98" s="98">
        <v>0.63340419825802963</v>
      </c>
      <c r="J98" s="98">
        <v>0.43815010976470331</v>
      </c>
      <c r="K98" s="98">
        <v>0.44208769734880615</v>
      </c>
      <c r="L98" s="98">
        <v>0.5883227937711385</v>
      </c>
      <c r="M98" s="98">
        <v>0.75128801837672665</v>
      </c>
      <c r="N98" s="98">
        <v>0.51330743882527674</v>
      </c>
      <c r="O98" s="98">
        <v>0.46541164844180566</v>
      </c>
      <c r="P98" s="98">
        <v>0.18957955109207228</v>
      </c>
      <c r="Q98" s="98">
        <v>0.3444839529568034</v>
      </c>
      <c r="R98" s="98">
        <v>0.3675477861014374</v>
      </c>
      <c r="S98" s="98">
        <v>0.3696438052846901</v>
      </c>
      <c r="T98" s="98">
        <v>0.38734247592495069</v>
      </c>
      <c r="U98" s="98">
        <v>0.11991761174594816</v>
      </c>
      <c r="V98" s="98">
        <v>0.27698537854270738</v>
      </c>
      <c r="W98" s="98">
        <v>0.73142774131870392</v>
      </c>
      <c r="X98" s="98">
        <v>1.0264308792243269</v>
      </c>
      <c r="Y98" s="98">
        <v>1.1443731203704759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0.65448320155501982</v>
      </c>
      <c r="D99" s="98">
        <v>0.20024551020212397</v>
      </c>
      <c r="E99" s="98">
        <v>0.32100688594905141</v>
      </c>
      <c r="F99" s="98">
        <v>0.99020385246097031</v>
      </c>
      <c r="G99" s="98">
        <v>0.99538382376561219</v>
      </c>
      <c r="H99" s="98">
        <v>1.347505172612651</v>
      </c>
      <c r="I99" s="98">
        <v>2.4277278099186743</v>
      </c>
      <c r="J99" s="98">
        <v>1.7180172044380886</v>
      </c>
      <c r="K99" s="98">
        <v>1.715053589863895</v>
      </c>
      <c r="L99" s="98">
        <v>2.2622134255385693</v>
      </c>
      <c r="M99" s="98">
        <v>2.9700461439644461</v>
      </c>
      <c r="N99" s="98">
        <v>2.5348807707732508</v>
      </c>
      <c r="O99" s="98">
        <v>2.0652215353958407</v>
      </c>
      <c r="P99" s="98">
        <v>0.86023788816278157</v>
      </c>
      <c r="Q99" s="98">
        <v>1.6486382533526915</v>
      </c>
      <c r="R99" s="98">
        <v>1.5243198339791102</v>
      </c>
      <c r="S99" s="98">
        <v>1.5241769443501014</v>
      </c>
      <c r="T99" s="98">
        <v>1.7701678102038996</v>
      </c>
      <c r="U99" s="98">
        <v>0.61388182938541336</v>
      </c>
      <c r="V99" s="98">
        <v>1.5241773800257647</v>
      </c>
      <c r="W99" s="98">
        <v>3.1556594357392558</v>
      </c>
      <c r="X99" s="98">
        <v>4.3545748434154223</v>
      </c>
      <c r="Y99" s="98">
        <v>6.1806452592788554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0.5485918578384229</v>
      </c>
      <c r="D100" s="122">
        <v>0.22436021544257509</v>
      </c>
      <c r="E100" s="122">
        <v>0.29010420924908853</v>
      </c>
      <c r="F100" s="122">
        <v>1.1841690618458471</v>
      </c>
      <c r="G100" s="122">
        <v>1.0622693894318025</v>
      </c>
      <c r="H100" s="122">
        <v>1.3172024318123503</v>
      </c>
      <c r="I100" s="122">
        <v>1.5844442266626633</v>
      </c>
      <c r="J100" s="122">
        <v>1.0948498620194345</v>
      </c>
      <c r="K100" s="122">
        <v>1.471046593332596</v>
      </c>
      <c r="L100" s="122">
        <v>1.8024979042117868</v>
      </c>
      <c r="M100" s="122">
        <v>2.5004789327253967</v>
      </c>
      <c r="N100" s="122">
        <v>2.0603393483792818</v>
      </c>
      <c r="O100" s="122">
        <v>1.8685587607388829</v>
      </c>
      <c r="P100" s="122">
        <v>0.68301623481389551</v>
      </c>
      <c r="Q100" s="122">
        <v>1.0251887979328305</v>
      </c>
      <c r="R100" s="122">
        <v>1.1820789369050022</v>
      </c>
      <c r="S100" s="122">
        <v>1.1950867701133794</v>
      </c>
      <c r="T100" s="122">
        <v>1.3240525691288294</v>
      </c>
      <c r="U100" s="122">
        <v>0.57209391466472959</v>
      </c>
      <c r="V100" s="122">
        <v>1.511157612290086</v>
      </c>
      <c r="W100" s="122">
        <v>2.6516834521801393</v>
      </c>
      <c r="X100" s="122">
        <v>2.8084372137818043</v>
      </c>
      <c r="Y100" s="122">
        <v>3.2395551309849409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1.2202454212757525E-2</v>
      </c>
      <c r="D101" s="98">
        <v>5.2911768899534641E-3</v>
      </c>
      <c r="E101" s="98">
        <v>7.6270369592454776E-3</v>
      </c>
      <c r="F101" s="98">
        <v>3.8817146010598054E-2</v>
      </c>
      <c r="G101" s="98">
        <v>5.6469618117518362E-2</v>
      </c>
      <c r="H101" s="98">
        <v>9.3753557020145137E-2</v>
      </c>
      <c r="I101" s="98">
        <v>0.11875685752392831</v>
      </c>
      <c r="J101" s="98">
        <v>0.13353844364124898</v>
      </c>
      <c r="K101" s="98">
        <v>0.12541768065924808</v>
      </c>
      <c r="L101" s="98">
        <v>0.19043308657007843</v>
      </c>
      <c r="M101" s="98">
        <v>0.2353306546720681</v>
      </c>
      <c r="N101" s="98">
        <v>0.36359762642421772</v>
      </c>
      <c r="O101" s="98">
        <v>0.4043486814025703</v>
      </c>
      <c r="P101" s="98">
        <v>0.11302972048615109</v>
      </c>
      <c r="Q101" s="98">
        <v>9.314649592324957E-2</v>
      </c>
      <c r="R101" s="98">
        <v>9.8889875323360951E-2</v>
      </c>
      <c r="S101" s="98">
        <v>0.13982044101679214</v>
      </c>
      <c r="T101" s="98">
        <v>0.17991737171666972</v>
      </c>
      <c r="U101" s="98">
        <v>0.15870921307919969</v>
      </c>
      <c r="V101" s="98">
        <v>0.3061730753084107</v>
      </c>
      <c r="W101" s="98">
        <v>0.16170524792207649</v>
      </c>
      <c r="X101" s="98">
        <v>7.2689842122991904E-3</v>
      </c>
      <c r="Y101" s="98">
        <v>5.3213217921280831E-3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1.7663229053565883E-2</v>
      </c>
      <c r="D102" s="98">
        <v>4.8763397917581473E-3</v>
      </c>
      <c r="E102" s="98">
        <v>8.1751549319806129E-3</v>
      </c>
      <c r="F102" s="98">
        <v>3.8070363440075014E-2</v>
      </c>
      <c r="G102" s="98">
        <v>3.9159173008525353E-2</v>
      </c>
      <c r="H102" s="98">
        <v>5.3276049053841146E-2</v>
      </c>
      <c r="I102" s="98">
        <v>7.3795145813239649E-2</v>
      </c>
      <c r="J102" s="98">
        <v>4.5175309159647653E-2</v>
      </c>
      <c r="K102" s="98">
        <v>4.5377531198358897E-2</v>
      </c>
      <c r="L102" s="98">
        <v>7.062923922840568E-2</v>
      </c>
      <c r="M102" s="98">
        <v>0.12473055363028152</v>
      </c>
      <c r="N102" s="98">
        <v>4.0993657054175667E-2</v>
      </c>
      <c r="O102" s="98">
        <v>0.23941680010929239</v>
      </c>
      <c r="P102" s="98">
        <v>9.4141308496496351E-2</v>
      </c>
      <c r="Q102" s="98">
        <v>0.12999128714998134</v>
      </c>
      <c r="R102" s="98">
        <v>0.10663683584847937</v>
      </c>
      <c r="S102" s="98">
        <v>0.1677655151829702</v>
      </c>
      <c r="T102" s="98">
        <v>0.32473863493046029</v>
      </c>
      <c r="U102" s="98">
        <v>0.12384361543102733</v>
      </c>
      <c r="V102" s="98">
        <v>0.31645154110816159</v>
      </c>
      <c r="W102" s="98">
        <v>0.51843085326656424</v>
      </c>
      <c r="X102" s="98">
        <v>0.43386914331020626</v>
      </c>
      <c r="Y102" s="98">
        <v>0.57526195214543896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0.51872617457209946</v>
      </c>
      <c r="D103" s="33">
        <v>0.21419269876086347</v>
      </c>
      <c r="E103" s="33">
        <v>0.27430201735786242</v>
      </c>
      <c r="F103" s="33">
        <v>1.107281552395174</v>
      </c>
      <c r="G103" s="33">
        <v>0.96664059830575888</v>
      </c>
      <c r="H103" s="33">
        <v>1.1701728257383641</v>
      </c>
      <c r="I103" s="33">
        <v>1.3918922233254953</v>
      </c>
      <c r="J103" s="33">
        <v>0.91613610921853783</v>
      </c>
      <c r="K103" s="33">
        <v>1.300251381474989</v>
      </c>
      <c r="L103" s="33">
        <v>1.5414355784133027</v>
      </c>
      <c r="M103" s="33">
        <v>2.1404177244230471</v>
      </c>
      <c r="N103" s="33">
        <v>1.6557480649008884</v>
      </c>
      <c r="O103" s="33">
        <v>1.2247932792270202</v>
      </c>
      <c r="P103" s="33">
        <v>0.47584520583124812</v>
      </c>
      <c r="Q103" s="33">
        <v>0.80205101485959962</v>
      </c>
      <c r="R103" s="33">
        <v>0.97655222573316181</v>
      </c>
      <c r="S103" s="33">
        <v>0.88750081391361701</v>
      </c>
      <c r="T103" s="33">
        <v>0.81939656248169956</v>
      </c>
      <c r="U103" s="33">
        <v>0.28954108615450258</v>
      </c>
      <c r="V103" s="33">
        <v>0.88853299587351386</v>
      </c>
      <c r="W103" s="33">
        <v>1.9715473509914987</v>
      </c>
      <c r="X103" s="33">
        <v>2.3672990862592989</v>
      </c>
      <c r="Y103" s="33">
        <v>2.6589718570473737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7.4532869629837198E-2</v>
      </c>
      <c r="G105" s="117">
        <f t="shared" si="35"/>
        <v>1.232323864998534E-2</v>
      </c>
      <c r="H105" s="117">
        <f t="shared" si="35"/>
        <v>9.0789524534384825E-3</v>
      </c>
      <c r="I105" s="117">
        <f t="shared" si="35"/>
        <v>3.0513788528829838E-3</v>
      </c>
      <c r="J105" s="117">
        <f t="shared" si="35"/>
        <v>4.1222726257789345E-3</v>
      </c>
      <c r="K105" s="117">
        <f t="shared" si="35"/>
        <v>3.1501953799657504E-3</v>
      </c>
      <c r="L105" s="117">
        <f t="shared" si="35"/>
        <v>5.6995745706336649E-4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5.9782804036355837E-2</v>
      </c>
      <c r="G106" s="122">
        <f t="shared" si="38"/>
        <v>9.0116721388560396E-3</v>
      </c>
      <c r="H106" s="122">
        <f t="shared" si="38"/>
        <v>6.4697254017307615E-3</v>
      </c>
      <c r="I106" s="122">
        <f t="shared" si="38"/>
        <v>2.3572867346675682E-3</v>
      </c>
      <c r="J106" s="122">
        <f t="shared" si="38"/>
        <v>3.1069619682184014E-3</v>
      </c>
      <c r="K106" s="122">
        <f t="shared" si="38"/>
        <v>2.114501768560516E-3</v>
      </c>
      <c r="L106" s="122">
        <f t="shared" si="38"/>
        <v>4.2019388452162491E-4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5.9497393104472454E-2</v>
      </c>
      <c r="G107" s="98">
        <v>8.9692565655301055E-3</v>
      </c>
      <c r="H107" s="98">
        <v>6.4400477242300943E-3</v>
      </c>
      <c r="I107" s="98">
        <v>2.3471466932877237E-3</v>
      </c>
      <c r="J107" s="98">
        <v>3.0935635947426294E-3</v>
      </c>
      <c r="K107" s="98">
        <v>2.1049449038624862E-3</v>
      </c>
      <c r="L107" s="98">
        <v>4.1840053314339242E-4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2.8541093188338377E-4</v>
      </c>
      <c r="G108" s="98">
        <v>4.2415573325934131E-5</v>
      </c>
      <c r="H108" s="98">
        <v>2.9677677500667568E-5</v>
      </c>
      <c r="I108" s="98">
        <v>1.0140041379844453E-5</v>
      </c>
      <c r="J108" s="98">
        <v>1.3398373475772038E-5</v>
      </c>
      <c r="K108" s="98">
        <v>9.5568646980296601E-6</v>
      </c>
      <c r="L108" s="98">
        <v>1.7933513782324642E-6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1.7662137528424804E-3</v>
      </c>
      <c r="G109" s="122">
        <f t="shared" si="41"/>
        <v>8.517583041015046E-4</v>
      </c>
      <c r="H109" s="122">
        <f t="shared" si="41"/>
        <v>7.7660803391235407E-4</v>
      </c>
      <c r="I109" s="122">
        <f t="shared" si="41"/>
        <v>0</v>
      </c>
      <c r="J109" s="122">
        <f t="shared" si="41"/>
        <v>0</v>
      </c>
      <c r="K109" s="122">
        <f t="shared" si="41"/>
        <v>2.6062711406410829E-4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1.7662137528424804E-3</v>
      </c>
      <c r="G110" s="98">
        <v>8.517583041015046E-4</v>
      </c>
      <c r="H110" s="98">
        <v>7.7660803391235407E-4</v>
      </c>
      <c r="I110" s="98">
        <v>0</v>
      </c>
      <c r="J110" s="98">
        <v>0</v>
      </c>
      <c r="K110" s="98">
        <v>2.6062711406410829E-4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8.6011576301841391E-3</v>
      </c>
      <c r="G111" s="122">
        <v>1.6215163707906681E-3</v>
      </c>
      <c r="H111" s="122">
        <v>1.2086820373164732E-3</v>
      </c>
      <c r="I111" s="122">
        <v>4.6459628584517734E-4</v>
      </c>
      <c r="J111" s="122">
        <v>6.9382716224622768E-4</v>
      </c>
      <c r="K111" s="122">
        <v>5.3161931863395721E-4</v>
      </c>
      <c r="L111" s="122">
        <v>1.0371620649504102E-4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4.0211389723734886E-3</v>
      </c>
      <c r="G116" s="101">
        <v>6.3071281308383286E-4</v>
      </c>
      <c r="H116" s="101">
        <v>3.7192264240241718E-4</v>
      </c>
      <c r="I116" s="101">
        <v>0</v>
      </c>
      <c r="J116" s="101">
        <v>9.8995037310977573E-5</v>
      </c>
      <c r="K116" s="101">
        <v>2.1251557792201922E-4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4.5800186578106514E-3</v>
      </c>
      <c r="G117" s="104">
        <v>9.9080355770683531E-4</v>
      </c>
      <c r="H117" s="104">
        <v>8.3675939491405617E-4</v>
      </c>
      <c r="I117" s="104">
        <v>4.6459628584517734E-4</v>
      </c>
      <c r="J117" s="104">
        <v>5.9483212493525008E-4</v>
      </c>
      <c r="K117" s="104">
        <v>3.1910374071193802E-4</v>
      </c>
      <c r="L117" s="104">
        <v>1.0371620649504102E-4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9.2061834326298217E-4</v>
      </c>
      <c r="G118" s="98">
        <v>2.2528429171915916E-4</v>
      </c>
      <c r="H118" s="98">
        <v>1.7117866095248119E-4</v>
      </c>
      <c r="I118" s="98">
        <v>9.6133468652566417E-5</v>
      </c>
      <c r="J118" s="98">
        <v>1.2087455324788358E-4</v>
      </c>
      <c r="K118" s="98">
        <v>6.5397588365208006E-5</v>
      </c>
      <c r="L118" s="98">
        <v>2.1406010543266579E-5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3.6594003145476693E-3</v>
      </c>
      <c r="G119" s="98">
        <v>7.655192659876761E-4</v>
      </c>
      <c r="H119" s="98">
        <v>6.6558073396157504E-4</v>
      </c>
      <c r="I119" s="98">
        <v>3.6846281719261095E-4</v>
      </c>
      <c r="J119" s="98">
        <v>4.7395757168736645E-4</v>
      </c>
      <c r="K119" s="98">
        <v>2.5370615234673004E-4</v>
      </c>
      <c r="L119" s="98">
        <v>8.2310195951774436E-5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4.3826942104547451E-3</v>
      </c>
      <c r="G120" s="122">
        <v>8.3829183623712622E-4</v>
      </c>
      <c r="H120" s="122">
        <v>6.2393698047889259E-4</v>
      </c>
      <c r="I120" s="122">
        <v>2.2949583237023824E-4</v>
      </c>
      <c r="J120" s="122">
        <v>3.2148349531430548E-4</v>
      </c>
      <c r="K120" s="122">
        <v>2.4344717870716892E-4</v>
      </c>
      <c r="L120" s="122">
        <v>4.6047366046700595E-5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1.4680088730106047E-4</v>
      </c>
      <c r="G121" s="98">
        <v>4.5428274951885552E-5</v>
      </c>
      <c r="H121" s="98">
        <v>4.5574036829633142E-5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4.2358933231536845E-3</v>
      </c>
      <c r="G122" s="33">
        <v>7.9286356128524071E-4</v>
      </c>
      <c r="H122" s="33">
        <v>5.7836294364925944E-4</v>
      </c>
      <c r="I122" s="33">
        <v>2.2949583237023824E-4</v>
      </c>
      <c r="J122" s="33">
        <v>3.2148349531430548E-4</v>
      </c>
      <c r="K122" s="33">
        <v>2.4344717870716892E-4</v>
      </c>
      <c r="L122" s="33">
        <v>4.6047366046700595E-5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0.88179179495980975</v>
      </c>
      <c r="D124" s="117">
        <f t="shared" si="42"/>
        <v>1.3851081049790861</v>
      </c>
      <c r="E124" s="117">
        <f t="shared" si="42"/>
        <v>2.852845521652557</v>
      </c>
      <c r="F124" s="117">
        <f t="shared" si="42"/>
        <v>2.6467668514282434</v>
      </c>
      <c r="G124" s="117">
        <f t="shared" si="42"/>
        <v>1.6321111211717487</v>
      </c>
      <c r="H124" s="117">
        <f t="shared" si="42"/>
        <v>1.2713082597661931</v>
      </c>
      <c r="I124" s="117">
        <f t="shared" si="42"/>
        <v>1.1804801246976004</v>
      </c>
      <c r="J124" s="117">
        <f t="shared" si="42"/>
        <v>0.96562510392661649</v>
      </c>
      <c r="K124" s="117">
        <f t="shared" si="42"/>
        <v>1.3794920246475919</v>
      </c>
      <c r="L124" s="117">
        <f t="shared" si="42"/>
        <v>1.1095977668845793</v>
      </c>
      <c r="M124" s="117">
        <f t="shared" si="42"/>
        <v>0.93366329065346731</v>
      </c>
      <c r="N124" s="117">
        <f t="shared" si="42"/>
        <v>1.081010776215624</v>
      </c>
      <c r="O124" s="117">
        <f t="shared" si="42"/>
        <v>1.3294911734593071</v>
      </c>
      <c r="P124" s="117">
        <f t="shared" si="42"/>
        <v>1.3618689865229139</v>
      </c>
      <c r="Q124" s="117">
        <f t="shared" si="42"/>
        <v>1.3831256722495429</v>
      </c>
      <c r="R124" s="117">
        <f t="shared" ref="R124:V124" si="43">R125+R128+R130+R139</f>
        <v>1.0807962299707172</v>
      </c>
      <c r="S124" s="117">
        <f t="shared" si="43"/>
        <v>0.86853024323056505</v>
      </c>
      <c r="T124" s="117">
        <f t="shared" si="43"/>
        <v>1.3586353382725167</v>
      </c>
      <c r="U124" s="117">
        <f t="shared" si="43"/>
        <v>0.84184014927169803</v>
      </c>
      <c r="V124" s="117">
        <f t="shared" si="43"/>
        <v>0.34435808807708795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0.6287839535989449</v>
      </c>
      <c r="D125" s="122">
        <f t="shared" si="45"/>
        <v>0.97107576746132862</v>
      </c>
      <c r="E125" s="122">
        <f t="shared" si="45"/>
        <v>2.1262573950037162</v>
      </c>
      <c r="F125" s="122">
        <f t="shared" si="45"/>
        <v>1.9547728957981552</v>
      </c>
      <c r="G125" s="122">
        <f t="shared" si="45"/>
        <v>1.1807480378092259</v>
      </c>
      <c r="H125" s="122">
        <f t="shared" si="45"/>
        <v>0.92791337966357423</v>
      </c>
      <c r="I125" s="122">
        <f t="shared" si="45"/>
        <v>0.8152112432204639</v>
      </c>
      <c r="J125" s="122">
        <f t="shared" si="45"/>
        <v>0.70450099429168589</v>
      </c>
      <c r="K125" s="122">
        <f t="shared" si="45"/>
        <v>0.95126869366362898</v>
      </c>
      <c r="L125" s="122">
        <f t="shared" si="45"/>
        <v>0.72874669303335737</v>
      </c>
      <c r="M125" s="122">
        <f t="shared" si="45"/>
        <v>0.65139052365976235</v>
      </c>
      <c r="N125" s="122">
        <f t="shared" si="45"/>
        <v>0.60755768099658636</v>
      </c>
      <c r="O125" s="122">
        <f t="shared" si="45"/>
        <v>0.83952726242992171</v>
      </c>
      <c r="P125" s="122">
        <f t="shared" si="45"/>
        <v>0.91926010494446853</v>
      </c>
      <c r="Q125" s="122">
        <f t="shared" si="45"/>
        <v>0.90493954301950097</v>
      </c>
      <c r="R125" s="122">
        <f t="shared" ref="R125:V125" si="46">SUM(R126:R127)</f>
        <v>0.59951104865363158</v>
      </c>
      <c r="S125" s="122">
        <f t="shared" si="46"/>
        <v>0.46211246954683133</v>
      </c>
      <c r="T125" s="122">
        <f t="shared" si="46"/>
        <v>0.79547378670704705</v>
      </c>
      <c r="U125" s="122">
        <f t="shared" si="46"/>
        <v>0.47742371717227616</v>
      </c>
      <c r="V125" s="122">
        <f t="shared" si="46"/>
        <v>0.19456810539665992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0.62587892092030262</v>
      </c>
      <c r="D126" s="98">
        <v>0.96645663262004278</v>
      </c>
      <c r="E126" s="98">
        <v>2.1167236460713119</v>
      </c>
      <c r="F126" s="98">
        <v>1.9454405541189184</v>
      </c>
      <c r="G126" s="98">
        <v>1.1751905669863352</v>
      </c>
      <c r="H126" s="98">
        <v>0.92365689081431901</v>
      </c>
      <c r="I126" s="98">
        <v>0.81170455240597728</v>
      </c>
      <c r="J126" s="98">
        <v>0.7014629244562236</v>
      </c>
      <c r="K126" s="98">
        <v>0.94696926656832625</v>
      </c>
      <c r="L126" s="98">
        <v>0.72563646479235955</v>
      </c>
      <c r="M126" s="98">
        <v>0.64861854425139143</v>
      </c>
      <c r="N126" s="98">
        <v>0.60525725242143624</v>
      </c>
      <c r="O126" s="98">
        <v>0.83604056188388309</v>
      </c>
      <c r="P126" s="98">
        <v>0.9153324129425443</v>
      </c>
      <c r="Q126" s="98">
        <v>0.9012870813123659</v>
      </c>
      <c r="R126" s="98">
        <v>0.59710576269087157</v>
      </c>
      <c r="S126" s="98">
        <v>0.46026765135224784</v>
      </c>
      <c r="T126" s="98">
        <v>0.79231077641639924</v>
      </c>
      <c r="U126" s="98">
        <v>0.47553102337150088</v>
      </c>
      <c r="V126" s="98">
        <v>0.19379829588280778</v>
      </c>
      <c r="W126" s="98">
        <v>0</v>
      </c>
      <c r="X126" s="98">
        <v>0</v>
      </c>
      <c r="Y126" s="98">
        <v>0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2.9050326786422376E-3</v>
      </c>
      <c r="D127" s="98">
        <v>4.6191348412858418E-3</v>
      </c>
      <c r="E127" s="98">
        <v>9.5337489324041139E-3</v>
      </c>
      <c r="F127" s="98">
        <v>9.3323416792368431E-3</v>
      </c>
      <c r="G127" s="98">
        <v>5.5574708228907661E-3</v>
      </c>
      <c r="H127" s="98">
        <v>4.2564888492551923E-3</v>
      </c>
      <c r="I127" s="98">
        <v>3.5066908144866303E-3</v>
      </c>
      <c r="J127" s="98">
        <v>3.0380698354622515E-3</v>
      </c>
      <c r="K127" s="98">
        <v>4.2994270953027785E-3</v>
      </c>
      <c r="L127" s="98">
        <v>3.1102282409977903E-3</v>
      </c>
      <c r="M127" s="98">
        <v>2.77197940837088E-3</v>
      </c>
      <c r="N127" s="98">
        <v>2.3004285751500745E-3</v>
      </c>
      <c r="O127" s="98">
        <v>3.486700546038602E-3</v>
      </c>
      <c r="P127" s="98">
        <v>3.9276920019242646E-3</v>
      </c>
      <c r="Q127" s="98">
        <v>3.6524617071351001E-3</v>
      </c>
      <c r="R127" s="98">
        <v>2.4052859627599651E-3</v>
      </c>
      <c r="S127" s="98">
        <v>1.8448181945834819E-3</v>
      </c>
      <c r="T127" s="98">
        <v>3.1630102906478595E-3</v>
      </c>
      <c r="U127" s="98">
        <v>1.8926938007753063E-3</v>
      </c>
      <c r="V127" s="98">
        <v>7.6980951385213184E-4</v>
      </c>
      <c r="W127" s="98">
        <v>0</v>
      </c>
      <c r="X127" s="98">
        <v>0</v>
      </c>
      <c r="Y127" s="98">
        <v>0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4.4750647620400666E-2</v>
      </c>
      <c r="D128" s="122">
        <f t="shared" si="48"/>
        <v>4.6307204245957828E-2</v>
      </c>
      <c r="E128" s="122">
        <f t="shared" si="48"/>
        <v>0.17782548307094664</v>
      </c>
      <c r="F128" s="122">
        <f t="shared" si="48"/>
        <v>8.6740719861819596E-2</v>
      </c>
      <c r="G128" s="122">
        <f t="shared" si="48"/>
        <v>0.11903322299818526</v>
      </c>
      <c r="H128" s="122">
        <f t="shared" si="48"/>
        <v>0.10561869261208016</v>
      </c>
      <c r="I128" s="122">
        <f t="shared" si="48"/>
        <v>7.8001744736233641E-2</v>
      </c>
      <c r="J128" s="122">
        <f t="shared" si="48"/>
        <v>1.4340112742143215E-2</v>
      </c>
      <c r="K128" s="122">
        <f t="shared" si="48"/>
        <v>9.2001371264630205E-2</v>
      </c>
      <c r="L128" s="122">
        <f t="shared" si="48"/>
        <v>0.111459350922937</v>
      </c>
      <c r="M128" s="122">
        <f t="shared" si="48"/>
        <v>8.4249313000857834E-2</v>
      </c>
      <c r="N128" s="122">
        <f t="shared" si="48"/>
        <v>0.25908687611207876</v>
      </c>
      <c r="O128" s="122">
        <f t="shared" si="48"/>
        <v>0.11606321679773383</v>
      </c>
      <c r="P128" s="122">
        <f t="shared" si="48"/>
        <v>8.5985033573278746E-2</v>
      </c>
      <c r="Q128" s="122">
        <f t="shared" si="48"/>
        <v>0.13119230922317512</v>
      </c>
      <c r="R128" s="122">
        <f t="shared" si="48"/>
        <v>0.17236998398369166</v>
      </c>
      <c r="S128" s="122">
        <f t="shared" si="48"/>
        <v>0.16146486577266445</v>
      </c>
      <c r="T128" s="122">
        <f t="shared" si="48"/>
        <v>0.15818034598035299</v>
      </c>
      <c r="U128" s="122">
        <f t="shared" si="48"/>
        <v>0.10370126499514651</v>
      </c>
      <c r="V128" s="122">
        <f t="shared" si="48"/>
        <v>4.4694422868681569E-2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4.4750647620400666E-2</v>
      </c>
      <c r="D129" s="98">
        <v>4.6307204245957828E-2</v>
      </c>
      <c r="E129" s="98">
        <v>0.17782548307094664</v>
      </c>
      <c r="F129" s="98">
        <v>8.6740719861819596E-2</v>
      </c>
      <c r="G129" s="98">
        <v>0.11903322299818526</v>
      </c>
      <c r="H129" s="98">
        <v>0.10561869261208016</v>
      </c>
      <c r="I129" s="98">
        <v>7.8001744736233641E-2</v>
      </c>
      <c r="J129" s="98">
        <v>1.4340112742143215E-2</v>
      </c>
      <c r="K129" s="98">
        <v>9.2001371264630205E-2</v>
      </c>
      <c r="L129" s="98">
        <v>0.111459350922937</v>
      </c>
      <c r="M129" s="98">
        <v>8.4249313000857834E-2</v>
      </c>
      <c r="N129" s="98">
        <v>0.25908687611207876</v>
      </c>
      <c r="O129" s="98">
        <v>0.11606321679773383</v>
      </c>
      <c r="P129" s="98">
        <v>8.5985033573278746E-2</v>
      </c>
      <c r="Q129" s="98">
        <v>0.13119230922317512</v>
      </c>
      <c r="R129" s="98">
        <v>0.17236998398369166</v>
      </c>
      <c r="S129" s="98">
        <v>0.16146486577266445</v>
      </c>
      <c r="T129" s="98">
        <v>0.15818034598035299</v>
      </c>
      <c r="U129" s="98">
        <v>0.10370126499514651</v>
      </c>
      <c r="V129" s="98">
        <v>4.4694422868681569E-2</v>
      </c>
      <c r="W129" s="98">
        <v>0</v>
      </c>
      <c r="X129" s="98">
        <v>0</v>
      </c>
      <c r="Y129" s="98">
        <v>0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0.14301798614733857</v>
      </c>
      <c r="D130" s="122">
        <v>0.24396098115048087</v>
      </c>
      <c r="E130" s="122">
        <v>0.3695721675460566</v>
      </c>
      <c r="F130" s="122">
        <v>0.40069711573114458</v>
      </c>
      <c r="G130" s="122">
        <v>0.21906781463284275</v>
      </c>
      <c r="H130" s="122">
        <v>0.15700733676551004</v>
      </c>
      <c r="I130" s="122">
        <v>0.19210778210810048</v>
      </c>
      <c r="J130" s="122">
        <v>0.16800978720075327</v>
      </c>
      <c r="K130" s="122">
        <v>0.23159361046773064</v>
      </c>
      <c r="L130" s="122">
        <v>0.18652084722082773</v>
      </c>
      <c r="M130" s="122">
        <v>0.1382945096311376</v>
      </c>
      <c r="N130" s="122">
        <v>0.14818575326414624</v>
      </c>
      <c r="O130" s="122">
        <v>0.25518115456364654</v>
      </c>
      <c r="P130" s="122">
        <v>0.24440604350027495</v>
      </c>
      <c r="Q130" s="122">
        <v>0.23774624630265062</v>
      </c>
      <c r="R130" s="122">
        <v>0.21037617056605834</v>
      </c>
      <c r="S130" s="122">
        <v>0.16776518338234619</v>
      </c>
      <c r="T130" s="122">
        <v>0.27161129368691067</v>
      </c>
      <c r="U130" s="122">
        <v>0.1728134211598879</v>
      </c>
      <c r="V130" s="122">
        <v>6.7163637162605205E-2</v>
      </c>
      <c r="W130" s="122">
        <v>0</v>
      </c>
      <c r="X130" s="122">
        <v>0</v>
      </c>
      <c r="Y130" s="122">
        <v>0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1.525177472303481E-3</v>
      </c>
      <c r="D131" s="98">
        <v>1.1636884918886668E-2</v>
      </c>
      <c r="E131" s="98">
        <v>3.4799126987566403E-2</v>
      </c>
      <c r="F131" s="98">
        <v>3.1502572930127509E-2</v>
      </c>
      <c r="G131" s="98">
        <v>1.5478200141690664E-2</v>
      </c>
      <c r="H131" s="98">
        <v>7.4700108295377944E-3</v>
      </c>
      <c r="I131" s="98">
        <v>1.8138232677296382E-3</v>
      </c>
      <c r="J131" s="98">
        <v>2.6002579331322755E-2</v>
      </c>
      <c r="K131" s="98">
        <v>2.9400167174897674E-2</v>
      </c>
      <c r="L131" s="98">
        <v>2.0383354151524556E-2</v>
      </c>
      <c r="M131" s="98">
        <v>1.7155594401507514E-2</v>
      </c>
      <c r="N131" s="98">
        <v>3.1519732951934755E-2</v>
      </c>
      <c r="O131" s="98">
        <v>0.10191577035972653</v>
      </c>
      <c r="P131" s="98">
        <v>8.1374205825750209E-2</v>
      </c>
      <c r="Q131" s="98">
        <v>3.759836220402641E-2</v>
      </c>
      <c r="R131" s="98">
        <v>2.7870832074741007E-2</v>
      </c>
      <c r="S131" s="98">
        <v>5.2504667035320807E-2</v>
      </c>
      <c r="T131" s="98">
        <v>7.9588397065632671E-2</v>
      </c>
      <c r="U131" s="98">
        <v>7.0442662470106485E-2</v>
      </c>
      <c r="V131" s="98">
        <v>4.4239852021826488E-2</v>
      </c>
      <c r="W131" s="98">
        <v>0</v>
      </c>
      <c r="X131" s="98">
        <v>0</v>
      </c>
      <c r="Y131" s="98">
        <v>0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1.0087712949435577E-3</v>
      </c>
      <c r="F132" s="98">
        <v>0</v>
      </c>
      <c r="G132" s="98">
        <v>9.0504316130188975E-5</v>
      </c>
      <c r="H132" s="98">
        <v>3.1126299697976922E-4</v>
      </c>
      <c r="I132" s="98">
        <v>0</v>
      </c>
      <c r="J132" s="98">
        <v>6.5253388102890983E-4</v>
      </c>
      <c r="K132" s="98">
        <v>9.0847153228067472E-4</v>
      </c>
      <c r="L132" s="98">
        <v>3.2536211690996477E-4</v>
      </c>
      <c r="M132" s="98">
        <v>0</v>
      </c>
      <c r="N132" s="98">
        <v>3.4249733933271892E-4</v>
      </c>
      <c r="O132" s="98">
        <v>2.2269152295663311E-3</v>
      </c>
      <c r="P132" s="98">
        <v>1.6883011873777961E-3</v>
      </c>
      <c r="Q132" s="98">
        <v>3.158614339488904E-4</v>
      </c>
      <c r="R132" s="98">
        <v>0</v>
      </c>
      <c r="S132" s="98">
        <v>1.4043938709973705E-3</v>
      </c>
      <c r="T132" s="98">
        <v>2.9940771439337373E-3</v>
      </c>
      <c r="U132" s="98">
        <v>1.4667067276687338E-3</v>
      </c>
      <c r="V132" s="98">
        <v>1.305552464701777E-3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2.0334412213676646E-4</v>
      </c>
      <c r="F133" s="101">
        <v>0</v>
      </c>
      <c r="G133" s="101">
        <v>2.0624483829007472E-5</v>
      </c>
      <c r="H133" s="101">
        <v>6.5093487749704241E-5</v>
      </c>
      <c r="I133" s="101">
        <v>0</v>
      </c>
      <c r="J133" s="101">
        <v>1.3049665986584834E-4</v>
      </c>
      <c r="K133" s="101">
        <v>1.8906004107981526E-4</v>
      </c>
      <c r="L133" s="101">
        <v>6.7830187047851511E-5</v>
      </c>
      <c r="M133" s="101">
        <v>0</v>
      </c>
      <c r="N133" s="101">
        <v>5.4986341746553479E-5</v>
      </c>
      <c r="O133" s="101">
        <v>4.1345477239004407E-4</v>
      </c>
      <c r="P133" s="101">
        <v>3.1237692612914669E-4</v>
      </c>
      <c r="Q133" s="101">
        <v>5.4771544611844772E-5</v>
      </c>
      <c r="R133" s="101">
        <v>0</v>
      </c>
      <c r="S133" s="101">
        <v>2.7308529580481175E-4</v>
      </c>
      <c r="T133" s="101">
        <v>5.3771457659360436E-4</v>
      </c>
      <c r="U133" s="101">
        <v>2.3786827689324934E-4</v>
      </c>
      <c r="V133" s="101">
        <v>2.0226053867202631E-4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8.0542717280679139E-4</v>
      </c>
      <c r="F134" s="104">
        <v>0</v>
      </c>
      <c r="G134" s="104">
        <v>6.9879832301181506E-5</v>
      </c>
      <c r="H134" s="104">
        <v>2.4616950923006498E-4</v>
      </c>
      <c r="I134" s="104">
        <v>0</v>
      </c>
      <c r="J134" s="104">
        <v>5.2203722116306143E-4</v>
      </c>
      <c r="K134" s="104">
        <v>7.1941149120085949E-4</v>
      </c>
      <c r="L134" s="104">
        <v>2.5753192986211328E-4</v>
      </c>
      <c r="M134" s="104">
        <v>0</v>
      </c>
      <c r="N134" s="104">
        <v>2.8751099758616541E-4</v>
      </c>
      <c r="O134" s="104">
        <v>1.8134604571762869E-3</v>
      </c>
      <c r="P134" s="104">
        <v>1.3759242612486494E-3</v>
      </c>
      <c r="Q134" s="104">
        <v>2.6108988933704562E-4</v>
      </c>
      <c r="R134" s="104">
        <v>0</v>
      </c>
      <c r="S134" s="104">
        <v>1.1313085751925587E-3</v>
      </c>
      <c r="T134" s="104">
        <v>2.4563625673401329E-3</v>
      </c>
      <c r="U134" s="104">
        <v>1.2288384507754843E-3</v>
      </c>
      <c r="V134" s="104">
        <v>1.1032919260297507E-3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4.4380433184680775E-2</v>
      </c>
      <c r="D135" s="101">
        <v>9.9851614191481433E-2</v>
      </c>
      <c r="E135" s="101">
        <v>0.10630774489297597</v>
      </c>
      <c r="F135" s="101">
        <v>0.17094516375578458</v>
      </c>
      <c r="G135" s="101">
        <v>7.5415232078738292E-2</v>
      </c>
      <c r="H135" s="101">
        <v>4.9930614742524498E-2</v>
      </c>
      <c r="I135" s="101">
        <v>6.3138296456806591E-3</v>
      </c>
      <c r="J135" s="101">
        <v>1.1780409440006334E-2</v>
      </c>
      <c r="K135" s="101">
        <v>6.7048664834397059E-2</v>
      </c>
      <c r="L135" s="101">
        <v>4.8301668993511723E-2</v>
      </c>
      <c r="M135" s="101">
        <v>4.463722650088997E-2</v>
      </c>
      <c r="N135" s="101">
        <v>4.0593367013081361E-2</v>
      </c>
      <c r="O135" s="101">
        <v>5.2422545418547357E-2</v>
      </c>
      <c r="P135" s="101">
        <v>4.261910364228208E-2</v>
      </c>
      <c r="Q135" s="101">
        <v>1.8116623861476583E-2</v>
      </c>
      <c r="R135" s="101">
        <v>4.43010758743922E-2</v>
      </c>
      <c r="S135" s="101">
        <v>2.8745462245951946E-2</v>
      </c>
      <c r="T135" s="101">
        <v>3.4472171140798855E-2</v>
      </c>
      <c r="U135" s="101">
        <v>3.2508843389047408E-2</v>
      </c>
      <c r="V135" s="101">
        <v>6.0443884604681258E-3</v>
      </c>
      <c r="W135" s="101">
        <v>0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9.7112375490354327E-2</v>
      </c>
      <c r="D136" s="104">
        <v>0.13247248204011278</v>
      </c>
      <c r="E136" s="104">
        <v>0.22745652437057068</v>
      </c>
      <c r="F136" s="104">
        <v>0.19824937904523249</v>
      </c>
      <c r="G136" s="104">
        <v>0.1280838780962836</v>
      </c>
      <c r="H136" s="104">
        <v>9.9295448196467989E-2</v>
      </c>
      <c r="I136" s="104">
        <v>0.18398012919469017</v>
      </c>
      <c r="J136" s="104">
        <v>0.12957426454839527</v>
      </c>
      <c r="K136" s="104">
        <v>0.13423630692615524</v>
      </c>
      <c r="L136" s="104">
        <v>0.11751046195888148</v>
      </c>
      <c r="M136" s="104">
        <v>7.6501688728740094E-2</v>
      </c>
      <c r="N136" s="104">
        <v>7.5730155959797388E-2</v>
      </c>
      <c r="O136" s="104">
        <v>9.8615923555806298E-2</v>
      </c>
      <c r="P136" s="104">
        <v>0.11872443284486488</v>
      </c>
      <c r="Q136" s="104">
        <v>0.18171539880319873</v>
      </c>
      <c r="R136" s="104">
        <v>0.13820426261692514</v>
      </c>
      <c r="S136" s="104">
        <v>8.5110660230076074E-2</v>
      </c>
      <c r="T136" s="104">
        <v>0.15455664833654542</v>
      </c>
      <c r="U136" s="104">
        <v>6.8395208573065289E-2</v>
      </c>
      <c r="V136" s="104">
        <v>1.557384421560881E-2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1.9312636997479937E-2</v>
      </c>
      <c r="D137" s="98">
        <v>2.6992471785414803E-2</v>
      </c>
      <c r="E137" s="98">
        <v>4.4750771308330453E-2</v>
      </c>
      <c r="F137" s="98">
        <v>3.984962257266908E-2</v>
      </c>
      <c r="G137" s="98">
        <v>2.9123114802240387E-2</v>
      </c>
      <c r="H137" s="98">
        <v>2.0313201099694429E-2</v>
      </c>
      <c r="I137" s="98">
        <v>3.806885358641629E-2</v>
      </c>
      <c r="J137" s="98">
        <v>2.6330506849163972E-2</v>
      </c>
      <c r="K137" s="98">
        <v>2.7510585505630833E-2</v>
      </c>
      <c r="L137" s="98">
        <v>2.4253009945521032E-2</v>
      </c>
      <c r="M137" s="98">
        <v>1.5444676457469666E-2</v>
      </c>
      <c r="N137" s="98">
        <v>1.2752773032568826E-2</v>
      </c>
      <c r="O137" s="98">
        <v>1.8136567495379622E-2</v>
      </c>
      <c r="P137" s="98">
        <v>2.1439655925668408E-2</v>
      </c>
      <c r="Q137" s="98">
        <v>3.1407024965496549E-2</v>
      </c>
      <c r="R137" s="98">
        <v>2.6850013296633182E-2</v>
      </c>
      <c r="S137" s="98">
        <v>1.6612252412908979E-2</v>
      </c>
      <c r="T137" s="98">
        <v>2.7747888490838046E-2</v>
      </c>
      <c r="U137" s="98">
        <v>1.1177154965262148E-2</v>
      </c>
      <c r="V137" s="98">
        <v>2.3949679810468787E-3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7.7799738492874387E-2</v>
      </c>
      <c r="D138" s="98">
        <v>0.10548001025469797</v>
      </c>
      <c r="E138" s="98">
        <v>0.18270575306224021</v>
      </c>
      <c r="F138" s="98">
        <v>0.15839975647256341</v>
      </c>
      <c r="G138" s="98">
        <v>9.8960763294043214E-2</v>
      </c>
      <c r="H138" s="98">
        <v>7.8982247096773567E-2</v>
      </c>
      <c r="I138" s="98">
        <v>0.14591127560827388</v>
      </c>
      <c r="J138" s="98">
        <v>0.1032437576992313</v>
      </c>
      <c r="K138" s="98">
        <v>0.1067257214205244</v>
      </c>
      <c r="L138" s="98">
        <v>9.3257452013360456E-2</v>
      </c>
      <c r="M138" s="98">
        <v>6.1057012271270424E-2</v>
      </c>
      <c r="N138" s="98">
        <v>6.2977382927228556E-2</v>
      </c>
      <c r="O138" s="98">
        <v>8.0479356060426679E-2</v>
      </c>
      <c r="P138" s="98">
        <v>9.7284776919196472E-2</v>
      </c>
      <c r="Q138" s="98">
        <v>0.15030837383770218</v>
      </c>
      <c r="R138" s="98">
        <v>0.11135424932029196</v>
      </c>
      <c r="S138" s="98">
        <v>6.8498407817167095E-2</v>
      </c>
      <c r="T138" s="98">
        <v>0.12680875984570739</v>
      </c>
      <c r="U138" s="98">
        <v>5.7218053607803146E-2</v>
      </c>
      <c r="V138" s="98">
        <v>1.3178876234561931E-2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6.5239207593125598E-2</v>
      </c>
      <c r="D139" s="122">
        <v>0.12376415212131876</v>
      </c>
      <c r="E139" s="122">
        <v>0.17919047603183724</v>
      </c>
      <c r="F139" s="122">
        <v>0.20455612003712401</v>
      </c>
      <c r="G139" s="122">
        <v>0.11326204573149479</v>
      </c>
      <c r="H139" s="122">
        <v>8.0768850725028665E-2</v>
      </c>
      <c r="I139" s="122">
        <v>9.5159354632802381E-2</v>
      </c>
      <c r="J139" s="122">
        <v>7.8774209692034164E-2</v>
      </c>
      <c r="K139" s="122">
        <v>0.10462834925160215</v>
      </c>
      <c r="L139" s="122">
        <v>8.2870875707457214E-2</v>
      </c>
      <c r="M139" s="122">
        <v>5.9728944361709564E-2</v>
      </c>
      <c r="N139" s="122">
        <v>6.6180465842812689E-2</v>
      </c>
      <c r="O139" s="122">
        <v>0.11871953966800519</v>
      </c>
      <c r="P139" s="122">
        <v>0.11221780450489185</v>
      </c>
      <c r="Q139" s="122">
        <v>0.10924757370421612</v>
      </c>
      <c r="R139" s="122">
        <v>9.8539026767335669E-2</v>
      </c>
      <c r="S139" s="122">
        <v>7.7187724528723092E-2</v>
      </c>
      <c r="T139" s="122">
        <v>0.13336991189820585</v>
      </c>
      <c r="U139" s="122">
        <v>8.7901745944387391E-2</v>
      </c>
      <c r="V139" s="122">
        <v>3.7931922649141261E-2</v>
      </c>
      <c r="W139" s="122">
        <v>0</v>
      </c>
      <c r="X139" s="122">
        <v>0</v>
      </c>
      <c r="Y139" s="122">
        <v>0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2.1296091766710643E-3</v>
      </c>
      <c r="D140" s="98">
        <v>2.7484824280818647E-3</v>
      </c>
      <c r="E140" s="98">
        <v>5.1790248521971427E-3</v>
      </c>
      <c r="F140" s="98">
        <v>6.8017744449491357E-3</v>
      </c>
      <c r="G140" s="98">
        <v>4.4065426703328988E-3</v>
      </c>
      <c r="H140" s="98">
        <v>3.5092008358817519E-3</v>
      </c>
      <c r="I140" s="98">
        <v>4.7838958454025698E-3</v>
      </c>
      <c r="J140" s="98">
        <v>3.6848504293356663E-3</v>
      </c>
      <c r="K140" s="98">
        <v>3.5490806523856126E-3</v>
      </c>
      <c r="L140" s="98">
        <v>3.6233587410854952E-3</v>
      </c>
      <c r="M140" s="98">
        <v>3.2940272342250141E-3</v>
      </c>
      <c r="N140" s="98">
        <v>1.6051733183863963E-3</v>
      </c>
      <c r="O140" s="98">
        <v>1.9395507571485639E-2</v>
      </c>
      <c r="P140" s="98">
        <v>1.8512460895782974E-2</v>
      </c>
      <c r="Q140" s="98">
        <v>1.5253836409238735E-2</v>
      </c>
      <c r="R140" s="98">
        <v>9.7105301632899807E-3</v>
      </c>
      <c r="S140" s="98">
        <v>1.2272271982639749E-2</v>
      </c>
      <c r="T140" s="98">
        <v>3.7861183195223524E-2</v>
      </c>
      <c r="U140" s="98">
        <v>2.6308460344247758E-2</v>
      </c>
      <c r="V140" s="98">
        <v>9.9664778242690814E-3</v>
      </c>
      <c r="W140" s="98">
        <v>0</v>
      </c>
      <c r="X140" s="98">
        <v>0</v>
      </c>
      <c r="Y140" s="98">
        <v>0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6.310959841645454E-2</v>
      </c>
      <c r="D141" s="33">
        <v>0.1210156696932369</v>
      </c>
      <c r="E141" s="33">
        <v>0.17401145117964009</v>
      </c>
      <c r="F141" s="33">
        <v>0.19775434559217486</v>
      </c>
      <c r="G141" s="33">
        <v>0.10885550306116189</v>
      </c>
      <c r="H141" s="33">
        <v>7.7259649889146909E-2</v>
      </c>
      <c r="I141" s="33">
        <v>9.0375458787399818E-2</v>
      </c>
      <c r="J141" s="33">
        <v>7.5089359262698496E-2</v>
      </c>
      <c r="K141" s="33">
        <v>0.10107926859921654</v>
      </c>
      <c r="L141" s="33">
        <v>7.9247516966371723E-2</v>
      </c>
      <c r="M141" s="33">
        <v>5.6434917127484552E-2</v>
      </c>
      <c r="N141" s="33">
        <v>6.4575292524426287E-2</v>
      </c>
      <c r="O141" s="33">
        <v>9.9324032096519549E-2</v>
      </c>
      <c r="P141" s="33">
        <v>9.3705343609108885E-2</v>
      </c>
      <c r="Q141" s="33">
        <v>9.3993737294977384E-2</v>
      </c>
      <c r="R141" s="33">
        <v>8.8828496604045695E-2</v>
      </c>
      <c r="S141" s="33">
        <v>6.4915452546083344E-2</v>
      </c>
      <c r="T141" s="33">
        <v>9.5508728702982312E-2</v>
      </c>
      <c r="U141" s="33">
        <v>6.159328560013963E-2</v>
      </c>
      <c r="V141" s="33">
        <v>2.7965444824872177E-2</v>
      </c>
      <c r="W141" s="33">
        <v>0</v>
      </c>
      <c r="X141" s="33">
        <v>0</v>
      </c>
      <c r="Y141" s="33">
        <v>0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1.3040636495777931</v>
      </c>
      <c r="D143" s="117">
        <f t="shared" si="49"/>
        <v>2.8317242025174325</v>
      </c>
      <c r="E143" s="117">
        <f t="shared" si="49"/>
        <v>3.9813770043230692</v>
      </c>
      <c r="F143" s="117">
        <f t="shared" si="49"/>
        <v>4.5021006066578932</v>
      </c>
      <c r="G143" s="117">
        <f t="shared" si="49"/>
        <v>3.1231981584468014</v>
      </c>
      <c r="H143" s="117">
        <f t="shared" si="49"/>
        <v>3.7723732281531821</v>
      </c>
      <c r="I143" s="117">
        <f t="shared" si="49"/>
        <v>3.6967033654890842</v>
      </c>
      <c r="J143" s="117">
        <f t="shared" si="49"/>
        <v>1.674076946054105</v>
      </c>
      <c r="K143" s="117">
        <f t="shared" si="49"/>
        <v>1.2675156024089238</v>
      </c>
      <c r="L143" s="117">
        <f t="shared" si="49"/>
        <v>1.6295591551396287</v>
      </c>
      <c r="M143" s="117">
        <f t="shared" si="49"/>
        <v>2.3850658370200337</v>
      </c>
      <c r="N143" s="117">
        <f t="shared" si="49"/>
        <v>3.6063830482732353</v>
      </c>
      <c r="O143" s="117">
        <f t="shared" si="49"/>
        <v>4.0880379880530837</v>
      </c>
      <c r="P143" s="117">
        <f t="shared" si="49"/>
        <v>10.604909383817407</v>
      </c>
      <c r="Q143" s="117">
        <f t="shared" si="49"/>
        <v>17.655646269851093</v>
      </c>
      <c r="R143" s="117">
        <f t="shared" ref="R143:V143" si="50">R144+R146+R148+R157</f>
        <v>13.64923095077163</v>
      </c>
      <c r="S143" s="117">
        <f t="shared" si="50"/>
        <v>13.014590822445367</v>
      </c>
      <c r="T143" s="117">
        <f t="shared" si="50"/>
        <v>11.345056869220654</v>
      </c>
      <c r="U143" s="117">
        <f t="shared" si="50"/>
        <v>8.75101791969408</v>
      </c>
      <c r="V143" s="117">
        <f t="shared" si="50"/>
        <v>9.5089961802838268</v>
      </c>
      <c r="W143" s="117">
        <f t="shared" ref="W143:Y143" si="51">W144+W146+W148+W157</f>
        <v>11.614364521658988</v>
      </c>
      <c r="X143" s="117">
        <f t="shared" si="51"/>
        <v>9.4961542790579632</v>
      </c>
      <c r="Y143" s="117">
        <f t="shared" si="51"/>
        <v>11.021685463218891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0.66878985276790304</v>
      </c>
      <c r="D144" s="122">
        <f t="shared" si="52"/>
        <v>1.5484409575828784</v>
      </c>
      <c r="E144" s="122">
        <f t="shared" si="52"/>
        <v>2.2323846258129283</v>
      </c>
      <c r="F144" s="122">
        <f t="shared" si="52"/>
        <v>2.720629921613976</v>
      </c>
      <c r="G144" s="122">
        <f t="shared" si="52"/>
        <v>1.8506983477759213</v>
      </c>
      <c r="H144" s="122">
        <f t="shared" si="52"/>
        <v>2.2088703795122142</v>
      </c>
      <c r="I144" s="122">
        <f t="shared" si="52"/>
        <v>1.9348316774992613</v>
      </c>
      <c r="J144" s="122">
        <f t="shared" si="52"/>
        <v>1.125179031407147</v>
      </c>
      <c r="K144" s="122">
        <f t="shared" si="52"/>
        <v>0.65711127823798243</v>
      </c>
      <c r="L144" s="122">
        <f t="shared" si="52"/>
        <v>0.74666293670903339</v>
      </c>
      <c r="M144" s="122">
        <f t="shared" si="52"/>
        <v>1.2588835024843474</v>
      </c>
      <c r="N144" s="122">
        <f t="shared" si="52"/>
        <v>1.5847438939719114</v>
      </c>
      <c r="O144" s="122">
        <f t="shared" si="52"/>
        <v>1.518377062009943</v>
      </c>
      <c r="P144" s="122">
        <f t="shared" si="52"/>
        <v>4.2466738917182747</v>
      </c>
      <c r="Q144" s="122">
        <f t="shared" si="52"/>
        <v>8.3176119920380671</v>
      </c>
      <c r="R144" s="122">
        <f t="shared" si="52"/>
        <v>5.4147524820734469</v>
      </c>
      <c r="S144" s="122">
        <f t="shared" si="52"/>
        <v>4.8762522534475021</v>
      </c>
      <c r="T144" s="122">
        <f t="shared" si="52"/>
        <v>4.711396030328495</v>
      </c>
      <c r="U144" s="122">
        <f t="shared" si="52"/>
        <v>2.9826848814470877</v>
      </c>
      <c r="V144" s="122">
        <f t="shared" si="52"/>
        <v>3.4857597696565601</v>
      </c>
      <c r="W144" s="122">
        <f t="shared" si="52"/>
        <v>4.4989299454333143</v>
      </c>
      <c r="X144" s="122">
        <f t="shared" si="52"/>
        <v>3.7190865186482598</v>
      </c>
      <c r="Y144" s="122">
        <f t="shared" si="52"/>
        <v>3.994795969702515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0.66878985276790304</v>
      </c>
      <c r="D145" s="98">
        <v>1.5484409575828784</v>
      </c>
      <c r="E145" s="98">
        <v>2.2323846258129283</v>
      </c>
      <c r="F145" s="98">
        <v>2.720629921613976</v>
      </c>
      <c r="G145" s="98">
        <v>1.8506983477759213</v>
      </c>
      <c r="H145" s="98">
        <v>2.2088703795122142</v>
      </c>
      <c r="I145" s="98">
        <v>1.9348316774992613</v>
      </c>
      <c r="J145" s="98">
        <v>1.125179031407147</v>
      </c>
      <c r="K145" s="98">
        <v>0.65711127823798243</v>
      </c>
      <c r="L145" s="98">
        <v>0.74666293670903339</v>
      </c>
      <c r="M145" s="98">
        <v>1.2588835024843474</v>
      </c>
      <c r="N145" s="98">
        <v>1.5847438939719114</v>
      </c>
      <c r="O145" s="98">
        <v>1.518377062009943</v>
      </c>
      <c r="P145" s="98">
        <v>4.2466738917182747</v>
      </c>
      <c r="Q145" s="98">
        <v>8.3176119920380671</v>
      </c>
      <c r="R145" s="98">
        <v>5.4147524820734469</v>
      </c>
      <c r="S145" s="98">
        <v>4.8762522534475021</v>
      </c>
      <c r="T145" s="98">
        <v>4.711396030328495</v>
      </c>
      <c r="U145" s="98">
        <v>2.9826848814470877</v>
      </c>
      <c r="V145" s="98">
        <v>3.4857597696565601</v>
      </c>
      <c r="W145" s="98">
        <v>4.4989299454333143</v>
      </c>
      <c r="X145" s="98">
        <v>3.7190865186482598</v>
      </c>
      <c r="Y145" s="98">
        <v>3.994795969702515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0.39556376021604167</v>
      </c>
      <c r="D146" s="122">
        <f t="shared" si="53"/>
        <v>0.71394019750078697</v>
      </c>
      <c r="E146" s="122">
        <f t="shared" si="53"/>
        <v>1.1505789364103955</v>
      </c>
      <c r="F146" s="122">
        <f t="shared" si="53"/>
        <v>0.9425694061002704</v>
      </c>
      <c r="G146" s="122">
        <f t="shared" si="53"/>
        <v>0.71206994222885789</v>
      </c>
      <c r="H146" s="122">
        <f t="shared" si="53"/>
        <v>0.94564971596060987</v>
      </c>
      <c r="I146" s="122">
        <f t="shared" si="53"/>
        <v>1.2325820257329594</v>
      </c>
      <c r="J146" s="122">
        <f t="shared" si="53"/>
        <v>0.19649830162882725</v>
      </c>
      <c r="K146" s="122">
        <f t="shared" si="53"/>
        <v>0.35627726492563599</v>
      </c>
      <c r="L146" s="122">
        <f t="shared" si="53"/>
        <v>0.58233983662585109</v>
      </c>
      <c r="M146" s="122">
        <f t="shared" si="53"/>
        <v>0.74259275886131615</v>
      </c>
      <c r="N146" s="122">
        <f t="shared" si="53"/>
        <v>1.5539758106174995</v>
      </c>
      <c r="O146" s="122">
        <f t="shared" si="53"/>
        <v>1.7050558698927194</v>
      </c>
      <c r="P146" s="122">
        <f t="shared" si="53"/>
        <v>3.7857226012309102</v>
      </c>
      <c r="Q146" s="122">
        <f t="shared" si="53"/>
        <v>6.1041617484690232</v>
      </c>
      <c r="R146" s="122">
        <f t="shared" si="53"/>
        <v>5.6951042708211732</v>
      </c>
      <c r="S146" s="122">
        <f t="shared" si="53"/>
        <v>5.761611727465735</v>
      </c>
      <c r="T146" s="122">
        <f t="shared" si="53"/>
        <v>4.2283411633432841</v>
      </c>
      <c r="U146" s="122">
        <f t="shared" si="53"/>
        <v>4.1042270526740197</v>
      </c>
      <c r="V146" s="122">
        <f t="shared" si="53"/>
        <v>4.032181849802889</v>
      </c>
      <c r="W146" s="122">
        <f t="shared" si="53"/>
        <v>4.555632327427376</v>
      </c>
      <c r="X146" s="122">
        <f t="shared" si="53"/>
        <v>3.4652183450053688</v>
      </c>
      <c r="Y146" s="122">
        <f t="shared" si="53"/>
        <v>4.4774745090874424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0.39556376021604167</v>
      </c>
      <c r="D147" s="98">
        <v>0.71394019750078697</v>
      </c>
      <c r="E147" s="98">
        <v>1.1505789364103955</v>
      </c>
      <c r="F147" s="98">
        <v>0.9425694061002704</v>
      </c>
      <c r="G147" s="98">
        <v>0.71206994222885789</v>
      </c>
      <c r="H147" s="98">
        <v>0.94564971596060987</v>
      </c>
      <c r="I147" s="98">
        <v>1.2325820257329594</v>
      </c>
      <c r="J147" s="98">
        <v>0.19649830162882725</v>
      </c>
      <c r="K147" s="98">
        <v>0.35627726492563599</v>
      </c>
      <c r="L147" s="98">
        <v>0.58233983662585109</v>
      </c>
      <c r="M147" s="98">
        <v>0.74259275886131615</v>
      </c>
      <c r="N147" s="98">
        <v>1.5539758106174995</v>
      </c>
      <c r="O147" s="98">
        <v>1.7050558698927194</v>
      </c>
      <c r="P147" s="98">
        <v>3.7857226012309102</v>
      </c>
      <c r="Q147" s="98">
        <v>6.1041617484690232</v>
      </c>
      <c r="R147" s="98">
        <v>5.6951042708211732</v>
      </c>
      <c r="S147" s="98">
        <v>5.761611727465735</v>
      </c>
      <c r="T147" s="98">
        <v>4.2283411633432841</v>
      </c>
      <c r="U147" s="98">
        <v>4.1042270526740197</v>
      </c>
      <c r="V147" s="98">
        <v>4.032181849802889</v>
      </c>
      <c r="W147" s="98">
        <v>4.555632327427376</v>
      </c>
      <c r="X147" s="98">
        <v>3.4652183450053688</v>
      </c>
      <c r="Y147" s="98">
        <v>4.4774745090874424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0.16460774820228913</v>
      </c>
      <c r="D148" s="122">
        <v>0.37877906180903254</v>
      </c>
      <c r="E148" s="122">
        <v>0.40172071623810512</v>
      </c>
      <c r="F148" s="122">
        <v>0.55574356828244631</v>
      </c>
      <c r="G148" s="122">
        <v>0.36940839739587072</v>
      </c>
      <c r="H148" s="122">
        <v>0.40727785615174683</v>
      </c>
      <c r="I148" s="122">
        <v>0.35409523698403594</v>
      </c>
      <c r="J148" s="122">
        <v>0.24067857781357113</v>
      </c>
      <c r="K148" s="122">
        <v>0.1745910681958863</v>
      </c>
      <c r="L148" s="122">
        <v>0.20777964912748281</v>
      </c>
      <c r="M148" s="122">
        <v>0.26861777863284125</v>
      </c>
      <c r="N148" s="122">
        <v>0.32642613739036863</v>
      </c>
      <c r="O148" s="122">
        <v>0.5871400094330006</v>
      </c>
      <c r="P148" s="122">
        <v>1.7475731589679464</v>
      </c>
      <c r="Q148" s="122">
        <v>2.2148359828750519</v>
      </c>
      <c r="R148" s="122">
        <v>1.7343423725896538</v>
      </c>
      <c r="S148" s="122">
        <v>1.6283703351416698</v>
      </c>
      <c r="T148" s="122">
        <v>1.6098580503019695</v>
      </c>
      <c r="U148" s="122">
        <v>1.1040392381026993</v>
      </c>
      <c r="V148" s="122">
        <v>1.2646306127197926</v>
      </c>
      <c r="W148" s="122">
        <v>1.6866010179848974</v>
      </c>
      <c r="X148" s="122">
        <v>1.5322487862251974</v>
      </c>
      <c r="Y148" s="122">
        <v>1.778486818076169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1.5853460086295216E-3</v>
      </c>
      <c r="D149" s="98">
        <v>4.1495106065041996E-3</v>
      </c>
      <c r="E149" s="98">
        <v>4.2595380260539214E-3</v>
      </c>
      <c r="F149" s="98">
        <v>3.9618050172048492E-3</v>
      </c>
      <c r="G149" s="98">
        <v>2.137112282148843E-3</v>
      </c>
      <c r="H149" s="98">
        <v>1.7176734481322506E-3</v>
      </c>
      <c r="I149" s="98">
        <v>6.3912300582424008E-4</v>
      </c>
      <c r="J149" s="98">
        <v>6.9268908802217952E-4</v>
      </c>
      <c r="K149" s="98">
        <v>6.3317950656126797E-4</v>
      </c>
      <c r="L149" s="98">
        <v>7.996081704111426E-4</v>
      </c>
      <c r="M149" s="98">
        <v>8.3700229248156717E-4</v>
      </c>
      <c r="N149" s="98">
        <v>8.982290463703718E-4</v>
      </c>
      <c r="O149" s="98">
        <v>3.8530533545509979E-3</v>
      </c>
      <c r="P149" s="98">
        <v>1.1124915360008711E-2</v>
      </c>
      <c r="Q149" s="98">
        <v>8.3231222723901977E-3</v>
      </c>
      <c r="R149" s="98">
        <v>5.4803431452023687E-3</v>
      </c>
      <c r="S149" s="98">
        <v>7.8225197122148704E-3</v>
      </c>
      <c r="T149" s="98">
        <v>9.2277084631539122E-3</v>
      </c>
      <c r="U149" s="98">
        <v>8.6269164536018211E-3</v>
      </c>
      <c r="V149" s="98">
        <v>8.4316240246571812E-3</v>
      </c>
      <c r="W149" s="98">
        <v>7.727938880961893E-3</v>
      </c>
      <c r="X149" s="98">
        <v>5.8205391826154805E-3</v>
      </c>
      <c r="Y149" s="98">
        <v>6.2148891486981453E-3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9.2212503167640207E-5</v>
      </c>
      <c r="E150" s="98">
        <v>9.2604015476837866E-5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1.1338728448723206E-4</v>
      </c>
      <c r="P150" s="98">
        <v>2.2257807471193038E-4</v>
      </c>
      <c r="Q150" s="98">
        <v>2.1081569076427553E-4</v>
      </c>
      <c r="R150" s="98">
        <v>1.0345071057441549E-4</v>
      </c>
      <c r="S150" s="98">
        <v>1.0716198673588049E-4</v>
      </c>
      <c r="T150" s="98">
        <v>3.1814107584100701E-4</v>
      </c>
      <c r="U150" s="98">
        <v>2.1295727276867378E-4</v>
      </c>
      <c r="V150" s="98">
        <v>3.2874240035951586E-4</v>
      </c>
      <c r="W150" s="98">
        <v>1.120199219884594E-4</v>
      </c>
      <c r="X150" s="98">
        <v>2.3313326565220166E-4</v>
      </c>
      <c r="Y150" s="98">
        <v>4.7084770893481026E-4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1.8815041808510188E-5</v>
      </c>
      <c r="E151" s="101">
        <v>1.8316498063642066E-5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2.1236452811074479E-5</v>
      </c>
      <c r="P151" s="101">
        <v>4.0445905519001433E-5</v>
      </c>
      <c r="Q151" s="101">
        <v>3.580280311943335E-5</v>
      </c>
      <c r="R151" s="101">
        <v>1.969515720698278E-5</v>
      </c>
      <c r="S151" s="101">
        <v>2.0441706354383431E-5</v>
      </c>
      <c r="T151" s="101">
        <v>5.6005856625109907E-5</v>
      </c>
      <c r="U151" s="101">
        <v>3.4091130939167376E-5</v>
      </c>
      <c r="V151" s="101">
        <v>5.0114617688101841E-5</v>
      </c>
      <c r="W151" s="101">
        <v>2.0586378242817244E-5</v>
      </c>
      <c r="X151" s="101">
        <v>4.3545349862097732E-5</v>
      </c>
      <c r="Y151" s="101">
        <v>7.4587191172878779E-5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7.339746135913002E-5</v>
      </c>
      <c r="E152" s="104">
        <v>7.42875174131958E-5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9.2150831676157579E-5</v>
      </c>
      <c r="P152" s="104">
        <v>1.8213216919292895E-4</v>
      </c>
      <c r="Q152" s="104">
        <v>1.7501288764484218E-4</v>
      </c>
      <c r="R152" s="104">
        <v>8.3755553367432714E-5</v>
      </c>
      <c r="S152" s="104">
        <v>8.6720280381497055E-5</v>
      </c>
      <c r="T152" s="104">
        <v>2.621352192158971E-4</v>
      </c>
      <c r="U152" s="104">
        <v>1.7886614182950641E-4</v>
      </c>
      <c r="V152" s="104">
        <v>2.7862778267141399E-4</v>
      </c>
      <c r="W152" s="104">
        <v>9.1433543745642157E-5</v>
      </c>
      <c r="X152" s="104">
        <v>1.8958791579010392E-4</v>
      </c>
      <c r="Y152" s="104">
        <v>3.9626051776193148E-4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5.1112794306508606E-2</v>
      </c>
      <c r="D153" s="101">
        <v>0.16087204508627562</v>
      </c>
      <c r="E153" s="101">
        <v>0.12657407243001989</v>
      </c>
      <c r="F153" s="101">
        <v>0.25548259703545051</v>
      </c>
      <c r="G153" s="101">
        <v>0.13605376396522675</v>
      </c>
      <c r="H153" s="101">
        <v>0.13575176447688225</v>
      </c>
      <c r="I153" s="101">
        <v>1.1792005367668291E-2</v>
      </c>
      <c r="J153" s="101">
        <v>1.989800249950649E-2</v>
      </c>
      <c r="K153" s="101">
        <v>5.7910494983750227E-2</v>
      </c>
      <c r="L153" s="101">
        <v>6.0221608766588636E-2</v>
      </c>
      <c r="M153" s="101">
        <v>9.8736722213950148E-2</v>
      </c>
      <c r="N153" s="101">
        <v>0.11366142763662779</v>
      </c>
      <c r="O153" s="101">
        <v>0.20244893512804768</v>
      </c>
      <c r="P153" s="101">
        <v>0.45836225300716493</v>
      </c>
      <c r="Q153" s="101">
        <v>0.19949109953212152</v>
      </c>
      <c r="R153" s="101">
        <v>0.4195636039518657</v>
      </c>
      <c r="S153" s="101">
        <v>0.40978493547612693</v>
      </c>
      <c r="T153" s="101">
        <v>0.29171163554494739</v>
      </c>
      <c r="U153" s="101">
        <v>0.3524421532469541</v>
      </c>
      <c r="V153" s="101">
        <v>0.3503624469015208</v>
      </c>
      <c r="W153" s="101">
        <v>0.34944818059794741</v>
      </c>
      <c r="X153" s="101">
        <v>0</v>
      </c>
      <c r="Y153" s="101">
        <v>0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0.11190960788715101</v>
      </c>
      <c r="D154" s="104">
        <v>0.21366529361308509</v>
      </c>
      <c r="E154" s="104">
        <v>0.27079450176655451</v>
      </c>
      <c r="F154" s="104">
        <v>0.29629916622979102</v>
      </c>
      <c r="G154" s="104">
        <v>0.23121752114849514</v>
      </c>
      <c r="H154" s="104">
        <v>0.26980841822673235</v>
      </c>
      <c r="I154" s="104">
        <v>0.34166410861054342</v>
      </c>
      <c r="J154" s="104">
        <v>0.22008788622604247</v>
      </c>
      <c r="K154" s="104">
        <v>0.11604739370557479</v>
      </c>
      <c r="L154" s="104">
        <v>0.14675843219048304</v>
      </c>
      <c r="M154" s="104">
        <v>0.16904405412640955</v>
      </c>
      <c r="N154" s="104">
        <v>0.21186648070737046</v>
      </c>
      <c r="O154" s="104">
        <v>0.38072463366591469</v>
      </c>
      <c r="P154" s="104">
        <v>1.2778634125260608</v>
      </c>
      <c r="Q154" s="104">
        <v>2.006810945379776</v>
      </c>
      <c r="R154" s="104">
        <v>1.3091949747820113</v>
      </c>
      <c r="S154" s="104">
        <v>1.2106557179665922</v>
      </c>
      <c r="T154" s="104">
        <v>1.3086005652180273</v>
      </c>
      <c r="U154" s="104">
        <v>0.74275721112937465</v>
      </c>
      <c r="V154" s="104">
        <v>0.90550779939325521</v>
      </c>
      <c r="W154" s="104">
        <v>1.3293128785839996</v>
      </c>
      <c r="X154" s="104">
        <v>1.5261951137769298</v>
      </c>
      <c r="Y154" s="104">
        <v>1.7718010812185361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2.225534719691347E-2</v>
      </c>
      <c r="D155" s="98">
        <v>4.3536244815185164E-2</v>
      </c>
      <c r="E155" s="98">
        <v>5.3277270694444323E-2</v>
      </c>
      <c r="F155" s="98">
        <v>5.9558370370278634E-2</v>
      </c>
      <c r="G155" s="98">
        <v>5.2573161531189225E-2</v>
      </c>
      <c r="H155" s="98">
        <v>5.5195608231566703E-2</v>
      </c>
      <c r="I155" s="98">
        <v>7.0696552847097333E-2</v>
      </c>
      <c r="J155" s="98">
        <v>4.4723584701716917E-2</v>
      </c>
      <c r="K155" s="98">
        <v>2.3782922968813978E-2</v>
      </c>
      <c r="L155" s="98">
        <v>3.0289504918722204E-2</v>
      </c>
      <c r="M155" s="98">
        <v>3.4127752817312E-2</v>
      </c>
      <c r="N155" s="98">
        <v>3.5677797139419057E-2</v>
      </c>
      <c r="O155" s="98">
        <v>7.0019503612193154E-2</v>
      </c>
      <c r="P155" s="98">
        <v>0.23076085712161987</v>
      </c>
      <c r="Q155" s="98">
        <v>0.34684986455569933</v>
      </c>
      <c r="R155" s="98">
        <v>0.25434745510141366</v>
      </c>
      <c r="S155" s="98">
        <v>0.236300814934644</v>
      </c>
      <c r="T155" s="98">
        <v>0.23493588243225144</v>
      </c>
      <c r="U155" s="98">
        <v>0.12138149182614426</v>
      </c>
      <c r="V155" s="98">
        <v>0.13925028118372568</v>
      </c>
      <c r="W155" s="98">
        <v>0.25013493960906386</v>
      </c>
      <c r="X155" s="98">
        <v>0.29112286313151031</v>
      </c>
      <c r="Y155" s="98">
        <v>0.27680497534627418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8.9654260690237547E-2</v>
      </c>
      <c r="D156" s="98">
        <v>0.17012904879789992</v>
      </c>
      <c r="E156" s="98">
        <v>0.21751723107211016</v>
      </c>
      <c r="F156" s="98">
        <v>0.23674079585951241</v>
      </c>
      <c r="G156" s="98">
        <v>0.1786443596173059</v>
      </c>
      <c r="H156" s="98">
        <v>0.21461280999516563</v>
      </c>
      <c r="I156" s="98">
        <v>0.27096755576344606</v>
      </c>
      <c r="J156" s="98">
        <v>0.17536430152432556</v>
      </c>
      <c r="K156" s="98">
        <v>9.226447073676082E-2</v>
      </c>
      <c r="L156" s="98">
        <v>0.11646892727176084</v>
      </c>
      <c r="M156" s="98">
        <v>0.13491630130909754</v>
      </c>
      <c r="N156" s="98">
        <v>0.17618868356795139</v>
      </c>
      <c r="O156" s="98">
        <v>0.31070513005372152</v>
      </c>
      <c r="P156" s="98">
        <v>1.0471025554044409</v>
      </c>
      <c r="Q156" s="98">
        <v>1.6599610808240766</v>
      </c>
      <c r="R156" s="98">
        <v>1.0548475196805978</v>
      </c>
      <c r="S156" s="98">
        <v>0.97435490303194816</v>
      </c>
      <c r="T156" s="98">
        <v>1.0736646827857759</v>
      </c>
      <c r="U156" s="98">
        <v>0.62137571930323043</v>
      </c>
      <c r="V156" s="98">
        <v>0.76625751820952948</v>
      </c>
      <c r="W156" s="98">
        <v>1.0791779389749356</v>
      </c>
      <c r="X156" s="98">
        <v>1.2350722506454195</v>
      </c>
      <c r="Y156" s="98">
        <v>1.4949961058722618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7.5102288391559247E-2</v>
      </c>
      <c r="D157" s="122">
        <v>0.19056398562473464</v>
      </c>
      <c r="E157" s="122">
        <v>0.19669272586163966</v>
      </c>
      <c r="F157" s="122">
        <v>0.28315771066120043</v>
      </c>
      <c r="G157" s="122">
        <v>0.19102147104615089</v>
      </c>
      <c r="H157" s="122">
        <v>0.21057527652861088</v>
      </c>
      <c r="I157" s="122">
        <v>0.17519442527282747</v>
      </c>
      <c r="J157" s="122">
        <v>0.11172103520455955</v>
      </c>
      <c r="K157" s="122">
        <v>7.9535991049419164E-2</v>
      </c>
      <c r="L157" s="122">
        <v>9.2776732677261373E-2</v>
      </c>
      <c r="M157" s="122">
        <v>0.11497179704152909</v>
      </c>
      <c r="N157" s="122">
        <v>0.14123720629345601</v>
      </c>
      <c r="O157" s="122">
        <v>0.27746504671742056</v>
      </c>
      <c r="P157" s="122">
        <v>0.82493973190027536</v>
      </c>
      <c r="Q157" s="122">
        <v>1.0190365464689508</v>
      </c>
      <c r="R157" s="122">
        <v>0.80503182528735584</v>
      </c>
      <c r="S157" s="122">
        <v>0.74835650639046014</v>
      </c>
      <c r="T157" s="122">
        <v>0.79546162524690622</v>
      </c>
      <c r="U157" s="122">
        <v>0.56006674747027307</v>
      </c>
      <c r="V157" s="122">
        <v>0.72642394810458644</v>
      </c>
      <c r="W157" s="122">
        <v>0.87320123081340295</v>
      </c>
      <c r="X157" s="122">
        <v>0.77960062917913753</v>
      </c>
      <c r="Y157" s="122">
        <v>0.77092816635276473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2.4636655181096627E-3</v>
      </c>
      <c r="D158" s="98">
        <v>4.2557147273525652E-3</v>
      </c>
      <c r="E158" s="98">
        <v>5.6926471515885944E-3</v>
      </c>
      <c r="F158" s="98">
        <v>9.3952567872678701E-3</v>
      </c>
      <c r="G158" s="98">
        <v>7.450237092109231E-3</v>
      </c>
      <c r="H158" s="98">
        <v>9.1603814027562611E-3</v>
      </c>
      <c r="I158" s="98">
        <v>8.8099468044047329E-3</v>
      </c>
      <c r="J158" s="98">
        <v>5.2640720419080949E-3</v>
      </c>
      <c r="K158" s="98">
        <v>2.7040614494366565E-3</v>
      </c>
      <c r="L158" s="98">
        <v>4.0434583052693209E-3</v>
      </c>
      <c r="M158" s="98">
        <v>6.3422315405227891E-3</v>
      </c>
      <c r="N158" s="98">
        <v>3.4109933015710921E-3</v>
      </c>
      <c r="O158" s="98">
        <v>4.5349611633907182E-2</v>
      </c>
      <c r="P158" s="98">
        <v>0.1362843812416023</v>
      </c>
      <c r="Q158" s="98">
        <v>0.14214668803859348</v>
      </c>
      <c r="R158" s="98">
        <v>7.9250455848785983E-2</v>
      </c>
      <c r="S158" s="98">
        <v>0.1189876805273332</v>
      </c>
      <c r="T158" s="98">
        <v>0.22577475014294537</v>
      </c>
      <c r="U158" s="98">
        <v>0.16776489764784516</v>
      </c>
      <c r="V158" s="98">
        <v>0.19075965517151969</v>
      </c>
      <c r="W158" s="98">
        <v>0.18183267169372958</v>
      </c>
      <c r="X158" s="98">
        <v>0.1207765428589898</v>
      </c>
      <c r="Y158" s="98">
        <v>0.13712283122187907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7.263862287344959E-2</v>
      </c>
      <c r="D159" s="33">
        <v>0.18630827089738208</v>
      </c>
      <c r="E159" s="33">
        <v>0.19100007871005106</v>
      </c>
      <c r="F159" s="33">
        <v>0.27376245387393255</v>
      </c>
      <c r="G159" s="33">
        <v>0.18357123395404165</v>
      </c>
      <c r="H159" s="33">
        <v>0.20141489512585461</v>
      </c>
      <c r="I159" s="33">
        <v>0.16638447846842275</v>
      </c>
      <c r="J159" s="33">
        <v>0.10645696316265145</v>
      </c>
      <c r="K159" s="33">
        <v>7.6831929599982501E-2</v>
      </c>
      <c r="L159" s="33">
        <v>8.8733274371992049E-2</v>
      </c>
      <c r="M159" s="33">
        <v>0.1086295655010063</v>
      </c>
      <c r="N159" s="33">
        <v>0.13782621299188491</v>
      </c>
      <c r="O159" s="33">
        <v>0.23211543508351337</v>
      </c>
      <c r="P159" s="33">
        <v>0.688655350658673</v>
      </c>
      <c r="Q159" s="33">
        <v>0.87688985843035738</v>
      </c>
      <c r="R159" s="33">
        <v>0.72578136943856986</v>
      </c>
      <c r="S159" s="33">
        <v>0.62936882586312692</v>
      </c>
      <c r="T159" s="33">
        <v>0.56968687510396088</v>
      </c>
      <c r="U159" s="33">
        <v>0.39230184982242788</v>
      </c>
      <c r="V159" s="33">
        <v>0.53566429293306672</v>
      </c>
      <c r="W159" s="33">
        <v>0.69136855911967332</v>
      </c>
      <c r="X159" s="33">
        <v>0.65882408632014777</v>
      </c>
      <c r="Y159" s="33">
        <v>0.63380533513088566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7.6371678498470708</v>
      </c>
      <c r="D161" s="117">
        <f t="shared" si="54"/>
        <v>12.306951450792013</v>
      </c>
      <c r="E161" s="117">
        <f t="shared" si="54"/>
        <v>7.4580890787088325</v>
      </c>
      <c r="F161" s="117">
        <f t="shared" si="54"/>
        <v>10.829582372858466</v>
      </c>
      <c r="G161" s="117">
        <f t="shared" si="54"/>
        <v>3.9520783756601423</v>
      </c>
      <c r="H161" s="117">
        <f t="shared" si="54"/>
        <v>8.4401441660193974</v>
      </c>
      <c r="I161" s="117">
        <f t="shared" si="54"/>
        <v>7.9971799371584895</v>
      </c>
      <c r="J161" s="117">
        <f t="shared" si="54"/>
        <v>9.2852075305313555</v>
      </c>
      <c r="K161" s="117">
        <f t="shared" si="54"/>
        <v>8.5394979033694813</v>
      </c>
      <c r="L161" s="117">
        <f t="shared" si="54"/>
        <v>5.6833624490099721</v>
      </c>
      <c r="M161" s="117">
        <f t="shared" si="54"/>
        <v>4.7947063171964723</v>
      </c>
      <c r="N161" s="117">
        <f t="shared" si="54"/>
        <v>6.4232924426748346</v>
      </c>
      <c r="O161" s="117">
        <f t="shared" si="54"/>
        <v>10.591680677627835</v>
      </c>
      <c r="P161" s="117">
        <f t="shared" si="54"/>
        <v>14.476233542080724</v>
      </c>
      <c r="Q161" s="117">
        <f t="shared" si="54"/>
        <v>11.30224493788398</v>
      </c>
      <c r="R161" s="117">
        <f t="shared" ref="R161:V161" si="55">R162+R164+R166+R175</f>
        <v>12.624007250383308</v>
      </c>
      <c r="S161" s="117">
        <f t="shared" si="55"/>
        <v>6.6876922521582065</v>
      </c>
      <c r="T161" s="117">
        <f t="shared" si="55"/>
        <v>0.38166424504645047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4.318699400084367</v>
      </c>
      <c r="D162" s="122">
        <f t="shared" si="57"/>
        <v>8.313358586504032</v>
      </c>
      <c r="E162" s="122">
        <f t="shared" si="57"/>
        <v>4.257950139269429</v>
      </c>
      <c r="F162" s="122">
        <f t="shared" si="57"/>
        <v>7.2229069130500587</v>
      </c>
      <c r="G162" s="122">
        <f t="shared" si="57"/>
        <v>2.3510754407078376</v>
      </c>
      <c r="H162" s="122">
        <f t="shared" si="57"/>
        <v>4.9543103271566835</v>
      </c>
      <c r="I162" s="122">
        <f t="shared" si="57"/>
        <v>4.7570171949747149</v>
      </c>
      <c r="J162" s="122">
        <f t="shared" si="57"/>
        <v>6.5570593737489888</v>
      </c>
      <c r="K162" s="122">
        <f t="shared" si="57"/>
        <v>4.6929356625303589</v>
      </c>
      <c r="L162" s="122">
        <f t="shared" si="57"/>
        <v>2.7976980500937816</v>
      </c>
      <c r="M162" s="122">
        <f t="shared" si="57"/>
        <v>2.180568359578404</v>
      </c>
      <c r="N162" s="122">
        <f t="shared" si="57"/>
        <v>2.8860944136558069</v>
      </c>
      <c r="O162" s="122">
        <f t="shared" si="57"/>
        <v>4.9713428777139708</v>
      </c>
      <c r="P162" s="122">
        <f t="shared" si="57"/>
        <v>6.5850896336807336</v>
      </c>
      <c r="Q162" s="122">
        <f t="shared" si="57"/>
        <v>4.413040212397485</v>
      </c>
      <c r="R162" s="122">
        <f t="shared" si="57"/>
        <v>6.352109677557487</v>
      </c>
      <c r="S162" s="122">
        <f t="shared" si="57"/>
        <v>3.0694920541948219</v>
      </c>
      <c r="T162" s="122">
        <f t="shared" si="57"/>
        <v>0.13094080530328253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4.318699400084367</v>
      </c>
      <c r="D163" s="33">
        <v>8.313358586504032</v>
      </c>
      <c r="E163" s="33">
        <v>4.257950139269429</v>
      </c>
      <c r="F163" s="33">
        <v>7.2229069130500587</v>
      </c>
      <c r="G163" s="33">
        <v>2.3510754407078376</v>
      </c>
      <c r="H163" s="33">
        <v>4.9543103271566835</v>
      </c>
      <c r="I163" s="33">
        <v>4.7570171949747149</v>
      </c>
      <c r="J163" s="33">
        <v>6.5570593737489888</v>
      </c>
      <c r="K163" s="33">
        <v>4.6929356625303589</v>
      </c>
      <c r="L163" s="33">
        <v>2.7976980500937816</v>
      </c>
      <c r="M163" s="33">
        <v>2.180568359578404</v>
      </c>
      <c r="N163" s="33">
        <v>2.8860944136558069</v>
      </c>
      <c r="O163" s="33">
        <v>4.9713428777139708</v>
      </c>
      <c r="P163" s="33">
        <v>6.5850896336807336</v>
      </c>
      <c r="Q163" s="33">
        <v>4.413040212397485</v>
      </c>
      <c r="R163" s="33">
        <v>6.352109677557487</v>
      </c>
      <c r="S163" s="33">
        <v>3.0694920541948219</v>
      </c>
      <c r="T163" s="33">
        <v>0.13094080530328253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1.7199698314578997</v>
      </c>
      <c r="D164" s="122">
        <f t="shared" si="58"/>
        <v>1.5389277682904241</v>
      </c>
      <c r="E164" s="122">
        <f t="shared" si="58"/>
        <v>1.9733822526738025</v>
      </c>
      <c r="F164" s="122">
        <f t="shared" si="58"/>
        <v>1.495590556712505</v>
      </c>
      <c r="G164" s="122">
        <f t="shared" si="58"/>
        <v>0.89349446100247831</v>
      </c>
      <c r="H164" s="122">
        <f t="shared" si="58"/>
        <v>2.0958062141848064</v>
      </c>
      <c r="I164" s="122">
        <f t="shared" si="58"/>
        <v>1.8214565837664067</v>
      </c>
      <c r="J164" s="122">
        <f t="shared" si="58"/>
        <v>0.60461015885793012</v>
      </c>
      <c r="K164" s="122">
        <f t="shared" si="58"/>
        <v>2.1874433683400607</v>
      </c>
      <c r="L164" s="122">
        <f t="shared" si="58"/>
        <v>1.8993943187342266</v>
      </c>
      <c r="M164" s="122">
        <f t="shared" si="58"/>
        <v>1.7106273552782878</v>
      </c>
      <c r="N164" s="122">
        <f t="shared" si="58"/>
        <v>2.702685202390211</v>
      </c>
      <c r="O164" s="122">
        <f t="shared" si="58"/>
        <v>3.2772763818319639</v>
      </c>
      <c r="P164" s="122">
        <f t="shared" si="58"/>
        <v>4.2489835051903277</v>
      </c>
      <c r="Q164" s="122">
        <f t="shared" si="58"/>
        <v>4.426049813740625</v>
      </c>
      <c r="R164" s="122">
        <f t="shared" si="58"/>
        <v>4.3027603766658471</v>
      </c>
      <c r="S164" s="122">
        <f t="shared" si="58"/>
        <v>2.5344445553603716</v>
      </c>
      <c r="T164" s="122">
        <f t="shared" si="58"/>
        <v>0.15787438786433686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1.7199698314578997</v>
      </c>
      <c r="D165" s="98">
        <v>1.5389277682904241</v>
      </c>
      <c r="E165" s="98">
        <v>1.9733822526738025</v>
      </c>
      <c r="F165" s="98">
        <v>1.495590556712505</v>
      </c>
      <c r="G165" s="98">
        <v>0.89349446100247831</v>
      </c>
      <c r="H165" s="98">
        <v>2.0958062141848064</v>
      </c>
      <c r="I165" s="98">
        <v>1.8214565837664067</v>
      </c>
      <c r="J165" s="98">
        <v>0.60461015885793012</v>
      </c>
      <c r="K165" s="98">
        <v>2.1874433683400607</v>
      </c>
      <c r="L165" s="98">
        <v>1.8993943187342266</v>
      </c>
      <c r="M165" s="98">
        <v>1.7106273552782878</v>
      </c>
      <c r="N165" s="98">
        <v>2.702685202390211</v>
      </c>
      <c r="O165" s="98">
        <v>3.2772763818319639</v>
      </c>
      <c r="P165" s="98">
        <v>4.2489835051903277</v>
      </c>
      <c r="Q165" s="98">
        <v>4.426049813740625</v>
      </c>
      <c r="R165" s="98">
        <v>4.3027603766658471</v>
      </c>
      <c r="S165" s="98">
        <v>2.5344445553603716</v>
      </c>
      <c r="T165" s="98">
        <v>0.15787438786433686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1.0976798052528172</v>
      </c>
      <c r="D166" s="122">
        <v>1.6330668122636762</v>
      </c>
      <c r="E166" s="122">
        <v>0.82353337024623219</v>
      </c>
      <c r="F166" s="122">
        <v>1.3985210270683373</v>
      </c>
      <c r="G166" s="122">
        <v>0.46635546597441135</v>
      </c>
      <c r="H166" s="122">
        <v>0.9162834165568603</v>
      </c>
      <c r="I166" s="122">
        <v>0.94911456956090789</v>
      </c>
      <c r="J166" s="122">
        <v>1.4503165062524852</v>
      </c>
      <c r="K166" s="122">
        <v>1.1398400887223947</v>
      </c>
      <c r="L166" s="122">
        <v>0.68182047087188669</v>
      </c>
      <c r="M166" s="122">
        <v>0.63271132790019002</v>
      </c>
      <c r="N166" s="122">
        <v>0.58247316509141123</v>
      </c>
      <c r="O166" s="122">
        <v>1.5911308869969352</v>
      </c>
      <c r="P166" s="122">
        <v>2.474216631621577</v>
      </c>
      <c r="Q166" s="122">
        <v>1.6869817105626719</v>
      </c>
      <c r="R166" s="122">
        <v>1.3448845306587094</v>
      </c>
      <c r="S166" s="122">
        <v>0.74251401095046066</v>
      </c>
      <c r="T166" s="122">
        <v>6.2142378506909832E-2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1.0480898612606284E-2</v>
      </c>
      <c r="D167" s="98">
        <v>1.7889001281373662E-2</v>
      </c>
      <c r="E167" s="98">
        <v>8.7968720103287507E-3</v>
      </c>
      <c r="F167" s="98">
        <v>9.810183852126295E-3</v>
      </c>
      <c r="G167" s="98">
        <v>2.6946198340137583E-3</v>
      </c>
      <c r="H167" s="98">
        <v>3.8170521069605572E-3</v>
      </c>
      <c r="I167" s="98">
        <v>1.7347624443800804E-3</v>
      </c>
      <c r="J167" s="98">
        <v>3.7603121921204029E-3</v>
      </c>
      <c r="K167" s="98">
        <v>3.9046069571278185E-3</v>
      </c>
      <c r="L167" s="98">
        <v>2.4987755325348209E-3</v>
      </c>
      <c r="M167" s="98">
        <v>1.9251052727076042E-3</v>
      </c>
      <c r="N167" s="98">
        <v>1.646753251679015E-3</v>
      </c>
      <c r="O167" s="98">
        <v>1.053923417568361E-2</v>
      </c>
      <c r="P167" s="98">
        <v>1.5797379811212368E-2</v>
      </c>
      <c r="Q167" s="98">
        <v>6.4267146660228116E-3</v>
      </c>
      <c r="R167" s="98">
        <v>4.2395107349678697E-3</v>
      </c>
      <c r="S167" s="98">
        <v>3.5362075411382297E-3</v>
      </c>
      <c r="T167" s="98">
        <v>3.1819684355703149E-4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1.7615175212291954E-4</v>
      </c>
      <c r="D168" s="98">
        <v>1.8442500633528041E-4</v>
      </c>
      <c r="E168" s="98">
        <v>1.8520803095367573E-4</v>
      </c>
      <c r="F168" s="98">
        <v>9.4323537874934342E-5</v>
      </c>
      <c r="G168" s="98">
        <v>0</v>
      </c>
      <c r="H168" s="98">
        <v>9.5420660418199258E-5</v>
      </c>
      <c r="I168" s="98">
        <v>9.1310666077007614E-5</v>
      </c>
      <c r="J168" s="98">
        <v>1.9799622169824454E-4</v>
      </c>
      <c r="K168" s="98">
        <v>1.0558273854149985E-4</v>
      </c>
      <c r="L168" s="98">
        <v>0</v>
      </c>
      <c r="M168" s="98">
        <v>0</v>
      </c>
      <c r="N168" s="98">
        <v>0</v>
      </c>
      <c r="O168" s="98">
        <v>3.4016185346169624E-4</v>
      </c>
      <c r="P168" s="98">
        <v>3.3386711206789561E-4</v>
      </c>
      <c r="Q168" s="98">
        <v>1.0540784538213776E-4</v>
      </c>
      <c r="R168" s="98">
        <v>1.0345071057441549E-4</v>
      </c>
      <c r="S168" s="98">
        <v>1.0716198673588049E-4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3.4987479327092275E-5</v>
      </c>
      <c r="D169" s="101">
        <v>3.7630083617020375E-5</v>
      </c>
      <c r="E169" s="101">
        <v>3.6632996127284131E-5</v>
      </c>
      <c r="F169" s="101">
        <v>1.9034827155205255E-5</v>
      </c>
      <c r="G169" s="101">
        <v>0</v>
      </c>
      <c r="H169" s="101">
        <v>1.957738231403872E-5</v>
      </c>
      <c r="I169" s="101">
        <v>1.8732634685991818E-5</v>
      </c>
      <c r="J169" s="101">
        <v>3.9904175795163653E-5</v>
      </c>
      <c r="K169" s="101">
        <v>2.1406256628505743E-5</v>
      </c>
      <c r="L169" s="101">
        <v>0</v>
      </c>
      <c r="M169" s="101">
        <v>0</v>
      </c>
      <c r="N169" s="101">
        <v>0</v>
      </c>
      <c r="O169" s="101">
        <v>6.3709358433223446E-5</v>
      </c>
      <c r="P169" s="101">
        <v>6.0668858278502166E-5</v>
      </c>
      <c r="Q169" s="101">
        <v>1.7901401559716675E-5</v>
      </c>
      <c r="R169" s="101">
        <v>1.969515720698278E-5</v>
      </c>
      <c r="S169" s="101">
        <v>2.0441706354383431E-5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1.4116427279582726E-4</v>
      </c>
      <c r="D170" s="104">
        <v>1.4679492271826004E-4</v>
      </c>
      <c r="E170" s="104">
        <v>1.485750348263916E-4</v>
      </c>
      <c r="F170" s="104">
        <v>7.5288710719729083E-5</v>
      </c>
      <c r="G170" s="104">
        <v>0</v>
      </c>
      <c r="H170" s="104">
        <v>7.5843278104160535E-5</v>
      </c>
      <c r="I170" s="104">
        <v>7.2578031391015799E-5</v>
      </c>
      <c r="J170" s="104">
        <v>1.5809204590308087E-4</v>
      </c>
      <c r="K170" s="104">
        <v>8.4176481912994118E-5</v>
      </c>
      <c r="L170" s="104">
        <v>0</v>
      </c>
      <c r="M170" s="104">
        <v>0</v>
      </c>
      <c r="N170" s="104">
        <v>0</v>
      </c>
      <c r="O170" s="104">
        <v>2.7645249502847281E-4</v>
      </c>
      <c r="P170" s="104">
        <v>2.7319825378939341E-4</v>
      </c>
      <c r="Q170" s="104">
        <v>8.7506443822421088E-5</v>
      </c>
      <c r="R170" s="104">
        <v>8.3755553367432714E-5</v>
      </c>
      <c r="S170" s="104">
        <v>8.6720280381497055E-5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0.34078148994304786</v>
      </c>
      <c r="D171" s="101">
        <v>0.69377774559818939</v>
      </c>
      <c r="E171" s="101">
        <v>0.25957184689187068</v>
      </c>
      <c r="F171" s="101">
        <v>0.64300817614046757</v>
      </c>
      <c r="G171" s="101">
        <v>0.17173408881968363</v>
      </c>
      <c r="H171" s="101">
        <v>0.30534848941238446</v>
      </c>
      <c r="I171" s="101">
        <v>3.1476297792437408E-2</v>
      </c>
      <c r="J171" s="101">
        <v>0.12017997529552676</v>
      </c>
      <c r="K171" s="101">
        <v>0.3783839864901552</v>
      </c>
      <c r="L171" s="101">
        <v>0.19776734858287628</v>
      </c>
      <c r="M171" s="101">
        <v>0.23264840171662002</v>
      </c>
      <c r="N171" s="101">
        <v>0.2027688186409527</v>
      </c>
      <c r="O171" s="101">
        <v>0.54849892852324456</v>
      </c>
      <c r="P171" s="101">
        <v>0.64890688628163962</v>
      </c>
      <c r="Q171" s="101">
        <v>0.15201305079170011</v>
      </c>
      <c r="R171" s="101">
        <v>0.32534277916535348</v>
      </c>
      <c r="S171" s="101">
        <v>0.1868455045986876</v>
      </c>
      <c r="T171" s="101">
        <v>1.1247717471922285E-2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0.74624126494504017</v>
      </c>
      <c r="D172" s="104">
        <v>0.92121564037777803</v>
      </c>
      <c r="E172" s="104">
        <v>0.55497944331307902</v>
      </c>
      <c r="F172" s="104">
        <v>0.74560834353786842</v>
      </c>
      <c r="G172" s="104">
        <v>0.29192675732071399</v>
      </c>
      <c r="H172" s="104">
        <v>0.60702245437709701</v>
      </c>
      <c r="I172" s="104">
        <v>0.91581219865801344</v>
      </c>
      <c r="J172" s="104">
        <v>1.3261782225431398</v>
      </c>
      <c r="K172" s="104">
        <v>0.75744591253657023</v>
      </c>
      <c r="L172" s="104">
        <v>0.48155434675647552</v>
      </c>
      <c r="M172" s="104">
        <v>0.39813782091086236</v>
      </c>
      <c r="N172" s="104">
        <v>0.37805759319877952</v>
      </c>
      <c r="O172" s="104">
        <v>1.0317525624445452</v>
      </c>
      <c r="P172" s="104">
        <v>1.8091784984166572</v>
      </c>
      <c r="Q172" s="104">
        <v>1.5284365372595667</v>
      </c>
      <c r="R172" s="104">
        <v>1.0151987900478137</v>
      </c>
      <c r="S172" s="104">
        <v>0.55202513682389898</v>
      </c>
      <c r="T172" s="104">
        <v>5.0576464191430519E-2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0.14840422335107309</v>
      </c>
      <c r="D173" s="98">
        <v>0.18770605636913024</v>
      </c>
      <c r="E173" s="98">
        <v>0.1091890338923226</v>
      </c>
      <c r="F173" s="98">
        <v>0.14987290865732258</v>
      </c>
      <c r="G173" s="98">
        <v>6.6376944496526799E-2</v>
      </c>
      <c r="H173" s="98">
        <v>0.1241806085954166</v>
      </c>
      <c r="I173" s="98">
        <v>0.18949829340793889</v>
      </c>
      <c r="J173" s="98">
        <v>0.26948981646615638</v>
      </c>
      <c r="K173" s="98">
        <v>0.15523207558288205</v>
      </c>
      <c r="L173" s="98">
        <v>9.9388106952386701E-2</v>
      </c>
      <c r="M173" s="98">
        <v>8.0378746294788347E-2</v>
      </c>
      <c r="N173" s="98">
        <v>6.3663973990265257E-2</v>
      </c>
      <c r="O173" s="98">
        <v>0.18975079594237218</v>
      </c>
      <c r="P173" s="98">
        <v>0.32670751575502893</v>
      </c>
      <c r="Q173" s="98">
        <v>0.26416938135153417</v>
      </c>
      <c r="R173" s="98">
        <v>0.19723053757801803</v>
      </c>
      <c r="S173" s="98">
        <v>0.10774656061178842</v>
      </c>
      <c r="T173" s="98">
        <v>9.0801017215953756E-3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0.59783704159396711</v>
      </c>
      <c r="D174" s="33">
        <v>0.73350958400864774</v>
      </c>
      <c r="E174" s="33">
        <v>0.44579040942075643</v>
      </c>
      <c r="F174" s="33">
        <v>0.59573543488054581</v>
      </c>
      <c r="G174" s="33">
        <v>0.22554981282418718</v>
      </c>
      <c r="H174" s="33">
        <v>0.48284184578168038</v>
      </c>
      <c r="I174" s="33">
        <v>0.72631390525007455</v>
      </c>
      <c r="J174" s="33">
        <v>1.0566884060769834</v>
      </c>
      <c r="K174" s="33">
        <v>0.60221383695368813</v>
      </c>
      <c r="L174" s="33">
        <v>0.38216623980408881</v>
      </c>
      <c r="M174" s="33">
        <v>0.317759074616074</v>
      </c>
      <c r="N174" s="33">
        <v>0.31439361920851427</v>
      </c>
      <c r="O174" s="33">
        <v>0.84200176650217295</v>
      </c>
      <c r="P174" s="33">
        <v>1.4824709826616282</v>
      </c>
      <c r="Q174" s="33">
        <v>1.2642671559080325</v>
      </c>
      <c r="R174" s="33">
        <v>0.81796825246979565</v>
      </c>
      <c r="S174" s="33">
        <v>0.44427857621211053</v>
      </c>
      <c r="T174" s="33">
        <v>4.1496362469835145E-2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0.50081881305198717</v>
      </c>
      <c r="D175" s="122">
        <v>0.82159828373388155</v>
      </c>
      <c r="E175" s="122">
        <v>0.40322331651936866</v>
      </c>
      <c r="F175" s="122">
        <v>0.71256387602756466</v>
      </c>
      <c r="G175" s="122">
        <v>0.2411530079754145</v>
      </c>
      <c r="H175" s="122">
        <v>0.47374420812104778</v>
      </c>
      <c r="I175" s="122">
        <v>0.46959158885645974</v>
      </c>
      <c r="J175" s="122">
        <v>0.67322149167195056</v>
      </c>
      <c r="K175" s="122">
        <v>0.51927878377666581</v>
      </c>
      <c r="L175" s="122">
        <v>0.30444960931007764</v>
      </c>
      <c r="M175" s="122">
        <v>0.27079927443959023</v>
      </c>
      <c r="N175" s="122">
        <v>0.25203966153740487</v>
      </c>
      <c r="O175" s="122">
        <v>0.7519305310849651</v>
      </c>
      <c r="P175" s="122">
        <v>1.1679437715880847</v>
      </c>
      <c r="Q175" s="122">
        <v>0.77617320118319921</v>
      </c>
      <c r="R175" s="122">
        <v>0.62425266550126379</v>
      </c>
      <c r="S175" s="122">
        <v>0.34124163165255256</v>
      </c>
      <c r="T175" s="122">
        <v>3.0706673371921255E-2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1.6494031858530791E-2</v>
      </c>
      <c r="D176" s="98">
        <v>1.8352769761707938E-2</v>
      </c>
      <c r="E176" s="98">
        <v>1.1642105452872916E-2</v>
      </c>
      <c r="F176" s="98">
        <v>2.3683876484571088E-2</v>
      </c>
      <c r="G176" s="98">
        <v>9.4036529150403128E-3</v>
      </c>
      <c r="H176" s="98">
        <v>2.0645038683823811E-2</v>
      </c>
      <c r="I176" s="98">
        <v>2.3635287394612698E-2</v>
      </c>
      <c r="J176" s="98">
        <v>3.1632287451829555E-2</v>
      </c>
      <c r="K176" s="98">
        <v>1.7534148461190825E-2</v>
      </c>
      <c r="L176" s="98">
        <v>1.3338161162836461E-2</v>
      </c>
      <c r="M176" s="98">
        <v>1.4896869432390736E-2</v>
      </c>
      <c r="N176" s="98">
        <v>6.0811373792715407E-3</v>
      </c>
      <c r="O176" s="98">
        <v>0.12298769830011415</v>
      </c>
      <c r="P176" s="98">
        <v>0.19291073221693844</v>
      </c>
      <c r="Q176" s="98">
        <v>0.10825457026681616</v>
      </c>
      <c r="R176" s="98">
        <v>6.1485108038527338E-2</v>
      </c>
      <c r="S176" s="98">
        <v>5.4246999343552517E-2</v>
      </c>
      <c r="T176" s="98">
        <v>8.7289573703273476E-3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0.48432478119345634</v>
      </c>
      <c r="D177" s="33">
        <v>0.80324551397217359</v>
      </c>
      <c r="E177" s="33">
        <v>0.39158121106649574</v>
      </c>
      <c r="F177" s="33">
        <v>0.68887999954299362</v>
      </c>
      <c r="G177" s="33">
        <v>0.2317493550603742</v>
      </c>
      <c r="H177" s="33">
        <v>0.45309916943722395</v>
      </c>
      <c r="I177" s="33">
        <v>0.44595630146184706</v>
      </c>
      <c r="J177" s="33">
        <v>0.641589204220121</v>
      </c>
      <c r="K177" s="33">
        <v>0.50174463531547497</v>
      </c>
      <c r="L177" s="33">
        <v>0.29111144814724116</v>
      </c>
      <c r="M177" s="33">
        <v>0.25590240500719952</v>
      </c>
      <c r="N177" s="33">
        <v>0.24595852415813335</v>
      </c>
      <c r="O177" s="33">
        <v>0.62894283278485097</v>
      </c>
      <c r="P177" s="33">
        <v>0.97503303937114638</v>
      </c>
      <c r="Q177" s="33">
        <v>0.66791863091638304</v>
      </c>
      <c r="R177" s="33">
        <v>0.56276755746273643</v>
      </c>
      <c r="S177" s="33">
        <v>0.28699463230900002</v>
      </c>
      <c r="T177" s="33">
        <v>2.1977716001593907E-2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>
        <f>IF(RES_hhdet_in_tes!I3=0,"",RES_hhdet_in_tes!I3/RES_hhdet_in_fec!I3)</f>
        <v>0.72773804941633047</v>
      </c>
      <c r="J3" s="119">
        <f>IF(RES_hhdet_in_tes!J3=0,"",RES_hhdet_in_tes!J3/RES_hhdet_in_fec!J3)</f>
        <v>0.64990937847866914</v>
      </c>
      <c r="K3" s="119">
        <f>IF(RES_hhdet_in_tes!K3=0,"",RES_hhdet_in_tes!K3/RES_hhdet_in_fec!K3)</f>
        <v>0.69159685773279123</v>
      </c>
      <c r="L3" s="119">
        <f>IF(RES_hhdet_in_tes!L3=0,"",RES_hhdet_in_tes!L3/RES_hhdet_in_fec!L3)</f>
        <v>0.70799417074898652</v>
      </c>
      <c r="M3" s="119" t="str">
        <f>IF(RES_hhdet_in_tes!M3=0,"",RES_hhdet_in_tes!M3/RES_hhdet_in_fec!M3)</f>
        <v/>
      </c>
      <c r="N3" s="119">
        <f>IF(RES_hhdet_in_tes!N3=0,"",RES_hhdet_in_tes!N3/RES_hhdet_in_fec!N3)</f>
        <v>1.1096780019209076</v>
      </c>
      <c r="O3" s="119">
        <f>IF(RES_hhdet_in_tes!O3=0,"",RES_hhdet_in_tes!O3/RES_hhdet_in_fec!O3)</f>
        <v>0.78658352989112412</v>
      </c>
      <c r="P3" s="119">
        <f>IF(RES_hhdet_in_tes!P3=0,"",RES_hhdet_in_tes!P3/RES_hhdet_in_fec!P3)</f>
        <v>0.72675871178303819</v>
      </c>
      <c r="Q3" s="119">
        <f>IF(RES_hhdet_in_tes!Q3=0,"",RES_hhdet_in_tes!Q3/RES_hhdet_in_fec!Q3)</f>
        <v>0.73964447456730109</v>
      </c>
      <c r="R3" s="119">
        <f>IF(RES_hhdet_in_tes!R3=0,"",RES_hhdet_in_tes!R3/RES_hhdet_in_fec!R3)</f>
        <v>0.87264096053353557</v>
      </c>
      <c r="S3" s="119">
        <f>IF(RES_hhdet_in_tes!S3=0,"",RES_hhdet_in_tes!S3/RES_hhdet_in_fec!S3)</f>
        <v>0.82852640590794857</v>
      </c>
      <c r="T3" s="119">
        <f>IF(RES_hhdet_in_tes!T3=0,"",RES_hhdet_in_tes!T3/RES_hhdet_in_fec!T3)</f>
        <v>0.81480236248838689</v>
      </c>
      <c r="U3" s="119">
        <f>IF(RES_hhdet_in_tes!U3=0,"",RES_hhdet_in_tes!U3/RES_hhdet_in_fec!U3)</f>
        <v>0.84693094117958811</v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>
        <f>IF(RES_hhdet_in_tes!I4=0,"",RES_hhdet_in_tes!I4/RES_hhdet_in_fec!I4)</f>
        <v>0.61774561820137541</v>
      </c>
      <c r="J4" s="124">
        <f>IF(RES_hhdet_in_tes!J4=0,"",RES_hhdet_in_tes!J4/RES_hhdet_in_fec!J4)</f>
        <v>0.62231670707887587</v>
      </c>
      <c r="K4" s="124">
        <f>IF(RES_hhdet_in_tes!K4=0,"",RES_hhdet_in_tes!K4/RES_hhdet_in_fec!K4)</f>
        <v>0.62710445353996602</v>
      </c>
      <c r="L4" s="124">
        <f>IF(RES_hhdet_in_tes!L4=0,"",RES_hhdet_in_tes!L4/RES_hhdet_in_fec!L4)</f>
        <v>0.63177588422590625</v>
      </c>
      <c r="M4" s="124" t="str">
        <f>IF(RES_hhdet_in_tes!M4=0,"",RES_hhdet_in_tes!M4/RES_hhdet_in_fec!M4)</f>
        <v/>
      </c>
      <c r="N4" s="124">
        <f>IF(RES_hhdet_in_tes!N4=0,"",RES_hhdet_in_tes!N4/RES_hhdet_in_fec!N4)</f>
        <v>0.64079525520902436</v>
      </c>
      <c r="O4" s="124">
        <f>IF(RES_hhdet_in_tes!O4=0,"",RES_hhdet_in_tes!O4/RES_hhdet_in_fec!O4)</f>
        <v>0.64495134654149433</v>
      </c>
      <c r="P4" s="124">
        <f>IF(RES_hhdet_in_tes!P4=0,"",RES_hhdet_in_tes!P4/RES_hhdet_in_fec!P4)</f>
        <v>0.64897568104249603</v>
      </c>
      <c r="Q4" s="124">
        <f>IF(RES_hhdet_in_tes!Q4=0,"",RES_hhdet_in_tes!Q4/RES_hhdet_in_fec!Q4)</f>
        <v>0.65533553679981194</v>
      </c>
      <c r="R4" s="124">
        <f>IF(RES_hhdet_in_tes!R4=0,"",RES_hhdet_in_tes!R4/RES_hhdet_in_fec!R4)</f>
        <v>0.66793448900649122</v>
      </c>
      <c r="S4" s="124">
        <f>IF(RES_hhdet_in_tes!S4=0,"",RES_hhdet_in_tes!S4/RES_hhdet_in_fec!S4)</f>
        <v>0.68431668322233297</v>
      </c>
      <c r="T4" s="124">
        <f>IF(RES_hhdet_in_tes!T4=0,"",RES_hhdet_in_tes!T4/RES_hhdet_in_fec!T4)</f>
        <v>0.70167852583840196</v>
      </c>
      <c r="U4" s="124">
        <f>IF(RES_hhdet_in_tes!U4=0,"",RES_hhdet_in_tes!U4/RES_hhdet_in_fec!U4)</f>
        <v>0.71758513762923781</v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>
        <f>IF(RES_hhdet_in_tes!I5=0,"",RES_hhdet_in_tes!I5/RES_hhdet_in_fec!I5)</f>
        <v>0.61571204592522677</v>
      </c>
      <c r="J5" s="111">
        <f>IF(RES_hhdet_in_tes!J5=0,"",RES_hhdet_in_tes!J5/RES_hhdet_in_fec!J5)</f>
        <v>0.62028741867708803</v>
      </c>
      <c r="K5" s="111">
        <f>IF(RES_hhdet_in_tes!K5=0,"",RES_hhdet_in_tes!K5/RES_hhdet_in_fec!K5)</f>
        <v>0.62498821934252979</v>
      </c>
      <c r="L5" s="111">
        <f>IF(RES_hhdet_in_tes!L5=0,"",RES_hhdet_in_tes!L5/RES_hhdet_in_fec!L5)</f>
        <v>0.62978791476820384</v>
      </c>
      <c r="M5" s="111" t="str">
        <f>IF(RES_hhdet_in_tes!M5=0,"",RES_hhdet_in_tes!M5/RES_hhdet_in_fec!M5)</f>
        <v/>
      </c>
      <c r="N5" s="111">
        <f>IF(RES_hhdet_in_tes!N5=0,"",RES_hhdet_in_tes!N5/RES_hhdet_in_fec!N5)</f>
        <v>0.63905033377274689</v>
      </c>
      <c r="O5" s="111">
        <f>IF(RES_hhdet_in_tes!O5=0,"",RES_hhdet_in_tes!O5/RES_hhdet_in_fec!O5)</f>
        <v>0.64304699168538004</v>
      </c>
      <c r="P5" s="111">
        <f>IF(RES_hhdet_in_tes!P5=0,"",RES_hhdet_in_tes!P5/RES_hhdet_in_fec!P5)</f>
        <v>0.64702651936016176</v>
      </c>
      <c r="Q5" s="111">
        <f>IF(RES_hhdet_in_tes!Q5=0,"",RES_hhdet_in_tes!Q5/RES_hhdet_in_fec!Q5)</f>
        <v>0.65350995525653088</v>
      </c>
      <c r="R5" s="111">
        <f>IF(RES_hhdet_in_tes!R5=0,"",RES_hhdet_in_tes!R5/RES_hhdet_in_fec!R5)</f>
        <v>0.66615234505029108</v>
      </c>
      <c r="S5" s="111">
        <f>IF(RES_hhdet_in_tes!S5=0,"",RES_hhdet_in_tes!S5/RES_hhdet_in_fec!S5)</f>
        <v>0.68258931774964715</v>
      </c>
      <c r="T5" s="111">
        <f>IF(RES_hhdet_in_tes!T5=0,"",RES_hhdet_in_tes!T5/RES_hhdet_in_fec!T5)</f>
        <v>0.70001118444126975</v>
      </c>
      <c r="U5" s="111">
        <f>IF(RES_hhdet_in_tes!U5=0,"",RES_hhdet_in_tes!U5/RES_hhdet_in_fec!U5)</f>
        <v>0.71597554033224786</v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 t="str">
        <f>IF(RES_hhdet_in_tes!M6=0,"",RES_hhdet_in_tes!M6/RES_hhdet_in_fec!M6)</f>
        <v/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>
        <f>IF(RES_hhdet_in_tes!I7=0,"",RES_hhdet_in_tes!I7/RES_hhdet_in_fec!I7)</f>
        <v>2.7650153448954673</v>
      </c>
      <c r="J7" s="124">
        <f>IF(RES_hhdet_in_tes!J7=0,"",RES_hhdet_in_tes!J7/RES_hhdet_in_fec!J7)</f>
        <v>2.8627116414540392</v>
      </c>
      <c r="K7" s="124">
        <f>IF(RES_hhdet_in_tes!K7=0,"",RES_hhdet_in_tes!K7/RES_hhdet_in_fec!K7)</f>
        <v>2.9626028452080639</v>
      </c>
      <c r="L7" s="124">
        <f>IF(RES_hhdet_in_tes!L7=0,"",RES_hhdet_in_tes!L7/RES_hhdet_in_fec!L7)</f>
        <v>3.0647416390665567</v>
      </c>
      <c r="M7" s="124" t="str">
        <f>IF(RES_hhdet_in_tes!M7=0,"",RES_hhdet_in_tes!M7/RES_hhdet_in_fec!M7)</f>
        <v/>
      </c>
      <c r="N7" s="124">
        <f>IF(RES_hhdet_in_tes!N7=0,"",RES_hhdet_in_tes!N7/RES_hhdet_in_fec!N7)</f>
        <v>3.3174907578976205</v>
      </c>
      <c r="O7" s="124">
        <f>IF(RES_hhdet_in_tes!O7=0,"",RES_hhdet_in_tes!O7/RES_hhdet_in_fec!O7)</f>
        <v>3.4716163228285719</v>
      </c>
      <c r="P7" s="124">
        <f>IF(RES_hhdet_in_tes!P7=0,"",RES_hhdet_in_tes!P7/RES_hhdet_in_fec!P7)</f>
        <v>3.6291623625186573</v>
      </c>
      <c r="Q7" s="124">
        <f>IF(RES_hhdet_in_tes!Q7=0,"",RES_hhdet_in_tes!Q7/RES_hhdet_in_fec!Q7)</f>
        <v>3.7500765324537753</v>
      </c>
      <c r="R7" s="124">
        <f>IF(RES_hhdet_in_tes!R7=0,"",RES_hhdet_in_tes!R7/RES_hhdet_in_fec!R7)</f>
        <v>3.7762759873475948</v>
      </c>
      <c r="S7" s="124">
        <f>IF(RES_hhdet_in_tes!S7=0,"",RES_hhdet_in_tes!S7/RES_hhdet_in_fec!S7)</f>
        <v>3.7791870378913526</v>
      </c>
      <c r="T7" s="124">
        <f>IF(RES_hhdet_in_tes!T7=0,"",RES_hhdet_in_tes!T7/RES_hhdet_in_fec!T7)</f>
        <v>3.7824215384955284</v>
      </c>
      <c r="U7" s="124">
        <f>IF(RES_hhdet_in_tes!U7=0,"",RES_hhdet_in_tes!U7/RES_hhdet_in_fec!U7)</f>
        <v>3.7860154280557232</v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>
        <f>IF(RES_hhdet_in_tes!I8=0,"",RES_hhdet_in_tes!I8/RES_hhdet_in_fec!I8)</f>
        <v>2.7650153448954673</v>
      </c>
      <c r="J8" s="111">
        <f>IF(RES_hhdet_in_tes!J8=0,"",RES_hhdet_in_tes!J8/RES_hhdet_in_fec!J8)</f>
        <v>2.8627116414540392</v>
      </c>
      <c r="K8" s="111">
        <f>IF(RES_hhdet_in_tes!K8=0,"",RES_hhdet_in_tes!K8/RES_hhdet_in_fec!K8)</f>
        <v>2.9626028452080639</v>
      </c>
      <c r="L8" s="111">
        <f>IF(RES_hhdet_in_tes!L8=0,"",RES_hhdet_in_tes!L8/RES_hhdet_in_fec!L8)</f>
        <v>3.0647416390665567</v>
      </c>
      <c r="M8" s="111" t="str">
        <f>IF(RES_hhdet_in_tes!M8=0,"",RES_hhdet_in_tes!M8/RES_hhdet_in_fec!M8)</f>
        <v/>
      </c>
      <c r="N8" s="111">
        <f>IF(RES_hhdet_in_tes!N8=0,"",RES_hhdet_in_tes!N8/RES_hhdet_in_fec!N8)</f>
        <v>3.3174907578976205</v>
      </c>
      <c r="O8" s="111">
        <f>IF(RES_hhdet_in_tes!O8=0,"",RES_hhdet_in_tes!O8/RES_hhdet_in_fec!O8)</f>
        <v>3.4716163228285719</v>
      </c>
      <c r="P8" s="111">
        <f>IF(RES_hhdet_in_tes!P8=0,"",RES_hhdet_in_tes!P8/RES_hhdet_in_fec!P8)</f>
        <v>3.6291623625186573</v>
      </c>
      <c r="Q8" s="111">
        <f>IF(RES_hhdet_in_tes!Q8=0,"",RES_hhdet_in_tes!Q8/RES_hhdet_in_fec!Q8)</f>
        <v>3.7500765324537753</v>
      </c>
      <c r="R8" s="111">
        <f>IF(RES_hhdet_in_tes!R8=0,"",RES_hhdet_in_tes!R8/RES_hhdet_in_fec!R8)</f>
        <v>3.7762759873475948</v>
      </c>
      <c r="S8" s="111">
        <f>IF(RES_hhdet_in_tes!S8=0,"",RES_hhdet_in_tes!S8/RES_hhdet_in_fec!S8)</f>
        <v>3.7791870378913526</v>
      </c>
      <c r="T8" s="111">
        <f>IF(RES_hhdet_in_tes!T8=0,"",RES_hhdet_in_tes!T8/RES_hhdet_in_fec!T8)</f>
        <v>3.7824215384955284</v>
      </c>
      <c r="U8" s="111">
        <f>IF(RES_hhdet_in_tes!U8=0,"",RES_hhdet_in_tes!U8/RES_hhdet_in_fec!U8)</f>
        <v>3.7860154280557232</v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>
        <f>IF(RES_hhdet_in_tes!I9=0,"",RES_hhdet_in_tes!I9/RES_hhdet_in_fec!I9)</f>
        <v>0.87800857963971135</v>
      </c>
      <c r="J9" s="124">
        <f>IF(RES_hhdet_in_tes!J9=0,"",RES_hhdet_in_tes!J9/RES_hhdet_in_fec!J9)</f>
        <v>0.85783405882431973</v>
      </c>
      <c r="K9" s="124">
        <f>IF(RES_hhdet_in_tes!K9=0,"",RES_hhdet_in_tes!K9/RES_hhdet_in_fec!K9)</f>
        <v>0.7785652536480987</v>
      </c>
      <c r="L9" s="124">
        <f>IF(RES_hhdet_in_tes!L9=0,"",RES_hhdet_in_tes!L9/RES_hhdet_in_fec!L9)</f>
        <v>0.79025830142953657</v>
      </c>
      <c r="M9" s="124" t="str">
        <f>IF(RES_hhdet_in_tes!M9=0,"",RES_hhdet_in_tes!M9/RES_hhdet_in_fec!M9)</f>
        <v/>
      </c>
      <c r="N9" s="124">
        <f>IF(RES_hhdet_in_tes!N9=0,"",RES_hhdet_in_tes!N9/RES_hhdet_in_fec!N9)</f>
        <v>0.79490912882608689</v>
      </c>
      <c r="O9" s="124">
        <f>IF(RES_hhdet_in_tes!O9=0,"",RES_hhdet_in_tes!O9/RES_hhdet_in_fec!O9)</f>
        <v>0.80232893108652459</v>
      </c>
      <c r="P9" s="124">
        <f>IF(RES_hhdet_in_tes!P9=0,"",RES_hhdet_in_tes!P9/RES_hhdet_in_fec!P9)</f>
        <v>0.83930315303068681</v>
      </c>
      <c r="Q9" s="124">
        <f>IF(RES_hhdet_in_tes!Q9=0,"",RES_hhdet_in_tes!Q9/RES_hhdet_in_fec!Q9)</f>
        <v>0.9014193685574281</v>
      </c>
      <c r="R9" s="124">
        <f>IF(RES_hhdet_in_tes!R9=0,"",RES_hhdet_in_tes!R9/RES_hhdet_in_fec!R9)</f>
        <v>0.86144353371096638</v>
      </c>
      <c r="S9" s="124">
        <f>IF(RES_hhdet_in_tes!S9=0,"",RES_hhdet_in_tes!S9/RES_hhdet_in_fec!S9)</f>
        <v>0.86578778289975133</v>
      </c>
      <c r="T9" s="124">
        <f>IF(RES_hhdet_in_tes!T9=0,"",RES_hhdet_in_tes!T9/RES_hhdet_in_fec!T9)</f>
        <v>0.89302364292742376</v>
      </c>
      <c r="U9" s="124">
        <f>IF(RES_hhdet_in_tes!U9=0,"",RES_hhdet_in_tes!U9/RES_hhdet_in_fec!U9)</f>
        <v>0.86924304123329121</v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>
        <f>IF(RES_hhdet_in_tes!N11=0,"",RES_hhdet_in_tes!N11/RES_hhdet_in_fec!N11)</f>
        <v>0.59639537716146074</v>
      </c>
      <c r="O11" s="111">
        <f>IF(RES_hhdet_in_tes!O11=0,"",RES_hhdet_in_tes!O11/RES_hhdet_in_fec!O11)</f>
        <v>0.62084252719842103</v>
      </c>
      <c r="P11" s="111">
        <f>IF(RES_hhdet_in_tes!P11=0,"",RES_hhdet_in_tes!P11/RES_hhdet_in_fec!P11)</f>
        <v>0.65048733391109814</v>
      </c>
      <c r="Q11" s="111">
        <f>IF(RES_hhdet_in_tes!Q11=0,"",RES_hhdet_in_tes!Q11/RES_hhdet_in_fec!Q11)</f>
        <v>0.67717837896633837</v>
      </c>
      <c r="R11" s="111" t="str">
        <f>IF(RES_hhdet_in_tes!R11=0,"",RES_hhdet_in_tes!R11/RES_hhdet_in_fec!R11)</f>
        <v/>
      </c>
      <c r="S11" s="111">
        <f>IF(RES_hhdet_in_tes!S11=0,"",RES_hhdet_in_tes!S11/RES_hhdet_in_fec!S11)</f>
        <v>0.71061830869600273</v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>
        <f>IF(RES_hhdet_in_tes!I15=0,"",RES_hhdet_in_tes!I15/RES_hhdet_in_fec!I15)</f>
        <v>0.61773789911583554</v>
      </c>
      <c r="J15" s="112">
        <f>IF(RES_hhdet_in_tes!J15=0,"",RES_hhdet_in_tes!J15/RES_hhdet_in_fec!J15)</f>
        <v>0.6201247430759137</v>
      </c>
      <c r="K15" s="112">
        <f>IF(RES_hhdet_in_tes!K15=0,"",RES_hhdet_in_tes!K15/RES_hhdet_in_fec!K15)</f>
        <v>0.62288924737915252</v>
      </c>
      <c r="L15" s="112">
        <f>IF(RES_hhdet_in_tes!L15=0,"",RES_hhdet_in_tes!L15/RES_hhdet_in_fec!L15)</f>
        <v>0.62606776139293674</v>
      </c>
      <c r="M15" s="112" t="str">
        <f>IF(RES_hhdet_in_tes!M15=0,"",RES_hhdet_in_tes!M15/RES_hhdet_in_fec!M15)</f>
        <v/>
      </c>
      <c r="N15" s="112">
        <f>IF(RES_hhdet_in_tes!N15=0,"",RES_hhdet_in_tes!N15/RES_hhdet_in_fec!N15)</f>
        <v>0.64207443006660325</v>
      </c>
      <c r="O15" s="112">
        <f>IF(RES_hhdet_in_tes!O15=0,"",RES_hhdet_in_tes!O15/RES_hhdet_in_fec!O15)</f>
        <v>0.657268129159294</v>
      </c>
      <c r="P15" s="112">
        <f>IF(RES_hhdet_in_tes!P15=0,"",RES_hhdet_in_tes!P15/RES_hhdet_in_fec!P15)</f>
        <v>0.67697125904218847</v>
      </c>
      <c r="Q15" s="112">
        <f>IF(RES_hhdet_in_tes!Q15=0,"",RES_hhdet_in_tes!Q15/RES_hhdet_in_fec!Q15)</f>
        <v>0.69598058735165402</v>
      </c>
      <c r="R15" s="112">
        <f>IF(RES_hhdet_in_tes!R15=0,"",RES_hhdet_in_tes!R15/RES_hhdet_in_fec!R15)</f>
        <v>0.70884494793074526</v>
      </c>
      <c r="S15" s="112">
        <f>IF(RES_hhdet_in_tes!S15=0,"",RES_hhdet_in_tes!S15/RES_hhdet_in_fec!S15)</f>
        <v>0.72130829591943391</v>
      </c>
      <c r="T15" s="112">
        <f>IF(RES_hhdet_in_tes!T15=0,"",RES_hhdet_in_tes!T15/RES_hhdet_in_fec!T15)</f>
        <v>0.73367492166105885</v>
      </c>
      <c r="U15" s="112">
        <f>IF(RES_hhdet_in_tes!U15=0,"",RES_hhdet_in_tes!U15/RES_hhdet_in_fec!U15)</f>
        <v>0.7460691434253639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>
        <f>IF(RES_hhdet_in_tes!I16=0,"",RES_hhdet_in_tes!I16/RES_hhdet_in_fec!I16)</f>
        <v>0.88649102134509528</v>
      </c>
      <c r="J16" s="113">
        <f>IF(RES_hhdet_in_tes!J16=0,"",RES_hhdet_in_tes!J16/RES_hhdet_in_fec!J16)</f>
        <v>0.88929930074279639</v>
      </c>
      <c r="K16" s="113">
        <f>IF(RES_hhdet_in_tes!K16=0,"",RES_hhdet_in_tes!K16/RES_hhdet_in_fec!K16)</f>
        <v>0.88961953239954916</v>
      </c>
      <c r="L16" s="113">
        <f>IF(RES_hhdet_in_tes!L16=0,"",RES_hhdet_in_tes!L16/RES_hhdet_in_fec!L16)</f>
        <v>0.89025716896234153</v>
      </c>
      <c r="M16" s="113" t="str">
        <f>IF(RES_hhdet_in_tes!M16=0,"",RES_hhdet_in_tes!M16/RES_hhdet_in_fec!M16)</f>
        <v/>
      </c>
      <c r="N16" s="113">
        <f>IF(RES_hhdet_in_tes!N16=0,"",RES_hhdet_in_tes!N16/RES_hhdet_in_fec!N16)</f>
        <v>0.91418246854220697</v>
      </c>
      <c r="O16" s="113">
        <f>IF(RES_hhdet_in_tes!O16=0,"",RES_hhdet_in_tes!O16/RES_hhdet_in_fec!O16)</f>
        <v>0.91249176551978983</v>
      </c>
      <c r="P16" s="113">
        <f>IF(RES_hhdet_in_tes!P16=0,"",RES_hhdet_in_tes!P16/RES_hhdet_in_fec!P16)</f>
        <v>0.92066744725813909</v>
      </c>
      <c r="Q16" s="113">
        <f>IF(RES_hhdet_in_tes!Q16=0,"",RES_hhdet_in_tes!Q16/RES_hhdet_in_fec!Q16)</f>
        <v>0.9298012493361103</v>
      </c>
      <c r="R16" s="113">
        <f>IF(RES_hhdet_in_tes!R16=0,"",RES_hhdet_in_tes!R16/RES_hhdet_in_fec!R16)</f>
        <v>0.92609848799783534</v>
      </c>
      <c r="S16" s="113">
        <f>IF(RES_hhdet_in_tes!S16=0,"",RES_hhdet_in_tes!S16/RES_hhdet_in_fec!S16)</f>
        <v>0.92987509410254188</v>
      </c>
      <c r="T16" s="113">
        <f>IF(RES_hhdet_in_tes!T16=0,"",RES_hhdet_in_tes!T16/RES_hhdet_in_fec!T16)</f>
        <v>0.93881689213525865</v>
      </c>
      <c r="U16" s="113">
        <f>IF(RES_hhdet_in_tes!U16=0,"",RES_hhdet_in_tes!U16/RES_hhdet_in_fec!U16)</f>
        <v>0.94730932001578871</v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>
        <f>IF(RES_hhdet_in_tes!I17=0,"",RES_hhdet_in_tes!I17/RES_hhdet_in_fec!I17)</f>
        <v>0.61773789911583554</v>
      </c>
      <c r="J17" s="111">
        <f>IF(RES_hhdet_in_tes!J17=0,"",RES_hhdet_in_tes!J17/RES_hhdet_in_fec!J17)</f>
        <v>0.6201247430759137</v>
      </c>
      <c r="K17" s="111">
        <f>IF(RES_hhdet_in_tes!K17=0,"",RES_hhdet_in_tes!K17/RES_hhdet_in_fec!K17)</f>
        <v>0.62288924737915252</v>
      </c>
      <c r="L17" s="111">
        <f>IF(RES_hhdet_in_tes!L17=0,"",RES_hhdet_in_tes!L17/RES_hhdet_in_fec!L17)</f>
        <v>0.62606776139293674</v>
      </c>
      <c r="M17" s="111" t="str">
        <f>IF(RES_hhdet_in_tes!M17=0,"",RES_hhdet_in_tes!M17/RES_hhdet_in_fec!M17)</f>
        <v/>
      </c>
      <c r="N17" s="111">
        <f>IF(RES_hhdet_in_tes!N17=0,"",RES_hhdet_in_tes!N17/RES_hhdet_in_fec!N17)</f>
        <v>0.64207443006660325</v>
      </c>
      <c r="O17" s="111">
        <f>IF(RES_hhdet_in_tes!O17=0,"",RES_hhdet_in_tes!O17/RES_hhdet_in_fec!O17)</f>
        <v>0.657268129159294</v>
      </c>
      <c r="P17" s="111">
        <f>IF(RES_hhdet_in_tes!P17=0,"",RES_hhdet_in_tes!P17/RES_hhdet_in_fec!P17)</f>
        <v>0.67697125904218847</v>
      </c>
      <c r="Q17" s="111">
        <f>IF(RES_hhdet_in_tes!Q17=0,"",RES_hhdet_in_tes!Q17/RES_hhdet_in_fec!Q17)</f>
        <v>0.69598058735165402</v>
      </c>
      <c r="R17" s="111">
        <f>IF(RES_hhdet_in_tes!R17=0,"",RES_hhdet_in_tes!R17/RES_hhdet_in_fec!R17)</f>
        <v>0.70884494793074526</v>
      </c>
      <c r="S17" s="111">
        <f>IF(RES_hhdet_in_tes!S17=0,"",RES_hhdet_in_tes!S17/RES_hhdet_in_fec!S17)</f>
        <v>0.72130829591943391</v>
      </c>
      <c r="T17" s="111">
        <f>IF(RES_hhdet_in_tes!T17=0,"",RES_hhdet_in_tes!T17/RES_hhdet_in_fec!T17)</f>
        <v>0.73367492166105885</v>
      </c>
      <c r="U17" s="111">
        <f>IF(RES_hhdet_in_tes!U17=0,"",RES_hhdet_in_tes!U17/RES_hhdet_in_fec!U17)</f>
        <v>0.7460691434253639</v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 t="str">
        <f>IF(RES_hhdet_in_tes!M18=0,"",RES_hhdet_in_tes!M18/RES_hhdet_in_fec!M18)</f>
        <v/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>
        <f>IF(RES_hhdet_in_tes!I19=0,"",RES_hhdet_in_tes!I19/RES_hhdet_in_fec!I19)</f>
        <v>0.74910978230332459</v>
      </c>
      <c r="J19" s="124">
        <f>IF(RES_hhdet_in_tes!J19=0,"",RES_hhdet_in_tes!J19/RES_hhdet_in_fec!J19)</f>
        <v>0.75027573268827197</v>
      </c>
      <c r="K19" s="124">
        <f>IF(RES_hhdet_in_tes!K19=0,"",RES_hhdet_in_tes!K19/RES_hhdet_in_fec!K19)</f>
        <v>0.75653408131796229</v>
      </c>
      <c r="L19" s="124">
        <f>IF(RES_hhdet_in_tes!L19=0,"",RES_hhdet_in_tes!L19/RES_hhdet_in_fec!L19)</f>
        <v>0.75210571912060264</v>
      </c>
      <c r="M19" s="124" t="str">
        <f>IF(RES_hhdet_in_tes!M19=0,"",RES_hhdet_in_tes!M19/RES_hhdet_in_fec!M19)</f>
        <v/>
      </c>
      <c r="N19" s="124">
        <f>IF(RES_hhdet_in_tes!N19=0,"",RES_hhdet_in_tes!N19/RES_hhdet_in_fec!N19)</f>
        <v>0.76615101589237322</v>
      </c>
      <c r="O19" s="124">
        <f>IF(RES_hhdet_in_tes!O19=0,"",RES_hhdet_in_tes!O19/RES_hhdet_in_fec!O19)</f>
        <v>0.7391228242449035</v>
      </c>
      <c r="P19" s="124">
        <f>IF(RES_hhdet_in_tes!P19=0,"",RES_hhdet_in_tes!P19/RES_hhdet_in_fec!P19)</f>
        <v>0.74432732439073124</v>
      </c>
      <c r="Q19" s="124">
        <f>IF(RES_hhdet_in_tes!Q19=0,"",RES_hhdet_in_tes!Q19/RES_hhdet_in_fec!Q19)</f>
        <v>0.75786644673422721</v>
      </c>
      <c r="R19" s="124">
        <f>IF(RES_hhdet_in_tes!R19=0,"",RES_hhdet_in_tes!R19/RES_hhdet_in_fec!R19)</f>
        <v>0.78024132368795529</v>
      </c>
      <c r="S19" s="124">
        <f>IF(RES_hhdet_in_tes!S19=0,"",RES_hhdet_in_tes!S19/RES_hhdet_in_fec!S19)</f>
        <v>0.77832334130574099</v>
      </c>
      <c r="T19" s="124">
        <f>IF(RES_hhdet_in_tes!T19=0,"",RES_hhdet_in_tes!T19/RES_hhdet_in_fec!T19)</f>
        <v>0.76126556940004331</v>
      </c>
      <c r="U19" s="124">
        <f>IF(RES_hhdet_in_tes!U19=0,"",RES_hhdet_in_tes!U19/RES_hhdet_in_fec!U19)</f>
        <v>0.75399616631775268</v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>
        <f>IF(RES_hhdet_in_tes!I21=0,"",RES_hhdet_in_tes!I21/RES_hhdet_in_fec!I21)</f>
        <v>0.58802892328783607</v>
      </c>
      <c r="J21" s="111">
        <f>IF(RES_hhdet_in_tes!J21=0,"",RES_hhdet_in_tes!J21/RES_hhdet_in_fec!J21)</f>
        <v>0.58853738320864013</v>
      </c>
      <c r="K21" s="111">
        <f>IF(RES_hhdet_in_tes!K21=0,"",RES_hhdet_in_tes!K21/RES_hhdet_in_fec!K21)</f>
        <v>0.58904595682227989</v>
      </c>
      <c r="L21" s="111">
        <f>IF(RES_hhdet_in_tes!L21=0,"",RES_hhdet_in_tes!L21/RES_hhdet_in_fec!L21)</f>
        <v>0.58955465237590376</v>
      </c>
      <c r="M21" s="111" t="str">
        <f>IF(RES_hhdet_in_tes!M21=0,"",RES_hhdet_in_tes!M21/RES_hhdet_in_fec!M21)</f>
        <v/>
      </c>
      <c r="N21" s="111">
        <f>IF(RES_hhdet_in_tes!N21=0,"",RES_hhdet_in_tes!N21/RES_hhdet_in_fec!N21)</f>
        <v>0.59015691525266201</v>
      </c>
      <c r="O21" s="111">
        <f>IF(RES_hhdet_in_tes!O21=0,"",RES_hhdet_in_tes!O21/RES_hhdet_in_fec!O21)</f>
        <v>0.59028597550585449</v>
      </c>
      <c r="P21" s="111">
        <f>IF(RES_hhdet_in_tes!P21=0,"",RES_hhdet_in_tes!P21/RES_hhdet_in_fec!P21)</f>
        <v>0.59064609680713598</v>
      </c>
      <c r="Q21" s="111">
        <f>IF(RES_hhdet_in_tes!Q21=0,"",RES_hhdet_in_tes!Q21/RES_hhdet_in_fec!Q21)</f>
        <v>0.59211187462930726</v>
      </c>
      <c r="R21" s="111">
        <f>IF(RES_hhdet_in_tes!R21=0,"",RES_hhdet_in_tes!R21/RES_hhdet_in_fec!R21)</f>
        <v>0.5959621079785834</v>
      </c>
      <c r="S21" s="111">
        <f>IF(RES_hhdet_in_tes!S21=0,"",RES_hhdet_in_tes!S21/RES_hhdet_in_fec!S21)</f>
        <v>0.60139330208199626</v>
      </c>
      <c r="T21" s="111">
        <f>IF(RES_hhdet_in_tes!T21=0,"",RES_hhdet_in_tes!T21/RES_hhdet_in_fec!T21)</f>
        <v>0.60735238691668714</v>
      </c>
      <c r="U21" s="111">
        <f>IF(RES_hhdet_in_tes!U21=0,"",RES_hhdet_in_tes!U21/RES_hhdet_in_fec!U21)</f>
        <v>0.61278629245981275</v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>
        <f>IF(RES_hhdet_in_tes!I22=0,"",RES_hhdet_in_tes!I22/RES_hhdet_in_fec!I22)</f>
        <v>0.7590903629850102</v>
      </c>
      <c r="J22" s="45">
        <f>IF(RES_hhdet_in_tes!J22=0,"",RES_hhdet_in_tes!J22/RES_hhdet_in_fec!J22)</f>
        <v>0.76081760051083669</v>
      </c>
      <c r="K22" s="45">
        <f>IF(RES_hhdet_in_tes!K22=0,"",RES_hhdet_in_tes!K22/RES_hhdet_in_fec!K22)</f>
        <v>0.762704192294543</v>
      </c>
      <c r="L22" s="45">
        <f>IF(RES_hhdet_in_tes!L22=0,"",RES_hhdet_in_tes!L22/RES_hhdet_in_fec!L22)</f>
        <v>0.76476169771234814</v>
      </c>
      <c r="M22" s="45" t="str">
        <f>IF(RES_hhdet_in_tes!M22=0,"",RES_hhdet_in_tes!M22/RES_hhdet_in_fec!M22)</f>
        <v/>
      </c>
      <c r="N22" s="45">
        <f>IF(RES_hhdet_in_tes!N22=0,"",RES_hhdet_in_tes!N22/RES_hhdet_in_fec!N22)</f>
        <v>0.7717326130852884</v>
      </c>
      <c r="O22" s="45">
        <f>IF(RES_hhdet_in_tes!O22=0,"",RES_hhdet_in_tes!O22/RES_hhdet_in_fec!O22)</f>
        <v>0.77733069613101724</v>
      </c>
      <c r="P22" s="45">
        <f>IF(RES_hhdet_in_tes!P22=0,"",RES_hhdet_in_tes!P22/RES_hhdet_in_fec!P22)</f>
        <v>0.78473392833053057</v>
      </c>
      <c r="Q22" s="45">
        <f>IF(RES_hhdet_in_tes!Q22=0,"",RES_hhdet_in_tes!Q22/RES_hhdet_in_fec!Q22)</f>
        <v>0.79431378300535393</v>
      </c>
      <c r="R22" s="45">
        <f>IF(RES_hhdet_in_tes!R22=0,"",RES_hhdet_in_tes!R22/RES_hhdet_in_fec!R22)</f>
        <v>0.80734967483087527</v>
      </c>
      <c r="S22" s="45">
        <f>IF(RES_hhdet_in_tes!S22=0,"",RES_hhdet_in_tes!S22/RES_hhdet_in_fec!S22)</f>
        <v>0.82366183094876888</v>
      </c>
      <c r="T22" s="45">
        <f>IF(RES_hhdet_in_tes!T22=0,"",RES_hhdet_in_tes!T22/RES_hhdet_in_fec!T22)</f>
        <v>0.84122276277639785</v>
      </c>
      <c r="U22" s="45">
        <f>IF(RES_hhdet_in_tes!U22=0,"",RES_hhdet_in_tes!U22/RES_hhdet_in_fec!U22)</f>
        <v>0.85800498173117301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>
        <f>IF(RES_hhdet_in_tes!G24=0,"",RES_hhdet_in_tes!G24/RES_hhdet_in_fec!G24)</f>
        <v>0.63205274927252753</v>
      </c>
      <c r="H24" s="119">
        <f>IF(RES_hhdet_in_tes!H24=0,"",RES_hhdet_in_tes!H24/RES_hhdet_in_fec!H24)</f>
        <v>0.64899047087065986</v>
      </c>
      <c r="I24" s="119">
        <f>IF(RES_hhdet_in_tes!I24=0,"",RES_hhdet_in_tes!I24/RES_hhdet_in_fec!I24)</f>
        <v>0.64711436885294782</v>
      </c>
      <c r="J24" s="119">
        <f>IF(RES_hhdet_in_tes!J24=0,"",RES_hhdet_in_tes!J24/RES_hhdet_in_fec!J24)</f>
        <v>0.63063661733898513</v>
      </c>
      <c r="K24" s="119">
        <f>IF(RES_hhdet_in_tes!K24=0,"",RES_hhdet_in_tes!K24/RES_hhdet_in_fec!K24)</f>
        <v>0.67270477241537241</v>
      </c>
      <c r="L24" s="119">
        <f>IF(RES_hhdet_in_tes!L24=0,"",RES_hhdet_in_tes!L24/RES_hhdet_in_fec!L24)</f>
        <v>0.68838570669614285</v>
      </c>
      <c r="M24" s="119">
        <f>IF(RES_hhdet_in_tes!M24=0,"",RES_hhdet_in_tes!M24/RES_hhdet_in_fec!M24)</f>
        <v>0.7126090529556206</v>
      </c>
      <c r="N24" s="119">
        <f>IF(RES_hhdet_in_tes!N24=0,"",RES_hhdet_in_tes!N24/RES_hhdet_in_fec!N24)</f>
        <v>0.98878305344557826</v>
      </c>
      <c r="O24" s="119">
        <f>IF(RES_hhdet_in_tes!O24=0,"",RES_hhdet_in_tes!O24/RES_hhdet_in_fec!O24)</f>
        <v>0.73668828339222503</v>
      </c>
      <c r="P24" s="119">
        <f>IF(RES_hhdet_in_tes!P24=0,"",RES_hhdet_in_tes!P24/RES_hhdet_in_fec!P24)</f>
        <v>0.74491295877404884</v>
      </c>
      <c r="Q24" s="119">
        <f>IF(RES_hhdet_in_tes!Q24=0,"",RES_hhdet_in_tes!Q24/RES_hhdet_in_fec!Q24)</f>
        <v>0.80213123692467758</v>
      </c>
      <c r="R24" s="119">
        <f>IF(RES_hhdet_in_tes!R24=0,"",RES_hhdet_in_tes!R24/RES_hhdet_in_fec!R24)</f>
        <v>0.840720254842661</v>
      </c>
      <c r="S24" s="119">
        <f>IF(RES_hhdet_in_tes!S24=0,"",RES_hhdet_in_tes!S24/RES_hhdet_in_fec!S24)</f>
        <v>0.86236614707800829</v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>
        <f>IF(RES_hhdet_in_tes!V24=0,"",RES_hhdet_in_tes!V24/RES_hhdet_in_fec!V24)</f>
        <v>0.98118082863870826</v>
      </c>
      <c r="W24" s="119">
        <f>IF(RES_hhdet_in_tes!W24=0,"",RES_hhdet_in_tes!W24/RES_hhdet_in_fec!W24)</f>
        <v>0.87077728450192404</v>
      </c>
      <c r="X24" s="119">
        <f>IF(RES_hhdet_in_tes!X24=0,"",RES_hhdet_in_tes!X24/RES_hhdet_in_fec!X24)</f>
        <v>0.89772403912641019</v>
      </c>
      <c r="Y24" s="119">
        <f>IF(RES_hhdet_in_tes!Y24=0,"",RES_hhdet_in_tes!Y24/RES_hhdet_in_fec!Y24)</f>
        <v>1.1555632128608888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>
        <f>IF(RES_hhdet_in_tes!G25=0,"",RES_hhdet_in_tes!G25/RES_hhdet_in_fec!G25)</f>
        <v>0.5641401821169032</v>
      </c>
      <c r="H25" s="124">
        <f>IF(RES_hhdet_in_tes!H25=0,"",RES_hhdet_in_tes!H25/RES_hhdet_in_fec!H25)</f>
        <v>0.56946462280776378</v>
      </c>
      <c r="I25" s="124">
        <f>IF(RES_hhdet_in_tes!I25=0,"",RES_hhdet_in_tes!I25/RES_hhdet_in_fec!I25)</f>
        <v>0.57483881151617555</v>
      </c>
      <c r="J25" s="124">
        <f>IF(RES_hhdet_in_tes!J25=0,"",RES_hhdet_in_tes!J25/RES_hhdet_in_fec!J25)</f>
        <v>0.58107016288488755</v>
      </c>
      <c r="K25" s="124">
        <f>IF(RES_hhdet_in_tes!K25=0,"",RES_hhdet_in_tes!K25/RES_hhdet_in_fec!K25)</f>
        <v>0.58824193706968131</v>
      </c>
      <c r="L25" s="124">
        <f>IF(RES_hhdet_in_tes!L25=0,"",RES_hhdet_in_tes!L25/RES_hhdet_in_fec!L25)</f>
        <v>0.59561720094661796</v>
      </c>
      <c r="M25" s="124">
        <f>IF(RES_hhdet_in_tes!M25=0,"",RES_hhdet_in_tes!M25/RES_hhdet_in_fec!M25)</f>
        <v>0.60948550970606474</v>
      </c>
      <c r="N25" s="124">
        <f>IF(RES_hhdet_in_tes!N25=0,"",RES_hhdet_in_tes!N25/RES_hhdet_in_fec!N25)</f>
        <v>0.63065572109820967</v>
      </c>
      <c r="O25" s="124">
        <f>IF(RES_hhdet_in_tes!O25=0,"",RES_hhdet_in_tes!O25/RES_hhdet_in_fec!O25)</f>
        <v>0.66142658220588801</v>
      </c>
      <c r="P25" s="124">
        <f>IF(RES_hhdet_in_tes!P25=0,"",RES_hhdet_in_tes!P25/RES_hhdet_in_fec!P25)</f>
        <v>0.6964796317227685</v>
      </c>
      <c r="Q25" s="124">
        <f>IF(RES_hhdet_in_tes!Q25=0,"",RES_hhdet_in_tes!Q25/RES_hhdet_in_fec!Q25)</f>
        <v>0.72409380486384589</v>
      </c>
      <c r="R25" s="124">
        <f>IF(RES_hhdet_in_tes!R25=0,"",RES_hhdet_in_tes!R25/RES_hhdet_in_fec!R25)</f>
        <v>0.73460356979651753</v>
      </c>
      <c r="S25" s="124">
        <f>IF(RES_hhdet_in_tes!S25=0,"",RES_hhdet_in_tes!S25/RES_hhdet_in_fec!S25)</f>
        <v>0.73942447575480608</v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>
        <f>IF(RES_hhdet_in_tes!V25=0,"",RES_hhdet_in_tes!V25/RES_hhdet_in_fec!V25)</f>
        <v>0.74315159668465247</v>
      </c>
      <c r="W25" s="124">
        <f>IF(RES_hhdet_in_tes!W25=0,"",RES_hhdet_in_tes!W25/RES_hhdet_in_fec!W25)</f>
        <v>0.74578172458193648</v>
      </c>
      <c r="X25" s="124">
        <f>IF(RES_hhdet_in_tes!X25=0,"",RES_hhdet_in_tes!X25/RES_hhdet_in_fec!X25)</f>
        <v>0.74791529090493014</v>
      </c>
      <c r="Y25" s="124">
        <f>IF(RES_hhdet_in_tes!Y25=0,"",RES_hhdet_in_tes!Y25/RES_hhdet_in_fec!Y25)</f>
        <v>0.74976070509397719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>
        <f>IF(RES_hhdet_in_tes!G26=0,"",RES_hhdet_in_tes!G26/RES_hhdet_in_fec!G26)</f>
        <v>0.55838551934016045</v>
      </c>
      <c r="H26" s="111">
        <f>IF(RES_hhdet_in_tes!H26=0,"",RES_hhdet_in_tes!H26/RES_hhdet_in_fec!H26)</f>
        <v>0.5638709202280473</v>
      </c>
      <c r="I26" s="111">
        <f>IF(RES_hhdet_in_tes!I26=0,"",RES_hhdet_in_tes!I26/RES_hhdet_in_fec!I26)</f>
        <v>0.56960764051418566</v>
      </c>
      <c r="J26" s="111">
        <f>IF(RES_hhdet_in_tes!J26=0,"",RES_hhdet_in_tes!J26/RES_hhdet_in_fec!J26)</f>
        <v>0.57584607184191716</v>
      </c>
      <c r="K26" s="111">
        <f>IF(RES_hhdet_in_tes!K26=0,"",RES_hhdet_in_tes!K26/RES_hhdet_in_fec!K26)</f>
        <v>0.58279437518317689</v>
      </c>
      <c r="L26" s="111">
        <f>IF(RES_hhdet_in_tes!L26=0,"",RES_hhdet_in_tes!L26/RES_hhdet_in_fec!L26)</f>
        <v>0.59049972815831353</v>
      </c>
      <c r="M26" s="111">
        <f>IF(RES_hhdet_in_tes!M26=0,"",RES_hhdet_in_tes!M26/RES_hhdet_in_fec!M26)</f>
        <v>0.60444165943939721</v>
      </c>
      <c r="N26" s="111">
        <f>IF(RES_hhdet_in_tes!N26=0,"",RES_hhdet_in_tes!N26/RES_hhdet_in_fec!N26)</f>
        <v>0.62626005350576042</v>
      </c>
      <c r="O26" s="111">
        <f>IF(RES_hhdet_in_tes!O26=0,"",RES_hhdet_in_tes!O26/RES_hhdet_in_fec!O26)</f>
        <v>0.65678958938491405</v>
      </c>
      <c r="P26" s="111">
        <f>IF(RES_hhdet_in_tes!P26=0,"",RES_hhdet_in_tes!P26/RES_hhdet_in_fec!P26)</f>
        <v>0.69197347930236996</v>
      </c>
      <c r="Q26" s="111">
        <f>IF(RES_hhdet_in_tes!Q26=0,"",RES_hhdet_in_tes!Q26/RES_hhdet_in_fec!Q26)</f>
        <v>0.72006823254350083</v>
      </c>
      <c r="R26" s="111">
        <f>IF(RES_hhdet_in_tes!R26=0,"",RES_hhdet_in_tes!R26/RES_hhdet_in_fec!R26)</f>
        <v>0.73069769540248652</v>
      </c>
      <c r="S26" s="111">
        <f>IF(RES_hhdet_in_tes!S26=0,"",RES_hhdet_in_tes!S26/RES_hhdet_in_fec!S26)</f>
        <v>0.73558317306050514</v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>
        <f>IF(RES_hhdet_in_tes!V26=0,"",RES_hhdet_in_tes!V26/RES_hhdet_in_fec!V26)</f>
        <v>0.73937980430461026</v>
      </c>
      <c r="W26" s="111">
        <f>IF(RES_hhdet_in_tes!W26=0,"",RES_hhdet_in_tes!W26/RES_hhdet_in_fec!W26)</f>
        <v>0.74203885819257098</v>
      </c>
      <c r="X26" s="111">
        <f>IF(RES_hhdet_in_tes!X26=0,"",RES_hhdet_in_tes!X26/RES_hhdet_in_fec!X26)</f>
        <v>0.7441931104925652</v>
      </c>
      <c r="Y26" s="111">
        <f>IF(RES_hhdet_in_tes!Y26=0,"",RES_hhdet_in_tes!Y26/RES_hhdet_in_fec!Y26)</f>
        <v>0.74605274043573522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>
        <f>IF(RES_hhdet_in_tes!G28=0,"",RES_hhdet_in_tes!G28/RES_hhdet_in_fec!G28)</f>
        <v>2.5745140923379908</v>
      </c>
      <c r="H28" s="124">
        <f>IF(RES_hhdet_in_tes!H28=0,"",RES_hhdet_in_tes!H28/RES_hhdet_in_fec!H28)</f>
        <v>2.6691166807714342</v>
      </c>
      <c r="I28" s="124">
        <f>IF(RES_hhdet_in_tes!I28=0,"",RES_hhdet_in_tes!I28/RES_hhdet_in_fec!I28)</f>
        <v>2.7650153448954673</v>
      </c>
      <c r="J28" s="124">
        <f>IF(RES_hhdet_in_tes!J28=0,"",RES_hhdet_in_tes!J28/RES_hhdet_in_fec!J28)</f>
        <v>2.8627116414540392</v>
      </c>
      <c r="K28" s="124">
        <f>IF(RES_hhdet_in_tes!K28=0,"",RES_hhdet_in_tes!K28/RES_hhdet_in_fec!K28)</f>
        <v>2.9626028452080639</v>
      </c>
      <c r="L28" s="124">
        <f>IF(RES_hhdet_in_tes!L28=0,"",RES_hhdet_in_tes!L28/RES_hhdet_in_fec!L28)</f>
        <v>3.0647416390665567</v>
      </c>
      <c r="M28" s="124">
        <f>IF(RES_hhdet_in_tes!M28=0,"",RES_hhdet_in_tes!M28/RES_hhdet_in_fec!M28)</f>
        <v>3.1817851681936573</v>
      </c>
      <c r="N28" s="124">
        <f>IF(RES_hhdet_in_tes!N28=0,"",RES_hhdet_in_tes!N28/RES_hhdet_in_fec!N28)</f>
        <v>3.3174907578976205</v>
      </c>
      <c r="O28" s="124">
        <f>IF(RES_hhdet_in_tes!O28=0,"",RES_hhdet_in_tes!O28/RES_hhdet_in_fec!O28)</f>
        <v>3.4716163228285724</v>
      </c>
      <c r="P28" s="124">
        <f>IF(RES_hhdet_in_tes!P28=0,"",RES_hhdet_in_tes!P28/RES_hhdet_in_fec!P28)</f>
        <v>3.6291623625186573</v>
      </c>
      <c r="Q28" s="124">
        <f>IF(RES_hhdet_in_tes!Q28=0,"",RES_hhdet_in_tes!Q28/RES_hhdet_in_fec!Q28)</f>
        <v>3.7500765324537757</v>
      </c>
      <c r="R28" s="124">
        <f>IF(RES_hhdet_in_tes!R28=0,"",RES_hhdet_in_tes!R28/RES_hhdet_in_fec!R28)</f>
        <v>3.7762759873475948</v>
      </c>
      <c r="S28" s="124">
        <f>IF(RES_hhdet_in_tes!S28=0,"",RES_hhdet_in_tes!S28/RES_hhdet_in_fec!S28)</f>
        <v>3.7791870378913526</v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>
        <f>IF(RES_hhdet_in_tes!V28=0,"",RES_hhdet_in_tes!V28/RES_hhdet_in_fec!V28)</f>
        <v>3.7962850985904657</v>
      </c>
      <c r="W28" s="124">
        <f>IF(RES_hhdet_in_tes!W28=0,"",RES_hhdet_in_tes!W28/RES_hhdet_in_fec!W28)</f>
        <v>3.8299921487112689</v>
      </c>
      <c r="X28" s="124">
        <f>IF(RES_hhdet_in_tes!X28=0,"",RES_hhdet_in_tes!X28/RES_hhdet_in_fec!X28)</f>
        <v>3.8716180398618287</v>
      </c>
      <c r="Y28" s="124">
        <f>IF(RES_hhdet_in_tes!Y28=0,"",RES_hhdet_in_tes!Y28/RES_hhdet_in_fec!Y28)</f>
        <v>3.9185378184491779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>
        <f>IF(RES_hhdet_in_tes!G29=0,"",RES_hhdet_in_tes!G29/RES_hhdet_in_fec!G29)</f>
        <v>2.5745140923379908</v>
      </c>
      <c r="H29" s="111">
        <f>IF(RES_hhdet_in_tes!H29=0,"",RES_hhdet_in_tes!H29/RES_hhdet_in_fec!H29)</f>
        <v>2.6691166807714342</v>
      </c>
      <c r="I29" s="111">
        <f>IF(RES_hhdet_in_tes!I29=0,"",RES_hhdet_in_tes!I29/RES_hhdet_in_fec!I29)</f>
        <v>2.7650153448954673</v>
      </c>
      <c r="J29" s="111">
        <f>IF(RES_hhdet_in_tes!J29=0,"",RES_hhdet_in_tes!J29/RES_hhdet_in_fec!J29)</f>
        <v>2.8627116414540392</v>
      </c>
      <c r="K29" s="111">
        <f>IF(RES_hhdet_in_tes!K29=0,"",RES_hhdet_in_tes!K29/RES_hhdet_in_fec!K29)</f>
        <v>2.9626028452080639</v>
      </c>
      <c r="L29" s="111">
        <f>IF(RES_hhdet_in_tes!L29=0,"",RES_hhdet_in_tes!L29/RES_hhdet_in_fec!L29)</f>
        <v>3.0647416390665567</v>
      </c>
      <c r="M29" s="111">
        <f>IF(RES_hhdet_in_tes!M29=0,"",RES_hhdet_in_tes!M29/RES_hhdet_in_fec!M29)</f>
        <v>3.1817851681936573</v>
      </c>
      <c r="N29" s="111">
        <f>IF(RES_hhdet_in_tes!N29=0,"",RES_hhdet_in_tes!N29/RES_hhdet_in_fec!N29)</f>
        <v>3.3174907578976205</v>
      </c>
      <c r="O29" s="111">
        <f>IF(RES_hhdet_in_tes!O29=0,"",RES_hhdet_in_tes!O29/RES_hhdet_in_fec!O29)</f>
        <v>3.4716163228285724</v>
      </c>
      <c r="P29" s="111">
        <f>IF(RES_hhdet_in_tes!P29=0,"",RES_hhdet_in_tes!P29/RES_hhdet_in_fec!P29)</f>
        <v>3.6291623625186573</v>
      </c>
      <c r="Q29" s="111">
        <f>IF(RES_hhdet_in_tes!Q29=0,"",RES_hhdet_in_tes!Q29/RES_hhdet_in_fec!Q29)</f>
        <v>3.7500765324537757</v>
      </c>
      <c r="R29" s="111">
        <f>IF(RES_hhdet_in_tes!R29=0,"",RES_hhdet_in_tes!R29/RES_hhdet_in_fec!R29)</f>
        <v>3.7762759873475948</v>
      </c>
      <c r="S29" s="111">
        <f>IF(RES_hhdet_in_tes!S29=0,"",RES_hhdet_in_tes!S29/RES_hhdet_in_fec!S29)</f>
        <v>3.7791870378913526</v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>
        <f>IF(RES_hhdet_in_tes!V29=0,"",RES_hhdet_in_tes!V29/RES_hhdet_in_fec!V29)</f>
        <v>3.7962850985904657</v>
      </c>
      <c r="W29" s="111">
        <f>IF(RES_hhdet_in_tes!W29=0,"",RES_hhdet_in_tes!W29/RES_hhdet_in_fec!W29)</f>
        <v>3.8299921487112689</v>
      </c>
      <c r="X29" s="111">
        <f>IF(RES_hhdet_in_tes!X29=0,"",RES_hhdet_in_tes!X29/RES_hhdet_in_fec!X29)</f>
        <v>3.8716180398618287</v>
      </c>
      <c r="Y29" s="111">
        <f>IF(RES_hhdet_in_tes!Y29=0,"",RES_hhdet_in_tes!Y29/RES_hhdet_in_fec!Y29)</f>
        <v>3.9185378184491779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>
        <f>IF(RES_hhdet_in_tes!G30=0,"",RES_hhdet_in_tes!G30/RES_hhdet_in_fec!G30)</f>
        <v>0.75381363493952069</v>
      </c>
      <c r="H30" s="124">
        <f>IF(RES_hhdet_in_tes!H30=0,"",RES_hhdet_in_tes!H30/RES_hhdet_in_fec!H30)</f>
        <v>0.77146965130948542</v>
      </c>
      <c r="I30" s="124">
        <f>IF(RES_hhdet_in_tes!I30=0,"",RES_hhdet_in_tes!I30/RES_hhdet_in_fec!I30)</f>
        <v>0.87292625230742082</v>
      </c>
      <c r="J30" s="124">
        <f>IF(RES_hhdet_in_tes!J30=0,"",RES_hhdet_in_tes!J30/RES_hhdet_in_fec!J30)</f>
        <v>0.85698279679500133</v>
      </c>
      <c r="K30" s="124">
        <f>IF(RES_hhdet_in_tes!K30=0,"",RES_hhdet_in_tes!K30/RES_hhdet_in_fec!K30)</f>
        <v>0.77755066398639094</v>
      </c>
      <c r="L30" s="124">
        <f>IF(RES_hhdet_in_tes!L30=0,"",RES_hhdet_in_tes!L30/RES_hhdet_in_fec!L30)</f>
        <v>0.79173292559135011</v>
      </c>
      <c r="M30" s="124">
        <f>IF(RES_hhdet_in_tes!M30=0,"",RES_hhdet_in_tes!M30/RES_hhdet_in_fec!M30)</f>
        <v>0.77508764186625845</v>
      </c>
      <c r="N30" s="124">
        <f>IF(RES_hhdet_in_tes!N30=0,"",RES_hhdet_in_tes!N30/RES_hhdet_in_fec!N30)</f>
        <v>0.79553020849707423</v>
      </c>
      <c r="O30" s="124">
        <f>IF(RES_hhdet_in_tes!O30=0,"",RES_hhdet_in_tes!O30/RES_hhdet_in_fec!O30)</f>
        <v>0.80254794962459586</v>
      </c>
      <c r="P30" s="124">
        <f>IF(RES_hhdet_in_tes!P30=0,"",RES_hhdet_in_tes!P30/RES_hhdet_in_fec!P30)</f>
        <v>0.83910828830274986</v>
      </c>
      <c r="Q30" s="124">
        <f>IF(RES_hhdet_in_tes!Q30=0,"",RES_hhdet_in_tes!Q30/RES_hhdet_in_fec!Q30)</f>
        <v>0.90123014146415181</v>
      </c>
      <c r="R30" s="124">
        <f>IF(RES_hhdet_in_tes!R30=0,"",RES_hhdet_in_tes!R30/RES_hhdet_in_fec!R30)</f>
        <v>0.86124660441298018</v>
      </c>
      <c r="S30" s="124">
        <f>IF(RES_hhdet_in_tes!S30=0,"",RES_hhdet_in_tes!S30/RES_hhdet_in_fec!S30)</f>
        <v>0.86588478301228267</v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>
        <f>IF(RES_hhdet_in_tes!V30=0,"",RES_hhdet_in_tes!V30/RES_hhdet_in_fec!V30)</f>
        <v>0.88826606539911257</v>
      </c>
      <c r="W30" s="124">
        <f>IF(RES_hhdet_in_tes!W30=0,"",RES_hhdet_in_tes!W30/RES_hhdet_in_fec!W30)</f>
        <v>0.9024248625288106</v>
      </c>
      <c r="X30" s="124">
        <f>IF(RES_hhdet_in_tes!X30=0,"",RES_hhdet_in_tes!X30/RES_hhdet_in_fec!X30)</f>
        <v>0.94832829214912495</v>
      </c>
      <c r="Y30" s="124">
        <f>IF(RES_hhdet_in_tes!Y30=0,"",RES_hhdet_in_tes!Y30/RES_hhdet_in_fec!Y30)</f>
        <v>0.95969001634437667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>
        <f>IF(RES_hhdet_in_tes!H31=0,"",RES_hhdet_in_tes!H31/RES_hhdet_in_fec!H31)</f>
        <v>0.55369396198770349</v>
      </c>
      <c r="I31" s="111">
        <f>IF(RES_hhdet_in_tes!I31=0,"",RES_hhdet_in_tes!I31/RES_hhdet_in_fec!I31)</f>
        <v>0.55675237742446082</v>
      </c>
      <c r="J31" s="111">
        <f>IF(RES_hhdet_in_tes!J31=0,"",RES_hhdet_in_tes!J31/RES_hhdet_in_fec!J31)</f>
        <v>0.56030981144656555</v>
      </c>
      <c r="K31" s="111">
        <f>IF(RES_hhdet_in_tes!K31=0,"",RES_hhdet_in_tes!K31/RES_hhdet_in_fec!K31)</f>
        <v>0.56455189401559991</v>
      </c>
      <c r="L31" s="111">
        <f>IF(RES_hhdet_in_tes!L31=0,"",RES_hhdet_in_tes!L31/RES_hhdet_in_fec!L31)</f>
        <v>0.56952828875672956</v>
      </c>
      <c r="M31" s="111">
        <f>IF(RES_hhdet_in_tes!M31=0,"",RES_hhdet_in_tes!M31/RES_hhdet_in_fec!M31)</f>
        <v>0.57967298498152364</v>
      </c>
      <c r="N31" s="111">
        <f>IF(RES_hhdet_in_tes!N31=0,"",RES_hhdet_in_tes!N31/RES_hhdet_in_fec!N31)</f>
        <v>0.59639537716146074</v>
      </c>
      <c r="O31" s="111">
        <f>IF(RES_hhdet_in_tes!O31=0,"",RES_hhdet_in_tes!O31/RES_hhdet_in_fec!O31)</f>
        <v>0.62084252719842103</v>
      </c>
      <c r="P31" s="111">
        <f>IF(RES_hhdet_in_tes!P31=0,"",RES_hhdet_in_tes!P31/RES_hhdet_in_fec!P31)</f>
        <v>0.65048733391109814</v>
      </c>
      <c r="Q31" s="111">
        <f>IF(RES_hhdet_in_tes!Q31=0,"",RES_hhdet_in_tes!Q31/RES_hhdet_in_fec!Q31)</f>
        <v>0.67717837896633837</v>
      </c>
      <c r="R31" s="111">
        <f>IF(RES_hhdet_in_tes!R31=0,"",RES_hhdet_in_tes!R31/RES_hhdet_in_fec!R31)</f>
        <v>0.69449494000909073</v>
      </c>
      <c r="S31" s="111">
        <f>IF(RES_hhdet_in_tes!S31=0,"",RES_hhdet_in_tes!S31/RES_hhdet_in_fec!S31)</f>
        <v>0.71061830869600273</v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>
        <f>IF(RES_hhdet_in_tes!V31=0,"",RES_hhdet_in_tes!V31/RES_hhdet_in_fec!V31)</f>
        <v>0.74707516113466022</v>
      </c>
      <c r="W31" s="111">
        <f>IF(RES_hhdet_in_tes!W31=0,"",RES_hhdet_in_tes!W31/RES_hhdet_in_fec!W31)</f>
        <v>0.75303196735542832</v>
      </c>
      <c r="X31" s="111">
        <f>IF(RES_hhdet_in_tes!X31=0,"",RES_hhdet_in_tes!X31/RES_hhdet_in_fec!X31)</f>
        <v>0.75630780951830034</v>
      </c>
      <c r="Y31" s="111">
        <f>IF(RES_hhdet_in_tes!Y31=0,"",RES_hhdet_in_tes!Y31/RES_hhdet_in_fec!Y31)</f>
        <v>0.75796661581154745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>
        <f>IF(RES_hhdet_in_tes!O32=0,"",RES_hhdet_in_tes!O32/RES_hhdet_in_fec!O32)</f>
        <v>0.89735875980058011</v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>
        <f>IF(RES_hhdet_in_tes!X32=0,"",RES_hhdet_in_tes!X32/RES_hhdet_in_fec!X32)</f>
        <v>0.94323255527882854</v>
      </c>
      <c r="Y32" s="111">
        <f>IF(RES_hhdet_in_tes!Y32=0,"",RES_hhdet_in_tes!Y32/RES_hhdet_in_fec!Y32)</f>
        <v>0.95185198295750728</v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>
        <f>IF(RES_hhdet_in_tes!O33=0,"",RES_hhdet_in_tes!O33/RES_hhdet_in_fec!O33)</f>
        <v>0.62084252719842103</v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>
        <f>IF(RES_hhdet_in_tes!X33=0,"",RES_hhdet_in_tes!X33/RES_hhdet_in_fec!X33)</f>
        <v>0.75630780951830034</v>
      </c>
      <c r="Y33" s="112">
        <f>IF(RES_hhdet_in_tes!Y33=0,"",RES_hhdet_in_tes!Y33/RES_hhdet_in_fec!Y33)</f>
        <v>0.75796661581154745</v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>
        <f>IF(RES_hhdet_in_tes!O34=0,"",RES_hhdet_in_tes!O34/RES_hhdet_in_fec!O34)</f>
        <v>1</v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>
        <f>IF(RES_hhdet_in_tes!X34=0,"",RES_hhdet_in_tes!X34/RES_hhdet_in_fec!X34)</f>
        <v>1</v>
      </c>
      <c r="Y34" s="113">
        <f>IF(RES_hhdet_in_tes!Y34=0,"",RES_hhdet_in_tes!Y34/RES_hhdet_in_fec!Y34)</f>
        <v>1</v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>
        <f>IF(RES_hhdet_in_tes!G35=0,"",RES_hhdet_in_tes!G35/RES_hhdet_in_fec!G35)</f>
        <v>0.61366034939823799</v>
      </c>
      <c r="H35" s="112">
        <f>IF(RES_hhdet_in_tes!H35=0,"",RES_hhdet_in_tes!H35/RES_hhdet_in_fec!H35)</f>
        <v>0.61562299288165312</v>
      </c>
      <c r="I35" s="112">
        <f>IF(RES_hhdet_in_tes!I35=0,"",RES_hhdet_in_tes!I35/RES_hhdet_in_fec!I35)</f>
        <v>0.61773789911583554</v>
      </c>
      <c r="J35" s="112">
        <f>IF(RES_hhdet_in_tes!J35=0,"",RES_hhdet_in_tes!J35/RES_hhdet_in_fec!J35)</f>
        <v>0.6201247430759137</v>
      </c>
      <c r="K35" s="112">
        <f>IF(RES_hhdet_in_tes!K35=0,"",RES_hhdet_in_tes!K35/RES_hhdet_in_fec!K35)</f>
        <v>0.62288924737915252</v>
      </c>
      <c r="L35" s="112">
        <f>IF(RES_hhdet_in_tes!L35=0,"",RES_hhdet_in_tes!L35/RES_hhdet_in_fec!L35)</f>
        <v>0.62606776139293674</v>
      </c>
      <c r="M35" s="112">
        <f>IF(RES_hhdet_in_tes!M35=0,"",RES_hhdet_in_tes!M35/RES_hhdet_in_fec!M35)</f>
        <v>0.6321104993675839</v>
      </c>
      <c r="N35" s="112">
        <f>IF(RES_hhdet_in_tes!N35=0,"",RES_hhdet_in_tes!N35/RES_hhdet_in_fec!N35)</f>
        <v>0.64207443006660325</v>
      </c>
      <c r="O35" s="112">
        <f>IF(RES_hhdet_in_tes!O35=0,"",RES_hhdet_in_tes!O35/RES_hhdet_in_fec!O35)</f>
        <v>0.657268129159294</v>
      </c>
      <c r="P35" s="112">
        <f>IF(RES_hhdet_in_tes!P35=0,"",RES_hhdet_in_tes!P35/RES_hhdet_in_fec!P35)</f>
        <v>0.67697125904218847</v>
      </c>
      <c r="Q35" s="112">
        <f>IF(RES_hhdet_in_tes!Q35=0,"",RES_hhdet_in_tes!Q35/RES_hhdet_in_fec!Q35)</f>
        <v>0.69598058735165402</v>
      </c>
      <c r="R35" s="112">
        <f>IF(RES_hhdet_in_tes!R35=0,"",RES_hhdet_in_tes!R35/RES_hhdet_in_fec!R35)</f>
        <v>0.70884494793074526</v>
      </c>
      <c r="S35" s="112">
        <f>IF(RES_hhdet_in_tes!S35=0,"",RES_hhdet_in_tes!S35/RES_hhdet_in_fec!S35)</f>
        <v>0.72130829591943391</v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>
        <f>IF(RES_hhdet_in_tes!V35=0,"",RES_hhdet_in_tes!V35/RES_hhdet_in_fec!V35)</f>
        <v>0.75824502956097783</v>
      </c>
      <c r="W35" s="112">
        <f>IF(RES_hhdet_in_tes!W35=0,"",RES_hhdet_in_tes!W35/RES_hhdet_in_fec!W35)</f>
        <v>0.76936565293589787</v>
      </c>
      <c r="X35" s="112" t="str">
        <f>IF(RES_hhdet_in_tes!X35=0,"",RES_hhdet_in_tes!X35/RES_hhdet_in_fec!X35)</f>
        <v/>
      </c>
      <c r="Y35" s="112" t="str">
        <f>IF(RES_hhdet_in_tes!Y35=0,"",RES_hhdet_in_tes!Y35/RES_hhdet_in_fec!Y35)</f>
        <v/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>
        <f>IF(RES_hhdet_in_tes!G36=0,"",RES_hhdet_in_tes!G36/RES_hhdet_in_fec!G36)</f>
        <v>0.87477754857628043</v>
      </c>
      <c r="H36" s="113">
        <f>IF(RES_hhdet_in_tes!H36=0,"",RES_hhdet_in_tes!H36/RES_hhdet_in_fec!H36)</f>
        <v>0.88673737783625295</v>
      </c>
      <c r="I36" s="113">
        <f>IF(RES_hhdet_in_tes!I36=0,"",RES_hhdet_in_tes!I36/RES_hhdet_in_fec!I36)</f>
        <v>0.88649102134509528</v>
      </c>
      <c r="J36" s="113">
        <f>IF(RES_hhdet_in_tes!J36=0,"",RES_hhdet_in_tes!J36/RES_hhdet_in_fec!J36)</f>
        <v>0.88929930074279651</v>
      </c>
      <c r="K36" s="113">
        <f>IF(RES_hhdet_in_tes!K36=0,"",RES_hhdet_in_tes!K36/RES_hhdet_in_fec!K36)</f>
        <v>0.88961953239954916</v>
      </c>
      <c r="L36" s="113">
        <f>IF(RES_hhdet_in_tes!L36=0,"",RES_hhdet_in_tes!L36/RES_hhdet_in_fec!L36)</f>
        <v>0.89025716896234142</v>
      </c>
      <c r="M36" s="113">
        <f>IF(RES_hhdet_in_tes!M36=0,"",RES_hhdet_in_tes!M36/RES_hhdet_in_fec!M36)</f>
        <v>0.8948558176227871</v>
      </c>
      <c r="N36" s="113">
        <f>IF(RES_hhdet_in_tes!N36=0,"",RES_hhdet_in_tes!N36/RES_hhdet_in_fec!N36)</f>
        <v>0.91418246854220697</v>
      </c>
      <c r="O36" s="113">
        <f>IF(RES_hhdet_in_tes!O36=0,"",RES_hhdet_in_tes!O36/RES_hhdet_in_fec!O36)</f>
        <v>0.91249176551978994</v>
      </c>
      <c r="P36" s="113">
        <f>IF(RES_hhdet_in_tes!P36=0,"",RES_hhdet_in_tes!P36/RES_hhdet_in_fec!P36)</f>
        <v>0.92066744725813909</v>
      </c>
      <c r="Q36" s="113">
        <f>IF(RES_hhdet_in_tes!Q36=0,"",RES_hhdet_in_tes!Q36/RES_hhdet_in_fec!Q36)</f>
        <v>0.92980124933611041</v>
      </c>
      <c r="R36" s="113">
        <f>IF(RES_hhdet_in_tes!R36=0,"",RES_hhdet_in_tes!R36/RES_hhdet_in_fec!R36)</f>
        <v>0.92609848799783545</v>
      </c>
      <c r="S36" s="113">
        <f>IF(RES_hhdet_in_tes!S36=0,"",RES_hhdet_in_tes!S36/RES_hhdet_in_fec!S36)</f>
        <v>0.92987509410254188</v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>
        <f>IF(RES_hhdet_in_tes!V36=0,"",RES_hhdet_in_tes!V36/RES_hhdet_in_fec!V36)</f>
        <v>0.95326078103164147</v>
      </c>
      <c r="W36" s="113">
        <f>IF(RES_hhdet_in_tes!W36=0,"",RES_hhdet_in_tes!W36/RES_hhdet_in_fec!W36)</f>
        <v>0.94660423871186472</v>
      </c>
      <c r="X36" s="113">
        <f>IF(RES_hhdet_in_tes!X36=0,"",RES_hhdet_in_tes!X36/RES_hhdet_in_fec!X36)</f>
        <v>0.94925508745603504</v>
      </c>
      <c r="Y36" s="113">
        <f>IF(RES_hhdet_in_tes!Y36=0,"",RES_hhdet_in_tes!Y36/RES_hhdet_in_fec!Y36)</f>
        <v>0.96059766385326339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>
        <f>IF(RES_hhdet_in_tes!G37=0,"",RES_hhdet_in_tes!G37/RES_hhdet_in_fec!G37)</f>
        <v>0.61366034939823799</v>
      </c>
      <c r="H37" s="111">
        <f>IF(RES_hhdet_in_tes!H37=0,"",RES_hhdet_in_tes!H37/RES_hhdet_in_fec!H37)</f>
        <v>0.61562299288165312</v>
      </c>
      <c r="I37" s="111">
        <f>IF(RES_hhdet_in_tes!I37=0,"",RES_hhdet_in_tes!I37/RES_hhdet_in_fec!I37)</f>
        <v>0.61773789911583554</v>
      </c>
      <c r="J37" s="111">
        <f>IF(RES_hhdet_in_tes!J37=0,"",RES_hhdet_in_tes!J37/RES_hhdet_in_fec!J37)</f>
        <v>0.6201247430759137</v>
      </c>
      <c r="K37" s="111">
        <f>IF(RES_hhdet_in_tes!K37=0,"",RES_hhdet_in_tes!K37/RES_hhdet_in_fec!K37)</f>
        <v>0.62288924737915252</v>
      </c>
      <c r="L37" s="111">
        <f>IF(RES_hhdet_in_tes!L37=0,"",RES_hhdet_in_tes!L37/RES_hhdet_in_fec!L37)</f>
        <v>0.62606776139293674</v>
      </c>
      <c r="M37" s="111">
        <f>IF(RES_hhdet_in_tes!M37=0,"",RES_hhdet_in_tes!M37/RES_hhdet_in_fec!M37)</f>
        <v>0.6321104993675839</v>
      </c>
      <c r="N37" s="111">
        <f>IF(RES_hhdet_in_tes!N37=0,"",RES_hhdet_in_tes!N37/RES_hhdet_in_fec!N37)</f>
        <v>0.64207443006660325</v>
      </c>
      <c r="O37" s="111">
        <f>IF(RES_hhdet_in_tes!O37=0,"",RES_hhdet_in_tes!O37/RES_hhdet_in_fec!O37)</f>
        <v>0.657268129159294</v>
      </c>
      <c r="P37" s="111">
        <f>IF(RES_hhdet_in_tes!P37=0,"",RES_hhdet_in_tes!P37/RES_hhdet_in_fec!P37)</f>
        <v>0.67697125904218847</v>
      </c>
      <c r="Q37" s="111">
        <f>IF(RES_hhdet_in_tes!Q37=0,"",RES_hhdet_in_tes!Q37/RES_hhdet_in_fec!Q37)</f>
        <v>0.69598058735165402</v>
      </c>
      <c r="R37" s="111">
        <f>IF(RES_hhdet_in_tes!R37=0,"",RES_hhdet_in_tes!R37/RES_hhdet_in_fec!R37)</f>
        <v>0.70884494793074526</v>
      </c>
      <c r="S37" s="111">
        <f>IF(RES_hhdet_in_tes!S37=0,"",RES_hhdet_in_tes!S37/RES_hhdet_in_fec!S37)</f>
        <v>0.72130829591943391</v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>
        <f>IF(RES_hhdet_in_tes!V37=0,"",RES_hhdet_in_tes!V37/RES_hhdet_in_fec!V37)</f>
        <v>0.75824502956097783</v>
      </c>
      <c r="W37" s="111">
        <f>IF(RES_hhdet_in_tes!W37=0,"",RES_hhdet_in_tes!W37/RES_hhdet_in_fec!W37)</f>
        <v>0.76936565293589798</v>
      </c>
      <c r="X37" s="111">
        <f>IF(RES_hhdet_in_tes!X37=0,"",RES_hhdet_in_tes!X37/RES_hhdet_in_fec!X37)</f>
        <v>0.78109834793433941</v>
      </c>
      <c r="Y37" s="111">
        <f>IF(RES_hhdet_in_tes!Y37=0,"",RES_hhdet_in_tes!Y37/RES_hhdet_in_fec!Y37)</f>
        <v>0.79204423925320055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>
        <f>IF(RES_hhdet_in_tes!G39=0,"",RES_hhdet_in_tes!G39/RES_hhdet_in_fec!G39)</f>
        <v>0.74904396134579065</v>
      </c>
      <c r="H39" s="124">
        <f>IF(RES_hhdet_in_tes!H39=0,"",RES_hhdet_in_tes!H39/RES_hhdet_in_fec!H39)</f>
        <v>0.74798912587178445</v>
      </c>
      <c r="I39" s="124">
        <f>IF(RES_hhdet_in_tes!I39=0,"",RES_hhdet_in_tes!I39/RES_hhdet_in_fec!I39)</f>
        <v>0.74808112860681186</v>
      </c>
      <c r="J39" s="124">
        <f>IF(RES_hhdet_in_tes!J39=0,"",RES_hhdet_in_tes!J39/RES_hhdet_in_fec!J39)</f>
        <v>0.75049323869972395</v>
      </c>
      <c r="K39" s="124">
        <f>IF(RES_hhdet_in_tes!K39=0,"",RES_hhdet_in_tes!K39/RES_hhdet_in_fec!K39)</f>
        <v>0.75515099019889953</v>
      </c>
      <c r="L39" s="124">
        <f>IF(RES_hhdet_in_tes!L39=0,"",RES_hhdet_in_tes!L39/RES_hhdet_in_fec!L39)</f>
        <v>0.75488374309329265</v>
      </c>
      <c r="M39" s="124">
        <f>IF(RES_hhdet_in_tes!M39=0,"",RES_hhdet_in_tes!M39/RES_hhdet_in_fec!M39)</f>
        <v>0.75518820603666514</v>
      </c>
      <c r="N39" s="124">
        <f>IF(RES_hhdet_in_tes!N39=0,"",RES_hhdet_in_tes!N39/RES_hhdet_in_fec!N39)</f>
        <v>0.76605910054005655</v>
      </c>
      <c r="O39" s="124">
        <f>IF(RES_hhdet_in_tes!O39=0,"",RES_hhdet_in_tes!O39/RES_hhdet_in_fec!O39)</f>
        <v>0.73902854165727405</v>
      </c>
      <c r="P39" s="124">
        <f>IF(RES_hhdet_in_tes!P39=0,"",RES_hhdet_in_tes!P39/RES_hhdet_in_fec!P39)</f>
        <v>0.74435690636331475</v>
      </c>
      <c r="Q39" s="124">
        <f>IF(RES_hhdet_in_tes!Q39=0,"",RES_hhdet_in_tes!Q39/RES_hhdet_in_fec!Q39)</f>
        <v>0.75823241425598376</v>
      </c>
      <c r="R39" s="124">
        <f>IF(RES_hhdet_in_tes!R39=0,"",RES_hhdet_in_tes!R39/RES_hhdet_in_fec!R39)</f>
        <v>0.77986094956263152</v>
      </c>
      <c r="S39" s="124">
        <f>IF(RES_hhdet_in_tes!S39=0,"",RES_hhdet_in_tes!S39/RES_hhdet_in_fec!S39)</f>
        <v>0.77810964025257967</v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>
        <f>IF(RES_hhdet_in_tes!V39=0,"",RES_hhdet_in_tes!V39/RES_hhdet_in_fec!V39)</f>
        <v>0.78660600913435119</v>
      </c>
      <c r="W39" s="124">
        <f>IF(RES_hhdet_in_tes!W39=0,"",RES_hhdet_in_tes!W39/RES_hhdet_in_fec!W39)</f>
        <v>0.81044468176831141</v>
      </c>
      <c r="X39" s="124">
        <f>IF(RES_hhdet_in_tes!X39=0,"",RES_hhdet_in_tes!X39/RES_hhdet_in_fec!X39)</f>
        <v>0.83358999283497026</v>
      </c>
      <c r="Y39" s="124">
        <f>IF(RES_hhdet_in_tes!Y39=0,"",RES_hhdet_in_tes!Y39/RES_hhdet_in_fec!Y39)</f>
        <v>0.83067043668543827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>
        <f>IF(RES_hhdet_in_tes!G40=0,"",RES_hhdet_in_tes!G40/RES_hhdet_in_fec!G40)</f>
        <v>0.58701221579316654</v>
      </c>
      <c r="H40" s="111">
        <f>IF(RES_hhdet_in_tes!H40=0,"",RES_hhdet_in_tes!H40/RES_hhdet_in_fec!H40)</f>
        <v>0.58752054623413019</v>
      </c>
      <c r="I40" s="111">
        <f>IF(RES_hhdet_in_tes!I40=0,"",RES_hhdet_in_tes!I40/RES_hhdet_in_fec!I40)</f>
        <v>0.58802892328783607</v>
      </c>
      <c r="J40" s="111">
        <f>IF(RES_hhdet_in_tes!J40=0,"",RES_hhdet_in_tes!J40/RES_hhdet_in_fec!J40)</f>
        <v>0.58853738320864013</v>
      </c>
      <c r="K40" s="111">
        <f>IF(RES_hhdet_in_tes!K40=0,"",RES_hhdet_in_tes!K40/RES_hhdet_in_fec!K40)</f>
        <v>0.58904595682227989</v>
      </c>
      <c r="L40" s="111">
        <f>IF(RES_hhdet_in_tes!L40=0,"",RES_hhdet_in_tes!L40/RES_hhdet_in_fec!L40)</f>
        <v>0.58955465237590376</v>
      </c>
      <c r="M40" s="111">
        <f>IF(RES_hhdet_in_tes!M40=0,"",RES_hhdet_in_tes!M40/RES_hhdet_in_fec!M40)</f>
        <v>0.5899409776157164</v>
      </c>
      <c r="N40" s="111">
        <f>IF(RES_hhdet_in_tes!N40=0,"",RES_hhdet_in_tes!N40/RES_hhdet_in_fec!N40)</f>
        <v>0.59015691525266201</v>
      </c>
      <c r="O40" s="111">
        <f>IF(RES_hhdet_in_tes!O40=0,"",RES_hhdet_in_tes!O40/RES_hhdet_in_fec!O40)</f>
        <v>0.59028597550585449</v>
      </c>
      <c r="P40" s="111">
        <f>IF(RES_hhdet_in_tes!P40=0,"",RES_hhdet_in_tes!P40/RES_hhdet_in_fec!P40)</f>
        <v>0.59064609680713598</v>
      </c>
      <c r="Q40" s="111">
        <f>IF(RES_hhdet_in_tes!Q40=0,"",RES_hhdet_in_tes!Q40/RES_hhdet_in_fec!Q40)</f>
        <v>0.59211187462930726</v>
      </c>
      <c r="R40" s="111">
        <f>IF(RES_hhdet_in_tes!R40=0,"",RES_hhdet_in_tes!R40/RES_hhdet_in_fec!R40)</f>
        <v>0.5959621079785834</v>
      </c>
      <c r="S40" s="111">
        <f>IF(RES_hhdet_in_tes!S40=0,"",RES_hhdet_in_tes!S40/RES_hhdet_in_fec!S40)</f>
        <v>0.60139330208199626</v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>
        <f>IF(RES_hhdet_in_tes!V40=0,"",RES_hhdet_in_tes!V40/RES_hhdet_in_fec!V40)</f>
        <v>0.61664194868852151</v>
      </c>
      <c r="W40" s="111">
        <f>IF(RES_hhdet_in_tes!W40=0,"",RES_hhdet_in_tes!W40/RES_hhdet_in_fec!W40)</f>
        <v>0.61849500634580945</v>
      </c>
      <c r="X40" s="111">
        <f>IF(RES_hhdet_in_tes!X40=0,"",RES_hhdet_in_tes!X40/RES_hhdet_in_fec!X40)</f>
        <v>0.61888781237264556</v>
      </c>
      <c r="Y40" s="111">
        <f>IF(RES_hhdet_in_tes!Y40=0,"",RES_hhdet_in_tes!Y40/RES_hhdet_in_fec!Y40)</f>
        <v>0.61892709297532922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>
        <f>IF(RES_hhdet_in_tes!G41=0,"",RES_hhdet_in_tes!G41/RES_hhdet_in_fec!G41)</f>
        <v>0.75593351784548568</v>
      </c>
      <c r="H41" s="45">
        <f>IF(RES_hhdet_in_tes!H41=0,"",RES_hhdet_in_tes!H41/RES_hhdet_in_fec!H41)</f>
        <v>0.75747927371757529</v>
      </c>
      <c r="I41" s="45">
        <f>IF(RES_hhdet_in_tes!I41=0,"",RES_hhdet_in_tes!I41/RES_hhdet_in_fec!I41)</f>
        <v>0.7590903629850102</v>
      </c>
      <c r="J41" s="45">
        <f>IF(RES_hhdet_in_tes!J41=0,"",RES_hhdet_in_tes!J41/RES_hhdet_in_fec!J41)</f>
        <v>0.76081760051083669</v>
      </c>
      <c r="K41" s="45">
        <f>IF(RES_hhdet_in_tes!K41=0,"",RES_hhdet_in_tes!K41/RES_hhdet_in_fec!K41)</f>
        <v>0.762704192294543</v>
      </c>
      <c r="L41" s="45">
        <f>IF(RES_hhdet_in_tes!L41=0,"",RES_hhdet_in_tes!L41/RES_hhdet_in_fec!L41)</f>
        <v>0.76476169771234814</v>
      </c>
      <c r="M41" s="45">
        <f>IF(RES_hhdet_in_tes!M41=0,"",RES_hhdet_in_tes!M41/RES_hhdet_in_fec!M41)</f>
        <v>0.76770347579707165</v>
      </c>
      <c r="N41" s="45">
        <f>IF(RES_hhdet_in_tes!N41=0,"",RES_hhdet_in_tes!N41/RES_hhdet_in_fec!N41)</f>
        <v>0.77173261308528851</v>
      </c>
      <c r="O41" s="45">
        <f>IF(RES_hhdet_in_tes!O41=0,"",RES_hhdet_in_tes!O41/RES_hhdet_in_fec!O41)</f>
        <v>0.77733069613101724</v>
      </c>
      <c r="P41" s="45">
        <f>IF(RES_hhdet_in_tes!P41=0,"",RES_hhdet_in_tes!P41/RES_hhdet_in_fec!P41)</f>
        <v>0.78473392833053057</v>
      </c>
      <c r="Q41" s="45">
        <f>IF(RES_hhdet_in_tes!Q41=0,"",RES_hhdet_in_tes!Q41/RES_hhdet_in_fec!Q41)</f>
        <v>0.79431378300535393</v>
      </c>
      <c r="R41" s="45">
        <f>IF(RES_hhdet_in_tes!R41=0,"",RES_hhdet_in_tes!R41/RES_hhdet_in_fec!R41)</f>
        <v>0.80734967483087527</v>
      </c>
      <c r="S41" s="45">
        <f>IF(RES_hhdet_in_tes!S41=0,"",RES_hhdet_in_tes!S41/RES_hhdet_in_fec!S41)</f>
        <v>0.82366183094876877</v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>
        <f>IF(RES_hhdet_in_tes!V41=0,"",RES_hhdet_in_tes!V41/RES_hhdet_in_fec!V41)</f>
        <v>0.871980999230483</v>
      </c>
      <c r="W41" s="45">
        <f>IF(RES_hhdet_in_tes!W41=0,"",RES_hhdet_in_tes!W41/RES_hhdet_in_fec!W41)</f>
        <v>0.88244637321493946</v>
      </c>
      <c r="X41" s="45">
        <f>IF(RES_hhdet_in_tes!X41=0,"",RES_hhdet_in_tes!X41/RES_hhdet_in_fec!X41)</f>
        <v>0.89018880975433778</v>
      </c>
      <c r="Y41" s="45">
        <f>IF(RES_hhdet_in_tes!Y41=0,"",RES_hhdet_in_tes!Y41/RES_hhdet_in_fec!Y41)</f>
        <v>0.8970547701484648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0.53524777946032409</v>
      </c>
      <c r="D43" s="119">
        <f>IF(RES_hhdet_in_tes!D43=0,"",RES_hhdet_in_tes!D43/RES_hhdet_in_fec!D43)</f>
        <v>0.52914636770720813</v>
      </c>
      <c r="E43" s="119">
        <f>IF(RES_hhdet_in_tes!E43=0,"",RES_hhdet_in_tes!E43/RES_hhdet_in_fec!E43)</f>
        <v>0.54469649262436803</v>
      </c>
      <c r="F43" s="119">
        <f>IF(RES_hhdet_in_tes!F43=0,"",RES_hhdet_in_tes!F43/RES_hhdet_in_fec!F43)</f>
        <v>0.53605459213113915</v>
      </c>
      <c r="G43" s="119">
        <f>IF(RES_hhdet_in_tes!G43=0,"",RES_hhdet_in_tes!G43/RES_hhdet_in_fec!G43)</f>
        <v>0.55762146037845362</v>
      </c>
      <c r="H43" s="119">
        <f>IF(RES_hhdet_in_tes!H43=0,"",RES_hhdet_in_tes!H43/RES_hhdet_in_fec!H43)</f>
        <v>0.57313569350744542</v>
      </c>
      <c r="I43" s="119">
        <f>IF(RES_hhdet_in_tes!I43=0,"",RES_hhdet_in_tes!I43/RES_hhdet_in_fec!I43)</f>
        <v>0.57185301396707766</v>
      </c>
      <c r="J43" s="119">
        <f>IF(RES_hhdet_in_tes!J43=0,"",RES_hhdet_in_tes!J43/RES_hhdet_in_fec!J43)</f>
        <v>0.55505616801766822</v>
      </c>
      <c r="K43" s="119">
        <f>IF(RES_hhdet_in_tes!K43=0,"",RES_hhdet_in_tes!K43/RES_hhdet_in_fec!K43)</f>
        <v>0.59282836071733458</v>
      </c>
      <c r="L43" s="119">
        <f>IF(RES_hhdet_in_tes!L43=0,"",RES_hhdet_in_tes!L43/RES_hhdet_in_fec!L43)</f>
        <v>0.62013542823797319</v>
      </c>
      <c r="M43" s="119">
        <f>IF(RES_hhdet_in_tes!M43=0,"",RES_hhdet_in_tes!M43/RES_hhdet_in_fec!M43)</f>
        <v>0.60322443232811662</v>
      </c>
      <c r="N43" s="119">
        <f>IF(RES_hhdet_in_tes!N43=0,"",RES_hhdet_in_tes!N43/RES_hhdet_in_fec!N43)</f>
        <v>0.72145151259044904</v>
      </c>
      <c r="O43" s="119">
        <f>IF(RES_hhdet_in_tes!O43=0,"",RES_hhdet_in_tes!O43/RES_hhdet_in_fec!O43)</f>
        <v>0.70849801031778892</v>
      </c>
      <c r="P43" s="119">
        <f>IF(RES_hhdet_in_tes!P43=0,"",RES_hhdet_in_tes!P43/RES_hhdet_in_fec!P43)</f>
        <v>0.73019145586752343</v>
      </c>
      <c r="Q43" s="119">
        <f>IF(RES_hhdet_in_tes!Q43=0,"",RES_hhdet_in_tes!Q43/RES_hhdet_in_fec!Q43)</f>
        <v>0.69650003843616737</v>
      </c>
      <c r="R43" s="119">
        <f>IF(RES_hhdet_in_tes!R43=0,"",RES_hhdet_in_tes!R43/RES_hhdet_in_fec!R43)</f>
        <v>0.80363153086124195</v>
      </c>
      <c r="S43" s="119">
        <f>IF(RES_hhdet_in_tes!S43=0,"",RES_hhdet_in_tes!S43/RES_hhdet_in_fec!S43)</f>
        <v>0.82243436050331786</v>
      </c>
      <c r="T43" s="119">
        <f>IF(RES_hhdet_in_tes!T43=0,"",RES_hhdet_in_tes!T43/RES_hhdet_in_fec!T43)</f>
        <v>0.79296060013029079</v>
      </c>
      <c r="U43" s="119">
        <f>IF(RES_hhdet_in_tes!U43=0,"",RES_hhdet_in_tes!U43/RES_hhdet_in_fec!U43)</f>
        <v>0.78321583765193825</v>
      </c>
      <c r="V43" s="119">
        <f>IF(RES_hhdet_in_tes!V43=0,"",RES_hhdet_in_tes!V43/RES_hhdet_in_fec!V43)</f>
        <v>0.7886215085274918</v>
      </c>
      <c r="W43" s="119">
        <f>IF(RES_hhdet_in_tes!W43=0,"",RES_hhdet_in_tes!W43/RES_hhdet_in_fec!W43)</f>
        <v>0.80203554154836521</v>
      </c>
      <c r="X43" s="119">
        <f>IF(RES_hhdet_in_tes!X43=0,"",RES_hhdet_in_tes!X43/RES_hhdet_in_fec!X43)</f>
        <v>0.81161032864623939</v>
      </c>
      <c r="Y43" s="119">
        <f>IF(RES_hhdet_in_tes!Y43=0,"",RES_hhdet_in_tes!Y43/RES_hhdet_in_fec!Y43)</f>
        <v>1.0940467534689604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0.46543734693221445</v>
      </c>
      <c r="D44" s="124">
        <f>IF(RES_hhdet_in_tes!D44=0,"",RES_hhdet_in_tes!D44/RES_hhdet_in_fec!D44)</f>
        <v>0.47022620473626808</v>
      </c>
      <c r="E44" s="124">
        <f>IF(RES_hhdet_in_tes!E44=0,"",RES_hhdet_in_tes!E44/RES_hhdet_in_fec!E44)</f>
        <v>0.4747566959318909</v>
      </c>
      <c r="F44" s="124">
        <f>IF(RES_hhdet_in_tes!F44=0,"",RES_hhdet_in_tes!F44/RES_hhdet_in_fec!F44)</f>
        <v>0.47995221035090119</v>
      </c>
      <c r="G44" s="124">
        <f>IF(RES_hhdet_in_tes!G44=0,"",RES_hhdet_in_tes!G44/RES_hhdet_in_fec!G44)</f>
        <v>0.48492289161952412</v>
      </c>
      <c r="H44" s="124">
        <f>IF(RES_hhdet_in_tes!H44=0,"",RES_hhdet_in_tes!H44/RES_hhdet_in_fec!H44)</f>
        <v>0.49001128257814869</v>
      </c>
      <c r="I44" s="124">
        <f>IF(RES_hhdet_in_tes!I44=0,"",RES_hhdet_in_tes!I44/RES_hhdet_in_fec!I44)</f>
        <v>0.49513322266873699</v>
      </c>
      <c r="J44" s="124">
        <f>IF(RES_hhdet_in_tes!J44=0,"",RES_hhdet_in_tes!J44/RES_hhdet_in_fec!J44)</f>
        <v>0.50109795079873343</v>
      </c>
      <c r="K44" s="124">
        <f>IF(RES_hhdet_in_tes!K44=0,"",RES_hhdet_in_tes!K44/RES_hhdet_in_fec!K44)</f>
        <v>0.50798047929570123</v>
      </c>
      <c r="L44" s="124">
        <f>IF(RES_hhdet_in_tes!L44=0,"",RES_hhdet_in_tes!L44/RES_hhdet_in_fec!L44)</f>
        <v>0.51501661053402203</v>
      </c>
      <c r="M44" s="124">
        <f>IF(RES_hhdet_in_tes!M44=0,"",RES_hhdet_in_tes!M44/RES_hhdet_in_fec!M44)</f>
        <v>0.52828846483181235</v>
      </c>
      <c r="N44" s="124">
        <f>IF(RES_hhdet_in_tes!N44=0,"",RES_hhdet_in_tes!N44/RES_hhdet_in_fec!N44)</f>
        <v>0.54849329854361573</v>
      </c>
      <c r="O44" s="124">
        <f>IF(RES_hhdet_in_tes!O44=0,"",RES_hhdet_in_tes!O44/RES_hhdet_in_fec!O44)</f>
        <v>0.57798820870934431</v>
      </c>
      <c r="P44" s="124">
        <f>IF(RES_hhdet_in_tes!P44=0,"",RES_hhdet_in_tes!P44/RES_hhdet_in_fec!P44)</f>
        <v>0.61155943646666677</v>
      </c>
      <c r="Q44" s="124">
        <f>IF(RES_hhdet_in_tes!Q44=0,"",RES_hhdet_in_tes!Q44/RES_hhdet_in_fec!Q44)</f>
        <v>0.63794767024059851</v>
      </c>
      <c r="R44" s="124">
        <f>IF(RES_hhdet_in_tes!R44=0,"",RES_hhdet_in_tes!R44/RES_hhdet_in_fec!R44)</f>
        <v>0.64807206831429665</v>
      </c>
      <c r="S44" s="124">
        <f>IF(RES_hhdet_in_tes!S44=0,"",RES_hhdet_in_tes!S44/RES_hhdet_in_fec!S44)</f>
        <v>0.65282670834985834</v>
      </c>
      <c r="T44" s="124">
        <f>IF(RES_hhdet_in_tes!T44=0,"",RES_hhdet_in_tes!T44/RES_hhdet_in_fec!T44)</f>
        <v>0.65439451014260874</v>
      </c>
      <c r="U44" s="124">
        <f>IF(RES_hhdet_in_tes!U44=0,"",RES_hhdet_in_tes!U44/RES_hhdet_in_fec!U44)</f>
        <v>0.65484595421405722</v>
      </c>
      <c r="V44" s="124">
        <f>IF(RES_hhdet_in_tes!V44=0,"",RES_hhdet_in_tes!V44/RES_hhdet_in_fec!V44)</f>
        <v>0.65617165634050167</v>
      </c>
      <c r="W44" s="124">
        <f>IF(RES_hhdet_in_tes!W44=0,"",RES_hhdet_in_tes!W44/RES_hhdet_in_fec!W44)</f>
        <v>0.65801376142648127</v>
      </c>
      <c r="X44" s="124">
        <f>IF(RES_hhdet_in_tes!X44=0,"",RES_hhdet_in_tes!X44/RES_hhdet_in_fec!X44)</f>
        <v>0.65905894361241957</v>
      </c>
      <c r="Y44" s="124">
        <f>IF(RES_hhdet_in_tes!Y44=0,"",RES_hhdet_in_tes!Y44/RES_hhdet_in_fec!Y44)</f>
        <v>0.65973325627053303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0.45973392024715581</v>
      </c>
      <c r="D45" s="111">
        <f>IF(RES_hhdet_in_tes!D45=0,"",RES_hhdet_in_tes!D45/RES_hhdet_in_fec!D45)</f>
        <v>0.46434749719136936</v>
      </c>
      <c r="E45" s="111">
        <f>IF(RES_hhdet_in_tes!E45=0,"",RES_hhdet_in_tes!E45/RES_hhdet_in_fec!E45)</f>
        <v>0.46920667955801987</v>
      </c>
      <c r="F45" s="111">
        <f>IF(RES_hhdet_in_tes!F45=0,"",RES_hhdet_in_tes!F45/RES_hhdet_in_fec!F45)</f>
        <v>0.4740393137294488</v>
      </c>
      <c r="G45" s="111">
        <f>IF(RES_hhdet_in_tes!G45=0,"",RES_hhdet_in_tes!G45/RES_hhdet_in_fec!G45)</f>
        <v>0.47908808432591576</v>
      </c>
      <c r="H45" s="111">
        <f>IF(RES_hhdet_in_tes!H45=0,"",RES_hhdet_in_tes!H45/RES_hhdet_in_fec!H45)</f>
        <v>0.48432008221794826</v>
      </c>
      <c r="I45" s="111">
        <f>IF(RES_hhdet_in_tes!I45=0,"",RES_hhdet_in_tes!I45/RES_hhdet_in_fec!I45)</f>
        <v>0.48979178958404723</v>
      </c>
      <c r="J45" s="111">
        <f>IF(RES_hhdet_in_tes!J45=0,"",RES_hhdet_in_tes!J45/RES_hhdet_in_fec!J45)</f>
        <v>0.49574203100183617</v>
      </c>
      <c r="K45" s="111">
        <f>IF(RES_hhdet_in_tes!K45=0,"",RES_hhdet_in_tes!K45/RES_hhdet_in_fec!K45)</f>
        <v>0.50236935126113602</v>
      </c>
      <c r="L45" s="111">
        <f>IF(RES_hhdet_in_tes!L45=0,"",RES_hhdet_in_tes!L45/RES_hhdet_in_fec!L45)</f>
        <v>0.50971874856996469</v>
      </c>
      <c r="M45" s="111">
        <f>IF(RES_hhdet_in_tes!M45=0,"",RES_hhdet_in_tes!M45/RES_hhdet_in_fec!M45)</f>
        <v>0.52301661987679504</v>
      </c>
      <c r="N45" s="111">
        <f>IF(RES_hhdet_in_tes!N45=0,"",RES_hhdet_in_tes!N45/RES_hhdet_in_fec!N45)</f>
        <v>0.5438270937320111</v>
      </c>
      <c r="O45" s="111">
        <f>IF(RES_hhdet_in_tes!O45=0,"",RES_hhdet_in_tes!O45/RES_hhdet_in_fec!O45)</f>
        <v>0.57294629041956568</v>
      </c>
      <c r="P45" s="111">
        <f>IF(RES_hhdet_in_tes!P45=0,"",RES_hhdet_in_tes!P45/RES_hhdet_in_fec!P45)</f>
        <v>0.60650482910142112</v>
      </c>
      <c r="Q45" s="111">
        <f>IF(RES_hhdet_in_tes!Q45=0,"",RES_hhdet_in_tes!Q45/RES_hhdet_in_fec!Q45)</f>
        <v>0.63330172011067565</v>
      </c>
      <c r="R45" s="111">
        <f>IF(RES_hhdet_in_tes!R45=0,"",RES_hhdet_in_tes!R45/RES_hhdet_in_fec!R45)</f>
        <v>0.6435107018066345</v>
      </c>
      <c r="S45" s="111">
        <f>IF(RES_hhdet_in_tes!S45=0,"",RES_hhdet_in_tes!S45/RES_hhdet_in_fec!S45)</f>
        <v>0.64831598531174217</v>
      </c>
      <c r="T45" s="111">
        <f>IF(RES_hhdet_in_tes!T45=0,"",RES_hhdet_in_tes!T45/RES_hhdet_in_fec!T45)</f>
        <v>0.64991108807299058</v>
      </c>
      <c r="U45" s="111">
        <f>IF(RES_hhdet_in_tes!U45=0,"",RES_hhdet_in_tes!U45/RES_hhdet_in_fec!U45)</f>
        <v>0.65037859661716857</v>
      </c>
      <c r="V45" s="111">
        <f>IF(RES_hhdet_in_tes!V45=0,"",RES_hhdet_in_tes!V45/RES_hhdet_in_fec!V45)</f>
        <v>0.65172117655716399</v>
      </c>
      <c r="W45" s="111">
        <f>IF(RES_hhdet_in_tes!W45=0,"",RES_hhdet_in_tes!W45/RES_hhdet_in_fec!W45)</f>
        <v>0.65357892528707651</v>
      </c>
      <c r="X45" s="111">
        <f>IF(RES_hhdet_in_tes!X45=0,"",RES_hhdet_in_tes!X45/RES_hhdet_in_fec!X45)</f>
        <v>0.65463060442084753</v>
      </c>
      <c r="Y45" s="111">
        <f>IF(RES_hhdet_in_tes!Y45=0,"",RES_hhdet_in_tes!Y45/RES_hhdet_in_fec!Y45)</f>
        <v>0.65530458687175186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2.2074633167834747</v>
      </c>
      <c r="D47" s="124">
        <f>IF(RES_hhdet_in_tes!D47=0,"",RES_hhdet_in_tes!D47/RES_hhdet_in_fec!D47)</f>
        <v>2.2975291904261343</v>
      </c>
      <c r="E47" s="124">
        <f>IF(RES_hhdet_in_tes!E47=0,"",RES_hhdet_in_tes!E47/RES_hhdet_in_fec!E47)</f>
        <v>2.388945324702402</v>
      </c>
      <c r="F47" s="124">
        <f>IF(RES_hhdet_in_tes!F47=0,"",RES_hhdet_in_tes!F47/RES_hhdet_in_fec!F47)</f>
        <v>2.4810956730450684</v>
      </c>
      <c r="G47" s="124">
        <f>IF(RES_hhdet_in_tes!G47=0,"",RES_hhdet_in_tes!G47/RES_hhdet_in_fec!G47)</f>
        <v>2.5745140923379903</v>
      </c>
      <c r="H47" s="124">
        <f>IF(RES_hhdet_in_tes!H47=0,"",RES_hhdet_in_tes!H47/RES_hhdet_in_fec!H47)</f>
        <v>2.6691166807714342</v>
      </c>
      <c r="I47" s="124">
        <f>IF(RES_hhdet_in_tes!I47=0,"",RES_hhdet_in_tes!I47/RES_hhdet_in_fec!I47)</f>
        <v>2.7650153448954673</v>
      </c>
      <c r="J47" s="124">
        <f>IF(RES_hhdet_in_tes!J47=0,"",RES_hhdet_in_tes!J47/RES_hhdet_in_fec!J47)</f>
        <v>2.8627116414540392</v>
      </c>
      <c r="K47" s="124">
        <f>IF(RES_hhdet_in_tes!K47=0,"",RES_hhdet_in_tes!K47/RES_hhdet_in_fec!K47)</f>
        <v>2.9626028452080639</v>
      </c>
      <c r="L47" s="124">
        <f>IF(RES_hhdet_in_tes!L47=0,"",RES_hhdet_in_tes!L47/RES_hhdet_in_fec!L47)</f>
        <v>3.0647416390665567</v>
      </c>
      <c r="M47" s="124">
        <f>IF(RES_hhdet_in_tes!M47=0,"",RES_hhdet_in_tes!M47/RES_hhdet_in_fec!M47)</f>
        <v>3.1817851681936573</v>
      </c>
      <c r="N47" s="124">
        <f>IF(RES_hhdet_in_tes!N47=0,"",RES_hhdet_in_tes!N47/RES_hhdet_in_fec!N47)</f>
        <v>3.3174907578976205</v>
      </c>
      <c r="O47" s="124">
        <f>IF(RES_hhdet_in_tes!O47=0,"",RES_hhdet_in_tes!O47/RES_hhdet_in_fec!O47)</f>
        <v>3.4716163228285719</v>
      </c>
      <c r="P47" s="124">
        <f>IF(RES_hhdet_in_tes!P47=0,"",RES_hhdet_in_tes!P47/RES_hhdet_in_fec!P47)</f>
        <v>3.6291623625186573</v>
      </c>
      <c r="Q47" s="124" t="str">
        <f>IF(RES_hhdet_in_tes!Q47=0,"",RES_hhdet_in_tes!Q47/RES_hhdet_in_fec!Q47)</f>
        <v/>
      </c>
      <c r="R47" s="124">
        <f>IF(RES_hhdet_in_tes!R47=0,"",RES_hhdet_in_tes!R47/RES_hhdet_in_fec!R47)</f>
        <v>3.7762759873475948</v>
      </c>
      <c r="S47" s="124">
        <f>IF(RES_hhdet_in_tes!S47=0,"",RES_hhdet_in_tes!S47/RES_hhdet_in_fec!S47)</f>
        <v>3.7791870378913526</v>
      </c>
      <c r="T47" s="124">
        <f>IF(RES_hhdet_in_tes!T47=0,"",RES_hhdet_in_tes!T47/RES_hhdet_in_fec!T47)</f>
        <v>3.7824215384955284</v>
      </c>
      <c r="U47" s="124">
        <f>IF(RES_hhdet_in_tes!U47=0,"",RES_hhdet_in_tes!U47/RES_hhdet_in_fec!U47)</f>
        <v>3.7860154280557228</v>
      </c>
      <c r="V47" s="124">
        <f>IF(RES_hhdet_in_tes!V47=0,"",RES_hhdet_in_tes!V47/RES_hhdet_in_fec!V47)</f>
        <v>3.7962850985904657</v>
      </c>
      <c r="W47" s="124">
        <f>IF(RES_hhdet_in_tes!W47=0,"",RES_hhdet_in_tes!W47/RES_hhdet_in_fec!W47)</f>
        <v>3.8299921487112689</v>
      </c>
      <c r="X47" s="124">
        <f>IF(RES_hhdet_in_tes!X47=0,"",RES_hhdet_in_tes!X47/RES_hhdet_in_fec!X47)</f>
        <v>3.8716180398618283</v>
      </c>
      <c r="Y47" s="124">
        <f>IF(RES_hhdet_in_tes!Y47=0,"",RES_hhdet_in_tes!Y47/RES_hhdet_in_fec!Y47)</f>
        <v>3.9185378184491779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2.2074633167834747</v>
      </c>
      <c r="D48" s="111">
        <f>IF(RES_hhdet_in_tes!D48=0,"",RES_hhdet_in_tes!D48/RES_hhdet_in_fec!D48)</f>
        <v>2.2975291904261343</v>
      </c>
      <c r="E48" s="111">
        <f>IF(RES_hhdet_in_tes!E48=0,"",RES_hhdet_in_tes!E48/RES_hhdet_in_fec!E48)</f>
        <v>2.388945324702402</v>
      </c>
      <c r="F48" s="111">
        <f>IF(RES_hhdet_in_tes!F48=0,"",RES_hhdet_in_tes!F48/RES_hhdet_in_fec!F48)</f>
        <v>2.4810956730450684</v>
      </c>
      <c r="G48" s="111">
        <f>IF(RES_hhdet_in_tes!G48=0,"",RES_hhdet_in_tes!G48/RES_hhdet_in_fec!G48)</f>
        <v>2.5745140923379903</v>
      </c>
      <c r="H48" s="111">
        <f>IF(RES_hhdet_in_tes!H48=0,"",RES_hhdet_in_tes!H48/RES_hhdet_in_fec!H48)</f>
        <v>2.6691166807714342</v>
      </c>
      <c r="I48" s="111">
        <f>IF(RES_hhdet_in_tes!I48=0,"",RES_hhdet_in_tes!I48/RES_hhdet_in_fec!I48)</f>
        <v>2.7650153448954673</v>
      </c>
      <c r="J48" s="111">
        <f>IF(RES_hhdet_in_tes!J48=0,"",RES_hhdet_in_tes!J48/RES_hhdet_in_fec!J48)</f>
        <v>2.8627116414540392</v>
      </c>
      <c r="K48" s="111">
        <f>IF(RES_hhdet_in_tes!K48=0,"",RES_hhdet_in_tes!K48/RES_hhdet_in_fec!K48)</f>
        <v>2.9626028452080639</v>
      </c>
      <c r="L48" s="111">
        <f>IF(RES_hhdet_in_tes!L48=0,"",RES_hhdet_in_tes!L48/RES_hhdet_in_fec!L48)</f>
        <v>3.0647416390665567</v>
      </c>
      <c r="M48" s="111">
        <f>IF(RES_hhdet_in_tes!M48=0,"",RES_hhdet_in_tes!M48/RES_hhdet_in_fec!M48)</f>
        <v>3.1817851681936573</v>
      </c>
      <c r="N48" s="111">
        <f>IF(RES_hhdet_in_tes!N48=0,"",RES_hhdet_in_tes!N48/RES_hhdet_in_fec!N48)</f>
        <v>3.3174907578976205</v>
      </c>
      <c r="O48" s="111">
        <f>IF(RES_hhdet_in_tes!O48=0,"",RES_hhdet_in_tes!O48/RES_hhdet_in_fec!O48)</f>
        <v>3.4716163228285719</v>
      </c>
      <c r="P48" s="111">
        <f>IF(RES_hhdet_in_tes!P48=0,"",RES_hhdet_in_tes!P48/RES_hhdet_in_fec!P48)</f>
        <v>3.6291623625186573</v>
      </c>
      <c r="Q48" s="111" t="str">
        <f>IF(RES_hhdet_in_tes!Q48=0,"",RES_hhdet_in_tes!Q48/RES_hhdet_in_fec!Q48)</f>
        <v/>
      </c>
      <c r="R48" s="111">
        <f>IF(RES_hhdet_in_tes!R48=0,"",RES_hhdet_in_tes!R48/RES_hhdet_in_fec!R48)</f>
        <v>3.7762759873475948</v>
      </c>
      <c r="S48" s="111">
        <f>IF(RES_hhdet_in_tes!S48=0,"",RES_hhdet_in_tes!S48/RES_hhdet_in_fec!S48)</f>
        <v>3.7791870378913526</v>
      </c>
      <c r="T48" s="111">
        <f>IF(RES_hhdet_in_tes!T48=0,"",RES_hhdet_in_tes!T48/RES_hhdet_in_fec!T48)</f>
        <v>3.7824215384955284</v>
      </c>
      <c r="U48" s="111">
        <f>IF(RES_hhdet_in_tes!U48=0,"",RES_hhdet_in_tes!U48/RES_hhdet_in_fec!U48)</f>
        <v>3.7860154280557228</v>
      </c>
      <c r="V48" s="111">
        <f>IF(RES_hhdet_in_tes!V48=0,"",RES_hhdet_in_tes!V48/RES_hhdet_in_fec!V48)</f>
        <v>3.7962850985904657</v>
      </c>
      <c r="W48" s="111">
        <f>IF(RES_hhdet_in_tes!W48=0,"",RES_hhdet_in_tes!W48/RES_hhdet_in_fec!W48)</f>
        <v>3.8299921487112689</v>
      </c>
      <c r="X48" s="111">
        <f>IF(RES_hhdet_in_tes!X48=0,"",RES_hhdet_in_tes!X48/RES_hhdet_in_fec!X48)</f>
        <v>3.8716180398618283</v>
      </c>
      <c r="Y48" s="111">
        <f>IF(RES_hhdet_in_tes!Y48=0,"",RES_hhdet_in_tes!Y48/RES_hhdet_in_fec!Y48)</f>
        <v>3.9185378184491779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0.76781143298589438</v>
      </c>
      <c r="D49" s="124">
        <f>IF(RES_hhdet_in_tes!D49=0,"",RES_hhdet_in_tes!D49/RES_hhdet_in_fec!D49)</f>
        <v>0.73417533292944726</v>
      </c>
      <c r="E49" s="124">
        <f>IF(RES_hhdet_in_tes!E49=0,"",RES_hhdet_in_tes!E49/RES_hhdet_in_fec!E49)</f>
        <v>0.76800830773872442</v>
      </c>
      <c r="F49" s="124">
        <f>IF(RES_hhdet_in_tes!F49=0,"",RES_hhdet_in_tes!F49/RES_hhdet_in_fec!F49)</f>
        <v>0.73113359748821705</v>
      </c>
      <c r="G49" s="124">
        <f>IF(RES_hhdet_in_tes!G49=0,"",RES_hhdet_in_tes!G49/RES_hhdet_in_fec!G49)</f>
        <v>0.75264481031803354</v>
      </c>
      <c r="H49" s="124">
        <f>IF(RES_hhdet_in_tes!H49=0,"",RES_hhdet_in_tes!H49/RES_hhdet_in_fec!H49)</f>
        <v>0.77113473136050925</v>
      </c>
      <c r="I49" s="124">
        <f>IF(RES_hhdet_in_tes!I49=0,"",RES_hhdet_in_tes!I49/RES_hhdet_in_fec!I49)</f>
        <v>0.87019394335414935</v>
      </c>
      <c r="J49" s="124">
        <f>IF(RES_hhdet_in_tes!J49=0,"",RES_hhdet_in_tes!J49/RES_hhdet_in_fec!J49)</f>
        <v>0.81381483881897909</v>
      </c>
      <c r="K49" s="124">
        <f>IF(RES_hhdet_in_tes!K49=0,"",RES_hhdet_in_tes!K49/RES_hhdet_in_fec!K49)</f>
        <v>0.7619248540615684</v>
      </c>
      <c r="L49" s="124">
        <f>IF(RES_hhdet_in_tes!L49=0,"",RES_hhdet_in_tes!L49/RES_hhdet_in_fec!L49)</f>
        <v>0.76568023129221807</v>
      </c>
      <c r="M49" s="124">
        <f>IF(RES_hhdet_in_tes!M49=0,"",RES_hhdet_in_tes!M49/RES_hhdet_in_fec!M49)</f>
        <v>0.73768174033140188</v>
      </c>
      <c r="N49" s="124">
        <f>IF(RES_hhdet_in_tes!N49=0,"",RES_hhdet_in_tes!N49/RES_hhdet_in_fec!N49)</f>
        <v>0.75442735906612834</v>
      </c>
      <c r="O49" s="124">
        <f>IF(RES_hhdet_in_tes!O49=0,"",RES_hhdet_in_tes!O49/RES_hhdet_in_fec!O49)</f>
        <v>0.78081160984063169</v>
      </c>
      <c r="P49" s="124">
        <f>IF(RES_hhdet_in_tes!P49=0,"",RES_hhdet_in_tes!P49/RES_hhdet_in_fec!P49)</f>
        <v>0.83560538370847681</v>
      </c>
      <c r="Q49" s="124">
        <f>IF(RES_hhdet_in_tes!Q49=0,"",RES_hhdet_in_tes!Q49/RES_hhdet_in_fec!Q49)</f>
        <v>0.92980124933611041</v>
      </c>
      <c r="R49" s="124">
        <f>IF(RES_hhdet_in_tes!R49=0,"",RES_hhdet_in_tes!R49/RES_hhdet_in_fec!R49)</f>
        <v>0.85671943328081024</v>
      </c>
      <c r="S49" s="124">
        <f>IF(RES_hhdet_in_tes!S49=0,"",RES_hhdet_in_tes!S49/RES_hhdet_in_fec!S49)</f>
        <v>0.85686747852157308</v>
      </c>
      <c r="T49" s="124">
        <f>IF(RES_hhdet_in_tes!T49=0,"",RES_hhdet_in_tes!T49/RES_hhdet_in_fec!T49)</f>
        <v>0.8826773841645067</v>
      </c>
      <c r="U49" s="124">
        <f>IF(RES_hhdet_in_tes!U49=0,"",RES_hhdet_in_tes!U49/RES_hhdet_in_fec!U49)</f>
        <v>0.85791748029253478</v>
      </c>
      <c r="V49" s="124">
        <f>IF(RES_hhdet_in_tes!V49=0,"",RES_hhdet_in_tes!V49/RES_hhdet_in_fec!V49)</f>
        <v>0.86697675572696709</v>
      </c>
      <c r="W49" s="124">
        <f>IF(RES_hhdet_in_tes!W49=0,"",RES_hhdet_in_tes!W49/RES_hhdet_in_fec!W49)</f>
        <v>0.87139447997740482</v>
      </c>
      <c r="X49" s="124">
        <f>IF(RES_hhdet_in_tes!X49=0,"",RES_hhdet_in_tes!X49/RES_hhdet_in_fec!X49)</f>
        <v>0.88484332261925036</v>
      </c>
      <c r="Y49" s="124">
        <f>IF(RES_hhdet_in_tes!Y49=0,"",RES_hhdet_in_tes!Y49/RES_hhdet_in_fec!Y49)</f>
        <v>0.86866416904555521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0.48889641309326953</v>
      </c>
      <c r="D50" s="111">
        <f>IF(RES_hhdet_in_tes!D50=0,"",RES_hhdet_in_tes!D50/RES_hhdet_in_fec!D50)</f>
        <v>0.49128878776875073</v>
      </c>
      <c r="E50" s="111">
        <f>IF(RES_hhdet_in_tes!E50=0,"",RES_hhdet_in_tes!E50/RES_hhdet_in_fec!E50)</f>
        <v>0.4940137131129354</v>
      </c>
      <c r="F50" s="111">
        <f>IF(RES_hhdet_in_tes!F50=0,"",RES_hhdet_in_tes!F50/RES_hhdet_in_fec!F50)</f>
        <v>0.49678398627557946</v>
      </c>
      <c r="G50" s="111">
        <f>IF(RES_hhdet_in_tes!G50=0,"",RES_hhdet_in_tes!G50/RES_hhdet_in_fec!G50)</f>
        <v>0.49986051904378698</v>
      </c>
      <c r="H50" s="111">
        <f>IF(RES_hhdet_in_tes!H50=0,"",RES_hhdet_in_tes!H50/RES_hhdet_in_fec!H50)</f>
        <v>0.50321137913640923</v>
      </c>
      <c r="I50" s="111">
        <f>IF(RES_hhdet_in_tes!I50=0,"",RES_hhdet_in_tes!I50/RES_hhdet_in_fec!I50)</f>
        <v>0.50690085522541228</v>
      </c>
      <c r="J50" s="111">
        <f>IF(RES_hhdet_in_tes!J50=0,"",RES_hhdet_in_tes!J50/RES_hhdet_in_fec!J50)</f>
        <v>0.51119231530798293</v>
      </c>
      <c r="K50" s="111">
        <f>IF(RES_hhdet_in_tes!K50=0,"",RES_hhdet_in_tes!K50/RES_hhdet_in_fec!K50)</f>
        <v>0.51630969145575156</v>
      </c>
      <c r="L50" s="111">
        <f>IF(RES_hhdet_in_tes!L50=0,"",RES_hhdet_in_tes!L50/RES_hhdet_in_fec!L50)</f>
        <v>0.52231289467862863</v>
      </c>
      <c r="M50" s="111">
        <f>IF(RES_hhdet_in_tes!M50=0,"",RES_hhdet_in_tes!M50/RES_hhdet_in_fec!M50)</f>
        <v>0.53455080510170117</v>
      </c>
      <c r="N50" s="111">
        <f>IF(RES_hhdet_in_tes!N50=0,"",RES_hhdet_in_tes!N50/RES_hhdet_in_fec!N50)</f>
        <v>0.55472362575821244</v>
      </c>
      <c r="O50" s="111">
        <f>IF(RES_hhdet_in_tes!O50=0,"",RES_hhdet_in_tes!O50/RES_hhdet_in_fec!O50)</f>
        <v>0.58421509850635833</v>
      </c>
      <c r="P50" s="111">
        <f>IF(RES_hhdet_in_tes!P50=0,"",RES_hhdet_in_tes!P50/RES_hhdet_in_fec!P50)</f>
        <v>0.61997669067432937</v>
      </c>
      <c r="Q50" s="111" t="str">
        <f>IF(RES_hhdet_in_tes!Q50=0,"",RES_hhdet_in_tes!Q50/RES_hhdet_in_fec!Q50)</f>
        <v/>
      </c>
      <c r="R50" s="111">
        <f>IF(RES_hhdet_in_tes!R50=0,"",RES_hhdet_in_tes!R50/RES_hhdet_in_fec!R50)</f>
        <v>0.67306464219374751</v>
      </c>
      <c r="S50" s="111">
        <f>IF(RES_hhdet_in_tes!S50=0,"",RES_hhdet_in_tes!S50/RES_hhdet_in_fec!S50)</f>
        <v>0.69251483935454072</v>
      </c>
      <c r="T50" s="111">
        <f>IF(RES_hhdet_in_tes!T50=0,"",RES_hhdet_in_tes!T50/RES_hhdet_in_fec!T50)</f>
        <v>0.7099521417886242</v>
      </c>
      <c r="U50" s="111">
        <f>IF(RES_hhdet_in_tes!U50=0,"",RES_hhdet_in_tes!U50/RES_hhdet_in_fec!U50)</f>
        <v>0.72480304544647667</v>
      </c>
      <c r="V50" s="111">
        <f>IF(RES_hhdet_in_tes!V50=0,"",RES_hhdet_in_tes!V50/RES_hhdet_in_fec!V50)</f>
        <v>0.73649404627855286</v>
      </c>
      <c r="W50" s="111">
        <f>IF(RES_hhdet_in_tes!W50=0,"",RES_hhdet_in_tes!W50/RES_hhdet_in_fec!W50)</f>
        <v>0.74367995498611883</v>
      </c>
      <c r="X50" s="111">
        <f>IF(RES_hhdet_in_tes!X50=0,"",RES_hhdet_in_tes!X50/RES_hhdet_in_fec!X50)</f>
        <v>0.74691511399375288</v>
      </c>
      <c r="Y50" s="111">
        <f>IF(RES_hhdet_in_tes!Y50=0,"",RES_hhdet_in_tes!Y50/RES_hhdet_in_fec!Y50)</f>
        <v>0.74855331933293001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0.8272926912952403</v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0.831267952430362</v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>
        <f>IF(RES_hhdet_in_tes!I51=0,"",RES_hhdet_in_tes!I51/RES_hhdet_in_fec!I51)</f>
        <v>0.83329837383345073</v>
      </c>
      <c r="J51" s="111">
        <f>IF(RES_hhdet_in_tes!J51=0,"",RES_hhdet_in_tes!J51/RES_hhdet_in_fec!J51)</f>
        <v>0.83663850521915573</v>
      </c>
      <c r="K51" s="111">
        <f>IF(RES_hhdet_in_tes!K51=0,"",RES_hhdet_in_tes!K51/RES_hhdet_in_fec!K51)</f>
        <v>0.83954389682775332</v>
      </c>
      <c r="L51" s="111">
        <f>IF(RES_hhdet_in_tes!L51=0,"",RES_hhdet_in_tes!L51/RES_hhdet_in_fec!L51)</f>
        <v>0.84253301838155137</v>
      </c>
      <c r="M51" s="111">
        <f>IF(RES_hhdet_in_tes!M51=0,"",RES_hhdet_in_tes!M51/RES_hhdet_in_fec!M51)</f>
        <v>0.84971765766239171</v>
      </c>
      <c r="N51" s="111">
        <f>IF(RES_hhdet_in_tes!N51=0,"",RES_hhdet_in_tes!N51/RES_hhdet_in_fec!N51)</f>
        <v>0.87919592532195079</v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>
        <f>IF(RES_hhdet_in_tes!T51=0,"",RES_hhdet_in_tes!T51/RES_hhdet_in_fec!T51)</f>
        <v>0.93291326097254801</v>
      </c>
      <c r="U51" s="111">
        <f>IF(RES_hhdet_in_tes!U51=0,"",RES_hhdet_in_tes!U51/RES_hhdet_in_fec!U51)</f>
        <v>0.94111463137401352</v>
      </c>
      <c r="V51" s="111">
        <f>IF(RES_hhdet_in_tes!V51=0,"",RES_hhdet_in_tes!V51/RES_hhdet_in_fec!V51)</f>
        <v>0.94917149214513419</v>
      </c>
      <c r="W51" s="111">
        <f>IF(RES_hhdet_in_tes!W51=0,"",RES_hhdet_in_tes!W51/RES_hhdet_in_fec!W51)</f>
        <v>0.94037526261505988</v>
      </c>
      <c r="X51" s="111">
        <f>IF(RES_hhdet_in_tes!X51=0,"",RES_hhdet_in_tes!X51/RES_hhdet_in_fec!X51)</f>
        <v>0.93699543122699747</v>
      </c>
      <c r="Y51" s="111">
        <f>IF(RES_hhdet_in_tes!Y51=0,"",RES_hhdet_in_tes!Y51/RES_hhdet_in_fec!Y51)</f>
        <v>0.94779717337517666</v>
      </c>
      <c r="DA51" s="63" t="s">
        <v>3634</v>
      </c>
    </row>
    <row r="52" spans="1:105" ht="12" customHeight="1" x14ac:dyDescent="0.25">
      <c r="A52" s="100" t="s">
        <v>211</v>
      </c>
      <c r="B52" s="112"/>
      <c r="C52" s="112">
        <f>IF(RES_hhdet_in_tes!C52=0,"",RES_hhdet_in_tes!C52/RES_hhdet_in_fec!C52)</f>
        <v>0.48889641309326948</v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0.49401371311293535</v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>
        <f>IF(RES_hhdet_in_tes!I52=0,"",RES_hhdet_in_tes!I52/RES_hhdet_in_fec!I52)</f>
        <v>0.50690085522541228</v>
      </c>
      <c r="J52" s="112">
        <f>IF(RES_hhdet_in_tes!J52=0,"",RES_hhdet_in_tes!J52/RES_hhdet_in_fec!J52)</f>
        <v>0.51119231530798293</v>
      </c>
      <c r="K52" s="112">
        <f>IF(RES_hhdet_in_tes!K52=0,"",RES_hhdet_in_tes!K52/RES_hhdet_in_fec!K52)</f>
        <v>0.51630969145575156</v>
      </c>
      <c r="L52" s="112">
        <f>IF(RES_hhdet_in_tes!L52=0,"",RES_hhdet_in_tes!L52/RES_hhdet_in_fec!L52)</f>
        <v>0.52231289467862863</v>
      </c>
      <c r="M52" s="112">
        <f>IF(RES_hhdet_in_tes!M52=0,"",RES_hhdet_in_tes!M52/RES_hhdet_in_fec!M52)</f>
        <v>0.53455080510170117</v>
      </c>
      <c r="N52" s="112">
        <f>IF(RES_hhdet_in_tes!N52=0,"",RES_hhdet_in_tes!N52/RES_hhdet_in_fec!N52)</f>
        <v>0.55472362575821244</v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>
        <f>IF(RES_hhdet_in_tes!T52=0,"",RES_hhdet_in_tes!T52/RES_hhdet_in_fec!T52)</f>
        <v>0.7099521417886242</v>
      </c>
      <c r="U52" s="112">
        <f>IF(RES_hhdet_in_tes!U52=0,"",RES_hhdet_in_tes!U52/RES_hhdet_in_fec!U52)</f>
        <v>0.72480304544647667</v>
      </c>
      <c r="V52" s="112">
        <f>IF(RES_hhdet_in_tes!V52=0,"",RES_hhdet_in_tes!V52/RES_hhdet_in_fec!V52)</f>
        <v>0.73649404627855286</v>
      </c>
      <c r="W52" s="112">
        <f>IF(RES_hhdet_in_tes!W52=0,"",RES_hhdet_in_tes!W52/RES_hhdet_in_fec!W52)</f>
        <v>0.74367995498611883</v>
      </c>
      <c r="X52" s="112">
        <f>IF(RES_hhdet_in_tes!X52=0,"",RES_hhdet_in_tes!X52/RES_hhdet_in_fec!X52)</f>
        <v>0.74691511399375288</v>
      </c>
      <c r="Y52" s="112">
        <f>IF(RES_hhdet_in_tes!Y52=0,"",RES_hhdet_in_tes!Y52/RES_hhdet_in_fec!Y52)</f>
        <v>0.74855331933293001</v>
      </c>
      <c r="DA52" s="131" t="s">
        <v>3635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X53" s="113">
        <f>IF(RES_hhdet_in_tes!X53=0,"",RES_hhdet_in_tes!X53/RES_hhdet_in_fec!X53)</f>
        <v>1</v>
      </c>
      <c r="Y53" s="113">
        <f>IF(RES_hhdet_in_tes!Y53=0,"",RES_hhdet_in_tes!Y53/RES_hhdet_in_fec!Y53)</f>
        <v>1</v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0.60689210499750512</v>
      </c>
      <c r="D54" s="112">
        <f>IF(RES_hhdet_in_tes!D54=0,"",RES_hhdet_in_tes!D54/RES_hhdet_in_fec!D54)</f>
        <v>0.60843080568846009</v>
      </c>
      <c r="E54" s="112">
        <f>IF(RES_hhdet_in_tes!E54=0,"",RES_hhdet_in_tes!E54/RES_hhdet_in_fec!E54)</f>
        <v>0.61011530185696028</v>
      </c>
      <c r="F54" s="112">
        <f>IF(RES_hhdet_in_tes!F54=0,"",RES_hhdet_in_tes!F54/RES_hhdet_in_fec!F54)</f>
        <v>0.6118201222770806</v>
      </c>
      <c r="G54" s="112">
        <f>IF(RES_hhdet_in_tes!G54=0,"",RES_hhdet_in_tes!G54/RES_hhdet_in_fec!G54)</f>
        <v>0.61366034939823799</v>
      </c>
      <c r="H54" s="112">
        <f>IF(RES_hhdet_in_tes!H54=0,"",RES_hhdet_in_tes!H54/RES_hhdet_in_fec!H54)</f>
        <v>0.61562299288165312</v>
      </c>
      <c r="I54" s="112">
        <f>IF(RES_hhdet_in_tes!I54=0,"",RES_hhdet_in_tes!I54/RES_hhdet_in_fec!I54)</f>
        <v>0.61773789911583554</v>
      </c>
      <c r="J54" s="112">
        <f>IF(RES_hhdet_in_tes!J54=0,"",RES_hhdet_in_tes!J54/RES_hhdet_in_fec!J54)</f>
        <v>0.6201247430759137</v>
      </c>
      <c r="K54" s="112">
        <f>IF(RES_hhdet_in_tes!K54=0,"",RES_hhdet_in_tes!K54/RES_hhdet_in_fec!K54)</f>
        <v>0.62288924737915252</v>
      </c>
      <c r="L54" s="112">
        <f>IF(RES_hhdet_in_tes!L54=0,"",RES_hhdet_in_tes!L54/RES_hhdet_in_fec!L54)</f>
        <v>0.62606776139293674</v>
      </c>
      <c r="M54" s="112">
        <f>IF(RES_hhdet_in_tes!M54=0,"",RES_hhdet_in_tes!M54/RES_hhdet_in_fec!M54)</f>
        <v>0.6321104993675839</v>
      </c>
      <c r="N54" s="112">
        <f>IF(RES_hhdet_in_tes!N54=0,"",RES_hhdet_in_tes!N54/RES_hhdet_in_fec!N54)</f>
        <v>0.64207443006660325</v>
      </c>
      <c r="O54" s="112">
        <f>IF(RES_hhdet_in_tes!O54=0,"",RES_hhdet_in_tes!O54/RES_hhdet_in_fec!O54)</f>
        <v>0.657268129159294</v>
      </c>
      <c r="P54" s="112">
        <f>IF(RES_hhdet_in_tes!P54=0,"",RES_hhdet_in_tes!P54/RES_hhdet_in_fec!P54)</f>
        <v>0.67697125904218847</v>
      </c>
      <c r="Q54" s="112" t="str">
        <f>IF(RES_hhdet_in_tes!Q54=0,"",RES_hhdet_in_tes!Q54/RES_hhdet_in_fec!Q54)</f>
        <v/>
      </c>
      <c r="R54" s="112">
        <f>IF(RES_hhdet_in_tes!R54=0,"",RES_hhdet_in_tes!R54/RES_hhdet_in_fec!R54)</f>
        <v>0.70884494793074526</v>
      </c>
      <c r="S54" s="112">
        <f>IF(RES_hhdet_in_tes!S54=0,"",RES_hhdet_in_tes!S54/RES_hhdet_in_fec!S54)</f>
        <v>0.72130829591943391</v>
      </c>
      <c r="T54" s="112">
        <f>IF(RES_hhdet_in_tes!T54=0,"",RES_hhdet_in_tes!T54/RES_hhdet_in_fec!T54)</f>
        <v>0.73367492166105885</v>
      </c>
      <c r="U54" s="112">
        <f>IF(RES_hhdet_in_tes!U54=0,"",RES_hhdet_in_tes!U54/RES_hhdet_in_fec!U54)</f>
        <v>0.7460691434253639</v>
      </c>
      <c r="V54" s="112">
        <f>IF(RES_hhdet_in_tes!V54=0,"",RES_hhdet_in_tes!V54/RES_hhdet_in_fec!V54)</f>
        <v>0.75824502956097783</v>
      </c>
      <c r="W54" s="112">
        <f>IF(RES_hhdet_in_tes!W54=0,"",RES_hhdet_in_tes!W54/RES_hhdet_in_fec!W54)</f>
        <v>0.76936565293589798</v>
      </c>
      <c r="X54" s="112" t="str">
        <f>IF(RES_hhdet_in_tes!X54=0,"",RES_hhdet_in_tes!X54/RES_hhdet_in_fec!X54)</f>
        <v/>
      </c>
      <c r="Y54" s="112" t="str">
        <f>IF(RES_hhdet_in_tes!Y54=0,"",RES_hhdet_in_tes!Y54/RES_hhdet_in_fec!Y54)</f>
        <v/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0.88588455965525048</v>
      </c>
      <c r="D55" s="113">
        <f>IF(RES_hhdet_in_tes!D55=0,"",RES_hhdet_in_tes!D55/RES_hhdet_in_fec!D55)</f>
        <v>0.88406879103289215</v>
      </c>
      <c r="E55" s="113">
        <f>IF(RES_hhdet_in_tes!E55=0,"",RES_hhdet_in_tes!E55/RES_hhdet_in_fec!E55)</f>
        <v>0.88831533196428003</v>
      </c>
      <c r="F55" s="113">
        <f>IF(RES_hhdet_in_tes!F55=0,"",RES_hhdet_in_tes!F55/RES_hhdet_in_fec!F55)</f>
        <v>0.88689221864090195</v>
      </c>
      <c r="G55" s="113">
        <f>IF(RES_hhdet_in_tes!G55=0,"",RES_hhdet_in_tes!G55/RES_hhdet_in_fec!G55)</f>
        <v>0.87477754857628043</v>
      </c>
      <c r="H55" s="113">
        <f>IF(RES_hhdet_in_tes!H55=0,"",RES_hhdet_in_tes!H55/RES_hhdet_in_fec!H55)</f>
        <v>0.88673737783625295</v>
      </c>
      <c r="I55" s="113">
        <f>IF(RES_hhdet_in_tes!I55=0,"",RES_hhdet_in_tes!I55/RES_hhdet_in_fec!I55)</f>
        <v>0.88649102134509528</v>
      </c>
      <c r="J55" s="113">
        <f>IF(RES_hhdet_in_tes!J55=0,"",RES_hhdet_in_tes!J55/RES_hhdet_in_fec!J55)</f>
        <v>0.88929930074279651</v>
      </c>
      <c r="K55" s="113">
        <f>IF(RES_hhdet_in_tes!K55=0,"",RES_hhdet_in_tes!K55/RES_hhdet_in_fec!K55)</f>
        <v>0.88961953239954927</v>
      </c>
      <c r="L55" s="113">
        <f>IF(RES_hhdet_in_tes!L55=0,"",RES_hhdet_in_tes!L55/RES_hhdet_in_fec!L55)</f>
        <v>0.89025716896234142</v>
      </c>
      <c r="M55" s="113">
        <f>IF(RES_hhdet_in_tes!M55=0,"",RES_hhdet_in_tes!M55/RES_hhdet_in_fec!M55)</f>
        <v>0.8948558176227871</v>
      </c>
      <c r="N55" s="113">
        <f>IF(RES_hhdet_in_tes!N55=0,"",RES_hhdet_in_tes!N55/RES_hhdet_in_fec!N55)</f>
        <v>0.91418246854220686</v>
      </c>
      <c r="O55" s="113">
        <f>IF(RES_hhdet_in_tes!O55=0,"",RES_hhdet_in_tes!O55/RES_hhdet_in_fec!O55)</f>
        <v>0.91249176551978972</v>
      </c>
      <c r="P55" s="113">
        <f>IF(RES_hhdet_in_tes!P55=0,"",RES_hhdet_in_tes!P55/RES_hhdet_in_fec!P55)</f>
        <v>0.92066744725813898</v>
      </c>
      <c r="Q55" s="113">
        <f>IF(RES_hhdet_in_tes!Q55=0,"",RES_hhdet_in_tes!Q55/RES_hhdet_in_fec!Q55)</f>
        <v>0.92980124933611041</v>
      </c>
      <c r="R55" s="113">
        <f>IF(RES_hhdet_in_tes!R55=0,"",RES_hhdet_in_tes!R55/RES_hhdet_in_fec!R55)</f>
        <v>0.92609848799783534</v>
      </c>
      <c r="S55" s="113">
        <f>IF(RES_hhdet_in_tes!S55=0,"",RES_hhdet_in_tes!S55/RES_hhdet_in_fec!S55)</f>
        <v>0.92987509410254199</v>
      </c>
      <c r="T55" s="113">
        <f>IF(RES_hhdet_in_tes!T55=0,"",RES_hhdet_in_tes!T55/RES_hhdet_in_fec!T55)</f>
        <v>0.93881689213525865</v>
      </c>
      <c r="U55" s="113">
        <f>IF(RES_hhdet_in_tes!U55=0,"",RES_hhdet_in_tes!U55/RES_hhdet_in_fec!U55)</f>
        <v>0.94730932001578849</v>
      </c>
      <c r="V55" s="113">
        <f>IF(RES_hhdet_in_tes!V55=0,"",RES_hhdet_in_tes!V55/RES_hhdet_in_fec!V55)</f>
        <v>0.95326078103164147</v>
      </c>
      <c r="W55" s="113">
        <f>IF(RES_hhdet_in_tes!W55=0,"",RES_hhdet_in_tes!W55/RES_hhdet_in_fec!W55)</f>
        <v>0.94660423871186461</v>
      </c>
      <c r="X55" s="113">
        <f>IF(RES_hhdet_in_tes!X55=0,"",RES_hhdet_in_tes!X55/RES_hhdet_in_fec!X55)</f>
        <v>0.94925508745603504</v>
      </c>
      <c r="Y55" s="113">
        <f>IF(RES_hhdet_in_tes!Y55=0,"",RES_hhdet_in_tes!Y55/RES_hhdet_in_fec!Y55)</f>
        <v>0.96059766385326339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0.60689210499750512</v>
      </c>
      <c r="D56" s="111">
        <f>IF(RES_hhdet_in_tes!D56=0,"",RES_hhdet_in_tes!D56/RES_hhdet_in_fec!D56)</f>
        <v>0.60843080568846009</v>
      </c>
      <c r="E56" s="111">
        <f>IF(RES_hhdet_in_tes!E56=0,"",RES_hhdet_in_tes!E56/RES_hhdet_in_fec!E56)</f>
        <v>0.61011530185696039</v>
      </c>
      <c r="F56" s="111">
        <f>IF(RES_hhdet_in_tes!F56=0,"",RES_hhdet_in_tes!F56/RES_hhdet_in_fec!F56)</f>
        <v>0.6118201222770806</v>
      </c>
      <c r="G56" s="111">
        <f>IF(RES_hhdet_in_tes!G56=0,"",RES_hhdet_in_tes!G56/RES_hhdet_in_fec!G56)</f>
        <v>0.61366034939823799</v>
      </c>
      <c r="H56" s="111">
        <f>IF(RES_hhdet_in_tes!H56=0,"",RES_hhdet_in_tes!H56/RES_hhdet_in_fec!H56)</f>
        <v>0.61562299288165312</v>
      </c>
      <c r="I56" s="111">
        <f>IF(RES_hhdet_in_tes!I56=0,"",RES_hhdet_in_tes!I56/RES_hhdet_in_fec!I56)</f>
        <v>0.61773789911583554</v>
      </c>
      <c r="J56" s="111">
        <f>IF(RES_hhdet_in_tes!J56=0,"",RES_hhdet_in_tes!J56/RES_hhdet_in_fec!J56)</f>
        <v>0.6201247430759137</v>
      </c>
      <c r="K56" s="111">
        <f>IF(RES_hhdet_in_tes!K56=0,"",RES_hhdet_in_tes!K56/RES_hhdet_in_fec!K56)</f>
        <v>0.62288924737915252</v>
      </c>
      <c r="L56" s="111">
        <f>IF(RES_hhdet_in_tes!L56=0,"",RES_hhdet_in_tes!L56/RES_hhdet_in_fec!L56)</f>
        <v>0.62606776139293674</v>
      </c>
      <c r="M56" s="111">
        <f>IF(RES_hhdet_in_tes!M56=0,"",RES_hhdet_in_tes!M56/RES_hhdet_in_fec!M56)</f>
        <v>0.6321104993675839</v>
      </c>
      <c r="N56" s="111">
        <f>IF(RES_hhdet_in_tes!N56=0,"",RES_hhdet_in_tes!N56/RES_hhdet_in_fec!N56)</f>
        <v>0.64207443006660325</v>
      </c>
      <c r="O56" s="111">
        <f>IF(RES_hhdet_in_tes!O56=0,"",RES_hhdet_in_tes!O56/RES_hhdet_in_fec!O56)</f>
        <v>0.657268129159294</v>
      </c>
      <c r="P56" s="111">
        <f>IF(RES_hhdet_in_tes!P56=0,"",RES_hhdet_in_tes!P56/RES_hhdet_in_fec!P56)</f>
        <v>0.67697125904218847</v>
      </c>
      <c r="Q56" s="111">
        <f>IF(RES_hhdet_in_tes!Q56=0,"",RES_hhdet_in_tes!Q56/RES_hhdet_in_fec!Q56)</f>
        <v>0.69598058735165402</v>
      </c>
      <c r="R56" s="111">
        <f>IF(RES_hhdet_in_tes!R56=0,"",RES_hhdet_in_tes!R56/RES_hhdet_in_fec!R56)</f>
        <v>0.70884494793074526</v>
      </c>
      <c r="S56" s="111">
        <f>IF(RES_hhdet_in_tes!S56=0,"",RES_hhdet_in_tes!S56/RES_hhdet_in_fec!S56)</f>
        <v>0.72130829591943391</v>
      </c>
      <c r="T56" s="111">
        <f>IF(RES_hhdet_in_tes!T56=0,"",RES_hhdet_in_tes!T56/RES_hhdet_in_fec!T56)</f>
        <v>0.73367492166105885</v>
      </c>
      <c r="U56" s="111">
        <f>IF(RES_hhdet_in_tes!U56=0,"",RES_hhdet_in_tes!U56/RES_hhdet_in_fec!U56)</f>
        <v>0.74606914342536401</v>
      </c>
      <c r="V56" s="111">
        <f>IF(RES_hhdet_in_tes!V56=0,"",RES_hhdet_in_tes!V56/RES_hhdet_in_fec!V56)</f>
        <v>0.75824502956097783</v>
      </c>
      <c r="W56" s="111">
        <f>IF(RES_hhdet_in_tes!W56=0,"",RES_hhdet_in_tes!W56/RES_hhdet_in_fec!W56)</f>
        <v>0.76936565293589798</v>
      </c>
      <c r="X56" s="111">
        <f>IF(RES_hhdet_in_tes!X56=0,"",RES_hhdet_in_tes!X56/RES_hhdet_in_fec!X56)</f>
        <v>0.78109834793433941</v>
      </c>
      <c r="Y56" s="111">
        <f>IF(RES_hhdet_in_tes!Y56=0,"",RES_hhdet_in_tes!Y56/RES_hhdet_in_fec!Y56)</f>
        <v>0.79204423925320055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0.74331201698706784</v>
      </c>
      <c r="D58" s="124">
        <f>IF(RES_hhdet_in_tes!D58=0,"",RES_hhdet_in_tes!D58/RES_hhdet_in_fec!D58)</f>
        <v>0.74684474984917126</v>
      </c>
      <c r="E58" s="124">
        <f>IF(RES_hhdet_in_tes!E58=0,"",RES_hhdet_in_tes!E58/RES_hhdet_in_fec!E58)</f>
        <v>0.74685387538430792</v>
      </c>
      <c r="F58" s="124">
        <f>IF(RES_hhdet_in_tes!F58=0,"",RES_hhdet_in_tes!F58/RES_hhdet_in_fec!F58)</f>
        <v>0.7473269437382295</v>
      </c>
      <c r="G58" s="124">
        <f>IF(RES_hhdet_in_tes!G58=0,"",RES_hhdet_in_tes!G58/RES_hhdet_in_fec!G58)</f>
        <v>0.74755851766531511</v>
      </c>
      <c r="H58" s="124">
        <f>IF(RES_hhdet_in_tes!H58=0,"",RES_hhdet_in_tes!H58/RES_hhdet_in_fec!H58)</f>
        <v>0.74805350489467104</v>
      </c>
      <c r="I58" s="124">
        <f>IF(RES_hhdet_in_tes!I58=0,"",RES_hhdet_in_tes!I58/RES_hhdet_in_fec!I58)</f>
        <v>0.74813273399683267</v>
      </c>
      <c r="J58" s="124">
        <f>IF(RES_hhdet_in_tes!J58=0,"",RES_hhdet_in_tes!J58/RES_hhdet_in_fec!J58)</f>
        <v>0.75049310316983497</v>
      </c>
      <c r="K58" s="124">
        <f>IF(RES_hhdet_in_tes!K58=0,"",RES_hhdet_in_tes!K58/RES_hhdet_in_fec!K58)</f>
        <v>0.75519294475245968</v>
      </c>
      <c r="L58" s="124">
        <f>IF(RES_hhdet_in_tes!L58=0,"",RES_hhdet_in_tes!L58/RES_hhdet_in_fec!L58)</f>
        <v>0.7549291495076268</v>
      </c>
      <c r="M58" s="124">
        <f>IF(RES_hhdet_in_tes!M58=0,"",RES_hhdet_in_tes!M58/RES_hhdet_in_fec!M58)</f>
        <v>0.7551727840121869</v>
      </c>
      <c r="N58" s="124">
        <f>IF(RES_hhdet_in_tes!N58=0,"",RES_hhdet_in_tes!N58/RES_hhdet_in_fec!N58)</f>
        <v>0.76603775115513617</v>
      </c>
      <c r="O58" s="124">
        <f>IF(RES_hhdet_in_tes!O58=0,"",RES_hhdet_in_tes!O58/RES_hhdet_in_fec!O58)</f>
        <v>0.73903676123689166</v>
      </c>
      <c r="P58" s="124">
        <f>IF(RES_hhdet_in_tes!P58=0,"",RES_hhdet_in_tes!P58/RES_hhdet_in_fec!P58)</f>
        <v>0.74433153076144143</v>
      </c>
      <c r="Q58" s="124">
        <f>IF(RES_hhdet_in_tes!Q58=0,"",RES_hhdet_in_tes!Q58/RES_hhdet_in_fec!Q58)</f>
        <v>0.79431378300535393</v>
      </c>
      <c r="R58" s="124">
        <f>IF(RES_hhdet_in_tes!R58=0,"",RES_hhdet_in_tes!R58/RES_hhdet_in_fec!R58)</f>
        <v>0.78010292309789853</v>
      </c>
      <c r="S58" s="124">
        <f>IF(RES_hhdet_in_tes!S58=0,"",RES_hhdet_in_tes!S58/RES_hhdet_in_fec!S58)</f>
        <v>0.77794600372583633</v>
      </c>
      <c r="T58" s="124">
        <f>IF(RES_hhdet_in_tes!T58=0,"",RES_hhdet_in_tes!T58/RES_hhdet_in_fec!T58)</f>
        <v>0.75834048544690191</v>
      </c>
      <c r="U58" s="124">
        <f>IF(RES_hhdet_in_tes!U58=0,"",RES_hhdet_in_tes!U58/RES_hhdet_in_fec!U58)</f>
        <v>0.76617066216780827</v>
      </c>
      <c r="V58" s="124">
        <f>IF(RES_hhdet_in_tes!V58=0,"",RES_hhdet_in_tes!V58/RES_hhdet_in_fec!V58)</f>
        <v>0.78646076927690467</v>
      </c>
      <c r="W58" s="124">
        <f>IF(RES_hhdet_in_tes!W58=0,"",RES_hhdet_in_tes!W58/RES_hhdet_in_fec!W58)</f>
        <v>0.81043759395034287</v>
      </c>
      <c r="X58" s="124">
        <f>IF(RES_hhdet_in_tes!X58=0,"",RES_hhdet_in_tes!X58/RES_hhdet_in_fec!X58)</f>
        <v>0.83358502879542606</v>
      </c>
      <c r="Y58" s="124">
        <f>IF(RES_hhdet_in_tes!Y58=0,"",RES_hhdet_in_tes!Y58/RES_hhdet_in_fec!Y58)</f>
        <v>0.83065696076992179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0.58497922981990835</v>
      </c>
      <c r="D59" s="111">
        <f>IF(RES_hhdet_in_tes!D59=0,"",RES_hhdet_in_tes!D59/RES_hhdet_in_fec!D59)</f>
        <v>0.58548742831898348</v>
      </c>
      <c r="E59" s="111">
        <f>IF(RES_hhdet_in_tes!E59=0,"",RES_hhdet_in_tes!E59/RES_hhdet_in_fec!E59)</f>
        <v>0.58599567259586882</v>
      </c>
      <c r="F59" s="111">
        <f>IF(RES_hhdet_in_tes!F59=0,"",RES_hhdet_in_tes!F59/RES_hhdet_in_fec!F59)</f>
        <v>0.58650392311518251</v>
      </c>
      <c r="G59" s="111">
        <f>IF(RES_hhdet_in_tes!G59=0,"",RES_hhdet_in_tes!G59/RES_hhdet_in_fec!G59)</f>
        <v>0.58701221579316654</v>
      </c>
      <c r="H59" s="111">
        <f>IF(RES_hhdet_in_tes!H59=0,"",RES_hhdet_in_tes!H59/RES_hhdet_in_fec!H59)</f>
        <v>0.58752054623413019</v>
      </c>
      <c r="I59" s="111">
        <f>IF(RES_hhdet_in_tes!I59=0,"",RES_hhdet_in_tes!I59/RES_hhdet_in_fec!I59)</f>
        <v>0.58802892328783607</v>
      </c>
      <c r="J59" s="111">
        <f>IF(RES_hhdet_in_tes!J59=0,"",RES_hhdet_in_tes!J59/RES_hhdet_in_fec!J59)</f>
        <v>0.58853738320864013</v>
      </c>
      <c r="K59" s="111">
        <f>IF(RES_hhdet_in_tes!K59=0,"",RES_hhdet_in_tes!K59/RES_hhdet_in_fec!K59)</f>
        <v>0.58904595682227989</v>
      </c>
      <c r="L59" s="111">
        <f>IF(RES_hhdet_in_tes!L59=0,"",RES_hhdet_in_tes!L59/RES_hhdet_in_fec!L59)</f>
        <v>0.58955465237590376</v>
      </c>
      <c r="M59" s="111">
        <f>IF(RES_hhdet_in_tes!M59=0,"",RES_hhdet_in_tes!M59/RES_hhdet_in_fec!M59)</f>
        <v>0.5899409776157164</v>
      </c>
      <c r="N59" s="111">
        <f>IF(RES_hhdet_in_tes!N59=0,"",RES_hhdet_in_tes!N59/RES_hhdet_in_fec!N59)</f>
        <v>0.59015691525266201</v>
      </c>
      <c r="O59" s="111">
        <f>IF(RES_hhdet_in_tes!O59=0,"",RES_hhdet_in_tes!O59/RES_hhdet_in_fec!O59)</f>
        <v>0.59028597550585449</v>
      </c>
      <c r="P59" s="111">
        <f>IF(RES_hhdet_in_tes!P59=0,"",RES_hhdet_in_tes!P59/RES_hhdet_in_fec!P59)</f>
        <v>0.59064609680713598</v>
      </c>
      <c r="Q59" s="111" t="str">
        <f>IF(RES_hhdet_in_tes!Q59=0,"",RES_hhdet_in_tes!Q59/RES_hhdet_in_fec!Q59)</f>
        <v/>
      </c>
      <c r="R59" s="111">
        <f>IF(RES_hhdet_in_tes!R59=0,"",RES_hhdet_in_tes!R59/RES_hhdet_in_fec!R59)</f>
        <v>0.5959621079785834</v>
      </c>
      <c r="S59" s="111">
        <f>IF(RES_hhdet_in_tes!S59=0,"",RES_hhdet_in_tes!S59/RES_hhdet_in_fec!S59)</f>
        <v>0.60139330208199626</v>
      </c>
      <c r="T59" s="111">
        <f>IF(RES_hhdet_in_tes!T59=0,"",RES_hhdet_in_tes!T59/RES_hhdet_in_fec!T59)</f>
        <v>0.60735238691668714</v>
      </c>
      <c r="U59" s="111">
        <f>IF(RES_hhdet_in_tes!U59=0,"",RES_hhdet_in_tes!U59/RES_hhdet_in_fec!U59)</f>
        <v>0.61278629245981275</v>
      </c>
      <c r="V59" s="111">
        <f>IF(RES_hhdet_in_tes!V59=0,"",RES_hhdet_in_tes!V59/RES_hhdet_in_fec!V59)</f>
        <v>0.61664194868852151</v>
      </c>
      <c r="W59" s="111">
        <f>IF(RES_hhdet_in_tes!W59=0,"",RES_hhdet_in_tes!W59/RES_hhdet_in_fec!W59)</f>
        <v>0.61849500634580956</v>
      </c>
      <c r="X59" s="111">
        <f>IF(RES_hhdet_in_tes!X59=0,"",RES_hhdet_in_tes!X59/RES_hhdet_in_fec!X59)</f>
        <v>0.61888781237264556</v>
      </c>
      <c r="Y59" s="111">
        <f>IF(RES_hhdet_in_tes!Y59=0,"",RES_hhdet_in_tes!Y59/RES_hhdet_in_fec!Y59)</f>
        <v>0.61892709297532922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0.75022114548330698</v>
      </c>
      <c r="D60" s="45">
        <f>IF(RES_hhdet_in_tes!D60=0,"",RES_hhdet_in_tes!D60/RES_hhdet_in_fec!D60)</f>
        <v>0.75158196884376127</v>
      </c>
      <c r="E60" s="45">
        <f>IF(RES_hhdet_in_tes!E60=0,"",RES_hhdet_in_tes!E60/RES_hhdet_in_fec!E60)</f>
        <v>0.7530069553404608</v>
      </c>
      <c r="F60" s="45">
        <f>IF(RES_hhdet_in_tes!F60=0,"",RES_hhdet_in_tes!F60/RES_hhdet_in_fec!F60)</f>
        <v>0.75444069135573943</v>
      </c>
      <c r="G60" s="45">
        <f>IF(RES_hhdet_in_tes!G60=0,"",RES_hhdet_in_tes!G60/RES_hhdet_in_fec!G60)</f>
        <v>0.75593351784548568</v>
      </c>
      <c r="H60" s="45">
        <f>IF(RES_hhdet_in_tes!H60=0,"",RES_hhdet_in_tes!H60/RES_hhdet_in_fec!H60)</f>
        <v>0.75747927371757529</v>
      </c>
      <c r="I60" s="45">
        <f>IF(RES_hhdet_in_tes!I60=0,"",RES_hhdet_in_tes!I60/RES_hhdet_in_fec!I60)</f>
        <v>0.75909036298501009</v>
      </c>
      <c r="J60" s="45">
        <f>IF(RES_hhdet_in_tes!J60=0,"",RES_hhdet_in_tes!J60/RES_hhdet_in_fec!J60)</f>
        <v>0.76081760051083669</v>
      </c>
      <c r="K60" s="45">
        <f>IF(RES_hhdet_in_tes!K60=0,"",RES_hhdet_in_tes!K60/RES_hhdet_in_fec!K60)</f>
        <v>0.762704192294543</v>
      </c>
      <c r="L60" s="45">
        <f>IF(RES_hhdet_in_tes!L60=0,"",RES_hhdet_in_tes!L60/RES_hhdet_in_fec!L60)</f>
        <v>0.76476169771234814</v>
      </c>
      <c r="M60" s="45">
        <f>IF(RES_hhdet_in_tes!M60=0,"",RES_hhdet_in_tes!M60/RES_hhdet_in_fec!M60)</f>
        <v>0.76770347579707165</v>
      </c>
      <c r="N60" s="45">
        <f>IF(RES_hhdet_in_tes!N60=0,"",RES_hhdet_in_tes!N60/RES_hhdet_in_fec!N60)</f>
        <v>0.77173261308528851</v>
      </c>
      <c r="O60" s="45">
        <f>IF(RES_hhdet_in_tes!O60=0,"",RES_hhdet_in_tes!O60/RES_hhdet_in_fec!O60)</f>
        <v>0.77733069613101724</v>
      </c>
      <c r="P60" s="45">
        <f>IF(RES_hhdet_in_tes!P60=0,"",RES_hhdet_in_tes!P60/RES_hhdet_in_fec!P60)</f>
        <v>0.78473392833053057</v>
      </c>
      <c r="Q60" s="45">
        <f>IF(RES_hhdet_in_tes!Q60=0,"",RES_hhdet_in_tes!Q60/RES_hhdet_in_fec!Q60)</f>
        <v>0.79431378300535393</v>
      </c>
      <c r="R60" s="45">
        <f>IF(RES_hhdet_in_tes!R60=0,"",RES_hhdet_in_tes!R60/RES_hhdet_in_fec!R60)</f>
        <v>0.80734967483087527</v>
      </c>
      <c r="S60" s="45">
        <f>IF(RES_hhdet_in_tes!S60=0,"",RES_hhdet_in_tes!S60/RES_hhdet_in_fec!S60)</f>
        <v>0.82366183094876899</v>
      </c>
      <c r="T60" s="45">
        <f>IF(RES_hhdet_in_tes!T60=0,"",RES_hhdet_in_tes!T60/RES_hhdet_in_fec!T60)</f>
        <v>0.84122276277639785</v>
      </c>
      <c r="U60" s="45">
        <f>IF(RES_hhdet_in_tes!U60=0,"",RES_hhdet_in_tes!U60/RES_hhdet_in_fec!U60)</f>
        <v>0.85800498173117312</v>
      </c>
      <c r="V60" s="45">
        <f>IF(RES_hhdet_in_tes!V60=0,"",RES_hhdet_in_tes!V60/RES_hhdet_in_fec!V60)</f>
        <v>0.871980999230483</v>
      </c>
      <c r="W60" s="45">
        <f>IF(RES_hhdet_in_tes!W60=0,"",RES_hhdet_in_tes!W60/RES_hhdet_in_fec!W60)</f>
        <v>0.88244637321493946</v>
      </c>
      <c r="X60" s="45">
        <f>IF(RES_hhdet_in_tes!X60=0,"",RES_hhdet_in_tes!X60/RES_hhdet_in_fec!X60)</f>
        <v>0.89018880975433778</v>
      </c>
      <c r="Y60" s="45">
        <f>IF(RES_hhdet_in_tes!Y60=0,"",RES_hhdet_in_tes!Y60/RES_hhdet_in_fec!Y60)</f>
        <v>0.8970547701484648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0.58260542445465757</v>
      </c>
      <c r="D62" s="119">
        <f>IF(RES_hhdet_in_tes!D62=0,"",RES_hhdet_in_tes!D62/RES_hhdet_in_fec!D62)</f>
        <v>0.58091026011720437</v>
      </c>
      <c r="E62" s="119">
        <f>IF(RES_hhdet_in_tes!E62=0,"",RES_hhdet_in_tes!E62/RES_hhdet_in_fec!E62)</f>
        <v>0.60306127354965844</v>
      </c>
      <c r="F62" s="119">
        <f>IF(RES_hhdet_in_tes!F62=0,"",RES_hhdet_in_tes!F62/RES_hhdet_in_fec!F62)</f>
        <v>0.58716903689261346</v>
      </c>
      <c r="G62" s="119">
        <f>IF(RES_hhdet_in_tes!G62=0,"",RES_hhdet_in_tes!G62/RES_hhdet_in_fec!G62)</f>
        <v>0.6069533590981262</v>
      </c>
      <c r="H62" s="119">
        <f>IF(RES_hhdet_in_tes!H62=0,"",RES_hhdet_in_tes!H62/RES_hhdet_in_fec!H62)</f>
        <v>0.61133866003401682</v>
      </c>
      <c r="I62" s="119">
        <f>IF(RES_hhdet_in_tes!I62=0,"",RES_hhdet_in_tes!I62/RES_hhdet_in_fec!I62)</f>
        <v>0.61172980172750679</v>
      </c>
      <c r="J62" s="119">
        <f>IF(RES_hhdet_in_tes!J62=0,"",RES_hhdet_in_tes!J62/RES_hhdet_in_fec!J62)</f>
        <v>0.60070749572364501</v>
      </c>
      <c r="K62" s="119">
        <f>IF(RES_hhdet_in_tes!K62=0,"",RES_hhdet_in_tes!K62/RES_hhdet_in_fec!K62)</f>
        <v>0.63020085209637344</v>
      </c>
      <c r="L62" s="119">
        <f>IF(RES_hhdet_in_tes!L62=0,"",RES_hhdet_in_tes!L62/RES_hhdet_in_fec!L62)</f>
        <v>0.66260455055729961</v>
      </c>
      <c r="M62" s="119">
        <f>IF(RES_hhdet_in_tes!M62=0,"",RES_hhdet_in_tes!M62/RES_hhdet_in_fec!M62)</f>
        <v>0.65703843173591781</v>
      </c>
      <c r="N62" s="119">
        <f>IF(RES_hhdet_in_tes!N62=0,"",RES_hhdet_in_tes!N62/RES_hhdet_in_fec!N62)</f>
        <v>0.77975524026703358</v>
      </c>
      <c r="O62" s="119">
        <f>IF(RES_hhdet_in_tes!O62=0,"",RES_hhdet_in_tes!O62/RES_hhdet_in_fec!O62)</f>
        <v>0.73726087094022918</v>
      </c>
      <c r="P62" s="119">
        <f>IF(RES_hhdet_in_tes!P62=0,"",RES_hhdet_in_tes!P62/RES_hhdet_in_fec!P62)</f>
        <v>0.77021209962648018</v>
      </c>
      <c r="Q62" s="119">
        <f>IF(RES_hhdet_in_tes!Q62=0,"",RES_hhdet_in_tes!Q62/RES_hhdet_in_fec!Q62)</f>
        <v>0.80885351566821762</v>
      </c>
      <c r="R62" s="119">
        <f>IF(RES_hhdet_in_tes!R62=0,"",RES_hhdet_in_tes!R62/RES_hhdet_in_fec!R62)</f>
        <v>0.86403586901089668</v>
      </c>
      <c r="S62" s="119">
        <f>IF(RES_hhdet_in_tes!S62=0,"",RES_hhdet_in_tes!S62/RES_hhdet_in_fec!S62)</f>
        <v>0.89562456500904664</v>
      </c>
      <c r="T62" s="119">
        <f>IF(RES_hhdet_in_tes!T62=0,"",RES_hhdet_in_tes!T62/RES_hhdet_in_fec!T62)</f>
        <v>0.87524642131026387</v>
      </c>
      <c r="U62" s="119">
        <f>IF(RES_hhdet_in_tes!U62=0,"",RES_hhdet_in_tes!U62/RES_hhdet_in_fec!U62)</f>
        <v>0.87844046547734267</v>
      </c>
      <c r="V62" s="119">
        <f>IF(RES_hhdet_in_tes!V62=0,"",RES_hhdet_in_tes!V62/RES_hhdet_in_fec!V62)</f>
        <v>0.89789176016590777</v>
      </c>
      <c r="W62" s="119">
        <f>IF(RES_hhdet_in_tes!W62=0,"",RES_hhdet_in_tes!W62/RES_hhdet_in_fec!W62)</f>
        <v>0.8904895945554292</v>
      </c>
      <c r="X62" s="119">
        <f>IF(RES_hhdet_in_tes!X62=0,"",RES_hhdet_in_tes!X62/RES_hhdet_in_fec!X62)</f>
        <v>0.92721615700233273</v>
      </c>
      <c r="Y62" s="119">
        <f>IF(RES_hhdet_in_tes!Y62=0,"",RES_hhdet_in_tes!Y62/RES_hhdet_in_fec!Y62)</f>
        <v>1.20816272825066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0.50742996527845174</v>
      </c>
      <c r="D63" s="124">
        <f>IF(RES_hhdet_in_tes!D63=0,"",RES_hhdet_in_tes!D63/RES_hhdet_in_fec!D63)</f>
        <v>0.51243251310893001</v>
      </c>
      <c r="E63" s="124">
        <f>IF(RES_hhdet_in_tes!E63=0,"",RES_hhdet_in_tes!E63/RES_hhdet_in_fec!E63)</f>
        <v>0.51723421614855236</v>
      </c>
      <c r="F63" s="124">
        <f>IF(RES_hhdet_in_tes!F63=0,"",RES_hhdet_in_tes!F63/RES_hhdet_in_fec!F63)</f>
        <v>0.52270957389808792</v>
      </c>
      <c r="G63" s="124">
        <f>IF(RES_hhdet_in_tes!G63=0,"",RES_hhdet_in_tes!G63/RES_hhdet_in_fec!G63)</f>
        <v>0.52801617288143787</v>
      </c>
      <c r="H63" s="124">
        <f>IF(RES_hhdet_in_tes!H63=0,"",RES_hhdet_in_tes!H63/RES_hhdet_in_fec!H63)</f>
        <v>0.53349305719739626</v>
      </c>
      <c r="I63" s="124">
        <f>IF(RES_hhdet_in_tes!I63=0,"",RES_hhdet_in_tes!I63/RES_hhdet_in_fec!I63)</f>
        <v>0.53907092025623282</v>
      </c>
      <c r="J63" s="124">
        <f>IF(RES_hhdet_in_tes!J63=0,"",RES_hhdet_in_tes!J63/RES_hhdet_in_fec!J63)</f>
        <v>0.54560774645343491</v>
      </c>
      <c r="K63" s="124">
        <f>IF(RES_hhdet_in_tes!K63=0,"",RES_hhdet_in_tes!K63/RES_hhdet_in_fec!K63)</f>
        <v>0.55322363075335135</v>
      </c>
      <c r="L63" s="124">
        <f>IF(RES_hhdet_in_tes!L63=0,"",RES_hhdet_in_tes!L63/RES_hhdet_in_fec!L63)</f>
        <v>0.56117952895186396</v>
      </c>
      <c r="M63" s="124">
        <f>IF(RES_hhdet_in_tes!M63=0,"",RES_hhdet_in_tes!M63/RES_hhdet_in_fec!M63)</f>
        <v>0.57644633291602976</v>
      </c>
      <c r="N63" s="124">
        <f>IF(RES_hhdet_in_tes!N63=0,"",RES_hhdet_in_tes!N63/RES_hhdet_in_fec!N63)</f>
        <v>0.60007974610990622</v>
      </c>
      <c r="O63" s="124">
        <f>IF(RES_hhdet_in_tes!O63=0,"",RES_hhdet_in_tes!O63/RES_hhdet_in_fec!O63)</f>
        <v>0.6348561783683444</v>
      </c>
      <c r="P63" s="124">
        <f>IF(RES_hhdet_in_tes!P63=0,"",RES_hhdet_in_tes!P63/RES_hhdet_in_fec!P63)</f>
        <v>0.67537925760527251</v>
      </c>
      <c r="Q63" s="124">
        <f>IF(RES_hhdet_in_tes!Q63=0,"",RES_hhdet_in_tes!Q63/RES_hhdet_in_fec!Q63)</f>
        <v>0.7091550361696255</v>
      </c>
      <c r="R63" s="124">
        <f>IF(RES_hhdet_in_tes!R63=0,"",RES_hhdet_in_tes!R63/RES_hhdet_in_fec!R63)</f>
        <v>0.72641502477961661</v>
      </c>
      <c r="S63" s="124">
        <f>IF(RES_hhdet_in_tes!S63=0,"",RES_hhdet_in_tes!S63/RES_hhdet_in_fec!S63)</f>
        <v>0.73963163389751674</v>
      </c>
      <c r="T63" s="124">
        <f>IF(RES_hhdet_in_tes!T63=0,"",RES_hhdet_in_tes!T63/RES_hhdet_in_fec!T63)</f>
        <v>0.75038589474462958</v>
      </c>
      <c r="U63" s="124">
        <f>IF(RES_hhdet_in_tes!U63=0,"",RES_hhdet_in_tes!U63/RES_hhdet_in_fec!U63)</f>
        <v>0.75976990460967853</v>
      </c>
      <c r="V63" s="124">
        <f>IF(RES_hhdet_in_tes!V63=0,"",RES_hhdet_in_tes!V63/RES_hhdet_in_fec!V63)</f>
        <v>0.76832571780575609</v>
      </c>
      <c r="W63" s="124">
        <f>IF(RES_hhdet_in_tes!W63=0,"",RES_hhdet_in_tes!W63/RES_hhdet_in_fec!W63)</f>
        <v>0.77477870797143022</v>
      </c>
      <c r="X63" s="124">
        <f>IF(RES_hhdet_in_tes!X63=0,"",RES_hhdet_in_tes!X63/RES_hhdet_in_fec!X63)</f>
        <v>0.7785766734683659</v>
      </c>
      <c r="Y63" s="124">
        <f>IF(RES_hhdet_in_tes!Y63=0,"",RES_hhdet_in_tes!Y63/RES_hhdet_in_fec!Y63)</f>
        <v>0.78126157550120479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0.50169489986696469</v>
      </c>
      <c r="D64" s="111">
        <f>IF(RES_hhdet_in_tes!D64=0,"",RES_hhdet_in_tes!D64/RES_hhdet_in_fec!D64)</f>
        <v>0.50653065525882945</v>
      </c>
      <c r="E64" s="111">
        <f>IF(RES_hhdet_in_tes!E64=0,"",RES_hhdet_in_tes!E64/RES_hhdet_in_fec!E64)</f>
        <v>0.51167136868384178</v>
      </c>
      <c r="F64" s="111">
        <f>IF(RES_hhdet_in_tes!F64=0,"",RES_hhdet_in_tes!F64/RES_hhdet_in_fec!F64)</f>
        <v>0.51679338086030013</v>
      </c>
      <c r="G64" s="111">
        <f>IF(RES_hhdet_in_tes!G64=0,"",RES_hhdet_in_tes!G64/RES_hhdet_in_fec!G64)</f>
        <v>0.52218852450335773</v>
      </c>
      <c r="H64" s="111">
        <f>IF(RES_hhdet_in_tes!H64=0,"",RES_hhdet_in_tes!H64/RES_hhdet_in_fec!H64)</f>
        <v>0.52781951376851188</v>
      </c>
      <c r="I64" s="111">
        <f>IF(RES_hhdet_in_tes!I64=0,"",RES_hhdet_in_tes!I64/RES_hhdet_in_fec!I64)</f>
        <v>0.53375661039231914</v>
      </c>
      <c r="J64" s="111">
        <f>IF(RES_hhdet_in_tes!J64=0,"",RES_hhdet_in_tes!J64/RES_hhdet_in_fec!J64)</f>
        <v>0.54029129412352694</v>
      </c>
      <c r="K64" s="111">
        <f>IF(RES_hhdet_in_tes!K64=0,"",RES_hhdet_in_tes!K64/RES_hhdet_in_fec!K64)</f>
        <v>0.54766902699183739</v>
      </c>
      <c r="L64" s="111">
        <f>IF(RES_hhdet_in_tes!L64=0,"",RES_hhdet_in_tes!L64/RES_hhdet_in_fec!L64)</f>
        <v>0.55595115452562793</v>
      </c>
      <c r="M64" s="111">
        <f>IF(RES_hhdet_in_tes!M64=0,"",RES_hhdet_in_tes!M64/RES_hhdet_in_fec!M64)</f>
        <v>0.57127592259897952</v>
      </c>
      <c r="N64" s="111">
        <f>IF(RES_hhdet_in_tes!N64=0,"",RES_hhdet_in_tes!N64/RES_hhdet_in_fec!N64)</f>
        <v>0.59555355407419464</v>
      </c>
      <c r="O64" s="111">
        <f>IF(RES_hhdet_in_tes!O64=0,"",RES_hhdet_in_tes!O64/RES_hhdet_in_fec!O64)</f>
        <v>0.63005881785389972</v>
      </c>
      <c r="P64" s="111">
        <f>IF(RES_hhdet_in_tes!P64=0,"",RES_hhdet_in_tes!P64/RES_hhdet_in_fec!P64)</f>
        <v>0.67070795169338959</v>
      </c>
      <c r="Q64" s="111">
        <f>IF(RES_hhdet_in_tes!Q64=0,"",RES_hhdet_in_tes!Q64/RES_hhdet_in_fec!Q64)</f>
        <v>0.70500030067759278</v>
      </c>
      <c r="R64" s="111">
        <f>IF(RES_hhdet_in_tes!R64=0,"",RES_hhdet_in_tes!R64/RES_hhdet_in_fec!R64)</f>
        <v>0.72243417322854908</v>
      </c>
      <c r="S64" s="111">
        <f>IF(RES_hhdet_in_tes!S64=0,"",RES_hhdet_in_tes!S64/RES_hhdet_in_fec!S64)</f>
        <v>0.7357922938622381</v>
      </c>
      <c r="T64" s="111">
        <f>IF(RES_hhdet_in_tes!T64=0,"",RES_hhdet_in_tes!T64/RES_hhdet_in_fec!T64)</f>
        <v>0.74666565997587342</v>
      </c>
      <c r="U64" s="111">
        <f>IF(RES_hhdet_in_tes!U64=0,"",RES_hhdet_in_tes!U64/RES_hhdet_in_fec!U64)</f>
        <v>0.75615489305950767</v>
      </c>
      <c r="V64" s="111">
        <f>IF(RES_hhdet_in_tes!V64=0,"",RES_hhdet_in_tes!V64/RES_hhdet_in_fec!V64)</f>
        <v>0.76480660828958591</v>
      </c>
      <c r="W64" s="111">
        <f>IF(RES_hhdet_in_tes!W64=0,"",RES_hhdet_in_tes!W64/RES_hhdet_in_fec!W64)</f>
        <v>0.7713318639915312</v>
      </c>
      <c r="X64" s="111">
        <f>IF(RES_hhdet_in_tes!X64=0,"",RES_hhdet_in_tes!X64/RES_hhdet_in_fec!X64)</f>
        <v>0.77517113153094608</v>
      </c>
      <c r="Y64" s="111">
        <f>IF(RES_hhdet_in_tes!Y64=0,"",RES_hhdet_in_tes!Y64/RES_hhdet_in_fec!Y64)</f>
        <v>0.77788209919693851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2.2074633167834747</v>
      </c>
      <c r="D66" s="124">
        <f>IF(RES_hhdet_in_tes!D66=0,"",RES_hhdet_in_tes!D66/RES_hhdet_in_fec!D66)</f>
        <v>2.2975291904261343</v>
      </c>
      <c r="E66" s="124">
        <f>IF(RES_hhdet_in_tes!E66=0,"",RES_hhdet_in_tes!E66/RES_hhdet_in_fec!E66)</f>
        <v>2.388945324702402</v>
      </c>
      <c r="F66" s="124">
        <f>IF(RES_hhdet_in_tes!F66=0,"",RES_hhdet_in_tes!F66/RES_hhdet_in_fec!F66)</f>
        <v>2.4810956730450684</v>
      </c>
      <c r="G66" s="124">
        <f>IF(RES_hhdet_in_tes!G66=0,"",RES_hhdet_in_tes!G66/RES_hhdet_in_fec!G66)</f>
        <v>2.5745140923379908</v>
      </c>
      <c r="H66" s="124">
        <f>IF(RES_hhdet_in_tes!H66=0,"",RES_hhdet_in_tes!H66/RES_hhdet_in_fec!H66)</f>
        <v>2.6691166807714342</v>
      </c>
      <c r="I66" s="124">
        <f>IF(RES_hhdet_in_tes!I66=0,"",RES_hhdet_in_tes!I66/RES_hhdet_in_fec!I66)</f>
        <v>2.7650153448954673</v>
      </c>
      <c r="J66" s="124">
        <f>IF(RES_hhdet_in_tes!J66=0,"",RES_hhdet_in_tes!J66/RES_hhdet_in_fec!J66)</f>
        <v>2.8627116414540397</v>
      </c>
      <c r="K66" s="124">
        <f>IF(RES_hhdet_in_tes!K66=0,"",RES_hhdet_in_tes!K66/RES_hhdet_in_fec!K66)</f>
        <v>2.9626028452080639</v>
      </c>
      <c r="L66" s="124">
        <f>IF(RES_hhdet_in_tes!L66=0,"",RES_hhdet_in_tes!L66/RES_hhdet_in_fec!L66)</f>
        <v>3.0647416390665567</v>
      </c>
      <c r="M66" s="124">
        <f>IF(RES_hhdet_in_tes!M66=0,"",RES_hhdet_in_tes!M66/RES_hhdet_in_fec!M66)</f>
        <v>3.1817851681936573</v>
      </c>
      <c r="N66" s="124">
        <f>IF(RES_hhdet_in_tes!N66=0,"",RES_hhdet_in_tes!N66/RES_hhdet_in_fec!N66)</f>
        <v>3.3174907578976205</v>
      </c>
      <c r="O66" s="124">
        <f>IF(RES_hhdet_in_tes!O66=0,"",RES_hhdet_in_tes!O66/RES_hhdet_in_fec!O66)</f>
        <v>3.4716163228285719</v>
      </c>
      <c r="P66" s="124">
        <f>IF(RES_hhdet_in_tes!P66=0,"",RES_hhdet_in_tes!P66/RES_hhdet_in_fec!P66)</f>
        <v>3.6291623625186573</v>
      </c>
      <c r="Q66" s="124">
        <f>IF(RES_hhdet_in_tes!Q66=0,"",RES_hhdet_in_tes!Q66/RES_hhdet_in_fec!Q66)</f>
        <v>3.7500765324537753</v>
      </c>
      <c r="R66" s="124">
        <f>IF(RES_hhdet_in_tes!R66=0,"",RES_hhdet_in_tes!R66/RES_hhdet_in_fec!R66)</f>
        <v>3.7762759873475948</v>
      </c>
      <c r="S66" s="124">
        <f>IF(RES_hhdet_in_tes!S66=0,"",RES_hhdet_in_tes!S66/RES_hhdet_in_fec!S66)</f>
        <v>3.779187037891353</v>
      </c>
      <c r="T66" s="124">
        <f>IF(RES_hhdet_in_tes!T66=0,"",RES_hhdet_in_tes!T66/RES_hhdet_in_fec!T66)</f>
        <v>3.7824215384955284</v>
      </c>
      <c r="U66" s="124">
        <f>IF(RES_hhdet_in_tes!U66=0,"",RES_hhdet_in_tes!U66/RES_hhdet_in_fec!U66)</f>
        <v>3.7860154280557228</v>
      </c>
      <c r="V66" s="124">
        <f>IF(RES_hhdet_in_tes!V66=0,"",RES_hhdet_in_tes!V66/RES_hhdet_in_fec!V66)</f>
        <v>3.7962850985904653</v>
      </c>
      <c r="W66" s="124">
        <f>IF(RES_hhdet_in_tes!W66=0,"",RES_hhdet_in_tes!W66/RES_hhdet_in_fec!W66)</f>
        <v>3.8299921487112685</v>
      </c>
      <c r="X66" s="124">
        <f>IF(RES_hhdet_in_tes!X66=0,"",RES_hhdet_in_tes!X66/RES_hhdet_in_fec!X66)</f>
        <v>3.8716180398618283</v>
      </c>
      <c r="Y66" s="124">
        <f>IF(RES_hhdet_in_tes!Y66=0,"",RES_hhdet_in_tes!Y66/RES_hhdet_in_fec!Y66)</f>
        <v>3.9185378184491784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2.2074633167834747</v>
      </c>
      <c r="D67" s="111">
        <f>IF(RES_hhdet_in_tes!D67=0,"",RES_hhdet_in_tes!D67/RES_hhdet_in_fec!D67)</f>
        <v>2.2975291904261343</v>
      </c>
      <c r="E67" s="111">
        <f>IF(RES_hhdet_in_tes!E67=0,"",RES_hhdet_in_tes!E67/RES_hhdet_in_fec!E67)</f>
        <v>2.388945324702402</v>
      </c>
      <c r="F67" s="111">
        <f>IF(RES_hhdet_in_tes!F67=0,"",RES_hhdet_in_tes!F67/RES_hhdet_in_fec!F67)</f>
        <v>2.4810956730450684</v>
      </c>
      <c r="G67" s="111">
        <f>IF(RES_hhdet_in_tes!G67=0,"",RES_hhdet_in_tes!G67/RES_hhdet_in_fec!G67)</f>
        <v>2.5745140923379908</v>
      </c>
      <c r="H67" s="111">
        <f>IF(RES_hhdet_in_tes!H67=0,"",RES_hhdet_in_tes!H67/RES_hhdet_in_fec!H67)</f>
        <v>2.6691166807714342</v>
      </c>
      <c r="I67" s="111">
        <f>IF(RES_hhdet_in_tes!I67=0,"",RES_hhdet_in_tes!I67/RES_hhdet_in_fec!I67)</f>
        <v>2.7650153448954673</v>
      </c>
      <c r="J67" s="111">
        <f>IF(RES_hhdet_in_tes!J67=0,"",RES_hhdet_in_tes!J67/RES_hhdet_in_fec!J67)</f>
        <v>2.8627116414540397</v>
      </c>
      <c r="K67" s="111">
        <f>IF(RES_hhdet_in_tes!K67=0,"",RES_hhdet_in_tes!K67/RES_hhdet_in_fec!K67)</f>
        <v>2.9626028452080639</v>
      </c>
      <c r="L67" s="111">
        <f>IF(RES_hhdet_in_tes!L67=0,"",RES_hhdet_in_tes!L67/RES_hhdet_in_fec!L67)</f>
        <v>3.0647416390665567</v>
      </c>
      <c r="M67" s="111">
        <f>IF(RES_hhdet_in_tes!M67=0,"",RES_hhdet_in_tes!M67/RES_hhdet_in_fec!M67)</f>
        <v>3.1817851681936573</v>
      </c>
      <c r="N67" s="111">
        <f>IF(RES_hhdet_in_tes!N67=0,"",RES_hhdet_in_tes!N67/RES_hhdet_in_fec!N67)</f>
        <v>3.3174907578976205</v>
      </c>
      <c r="O67" s="111">
        <f>IF(RES_hhdet_in_tes!O67=0,"",RES_hhdet_in_tes!O67/RES_hhdet_in_fec!O67)</f>
        <v>3.4716163228285719</v>
      </c>
      <c r="P67" s="111">
        <f>IF(RES_hhdet_in_tes!P67=0,"",RES_hhdet_in_tes!P67/RES_hhdet_in_fec!P67)</f>
        <v>3.6291623625186573</v>
      </c>
      <c r="Q67" s="111">
        <f>IF(RES_hhdet_in_tes!Q67=0,"",RES_hhdet_in_tes!Q67/RES_hhdet_in_fec!Q67)</f>
        <v>3.7500765324537753</v>
      </c>
      <c r="R67" s="111">
        <f>IF(RES_hhdet_in_tes!R67=0,"",RES_hhdet_in_tes!R67/RES_hhdet_in_fec!R67)</f>
        <v>3.7762759873475948</v>
      </c>
      <c r="S67" s="111">
        <f>IF(RES_hhdet_in_tes!S67=0,"",RES_hhdet_in_tes!S67/RES_hhdet_in_fec!S67)</f>
        <v>3.779187037891353</v>
      </c>
      <c r="T67" s="111">
        <f>IF(RES_hhdet_in_tes!T67=0,"",RES_hhdet_in_tes!T67/RES_hhdet_in_fec!T67)</f>
        <v>3.7824215384955284</v>
      </c>
      <c r="U67" s="111">
        <f>IF(RES_hhdet_in_tes!U67=0,"",RES_hhdet_in_tes!U67/RES_hhdet_in_fec!U67)</f>
        <v>3.7860154280557228</v>
      </c>
      <c r="V67" s="111">
        <f>IF(RES_hhdet_in_tes!V67=0,"",RES_hhdet_in_tes!V67/RES_hhdet_in_fec!V67)</f>
        <v>3.7962850985904653</v>
      </c>
      <c r="W67" s="111">
        <f>IF(RES_hhdet_in_tes!W67=0,"",RES_hhdet_in_tes!W67/RES_hhdet_in_fec!W67)</f>
        <v>3.8299921487112685</v>
      </c>
      <c r="X67" s="111">
        <f>IF(RES_hhdet_in_tes!X67=0,"",RES_hhdet_in_tes!X67/RES_hhdet_in_fec!X67)</f>
        <v>3.8716180398618283</v>
      </c>
      <c r="Y67" s="111">
        <f>IF(RES_hhdet_in_tes!Y67=0,"",RES_hhdet_in_tes!Y67/RES_hhdet_in_fec!Y67)</f>
        <v>3.9185378184491784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0.76702652409884964</v>
      </c>
      <c r="D68" s="124">
        <f>IF(RES_hhdet_in_tes!D68=0,"",RES_hhdet_in_tes!D68/RES_hhdet_in_fec!D68)</f>
        <v>0.72700587154136909</v>
      </c>
      <c r="E68" s="124">
        <f>IF(RES_hhdet_in_tes!E68=0,"",RES_hhdet_in_tes!E68/RES_hhdet_in_fec!E68)</f>
        <v>0.7551913950855299</v>
      </c>
      <c r="F68" s="124">
        <f>IF(RES_hhdet_in_tes!F68=0,"",RES_hhdet_in_tes!F68/RES_hhdet_in_fec!F68)</f>
        <v>0.71814522548692983</v>
      </c>
      <c r="G68" s="124">
        <f>IF(RES_hhdet_in_tes!G68=0,"",RES_hhdet_in_tes!G68/RES_hhdet_in_fec!G68)</f>
        <v>0.73572763387101858</v>
      </c>
      <c r="H68" s="124">
        <f>IF(RES_hhdet_in_tes!H68=0,"",RES_hhdet_in_tes!H68/RES_hhdet_in_fec!H68)</f>
        <v>0.7496434377363117</v>
      </c>
      <c r="I68" s="124">
        <f>IF(RES_hhdet_in_tes!I68=0,"",RES_hhdet_in_tes!I68/RES_hhdet_in_fec!I68)</f>
        <v>0.84246439887893987</v>
      </c>
      <c r="J68" s="124">
        <f>IF(RES_hhdet_in_tes!J68=0,"",RES_hhdet_in_tes!J68/RES_hhdet_in_fec!J68)</f>
        <v>0.83678319101729948</v>
      </c>
      <c r="K68" s="124">
        <f>IF(RES_hhdet_in_tes!K68=0,"",RES_hhdet_in_tes!K68/RES_hhdet_in_fec!K68)</f>
        <v>0.76789835535266904</v>
      </c>
      <c r="L68" s="124">
        <f>IF(RES_hhdet_in_tes!L68=0,"",RES_hhdet_in_tes!L68/RES_hhdet_in_fec!L68)</f>
        <v>0.785507355113782</v>
      </c>
      <c r="M68" s="124">
        <f>IF(RES_hhdet_in_tes!M68=0,"",RES_hhdet_in_tes!M68/RES_hhdet_in_fec!M68)</f>
        <v>0.7710520985802779</v>
      </c>
      <c r="N68" s="124">
        <f>IF(RES_hhdet_in_tes!N68=0,"",RES_hhdet_in_tes!N68/RES_hhdet_in_fec!N68)</f>
        <v>0.79076767544075544</v>
      </c>
      <c r="O68" s="124">
        <f>IF(RES_hhdet_in_tes!O68=0,"",RES_hhdet_in_tes!O68/RES_hhdet_in_fec!O68)</f>
        <v>0.79848777475200616</v>
      </c>
      <c r="P68" s="124">
        <f>IF(RES_hhdet_in_tes!P68=0,"",RES_hhdet_in_tes!P68/RES_hhdet_in_fec!P68)</f>
        <v>0.835808478238252</v>
      </c>
      <c r="Q68" s="124">
        <f>IF(RES_hhdet_in_tes!Q68=0,"",RES_hhdet_in_tes!Q68/RES_hhdet_in_fec!Q68)</f>
        <v>0.89270246587237023</v>
      </c>
      <c r="R68" s="124">
        <f>IF(RES_hhdet_in_tes!R68=0,"",RES_hhdet_in_tes!R68/RES_hhdet_in_fec!R68)</f>
        <v>0.8552216270277605</v>
      </c>
      <c r="S68" s="124">
        <f>IF(RES_hhdet_in_tes!S68=0,"",RES_hhdet_in_tes!S68/RES_hhdet_in_fec!S68)</f>
        <v>0.85732295197055897</v>
      </c>
      <c r="T68" s="124">
        <f>IF(RES_hhdet_in_tes!T68=0,"",RES_hhdet_in_tes!T68/RES_hhdet_in_fec!T68)</f>
        <v>0.8847224154588208</v>
      </c>
      <c r="U68" s="124">
        <f>IF(RES_hhdet_in_tes!U68=0,"",RES_hhdet_in_tes!U68/RES_hhdet_in_fec!U68)</f>
        <v>0.86793272160168178</v>
      </c>
      <c r="V68" s="124">
        <f>IF(RES_hhdet_in_tes!V68=0,"",RES_hhdet_in_tes!V68/RES_hhdet_in_fec!V68)</f>
        <v>0.88615256133714171</v>
      </c>
      <c r="W68" s="124">
        <f>IF(RES_hhdet_in_tes!W68=0,"",RES_hhdet_in_tes!W68/RES_hhdet_in_fec!W68)</f>
        <v>0.89913670398605139</v>
      </c>
      <c r="X68" s="124">
        <f>IF(RES_hhdet_in_tes!X68=0,"",RES_hhdet_in_tes!X68/RES_hhdet_in_fec!X68)</f>
        <v>0.9422134899065796</v>
      </c>
      <c r="Y68" s="124">
        <f>IF(RES_hhdet_in_tes!Y68=0,"",RES_hhdet_in_tes!Y68/RES_hhdet_in_fec!Y68)</f>
        <v>0.95086541661052115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0.53752798459849049</v>
      </c>
      <c r="D69" s="111">
        <f>IF(RES_hhdet_in_tes!D69=0,"",RES_hhdet_in_tes!D69/RES_hhdet_in_fec!D69)</f>
        <v>0.54397254319677135</v>
      </c>
      <c r="E69" s="111">
        <f>IF(RES_hhdet_in_tes!E69=0,"",RES_hhdet_in_tes!E69/RES_hhdet_in_fec!E69)</f>
        <v>0.55070900236437981</v>
      </c>
      <c r="F69" s="111">
        <f>IF(RES_hhdet_in_tes!F69=0,"",RES_hhdet_in_tes!F69/RES_hhdet_in_fec!F69)</f>
        <v>0.55749736052887378</v>
      </c>
      <c r="G69" s="111">
        <f>IF(RES_hhdet_in_tes!G69=0,"",RES_hhdet_in_tes!G69/RES_hhdet_in_fec!G69)</f>
        <v>0.56455245505146856</v>
      </c>
      <c r="H69" s="111">
        <f>IF(RES_hhdet_in_tes!H69=0,"",RES_hhdet_in_tes!H69/RES_hhdet_in_fec!H69)</f>
        <v>0.57184576303532619</v>
      </c>
      <c r="I69" s="111">
        <f>IF(RES_hhdet_in_tes!I69=0,"",RES_hhdet_in_tes!I69/RES_hhdet_in_fec!I69)</f>
        <v>0.57942793767659406</v>
      </c>
      <c r="J69" s="111">
        <f>IF(RES_hhdet_in_tes!J69=0,"",RES_hhdet_in_tes!J69/RES_hhdet_in_fec!J69)</f>
        <v>0.58751165303865827</v>
      </c>
      <c r="K69" s="111">
        <f>IF(RES_hhdet_in_tes!K69=0,"",RES_hhdet_in_tes!K69/RES_hhdet_in_fec!K69)</f>
        <v>0.59627474337158959</v>
      </c>
      <c r="L69" s="111">
        <f>IF(RES_hhdet_in_tes!L69=0,"",RES_hhdet_in_tes!L69/RES_hhdet_in_fec!L69)</f>
        <v>0.60575946153142068</v>
      </c>
      <c r="M69" s="111">
        <f>IF(RES_hhdet_in_tes!M69=0,"",RES_hhdet_in_tes!M69/RES_hhdet_in_fec!M69)</f>
        <v>0.62039270160592119</v>
      </c>
      <c r="N69" s="111">
        <f>IF(RES_hhdet_in_tes!N69=0,"",RES_hhdet_in_tes!N69/RES_hhdet_in_fec!N69)</f>
        <v>0.64154133229764088</v>
      </c>
      <c r="O69" s="111">
        <f>IF(RES_hhdet_in_tes!O69=0,"",RES_hhdet_in_tes!O69/RES_hhdet_in_fec!O69)</f>
        <v>0.67018094194862132</v>
      </c>
      <c r="P69" s="111">
        <f>IF(RES_hhdet_in_tes!P69=0,"",RES_hhdet_in_tes!P69/RES_hhdet_in_fec!P69)</f>
        <v>0.70348119842372248</v>
      </c>
      <c r="Q69" s="111">
        <f>IF(RES_hhdet_in_tes!Q69=0,"",RES_hhdet_in_tes!Q69/RES_hhdet_in_fec!Q69)</f>
        <v>0.73263639216254572</v>
      </c>
      <c r="R69" s="111">
        <f>IF(RES_hhdet_in_tes!R69=0,"",RES_hhdet_in_tes!R69/RES_hhdet_in_fec!R69)</f>
        <v>0.75045818042529655</v>
      </c>
      <c r="S69" s="111">
        <f>IF(RES_hhdet_in_tes!S69=0,"",RES_hhdet_in_tes!S69/RES_hhdet_in_fec!S69)</f>
        <v>0.76563544799137528</v>
      </c>
      <c r="T69" s="111">
        <f>IF(RES_hhdet_in_tes!T69=0,"",RES_hhdet_in_tes!T69/RES_hhdet_in_fec!T69)</f>
        <v>0.77840642253259817</v>
      </c>
      <c r="U69" s="111">
        <f>IF(RES_hhdet_in_tes!U69=0,"",RES_hhdet_in_tes!U69/RES_hhdet_in_fec!U69)</f>
        <v>0.78899796200578343</v>
      </c>
      <c r="V69" s="111">
        <f>IF(RES_hhdet_in_tes!V69=0,"",RES_hhdet_in_tes!V69/RES_hhdet_in_fec!V69)</f>
        <v>0.7976090357863983</v>
      </c>
      <c r="W69" s="111">
        <f>IF(RES_hhdet_in_tes!W69=0,"",RES_hhdet_in_tes!W69/RES_hhdet_in_fec!W69)</f>
        <v>0.80330789444898842</v>
      </c>
      <c r="X69" s="111">
        <f>IF(RES_hhdet_in_tes!X69=0,"",RES_hhdet_in_tes!X69/RES_hhdet_in_fec!X69)</f>
        <v>0.80592253246654499</v>
      </c>
      <c r="Y69" s="111">
        <f>IF(RES_hhdet_in_tes!Y69=0,"",RES_hhdet_in_tes!Y69/RES_hhdet_in_fec!Y69)</f>
        <v>0.8074555683370076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>
        <f>IF(RES_hhdet_in_tes!D70=0,"",RES_hhdet_in_tes!D70/RES_hhdet_in_fec!D70)</f>
        <v>0.92305325904808999</v>
      </c>
      <c r="E70" s="111">
        <f>IF(RES_hhdet_in_tes!E70=0,"",RES_hhdet_in_tes!E70/RES_hhdet_in_fec!E70)</f>
        <v>0.88908326733148679</v>
      </c>
      <c r="F70" s="111">
        <f>IF(RES_hhdet_in_tes!F70=0,"",RES_hhdet_in_tes!F70/RES_hhdet_in_fec!F70)</f>
        <v>0.91314349958655072</v>
      </c>
      <c r="G70" s="111">
        <f>IF(RES_hhdet_in_tes!G70=0,"",RES_hhdet_in_tes!G70/RES_hhdet_in_fec!G70)</f>
        <v>0.85333894336913652</v>
      </c>
      <c r="H70" s="111">
        <f>IF(RES_hhdet_in_tes!H70=0,"",RES_hhdet_in_tes!H70/RES_hhdet_in_fec!H70)</f>
        <v>0.86640275759806851</v>
      </c>
      <c r="I70" s="111">
        <f>IF(RES_hhdet_in_tes!I70=0,"",RES_hhdet_in_tes!I70/RES_hhdet_in_fec!I70)</f>
        <v>0.86956668388164216</v>
      </c>
      <c r="J70" s="111">
        <f>IF(RES_hhdet_in_tes!J70=0,"",RES_hhdet_in_tes!J70/RES_hhdet_in_fec!J70)</f>
        <v>0.87594898533403021</v>
      </c>
      <c r="K70" s="111">
        <f>IF(RES_hhdet_in_tes!K70=0,"",RES_hhdet_in_tes!K70/RES_hhdet_in_fec!K70)</f>
        <v>0.87646144033495887</v>
      </c>
      <c r="L70" s="111">
        <f>IF(RES_hhdet_in_tes!L70=0,"",RES_hhdet_in_tes!L70/RES_hhdet_in_fec!L70)</f>
        <v>0.88148331761884302</v>
      </c>
      <c r="M70" s="111">
        <f>IF(RES_hhdet_in_tes!M70=0,"",RES_hhdet_in_tes!M70/RES_hhdet_in_fec!M70)</f>
        <v>0.89104969061625716</v>
      </c>
      <c r="N70" s="111">
        <f>IF(RES_hhdet_in_tes!N70=0,"",RES_hhdet_in_tes!N70/RES_hhdet_in_fec!N70)</f>
        <v>0.91477309447086086</v>
      </c>
      <c r="O70" s="111">
        <f>IF(RES_hhdet_in_tes!O70=0,"",RES_hhdet_in_tes!O70/RES_hhdet_in_fec!O70)</f>
        <v>0.91619269807699943</v>
      </c>
      <c r="P70" s="111">
        <f>IF(RES_hhdet_in_tes!P70=0,"",RES_hhdet_in_tes!P70/RES_hhdet_in_fec!P70)</f>
        <v>0.93001314491705134</v>
      </c>
      <c r="Q70" s="111">
        <f>IF(RES_hhdet_in_tes!Q70=0,"",RES_hhdet_in_tes!Q70/RES_hhdet_in_fec!Q70)</f>
        <v>0.94020666292103083</v>
      </c>
      <c r="R70" s="111" t="str">
        <f>IF(RES_hhdet_in_tes!R70=0,"",RES_hhdet_in_tes!R70/RES_hhdet_in_fec!R70)</f>
        <v/>
      </c>
      <c r="S70" s="111">
        <f>IF(RES_hhdet_in_tes!S70=0,"",RES_hhdet_in_tes!S70/RES_hhdet_in_fec!S70)</f>
        <v>0.94314727384653407</v>
      </c>
      <c r="T70" s="111">
        <f>IF(RES_hhdet_in_tes!T70=0,"",RES_hhdet_in_tes!T70/RES_hhdet_in_fec!T70)</f>
        <v>0.95098689324236774</v>
      </c>
      <c r="U70" s="111">
        <f>IF(RES_hhdet_in_tes!U70=0,"",RES_hhdet_in_tes!U70/RES_hhdet_in_fec!U70)</f>
        <v>0.9580951054554685</v>
      </c>
      <c r="V70" s="111">
        <f>IF(RES_hhdet_in_tes!V70=0,"",RES_hhdet_in_tes!V70/RES_hhdet_in_fec!V70)</f>
        <v>0.96227677205332107</v>
      </c>
      <c r="W70" s="111">
        <f>IF(RES_hhdet_in_tes!W70=0,"",RES_hhdet_in_tes!W70/RES_hhdet_in_fec!W70)</f>
        <v>0.956425805109267</v>
      </c>
      <c r="X70" s="111">
        <f>IF(RES_hhdet_in_tes!X70=0,"",RES_hhdet_in_tes!X70/RES_hhdet_in_fec!X70)</f>
        <v>0.95620360629384971</v>
      </c>
      <c r="Y70" s="111">
        <f>IF(RES_hhdet_in_tes!Y70=0,"",RES_hhdet_in_tes!Y70/RES_hhdet_in_fec!Y70)</f>
        <v>0.9624352007440331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>
        <f>IF(RES_hhdet_in_tes!D71=0,"",RES_hhdet_in_tes!D71/RES_hhdet_in_fec!D71)</f>
        <v>0.54397254319677135</v>
      </c>
      <c r="E71" s="112">
        <f>IF(RES_hhdet_in_tes!E71=0,"",RES_hhdet_in_tes!E71/RES_hhdet_in_fec!E71)</f>
        <v>0.55070900236437981</v>
      </c>
      <c r="F71" s="112">
        <f>IF(RES_hhdet_in_tes!F71=0,"",RES_hhdet_in_tes!F71/RES_hhdet_in_fec!F71)</f>
        <v>0.55749736052887378</v>
      </c>
      <c r="G71" s="112">
        <f>IF(RES_hhdet_in_tes!G71=0,"",RES_hhdet_in_tes!G71/RES_hhdet_in_fec!G71)</f>
        <v>0.56455245505146856</v>
      </c>
      <c r="H71" s="112">
        <f>IF(RES_hhdet_in_tes!H71=0,"",RES_hhdet_in_tes!H71/RES_hhdet_in_fec!H71)</f>
        <v>0.57184576303532619</v>
      </c>
      <c r="I71" s="112">
        <f>IF(RES_hhdet_in_tes!I71=0,"",RES_hhdet_in_tes!I71/RES_hhdet_in_fec!I71)</f>
        <v>0.57942793767659406</v>
      </c>
      <c r="J71" s="112">
        <f>IF(RES_hhdet_in_tes!J71=0,"",RES_hhdet_in_tes!J71/RES_hhdet_in_fec!J71)</f>
        <v>0.58751165303865827</v>
      </c>
      <c r="K71" s="112">
        <f>IF(RES_hhdet_in_tes!K71=0,"",RES_hhdet_in_tes!K71/RES_hhdet_in_fec!K71)</f>
        <v>0.59627474337158959</v>
      </c>
      <c r="L71" s="112">
        <f>IF(RES_hhdet_in_tes!L71=0,"",RES_hhdet_in_tes!L71/RES_hhdet_in_fec!L71)</f>
        <v>0.60575946153142068</v>
      </c>
      <c r="M71" s="112">
        <f>IF(RES_hhdet_in_tes!M71=0,"",RES_hhdet_in_tes!M71/RES_hhdet_in_fec!M71)</f>
        <v>0.62039270160592119</v>
      </c>
      <c r="N71" s="112">
        <f>IF(RES_hhdet_in_tes!N71=0,"",RES_hhdet_in_tes!N71/RES_hhdet_in_fec!N71)</f>
        <v>0.64154133229764088</v>
      </c>
      <c r="O71" s="112">
        <f>IF(RES_hhdet_in_tes!O71=0,"",RES_hhdet_in_tes!O71/RES_hhdet_in_fec!O71)</f>
        <v>0.67018094194862132</v>
      </c>
      <c r="P71" s="112">
        <f>IF(RES_hhdet_in_tes!P71=0,"",RES_hhdet_in_tes!P71/RES_hhdet_in_fec!P71)</f>
        <v>0.70348119842372248</v>
      </c>
      <c r="Q71" s="112">
        <f>IF(RES_hhdet_in_tes!Q71=0,"",RES_hhdet_in_tes!Q71/RES_hhdet_in_fec!Q71)</f>
        <v>0.73263639216254584</v>
      </c>
      <c r="R71" s="112" t="str">
        <f>IF(RES_hhdet_in_tes!R71=0,"",RES_hhdet_in_tes!R71/RES_hhdet_in_fec!R71)</f>
        <v/>
      </c>
      <c r="S71" s="112">
        <f>IF(RES_hhdet_in_tes!S71=0,"",RES_hhdet_in_tes!S71/RES_hhdet_in_fec!S71)</f>
        <v>0.76563544799137528</v>
      </c>
      <c r="T71" s="112">
        <f>IF(RES_hhdet_in_tes!T71=0,"",RES_hhdet_in_tes!T71/RES_hhdet_in_fec!T71)</f>
        <v>0.77840642253259806</v>
      </c>
      <c r="U71" s="112">
        <f>IF(RES_hhdet_in_tes!U71=0,"",RES_hhdet_in_tes!U71/RES_hhdet_in_fec!U71)</f>
        <v>0.78899796200578343</v>
      </c>
      <c r="V71" s="112">
        <f>IF(RES_hhdet_in_tes!V71=0,"",RES_hhdet_in_tes!V71/RES_hhdet_in_fec!V71)</f>
        <v>0.7976090357863983</v>
      </c>
      <c r="W71" s="112">
        <f>IF(RES_hhdet_in_tes!W71=0,"",RES_hhdet_in_tes!W71/RES_hhdet_in_fec!W71)</f>
        <v>0.80330789444898854</v>
      </c>
      <c r="X71" s="112">
        <f>IF(RES_hhdet_in_tes!X71=0,"",RES_hhdet_in_tes!X71/RES_hhdet_in_fec!X71)</f>
        <v>0.80592253246654499</v>
      </c>
      <c r="Y71" s="112">
        <f>IF(RES_hhdet_in_tes!Y71=0,"",RES_hhdet_in_tes!Y71/RES_hhdet_in_fec!Y71)</f>
        <v>0.80745556833700749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 t="str">
        <f>IF(RES_hhdet_in_tes!R72=0,"",RES_hhdet_in_tes!R72/RES_hhdet_in_fec!R72)</f>
        <v/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>
        <f>IF(RES_hhdet_in_tes!X72=0,"",RES_hhdet_in_tes!X72/RES_hhdet_in_fec!X72)</f>
        <v>1</v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0.60689210499750512</v>
      </c>
      <c r="D73" s="112">
        <f>IF(RES_hhdet_in_tes!D73=0,"",RES_hhdet_in_tes!D73/RES_hhdet_in_fec!D73)</f>
        <v>0.60843080568846009</v>
      </c>
      <c r="E73" s="112">
        <f>IF(RES_hhdet_in_tes!E73=0,"",RES_hhdet_in_tes!E73/RES_hhdet_in_fec!E73)</f>
        <v>0.61011530185696028</v>
      </c>
      <c r="F73" s="112">
        <f>IF(RES_hhdet_in_tes!F73=0,"",RES_hhdet_in_tes!F73/RES_hhdet_in_fec!F73)</f>
        <v>0.6118201222770806</v>
      </c>
      <c r="G73" s="112">
        <f>IF(RES_hhdet_in_tes!G73=0,"",RES_hhdet_in_tes!G73/RES_hhdet_in_fec!G73)</f>
        <v>0.61366034939823799</v>
      </c>
      <c r="H73" s="112">
        <f>IF(RES_hhdet_in_tes!H73=0,"",RES_hhdet_in_tes!H73/RES_hhdet_in_fec!H73)</f>
        <v>0.61562299288165312</v>
      </c>
      <c r="I73" s="112">
        <f>IF(RES_hhdet_in_tes!I73=0,"",RES_hhdet_in_tes!I73/RES_hhdet_in_fec!I73)</f>
        <v>0.61773789911583554</v>
      </c>
      <c r="J73" s="112">
        <f>IF(RES_hhdet_in_tes!J73=0,"",RES_hhdet_in_tes!J73/RES_hhdet_in_fec!J73)</f>
        <v>0.6201247430759137</v>
      </c>
      <c r="K73" s="112">
        <f>IF(RES_hhdet_in_tes!K73=0,"",RES_hhdet_in_tes!K73/RES_hhdet_in_fec!K73)</f>
        <v>0.62288924737915252</v>
      </c>
      <c r="L73" s="112">
        <f>IF(RES_hhdet_in_tes!L73=0,"",RES_hhdet_in_tes!L73/RES_hhdet_in_fec!L73)</f>
        <v>0.62606776139293674</v>
      </c>
      <c r="M73" s="112">
        <f>IF(RES_hhdet_in_tes!M73=0,"",RES_hhdet_in_tes!M73/RES_hhdet_in_fec!M73)</f>
        <v>0.6321104993675839</v>
      </c>
      <c r="N73" s="112">
        <f>IF(RES_hhdet_in_tes!N73=0,"",RES_hhdet_in_tes!N73/RES_hhdet_in_fec!N73)</f>
        <v>0.64207443006660325</v>
      </c>
      <c r="O73" s="112">
        <f>IF(RES_hhdet_in_tes!O73=0,"",RES_hhdet_in_tes!O73/RES_hhdet_in_fec!O73)</f>
        <v>0.657268129159294</v>
      </c>
      <c r="P73" s="112">
        <f>IF(RES_hhdet_in_tes!P73=0,"",RES_hhdet_in_tes!P73/RES_hhdet_in_fec!P73)</f>
        <v>0.67697125904218847</v>
      </c>
      <c r="Q73" s="112">
        <f>IF(RES_hhdet_in_tes!Q73=0,"",RES_hhdet_in_tes!Q73/RES_hhdet_in_fec!Q73)</f>
        <v>0.69598058735165402</v>
      </c>
      <c r="R73" s="112">
        <f>IF(RES_hhdet_in_tes!R73=0,"",RES_hhdet_in_tes!R73/RES_hhdet_in_fec!R73)</f>
        <v>0.70884494793074526</v>
      </c>
      <c r="S73" s="112">
        <f>IF(RES_hhdet_in_tes!S73=0,"",RES_hhdet_in_tes!S73/RES_hhdet_in_fec!S73)</f>
        <v>0.72130829591943391</v>
      </c>
      <c r="T73" s="112">
        <f>IF(RES_hhdet_in_tes!T73=0,"",RES_hhdet_in_tes!T73/RES_hhdet_in_fec!T73)</f>
        <v>0.73367492166105885</v>
      </c>
      <c r="U73" s="112">
        <f>IF(RES_hhdet_in_tes!U73=0,"",RES_hhdet_in_tes!U73/RES_hhdet_in_fec!U73)</f>
        <v>0.74606914342536401</v>
      </c>
      <c r="V73" s="112">
        <f>IF(RES_hhdet_in_tes!V73=0,"",RES_hhdet_in_tes!V73/RES_hhdet_in_fec!V73)</f>
        <v>0.75824502956097772</v>
      </c>
      <c r="W73" s="112">
        <f>IF(RES_hhdet_in_tes!W73=0,"",RES_hhdet_in_tes!W73/RES_hhdet_in_fec!W73)</f>
        <v>0.76936565293589798</v>
      </c>
      <c r="X73" s="112" t="str">
        <f>IF(RES_hhdet_in_tes!X73=0,"",RES_hhdet_in_tes!X73/RES_hhdet_in_fec!X73)</f>
        <v/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0.88588455965525037</v>
      </c>
      <c r="D74" s="113">
        <f>IF(RES_hhdet_in_tes!D74=0,"",RES_hhdet_in_tes!D74/RES_hhdet_in_fec!D74)</f>
        <v>0.88406879103289215</v>
      </c>
      <c r="E74" s="113">
        <f>IF(RES_hhdet_in_tes!E74=0,"",RES_hhdet_in_tes!E74/RES_hhdet_in_fec!E74)</f>
        <v>0.88831533196428003</v>
      </c>
      <c r="F74" s="113">
        <f>IF(RES_hhdet_in_tes!F74=0,"",RES_hhdet_in_tes!F74/RES_hhdet_in_fec!F74)</f>
        <v>0.88689221864090184</v>
      </c>
      <c r="G74" s="113">
        <f>IF(RES_hhdet_in_tes!G74=0,"",RES_hhdet_in_tes!G74/RES_hhdet_in_fec!G74)</f>
        <v>0.87477754857628032</v>
      </c>
      <c r="H74" s="113">
        <f>IF(RES_hhdet_in_tes!H74=0,"",RES_hhdet_in_tes!H74/RES_hhdet_in_fec!H74)</f>
        <v>0.88673737783625306</v>
      </c>
      <c r="I74" s="113">
        <f>IF(RES_hhdet_in_tes!I74=0,"",RES_hhdet_in_tes!I74/RES_hhdet_in_fec!I74)</f>
        <v>0.88649102134509528</v>
      </c>
      <c r="J74" s="113">
        <f>IF(RES_hhdet_in_tes!J74=0,"",RES_hhdet_in_tes!J74/RES_hhdet_in_fec!J74)</f>
        <v>0.88929930074279651</v>
      </c>
      <c r="K74" s="113">
        <f>IF(RES_hhdet_in_tes!K74=0,"",RES_hhdet_in_tes!K74/RES_hhdet_in_fec!K74)</f>
        <v>0.88961953239954927</v>
      </c>
      <c r="L74" s="113">
        <f>IF(RES_hhdet_in_tes!L74=0,"",RES_hhdet_in_tes!L74/RES_hhdet_in_fec!L74)</f>
        <v>0.89025716896234164</v>
      </c>
      <c r="M74" s="113">
        <f>IF(RES_hhdet_in_tes!M74=0,"",RES_hhdet_in_tes!M74/RES_hhdet_in_fec!M74)</f>
        <v>0.8948558176227871</v>
      </c>
      <c r="N74" s="113">
        <f>IF(RES_hhdet_in_tes!N74=0,"",RES_hhdet_in_tes!N74/RES_hhdet_in_fec!N74)</f>
        <v>0.91418246854220675</v>
      </c>
      <c r="O74" s="113">
        <f>IF(RES_hhdet_in_tes!O74=0,"",RES_hhdet_in_tes!O74/RES_hhdet_in_fec!O74)</f>
        <v>0.91249176551978983</v>
      </c>
      <c r="P74" s="113">
        <f>IF(RES_hhdet_in_tes!P74=0,"",RES_hhdet_in_tes!P74/RES_hhdet_in_fec!P74)</f>
        <v>0.92066744725813909</v>
      </c>
      <c r="Q74" s="113">
        <f>IF(RES_hhdet_in_tes!Q74=0,"",RES_hhdet_in_tes!Q74/RES_hhdet_in_fec!Q74)</f>
        <v>0.9298012493361103</v>
      </c>
      <c r="R74" s="113">
        <f>IF(RES_hhdet_in_tes!R74=0,"",RES_hhdet_in_tes!R74/RES_hhdet_in_fec!R74)</f>
        <v>0.92609848799783534</v>
      </c>
      <c r="S74" s="113">
        <f>IF(RES_hhdet_in_tes!S74=0,"",RES_hhdet_in_tes!S74/RES_hhdet_in_fec!S74)</f>
        <v>0.9298750941025421</v>
      </c>
      <c r="T74" s="113">
        <f>IF(RES_hhdet_in_tes!T74=0,"",RES_hhdet_in_tes!T74/RES_hhdet_in_fec!T74)</f>
        <v>0.93881689213525876</v>
      </c>
      <c r="U74" s="113">
        <f>IF(RES_hhdet_in_tes!U74=0,"",RES_hhdet_in_tes!U74/RES_hhdet_in_fec!U74)</f>
        <v>0.94730932001578849</v>
      </c>
      <c r="V74" s="113">
        <f>IF(RES_hhdet_in_tes!V74=0,"",RES_hhdet_in_tes!V74/RES_hhdet_in_fec!V74)</f>
        <v>0.95326078103164136</v>
      </c>
      <c r="W74" s="113">
        <f>IF(RES_hhdet_in_tes!W74=0,"",RES_hhdet_in_tes!W74/RES_hhdet_in_fec!W74)</f>
        <v>0.94660423871186461</v>
      </c>
      <c r="X74" s="113">
        <f>IF(RES_hhdet_in_tes!X74=0,"",RES_hhdet_in_tes!X74/RES_hhdet_in_fec!X74)</f>
        <v>0.94925508745603515</v>
      </c>
      <c r="Y74" s="113">
        <f>IF(RES_hhdet_in_tes!Y74=0,"",RES_hhdet_in_tes!Y74/RES_hhdet_in_fec!Y74)</f>
        <v>0.96059766385326317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0.60689210499750512</v>
      </c>
      <c r="D75" s="111">
        <f>IF(RES_hhdet_in_tes!D75=0,"",RES_hhdet_in_tes!D75/RES_hhdet_in_fec!D75)</f>
        <v>0.60843080568846009</v>
      </c>
      <c r="E75" s="111">
        <f>IF(RES_hhdet_in_tes!E75=0,"",RES_hhdet_in_tes!E75/RES_hhdet_in_fec!E75)</f>
        <v>0.61011530185696028</v>
      </c>
      <c r="F75" s="111">
        <f>IF(RES_hhdet_in_tes!F75=0,"",RES_hhdet_in_tes!F75/RES_hhdet_in_fec!F75)</f>
        <v>0.6118201222770806</v>
      </c>
      <c r="G75" s="111">
        <f>IF(RES_hhdet_in_tes!G75=0,"",RES_hhdet_in_tes!G75/RES_hhdet_in_fec!G75)</f>
        <v>0.61366034939823799</v>
      </c>
      <c r="H75" s="111">
        <f>IF(RES_hhdet_in_tes!H75=0,"",RES_hhdet_in_tes!H75/RES_hhdet_in_fec!H75)</f>
        <v>0.61562299288165312</v>
      </c>
      <c r="I75" s="111">
        <f>IF(RES_hhdet_in_tes!I75=0,"",RES_hhdet_in_tes!I75/RES_hhdet_in_fec!I75)</f>
        <v>0.61773789911583554</v>
      </c>
      <c r="J75" s="111">
        <f>IF(RES_hhdet_in_tes!J75=0,"",RES_hhdet_in_tes!J75/RES_hhdet_in_fec!J75)</f>
        <v>0.6201247430759137</v>
      </c>
      <c r="K75" s="111">
        <f>IF(RES_hhdet_in_tes!K75=0,"",RES_hhdet_in_tes!K75/RES_hhdet_in_fec!K75)</f>
        <v>0.62288924737915252</v>
      </c>
      <c r="L75" s="111">
        <f>IF(RES_hhdet_in_tes!L75=0,"",RES_hhdet_in_tes!L75/RES_hhdet_in_fec!L75)</f>
        <v>0.62606776139293674</v>
      </c>
      <c r="M75" s="111">
        <f>IF(RES_hhdet_in_tes!M75=0,"",RES_hhdet_in_tes!M75/RES_hhdet_in_fec!M75)</f>
        <v>0.6321104993675839</v>
      </c>
      <c r="N75" s="111">
        <f>IF(RES_hhdet_in_tes!N75=0,"",RES_hhdet_in_tes!N75/RES_hhdet_in_fec!N75)</f>
        <v>0.64207443006660325</v>
      </c>
      <c r="O75" s="111">
        <f>IF(RES_hhdet_in_tes!O75=0,"",RES_hhdet_in_tes!O75/RES_hhdet_in_fec!O75)</f>
        <v>0.657268129159294</v>
      </c>
      <c r="P75" s="111">
        <f>IF(RES_hhdet_in_tes!P75=0,"",RES_hhdet_in_tes!P75/RES_hhdet_in_fec!P75)</f>
        <v>0.67697125904218847</v>
      </c>
      <c r="Q75" s="111">
        <f>IF(RES_hhdet_in_tes!Q75=0,"",RES_hhdet_in_tes!Q75/RES_hhdet_in_fec!Q75)</f>
        <v>0.69598058735165402</v>
      </c>
      <c r="R75" s="111">
        <f>IF(RES_hhdet_in_tes!R75=0,"",RES_hhdet_in_tes!R75/RES_hhdet_in_fec!R75)</f>
        <v>0.70884494793074526</v>
      </c>
      <c r="S75" s="111">
        <f>IF(RES_hhdet_in_tes!S75=0,"",RES_hhdet_in_tes!S75/RES_hhdet_in_fec!S75)</f>
        <v>0.72130829591943391</v>
      </c>
      <c r="T75" s="111">
        <f>IF(RES_hhdet_in_tes!T75=0,"",RES_hhdet_in_tes!T75/RES_hhdet_in_fec!T75)</f>
        <v>0.73367492166105885</v>
      </c>
      <c r="U75" s="111">
        <f>IF(RES_hhdet_in_tes!U75=0,"",RES_hhdet_in_tes!U75/RES_hhdet_in_fec!U75)</f>
        <v>0.7460691434253639</v>
      </c>
      <c r="V75" s="111">
        <f>IF(RES_hhdet_in_tes!V75=0,"",RES_hhdet_in_tes!V75/RES_hhdet_in_fec!V75)</f>
        <v>0.75824502956097783</v>
      </c>
      <c r="W75" s="111">
        <f>IF(RES_hhdet_in_tes!W75=0,"",RES_hhdet_in_tes!W75/RES_hhdet_in_fec!W75)</f>
        <v>0.76936565293589798</v>
      </c>
      <c r="X75" s="111">
        <f>IF(RES_hhdet_in_tes!X75=0,"",RES_hhdet_in_tes!X75/RES_hhdet_in_fec!X75)</f>
        <v>0.7810983479343393</v>
      </c>
      <c r="Y75" s="111">
        <f>IF(RES_hhdet_in_tes!Y75=0,"",RES_hhdet_in_tes!Y75/RES_hhdet_in_fec!Y75)</f>
        <v>0.79204423925320044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0.7488925083254766</v>
      </c>
      <c r="D77" s="124">
        <f>IF(RES_hhdet_in_tes!D77=0,"",RES_hhdet_in_tes!D77/RES_hhdet_in_fec!D77)</f>
        <v>0.74906855963059704</v>
      </c>
      <c r="E77" s="124">
        <f>IF(RES_hhdet_in_tes!E77=0,"",RES_hhdet_in_tes!E77/RES_hhdet_in_fec!E77)</f>
        <v>0.74990348609616175</v>
      </c>
      <c r="F77" s="124">
        <f>IF(RES_hhdet_in_tes!F77=0,"",RES_hhdet_in_tes!F77/RES_hhdet_in_fec!F77)</f>
        <v>0.75160947725443594</v>
      </c>
      <c r="G77" s="124">
        <f>IF(RES_hhdet_in_tes!G77=0,"",RES_hhdet_in_tes!G77/RES_hhdet_in_fec!G77)</f>
        <v>0.75273485142852692</v>
      </c>
      <c r="H77" s="124">
        <f>IF(RES_hhdet_in_tes!H77=0,"",RES_hhdet_in_tes!H77/RES_hhdet_in_fec!H77)</f>
        <v>0.7540268505338581</v>
      </c>
      <c r="I77" s="124">
        <f>IF(RES_hhdet_in_tes!I77=0,"",RES_hhdet_in_tes!I77/RES_hhdet_in_fec!I77)</f>
        <v>0.75622402385972887</v>
      </c>
      <c r="J77" s="124">
        <f>IF(RES_hhdet_in_tes!J77=0,"",RES_hhdet_in_tes!J77/RES_hhdet_in_fec!J77)</f>
        <v>0.75863879931072253</v>
      </c>
      <c r="K77" s="124">
        <f>IF(RES_hhdet_in_tes!K77=0,"",RES_hhdet_in_tes!K77/RES_hhdet_in_fec!K77)</f>
        <v>0.76084775389505088</v>
      </c>
      <c r="L77" s="124">
        <f>IF(RES_hhdet_in_tes!L77=0,"",RES_hhdet_in_tes!L77/RES_hhdet_in_fec!L77)</f>
        <v>0.76308215024112058</v>
      </c>
      <c r="M77" s="124">
        <f>IF(RES_hhdet_in_tes!M77=0,"",RES_hhdet_in_tes!M77/RES_hhdet_in_fec!M77)</f>
        <v>0.76625615686866477</v>
      </c>
      <c r="N77" s="124">
        <f>IF(RES_hhdet_in_tes!N77=0,"",RES_hhdet_in_tes!N77/RES_hhdet_in_fec!N77)</f>
        <v>0.7698720434476779</v>
      </c>
      <c r="O77" s="124">
        <f>IF(RES_hhdet_in_tes!O77=0,"",RES_hhdet_in_tes!O77/RES_hhdet_in_fec!O77)</f>
        <v>0.77506109068042717</v>
      </c>
      <c r="P77" s="124">
        <f>IF(RES_hhdet_in_tes!P77=0,"",RES_hhdet_in_tes!P77/RES_hhdet_in_fec!P77)</f>
        <v>0.78150147248853252</v>
      </c>
      <c r="Q77" s="124">
        <f>IF(RES_hhdet_in_tes!Q77=0,"",RES_hhdet_in_tes!Q77/RES_hhdet_in_fec!Q77)</f>
        <v>0.78984890991622647</v>
      </c>
      <c r="R77" s="124">
        <f>IF(RES_hhdet_in_tes!R77=0,"",RES_hhdet_in_tes!R77/RES_hhdet_in_fec!R77)</f>
        <v>0.7986355140524164</v>
      </c>
      <c r="S77" s="124">
        <f>IF(RES_hhdet_in_tes!S77=0,"",RES_hhdet_in_tes!S77/RES_hhdet_in_fec!S77)</f>
        <v>0.81743231774819602</v>
      </c>
      <c r="T77" s="124">
        <f>IF(RES_hhdet_in_tes!T77=0,"",RES_hhdet_in_tes!T77/RES_hhdet_in_fec!T77)</f>
        <v>0.83536621798164312</v>
      </c>
      <c r="U77" s="124">
        <f>IF(RES_hhdet_in_tes!U77=0,"",RES_hhdet_in_tes!U77/RES_hhdet_in_fec!U77)</f>
        <v>0.85282395894584861</v>
      </c>
      <c r="V77" s="124">
        <f>IF(RES_hhdet_in_tes!V77=0,"",RES_hhdet_in_tes!V77/RES_hhdet_in_fec!V77)</f>
        <v>0.86827070309997878</v>
      </c>
      <c r="W77" s="124">
        <f>IF(RES_hhdet_in_tes!W77=0,"",RES_hhdet_in_tes!W77/RES_hhdet_in_fec!W77)</f>
        <v>0.87547611623361299</v>
      </c>
      <c r="X77" s="124">
        <f>IF(RES_hhdet_in_tes!X77=0,"",RES_hhdet_in_tes!X77/RES_hhdet_in_fec!X77)</f>
        <v>0.88138460289163589</v>
      </c>
      <c r="Y77" s="124">
        <f>IF(RES_hhdet_in_tes!Y77=0,"",RES_hhdet_in_tes!Y77/RES_hhdet_in_fec!Y77)</f>
        <v>0.88300041876408675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0.58417708283429637</v>
      </c>
      <c r="D78" s="111">
        <f>IF(RES_hhdet_in_tes!D78=0,"",RES_hhdet_in_tes!D78/RES_hhdet_in_fec!D78)</f>
        <v>0.58479283333202481</v>
      </c>
      <c r="E78" s="111">
        <f>IF(RES_hhdet_in_tes!E78=0,"",RES_hhdet_in_tes!E78/RES_hhdet_in_fec!E78)</f>
        <v>0.58540863929569675</v>
      </c>
      <c r="F78" s="111">
        <f>IF(RES_hhdet_in_tes!F78=0,"",RES_hhdet_in_tes!F78/RES_hhdet_in_fec!F78)</f>
        <v>0.58602445282290627</v>
      </c>
      <c r="G78" s="111">
        <f>IF(RES_hhdet_in_tes!G78=0,"",RES_hhdet_in_tes!G78/RES_hhdet_in_fec!G78)</f>
        <v>0.58664031743098732</v>
      </c>
      <c r="H78" s="111">
        <f>IF(RES_hhdet_in_tes!H78=0,"",RES_hhdet_in_tes!H78/RES_hhdet_in_fec!H78)</f>
        <v>0.58725622779397202</v>
      </c>
      <c r="I78" s="111">
        <f>IF(RES_hhdet_in_tes!I78=0,"",RES_hhdet_in_tes!I78/RES_hhdet_in_fec!I78)</f>
        <v>0.58787219463453277</v>
      </c>
      <c r="J78" s="111">
        <f>IF(RES_hhdet_in_tes!J78=0,"",RES_hhdet_in_tes!J78/RES_hhdet_in_fec!J78)</f>
        <v>0.58848826187967351</v>
      </c>
      <c r="K78" s="111">
        <f>IF(RES_hhdet_in_tes!K78=0,"",RES_hhdet_in_tes!K78/RES_hhdet_in_fec!K78)</f>
        <v>0.58910446687890128</v>
      </c>
      <c r="L78" s="111">
        <f>IF(RES_hhdet_in_tes!L78=0,"",RES_hhdet_in_tes!L78/RES_hhdet_in_fec!L78)</f>
        <v>0.58972081962473999</v>
      </c>
      <c r="M78" s="111">
        <f>IF(RES_hhdet_in_tes!M78=0,"",RES_hhdet_in_tes!M78/RES_hhdet_in_fec!M78)</f>
        <v>0.59018890435763949</v>
      </c>
      <c r="N78" s="111">
        <f>IF(RES_hhdet_in_tes!N78=0,"",RES_hhdet_in_tes!N78/RES_hhdet_in_fec!N78)</f>
        <v>0.59045054170538747</v>
      </c>
      <c r="O78" s="111">
        <f>IF(RES_hhdet_in_tes!O78=0,"",RES_hhdet_in_tes!O78/RES_hhdet_in_fec!O78)</f>
        <v>0.59060691547525257</v>
      </c>
      <c r="P78" s="111">
        <f>IF(RES_hhdet_in_tes!P78=0,"",RES_hhdet_in_tes!P78/RES_hhdet_in_fec!P78)</f>
        <v>0.59104325062954788</v>
      </c>
      <c r="Q78" s="111">
        <f>IF(RES_hhdet_in_tes!Q78=0,"",RES_hhdet_in_tes!Q78/RES_hhdet_in_fec!Q78)</f>
        <v>0.59281923663738445</v>
      </c>
      <c r="R78" s="111">
        <f>IF(RES_hhdet_in_tes!R78=0,"",RES_hhdet_in_tes!R78/RES_hhdet_in_fec!R78)</f>
        <v>0.59748430964625987</v>
      </c>
      <c r="S78" s="111">
        <f>IF(RES_hhdet_in_tes!S78=0,"",RES_hhdet_in_tes!S78/RES_hhdet_in_fec!S78)</f>
        <v>0.60406492820086188</v>
      </c>
      <c r="T78" s="111">
        <f>IF(RES_hhdet_in_tes!T78=0,"",RES_hhdet_in_tes!T78/RES_hhdet_in_fec!T78)</f>
        <v>0.61128515702806874</v>
      </c>
      <c r="U78" s="111">
        <f>IF(RES_hhdet_in_tes!U78=0,"",RES_hhdet_in_tes!U78/RES_hhdet_in_fec!U78)</f>
        <v>0.61786906085477555</v>
      </c>
      <c r="V78" s="111">
        <f>IF(RES_hhdet_in_tes!V78=0,"",RES_hhdet_in_tes!V78/RES_hhdet_in_fec!V78)</f>
        <v>0.62254070440786913</v>
      </c>
      <c r="W78" s="111">
        <f>IF(RES_hhdet_in_tes!W78=0,"",RES_hhdet_in_tes!W78/RES_hhdet_in_fec!W78)</f>
        <v>0.62478593176857711</v>
      </c>
      <c r="X78" s="111">
        <f>IF(RES_hhdet_in_tes!X78=0,"",RES_hhdet_in_tes!X78/RES_hhdet_in_fec!X78)</f>
        <v>0.62519901764612562</v>
      </c>
      <c r="Y78" s="111">
        <f>IF(RES_hhdet_in_tes!Y78=0,"",RES_hhdet_in_tes!Y78/RES_hhdet_in_fec!Y78)</f>
        <v>0.62524032623388059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0.75022114548330698</v>
      </c>
      <c r="D79" s="45">
        <f>IF(RES_hhdet_in_tes!D79=0,"",RES_hhdet_in_tes!D79/RES_hhdet_in_fec!D79)</f>
        <v>0.75158196884376127</v>
      </c>
      <c r="E79" s="45">
        <f>IF(RES_hhdet_in_tes!E79=0,"",RES_hhdet_in_tes!E79/RES_hhdet_in_fec!E79)</f>
        <v>0.7530069553404608</v>
      </c>
      <c r="F79" s="45">
        <f>IF(RES_hhdet_in_tes!F79=0,"",RES_hhdet_in_tes!F79/RES_hhdet_in_fec!F79)</f>
        <v>0.75444069135573943</v>
      </c>
      <c r="G79" s="45">
        <f>IF(RES_hhdet_in_tes!G79=0,"",RES_hhdet_in_tes!G79/RES_hhdet_in_fec!G79)</f>
        <v>0.75593351784548568</v>
      </c>
      <c r="H79" s="45">
        <f>IF(RES_hhdet_in_tes!H79=0,"",RES_hhdet_in_tes!H79/RES_hhdet_in_fec!H79)</f>
        <v>0.75747927371757529</v>
      </c>
      <c r="I79" s="45">
        <f>IF(RES_hhdet_in_tes!I79=0,"",RES_hhdet_in_tes!I79/RES_hhdet_in_fec!I79)</f>
        <v>0.7590903629850102</v>
      </c>
      <c r="J79" s="45">
        <f>IF(RES_hhdet_in_tes!J79=0,"",RES_hhdet_in_tes!J79/RES_hhdet_in_fec!J79)</f>
        <v>0.76081760051083669</v>
      </c>
      <c r="K79" s="45">
        <f>IF(RES_hhdet_in_tes!K79=0,"",RES_hhdet_in_tes!K79/RES_hhdet_in_fec!K79)</f>
        <v>0.762704192294543</v>
      </c>
      <c r="L79" s="45">
        <f>IF(RES_hhdet_in_tes!L79=0,"",RES_hhdet_in_tes!L79/RES_hhdet_in_fec!L79)</f>
        <v>0.76476169771234814</v>
      </c>
      <c r="M79" s="45">
        <f>IF(RES_hhdet_in_tes!M79=0,"",RES_hhdet_in_tes!M79/RES_hhdet_in_fec!M79)</f>
        <v>0.76770347579707165</v>
      </c>
      <c r="N79" s="45">
        <f>IF(RES_hhdet_in_tes!N79=0,"",RES_hhdet_in_tes!N79/RES_hhdet_in_fec!N79)</f>
        <v>0.77173261308528851</v>
      </c>
      <c r="O79" s="45">
        <f>IF(RES_hhdet_in_tes!O79=0,"",RES_hhdet_in_tes!O79/RES_hhdet_in_fec!O79)</f>
        <v>0.77733069613101724</v>
      </c>
      <c r="P79" s="45">
        <f>IF(RES_hhdet_in_tes!P79=0,"",RES_hhdet_in_tes!P79/RES_hhdet_in_fec!P79)</f>
        <v>0.78473392833053057</v>
      </c>
      <c r="Q79" s="45">
        <f>IF(RES_hhdet_in_tes!Q79=0,"",RES_hhdet_in_tes!Q79/RES_hhdet_in_fec!Q79)</f>
        <v>0.79431378300535393</v>
      </c>
      <c r="R79" s="45">
        <f>IF(RES_hhdet_in_tes!R79=0,"",RES_hhdet_in_tes!R79/RES_hhdet_in_fec!R79)</f>
        <v>0.80734967483087527</v>
      </c>
      <c r="S79" s="45">
        <f>IF(RES_hhdet_in_tes!S79=0,"",RES_hhdet_in_tes!S79/RES_hhdet_in_fec!S79)</f>
        <v>0.82366183094876877</v>
      </c>
      <c r="T79" s="45">
        <f>IF(RES_hhdet_in_tes!T79=0,"",RES_hhdet_in_tes!T79/RES_hhdet_in_fec!T79)</f>
        <v>0.84122276277639785</v>
      </c>
      <c r="U79" s="45">
        <f>IF(RES_hhdet_in_tes!U79=0,"",RES_hhdet_in_tes!U79/RES_hhdet_in_fec!U79)</f>
        <v>0.85800498173117301</v>
      </c>
      <c r="V79" s="45">
        <f>IF(RES_hhdet_in_tes!V79=0,"",RES_hhdet_in_tes!V79/RES_hhdet_in_fec!V79)</f>
        <v>0.87198099923048289</v>
      </c>
      <c r="W79" s="45">
        <f>IF(RES_hhdet_in_tes!W79=0,"",RES_hhdet_in_tes!W79/RES_hhdet_in_fec!W79)</f>
        <v>0.88244637321493946</v>
      </c>
      <c r="X79" s="45">
        <f>IF(RES_hhdet_in_tes!X79=0,"",RES_hhdet_in_tes!X79/RES_hhdet_in_fec!X79)</f>
        <v>0.89018880975433767</v>
      </c>
      <c r="Y79" s="45">
        <f>IF(RES_hhdet_in_tes!Y79=0,"",RES_hhdet_in_tes!Y79/RES_hhdet_in_fec!Y79)</f>
        <v>0.8970547701484648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0.59011121626768015</v>
      </c>
      <c r="D81" s="119">
        <f>IF(RES_hhdet_in_tes!D81=0,"",RES_hhdet_in_tes!D81/RES_hhdet_in_fec!D81)</f>
        <v>0.5864419950405404</v>
      </c>
      <c r="E81" s="119">
        <f>IF(RES_hhdet_in_tes!E81=0,"",RES_hhdet_in_tes!E81/RES_hhdet_in_fec!E81)</f>
        <v>0.61571451586572279</v>
      </c>
      <c r="F81" s="119">
        <f>IF(RES_hhdet_in_tes!F81=0,"",RES_hhdet_in_tes!F81/RES_hhdet_in_fec!F81)</f>
        <v>0.60402317993644705</v>
      </c>
      <c r="G81" s="119">
        <f>IF(RES_hhdet_in_tes!G81=0,"",RES_hhdet_in_tes!G81/RES_hhdet_in_fec!G81)</f>
        <v>0.63561892524536501</v>
      </c>
      <c r="H81" s="119">
        <f>IF(RES_hhdet_in_tes!H81=0,"",RES_hhdet_in_tes!H81/RES_hhdet_in_fec!H81)</f>
        <v>0.65777449768113383</v>
      </c>
      <c r="I81" s="119">
        <f>IF(RES_hhdet_in_tes!I81=0,"",RES_hhdet_in_tes!I81/RES_hhdet_in_fec!I81)</f>
        <v>0.6518940347588329</v>
      </c>
      <c r="J81" s="119">
        <f>IF(RES_hhdet_in_tes!J81=0,"",RES_hhdet_in_tes!J81/RES_hhdet_in_fec!J81)</f>
        <v>0.64684183367193271</v>
      </c>
      <c r="K81" s="119">
        <f>IF(RES_hhdet_in_tes!K81=0,"",RES_hhdet_in_tes!K81/RES_hhdet_in_fec!K81)</f>
        <v>0.6856371786701726</v>
      </c>
      <c r="L81" s="119">
        <f>IF(RES_hhdet_in_tes!L81=0,"",RES_hhdet_in_tes!L81/RES_hhdet_in_fec!L81)</f>
        <v>0.71615632048329358</v>
      </c>
      <c r="M81" s="119">
        <f>IF(RES_hhdet_in_tes!M81=0,"",RES_hhdet_in_tes!M81/RES_hhdet_in_fec!M81)</f>
        <v>0.71228329492696552</v>
      </c>
      <c r="N81" s="119">
        <f>IF(RES_hhdet_in_tes!N81=0,"",RES_hhdet_in_tes!N81/RES_hhdet_in_fec!N81)</f>
        <v>0.79890540656561637</v>
      </c>
      <c r="O81" s="119">
        <f>IF(RES_hhdet_in_tes!O81=0,"",RES_hhdet_in_tes!O81/RES_hhdet_in_fec!O81)</f>
        <v>0.71948127804008222</v>
      </c>
      <c r="P81" s="119">
        <f>IF(RES_hhdet_in_tes!P81=0,"",RES_hhdet_in_tes!P81/RES_hhdet_in_fec!P81)</f>
        <v>0.72469232505451653</v>
      </c>
      <c r="Q81" s="119">
        <f>IF(RES_hhdet_in_tes!Q81=0,"",RES_hhdet_in_tes!Q81/RES_hhdet_in_fec!Q81)</f>
        <v>0.76075882194873845</v>
      </c>
      <c r="R81" s="119">
        <f>IF(RES_hhdet_in_tes!R81=0,"",RES_hhdet_in_tes!R81/RES_hhdet_in_fec!R81)</f>
        <v>0.81400253657046506</v>
      </c>
      <c r="S81" s="119">
        <f>IF(RES_hhdet_in_tes!S81=0,"",RES_hhdet_in_tes!S81/RES_hhdet_in_fec!S81)</f>
        <v>0.8428219175021433</v>
      </c>
      <c r="T81" s="119">
        <f>IF(RES_hhdet_in_tes!T81=0,"",RES_hhdet_in_tes!T81/RES_hhdet_in_fec!T81)</f>
        <v>0.81105163107427036</v>
      </c>
      <c r="U81" s="119">
        <f>IF(RES_hhdet_in_tes!U81=0,"",RES_hhdet_in_tes!U81/RES_hhdet_in_fec!U81)</f>
        <v>0.81835749610736896</v>
      </c>
      <c r="V81" s="119">
        <f>IF(RES_hhdet_in_tes!V81=0,"",RES_hhdet_in_tes!V81/RES_hhdet_in_fec!V81)</f>
        <v>0.84912621956907741</v>
      </c>
      <c r="W81" s="119">
        <f>IF(RES_hhdet_in_tes!W81=0,"",RES_hhdet_in_tes!W81/RES_hhdet_in_fec!W81)</f>
        <v>0.85550635103191219</v>
      </c>
      <c r="X81" s="119">
        <f>IF(RES_hhdet_in_tes!X81=0,"",RES_hhdet_in_tes!X81/RES_hhdet_in_fec!X81)</f>
        <v>0.89251414200585466</v>
      </c>
      <c r="Y81" s="119">
        <f>IF(RES_hhdet_in_tes!Y81=0,"",RES_hhdet_in_tes!Y81/RES_hhdet_in_fec!Y81)</f>
        <v>1.1284289499733833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0.52431549356482854</v>
      </c>
      <c r="D82" s="124">
        <f>IF(RES_hhdet_in_tes!D82=0,"",RES_hhdet_in_tes!D82/RES_hhdet_in_fec!D82)</f>
        <v>0.53480353925452484</v>
      </c>
      <c r="E82" s="124">
        <f>IF(RES_hhdet_in_tes!E82=0,"",RES_hhdet_in_tes!E82/RES_hhdet_in_fec!E82)</f>
        <v>0.54518519027952361</v>
      </c>
      <c r="F82" s="124">
        <f>IF(RES_hhdet_in_tes!F82=0,"",RES_hhdet_in_tes!F82/RES_hhdet_in_fec!F82)</f>
        <v>0.55593286952905729</v>
      </c>
      <c r="G82" s="124">
        <f>IF(RES_hhdet_in_tes!G82=0,"",RES_hhdet_in_tes!G82/RES_hhdet_in_fec!G82)</f>
        <v>0.56657971627620973</v>
      </c>
      <c r="H82" s="124">
        <f>IF(RES_hhdet_in_tes!H82=0,"",RES_hhdet_in_tes!H82/RES_hhdet_in_fec!H82)</f>
        <v>0.57726538730751831</v>
      </c>
      <c r="I82" s="124">
        <f>IF(RES_hhdet_in_tes!I82=0,"",RES_hhdet_in_tes!I82/RES_hhdet_in_fec!I82)</f>
        <v>0.58791909802348197</v>
      </c>
      <c r="J82" s="124">
        <f>IF(RES_hhdet_in_tes!J82=0,"",RES_hhdet_in_tes!J82/RES_hhdet_in_fec!J82)</f>
        <v>0.59873010355264233</v>
      </c>
      <c r="K82" s="124">
        <f>IF(RES_hhdet_in_tes!K82=0,"",RES_hhdet_in_tes!K82/RES_hhdet_in_fec!K82)</f>
        <v>0.60960087631871696</v>
      </c>
      <c r="L82" s="124">
        <f>IF(RES_hhdet_in_tes!L82=0,"",RES_hhdet_in_tes!L82/RES_hhdet_in_fec!L82)</f>
        <v>0.62017852929758255</v>
      </c>
      <c r="M82" s="124">
        <f>IF(RES_hhdet_in_tes!M82=0,"",RES_hhdet_in_tes!M82/RES_hhdet_in_fec!M82)</f>
        <v>0.62999753840692629</v>
      </c>
      <c r="N82" s="124">
        <f>IF(RES_hhdet_in_tes!N82=0,"",RES_hhdet_in_tes!N82/RES_hhdet_in_fec!N82)</f>
        <v>0.63829700795852184</v>
      </c>
      <c r="O82" s="124">
        <f>IF(RES_hhdet_in_tes!O82=0,"",RES_hhdet_in_tes!O82/RES_hhdet_in_fec!O82)</f>
        <v>0.64542249881563407</v>
      </c>
      <c r="P82" s="124">
        <f>IF(RES_hhdet_in_tes!P82=0,"",RES_hhdet_in_tes!P82/RES_hhdet_in_fec!P82)</f>
        <v>0.65147555139260271</v>
      </c>
      <c r="Q82" s="124">
        <f>IF(RES_hhdet_in_tes!Q82=0,"",RES_hhdet_in_tes!Q82/RES_hhdet_in_fec!Q82)</f>
        <v>0.65852554105143146</v>
      </c>
      <c r="R82" s="124">
        <f>IF(RES_hhdet_in_tes!R82=0,"",RES_hhdet_in_tes!R82/RES_hhdet_in_fec!R82)</f>
        <v>0.66923421327495192</v>
      </c>
      <c r="S82" s="124">
        <f>IF(RES_hhdet_in_tes!S82=0,"",RES_hhdet_in_tes!S82/RES_hhdet_in_fec!S82)</f>
        <v>0.68128800757584851</v>
      </c>
      <c r="T82" s="124">
        <f>IF(RES_hhdet_in_tes!T82=0,"",RES_hhdet_in_tes!T82/RES_hhdet_in_fec!T82)</f>
        <v>0.69344622914395049</v>
      </c>
      <c r="U82" s="124">
        <f>IF(RES_hhdet_in_tes!U82=0,"",RES_hhdet_in_tes!U82/RES_hhdet_in_fec!U82)</f>
        <v>0.70467671018723366</v>
      </c>
      <c r="V82" s="124">
        <f>IF(RES_hhdet_in_tes!V82=0,"",RES_hhdet_in_tes!V82/RES_hhdet_in_fec!V82)</f>
        <v>0.71409655601573396</v>
      </c>
      <c r="W82" s="124">
        <f>IF(RES_hhdet_in_tes!W82=0,"",RES_hhdet_in_tes!W82/RES_hhdet_in_fec!W82)</f>
        <v>0.72166380610282022</v>
      </c>
      <c r="X82" s="124">
        <f>IF(RES_hhdet_in_tes!X82=0,"",RES_hhdet_in_tes!X82/RES_hhdet_in_fec!X82)</f>
        <v>0.72856377951529172</v>
      </c>
      <c r="Y82" s="124">
        <f>IF(RES_hhdet_in_tes!Y82=0,"",RES_hhdet_in_tes!Y82/RES_hhdet_in_fec!Y82)</f>
        <v>0.73506724082236163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0.52201039843534791</v>
      </c>
      <c r="D83" s="111">
        <f>IF(RES_hhdet_in_tes!D83=0,"",RES_hhdet_in_tes!D83/RES_hhdet_in_fec!D83)</f>
        <v>0.53243591918245259</v>
      </c>
      <c r="E83" s="111">
        <f>IF(RES_hhdet_in_tes!E83=0,"",RES_hhdet_in_tes!E83/RES_hhdet_in_fec!E83)</f>
        <v>0.54296068966189304</v>
      </c>
      <c r="F83" s="111">
        <f>IF(RES_hhdet_in_tes!F83=0,"",RES_hhdet_in_tes!F83/RES_hhdet_in_fec!F83)</f>
        <v>0.55357441612309943</v>
      </c>
      <c r="G83" s="111">
        <f>IF(RES_hhdet_in_tes!G83=0,"",RES_hhdet_in_tes!G83/RES_hhdet_in_fec!G83)</f>
        <v>0.56426662651095449</v>
      </c>
      <c r="H83" s="111">
        <f>IF(RES_hhdet_in_tes!H83=0,"",RES_hhdet_in_tes!H83/RES_hhdet_in_fec!H83)</f>
        <v>0.57502498842448235</v>
      </c>
      <c r="I83" s="111">
        <f>IF(RES_hhdet_in_tes!I83=0,"",RES_hhdet_in_tes!I83/RES_hhdet_in_fec!I83)</f>
        <v>0.58583323405277277</v>
      </c>
      <c r="J83" s="111">
        <f>IF(RES_hhdet_in_tes!J83=0,"",RES_hhdet_in_tes!J83/RES_hhdet_in_fec!J83)</f>
        <v>0.59665622279932118</v>
      </c>
      <c r="K83" s="111">
        <f>IF(RES_hhdet_in_tes!K83=0,"",RES_hhdet_in_tes!K83/RES_hhdet_in_fec!K83)</f>
        <v>0.60744748838497886</v>
      </c>
      <c r="L83" s="111">
        <f>IF(RES_hhdet_in_tes!L83=0,"",RES_hhdet_in_tes!L83/RES_hhdet_in_fec!L83)</f>
        <v>0.61816578949473899</v>
      </c>
      <c r="M83" s="111">
        <f>IF(RES_hhdet_in_tes!M83=0,"",RES_hhdet_in_tes!M83/RES_hhdet_in_fec!M83)</f>
        <v>0.62801143070167398</v>
      </c>
      <c r="N83" s="111">
        <f>IF(RES_hhdet_in_tes!N83=0,"",RES_hhdet_in_tes!N83/RES_hhdet_in_fec!N83)</f>
        <v>0.63654683402628676</v>
      </c>
      <c r="O83" s="111">
        <f>IF(RES_hhdet_in_tes!O83=0,"",RES_hhdet_in_tes!O83/RES_hhdet_in_fec!O83)</f>
        <v>0.64351927426526445</v>
      </c>
      <c r="P83" s="111">
        <f>IF(RES_hhdet_in_tes!P83=0,"",RES_hhdet_in_tes!P83/RES_hhdet_in_fec!P83)</f>
        <v>0.64953277464350079</v>
      </c>
      <c r="Q83" s="111">
        <f>IF(RES_hhdet_in_tes!Q83=0,"",RES_hhdet_in_tes!Q83/RES_hhdet_in_fec!Q83)</f>
        <v>0.6567080049049826</v>
      </c>
      <c r="R83" s="111">
        <f>IF(RES_hhdet_in_tes!R83=0,"",RES_hhdet_in_tes!R83/RES_hhdet_in_fec!R83)</f>
        <v>0.66745557188661364</v>
      </c>
      <c r="S83" s="111">
        <f>IF(RES_hhdet_in_tes!S83=0,"",RES_hhdet_in_tes!S83/RES_hhdet_in_fec!S83)</f>
        <v>0.67955183013909792</v>
      </c>
      <c r="T83" s="111">
        <f>IF(RES_hhdet_in_tes!T83=0,"",RES_hhdet_in_tes!T83/RES_hhdet_in_fec!T83)</f>
        <v>0.69175308938668345</v>
      </c>
      <c r="U83" s="111">
        <f>IF(RES_hhdet_in_tes!U83=0,"",RES_hhdet_in_tes!U83/RES_hhdet_in_fec!U83)</f>
        <v>0.7030239899582349</v>
      </c>
      <c r="V83" s="111">
        <f>IF(RES_hhdet_in_tes!V83=0,"",RES_hhdet_in_tes!V83/RES_hhdet_in_fec!V83)</f>
        <v>0.71247827355115945</v>
      </c>
      <c r="W83" s="111">
        <f>IF(RES_hhdet_in_tes!W83=0,"",RES_hhdet_in_tes!W83/RES_hhdet_in_fec!W83)</f>
        <v>0.72007314669523859</v>
      </c>
      <c r="X83" s="111">
        <f>IF(RES_hhdet_in_tes!X83=0,"",RES_hhdet_in_tes!X83/RES_hhdet_in_fec!X83)</f>
        <v>0.7269976557769211</v>
      </c>
      <c r="Y83" s="111">
        <f>IF(RES_hhdet_in_tes!Y83=0,"",RES_hhdet_in_tes!Y83/RES_hhdet_in_fec!Y83)</f>
        <v>0.73352333737135711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2.2074633167834747</v>
      </c>
      <c r="D85" s="124">
        <f>IF(RES_hhdet_in_tes!D85=0,"",RES_hhdet_in_tes!D85/RES_hhdet_in_fec!D85)</f>
        <v>2.2975291904261343</v>
      </c>
      <c r="E85" s="124">
        <f>IF(RES_hhdet_in_tes!E85=0,"",RES_hhdet_in_tes!E85/RES_hhdet_in_fec!E85)</f>
        <v>2.388945324702402</v>
      </c>
      <c r="F85" s="124">
        <f>IF(RES_hhdet_in_tes!F85=0,"",RES_hhdet_in_tes!F85/RES_hhdet_in_fec!F85)</f>
        <v>2.4810956730450684</v>
      </c>
      <c r="G85" s="124">
        <f>IF(RES_hhdet_in_tes!G85=0,"",RES_hhdet_in_tes!G85/RES_hhdet_in_fec!G85)</f>
        <v>2.5745140923379903</v>
      </c>
      <c r="H85" s="124">
        <f>IF(RES_hhdet_in_tes!H85=0,"",RES_hhdet_in_tes!H85/RES_hhdet_in_fec!H85)</f>
        <v>2.6691166807714342</v>
      </c>
      <c r="I85" s="124">
        <f>IF(RES_hhdet_in_tes!I85=0,"",RES_hhdet_in_tes!I85/RES_hhdet_in_fec!I85)</f>
        <v>2.7650153448954673</v>
      </c>
      <c r="J85" s="124">
        <f>IF(RES_hhdet_in_tes!J85=0,"",RES_hhdet_in_tes!J85/RES_hhdet_in_fec!J85)</f>
        <v>2.8627116414540392</v>
      </c>
      <c r="K85" s="124">
        <f>IF(RES_hhdet_in_tes!K85=0,"",RES_hhdet_in_tes!K85/RES_hhdet_in_fec!K85)</f>
        <v>2.9626028452080639</v>
      </c>
      <c r="L85" s="124">
        <f>IF(RES_hhdet_in_tes!L85=0,"",RES_hhdet_in_tes!L85/RES_hhdet_in_fec!L85)</f>
        <v>3.0647416390665567</v>
      </c>
      <c r="M85" s="124">
        <f>IF(RES_hhdet_in_tes!M85=0,"",RES_hhdet_in_tes!M85/RES_hhdet_in_fec!M85)</f>
        <v>3.1817851681936573</v>
      </c>
      <c r="N85" s="124">
        <f>IF(RES_hhdet_in_tes!N85=0,"",RES_hhdet_in_tes!N85/RES_hhdet_in_fec!N85)</f>
        <v>3.3174907578976205</v>
      </c>
      <c r="O85" s="124">
        <f>IF(RES_hhdet_in_tes!O85=0,"",RES_hhdet_in_tes!O85/RES_hhdet_in_fec!O85)</f>
        <v>3.4716163228285719</v>
      </c>
      <c r="P85" s="124">
        <f>IF(RES_hhdet_in_tes!P85=0,"",RES_hhdet_in_tes!P85/RES_hhdet_in_fec!P85)</f>
        <v>3.6291623625186578</v>
      </c>
      <c r="Q85" s="124">
        <f>IF(RES_hhdet_in_tes!Q85=0,"",RES_hhdet_in_tes!Q85/RES_hhdet_in_fec!Q85)</f>
        <v>3.7500765324537748</v>
      </c>
      <c r="R85" s="124">
        <f>IF(RES_hhdet_in_tes!R85=0,"",RES_hhdet_in_tes!R85/RES_hhdet_in_fec!R85)</f>
        <v>3.7762759873475948</v>
      </c>
      <c r="S85" s="124">
        <f>IF(RES_hhdet_in_tes!S85=0,"",RES_hhdet_in_tes!S85/RES_hhdet_in_fec!S85)</f>
        <v>3.7791870378913526</v>
      </c>
      <c r="T85" s="124">
        <f>IF(RES_hhdet_in_tes!T85=0,"",RES_hhdet_in_tes!T85/RES_hhdet_in_fec!T85)</f>
        <v>3.7824215384955284</v>
      </c>
      <c r="U85" s="124">
        <f>IF(RES_hhdet_in_tes!U85=0,"",RES_hhdet_in_tes!U85/RES_hhdet_in_fec!U85)</f>
        <v>3.7860154280557232</v>
      </c>
      <c r="V85" s="124">
        <f>IF(RES_hhdet_in_tes!V85=0,"",RES_hhdet_in_tes!V85/RES_hhdet_in_fec!V85)</f>
        <v>3.7962850985904653</v>
      </c>
      <c r="W85" s="124">
        <f>IF(RES_hhdet_in_tes!W85=0,"",RES_hhdet_in_tes!W85/RES_hhdet_in_fec!W85)</f>
        <v>3.8299921487112689</v>
      </c>
      <c r="X85" s="124">
        <f>IF(RES_hhdet_in_tes!X85=0,"",RES_hhdet_in_tes!X85/RES_hhdet_in_fec!X85)</f>
        <v>3.8716180398618283</v>
      </c>
      <c r="Y85" s="124">
        <f>IF(RES_hhdet_in_tes!Y85=0,"",RES_hhdet_in_tes!Y85/RES_hhdet_in_fec!Y85)</f>
        <v>3.9185378184491779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2.2074633167834747</v>
      </c>
      <c r="D86" s="111">
        <f>IF(RES_hhdet_in_tes!D86=0,"",RES_hhdet_in_tes!D86/RES_hhdet_in_fec!D86)</f>
        <v>2.2975291904261343</v>
      </c>
      <c r="E86" s="111">
        <f>IF(RES_hhdet_in_tes!E86=0,"",RES_hhdet_in_tes!E86/RES_hhdet_in_fec!E86)</f>
        <v>2.388945324702402</v>
      </c>
      <c r="F86" s="111">
        <f>IF(RES_hhdet_in_tes!F86=0,"",RES_hhdet_in_tes!F86/RES_hhdet_in_fec!F86)</f>
        <v>2.4810956730450684</v>
      </c>
      <c r="G86" s="111">
        <f>IF(RES_hhdet_in_tes!G86=0,"",RES_hhdet_in_tes!G86/RES_hhdet_in_fec!G86)</f>
        <v>2.5745140923379903</v>
      </c>
      <c r="H86" s="111">
        <f>IF(RES_hhdet_in_tes!H86=0,"",RES_hhdet_in_tes!H86/RES_hhdet_in_fec!H86)</f>
        <v>2.6691166807714342</v>
      </c>
      <c r="I86" s="111">
        <f>IF(RES_hhdet_in_tes!I86=0,"",RES_hhdet_in_tes!I86/RES_hhdet_in_fec!I86)</f>
        <v>2.7650153448954673</v>
      </c>
      <c r="J86" s="111">
        <f>IF(RES_hhdet_in_tes!J86=0,"",RES_hhdet_in_tes!J86/RES_hhdet_in_fec!J86)</f>
        <v>2.8627116414540392</v>
      </c>
      <c r="K86" s="111">
        <f>IF(RES_hhdet_in_tes!K86=0,"",RES_hhdet_in_tes!K86/RES_hhdet_in_fec!K86)</f>
        <v>2.9626028452080639</v>
      </c>
      <c r="L86" s="111">
        <f>IF(RES_hhdet_in_tes!L86=0,"",RES_hhdet_in_tes!L86/RES_hhdet_in_fec!L86)</f>
        <v>3.0647416390665567</v>
      </c>
      <c r="M86" s="111">
        <f>IF(RES_hhdet_in_tes!M86=0,"",RES_hhdet_in_tes!M86/RES_hhdet_in_fec!M86)</f>
        <v>3.1817851681936573</v>
      </c>
      <c r="N86" s="111">
        <f>IF(RES_hhdet_in_tes!N86=0,"",RES_hhdet_in_tes!N86/RES_hhdet_in_fec!N86)</f>
        <v>3.3174907578976205</v>
      </c>
      <c r="O86" s="111">
        <f>IF(RES_hhdet_in_tes!O86=0,"",RES_hhdet_in_tes!O86/RES_hhdet_in_fec!O86)</f>
        <v>3.4716163228285719</v>
      </c>
      <c r="P86" s="111">
        <f>IF(RES_hhdet_in_tes!P86=0,"",RES_hhdet_in_tes!P86/RES_hhdet_in_fec!P86)</f>
        <v>3.6291623625186578</v>
      </c>
      <c r="Q86" s="111">
        <f>IF(RES_hhdet_in_tes!Q86=0,"",RES_hhdet_in_tes!Q86/RES_hhdet_in_fec!Q86)</f>
        <v>3.7500765324537748</v>
      </c>
      <c r="R86" s="111">
        <f>IF(RES_hhdet_in_tes!R86=0,"",RES_hhdet_in_tes!R86/RES_hhdet_in_fec!R86)</f>
        <v>3.7762759873475948</v>
      </c>
      <c r="S86" s="111">
        <f>IF(RES_hhdet_in_tes!S86=0,"",RES_hhdet_in_tes!S86/RES_hhdet_in_fec!S86)</f>
        <v>3.7791870378913526</v>
      </c>
      <c r="T86" s="111">
        <f>IF(RES_hhdet_in_tes!T86=0,"",RES_hhdet_in_tes!T86/RES_hhdet_in_fec!T86)</f>
        <v>3.7824215384955284</v>
      </c>
      <c r="U86" s="111">
        <f>IF(RES_hhdet_in_tes!U86=0,"",RES_hhdet_in_tes!U86/RES_hhdet_in_fec!U86)</f>
        <v>3.7860154280557232</v>
      </c>
      <c r="V86" s="111">
        <f>IF(RES_hhdet_in_tes!V86=0,"",RES_hhdet_in_tes!V86/RES_hhdet_in_fec!V86)</f>
        <v>3.7962850985904653</v>
      </c>
      <c r="W86" s="111">
        <f>IF(RES_hhdet_in_tes!W86=0,"",RES_hhdet_in_tes!W86/RES_hhdet_in_fec!W86)</f>
        <v>3.8299921487112689</v>
      </c>
      <c r="X86" s="111">
        <f>IF(RES_hhdet_in_tes!X86=0,"",RES_hhdet_in_tes!X86/RES_hhdet_in_fec!X86)</f>
        <v>3.8716180398618283</v>
      </c>
      <c r="Y86" s="111">
        <f>IF(RES_hhdet_in_tes!Y86=0,"",RES_hhdet_in_tes!Y86/RES_hhdet_in_fec!Y86)</f>
        <v>3.9185378184491779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0.7710632437047461</v>
      </c>
      <c r="D87" s="124">
        <f>IF(RES_hhdet_in_tes!D87=0,"",RES_hhdet_in_tes!D87/RES_hhdet_in_fec!D87)</f>
        <v>0.73708964661123522</v>
      </c>
      <c r="E87" s="124">
        <f>IF(RES_hhdet_in_tes!E87=0,"",RES_hhdet_in_tes!E87/RES_hhdet_in_fec!E87)</f>
        <v>0.77207701293759878</v>
      </c>
      <c r="F87" s="124">
        <f>IF(RES_hhdet_in_tes!F87=0,"",RES_hhdet_in_tes!F87/RES_hhdet_in_fec!F87)</f>
        <v>0.7322553320680466</v>
      </c>
      <c r="G87" s="124">
        <f>IF(RES_hhdet_in_tes!G87=0,"",RES_hhdet_in_tes!G87/RES_hhdet_in_fec!G87)</f>
        <v>0.7539581676336452</v>
      </c>
      <c r="H87" s="124">
        <f>IF(RES_hhdet_in_tes!H87=0,"",RES_hhdet_in_tes!H87/RES_hhdet_in_fec!H87)</f>
        <v>0.77142266560206418</v>
      </c>
      <c r="I87" s="124">
        <f>IF(RES_hhdet_in_tes!I87=0,"",RES_hhdet_in_tes!I87/RES_hhdet_in_fec!I87)</f>
        <v>0.87264129559878667</v>
      </c>
      <c r="J87" s="124">
        <f>IF(RES_hhdet_in_tes!J87=0,"",RES_hhdet_in_tes!J87/RES_hhdet_in_fec!J87)</f>
        <v>0.85627038777052311</v>
      </c>
      <c r="K87" s="124">
        <f>IF(RES_hhdet_in_tes!K87=0,"",RES_hhdet_in_tes!K87/RES_hhdet_in_fec!K87)</f>
        <v>0.77727815333948191</v>
      </c>
      <c r="L87" s="124">
        <f>IF(RES_hhdet_in_tes!L87=0,"",RES_hhdet_in_tes!L87/RES_hhdet_in_fec!L87)</f>
        <v>0.79140515823942148</v>
      </c>
      <c r="M87" s="124">
        <f>IF(RES_hhdet_in_tes!M87=0,"",RES_hhdet_in_tes!M87/RES_hhdet_in_fec!M87)</f>
        <v>0.77485879562113025</v>
      </c>
      <c r="N87" s="124">
        <f>IF(RES_hhdet_in_tes!N87=0,"",RES_hhdet_in_tes!N87/RES_hhdet_in_fec!N87)</f>
        <v>0.79522385640498738</v>
      </c>
      <c r="O87" s="124">
        <f>IF(RES_hhdet_in_tes!O87=0,"",RES_hhdet_in_tes!O87/RES_hhdet_in_fec!O87)</f>
        <v>0.80196348130747819</v>
      </c>
      <c r="P87" s="124">
        <f>IF(RES_hhdet_in_tes!P87=0,"",RES_hhdet_in_tes!P87/RES_hhdet_in_fec!P87)</f>
        <v>0.83843870842619206</v>
      </c>
      <c r="Q87" s="124">
        <f>IF(RES_hhdet_in_tes!Q87=0,"",RES_hhdet_in_tes!Q87/RES_hhdet_in_fec!Q87)</f>
        <v>0.8989234600680458</v>
      </c>
      <c r="R87" s="124">
        <f>IF(RES_hhdet_in_tes!R87=0,"",RES_hhdet_in_tes!R87/RES_hhdet_in_fec!R87)</f>
        <v>0.85884850078978892</v>
      </c>
      <c r="S87" s="124">
        <f>IF(RES_hhdet_in_tes!S87=0,"",RES_hhdet_in_tes!S87/RES_hhdet_in_fec!S87)</f>
        <v>0.86278748606791533</v>
      </c>
      <c r="T87" s="124">
        <f>IF(RES_hhdet_in_tes!T87=0,"",RES_hhdet_in_tes!T87/RES_hhdet_in_fec!T87)</f>
        <v>0.8897596852243671</v>
      </c>
      <c r="U87" s="124">
        <f>IF(RES_hhdet_in_tes!U87=0,"",RES_hhdet_in_tes!U87/RES_hhdet_in_fec!U87)</f>
        <v>0.86758364139813615</v>
      </c>
      <c r="V87" s="124">
        <f>IF(RES_hhdet_in_tes!V87=0,"",RES_hhdet_in_tes!V87/RES_hhdet_in_fec!V87)</f>
        <v>0.88516735840871352</v>
      </c>
      <c r="W87" s="124">
        <f>IF(RES_hhdet_in_tes!W87=0,"",RES_hhdet_in_tes!W87/RES_hhdet_in_fec!W87)</f>
        <v>0.89958313602050954</v>
      </c>
      <c r="X87" s="124">
        <f>IF(RES_hhdet_in_tes!X87=0,"",RES_hhdet_in_tes!X87/RES_hhdet_in_fec!X87)</f>
        <v>0.94482981265873156</v>
      </c>
      <c r="Y87" s="124">
        <f>IF(RES_hhdet_in_tes!Y87=0,"",RES_hhdet_in_tes!Y87/RES_hhdet_in_fec!Y87)</f>
        <v>0.95700884411396236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0.5413198453215432</v>
      </c>
      <c r="D88" s="111">
        <f>IF(RES_hhdet_in_tes!D88=0,"",RES_hhdet_in_tes!D88/RES_hhdet_in_fec!D88)</f>
        <v>0.55477881493380343</v>
      </c>
      <c r="E88" s="111">
        <f>IF(RES_hhdet_in_tes!E88=0,"",RES_hhdet_in_tes!E88/RES_hhdet_in_fec!E88)</f>
        <v>0.56836591235511391</v>
      </c>
      <c r="F88" s="111">
        <f>IF(RES_hhdet_in_tes!F88=0,"",RES_hhdet_in_tes!F88/RES_hhdet_in_fec!F88)</f>
        <v>0.58206784872638739</v>
      </c>
      <c r="G88" s="111">
        <f>IF(RES_hhdet_in_tes!G88=0,"",RES_hhdet_in_tes!G88/RES_hhdet_in_fec!G88)</f>
        <v>0.59587110500382579</v>
      </c>
      <c r="H88" s="111">
        <f>IF(RES_hhdet_in_tes!H88=0,"",RES_hhdet_in_tes!H88/RES_hhdet_in_fec!H88)</f>
        <v>0.6097597605045193</v>
      </c>
      <c r="I88" s="111">
        <f>IF(RES_hhdet_in_tes!I88=0,"",RES_hhdet_in_tes!I88/RES_hhdet_in_fec!I88)</f>
        <v>0.62371281407389667</v>
      </c>
      <c r="J88" s="111">
        <f>IF(RES_hhdet_in_tes!J88=0,"",RES_hhdet_in_tes!J88/RES_hhdet_in_fec!J88)</f>
        <v>0.6376849004748647</v>
      </c>
      <c r="K88" s="111">
        <f>IF(RES_hhdet_in_tes!K88=0,"",RES_hhdet_in_tes!K88/RES_hhdet_in_fec!K88)</f>
        <v>0.65161603342431795</v>
      </c>
      <c r="L88" s="111">
        <f>IF(RES_hhdet_in_tes!L88=0,"",RES_hhdet_in_tes!L88/RES_hhdet_in_fec!L88)</f>
        <v>0.66545297187857988</v>
      </c>
      <c r="M88" s="111">
        <f>IF(RES_hhdet_in_tes!M88=0,"",RES_hhdet_in_tes!M88/RES_hhdet_in_fec!M88)</f>
        <v>0.67816333801104922</v>
      </c>
      <c r="N88" s="111">
        <f>IF(RES_hhdet_in_tes!N88=0,"",RES_hhdet_in_tes!N88/RES_hhdet_in_fec!N88)</f>
        <v>0.68918223450178362</v>
      </c>
      <c r="O88" s="111">
        <f>IF(RES_hhdet_in_tes!O88=0,"",RES_hhdet_in_tes!O88/RES_hhdet_in_fec!O88)</f>
        <v>0.69818340226846465</v>
      </c>
      <c r="P88" s="111">
        <f>IF(RES_hhdet_in_tes!P88=0,"",RES_hhdet_in_tes!P88/RES_hhdet_in_fec!P88)</f>
        <v>0.70594661341323894</v>
      </c>
      <c r="Q88" s="111">
        <f>IF(RES_hhdet_in_tes!Q88=0,"",RES_hhdet_in_tes!Q88/RES_hhdet_in_fec!Q88)</f>
        <v>0.71520957575275312</v>
      </c>
      <c r="R88" s="111">
        <f>IF(RES_hhdet_in_tes!R88=0,"",RES_hhdet_in_tes!R88/RES_hhdet_in_fec!R88)</f>
        <v>0.72908429538742237</v>
      </c>
      <c r="S88" s="111">
        <f>IF(RES_hhdet_in_tes!S88=0,"",RES_hhdet_in_tes!S88/RES_hhdet_in_fec!S88)</f>
        <v>0.74470012659541773</v>
      </c>
      <c r="T88" s="111">
        <f>IF(RES_hhdet_in_tes!T88=0,"",RES_hhdet_in_tes!T88/RES_hhdet_in_fec!T88)</f>
        <v>0.76045151028434954</v>
      </c>
      <c r="U88" s="111">
        <f>IF(RES_hhdet_in_tes!U88=0,"",RES_hhdet_in_tes!U88/RES_hhdet_in_fec!U88)</f>
        <v>0.77500183462545713</v>
      </c>
      <c r="V88" s="111">
        <f>IF(RES_hhdet_in_tes!V88=0,"",RES_hhdet_in_tes!V88/RES_hhdet_in_fec!V88)</f>
        <v>0.78720697225545988</v>
      </c>
      <c r="W88" s="111">
        <f>IF(RES_hhdet_in_tes!W88=0,"",RES_hhdet_in_tes!W88/RES_hhdet_in_fec!W88)</f>
        <v>0.79701167835453146</v>
      </c>
      <c r="X88" s="111">
        <f>IF(RES_hhdet_in_tes!X88=0,"",RES_hhdet_in_tes!X88/RES_hhdet_in_fec!X88)</f>
        <v>0.80467605888351224</v>
      </c>
      <c r="Y88" s="111">
        <f>IF(RES_hhdet_in_tes!Y88=0,"",RES_hhdet_in_tes!Y88/RES_hhdet_in_fec!Y88)</f>
        <v>0.81189899791944053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>
        <f>IF(RES_hhdet_in_tes!I89=0,"",RES_hhdet_in_tes!I89/RES_hhdet_in_fec!I89)</f>
        <v>0.88676629424317921</v>
      </c>
      <c r="J89" s="111">
        <f>IF(RES_hhdet_in_tes!J89=0,"",RES_hhdet_in_tes!J89/RES_hhdet_in_fec!J89)</f>
        <v>0.89741174731751328</v>
      </c>
      <c r="K89" s="111">
        <f>IF(RES_hhdet_in_tes!K89=0,"",RES_hhdet_in_tes!K89/RES_hhdet_in_fec!K89)</f>
        <v>0.90318433585025903</v>
      </c>
      <c r="L89" s="111">
        <f>IF(RES_hhdet_in_tes!L89=0,"",RES_hhdet_in_tes!L89/RES_hhdet_in_fec!L89)</f>
        <v>0.90683640120833164</v>
      </c>
      <c r="M89" s="111">
        <f>IF(RES_hhdet_in_tes!M89=0,"",RES_hhdet_in_tes!M89/RES_hhdet_in_fec!M89)</f>
        <v>0.91606225035631317</v>
      </c>
      <c r="N89" s="111">
        <f>IF(RES_hhdet_in_tes!N89=0,"",RES_hhdet_in_tes!N89/RES_hhdet_in_fec!N89)</f>
        <v>0.93009793118270312</v>
      </c>
      <c r="O89" s="111">
        <f>IF(RES_hhdet_in_tes!O89=0,"",RES_hhdet_in_tes!O89/RES_hhdet_in_fec!O89)</f>
        <v>0.92537238357881979</v>
      </c>
      <c r="P89" s="111" t="str">
        <f>IF(RES_hhdet_in_tes!P89=0,"",RES_hhdet_in_tes!P89/RES_hhdet_in_fec!P89)</f>
        <v/>
      </c>
      <c r="Q89" s="111">
        <f>IF(RES_hhdet_in_tes!Q89=0,"",RES_hhdet_in_tes!Q89/RES_hhdet_in_fec!Q89)</f>
        <v>0.93818381721209843</v>
      </c>
      <c r="R89" s="111">
        <f>IF(RES_hhdet_in_tes!R89=0,"",RES_hhdet_in_tes!R89/RES_hhdet_in_fec!R89)</f>
        <v>0.93324066683128359</v>
      </c>
      <c r="S89" s="111">
        <f>IF(RES_hhdet_in_tes!S89=0,"",RES_hhdet_in_tes!S89/RES_hhdet_in_fec!S89)</f>
        <v>0.93654742589299644</v>
      </c>
      <c r="T89" s="111">
        <f>IF(RES_hhdet_in_tes!T89=0,"",RES_hhdet_in_tes!T89/RES_hhdet_in_fec!T89)</f>
        <v>0.94833540003824257</v>
      </c>
      <c r="U89" s="111">
        <f>IF(RES_hhdet_in_tes!U89=0,"",RES_hhdet_in_tes!U89/RES_hhdet_in_fec!U89)</f>
        <v>0.95421965455880309</v>
      </c>
      <c r="V89" s="111">
        <f>IF(RES_hhdet_in_tes!V89=0,"",RES_hhdet_in_tes!V89/RES_hhdet_in_fec!V89)</f>
        <v>0.95924532812637131</v>
      </c>
      <c r="W89" s="111">
        <f>IF(RES_hhdet_in_tes!W89=0,"",RES_hhdet_in_tes!W89/RES_hhdet_in_fec!W89)</f>
        <v>0.95449403848217262</v>
      </c>
      <c r="X89" s="111">
        <f>IF(RES_hhdet_in_tes!X89=0,"",RES_hhdet_in_tes!X89/RES_hhdet_in_fec!X89)</f>
        <v>0.95599348027603881</v>
      </c>
      <c r="Y89" s="111">
        <f>IF(RES_hhdet_in_tes!Y89=0,"",RES_hhdet_in_tes!Y89/RES_hhdet_in_fec!Y89)</f>
        <v>0.96338221904750343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>
        <f>IF(RES_hhdet_in_tes!I90=0,"",RES_hhdet_in_tes!I90/RES_hhdet_in_fec!I90)</f>
        <v>0.62371281407389667</v>
      </c>
      <c r="J90" s="112">
        <f>IF(RES_hhdet_in_tes!J90=0,"",RES_hhdet_in_tes!J90/RES_hhdet_in_fec!J90)</f>
        <v>0.6376849004748647</v>
      </c>
      <c r="K90" s="112">
        <f>IF(RES_hhdet_in_tes!K90=0,"",RES_hhdet_in_tes!K90/RES_hhdet_in_fec!K90)</f>
        <v>0.65161603342431795</v>
      </c>
      <c r="L90" s="112">
        <f>IF(RES_hhdet_in_tes!L90=0,"",RES_hhdet_in_tes!L90/RES_hhdet_in_fec!L90)</f>
        <v>0.66545297187857988</v>
      </c>
      <c r="M90" s="112">
        <f>IF(RES_hhdet_in_tes!M90=0,"",RES_hhdet_in_tes!M90/RES_hhdet_in_fec!M90)</f>
        <v>0.67816333801104922</v>
      </c>
      <c r="N90" s="112">
        <f>IF(RES_hhdet_in_tes!N90=0,"",RES_hhdet_in_tes!N90/RES_hhdet_in_fec!N90)</f>
        <v>0.68918223450178362</v>
      </c>
      <c r="O90" s="112">
        <f>IF(RES_hhdet_in_tes!O90=0,"",RES_hhdet_in_tes!O90/RES_hhdet_in_fec!O90)</f>
        <v>0.69818340226846465</v>
      </c>
      <c r="P90" s="112" t="str">
        <f>IF(RES_hhdet_in_tes!P90=0,"",RES_hhdet_in_tes!P90/RES_hhdet_in_fec!P90)</f>
        <v/>
      </c>
      <c r="Q90" s="112">
        <f>IF(RES_hhdet_in_tes!Q90=0,"",RES_hhdet_in_tes!Q90/RES_hhdet_in_fec!Q90)</f>
        <v>0.71520957575275312</v>
      </c>
      <c r="R90" s="112">
        <f>IF(RES_hhdet_in_tes!R90=0,"",RES_hhdet_in_tes!R90/RES_hhdet_in_fec!R90)</f>
        <v>0.72908429538742237</v>
      </c>
      <c r="S90" s="112">
        <f>IF(RES_hhdet_in_tes!S90=0,"",RES_hhdet_in_tes!S90/RES_hhdet_in_fec!S90)</f>
        <v>0.74470012659541762</v>
      </c>
      <c r="T90" s="112">
        <f>IF(RES_hhdet_in_tes!T90=0,"",RES_hhdet_in_tes!T90/RES_hhdet_in_fec!T90)</f>
        <v>0.76045151028434954</v>
      </c>
      <c r="U90" s="112">
        <f>IF(RES_hhdet_in_tes!U90=0,"",RES_hhdet_in_tes!U90/RES_hhdet_in_fec!U90)</f>
        <v>0.77500183462545702</v>
      </c>
      <c r="V90" s="112">
        <f>IF(RES_hhdet_in_tes!V90=0,"",RES_hhdet_in_tes!V90/RES_hhdet_in_fec!V90)</f>
        <v>0.78720697225545988</v>
      </c>
      <c r="W90" s="112">
        <f>IF(RES_hhdet_in_tes!W90=0,"",RES_hhdet_in_tes!W90/RES_hhdet_in_fec!W90)</f>
        <v>0.79701167835453146</v>
      </c>
      <c r="X90" s="112">
        <f>IF(RES_hhdet_in_tes!X90=0,"",RES_hhdet_in_tes!X90/RES_hhdet_in_fec!X90)</f>
        <v>0.80467605888351224</v>
      </c>
      <c r="Y90" s="112">
        <f>IF(RES_hhdet_in_tes!Y90=0,"",RES_hhdet_in_tes!Y90/RES_hhdet_in_fec!Y90)</f>
        <v>0.81189899791944053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 t="str">
        <f>IF(RES_hhdet_in_tes!P91=0,"",RES_hhdet_in_tes!P91/RES_hhdet_in_fec!P91)</f>
        <v/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0.54182747686438493</v>
      </c>
      <c r="D92" s="112">
        <f>IF(RES_hhdet_in_tes!D92=0,"",RES_hhdet_in_tes!D92/RES_hhdet_in_fec!D92)</f>
        <v>0.54381065156493613</v>
      </c>
      <c r="E92" s="112">
        <f>IF(RES_hhdet_in_tes!E92=0,"",RES_hhdet_in_tes!E92/RES_hhdet_in_fec!E92)</f>
        <v>0.54606949632652857</v>
      </c>
      <c r="F92" s="112">
        <f>IF(RES_hhdet_in_tes!F92=0,"",RES_hhdet_in_tes!F92/RES_hhdet_in_fec!F92)</f>
        <v>0.54836593246008125</v>
      </c>
      <c r="G92" s="112">
        <f>IF(RES_hhdet_in_tes!G92=0,"",RES_hhdet_in_tes!G92/RES_hhdet_in_fec!G92)</f>
        <v>0.55091624450520349</v>
      </c>
      <c r="H92" s="112">
        <f>IF(RES_hhdet_in_tes!H92=0,"",RES_hhdet_in_tes!H92/RES_hhdet_in_fec!H92)</f>
        <v>0.55369396198770349</v>
      </c>
      <c r="I92" s="112">
        <f>IF(RES_hhdet_in_tes!I92=0,"",RES_hhdet_in_tes!I92/RES_hhdet_in_fec!I92)</f>
        <v>0.55675237742446082</v>
      </c>
      <c r="J92" s="112">
        <f>IF(RES_hhdet_in_tes!J92=0,"",RES_hhdet_in_tes!J92/RES_hhdet_in_fec!J92)</f>
        <v>0.56030981144656555</v>
      </c>
      <c r="K92" s="112">
        <f>IF(RES_hhdet_in_tes!K92=0,"",RES_hhdet_in_tes!K92/RES_hhdet_in_fec!K92)</f>
        <v>0.56455189401559991</v>
      </c>
      <c r="L92" s="112">
        <f>IF(RES_hhdet_in_tes!L92=0,"",RES_hhdet_in_tes!L92/RES_hhdet_in_fec!L92)</f>
        <v>0.56952828875672956</v>
      </c>
      <c r="M92" s="112">
        <f>IF(RES_hhdet_in_tes!M92=0,"",RES_hhdet_in_tes!M92/RES_hhdet_in_fec!M92)</f>
        <v>0.57967298498152364</v>
      </c>
      <c r="N92" s="112">
        <f>IF(RES_hhdet_in_tes!N92=0,"",RES_hhdet_in_tes!N92/RES_hhdet_in_fec!N92)</f>
        <v>0.59639537716146074</v>
      </c>
      <c r="O92" s="112">
        <f>IF(RES_hhdet_in_tes!O92=0,"",RES_hhdet_in_tes!O92/RES_hhdet_in_fec!O92)</f>
        <v>0.62084252719842103</v>
      </c>
      <c r="P92" s="112">
        <f>IF(RES_hhdet_in_tes!P92=0,"",RES_hhdet_in_tes!P92/RES_hhdet_in_fec!P92)</f>
        <v>0.65048733391109814</v>
      </c>
      <c r="Q92" s="112">
        <f>IF(RES_hhdet_in_tes!Q92=0,"",RES_hhdet_in_tes!Q92/RES_hhdet_in_fec!Q92)</f>
        <v>0.67717837896633837</v>
      </c>
      <c r="R92" s="112">
        <f>IF(RES_hhdet_in_tes!R92=0,"",RES_hhdet_in_tes!R92/RES_hhdet_in_fec!R92)</f>
        <v>0.69449494000909084</v>
      </c>
      <c r="S92" s="112">
        <f>IF(RES_hhdet_in_tes!S92=0,"",RES_hhdet_in_tes!S92/RES_hhdet_in_fec!S92)</f>
        <v>0.71061830869600273</v>
      </c>
      <c r="T92" s="112">
        <f>IF(RES_hhdet_in_tes!T92=0,"",RES_hhdet_in_tes!T92/RES_hhdet_in_fec!T92)</f>
        <v>0.72507307507835272</v>
      </c>
      <c r="U92" s="112">
        <f>IF(RES_hhdet_in_tes!U92=0,"",RES_hhdet_in_tes!U92/RES_hhdet_in_fec!U92)</f>
        <v>0.73738382920746914</v>
      </c>
      <c r="V92" s="112">
        <f>IF(RES_hhdet_in_tes!V92=0,"",RES_hhdet_in_tes!V92/RES_hhdet_in_fec!V92)</f>
        <v>0.74707516113466022</v>
      </c>
      <c r="W92" s="112">
        <f>IF(RES_hhdet_in_tes!W92=0,"",RES_hhdet_in_tes!W92/RES_hhdet_in_fec!W92)</f>
        <v>0.75303196735542832</v>
      </c>
      <c r="X92" s="112">
        <f>IF(RES_hhdet_in_tes!X92=0,"",RES_hhdet_in_tes!X92/RES_hhdet_in_fec!X92)</f>
        <v>0.75630780951830023</v>
      </c>
      <c r="Y92" s="112">
        <f>IF(RES_hhdet_in_tes!Y92=0,"",RES_hhdet_in_tes!Y92/RES_hhdet_in_fec!Y92)</f>
        <v>0.75796661581154745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0.85619715343698577</v>
      </c>
      <c r="D93" s="113">
        <f>IF(RES_hhdet_in_tes!D93=0,"",RES_hhdet_in_tes!D93/RES_hhdet_in_fec!D93)</f>
        <v>0.85385127283352391</v>
      </c>
      <c r="E93" s="113">
        <f>IF(RES_hhdet_in_tes!E93=0,"",RES_hhdet_in_tes!E93/RES_hhdet_in_fec!E93)</f>
        <v>0.85879681267865327</v>
      </c>
      <c r="F93" s="113">
        <f>IF(RES_hhdet_in_tes!F93=0,"",RES_hhdet_in_tes!F93/RES_hhdet_in_fec!F93)</f>
        <v>0.85748189399032282</v>
      </c>
      <c r="G93" s="113">
        <f>IF(RES_hhdet_in_tes!G93=0,"",RES_hhdet_in_tes!G93/RES_hhdet_in_fec!G93)</f>
        <v>0.84282369474769059</v>
      </c>
      <c r="H93" s="113">
        <f>IF(RES_hhdet_in_tes!H93=0,"",RES_hhdet_in_tes!H93/RES_hhdet_in_fec!H93)</f>
        <v>0.85809139646914345</v>
      </c>
      <c r="I93" s="113">
        <f>IF(RES_hhdet_in_tes!I93=0,"",RES_hhdet_in_tes!I93/RES_hhdet_in_fec!I93)</f>
        <v>0.85960250472465383</v>
      </c>
      <c r="J93" s="113">
        <f>IF(RES_hhdet_in_tes!J93=0,"",RES_hhdet_in_tes!J93/RES_hhdet_in_fec!J93)</f>
        <v>0.86344308272861103</v>
      </c>
      <c r="K93" s="113">
        <f>IF(RES_hhdet_in_tes!K93=0,"",RES_hhdet_in_tes!K93/RES_hhdet_in_fec!K93)</f>
        <v>0.86476787020414747</v>
      </c>
      <c r="L93" s="113">
        <f>IF(RES_hhdet_in_tes!L93=0,"",RES_hhdet_in_tes!L93/RES_hhdet_in_fec!L93)</f>
        <v>0.86808248342159633</v>
      </c>
      <c r="M93" s="113">
        <f>IF(RES_hhdet_in_tes!M93=0,"",RES_hhdet_in_tes!M93/RES_hhdet_in_fec!M93)</f>
        <v>0.89284761657762246</v>
      </c>
      <c r="N93" s="113">
        <f>IF(RES_hhdet_in_tes!N93=0,"",RES_hhdet_in_tes!N93/RES_hhdet_in_fec!N93)</f>
        <v>0.99328248724014812</v>
      </c>
      <c r="O93" s="113">
        <f>IF(RES_hhdet_in_tes!O93=0,"",RES_hhdet_in_tes!O93/RES_hhdet_in_fec!O93)</f>
        <v>0.89735875980058011</v>
      </c>
      <c r="P93" s="113">
        <f>IF(RES_hhdet_in_tes!P93=0,"",RES_hhdet_in_tes!P93/RES_hhdet_in_fec!P93)</f>
        <v>0.91104766453884634</v>
      </c>
      <c r="Q93" s="113">
        <f>IF(RES_hhdet_in_tes!Q93=0,"",RES_hhdet_in_tes!Q93/RES_hhdet_in_fec!Q93)</f>
        <v>0.92510311231373221</v>
      </c>
      <c r="R93" s="113">
        <f>IF(RES_hhdet_in_tes!R93=0,"",RES_hhdet_in_tes!R93/RES_hhdet_in_fec!R93)</f>
        <v>0.92272359308204877</v>
      </c>
      <c r="S93" s="113">
        <f>IF(RES_hhdet_in_tes!S93=0,"",RES_hhdet_in_tes!S93/RES_hhdet_in_fec!S93)</f>
        <v>0.92791895211760644</v>
      </c>
      <c r="T93" s="113">
        <f>IF(RES_hhdet_in_tes!T93=0,"",RES_hhdet_in_tes!T93/RES_hhdet_in_fec!T93)</f>
        <v>0.93742704378615149</v>
      </c>
      <c r="U93" s="113">
        <f>IF(RES_hhdet_in_tes!U93=0,"",RES_hhdet_in_tes!U93/RES_hhdet_in_fec!U93)</f>
        <v>0.94606181817859314</v>
      </c>
      <c r="V93" s="113">
        <f>IF(RES_hhdet_in_tes!V93=0,"",RES_hhdet_in_tes!V93/RES_hhdet_in_fec!V93)</f>
        <v>0.95092265299498957</v>
      </c>
      <c r="W93" s="113">
        <f>IF(RES_hhdet_in_tes!W93=0,"",RES_hhdet_in_tes!W93/RES_hhdet_in_fec!W93)</f>
        <v>0.94315465287932876</v>
      </c>
      <c r="X93" s="113">
        <f>IF(RES_hhdet_in_tes!X93=0,"",RES_hhdet_in_tes!X93/RES_hhdet_in_fec!X93)</f>
        <v>0.94323255527882843</v>
      </c>
      <c r="Y93" s="113">
        <f>IF(RES_hhdet_in_tes!Y93=0,"",RES_hhdet_in_tes!Y93/RES_hhdet_in_fec!Y93)</f>
        <v>0.95185198295750728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0.54182747686438493</v>
      </c>
      <c r="D94" s="111">
        <f>IF(RES_hhdet_in_tes!D94=0,"",RES_hhdet_in_tes!D94/RES_hhdet_in_fec!D94)</f>
        <v>0.54381065156493613</v>
      </c>
      <c r="E94" s="111">
        <f>IF(RES_hhdet_in_tes!E94=0,"",RES_hhdet_in_tes!E94/RES_hhdet_in_fec!E94)</f>
        <v>0.54606949632652857</v>
      </c>
      <c r="F94" s="111">
        <f>IF(RES_hhdet_in_tes!F94=0,"",RES_hhdet_in_tes!F94/RES_hhdet_in_fec!F94)</f>
        <v>0.54836593246008125</v>
      </c>
      <c r="G94" s="111">
        <f>IF(RES_hhdet_in_tes!G94=0,"",RES_hhdet_in_tes!G94/RES_hhdet_in_fec!G94)</f>
        <v>0.55091624450520349</v>
      </c>
      <c r="H94" s="111">
        <f>IF(RES_hhdet_in_tes!H94=0,"",RES_hhdet_in_tes!H94/RES_hhdet_in_fec!H94)</f>
        <v>0.55369396198770349</v>
      </c>
      <c r="I94" s="111">
        <f>IF(RES_hhdet_in_tes!I94=0,"",RES_hhdet_in_tes!I94/RES_hhdet_in_fec!I94)</f>
        <v>0.55675237742446082</v>
      </c>
      <c r="J94" s="111">
        <f>IF(RES_hhdet_in_tes!J94=0,"",RES_hhdet_in_tes!J94/RES_hhdet_in_fec!J94)</f>
        <v>0.56030981144656555</v>
      </c>
      <c r="K94" s="111">
        <f>IF(RES_hhdet_in_tes!K94=0,"",RES_hhdet_in_tes!K94/RES_hhdet_in_fec!K94)</f>
        <v>0.56455189401559991</v>
      </c>
      <c r="L94" s="111">
        <f>IF(RES_hhdet_in_tes!L94=0,"",RES_hhdet_in_tes!L94/RES_hhdet_in_fec!L94)</f>
        <v>0.56952828875672956</v>
      </c>
      <c r="M94" s="111">
        <f>IF(RES_hhdet_in_tes!M94=0,"",RES_hhdet_in_tes!M94/RES_hhdet_in_fec!M94)</f>
        <v>0.57967298498152364</v>
      </c>
      <c r="N94" s="111">
        <f>IF(RES_hhdet_in_tes!N94=0,"",RES_hhdet_in_tes!N94/RES_hhdet_in_fec!N94)</f>
        <v>0.59639537716146074</v>
      </c>
      <c r="O94" s="111">
        <f>IF(RES_hhdet_in_tes!O94=0,"",RES_hhdet_in_tes!O94/RES_hhdet_in_fec!O94)</f>
        <v>0.62084252719842103</v>
      </c>
      <c r="P94" s="111">
        <f>IF(RES_hhdet_in_tes!P94=0,"",RES_hhdet_in_tes!P94/RES_hhdet_in_fec!P94)</f>
        <v>0.65048733391109814</v>
      </c>
      <c r="Q94" s="111">
        <f>IF(RES_hhdet_in_tes!Q94=0,"",RES_hhdet_in_tes!Q94/RES_hhdet_in_fec!Q94)</f>
        <v>0.67717837896633837</v>
      </c>
      <c r="R94" s="111">
        <f>IF(RES_hhdet_in_tes!R94=0,"",RES_hhdet_in_tes!R94/RES_hhdet_in_fec!R94)</f>
        <v>0.69449494000909073</v>
      </c>
      <c r="S94" s="111">
        <f>IF(RES_hhdet_in_tes!S94=0,"",RES_hhdet_in_tes!S94/RES_hhdet_in_fec!S94)</f>
        <v>0.71061830869600273</v>
      </c>
      <c r="T94" s="111">
        <f>IF(RES_hhdet_in_tes!T94=0,"",RES_hhdet_in_tes!T94/RES_hhdet_in_fec!T94)</f>
        <v>0.72507307507835272</v>
      </c>
      <c r="U94" s="111">
        <f>IF(RES_hhdet_in_tes!U94=0,"",RES_hhdet_in_tes!U94/RES_hhdet_in_fec!U94)</f>
        <v>0.73738382920746925</v>
      </c>
      <c r="V94" s="111">
        <f>IF(RES_hhdet_in_tes!V94=0,"",RES_hhdet_in_tes!V94/RES_hhdet_in_fec!V94)</f>
        <v>0.74707516113466022</v>
      </c>
      <c r="W94" s="111">
        <f>IF(RES_hhdet_in_tes!W94=0,"",RES_hhdet_in_tes!W94/RES_hhdet_in_fec!W94)</f>
        <v>0.75303196735542843</v>
      </c>
      <c r="X94" s="111">
        <f>IF(RES_hhdet_in_tes!X94=0,"",RES_hhdet_in_tes!X94/RES_hhdet_in_fec!X94)</f>
        <v>0.75630780951830034</v>
      </c>
      <c r="Y94" s="111">
        <f>IF(RES_hhdet_in_tes!Y94=0,"",RES_hhdet_in_tes!Y94/RES_hhdet_in_fec!Y94)</f>
        <v>0.75796661581154745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0.60689210499750512</v>
      </c>
      <c r="D96" s="112">
        <f>IF(RES_hhdet_in_tes!D96=0,"",RES_hhdet_in_tes!D96/RES_hhdet_in_fec!D96)</f>
        <v>0.60843080568846009</v>
      </c>
      <c r="E96" s="112">
        <f>IF(RES_hhdet_in_tes!E96=0,"",RES_hhdet_in_tes!E96/RES_hhdet_in_fec!E96)</f>
        <v>0.61011530185696028</v>
      </c>
      <c r="F96" s="112">
        <f>IF(RES_hhdet_in_tes!F96=0,"",RES_hhdet_in_tes!F96/RES_hhdet_in_fec!F96)</f>
        <v>0.6118201222770806</v>
      </c>
      <c r="G96" s="112">
        <f>IF(RES_hhdet_in_tes!G96=0,"",RES_hhdet_in_tes!G96/RES_hhdet_in_fec!G96)</f>
        <v>0.61366034939823799</v>
      </c>
      <c r="H96" s="112">
        <f>IF(RES_hhdet_in_tes!H96=0,"",RES_hhdet_in_tes!H96/RES_hhdet_in_fec!H96)</f>
        <v>0.61562299288165312</v>
      </c>
      <c r="I96" s="112">
        <f>IF(RES_hhdet_in_tes!I96=0,"",RES_hhdet_in_tes!I96/RES_hhdet_in_fec!I96)</f>
        <v>0.61773789911583554</v>
      </c>
      <c r="J96" s="112">
        <f>IF(RES_hhdet_in_tes!J96=0,"",RES_hhdet_in_tes!J96/RES_hhdet_in_fec!J96)</f>
        <v>0.6201247430759137</v>
      </c>
      <c r="K96" s="112">
        <f>IF(RES_hhdet_in_tes!K96=0,"",RES_hhdet_in_tes!K96/RES_hhdet_in_fec!K96)</f>
        <v>0.62288924737915252</v>
      </c>
      <c r="L96" s="112">
        <f>IF(RES_hhdet_in_tes!L96=0,"",RES_hhdet_in_tes!L96/RES_hhdet_in_fec!L96)</f>
        <v>0.62606776139293674</v>
      </c>
      <c r="M96" s="112">
        <f>IF(RES_hhdet_in_tes!M96=0,"",RES_hhdet_in_tes!M96/RES_hhdet_in_fec!M96)</f>
        <v>0.6321104993675839</v>
      </c>
      <c r="N96" s="112">
        <f>IF(RES_hhdet_in_tes!N96=0,"",RES_hhdet_in_tes!N96/RES_hhdet_in_fec!N96)</f>
        <v>0.64207443006660325</v>
      </c>
      <c r="O96" s="112">
        <f>IF(RES_hhdet_in_tes!O96=0,"",RES_hhdet_in_tes!O96/RES_hhdet_in_fec!O96)</f>
        <v>0.657268129159294</v>
      </c>
      <c r="P96" s="112">
        <f>IF(RES_hhdet_in_tes!P96=0,"",RES_hhdet_in_tes!P96/RES_hhdet_in_fec!P96)</f>
        <v>0.67697125904218847</v>
      </c>
      <c r="Q96" s="112">
        <f>IF(RES_hhdet_in_tes!Q96=0,"",RES_hhdet_in_tes!Q96/RES_hhdet_in_fec!Q96)</f>
        <v>0.69598058735165402</v>
      </c>
      <c r="R96" s="112">
        <f>IF(RES_hhdet_in_tes!R96=0,"",RES_hhdet_in_tes!R96/RES_hhdet_in_fec!R96)</f>
        <v>0.70884494793074526</v>
      </c>
      <c r="S96" s="112">
        <f>IF(RES_hhdet_in_tes!S96=0,"",RES_hhdet_in_tes!S96/RES_hhdet_in_fec!S96)</f>
        <v>0.72130829591943402</v>
      </c>
      <c r="T96" s="112">
        <f>IF(RES_hhdet_in_tes!T96=0,"",RES_hhdet_in_tes!T96/RES_hhdet_in_fec!T96)</f>
        <v>0.73367492166105885</v>
      </c>
      <c r="U96" s="112">
        <f>IF(RES_hhdet_in_tes!U96=0,"",RES_hhdet_in_tes!U96/RES_hhdet_in_fec!U96)</f>
        <v>0.7460691434253639</v>
      </c>
      <c r="V96" s="112">
        <f>IF(RES_hhdet_in_tes!V96=0,"",RES_hhdet_in_tes!V96/RES_hhdet_in_fec!V96)</f>
        <v>0.75824502956097783</v>
      </c>
      <c r="W96" s="112">
        <f>IF(RES_hhdet_in_tes!W96=0,"",RES_hhdet_in_tes!W96/RES_hhdet_in_fec!W96)</f>
        <v>0.76936565293589798</v>
      </c>
      <c r="X96" s="112" t="str">
        <f>IF(RES_hhdet_in_tes!X96=0,"",RES_hhdet_in_tes!X96/RES_hhdet_in_fec!X96)</f>
        <v/>
      </c>
      <c r="Y96" s="112" t="str">
        <f>IF(RES_hhdet_in_tes!Y96=0,"",RES_hhdet_in_tes!Y96/RES_hhdet_in_fec!Y96)</f>
        <v/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0.88588455965525037</v>
      </c>
      <c r="D97" s="113">
        <f>IF(RES_hhdet_in_tes!D97=0,"",RES_hhdet_in_tes!D97/RES_hhdet_in_fec!D97)</f>
        <v>0.88406879103289215</v>
      </c>
      <c r="E97" s="113">
        <f>IF(RES_hhdet_in_tes!E97=0,"",RES_hhdet_in_tes!E97/RES_hhdet_in_fec!E97)</f>
        <v>0.88831533196428003</v>
      </c>
      <c r="F97" s="113">
        <f>IF(RES_hhdet_in_tes!F97=0,"",RES_hhdet_in_tes!F97/RES_hhdet_in_fec!F97)</f>
        <v>0.88689221864090184</v>
      </c>
      <c r="G97" s="113">
        <f>IF(RES_hhdet_in_tes!G97=0,"",RES_hhdet_in_tes!G97/RES_hhdet_in_fec!G97)</f>
        <v>0.87477754857628032</v>
      </c>
      <c r="H97" s="113">
        <f>IF(RES_hhdet_in_tes!H97=0,"",RES_hhdet_in_tes!H97/RES_hhdet_in_fec!H97)</f>
        <v>0.88673737783625295</v>
      </c>
      <c r="I97" s="113">
        <f>IF(RES_hhdet_in_tes!I97=0,"",RES_hhdet_in_tes!I97/RES_hhdet_in_fec!I97)</f>
        <v>0.88649102134509528</v>
      </c>
      <c r="J97" s="113">
        <f>IF(RES_hhdet_in_tes!J97=0,"",RES_hhdet_in_tes!J97/RES_hhdet_in_fec!J97)</f>
        <v>0.88929930074279639</v>
      </c>
      <c r="K97" s="113">
        <f>IF(RES_hhdet_in_tes!K97=0,"",RES_hhdet_in_tes!K97/RES_hhdet_in_fec!K97)</f>
        <v>0.88961953239954916</v>
      </c>
      <c r="L97" s="113">
        <f>IF(RES_hhdet_in_tes!L97=0,"",RES_hhdet_in_tes!L97/RES_hhdet_in_fec!L97)</f>
        <v>0.89025716896234153</v>
      </c>
      <c r="M97" s="113">
        <f>IF(RES_hhdet_in_tes!M97=0,"",RES_hhdet_in_tes!M97/RES_hhdet_in_fec!M97)</f>
        <v>0.8948558176227871</v>
      </c>
      <c r="N97" s="113">
        <f>IF(RES_hhdet_in_tes!N97=0,"",RES_hhdet_in_tes!N97/RES_hhdet_in_fec!N97)</f>
        <v>0.91418246854220697</v>
      </c>
      <c r="O97" s="113">
        <f>IF(RES_hhdet_in_tes!O97=0,"",RES_hhdet_in_tes!O97/RES_hhdet_in_fec!O97)</f>
        <v>0.91249176551978983</v>
      </c>
      <c r="P97" s="113">
        <f>IF(RES_hhdet_in_tes!P97=0,"",RES_hhdet_in_tes!P97/RES_hhdet_in_fec!P97)</f>
        <v>0.92066744725813898</v>
      </c>
      <c r="Q97" s="113">
        <f>IF(RES_hhdet_in_tes!Q97=0,"",RES_hhdet_in_tes!Q97/RES_hhdet_in_fec!Q97)</f>
        <v>0.9298012493361103</v>
      </c>
      <c r="R97" s="113">
        <f>IF(RES_hhdet_in_tes!R97=0,"",RES_hhdet_in_tes!R97/RES_hhdet_in_fec!R97)</f>
        <v>0.92609848799783534</v>
      </c>
      <c r="S97" s="113">
        <f>IF(RES_hhdet_in_tes!S97=0,"",RES_hhdet_in_tes!S97/RES_hhdet_in_fec!S97)</f>
        <v>0.92987509410254199</v>
      </c>
      <c r="T97" s="113">
        <f>IF(RES_hhdet_in_tes!T97=0,"",RES_hhdet_in_tes!T97/RES_hhdet_in_fec!T97)</f>
        <v>0.93881689213525865</v>
      </c>
      <c r="U97" s="113">
        <f>IF(RES_hhdet_in_tes!U97=0,"",RES_hhdet_in_tes!U97/RES_hhdet_in_fec!U97)</f>
        <v>0.9473093200157886</v>
      </c>
      <c r="V97" s="113">
        <f>IF(RES_hhdet_in_tes!V97=0,"",RES_hhdet_in_tes!V97/RES_hhdet_in_fec!V97)</f>
        <v>0.95326078103164147</v>
      </c>
      <c r="W97" s="113">
        <f>IF(RES_hhdet_in_tes!W97=0,"",RES_hhdet_in_tes!W97/RES_hhdet_in_fec!W97)</f>
        <v>0.94660423871186461</v>
      </c>
      <c r="X97" s="113">
        <f>IF(RES_hhdet_in_tes!X97=0,"",RES_hhdet_in_tes!X97/RES_hhdet_in_fec!X97)</f>
        <v>0.94925508745603504</v>
      </c>
      <c r="Y97" s="113">
        <f>IF(RES_hhdet_in_tes!Y97=0,"",RES_hhdet_in_tes!Y97/RES_hhdet_in_fec!Y97)</f>
        <v>0.96059766385326339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0.60689210499750512</v>
      </c>
      <c r="D98" s="111">
        <f>IF(RES_hhdet_in_tes!D98=0,"",RES_hhdet_in_tes!D98/RES_hhdet_in_fec!D98)</f>
        <v>0.60843080568846009</v>
      </c>
      <c r="E98" s="111">
        <f>IF(RES_hhdet_in_tes!E98=0,"",RES_hhdet_in_tes!E98/RES_hhdet_in_fec!E98)</f>
        <v>0.61011530185696028</v>
      </c>
      <c r="F98" s="111">
        <f>IF(RES_hhdet_in_tes!F98=0,"",RES_hhdet_in_tes!F98/RES_hhdet_in_fec!F98)</f>
        <v>0.6118201222770806</v>
      </c>
      <c r="G98" s="111">
        <f>IF(RES_hhdet_in_tes!G98=0,"",RES_hhdet_in_tes!G98/RES_hhdet_in_fec!G98)</f>
        <v>0.61366034939823799</v>
      </c>
      <c r="H98" s="111">
        <f>IF(RES_hhdet_in_tes!H98=0,"",RES_hhdet_in_tes!H98/RES_hhdet_in_fec!H98)</f>
        <v>0.61562299288165312</v>
      </c>
      <c r="I98" s="111">
        <f>IF(RES_hhdet_in_tes!I98=0,"",RES_hhdet_in_tes!I98/RES_hhdet_in_fec!I98)</f>
        <v>0.61773789911583554</v>
      </c>
      <c r="J98" s="111">
        <f>IF(RES_hhdet_in_tes!J98=0,"",RES_hhdet_in_tes!J98/RES_hhdet_in_fec!J98)</f>
        <v>0.6201247430759137</v>
      </c>
      <c r="K98" s="111">
        <f>IF(RES_hhdet_in_tes!K98=0,"",RES_hhdet_in_tes!K98/RES_hhdet_in_fec!K98)</f>
        <v>0.62288924737915252</v>
      </c>
      <c r="L98" s="111">
        <f>IF(RES_hhdet_in_tes!L98=0,"",RES_hhdet_in_tes!L98/RES_hhdet_in_fec!L98)</f>
        <v>0.62606776139293674</v>
      </c>
      <c r="M98" s="111">
        <f>IF(RES_hhdet_in_tes!M98=0,"",RES_hhdet_in_tes!M98/RES_hhdet_in_fec!M98)</f>
        <v>0.6321104993675839</v>
      </c>
      <c r="N98" s="111">
        <f>IF(RES_hhdet_in_tes!N98=0,"",RES_hhdet_in_tes!N98/RES_hhdet_in_fec!N98)</f>
        <v>0.64207443006660325</v>
      </c>
      <c r="O98" s="111">
        <f>IF(RES_hhdet_in_tes!O98=0,"",RES_hhdet_in_tes!O98/RES_hhdet_in_fec!O98)</f>
        <v>0.657268129159294</v>
      </c>
      <c r="P98" s="111">
        <f>IF(RES_hhdet_in_tes!P98=0,"",RES_hhdet_in_tes!P98/RES_hhdet_in_fec!P98)</f>
        <v>0.67697125904218847</v>
      </c>
      <c r="Q98" s="111">
        <f>IF(RES_hhdet_in_tes!Q98=0,"",RES_hhdet_in_tes!Q98/RES_hhdet_in_fec!Q98)</f>
        <v>0.69598058735165402</v>
      </c>
      <c r="R98" s="111">
        <f>IF(RES_hhdet_in_tes!R98=0,"",RES_hhdet_in_tes!R98/RES_hhdet_in_fec!R98)</f>
        <v>0.70884494793074526</v>
      </c>
      <c r="S98" s="111">
        <f>IF(RES_hhdet_in_tes!S98=0,"",RES_hhdet_in_tes!S98/RES_hhdet_in_fec!S98)</f>
        <v>0.72130829591943391</v>
      </c>
      <c r="T98" s="111">
        <f>IF(RES_hhdet_in_tes!T98=0,"",RES_hhdet_in_tes!T98/RES_hhdet_in_fec!T98)</f>
        <v>0.73367492166105885</v>
      </c>
      <c r="U98" s="111">
        <f>IF(RES_hhdet_in_tes!U98=0,"",RES_hhdet_in_tes!U98/RES_hhdet_in_fec!U98)</f>
        <v>0.7460691434253639</v>
      </c>
      <c r="V98" s="111">
        <f>IF(RES_hhdet_in_tes!V98=0,"",RES_hhdet_in_tes!V98/RES_hhdet_in_fec!V98)</f>
        <v>0.75824502956097772</v>
      </c>
      <c r="W98" s="111">
        <f>IF(RES_hhdet_in_tes!W98=0,"",RES_hhdet_in_tes!W98/RES_hhdet_in_fec!W98)</f>
        <v>0.76936565293589798</v>
      </c>
      <c r="X98" s="111">
        <f>IF(RES_hhdet_in_tes!X98=0,"",RES_hhdet_in_tes!X98/RES_hhdet_in_fec!X98)</f>
        <v>0.78109834793433952</v>
      </c>
      <c r="Y98" s="111">
        <f>IF(RES_hhdet_in_tes!Y98=0,"",RES_hhdet_in_tes!Y98/RES_hhdet_in_fec!Y98)</f>
        <v>0.79204423925320055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0.73841865076435198</v>
      </c>
      <c r="D100" s="124">
        <f>IF(RES_hhdet_in_tes!D100=0,"",RES_hhdet_in_tes!D100/RES_hhdet_in_fec!D100)</f>
        <v>0.7415635322947457</v>
      </c>
      <c r="E100" s="124">
        <f>IF(RES_hhdet_in_tes!E100=0,"",RES_hhdet_in_tes!E100/RES_hhdet_in_fec!E100)</f>
        <v>0.74095402093649676</v>
      </c>
      <c r="F100" s="124">
        <f>IF(RES_hhdet_in_tes!F100=0,"",RES_hhdet_in_tes!F100/RES_hhdet_in_fec!F100)</f>
        <v>0.73998577066930171</v>
      </c>
      <c r="G100" s="124">
        <f>IF(RES_hhdet_in_tes!G100=0,"",RES_hhdet_in_tes!G100/RES_hhdet_in_fec!G100)</f>
        <v>0.73572947282783763</v>
      </c>
      <c r="H100" s="124">
        <f>IF(RES_hhdet_in_tes!H100=0,"",RES_hhdet_in_tes!H100/RES_hhdet_in_fec!H100)</f>
        <v>0.73228124068144973</v>
      </c>
      <c r="I100" s="124">
        <f>IF(RES_hhdet_in_tes!I100=0,"",RES_hhdet_in_tes!I100/RES_hhdet_in_fec!I100)</f>
        <v>0.73156565006572571</v>
      </c>
      <c r="J100" s="124">
        <f>IF(RES_hhdet_in_tes!J100=0,"",RES_hhdet_in_tes!J100/RES_hhdet_in_fec!J100)</f>
        <v>0.72352506408156414</v>
      </c>
      <c r="K100" s="124">
        <f>IF(RES_hhdet_in_tes!K100=0,"",RES_hhdet_in_tes!K100/RES_hhdet_in_fec!K100)</f>
        <v>0.73555947565316226</v>
      </c>
      <c r="L100" s="124">
        <f>IF(RES_hhdet_in_tes!L100=0,"",RES_hhdet_in_tes!L100/RES_hhdet_in_fec!L100)</f>
        <v>0.73084056039444079</v>
      </c>
      <c r="M100" s="124">
        <f>IF(RES_hhdet_in_tes!M100=0,"",RES_hhdet_in_tes!M100/RES_hhdet_in_fec!M100)</f>
        <v>0.73363551453170517</v>
      </c>
      <c r="N100" s="124">
        <f>IF(RES_hhdet_in_tes!N100=0,"",RES_hhdet_in_tes!N100/RES_hhdet_in_fec!N100)</f>
        <v>0.72381773254542336</v>
      </c>
      <c r="O100" s="124">
        <f>IF(RES_hhdet_in_tes!O100=0,"",RES_hhdet_in_tes!O100/RES_hhdet_in_fec!O100)</f>
        <v>0.69632475581296327</v>
      </c>
      <c r="P100" s="124">
        <f>IF(RES_hhdet_in_tes!P100=0,"",RES_hhdet_in_tes!P100/RES_hhdet_in_fec!P100)</f>
        <v>0.71000191260503909</v>
      </c>
      <c r="Q100" s="124">
        <f>IF(RES_hhdet_in_tes!Q100=0,"",RES_hhdet_in_tes!Q100/RES_hhdet_in_fec!Q100)</f>
        <v>0.73714471744787058</v>
      </c>
      <c r="R100" s="124">
        <f>IF(RES_hhdet_in_tes!R100=0,"",RES_hhdet_in_tes!R100/RES_hhdet_in_fec!R100)</f>
        <v>0.75808206982174198</v>
      </c>
      <c r="S100" s="124">
        <f>IF(RES_hhdet_in_tes!S100=0,"",RES_hhdet_in_tes!S100/RES_hhdet_in_fec!S100)</f>
        <v>0.74848145312669478</v>
      </c>
      <c r="T100" s="124">
        <f>IF(RES_hhdet_in_tes!T100=0,"",RES_hhdet_in_tes!T100/RES_hhdet_in_fec!T100)</f>
        <v>0.72907851028844761</v>
      </c>
      <c r="U100" s="124">
        <f>IF(RES_hhdet_in_tes!U100=0,"",RES_hhdet_in_tes!U100/RES_hhdet_in_fec!U100)</f>
        <v>0.7069427232876393</v>
      </c>
      <c r="V100" s="124">
        <f>IF(RES_hhdet_in_tes!V100=0,"",RES_hhdet_in_tes!V100/RES_hhdet_in_fec!V100)</f>
        <v>0.7369588655243996</v>
      </c>
      <c r="W100" s="124">
        <f>IF(RES_hhdet_in_tes!W100=0,"",RES_hhdet_in_tes!W100/RES_hhdet_in_fec!W100)</f>
        <v>0.79256732779234573</v>
      </c>
      <c r="X100" s="124">
        <f>IF(RES_hhdet_in_tes!X100=0,"",RES_hhdet_in_tes!X100/RES_hhdet_in_fec!X100)</f>
        <v>0.83271034715021919</v>
      </c>
      <c r="Y100" s="124">
        <f>IF(RES_hhdet_in_tes!Y100=0,"",RES_hhdet_in_tes!Y100/RES_hhdet_in_fec!Y100)</f>
        <v>0.83011232059789208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0.57282318661997633</v>
      </c>
      <c r="D101" s="111">
        <f>IF(RES_hhdet_in_tes!D101=0,"",RES_hhdet_in_tes!D101/RES_hhdet_in_fec!D101)</f>
        <v>0.57310934648446987</v>
      </c>
      <c r="E101" s="111">
        <f>IF(RES_hhdet_in_tes!E101=0,"",RES_hhdet_in_tes!E101/RES_hhdet_in_fec!E101)</f>
        <v>0.57339553212584382</v>
      </c>
      <c r="F101" s="111">
        <f>IF(RES_hhdet_in_tes!F101=0,"",RES_hhdet_in_tes!F101/RES_hhdet_in_fec!F101)</f>
        <v>0.5736817212822467</v>
      </c>
      <c r="G101" s="111">
        <f>IF(RES_hhdet_in_tes!G101=0,"",RES_hhdet_in_tes!G101/RES_hhdet_in_fec!G101)</f>
        <v>0.57396793417764025</v>
      </c>
      <c r="H101" s="111">
        <f>IF(RES_hhdet_in_tes!H101=0,"",RES_hhdet_in_tes!H101/RES_hhdet_in_fec!H101)</f>
        <v>0.57425416833686893</v>
      </c>
      <c r="I101" s="111">
        <f>IF(RES_hhdet_in_tes!I101=0,"",RES_hhdet_in_tes!I101/RES_hhdet_in_fec!I101)</f>
        <v>0.57454042874311728</v>
      </c>
      <c r="J101" s="111">
        <f>IF(RES_hhdet_in_tes!J101=0,"",RES_hhdet_in_tes!J101/RES_hhdet_in_fec!J101)</f>
        <v>0.5748267358107344</v>
      </c>
      <c r="K101" s="111">
        <f>IF(RES_hhdet_in_tes!K101=0,"",RES_hhdet_in_tes!K101/RES_hhdet_in_fec!K101)</f>
        <v>0.57511310689728612</v>
      </c>
      <c r="L101" s="111">
        <f>IF(RES_hhdet_in_tes!L101=0,"",RES_hhdet_in_tes!L101/RES_hhdet_in_fec!L101)</f>
        <v>0.57539954664663284</v>
      </c>
      <c r="M101" s="111">
        <f>IF(RES_hhdet_in_tes!M101=0,"",RES_hhdet_in_tes!M101/RES_hhdet_in_fec!M101)</f>
        <v>0.57561708128806988</v>
      </c>
      <c r="N101" s="111">
        <f>IF(RES_hhdet_in_tes!N101=0,"",RES_hhdet_in_tes!N101/RES_hhdet_in_fec!N101)</f>
        <v>0.57573867292015823</v>
      </c>
      <c r="O101" s="111">
        <f>IF(RES_hhdet_in_tes!O101=0,"",RES_hhdet_in_tes!O101/RES_hhdet_in_fec!O101)</f>
        <v>0.5758113450445983</v>
      </c>
      <c r="P101" s="111">
        <f>IF(RES_hhdet_in_tes!P101=0,"",RES_hhdet_in_tes!P101/RES_hhdet_in_fec!P101)</f>
        <v>0.57601412459424972</v>
      </c>
      <c r="Q101" s="111">
        <f>IF(RES_hhdet_in_tes!Q101=0,"",RES_hhdet_in_tes!Q101/RES_hhdet_in_fec!Q101)</f>
        <v>0.57683948473154523</v>
      </c>
      <c r="R101" s="111">
        <f>IF(RES_hhdet_in_tes!R101=0,"",RES_hhdet_in_tes!R101/RES_hhdet_in_fec!R101)</f>
        <v>0.57900750029141446</v>
      </c>
      <c r="S101" s="111">
        <f>IF(RES_hhdet_in_tes!S101=0,"",RES_hhdet_in_tes!S101/RES_hhdet_in_fec!S101)</f>
        <v>0.58206573397667472</v>
      </c>
      <c r="T101" s="111">
        <f>IF(RES_hhdet_in_tes!T101=0,"",RES_hhdet_in_tes!T101/RES_hhdet_in_fec!T101)</f>
        <v>0.58542121596236274</v>
      </c>
      <c r="U101" s="111">
        <f>IF(RES_hhdet_in_tes!U101=0,"",RES_hhdet_in_tes!U101/RES_hhdet_in_fec!U101)</f>
        <v>0.58848097642352293</v>
      </c>
      <c r="V101" s="111">
        <f>IF(RES_hhdet_in_tes!V101=0,"",RES_hhdet_in_tes!V101/RES_hhdet_in_fec!V101)</f>
        <v>0.59065204553519612</v>
      </c>
      <c r="W101" s="111">
        <f>IF(RES_hhdet_in_tes!W101=0,"",RES_hhdet_in_tes!W101/RES_hhdet_in_fec!W101)</f>
        <v>0.59169547783393994</v>
      </c>
      <c r="X101" s="111">
        <f>IF(RES_hhdet_in_tes!X101=0,"",RES_hhdet_in_tes!X101/RES_hhdet_in_fec!X101)</f>
        <v>0.59208015712524631</v>
      </c>
      <c r="Y101" s="111">
        <f>IF(RES_hhdet_in_tes!Y101=0,"",RES_hhdet_in_tes!Y101/RES_hhdet_in_fec!Y101)</f>
        <v>0.59211862505437707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0.58497922981990835</v>
      </c>
      <c r="D102" s="111">
        <f>IF(RES_hhdet_in_tes!D102=0,"",RES_hhdet_in_tes!D102/RES_hhdet_in_fec!D102)</f>
        <v>0.58548742831898348</v>
      </c>
      <c r="E102" s="111">
        <f>IF(RES_hhdet_in_tes!E102=0,"",RES_hhdet_in_tes!E102/RES_hhdet_in_fec!E102)</f>
        <v>0.58599567259586882</v>
      </c>
      <c r="F102" s="111">
        <f>IF(RES_hhdet_in_tes!F102=0,"",RES_hhdet_in_tes!F102/RES_hhdet_in_fec!F102)</f>
        <v>0.58650392311518251</v>
      </c>
      <c r="G102" s="111">
        <f>IF(RES_hhdet_in_tes!G102=0,"",RES_hhdet_in_tes!G102/RES_hhdet_in_fec!G102)</f>
        <v>0.58701221579316654</v>
      </c>
      <c r="H102" s="111">
        <f>IF(RES_hhdet_in_tes!H102=0,"",RES_hhdet_in_tes!H102/RES_hhdet_in_fec!H102)</f>
        <v>0.58752054623413019</v>
      </c>
      <c r="I102" s="111">
        <f>IF(RES_hhdet_in_tes!I102=0,"",RES_hhdet_in_tes!I102/RES_hhdet_in_fec!I102)</f>
        <v>0.58802892328783607</v>
      </c>
      <c r="J102" s="111">
        <f>IF(RES_hhdet_in_tes!J102=0,"",RES_hhdet_in_tes!J102/RES_hhdet_in_fec!J102)</f>
        <v>0.58853738320864013</v>
      </c>
      <c r="K102" s="111">
        <f>IF(RES_hhdet_in_tes!K102=0,"",RES_hhdet_in_tes!K102/RES_hhdet_in_fec!K102)</f>
        <v>0.58904595682227989</v>
      </c>
      <c r="L102" s="111">
        <f>IF(RES_hhdet_in_tes!L102=0,"",RES_hhdet_in_tes!L102/RES_hhdet_in_fec!L102)</f>
        <v>0.58955465237590376</v>
      </c>
      <c r="M102" s="111">
        <f>IF(RES_hhdet_in_tes!M102=0,"",RES_hhdet_in_tes!M102/RES_hhdet_in_fec!M102)</f>
        <v>0.5899409776157164</v>
      </c>
      <c r="N102" s="111">
        <f>IF(RES_hhdet_in_tes!N102=0,"",RES_hhdet_in_tes!N102/RES_hhdet_in_fec!N102)</f>
        <v>0.59015691525266201</v>
      </c>
      <c r="O102" s="111">
        <f>IF(RES_hhdet_in_tes!O102=0,"",RES_hhdet_in_tes!O102/RES_hhdet_in_fec!O102)</f>
        <v>0.59028597550585449</v>
      </c>
      <c r="P102" s="111">
        <f>IF(RES_hhdet_in_tes!P102=0,"",RES_hhdet_in_tes!P102/RES_hhdet_in_fec!P102)</f>
        <v>0.59064609680713598</v>
      </c>
      <c r="Q102" s="111">
        <f>IF(RES_hhdet_in_tes!Q102=0,"",RES_hhdet_in_tes!Q102/RES_hhdet_in_fec!Q102)</f>
        <v>0.59211187462930726</v>
      </c>
      <c r="R102" s="111">
        <f>IF(RES_hhdet_in_tes!R102=0,"",RES_hhdet_in_tes!R102/RES_hhdet_in_fec!R102)</f>
        <v>0.5959621079785834</v>
      </c>
      <c r="S102" s="111">
        <f>IF(RES_hhdet_in_tes!S102=0,"",RES_hhdet_in_tes!S102/RES_hhdet_in_fec!S102)</f>
        <v>0.60139330208199626</v>
      </c>
      <c r="T102" s="111">
        <f>IF(RES_hhdet_in_tes!T102=0,"",RES_hhdet_in_tes!T102/RES_hhdet_in_fec!T102)</f>
        <v>0.60735238691668714</v>
      </c>
      <c r="U102" s="111">
        <f>IF(RES_hhdet_in_tes!U102=0,"",RES_hhdet_in_tes!U102/RES_hhdet_in_fec!U102)</f>
        <v>0.61278629245981275</v>
      </c>
      <c r="V102" s="111">
        <f>IF(RES_hhdet_in_tes!V102=0,"",RES_hhdet_in_tes!V102/RES_hhdet_in_fec!V102)</f>
        <v>0.61664194868852151</v>
      </c>
      <c r="W102" s="111">
        <f>IF(RES_hhdet_in_tes!W102=0,"",RES_hhdet_in_tes!W102/RES_hhdet_in_fec!W102)</f>
        <v>0.61849500634580956</v>
      </c>
      <c r="X102" s="111">
        <f>IF(RES_hhdet_in_tes!X102=0,"",RES_hhdet_in_tes!X102/RES_hhdet_in_fec!X102)</f>
        <v>0.61888781237264556</v>
      </c>
      <c r="Y102" s="111">
        <f>IF(RES_hhdet_in_tes!Y102=0,"",RES_hhdet_in_tes!Y102/RES_hhdet_in_fec!Y102)</f>
        <v>0.61892709297532922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0.75022114548330698</v>
      </c>
      <c r="D103" s="45">
        <f>IF(RES_hhdet_in_tes!D103=0,"",RES_hhdet_in_tes!D103/RES_hhdet_in_fec!D103)</f>
        <v>0.75158196884376127</v>
      </c>
      <c r="E103" s="45">
        <f>IF(RES_hhdet_in_tes!E103=0,"",RES_hhdet_in_tes!E103/RES_hhdet_in_fec!E103)</f>
        <v>0.75300695534046069</v>
      </c>
      <c r="F103" s="45">
        <f>IF(RES_hhdet_in_tes!F103=0,"",RES_hhdet_in_tes!F103/RES_hhdet_in_fec!F103)</f>
        <v>0.75444069135573943</v>
      </c>
      <c r="G103" s="45">
        <f>IF(RES_hhdet_in_tes!G103=0,"",RES_hhdet_in_tes!G103/RES_hhdet_in_fec!G103)</f>
        <v>0.75593351784548568</v>
      </c>
      <c r="H103" s="45">
        <f>IF(RES_hhdet_in_tes!H103=0,"",RES_hhdet_in_tes!H103/RES_hhdet_in_fec!H103)</f>
        <v>0.75747927371757529</v>
      </c>
      <c r="I103" s="45">
        <f>IF(RES_hhdet_in_tes!I103=0,"",RES_hhdet_in_tes!I103/RES_hhdet_in_fec!I103)</f>
        <v>0.7590903629850102</v>
      </c>
      <c r="J103" s="45">
        <f>IF(RES_hhdet_in_tes!J103=0,"",RES_hhdet_in_tes!J103/RES_hhdet_in_fec!J103)</f>
        <v>0.76081760051083669</v>
      </c>
      <c r="K103" s="45">
        <f>IF(RES_hhdet_in_tes!K103=0,"",RES_hhdet_in_tes!K103/RES_hhdet_in_fec!K103)</f>
        <v>0.762704192294543</v>
      </c>
      <c r="L103" s="45">
        <f>IF(RES_hhdet_in_tes!L103=0,"",RES_hhdet_in_tes!L103/RES_hhdet_in_fec!L103)</f>
        <v>0.76476169771234814</v>
      </c>
      <c r="M103" s="45">
        <f>IF(RES_hhdet_in_tes!M103=0,"",RES_hhdet_in_tes!M103/RES_hhdet_in_fec!M103)</f>
        <v>0.76770347579707165</v>
      </c>
      <c r="N103" s="45">
        <f>IF(RES_hhdet_in_tes!N103=0,"",RES_hhdet_in_tes!N103/RES_hhdet_in_fec!N103)</f>
        <v>0.77173261308528851</v>
      </c>
      <c r="O103" s="45">
        <f>IF(RES_hhdet_in_tes!O103=0,"",RES_hhdet_in_tes!O103/RES_hhdet_in_fec!O103)</f>
        <v>0.77733069613101724</v>
      </c>
      <c r="P103" s="45">
        <f>IF(RES_hhdet_in_tes!P103=0,"",RES_hhdet_in_tes!P103/RES_hhdet_in_fec!P103)</f>
        <v>0.78473392833053057</v>
      </c>
      <c r="Q103" s="45">
        <f>IF(RES_hhdet_in_tes!Q103=0,"",RES_hhdet_in_tes!Q103/RES_hhdet_in_fec!Q103)</f>
        <v>0.79431378300535393</v>
      </c>
      <c r="R103" s="45">
        <f>IF(RES_hhdet_in_tes!R103=0,"",RES_hhdet_in_tes!R103/RES_hhdet_in_fec!R103)</f>
        <v>0.80734967483087527</v>
      </c>
      <c r="S103" s="45">
        <f>IF(RES_hhdet_in_tes!S103=0,"",RES_hhdet_in_tes!S103/RES_hhdet_in_fec!S103)</f>
        <v>0.82366183094876888</v>
      </c>
      <c r="T103" s="45">
        <f>IF(RES_hhdet_in_tes!T103=0,"",RES_hhdet_in_tes!T103/RES_hhdet_in_fec!T103)</f>
        <v>0.84122276277639785</v>
      </c>
      <c r="U103" s="45">
        <f>IF(RES_hhdet_in_tes!U103=0,"",RES_hhdet_in_tes!U103/RES_hhdet_in_fec!U103)</f>
        <v>0.85800498173117312</v>
      </c>
      <c r="V103" s="45">
        <f>IF(RES_hhdet_in_tes!V103=0,"",RES_hhdet_in_tes!V103/RES_hhdet_in_fec!V103)</f>
        <v>0.871980999230483</v>
      </c>
      <c r="W103" s="45">
        <f>IF(RES_hhdet_in_tes!W103=0,"",RES_hhdet_in_tes!W103/RES_hhdet_in_fec!W103)</f>
        <v>0.88244637321493946</v>
      </c>
      <c r="X103" s="45">
        <f>IF(RES_hhdet_in_tes!X103=0,"",RES_hhdet_in_tes!X103/RES_hhdet_in_fec!X103)</f>
        <v>0.89018880975433778</v>
      </c>
      <c r="Y103" s="45">
        <f>IF(RES_hhdet_in_tes!Y103=0,"",RES_hhdet_in_tes!Y103/RES_hhdet_in_fec!Y103)</f>
        <v>0.8970547701484648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>
        <f>IF(RES_hhdet_in_tes!F105=0,"",RES_hhdet_in_tes!F105/RES_hhdet_in_fec!F105)</f>
        <v>0.77637555867233199</v>
      </c>
      <c r="G105" s="119">
        <f>IF(RES_hhdet_in_tes!G105=0,"",RES_hhdet_in_tes!G105/RES_hhdet_in_fec!G105)</f>
        <v>0.80748537936802045</v>
      </c>
      <c r="H105" s="119">
        <f>IF(RES_hhdet_in_tes!H105=0,"",RES_hhdet_in_tes!H105/RES_hhdet_in_fec!H105)</f>
        <v>0.82597502834615244</v>
      </c>
      <c r="I105" s="119">
        <f>IF(RES_hhdet_in_tes!I105=0,"",RES_hhdet_in_tes!I105/RES_hhdet_in_fec!I105)</f>
        <v>0.79505314845491493</v>
      </c>
      <c r="J105" s="119">
        <f>IF(RES_hhdet_in_tes!J105=0,"",RES_hhdet_in_tes!J105/RES_hhdet_in_fec!J105)</f>
        <v>0.79305508648291945</v>
      </c>
      <c r="K105" s="119">
        <f>IF(RES_hhdet_in_tes!K105=0,"",RES_hhdet_in_tes!K105/RES_hhdet_in_fec!K105)</f>
        <v>0.83382724725027657</v>
      </c>
      <c r="L105" s="119">
        <f>IF(RES_hhdet_in_tes!L105=0,"",RES_hhdet_in_tes!L105/RES_hhdet_in_fec!L105)</f>
        <v>0.80896336220118581</v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>
        <f>IF(RES_hhdet_in_tes!F106=0,"",RES_hhdet_in_tes!F106/RES_hhdet_in_fec!F106)</f>
        <v>0.76952698619216109</v>
      </c>
      <c r="G106" s="124">
        <f>IF(RES_hhdet_in_tes!G106=0,"",RES_hhdet_in_tes!G106/RES_hhdet_in_fec!G106)</f>
        <v>0.77394962381158017</v>
      </c>
      <c r="H106" s="124">
        <f>IF(RES_hhdet_in_tes!H106=0,"",RES_hhdet_in_tes!H106/RES_hhdet_in_fec!H106)</f>
        <v>0.77836391815832706</v>
      </c>
      <c r="I106" s="124">
        <f>IF(RES_hhdet_in_tes!I106=0,"",RES_hhdet_in_tes!I106/RES_hhdet_in_fec!I106)</f>
        <v>0.78275095918083182</v>
      </c>
      <c r="J106" s="124">
        <f>IF(RES_hhdet_in_tes!J106=0,"",RES_hhdet_in_tes!J106/RES_hhdet_in_fec!J106)</f>
        <v>0.78719036079401361</v>
      </c>
      <c r="K106" s="124">
        <f>IF(RES_hhdet_in_tes!K106=0,"",RES_hhdet_in_tes!K106/RES_hhdet_in_fec!K106)</f>
        <v>0.7916637693702363</v>
      </c>
      <c r="L106" s="124">
        <f>IF(RES_hhdet_in_tes!L106=0,"",RES_hhdet_in_tes!L106/RES_hhdet_in_fec!L106)</f>
        <v>0.79606286663996051</v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>
        <f>IF(RES_hhdet_in_tes!F107=0,"",RES_hhdet_in_tes!F107/RES_hhdet_in_fec!F107)</f>
        <v>0.7686771470761764</v>
      </c>
      <c r="G107" s="111">
        <f>IF(RES_hhdet_in_tes!G107=0,"",RES_hhdet_in_tes!G107/RES_hhdet_in_fec!G107)</f>
        <v>0.77312316195773423</v>
      </c>
      <c r="H107" s="111">
        <f>IF(RES_hhdet_in_tes!H107=0,"",RES_hhdet_in_tes!H107/RES_hhdet_in_fec!H107)</f>
        <v>0.77756973506444471</v>
      </c>
      <c r="I107" s="111">
        <f>IF(RES_hhdet_in_tes!I107=0,"",RES_hhdet_in_tes!I107/RES_hhdet_in_fec!I107)</f>
        <v>0.78201699721650209</v>
      </c>
      <c r="J107" s="111">
        <f>IF(RES_hhdet_in_tes!J107=0,"",RES_hhdet_in_tes!J107/RES_hhdet_in_fec!J107)</f>
        <v>0.7864654843380654</v>
      </c>
      <c r="K107" s="111">
        <f>IF(RES_hhdet_in_tes!K107=0,"",RES_hhdet_in_tes!K107/RES_hhdet_in_fec!K107)</f>
        <v>0.79091565210563197</v>
      </c>
      <c r="L107" s="111">
        <f>IF(RES_hhdet_in_tes!L107=0,"",RES_hhdet_in_tes!L107/RES_hhdet_in_fec!L107)</f>
        <v>0.79536762243134784</v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>
        <f>IF(RES_hhdet_in_tes!F109=0,"",RES_hhdet_in_tes!F109/RES_hhdet_in_fec!F109)</f>
        <v>2.4810956730450684</v>
      </c>
      <c r="G109" s="124">
        <f>IF(RES_hhdet_in_tes!G109=0,"",RES_hhdet_in_tes!G109/RES_hhdet_in_fec!G109)</f>
        <v>2.5745140923379908</v>
      </c>
      <c r="H109" s="124">
        <f>IF(RES_hhdet_in_tes!H109=0,"",RES_hhdet_in_tes!H109/RES_hhdet_in_fec!H109)</f>
        <v>2.6691166807714342</v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>
        <f>IF(RES_hhdet_in_tes!K109=0,"",RES_hhdet_in_tes!K109/RES_hhdet_in_fec!K109)</f>
        <v>2.9626028452080639</v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>
        <f>IF(RES_hhdet_in_tes!F110=0,"",RES_hhdet_in_tes!F110/RES_hhdet_in_fec!F110)</f>
        <v>2.4810956730450684</v>
      </c>
      <c r="G110" s="111">
        <f>IF(RES_hhdet_in_tes!G110=0,"",RES_hhdet_in_tes!G110/RES_hhdet_in_fec!G110)</f>
        <v>2.5745140923379908</v>
      </c>
      <c r="H110" s="111">
        <f>IF(RES_hhdet_in_tes!H110=0,"",RES_hhdet_in_tes!H110/RES_hhdet_in_fec!H110)</f>
        <v>2.6691166807714342</v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>
        <f>IF(RES_hhdet_in_tes!K110=0,"",RES_hhdet_in_tes!K110/RES_hhdet_in_fec!K110)</f>
        <v>2.9626028452080639</v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>
        <f>IF(RES_hhdet_in_tes!F111=0,"",RES_hhdet_in_tes!F111/RES_hhdet_in_fec!F111)</f>
        <v>0.73285284768784797</v>
      </c>
      <c r="G111" s="124">
        <f>IF(RES_hhdet_in_tes!G111=0,"",RES_hhdet_in_tes!G111/RES_hhdet_in_fec!G111)</f>
        <v>0.7505550443410951</v>
      </c>
      <c r="H111" s="124">
        <f>IF(RES_hhdet_in_tes!H111=0,"",RES_hhdet_in_tes!H111/RES_hhdet_in_fec!H111)</f>
        <v>0.78091402810616573</v>
      </c>
      <c r="I111" s="124">
        <f>IF(RES_hhdet_in_tes!I111=0,"",RES_hhdet_in_tes!I111/RES_hhdet_in_fec!I111)</f>
        <v>0.88649102134509528</v>
      </c>
      <c r="J111" s="124">
        <f>IF(RES_hhdet_in_tes!J111=0,"",RES_hhdet_in_tes!J111/RES_hhdet_in_fec!J111)</f>
        <v>0.83743503881382442</v>
      </c>
      <c r="K111" s="124">
        <f>IF(RES_hhdet_in_tes!K111=0,"",RES_hhdet_in_tes!K111/RES_hhdet_in_fec!K111)</f>
        <v>0.75959287623438443</v>
      </c>
      <c r="L111" s="124">
        <f>IF(RES_hhdet_in_tes!L111=0,"",RES_hhdet_in_tes!L111/RES_hhdet_in_fec!L111)</f>
        <v>0.89025716896234164</v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>
        <f>IF(RES_hhdet_in_tes!F116=0,"",RES_hhdet_in_tes!F116/RES_hhdet_in_fec!F116)</f>
        <v>0.6118201222770806</v>
      </c>
      <c r="G116" s="112">
        <f>IF(RES_hhdet_in_tes!G116=0,"",RES_hhdet_in_tes!G116/RES_hhdet_in_fec!G116)</f>
        <v>0.61366034939823799</v>
      </c>
      <c r="H116" s="112">
        <f>IF(RES_hhdet_in_tes!H116=0,"",RES_hhdet_in_tes!H116/RES_hhdet_in_fec!H116)</f>
        <v>0.61562299288165312</v>
      </c>
      <c r="I116" s="112" t="str">
        <f>IF(RES_hhdet_in_tes!I116=0,"",RES_hhdet_in_tes!I116/RES_hhdet_in_fec!I116)</f>
        <v/>
      </c>
      <c r="J116" s="112">
        <f>IF(RES_hhdet_in_tes!J116=0,"",RES_hhdet_in_tes!J116/RES_hhdet_in_fec!J116)</f>
        <v>0.6201247430759137</v>
      </c>
      <c r="K116" s="112">
        <f>IF(RES_hhdet_in_tes!K116=0,"",RES_hhdet_in_tes!K116/RES_hhdet_in_fec!K116)</f>
        <v>0.62288924737915252</v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>
        <f>IF(RES_hhdet_in_tes!F117=0,"",RES_hhdet_in_tes!F117/RES_hhdet_in_fec!F117)</f>
        <v>0.88689221864090195</v>
      </c>
      <c r="G117" s="113">
        <f>IF(RES_hhdet_in_tes!G117=0,"",RES_hhdet_in_tes!G117/RES_hhdet_in_fec!G117)</f>
        <v>0.87477754857628032</v>
      </c>
      <c r="H117" s="113">
        <f>IF(RES_hhdet_in_tes!H117=0,"",RES_hhdet_in_tes!H117/RES_hhdet_in_fec!H117)</f>
        <v>0.88673737783625295</v>
      </c>
      <c r="I117" s="113">
        <f>IF(RES_hhdet_in_tes!I117=0,"",RES_hhdet_in_tes!I117/RES_hhdet_in_fec!I117)</f>
        <v>0.88649102134509528</v>
      </c>
      <c r="J117" s="113">
        <f>IF(RES_hhdet_in_tes!J117=0,"",RES_hhdet_in_tes!J117/RES_hhdet_in_fec!J117)</f>
        <v>0.88929930074279662</v>
      </c>
      <c r="K117" s="113">
        <f>IF(RES_hhdet_in_tes!K117=0,"",RES_hhdet_in_tes!K117/RES_hhdet_in_fec!K117)</f>
        <v>0.88961953239954905</v>
      </c>
      <c r="L117" s="113">
        <f>IF(RES_hhdet_in_tes!L117=0,"",RES_hhdet_in_tes!L117/RES_hhdet_in_fec!L117)</f>
        <v>0.89025716896234164</v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>
        <f>IF(RES_hhdet_in_tes!F118=0,"",RES_hhdet_in_tes!F118/RES_hhdet_in_fec!F118)</f>
        <v>0.6118201222770806</v>
      </c>
      <c r="G118" s="111">
        <f>IF(RES_hhdet_in_tes!G118=0,"",RES_hhdet_in_tes!G118/RES_hhdet_in_fec!G118)</f>
        <v>0.61366034939823799</v>
      </c>
      <c r="H118" s="111">
        <f>IF(RES_hhdet_in_tes!H118=0,"",RES_hhdet_in_tes!H118/RES_hhdet_in_fec!H118)</f>
        <v>0.61562299288165312</v>
      </c>
      <c r="I118" s="111">
        <f>IF(RES_hhdet_in_tes!I118=0,"",RES_hhdet_in_tes!I118/RES_hhdet_in_fec!I118)</f>
        <v>0.61773789911583554</v>
      </c>
      <c r="J118" s="111">
        <f>IF(RES_hhdet_in_tes!J118=0,"",RES_hhdet_in_tes!J118/RES_hhdet_in_fec!J118)</f>
        <v>0.6201247430759137</v>
      </c>
      <c r="K118" s="111">
        <f>IF(RES_hhdet_in_tes!K118=0,"",RES_hhdet_in_tes!K118/RES_hhdet_in_fec!K118)</f>
        <v>0.62288924737915252</v>
      </c>
      <c r="L118" s="111">
        <f>IF(RES_hhdet_in_tes!L118=0,"",RES_hhdet_in_tes!L118/RES_hhdet_in_fec!L118)</f>
        <v>0.62606776139293674</v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>
        <f>IF(RES_hhdet_in_tes!J119=0,"",RES_hhdet_in_tes!J119/RES_hhdet_in_fec!J119)</f>
        <v>1</v>
      </c>
      <c r="K119" s="111">
        <f>IF(RES_hhdet_in_tes!K119=0,"",RES_hhdet_in_tes!K119/RES_hhdet_in_fec!K119)</f>
        <v>1</v>
      </c>
      <c r="L119" s="111">
        <f>IF(RES_hhdet_in_tes!L119=0,"",RES_hhdet_in_tes!L119/RES_hhdet_in_fec!L119)</f>
        <v>1</v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>
        <f>IF(RES_hhdet_in_tes!F120=0,"",RES_hhdet_in_tes!F120/RES_hhdet_in_fec!F120)</f>
        <v>0.7472736150423489</v>
      </c>
      <c r="G120" s="124">
        <f>IF(RES_hhdet_in_tes!G120=0,"",RES_hhdet_in_tes!G120/RES_hhdet_in_fec!G120)</f>
        <v>0.74432620738335042</v>
      </c>
      <c r="H120" s="124">
        <f>IF(RES_hhdet_in_tes!H120=0,"",RES_hhdet_in_tes!H120/RES_hhdet_in_fec!H120)</f>
        <v>0.74180501718805392</v>
      </c>
      <c r="I120" s="124">
        <f>IF(RES_hhdet_in_tes!I120=0,"",RES_hhdet_in_tes!I120/RES_hhdet_in_fec!I120)</f>
        <v>0.7590903629850102</v>
      </c>
      <c r="J120" s="124">
        <f>IF(RES_hhdet_in_tes!J120=0,"",RES_hhdet_in_tes!J120/RES_hhdet_in_fec!J120)</f>
        <v>0.76081760051083669</v>
      </c>
      <c r="K120" s="124">
        <f>IF(RES_hhdet_in_tes!K120=0,"",RES_hhdet_in_tes!K120/RES_hhdet_in_fec!K120)</f>
        <v>0.762704192294543</v>
      </c>
      <c r="L120" s="124">
        <f>IF(RES_hhdet_in_tes!L120=0,"",RES_hhdet_in_tes!L120/RES_hhdet_in_fec!L120)</f>
        <v>0.76476169771234803</v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>
        <f>IF(RES_hhdet_in_tes!F121=0,"",RES_hhdet_in_tes!F121/RES_hhdet_in_fec!F121)</f>
        <v>0.58650392311518251</v>
      </c>
      <c r="G121" s="111">
        <f>IF(RES_hhdet_in_tes!G121=0,"",RES_hhdet_in_tes!G121/RES_hhdet_in_fec!G121)</f>
        <v>0.58701221579316654</v>
      </c>
      <c r="H121" s="111">
        <f>IF(RES_hhdet_in_tes!H121=0,"",RES_hhdet_in_tes!H121/RES_hhdet_in_fec!H121)</f>
        <v>0.58752054623413019</v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>
        <f>IF(RES_hhdet_in_tes!F122=0,"",RES_hhdet_in_tes!F122/RES_hhdet_in_fec!F122)</f>
        <v>0.75444069135573943</v>
      </c>
      <c r="G122" s="45">
        <f>IF(RES_hhdet_in_tes!G122=0,"",RES_hhdet_in_tes!G122/RES_hhdet_in_fec!G122)</f>
        <v>0.75593351784548568</v>
      </c>
      <c r="H122" s="45">
        <f>IF(RES_hhdet_in_tes!H122=0,"",RES_hhdet_in_tes!H122/RES_hhdet_in_fec!H122)</f>
        <v>0.75747927371757529</v>
      </c>
      <c r="I122" s="45">
        <f>IF(RES_hhdet_in_tes!I122=0,"",RES_hhdet_in_tes!I122/RES_hhdet_in_fec!I122)</f>
        <v>0.7590903629850102</v>
      </c>
      <c r="J122" s="45">
        <f>IF(RES_hhdet_in_tes!J122=0,"",RES_hhdet_in_tes!J122/RES_hhdet_in_fec!J122)</f>
        <v>0.76081760051083669</v>
      </c>
      <c r="K122" s="45">
        <f>IF(RES_hhdet_in_tes!K122=0,"",RES_hhdet_in_tes!K122/RES_hhdet_in_fec!K122)</f>
        <v>0.762704192294543</v>
      </c>
      <c r="L122" s="45">
        <f>IF(RES_hhdet_in_tes!L122=0,"",RES_hhdet_in_tes!L122/RES_hhdet_in_fec!L122)</f>
        <v>0.76476169771234803</v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0.76076195592394136</v>
      </c>
      <c r="D124" s="119">
        <f>IF(RES_hhdet_in_tes!D124=0,"",RES_hhdet_in_tes!D124/RES_hhdet_in_fec!D124)</f>
        <v>0.74854932476078817</v>
      </c>
      <c r="E124" s="119">
        <f>IF(RES_hhdet_in_tes!E124=0,"",RES_hhdet_in_tes!E124/RES_hhdet_in_fec!E124)</f>
        <v>0.76899400330092882</v>
      </c>
      <c r="F124" s="119">
        <f>IF(RES_hhdet_in_tes!F124=0,"",RES_hhdet_in_tes!F124/RES_hhdet_in_fec!F124)</f>
        <v>0.74958402642416055</v>
      </c>
      <c r="G124" s="119">
        <f>IF(RES_hhdet_in_tes!G124=0,"",RES_hhdet_in_tes!G124/RES_hhdet_in_fec!G124)</f>
        <v>0.7763627289707804</v>
      </c>
      <c r="H124" s="119">
        <f>IF(RES_hhdet_in_tes!H124=0,"",RES_hhdet_in_tes!H124/RES_hhdet_in_fec!H124)</f>
        <v>0.78591163048228341</v>
      </c>
      <c r="I124" s="119">
        <f>IF(RES_hhdet_in_tes!I124=0,"",RES_hhdet_in_tes!I124/RES_hhdet_in_fec!I124)</f>
        <v>0.79401785412976267</v>
      </c>
      <c r="J124" s="119">
        <f>IF(RES_hhdet_in_tes!J124=0,"",RES_hhdet_in_tes!J124/RES_hhdet_in_fec!J124)</f>
        <v>0.76234205063758231</v>
      </c>
      <c r="K124" s="119">
        <f>IF(RES_hhdet_in_tes!K124=0,"",RES_hhdet_in_tes!K124/RES_hhdet_in_fec!K124)</f>
        <v>0.78490037024749093</v>
      </c>
      <c r="L124" s="119">
        <f>IF(RES_hhdet_in_tes!L124=0,"",RES_hhdet_in_tes!L124/RES_hhdet_in_fec!L124)</f>
        <v>0.81085216789988912</v>
      </c>
      <c r="M124" s="119">
        <f>IF(RES_hhdet_in_tes!M124=0,"",RES_hhdet_in_tes!M124/RES_hhdet_in_fec!M124)</f>
        <v>0.80289180601805932</v>
      </c>
      <c r="N124" s="119">
        <f>IF(RES_hhdet_in_tes!N124=0,"",RES_hhdet_in_tes!N124/RES_hhdet_in_fec!N124)</f>
        <v>0.9260491381213416</v>
      </c>
      <c r="O124" s="119">
        <f>IF(RES_hhdet_in_tes!O124=0,"",RES_hhdet_in_tes!O124/RES_hhdet_in_fec!O124)</f>
        <v>0.81422054708929503</v>
      </c>
      <c r="P124" s="119">
        <f>IF(RES_hhdet_in_tes!P124=0,"",RES_hhdet_in_tes!P124/RES_hhdet_in_fec!P124)</f>
        <v>0.80603729597411056</v>
      </c>
      <c r="Q124" s="119">
        <f>IF(RES_hhdet_in_tes!Q124=0,"",RES_hhdet_in_tes!Q124/RES_hhdet_in_fec!Q124)</f>
        <v>0.84197080959593273</v>
      </c>
      <c r="R124" s="119">
        <f>IF(RES_hhdet_in_tes!R124=0,"",RES_hhdet_in_tes!R124/RES_hhdet_in_fec!R124)</f>
        <v>0.89598540450496122</v>
      </c>
      <c r="S124" s="119">
        <f>IF(RES_hhdet_in_tes!S124=0,"",RES_hhdet_in_tes!S124/RES_hhdet_in_fec!S124)</f>
        <v>0.92105208687745654</v>
      </c>
      <c r="T124" s="119">
        <f>IF(RES_hhdet_in_tes!T124=0,"",RES_hhdet_in_tes!T124/RES_hhdet_in_fec!T124)</f>
        <v>0.86819122244578473</v>
      </c>
      <c r="U124" s="119">
        <f>IF(RES_hhdet_in_tes!U124=0,"",RES_hhdet_in_tes!U124/RES_hhdet_in_fec!U124)</f>
        <v>0.87423228333287661</v>
      </c>
      <c r="V124" s="119">
        <f>IF(RES_hhdet_in_tes!V124=0,"",RES_hhdet_in_tes!V124/RES_hhdet_in_fec!V124)</f>
        <v>0.88435083960801264</v>
      </c>
      <c r="W124" s="119" t="str">
        <f>IF(RES_hhdet_in_tes!W124=0,"",RES_hhdet_in_tes!W124/RES_hhdet_in_fec!W124)</f>
        <v/>
      </c>
      <c r="X124" s="119" t="str">
        <f>IF(RES_hhdet_in_tes!X124=0,"",RES_hhdet_in_tes!X124/RES_hhdet_in_fec!X124)</f>
        <v/>
      </c>
      <c r="Y124" s="119" t="str">
        <f>IF(RES_hhdet_in_tes!Y124=0,"",RES_hhdet_in_tes!Y124/RES_hhdet_in_fec!Y124)</f>
        <v/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0.72579383545205756</v>
      </c>
      <c r="D125" s="124">
        <f>IF(RES_hhdet_in_tes!D125=0,"",RES_hhdet_in_tes!D125/RES_hhdet_in_fec!D125)</f>
        <v>0.72706984328320767</v>
      </c>
      <c r="E125" s="124">
        <f>IF(RES_hhdet_in_tes!E125=0,"",RES_hhdet_in_tes!E125/RES_hhdet_in_fec!E125)</f>
        <v>0.72829797707649047</v>
      </c>
      <c r="F125" s="124">
        <f>IF(RES_hhdet_in_tes!F125=0,"",RES_hhdet_in_tes!F125/RES_hhdet_in_fec!F125)</f>
        <v>0.72964264155775538</v>
      </c>
      <c r="G125" s="124">
        <f>IF(RES_hhdet_in_tes!G125=0,"",RES_hhdet_in_tes!G125/RES_hhdet_in_fec!G125)</f>
        <v>0.73094730728441548</v>
      </c>
      <c r="H125" s="124">
        <f>IF(RES_hhdet_in_tes!H125=0,"",RES_hhdet_in_tes!H125/RES_hhdet_in_fec!H125)</f>
        <v>0.73226957100492673</v>
      </c>
      <c r="I125" s="124">
        <f>IF(RES_hhdet_in_tes!I125=0,"",RES_hhdet_in_tes!I125/RES_hhdet_in_fec!I125)</f>
        <v>0.73359371198144152</v>
      </c>
      <c r="J125" s="124">
        <f>IF(RES_hhdet_in_tes!J125=0,"",RES_hhdet_in_tes!J125/RES_hhdet_in_fec!J125)</f>
        <v>0.73503722456650689</v>
      </c>
      <c r="K125" s="124">
        <f>IF(RES_hhdet_in_tes!K125=0,"",RES_hhdet_in_tes!K125/RES_hhdet_in_fec!K125)</f>
        <v>0.73660273564173073</v>
      </c>
      <c r="L125" s="124">
        <f>IF(RES_hhdet_in_tes!L125=0,"",RES_hhdet_in_tes!L125/RES_hhdet_in_fec!L125)</f>
        <v>0.73816860084225133</v>
      </c>
      <c r="M125" s="124">
        <f>IF(RES_hhdet_in_tes!M125=0,"",RES_hhdet_in_tes!M125/RES_hhdet_in_fec!M125)</f>
        <v>0.74040223677015071</v>
      </c>
      <c r="N125" s="124">
        <f>IF(RES_hhdet_in_tes!N125=0,"",RES_hhdet_in_tes!N125/RES_hhdet_in_fec!N125)</f>
        <v>0.74333749236174396</v>
      </c>
      <c r="O125" s="124">
        <f>IF(RES_hhdet_in_tes!O125=0,"",RES_hhdet_in_tes!O125/RES_hhdet_in_fec!O125)</f>
        <v>0.74736931310588006</v>
      </c>
      <c r="P125" s="124">
        <f>IF(RES_hhdet_in_tes!P125=0,"",RES_hhdet_in_tes!P125/RES_hhdet_in_fec!P125)</f>
        <v>0.75200930098571184</v>
      </c>
      <c r="Q125" s="124">
        <f>IF(RES_hhdet_in_tes!Q125=0,"",RES_hhdet_in_tes!Q125/RES_hhdet_in_fec!Q125)</f>
        <v>0.75632170857567405</v>
      </c>
      <c r="R125" s="124">
        <f>IF(RES_hhdet_in_tes!R125=0,"",RES_hhdet_in_tes!R125/RES_hhdet_in_fec!R125)</f>
        <v>0.75965559145072814</v>
      </c>
      <c r="S125" s="124">
        <f>IF(RES_hhdet_in_tes!S125=0,"",RES_hhdet_in_tes!S125/RES_hhdet_in_fec!S125)</f>
        <v>0.76289952623146307</v>
      </c>
      <c r="T125" s="124">
        <f>IF(RES_hhdet_in_tes!T125=0,"",RES_hhdet_in_tes!T125/RES_hhdet_in_fec!T125)</f>
        <v>0.76603178742255651</v>
      </c>
      <c r="U125" s="124">
        <f>IF(RES_hhdet_in_tes!U125=0,"",RES_hhdet_in_tes!U125/RES_hhdet_in_fec!U125)</f>
        <v>0.76903065530920556</v>
      </c>
      <c r="V125" s="124">
        <f>IF(RES_hhdet_in_tes!V125=0,"",RES_hhdet_in_tes!V125/RES_hhdet_in_fec!V125)</f>
        <v>0.77187441563543435</v>
      </c>
      <c r="W125" s="124" t="str">
        <f>IF(RES_hhdet_in_tes!W125=0,"",RES_hhdet_in_tes!W125/RES_hhdet_in_fec!W125)</f>
        <v/>
      </c>
      <c r="X125" s="124" t="str">
        <f>IF(RES_hhdet_in_tes!X125=0,"",RES_hhdet_in_tes!X125/RES_hhdet_in_fec!X125)</f>
        <v/>
      </c>
      <c r="Y125" s="124" t="str">
        <f>IF(RES_hhdet_in_tes!Y125=0,"",RES_hhdet_in_tes!Y125/RES_hhdet_in_fec!Y125)</f>
        <v/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0.72487126658240331</v>
      </c>
      <c r="D126" s="111">
        <f>IF(RES_hhdet_in_tes!D126=0,"",RES_hhdet_in_tes!D126/RES_hhdet_in_fec!D126)</f>
        <v>0.72612264745539168</v>
      </c>
      <c r="E126" s="111">
        <f>IF(RES_hhdet_in_tes!E126=0,"",RES_hhdet_in_tes!E126/RES_hhdet_in_fec!E126)</f>
        <v>0.7274078123472052</v>
      </c>
      <c r="F126" s="111">
        <f>IF(RES_hhdet_in_tes!F126=0,"",RES_hhdet_in_tes!F126/RES_hhdet_in_fec!F126)</f>
        <v>0.72869758415067665</v>
      </c>
      <c r="G126" s="111">
        <f>IF(RES_hhdet_in_tes!G126=0,"",RES_hhdet_in_tes!G126/RES_hhdet_in_fec!G126)</f>
        <v>0.73001846904834256</v>
      </c>
      <c r="H126" s="111">
        <f>IF(RES_hhdet_in_tes!H126=0,"",RES_hhdet_in_tes!H126/RES_hhdet_in_fec!H126)</f>
        <v>0.73136722302090318</v>
      </c>
      <c r="I126" s="111">
        <f>IF(RES_hhdet_in_tes!I126=0,"",RES_hhdet_in_tes!I126/RES_hhdet_in_fec!I126)</f>
        <v>0.73275037719250979</v>
      </c>
      <c r="J126" s="111">
        <f>IF(RES_hhdet_in_tes!J126=0,"",RES_hhdet_in_tes!J126/RES_hhdet_in_fec!J126)</f>
        <v>0.7341946872735321</v>
      </c>
      <c r="K126" s="111">
        <f>IF(RES_hhdet_in_tes!K126=0,"",RES_hhdet_in_tes!K126/RES_hhdet_in_fec!K126)</f>
        <v>0.73572290265537221</v>
      </c>
      <c r="L126" s="111">
        <f>IF(RES_hhdet_in_tes!L126=0,"",RES_hhdet_in_tes!L126/RES_hhdet_in_fec!L126)</f>
        <v>0.73734110973290823</v>
      </c>
      <c r="M126" s="111">
        <f>IF(RES_hhdet_in_tes!M126=0,"",RES_hhdet_in_tes!M126/RES_hhdet_in_fec!M126)</f>
        <v>0.73958171945032403</v>
      </c>
      <c r="N126" s="111">
        <f>IF(RES_hhdet_in_tes!N126=0,"",RES_hhdet_in_tes!N126/RES_hhdet_in_fec!N126)</f>
        <v>0.74261306679145556</v>
      </c>
      <c r="O126" s="111">
        <f>IF(RES_hhdet_in_tes!O126=0,"",RES_hhdet_in_tes!O126/RES_hhdet_in_fec!O126)</f>
        <v>0.74658271782475183</v>
      </c>
      <c r="P126" s="111">
        <f>IF(RES_hhdet_in_tes!P126=0,"",RES_hhdet_in_tes!P126/RES_hhdet_in_fec!P126)</f>
        <v>0.75120991728586328</v>
      </c>
      <c r="Q126" s="111">
        <f>IF(RES_hhdet_in_tes!Q126=0,"",RES_hhdet_in_tes!Q126/RES_hhdet_in_fec!Q126)</f>
        <v>0.75557557381046692</v>
      </c>
      <c r="R126" s="111">
        <f>IF(RES_hhdet_in_tes!R126=0,"",RES_hhdet_in_tes!R126/RES_hhdet_in_fec!R126)</f>
        <v>0.75892083069769722</v>
      </c>
      <c r="S126" s="111">
        <f>IF(RES_hhdet_in_tes!S126=0,"",RES_hhdet_in_tes!S126/RES_hhdet_in_fec!S126)</f>
        <v>0.76217520642804992</v>
      </c>
      <c r="T126" s="111">
        <f>IF(RES_hhdet_in_tes!T126=0,"",RES_hhdet_in_tes!T126/RES_hhdet_in_fec!T126)</f>
        <v>0.76531695665829136</v>
      </c>
      <c r="U126" s="111">
        <f>IF(RES_hhdet_in_tes!U126=0,"",RES_hhdet_in_tes!U126/RES_hhdet_in_fec!U126)</f>
        <v>0.76832433704519831</v>
      </c>
      <c r="V126" s="111">
        <f>IF(RES_hhdet_in_tes!V126=0,"",RES_hhdet_in_tes!V126/RES_hhdet_in_fec!V126)</f>
        <v>0.77117560324554346</v>
      </c>
      <c r="W126" s="111" t="str">
        <f>IF(RES_hhdet_in_tes!W126=0,"",RES_hhdet_in_tes!W126/RES_hhdet_in_fec!W126)</f>
        <v/>
      </c>
      <c r="X126" s="111" t="str">
        <f>IF(RES_hhdet_in_tes!X126=0,"",RES_hhdet_in_tes!X126/RES_hhdet_in_fec!X126)</f>
        <v/>
      </c>
      <c r="Y126" s="111" t="str">
        <f>IF(RES_hhdet_in_tes!Y126=0,"",RES_hhdet_in_tes!Y126/RES_hhdet_in_fec!Y126)</f>
        <v/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 t="str">
        <f>IF(RES_hhdet_in_tes!W127=0,"",RES_hhdet_in_tes!W127/RES_hhdet_in_fec!W127)</f>
        <v/>
      </c>
      <c r="X127" s="111" t="str">
        <f>IF(RES_hhdet_in_tes!X127=0,"",RES_hhdet_in_tes!X127/RES_hhdet_in_fec!X127)</f>
        <v/>
      </c>
      <c r="Y127" s="111" t="str">
        <f>IF(RES_hhdet_in_tes!Y127=0,"",RES_hhdet_in_tes!Y127/RES_hhdet_in_fec!Y127)</f>
        <v/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2.2074633167834747</v>
      </c>
      <c r="D128" s="124">
        <f>IF(RES_hhdet_in_tes!D128=0,"",RES_hhdet_in_tes!D128/RES_hhdet_in_fec!D128)</f>
        <v>2.2975291904261343</v>
      </c>
      <c r="E128" s="124">
        <f>IF(RES_hhdet_in_tes!E128=0,"",RES_hhdet_in_tes!E128/RES_hhdet_in_fec!E128)</f>
        <v>2.388945324702402</v>
      </c>
      <c r="F128" s="124">
        <f>IF(RES_hhdet_in_tes!F128=0,"",RES_hhdet_in_tes!F128/RES_hhdet_in_fec!F128)</f>
        <v>2.4810956730450684</v>
      </c>
      <c r="G128" s="124">
        <f>IF(RES_hhdet_in_tes!G128=0,"",RES_hhdet_in_tes!G128/RES_hhdet_in_fec!G128)</f>
        <v>2.5745140923379908</v>
      </c>
      <c r="H128" s="124">
        <f>IF(RES_hhdet_in_tes!H128=0,"",RES_hhdet_in_tes!H128/RES_hhdet_in_fec!H128)</f>
        <v>2.6691166807714342</v>
      </c>
      <c r="I128" s="124">
        <f>IF(RES_hhdet_in_tes!I128=0,"",RES_hhdet_in_tes!I128/RES_hhdet_in_fec!I128)</f>
        <v>2.7650153448954673</v>
      </c>
      <c r="J128" s="124">
        <f>IF(RES_hhdet_in_tes!J128=0,"",RES_hhdet_in_tes!J128/RES_hhdet_in_fec!J128)</f>
        <v>2.8627116414540392</v>
      </c>
      <c r="K128" s="124">
        <f>IF(RES_hhdet_in_tes!K128=0,"",RES_hhdet_in_tes!K128/RES_hhdet_in_fec!K128)</f>
        <v>2.9626028452080639</v>
      </c>
      <c r="L128" s="124">
        <f>IF(RES_hhdet_in_tes!L128=0,"",RES_hhdet_in_tes!L128/RES_hhdet_in_fec!L128)</f>
        <v>3.0647416390665567</v>
      </c>
      <c r="M128" s="124">
        <f>IF(RES_hhdet_in_tes!M128=0,"",RES_hhdet_in_tes!M128/RES_hhdet_in_fec!M128)</f>
        <v>3.1817851681936573</v>
      </c>
      <c r="N128" s="124">
        <f>IF(RES_hhdet_in_tes!N128=0,"",RES_hhdet_in_tes!N128/RES_hhdet_in_fec!N128)</f>
        <v>3.3174907578976205</v>
      </c>
      <c r="O128" s="124">
        <f>IF(RES_hhdet_in_tes!O128=0,"",RES_hhdet_in_tes!O128/RES_hhdet_in_fec!O128)</f>
        <v>3.4716163228285719</v>
      </c>
      <c r="P128" s="124">
        <f>IF(RES_hhdet_in_tes!P128=0,"",RES_hhdet_in_tes!P128/RES_hhdet_in_fec!P128)</f>
        <v>3.6291623625186573</v>
      </c>
      <c r="Q128" s="124">
        <f>IF(RES_hhdet_in_tes!Q128=0,"",RES_hhdet_in_tes!Q128/RES_hhdet_in_fec!Q128)</f>
        <v>3.7500765324537753</v>
      </c>
      <c r="R128" s="124">
        <f>IF(RES_hhdet_in_tes!R128=0,"",RES_hhdet_in_tes!R128/RES_hhdet_in_fec!R128)</f>
        <v>3.7762759873475948</v>
      </c>
      <c r="S128" s="124">
        <f>IF(RES_hhdet_in_tes!S128=0,"",RES_hhdet_in_tes!S128/RES_hhdet_in_fec!S128)</f>
        <v>3.7791870378913526</v>
      </c>
      <c r="T128" s="124">
        <f>IF(RES_hhdet_in_tes!T128=0,"",RES_hhdet_in_tes!T128/RES_hhdet_in_fec!T128)</f>
        <v>3.7824215384955284</v>
      </c>
      <c r="U128" s="124">
        <f>IF(RES_hhdet_in_tes!U128=0,"",RES_hhdet_in_tes!U128/RES_hhdet_in_fec!U128)</f>
        <v>3.7860154280557232</v>
      </c>
      <c r="V128" s="124">
        <f>IF(RES_hhdet_in_tes!V128=0,"",RES_hhdet_in_tes!V128/RES_hhdet_in_fec!V128)</f>
        <v>3.7962850985904653</v>
      </c>
      <c r="W128" s="124" t="str">
        <f>IF(RES_hhdet_in_tes!W128=0,"",RES_hhdet_in_tes!W128/RES_hhdet_in_fec!W128)</f>
        <v/>
      </c>
      <c r="X128" s="124" t="str">
        <f>IF(RES_hhdet_in_tes!X128=0,"",RES_hhdet_in_tes!X128/RES_hhdet_in_fec!X128)</f>
        <v/>
      </c>
      <c r="Y128" s="124" t="str">
        <f>IF(RES_hhdet_in_tes!Y128=0,"",RES_hhdet_in_tes!Y128/RES_hhdet_in_fec!Y128)</f>
        <v/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2.2074633167834747</v>
      </c>
      <c r="D129" s="111">
        <f>IF(RES_hhdet_in_tes!D129=0,"",RES_hhdet_in_tes!D129/RES_hhdet_in_fec!D129)</f>
        <v>2.2975291904261343</v>
      </c>
      <c r="E129" s="111">
        <f>IF(RES_hhdet_in_tes!E129=0,"",RES_hhdet_in_tes!E129/RES_hhdet_in_fec!E129)</f>
        <v>2.388945324702402</v>
      </c>
      <c r="F129" s="111">
        <f>IF(RES_hhdet_in_tes!F129=0,"",RES_hhdet_in_tes!F129/RES_hhdet_in_fec!F129)</f>
        <v>2.4810956730450684</v>
      </c>
      <c r="G129" s="111">
        <f>IF(RES_hhdet_in_tes!G129=0,"",RES_hhdet_in_tes!G129/RES_hhdet_in_fec!G129)</f>
        <v>2.5745140923379908</v>
      </c>
      <c r="H129" s="111">
        <f>IF(RES_hhdet_in_tes!H129=0,"",RES_hhdet_in_tes!H129/RES_hhdet_in_fec!H129)</f>
        <v>2.6691166807714342</v>
      </c>
      <c r="I129" s="111">
        <f>IF(RES_hhdet_in_tes!I129=0,"",RES_hhdet_in_tes!I129/RES_hhdet_in_fec!I129)</f>
        <v>2.7650153448954673</v>
      </c>
      <c r="J129" s="111">
        <f>IF(RES_hhdet_in_tes!J129=0,"",RES_hhdet_in_tes!J129/RES_hhdet_in_fec!J129)</f>
        <v>2.8627116414540392</v>
      </c>
      <c r="K129" s="111">
        <f>IF(RES_hhdet_in_tes!K129=0,"",RES_hhdet_in_tes!K129/RES_hhdet_in_fec!K129)</f>
        <v>2.9626028452080639</v>
      </c>
      <c r="L129" s="111">
        <f>IF(RES_hhdet_in_tes!L129=0,"",RES_hhdet_in_tes!L129/RES_hhdet_in_fec!L129)</f>
        <v>3.0647416390665567</v>
      </c>
      <c r="M129" s="111">
        <f>IF(RES_hhdet_in_tes!M129=0,"",RES_hhdet_in_tes!M129/RES_hhdet_in_fec!M129)</f>
        <v>3.1817851681936573</v>
      </c>
      <c r="N129" s="111">
        <f>IF(RES_hhdet_in_tes!N129=0,"",RES_hhdet_in_tes!N129/RES_hhdet_in_fec!N129)</f>
        <v>3.3174907578976205</v>
      </c>
      <c r="O129" s="111">
        <f>IF(RES_hhdet_in_tes!O129=0,"",RES_hhdet_in_tes!O129/RES_hhdet_in_fec!O129)</f>
        <v>3.4716163228285719</v>
      </c>
      <c r="P129" s="111">
        <f>IF(RES_hhdet_in_tes!P129=0,"",RES_hhdet_in_tes!P129/RES_hhdet_in_fec!P129)</f>
        <v>3.6291623625186573</v>
      </c>
      <c r="Q129" s="111">
        <f>IF(RES_hhdet_in_tes!Q129=0,"",RES_hhdet_in_tes!Q129/RES_hhdet_in_fec!Q129)</f>
        <v>3.7500765324537753</v>
      </c>
      <c r="R129" s="111">
        <f>IF(RES_hhdet_in_tes!R129=0,"",RES_hhdet_in_tes!R129/RES_hhdet_in_fec!R129)</f>
        <v>3.7762759873475948</v>
      </c>
      <c r="S129" s="111">
        <f>IF(RES_hhdet_in_tes!S129=0,"",RES_hhdet_in_tes!S129/RES_hhdet_in_fec!S129)</f>
        <v>3.7791870378913526</v>
      </c>
      <c r="T129" s="111">
        <f>IF(RES_hhdet_in_tes!T129=0,"",RES_hhdet_in_tes!T129/RES_hhdet_in_fec!T129)</f>
        <v>3.7824215384955284</v>
      </c>
      <c r="U129" s="111">
        <f>IF(RES_hhdet_in_tes!U129=0,"",RES_hhdet_in_tes!U129/RES_hhdet_in_fec!U129)</f>
        <v>3.7860154280557232</v>
      </c>
      <c r="V129" s="111">
        <f>IF(RES_hhdet_in_tes!V129=0,"",RES_hhdet_in_tes!V129/RES_hhdet_in_fec!V129)</f>
        <v>3.7962850985904653</v>
      </c>
      <c r="W129" s="111" t="str">
        <f>IF(RES_hhdet_in_tes!W129=0,"",RES_hhdet_in_tes!W129/RES_hhdet_in_fec!W129)</f>
        <v/>
      </c>
      <c r="X129" s="111" t="str">
        <f>IF(RES_hhdet_in_tes!X129=0,"",RES_hhdet_in_tes!X129/RES_hhdet_in_fec!X129)</f>
        <v/>
      </c>
      <c r="Y129" s="111" t="str">
        <f>IF(RES_hhdet_in_tes!Y129=0,"",RES_hhdet_in_tes!Y129/RES_hhdet_in_fec!Y129)</f>
        <v/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0.77425700019871968</v>
      </c>
      <c r="D130" s="124">
        <f>IF(RES_hhdet_in_tes!D130=0,"",RES_hhdet_in_tes!D130/RES_hhdet_in_fec!D130)</f>
        <v>0.74169416687403977</v>
      </c>
      <c r="E130" s="124">
        <f>IF(RES_hhdet_in_tes!E130=0,"",RES_hhdet_in_tes!E130/RES_hhdet_in_fec!E130)</f>
        <v>0.77642971324605947</v>
      </c>
      <c r="F130" s="124">
        <f>IF(RES_hhdet_in_tes!F130=0,"",RES_hhdet_in_tes!F130/RES_hhdet_in_fec!F130)</f>
        <v>0.73763320719260694</v>
      </c>
      <c r="G130" s="124">
        <f>IF(RES_hhdet_in_tes!G130=0,"",RES_hhdet_in_tes!G130/RES_hhdet_in_fec!G130)</f>
        <v>0.75764494789529635</v>
      </c>
      <c r="H130" s="124">
        <f>IF(RES_hhdet_in_tes!H130=0,"",RES_hhdet_in_tes!H130/RES_hhdet_in_fec!H130)</f>
        <v>0.77378373896367048</v>
      </c>
      <c r="I130" s="124">
        <f>IF(RES_hhdet_in_tes!I130=0,"",RES_hhdet_in_tes!I130/RES_hhdet_in_fec!I130)</f>
        <v>0.87299127361655826</v>
      </c>
      <c r="J130" s="124">
        <f>IF(RES_hhdet_in_tes!J130=0,"",RES_hhdet_in_tes!J130/RES_hhdet_in_fec!J130)</f>
        <v>0.84753337212389113</v>
      </c>
      <c r="K130" s="124">
        <f>IF(RES_hhdet_in_tes!K130=0,"",RES_hhdet_in_tes!K130/RES_hhdet_in_fec!K130)</f>
        <v>0.78108131393574776</v>
      </c>
      <c r="L130" s="124">
        <f>IF(RES_hhdet_in_tes!L130=0,"",RES_hhdet_in_tes!L130/RES_hhdet_in_fec!L130)</f>
        <v>0.79350310402879154</v>
      </c>
      <c r="M130" s="124">
        <f>IF(RES_hhdet_in_tes!M130=0,"",RES_hhdet_in_tes!M130/RES_hhdet_in_fec!M130)</f>
        <v>0.77902429291771225</v>
      </c>
      <c r="N130" s="124">
        <f>IF(RES_hhdet_in_tes!N130=0,"",RES_hhdet_in_tes!N130/RES_hhdet_in_fec!N130)</f>
        <v>0.79881997274559513</v>
      </c>
      <c r="O130" s="124">
        <f>IF(RES_hhdet_in_tes!O130=0,"",RES_hhdet_in_tes!O130/RES_hhdet_in_fec!O130)</f>
        <v>0.80890809056613155</v>
      </c>
      <c r="P130" s="124">
        <f>IF(RES_hhdet_in_tes!P130=0,"",RES_hhdet_in_tes!P130/RES_hhdet_in_fec!P130)</f>
        <v>0.834906956057889</v>
      </c>
      <c r="Q130" s="124">
        <f>IF(RES_hhdet_in_tes!Q130=0,"",RES_hhdet_in_tes!Q130/RES_hhdet_in_fec!Q130)</f>
        <v>0.88995442185360218</v>
      </c>
      <c r="R130" s="124">
        <f>IF(RES_hhdet_in_tes!R130=0,"",RES_hhdet_in_tes!R130/RES_hhdet_in_fec!R130)</f>
        <v>0.85828133373361637</v>
      </c>
      <c r="S130" s="124">
        <f>IF(RES_hhdet_in_tes!S130=0,"",RES_hhdet_in_tes!S130/RES_hhdet_in_fec!S130)</f>
        <v>0.85901227884916187</v>
      </c>
      <c r="T130" s="124">
        <f>IF(RES_hhdet_in_tes!T130=0,"",RES_hhdet_in_tes!T130/RES_hhdet_in_fec!T130)</f>
        <v>0.87964044961314869</v>
      </c>
      <c r="U130" s="124">
        <f>IF(RES_hhdet_in_tes!U130=0,"",RES_hhdet_in_tes!U130/RES_hhdet_in_fec!U130)</f>
        <v>0.86395559008653178</v>
      </c>
      <c r="V130" s="124">
        <f>IF(RES_hhdet_in_tes!V130=0,"",RES_hhdet_in_tes!V130/RES_hhdet_in_fec!V130)</f>
        <v>0.86873820373187605</v>
      </c>
      <c r="W130" s="124" t="str">
        <f>IF(RES_hhdet_in_tes!W130=0,"",RES_hhdet_in_tes!W130/RES_hhdet_in_fec!W130)</f>
        <v/>
      </c>
      <c r="X130" s="124" t="str">
        <f>IF(RES_hhdet_in_tes!X130=0,"",RES_hhdet_in_tes!X130/RES_hhdet_in_fec!X130)</f>
        <v/>
      </c>
      <c r="Y130" s="124" t="str">
        <f>IF(RES_hhdet_in_tes!Y130=0,"",RES_hhdet_in_tes!Y130/RES_hhdet_in_fec!Y130)</f>
        <v/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0.77533916471525877</v>
      </c>
      <c r="D131" s="111">
        <f>IF(RES_hhdet_in_tes!D131=0,"",RES_hhdet_in_tes!D131/RES_hhdet_in_fec!D131)</f>
        <v>0.7775274725424548</v>
      </c>
      <c r="E131" s="111">
        <f>IF(RES_hhdet_in_tes!E131=0,"",RES_hhdet_in_tes!E131/RES_hhdet_in_fec!E131)</f>
        <v>0.77977485897187726</v>
      </c>
      <c r="F131" s="111">
        <f>IF(RES_hhdet_in_tes!F131=0,"",RES_hhdet_in_tes!F131/RES_hhdet_in_fec!F131)</f>
        <v>0.78203030157433062</v>
      </c>
      <c r="G131" s="111">
        <f>IF(RES_hhdet_in_tes!G131=0,"",RES_hhdet_in_tes!G131/RES_hhdet_in_fec!G131)</f>
        <v>0.78434015209448826</v>
      </c>
      <c r="H131" s="111">
        <f>IF(RES_hhdet_in_tes!H131=0,"",RES_hhdet_in_tes!H131/RES_hhdet_in_fec!H131)</f>
        <v>0.78669873766889276</v>
      </c>
      <c r="I131" s="111">
        <f>IF(RES_hhdet_in_tes!I131=0,"",RES_hhdet_in_tes!I131/RES_hhdet_in_fec!I131)</f>
        <v>0.78911747936878607</v>
      </c>
      <c r="J131" s="111">
        <f>IF(RES_hhdet_in_tes!J131=0,"",RES_hhdet_in_tes!J131/RES_hhdet_in_fec!J131)</f>
        <v>0.79164316529177081</v>
      </c>
      <c r="K131" s="111">
        <f>IF(RES_hhdet_in_tes!K131=0,"",RES_hhdet_in_tes!K131/RES_hhdet_in_fec!K131)</f>
        <v>0.79431557762754201</v>
      </c>
      <c r="L131" s="111">
        <f>IF(RES_hhdet_in_tes!L131=0,"",RES_hhdet_in_tes!L131/RES_hhdet_in_fec!L131)</f>
        <v>0.79714535974283007</v>
      </c>
      <c r="M131" s="111">
        <f>IF(RES_hhdet_in_tes!M131=0,"",RES_hhdet_in_tes!M131/RES_hhdet_in_fec!M131)</f>
        <v>0.80106354635423593</v>
      </c>
      <c r="N131" s="111">
        <f>IF(RES_hhdet_in_tes!N131=0,"",RES_hhdet_in_tes!N131/RES_hhdet_in_fec!N131)</f>
        <v>0.80636450728206821</v>
      </c>
      <c r="O131" s="111">
        <f>IF(RES_hhdet_in_tes!O131=0,"",RES_hhdet_in_tes!O131/RES_hhdet_in_fec!O131)</f>
        <v>0.81330629344398586</v>
      </c>
      <c r="P131" s="111">
        <f>IF(RES_hhdet_in_tes!P131=0,"",RES_hhdet_in_tes!P131/RES_hhdet_in_fec!P131)</f>
        <v>0.821397944049582</v>
      </c>
      <c r="Q131" s="111">
        <f>IF(RES_hhdet_in_tes!Q131=0,"",RES_hhdet_in_tes!Q131/RES_hhdet_in_fec!Q131)</f>
        <v>0.82903223074027221</v>
      </c>
      <c r="R131" s="111">
        <f>IF(RES_hhdet_in_tes!R131=0,"",RES_hhdet_in_tes!R131/RES_hhdet_in_fec!R131)</f>
        <v>0.83488212983040788</v>
      </c>
      <c r="S131" s="111">
        <f>IF(RES_hhdet_in_tes!S131=0,"",RES_hhdet_in_tes!S131/RES_hhdet_in_fec!S131)</f>
        <v>0.84057310372739646</v>
      </c>
      <c r="T131" s="111">
        <f>IF(RES_hhdet_in_tes!T131=0,"",RES_hhdet_in_tes!T131/RES_hhdet_in_fec!T131)</f>
        <v>0.84606712778380877</v>
      </c>
      <c r="U131" s="111">
        <f>IF(RES_hhdet_in_tes!U131=0,"",RES_hhdet_in_tes!U131/RES_hhdet_in_fec!U131)</f>
        <v>0.85132617735223348</v>
      </c>
      <c r="V131" s="111">
        <f>IF(RES_hhdet_in_tes!V131=0,"",RES_hhdet_in_tes!V131/RES_hhdet_in_fec!V131)</f>
        <v>0.85631222778525196</v>
      </c>
      <c r="W131" s="111" t="str">
        <f>IF(RES_hhdet_in_tes!W131=0,"",RES_hhdet_in_tes!W131/RES_hhdet_in_fec!W131)</f>
        <v/>
      </c>
      <c r="X131" s="111" t="str">
        <f>IF(RES_hhdet_in_tes!X131=0,"",RES_hhdet_in_tes!X131/RES_hhdet_in_fec!X131)</f>
        <v/>
      </c>
      <c r="Y131" s="111" t="str">
        <f>IF(RES_hhdet_in_tes!Y131=0,"",RES_hhdet_in_tes!Y131/RES_hhdet_in_fec!Y131)</f>
        <v/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>
        <f>IF(RES_hhdet_in_tes!E132=0,"",RES_hhdet_in_tes!E132/RES_hhdet_in_fec!E132)</f>
        <v>0.94613699256159289</v>
      </c>
      <c r="F132" s="111" t="str">
        <f>IF(RES_hhdet_in_tes!F132=0,"",RES_hhdet_in_tes!F132/RES_hhdet_in_fec!F132)</f>
        <v/>
      </c>
      <c r="G132" s="111">
        <f>IF(RES_hhdet_in_tes!G132=0,"",RES_hhdet_in_tes!G132/RES_hhdet_in_fec!G132)</f>
        <v>0.9410362626683163</v>
      </c>
      <c r="H132" s="111">
        <f>IF(RES_hhdet_in_tes!H132=0,"",RES_hhdet_in_tes!H132/RES_hhdet_in_fec!H132)</f>
        <v>0.94634098819687551</v>
      </c>
      <c r="I132" s="111" t="str">
        <f>IF(RES_hhdet_in_tes!I132=0,"",RES_hhdet_in_tes!I132/RES_hhdet_in_fec!I132)</f>
        <v/>
      </c>
      <c r="J132" s="111">
        <f>IF(RES_hhdet_in_tes!J132=0,"",RES_hhdet_in_tes!J132/RES_hhdet_in_fec!J132)</f>
        <v>0.94999691393930452</v>
      </c>
      <c r="K132" s="111">
        <f>IF(RES_hhdet_in_tes!K132=0,"",RES_hhdet_in_tes!K132/RES_hhdet_in_fec!K132)</f>
        <v>0.9488669088600229</v>
      </c>
      <c r="L132" s="111">
        <f>IF(RES_hhdet_in_tes!L132=0,"",RES_hhdet_in_tes!L132/RES_hhdet_in_fec!L132)</f>
        <v>0.94962053500384425</v>
      </c>
      <c r="M132" s="111" t="str">
        <f>IF(RES_hhdet_in_tes!M132=0,"",RES_hhdet_in_tes!M132/RES_hhdet_in_fec!M132)</f>
        <v/>
      </c>
      <c r="N132" s="111">
        <f>IF(RES_hhdet_in_tes!N132=0,"",RES_hhdet_in_tes!N132/RES_hhdet_in_fec!N132)</f>
        <v>0.9628787338377307</v>
      </c>
      <c r="O132" s="111">
        <f>IF(RES_hhdet_in_tes!O132=0,"",RES_hhdet_in_tes!O132/RES_hhdet_in_fec!O132)</f>
        <v>0.95912343696241886</v>
      </c>
      <c r="P132" s="111">
        <f>IF(RES_hhdet_in_tes!P132=0,"",RES_hhdet_in_tes!P132/RES_hhdet_in_fec!P132)</f>
        <v>0.96132484780723215</v>
      </c>
      <c r="Q132" s="111">
        <f>IF(RES_hhdet_in_tes!Q132=0,"",RES_hhdet_in_tes!Q132/RES_hhdet_in_fec!Q132)</f>
        <v>0.96547434289058887</v>
      </c>
      <c r="R132" s="111" t="str">
        <f>IF(RES_hhdet_in_tes!R132=0,"",RES_hhdet_in_tes!R132/RES_hhdet_in_fec!R132)</f>
        <v/>
      </c>
      <c r="S132" s="111">
        <f>IF(RES_hhdet_in_tes!S132=0,"",RES_hhdet_in_tes!S132/RES_hhdet_in_fec!S132)</f>
        <v>0.96443139503168707</v>
      </c>
      <c r="T132" s="111">
        <f>IF(RES_hhdet_in_tes!T132=0,"",RES_hhdet_in_tes!T132/RES_hhdet_in_fec!T132)</f>
        <v>0.96835888941840431</v>
      </c>
      <c r="U132" s="111">
        <f>IF(RES_hhdet_in_tes!U132=0,"",RES_hhdet_in_tes!U132/RES_hhdet_in_fec!U132)</f>
        <v>0.97245755952265556</v>
      </c>
      <c r="V132" s="111">
        <f>IF(RES_hhdet_in_tes!V132=0,"",RES_hhdet_in_tes!V132/RES_hhdet_in_fec!V132)</f>
        <v>0.97466278479435853</v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>
        <f>IF(RES_hhdet_in_tes!E133=0,"",RES_hhdet_in_tes!E133/RES_hhdet_in_fec!E133)</f>
        <v>0.77977485897187726</v>
      </c>
      <c r="F133" s="112" t="str">
        <f>IF(RES_hhdet_in_tes!F133=0,"",RES_hhdet_in_tes!F133/RES_hhdet_in_fec!F133)</f>
        <v/>
      </c>
      <c r="G133" s="112">
        <f>IF(RES_hhdet_in_tes!G133=0,"",RES_hhdet_in_tes!G133/RES_hhdet_in_fec!G133)</f>
        <v>0.78434015209448826</v>
      </c>
      <c r="H133" s="112">
        <f>IF(RES_hhdet_in_tes!H133=0,"",RES_hhdet_in_tes!H133/RES_hhdet_in_fec!H133)</f>
        <v>0.78669873766889276</v>
      </c>
      <c r="I133" s="112" t="str">
        <f>IF(RES_hhdet_in_tes!I133=0,"",RES_hhdet_in_tes!I133/RES_hhdet_in_fec!I133)</f>
        <v/>
      </c>
      <c r="J133" s="112">
        <f>IF(RES_hhdet_in_tes!J133=0,"",RES_hhdet_in_tes!J133/RES_hhdet_in_fec!J133)</f>
        <v>0.7916431652917707</v>
      </c>
      <c r="K133" s="112">
        <f>IF(RES_hhdet_in_tes!K133=0,"",RES_hhdet_in_tes!K133/RES_hhdet_in_fec!K133)</f>
        <v>0.79431557762754201</v>
      </c>
      <c r="L133" s="112">
        <f>IF(RES_hhdet_in_tes!L133=0,"",RES_hhdet_in_tes!L133/RES_hhdet_in_fec!L133)</f>
        <v>0.79714535974283007</v>
      </c>
      <c r="M133" s="112" t="str">
        <f>IF(RES_hhdet_in_tes!M133=0,"",RES_hhdet_in_tes!M133/RES_hhdet_in_fec!M133)</f>
        <v/>
      </c>
      <c r="N133" s="112">
        <f>IF(RES_hhdet_in_tes!N133=0,"",RES_hhdet_in_tes!N133/RES_hhdet_in_fec!N133)</f>
        <v>0.80636450728206821</v>
      </c>
      <c r="O133" s="112">
        <f>IF(RES_hhdet_in_tes!O133=0,"",RES_hhdet_in_tes!O133/RES_hhdet_in_fec!O133)</f>
        <v>0.81330629344398586</v>
      </c>
      <c r="P133" s="112">
        <f>IF(RES_hhdet_in_tes!P133=0,"",RES_hhdet_in_tes!P133/RES_hhdet_in_fec!P133)</f>
        <v>0.821397944049582</v>
      </c>
      <c r="Q133" s="112">
        <f>IF(RES_hhdet_in_tes!Q133=0,"",RES_hhdet_in_tes!Q133/RES_hhdet_in_fec!Q133)</f>
        <v>0.82903223074027232</v>
      </c>
      <c r="R133" s="112" t="str">
        <f>IF(RES_hhdet_in_tes!R133=0,"",RES_hhdet_in_tes!R133/RES_hhdet_in_fec!R133)</f>
        <v/>
      </c>
      <c r="S133" s="112">
        <f>IF(RES_hhdet_in_tes!S133=0,"",RES_hhdet_in_tes!S133/RES_hhdet_in_fec!S133)</f>
        <v>0.84057310372739635</v>
      </c>
      <c r="T133" s="112">
        <f>IF(RES_hhdet_in_tes!T133=0,"",RES_hhdet_in_tes!T133/RES_hhdet_in_fec!T133)</f>
        <v>0.84606712778380877</v>
      </c>
      <c r="U133" s="112">
        <f>IF(RES_hhdet_in_tes!U133=0,"",RES_hhdet_in_tes!U133/RES_hhdet_in_fec!U133)</f>
        <v>0.85132617735223348</v>
      </c>
      <c r="V133" s="112">
        <f>IF(RES_hhdet_in_tes!V133=0,"",RES_hhdet_in_tes!V133/RES_hhdet_in_fec!V133)</f>
        <v>0.85631222778525196</v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>
        <f>IF(RES_hhdet_in_tes!E134=0,"",RES_hhdet_in_tes!E134/RES_hhdet_in_fec!E134)</f>
        <v>1</v>
      </c>
      <c r="F134" s="113" t="str">
        <f>IF(RES_hhdet_in_tes!F134=0,"",RES_hhdet_in_tes!F134/RES_hhdet_in_fec!F134)</f>
        <v/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 t="str">
        <f>IF(RES_hhdet_in_tes!I134=0,"",RES_hhdet_in_tes!I134/RES_hhdet_in_fec!I134)</f>
        <v/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 t="str">
        <f>IF(RES_hhdet_in_tes!M134=0,"",RES_hhdet_in_tes!M134/RES_hhdet_in_fec!M134)</f>
        <v/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 t="str">
        <f>IF(RES_hhdet_in_tes!R134=0,"",RES_hhdet_in_tes!R134/RES_hhdet_in_fec!R134)</f>
        <v/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0.60689210499750512</v>
      </c>
      <c r="D135" s="112">
        <f>IF(RES_hhdet_in_tes!D135=0,"",RES_hhdet_in_tes!D135/RES_hhdet_in_fec!D135)</f>
        <v>0.60843080568846009</v>
      </c>
      <c r="E135" s="112">
        <f>IF(RES_hhdet_in_tes!E135=0,"",RES_hhdet_in_tes!E135/RES_hhdet_in_fec!E135)</f>
        <v>0.61011530185696028</v>
      </c>
      <c r="F135" s="112">
        <f>IF(RES_hhdet_in_tes!F135=0,"",RES_hhdet_in_tes!F135/RES_hhdet_in_fec!F135)</f>
        <v>0.6118201222770806</v>
      </c>
      <c r="G135" s="112">
        <f>IF(RES_hhdet_in_tes!G135=0,"",RES_hhdet_in_tes!G135/RES_hhdet_in_fec!G135)</f>
        <v>0.61366034939823799</v>
      </c>
      <c r="H135" s="112">
        <f>IF(RES_hhdet_in_tes!H135=0,"",RES_hhdet_in_tes!H135/RES_hhdet_in_fec!H135)</f>
        <v>0.61562299288165312</v>
      </c>
      <c r="I135" s="112">
        <f>IF(RES_hhdet_in_tes!I135=0,"",RES_hhdet_in_tes!I135/RES_hhdet_in_fec!I135)</f>
        <v>0.61773789911583554</v>
      </c>
      <c r="J135" s="112">
        <f>IF(RES_hhdet_in_tes!J135=0,"",RES_hhdet_in_tes!J135/RES_hhdet_in_fec!J135)</f>
        <v>0.6201247430759137</v>
      </c>
      <c r="K135" s="112">
        <f>IF(RES_hhdet_in_tes!K135=0,"",RES_hhdet_in_tes!K135/RES_hhdet_in_fec!K135)</f>
        <v>0.62288924737915252</v>
      </c>
      <c r="L135" s="112">
        <f>IF(RES_hhdet_in_tes!L135=0,"",RES_hhdet_in_tes!L135/RES_hhdet_in_fec!L135)</f>
        <v>0.62606776139293674</v>
      </c>
      <c r="M135" s="112">
        <f>IF(RES_hhdet_in_tes!M135=0,"",RES_hhdet_in_tes!M135/RES_hhdet_in_fec!M135)</f>
        <v>0.6321104993675839</v>
      </c>
      <c r="N135" s="112">
        <f>IF(RES_hhdet_in_tes!N135=0,"",RES_hhdet_in_tes!N135/RES_hhdet_in_fec!N135)</f>
        <v>0.64207443006660325</v>
      </c>
      <c r="O135" s="112">
        <f>IF(RES_hhdet_in_tes!O135=0,"",RES_hhdet_in_tes!O135/RES_hhdet_in_fec!O135)</f>
        <v>0.657268129159294</v>
      </c>
      <c r="P135" s="112">
        <f>IF(RES_hhdet_in_tes!P135=0,"",RES_hhdet_in_tes!P135/RES_hhdet_in_fec!P135)</f>
        <v>0.67697125904218847</v>
      </c>
      <c r="Q135" s="112">
        <f>IF(RES_hhdet_in_tes!Q135=0,"",RES_hhdet_in_tes!Q135/RES_hhdet_in_fec!Q135)</f>
        <v>0.69598058735165402</v>
      </c>
      <c r="R135" s="112">
        <f>IF(RES_hhdet_in_tes!R135=0,"",RES_hhdet_in_tes!R135/RES_hhdet_in_fec!R135)</f>
        <v>0.70884494793074526</v>
      </c>
      <c r="S135" s="112">
        <f>IF(RES_hhdet_in_tes!S135=0,"",RES_hhdet_in_tes!S135/RES_hhdet_in_fec!S135)</f>
        <v>0.72130829591943391</v>
      </c>
      <c r="T135" s="112">
        <f>IF(RES_hhdet_in_tes!T135=0,"",RES_hhdet_in_tes!T135/RES_hhdet_in_fec!T135)</f>
        <v>0.73367492166105885</v>
      </c>
      <c r="U135" s="112">
        <f>IF(RES_hhdet_in_tes!U135=0,"",RES_hhdet_in_tes!U135/RES_hhdet_in_fec!U135)</f>
        <v>0.7460691434253639</v>
      </c>
      <c r="V135" s="112">
        <f>IF(RES_hhdet_in_tes!V135=0,"",RES_hhdet_in_tes!V135/RES_hhdet_in_fec!V135)</f>
        <v>0.75824502956097783</v>
      </c>
      <c r="W135" s="112" t="str">
        <f>IF(RES_hhdet_in_tes!W135=0,"",RES_hhdet_in_tes!W135/RES_hhdet_in_fec!W135)</f>
        <v/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0.88588455965525048</v>
      </c>
      <c r="D136" s="113">
        <f>IF(RES_hhdet_in_tes!D136=0,"",RES_hhdet_in_tes!D136/RES_hhdet_in_fec!D136)</f>
        <v>0.88406879103289215</v>
      </c>
      <c r="E136" s="113">
        <f>IF(RES_hhdet_in_tes!E136=0,"",RES_hhdet_in_tes!E136/RES_hhdet_in_fec!E136)</f>
        <v>0.88831533196428003</v>
      </c>
      <c r="F136" s="113">
        <f>IF(RES_hhdet_in_tes!F136=0,"",RES_hhdet_in_tes!F136/RES_hhdet_in_fec!F136)</f>
        <v>0.88689221864090195</v>
      </c>
      <c r="G136" s="113">
        <f>IF(RES_hhdet_in_tes!G136=0,"",RES_hhdet_in_tes!G136/RES_hhdet_in_fec!G136)</f>
        <v>0.87477754857628032</v>
      </c>
      <c r="H136" s="113">
        <f>IF(RES_hhdet_in_tes!H136=0,"",RES_hhdet_in_tes!H136/RES_hhdet_in_fec!H136)</f>
        <v>0.88673737783625284</v>
      </c>
      <c r="I136" s="113">
        <f>IF(RES_hhdet_in_tes!I136=0,"",RES_hhdet_in_tes!I136/RES_hhdet_in_fec!I136)</f>
        <v>0.88649102134509528</v>
      </c>
      <c r="J136" s="113">
        <f>IF(RES_hhdet_in_tes!J136=0,"",RES_hhdet_in_tes!J136/RES_hhdet_in_fec!J136)</f>
        <v>0.88929930074279651</v>
      </c>
      <c r="K136" s="113">
        <f>IF(RES_hhdet_in_tes!K136=0,"",RES_hhdet_in_tes!K136/RES_hhdet_in_fec!K136)</f>
        <v>0.88961953239954916</v>
      </c>
      <c r="L136" s="113">
        <f>IF(RES_hhdet_in_tes!L136=0,"",RES_hhdet_in_tes!L136/RES_hhdet_in_fec!L136)</f>
        <v>0.89025716896234153</v>
      </c>
      <c r="M136" s="113">
        <f>IF(RES_hhdet_in_tes!M136=0,"",RES_hhdet_in_tes!M136/RES_hhdet_in_fec!M136)</f>
        <v>0.8948558176227871</v>
      </c>
      <c r="N136" s="113">
        <f>IF(RES_hhdet_in_tes!N136=0,"",RES_hhdet_in_tes!N136/RES_hhdet_in_fec!N136)</f>
        <v>0.91418246854220697</v>
      </c>
      <c r="O136" s="113">
        <f>IF(RES_hhdet_in_tes!O136=0,"",RES_hhdet_in_tes!O136/RES_hhdet_in_fec!O136)</f>
        <v>0.91249176551978983</v>
      </c>
      <c r="P136" s="113">
        <f>IF(RES_hhdet_in_tes!P136=0,"",RES_hhdet_in_tes!P136/RES_hhdet_in_fec!P136)</f>
        <v>0.92066744725813909</v>
      </c>
      <c r="Q136" s="113">
        <f>IF(RES_hhdet_in_tes!Q136=0,"",RES_hhdet_in_tes!Q136/RES_hhdet_in_fec!Q136)</f>
        <v>0.9298012493361103</v>
      </c>
      <c r="R136" s="113">
        <f>IF(RES_hhdet_in_tes!R136=0,"",RES_hhdet_in_tes!R136/RES_hhdet_in_fec!R136)</f>
        <v>0.92609848799783534</v>
      </c>
      <c r="S136" s="113">
        <f>IF(RES_hhdet_in_tes!S136=0,"",RES_hhdet_in_tes!S136/RES_hhdet_in_fec!S136)</f>
        <v>0.92987509410254199</v>
      </c>
      <c r="T136" s="113">
        <f>IF(RES_hhdet_in_tes!T136=0,"",RES_hhdet_in_tes!T136/RES_hhdet_in_fec!T136)</f>
        <v>0.93881689213525865</v>
      </c>
      <c r="U136" s="113">
        <f>IF(RES_hhdet_in_tes!U136=0,"",RES_hhdet_in_tes!U136/RES_hhdet_in_fec!U136)</f>
        <v>0.94730932001578849</v>
      </c>
      <c r="V136" s="113">
        <f>IF(RES_hhdet_in_tes!V136=0,"",RES_hhdet_in_tes!V136/RES_hhdet_in_fec!V136)</f>
        <v>0.95326078103164147</v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0.60689210499750512</v>
      </c>
      <c r="D137" s="111">
        <f>IF(RES_hhdet_in_tes!D137=0,"",RES_hhdet_in_tes!D137/RES_hhdet_in_fec!D137)</f>
        <v>0.60843080568846009</v>
      </c>
      <c r="E137" s="111">
        <f>IF(RES_hhdet_in_tes!E137=0,"",RES_hhdet_in_tes!E137/RES_hhdet_in_fec!E137)</f>
        <v>0.61011530185696028</v>
      </c>
      <c r="F137" s="111">
        <f>IF(RES_hhdet_in_tes!F137=0,"",RES_hhdet_in_tes!F137/RES_hhdet_in_fec!F137)</f>
        <v>0.6118201222770806</v>
      </c>
      <c r="G137" s="111">
        <f>IF(RES_hhdet_in_tes!G137=0,"",RES_hhdet_in_tes!G137/RES_hhdet_in_fec!G137)</f>
        <v>0.61366034939823799</v>
      </c>
      <c r="H137" s="111">
        <f>IF(RES_hhdet_in_tes!H137=0,"",RES_hhdet_in_tes!H137/RES_hhdet_in_fec!H137)</f>
        <v>0.61562299288165312</v>
      </c>
      <c r="I137" s="111">
        <f>IF(RES_hhdet_in_tes!I137=0,"",RES_hhdet_in_tes!I137/RES_hhdet_in_fec!I137)</f>
        <v>0.61773789911583554</v>
      </c>
      <c r="J137" s="111">
        <f>IF(RES_hhdet_in_tes!J137=0,"",RES_hhdet_in_tes!J137/RES_hhdet_in_fec!J137)</f>
        <v>0.6201247430759137</v>
      </c>
      <c r="K137" s="111">
        <f>IF(RES_hhdet_in_tes!K137=0,"",RES_hhdet_in_tes!K137/RES_hhdet_in_fec!K137)</f>
        <v>0.62288924737915252</v>
      </c>
      <c r="L137" s="111">
        <f>IF(RES_hhdet_in_tes!L137=0,"",RES_hhdet_in_tes!L137/RES_hhdet_in_fec!L137)</f>
        <v>0.62606776139293674</v>
      </c>
      <c r="M137" s="111">
        <f>IF(RES_hhdet_in_tes!M137=0,"",RES_hhdet_in_tes!M137/RES_hhdet_in_fec!M137)</f>
        <v>0.6321104993675839</v>
      </c>
      <c r="N137" s="111">
        <f>IF(RES_hhdet_in_tes!N137=0,"",RES_hhdet_in_tes!N137/RES_hhdet_in_fec!N137)</f>
        <v>0.64207443006660325</v>
      </c>
      <c r="O137" s="111">
        <f>IF(RES_hhdet_in_tes!O137=0,"",RES_hhdet_in_tes!O137/RES_hhdet_in_fec!O137)</f>
        <v>0.657268129159294</v>
      </c>
      <c r="P137" s="111">
        <f>IF(RES_hhdet_in_tes!P137=0,"",RES_hhdet_in_tes!P137/RES_hhdet_in_fec!P137)</f>
        <v>0.67697125904218847</v>
      </c>
      <c r="Q137" s="111">
        <f>IF(RES_hhdet_in_tes!Q137=0,"",RES_hhdet_in_tes!Q137/RES_hhdet_in_fec!Q137)</f>
        <v>0.69598058735165402</v>
      </c>
      <c r="R137" s="111">
        <f>IF(RES_hhdet_in_tes!R137=0,"",RES_hhdet_in_tes!R137/RES_hhdet_in_fec!R137)</f>
        <v>0.70884494793074526</v>
      </c>
      <c r="S137" s="111">
        <f>IF(RES_hhdet_in_tes!S137=0,"",RES_hhdet_in_tes!S137/RES_hhdet_in_fec!S137)</f>
        <v>0.72130829591943402</v>
      </c>
      <c r="T137" s="111">
        <f>IF(RES_hhdet_in_tes!T137=0,"",RES_hhdet_in_tes!T137/RES_hhdet_in_fec!T137)</f>
        <v>0.73367492166105885</v>
      </c>
      <c r="U137" s="111">
        <f>IF(RES_hhdet_in_tes!U137=0,"",RES_hhdet_in_tes!U137/RES_hhdet_in_fec!U137)</f>
        <v>0.7460691434253639</v>
      </c>
      <c r="V137" s="111">
        <f>IF(RES_hhdet_in_tes!V137=0,"",RES_hhdet_in_tes!V137/RES_hhdet_in_fec!V137)</f>
        <v>0.75824502956097783</v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0.74336667211960161</v>
      </c>
      <c r="D139" s="124">
        <f>IF(RES_hhdet_in_tes!D139=0,"",RES_hhdet_in_tes!D139/RES_hhdet_in_fec!D139)</f>
        <v>0.74687669627920095</v>
      </c>
      <c r="E139" s="124">
        <f>IF(RES_hhdet_in_tes!E139=0,"",RES_hhdet_in_tes!E139/RES_hhdet_in_fec!E139)</f>
        <v>0.74685489331481569</v>
      </c>
      <c r="F139" s="124">
        <f>IF(RES_hhdet_in_tes!F139=0,"",RES_hhdet_in_tes!F139/RES_hhdet_in_fec!F139)</f>
        <v>0.74732537283910538</v>
      </c>
      <c r="G139" s="124">
        <f>IF(RES_hhdet_in_tes!G139=0,"",RES_hhdet_in_tes!G139/RES_hhdet_in_fec!G139)</f>
        <v>0.74756402288739499</v>
      </c>
      <c r="H139" s="124">
        <f>IF(RES_hhdet_in_tes!H139=0,"",RES_hhdet_in_tes!H139/RES_hhdet_in_fec!H139)</f>
        <v>0.74807703966393646</v>
      </c>
      <c r="I139" s="124">
        <f>IF(RES_hhdet_in_tes!I139=0,"",RES_hhdet_in_tes!I139/RES_hhdet_in_fec!I139)</f>
        <v>0.7481489916595746</v>
      </c>
      <c r="J139" s="124">
        <f>IF(RES_hhdet_in_tes!J139=0,"",RES_hhdet_in_tes!J139/RES_hhdet_in_fec!J139)</f>
        <v>0.75054048378401339</v>
      </c>
      <c r="K139" s="124">
        <f>IF(RES_hhdet_in_tes!K139=0,"",RES_hhdet_in_tes!K139/RES_hhdet_in_fec!K139)</f>
        <v>0.75515244699584827</v>
      </c>
      <c r="L139" s="124">
        <f>IF(RES_hhdet_in_tes!L139=0,"",RES_hhdet_in_tes!L139/RES_hhdet_in_fec!L139)</f>
        <v>0.75495198624636861</v>
      </c>
      <c r="M139" s="124">
        <f>IF(RES_hhdet_in_tes!M139=0,"",RES_hhdet_in_tes!M139/RES_hhdet_in_fec!M139)</f>
        <v>0.75515445848018292</v>
      </c>
      <c r="N139" s="124">
        <f>IF(RES_hhdet_in_tes!N139=0,"",RES_hhdet_in_tes!N139/RES_hhdet_in_fec!N139)</f>
        <v>0.76601624332964557</v>
      </c>
      <c r="O139" s="124">
        <f>IF(RES_hhdet_in_tes!O139=0,"",RES_hhdet_in_tes!O139/RES_hhdet_in_fec!O139)</f>
        <v>0.73907044883874162</v>
      </c>
      <c r="P139" s="124">
        <f>IF(RES_hhdet_in_tes!P139=0,"",RES_hhdet_in_tes!P139/RES_hhdet_in_fec!P139)</f>
        <v>0.74438156590033999</v>
      </c>
      <c r="Q139" s="124">
        <f>IF(RES_hhdet_in_tes!Q139=0,"",RES_hhdet_in_tes!Q139/RES_hhdet_in_fec!Q139)</f>
        <v>0.75816350522068365</v>
      </c>
      <c r="R139" s="124">
        <f>IF(RES_hhdet_in_tes!R139=0,"",RES_hhdet_in_tes!R139/RES_hhdet_in_fec!R139)</f>
        <v>0.78008275128375826</v>
      </c>
      <c r="S139" s="124">
        <f>IF(RES_hhdet_in_tes!S139=0,"",RES_hhdet_in_tes!S139/RES_hhdet_in_fec!S139)</f>
        <v>0.77794809223092953</v>
      </c>
      <c r="T139" s="124">
        <f>IF(RES_hhdet_in_tes!T139=0,"",RES_hhdet_in_tes!T139/RES_hhdet_in_fec!T139)</f>
        <v>0.75832786450381318</v>
      </c>
      <c r="U139" s="124">
        <f>IF(RES_hhdet_in_tes!U139=0,"",RES_hhdet_in_tes!U139/RES_hhdet_in_fec!U139)</f>
        <v>0.76623428356357892</v>
      </c>
      <c r="V139" s="124">
        <f>IF(RES_hhdet_in_tes!V139=0,"",RES_hhdet_in_tes!V139/RES_hhdet_in_fec!V139)</f>
        <v>0.78642004900643514</v>
      </c>
      <c r="W139" s="124" t="str">
        <f>IF(RES_hhdet_in_tes!W139=0,"",RES_hhdet_in_tes!W139/RES_hhdet_in_fec!W139)</f>
        <v/>
      </c>
      <c r="X139" s="124" t="str">
        <f>IF(RES_hhdet_in_tes!X139=0,"",RES_hhdet_in_tes!X139/RES_hhdet_in_fec!X139)</f>
        <v/>
      </c>
      <c r="Y139" s="124" t="str">
        <f>IF(RES_hhdet_in_tes!Y139=0,"",RES_hhdet_in_tes!Y139/RES_hhdet_in_fec!Y139)</f>
        <v/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0.58497922981990835</v>
      </c>
      <c r="D140" s="111">
        <f>IF(RES_hhdet_in_tes!D140=0,"",RES_hhdet_in_tes!D140/RES_hhdet_in_fec!D140)</f>
        <v>0.58548742831898348</v>
      </c>
      <c r="E140" s="111">
        <f>IF(RES_hhdet_in_tes!E140=0,"",RES_hhdet_in_tes!E140/RES_hhdet_in_fec!E140)</f>
        <v>0.58599567259586882</v>
      </c>
      <c r="F140" s="111">
        <f>IF(RES_hhdet_in_tes!F140=0,"",RES_hhdet_in_tes!F140/RES_hhdet_in_fec!F140)</f>
        <v>0.58650392311518251</v>
      </c>
      <c r="G140" s="111">
        <f>IF(RES_hhdet_in_tes!G140=0,"",RES_hhdet_in_tes!G140/RES_hhdet_in_fec!G140)</f>
        <v>0.58701221579316654</v>
      </c>
      <c r="H140" s="111">
        <f>IF(RES_hhdet_in_tes!H140=0,"",RES_hhdet_in_tes!H140/RES_hhdet_in_fec!H140)</f>
        <v>0.58752054623413019</v>
      </c>
      <c r="I140" s="111">
        <f>IF(RES_hhdet_in_tes!I140=0,"",RES_hhdet_in_tes!I140/RES_hhdet_in_fec!I140)</f>
        <v>0.58802892328783607</v>
      </c>
      <c r="J140" s="111">
        <f>IF(RES_hhdet_in_tes!J140=0,"",RES_hhdet_in_tes!J140/RES_hhdet_in_fec!J140)</f>
        <v>0.58853738320864013</v>
      </c>
      <c r="K140" s="111">
        <f>IF(RES_hhdet_in_tes!K140=0,"",RES_hhdet_in_tes!K140/RES_hhdet_in_fec!K140)</f>
        <v>0.58904595682227989</v>
      </c>
      <c r="L140" s="111">
        <f>IF(RES_hhdet_in_tes!L140=0,"",RES_hhdet_in_tes!L140/RES_hhdet_in_fec!L140)</f>
        <v>0.58955465237590376</v>
      </c>
      <c r="M140" s="111">
        <f>IF(RES_hhdet_in_tes!M140=0,"",RES_hhdet_in_tes!M140/RES_hhdet_in_fec!M140)</f>
        <v>0.5899409776157164</v>
      </c>
      <c r="N140" s="111">
        <f>IF(RES_hhdet_in_tes!N140=0,"",RES_hhdet_in_tes!N140/RES_hhdet_in_fec!N140)</f>
        <v>0.59015691525266201</v>
      </c>
      <c r="O140" s="111">
        <f>IF(RES_hhdet_in_tes!O140=0,"",RES_hhdet_in_tes!O140/RES_hhdet_in_fec!O140)</f>
        <v>0.59028597550585449</v>
      </c>
      <c r="P140" s="111">
        <f>IF(RES_hhdet_in_tes!P140=0,"",RES_hhdet_in_tes!P140/RES_hhdet_in_fec!P140)</f>
        <v>0.59064609680713598</v>
      </c>
      <c r="Q140" s="111">
        <f>IF(RES_hhdet_in_tes!Q140=0,"",RES_hhdet_in_tes!Q140/RES_hhdet_in_fec!Q140)</f>
        <v>0.59211187462930726</v>
      </c>
      <c r="R140" s="111">
        <f>IF(RES_hhdet_in_tes!R140=0,"",RES_hhdet_in_tes!R140/RES_hhdet_in_fec!R140)</f>
        <v>0.5959621079785834</v>
      </c>
      <c r="S140" s="111">
        <f>IF(RES_hhdet_in_tes!S140=0,"",RES_hhdet_in_tes!S140/RES_hhdet_in_fec!S140)</f>
        <v>0.60139330208199626</v>
      </c>
      <c r="T140" s="111">
        <f>IF(RES_hhdet_in_tes!T140=0,"",RES_hhdet_in_tes!T140/RES_hhdet_in_fec!T140)</f>
        <v>0.60735238691668714</v>
      </c>
      <c r="U140" s="111">
        <f>IF(RES_hhdet_in_tes!U140=0,"",RES_hhdet_in_tes!U140/RES_hhdet_in_fec!U140)</f>
        <v>0.61278629245981275</v>
      </c>
      <c r="V140" s="111">
        <f>IF(RES_hhdet_in_tes!V140=0,"",RES_hhdet_in_tes!V140/RES_hhdet_in_fec!V140)</f>
        <v>0.61664194868852151</v>
      </c>
      <c r="W140" s="111" t="str">
        <f>IF(RES_hhdet_in_tes!W140=0,"",RES_hhdet_in_tes!W140/RES_hhdet_in_fec!W140)</f>
        <v/>
      </c>
      <c r="X140" s="111" t="str">
        <f>IF(RES_hhdet_in_tes!X140=0,"",RES_hhdet_in_tes!X140/RES_hhdet_in_fec!X140)</f>
        <v/>
      </c>
      <c r="Y140" s="111" t="str">
        <f>IF(RES_hhdet_in_tes!Y140=0,"",RES_hhdet_in_tes!Y140/RES_hhdet_in_fec!Y140)</f>
        <v/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0.75022114548330698</v>
      </c>
      <c r="D141" s="45">
        <f>IF(RES_hhdet_in_tes!D141=0,"",RES_hhdet_in_tes!D141/RES_hhdet_in_fec!D141)</f>
        <v>0.75158196884376127</v>
      </c>
      <c r="E141" s="45">
        <f>IF(RES_hhdet_in_tes!E141=0,"",RES_hhdet_in_tes!E141/RES_hhdet_in_fec!E141)</f>
        <v>0.7530069553404608</v>
      </c>
      <c r="F141" s="45">
        <f>IF(RES_hhdet_in_tes!F141=0,"",RES_hhdet_in_tes!F141/RES_hhdet_in_fec!F141)</f>
        <v>0.75444069135573943</v>
      </c>
      <c r="G141" s="45">
        <f>IF(RES_hhdet_in_tes!G141=0,"",RES_hhdet_in_tes!G141/RES_hhdet_in_fec!G141)</f>
        <v>0.75593351784548568</v>
      </c>
      <c r="H141" s="45">
        <f>IF(RES_hhdet_in_tes!H141=0,"",RES_hhdet_in_tes!H141/RES_hhdet_in_fec!H141)</f>
        <v>0.75747927371757529</v>
      </c>
      <c r="I141" s="45">
        <f>IF(RES_hhdet_in_tes!I141=0,"",RES_hhdet_in_tes!I141/RES_hhdet_in_fec!I141)</f>
        <v>0.7590903629850102</v>
      </c>
      <c r="J141" s="45">
        <f>IF(RES_hhdet_in_tes!J141=0,"",RES_hhdet_in_tes!J141/RES_hhdet_in_fec!J141)</f>
        <v>0.76081760051083669</v>
      </c>
      <c r="K141" s="45">
        <f>IF(RES_hhdet_in_tes!K141=0,"",RES_hhdet_in_tes!K141/RES_hhdet_in_fec!K141)</f>
        <v>0.762704192294543</v>
      </c>
      <c r="L141" s="45">
        <f>IF(RES_hhdet_in_tes!L141=0,"",RES_hhdet_in_tes!L141/RES_hhdet_in_fec!L141)</f>
        <v>0.76476169771234814</v>
      </c>
      <c r="M141" s="45">
        <f>IF(RES_hhdet_in_tes!M141=0,"",RES_hhdet_in_tes!M141/RES_hhdet_in_fec!M141)</f>
        <v>0.76770347579707165</v>
      </c>
      <c r="N141" s="45">
        <f>IF(RES_hhdet_in_tes!N141=0,"",RES_hhdet_in_tes!N141/RES_hhdet_in_fec!N141)</f>
        <v>0.77173261308528862</v>
      </c>
      <c r="O141" s="45">
        <f>IF(RES_hhdet_in_tes!O141=0,"",RES_hhdet_in_tes!O141/RES_hhdet_in_fec!O141)</f>
        <v>0.77733069613101724</v>
      </c>
      <c r="P141" s="45">
        <f>IF(RES_hhdet_in_tes!P141=0,"",RES_hhdet_in_tes!P141/RES_hhdet_in_fec!P141)</f>
        <v>0.78473392833053057</v>
      </c>
      <c r="Q141" s="45">
        <f>IF(RES_hhdet_in_tes!Q141=0,"",RES_hhdet_in_tes!Q141/RES_hhdet_in_fec!Q141)</f>
        <v>0.79431378300535393</v>
      </c>
      <c r="R141" s="45">
        <f>IF(RES_hhdet_in_tes!R141=0,"",RES_hhdet_in_tes!R141/RES_hhdet_in_fec!R141)</f>
        <v>0.80734967483087527</v>
      </c>
      <c r="S141" s="45">
        <f>IF(RES_hhdet_in_tes!S141=0,"",RES_hhdet_in_tes!S141/RES_hhdet_in_fec!S141)</f>
        <v>0.82366183094876888</v>
      </c>
      <c r="T141" s="45">
        <f>IF(RES_hhdet_in_tes!T141=0,"",RES_hhdet_in_tes!T141/RES_hhdet_in_fec!T141)</f>
        <v>0.84122276277639785</v>
      </c>
      <c r="U141" s="45">
        <f>IF(RES_hhdet_in_tes!U141=0,"",RES_hhdet_in_tes!U141/RES_hhdet_in_fec!U141)</f>
        <v>0.85800498173117301</v>
      </c>
      <c r="V141" s="45">
        <f>IF(RES_hhdet_in_tes!V141=0,"",RES_hhdet_in_tes!V141/RES_hhdet_in_fec!V141)</f>
        <v>0.871980999230483</v>
      </c>
      <c r="W141" s="45" t="str">
        <f>IF(RES_hhdet_in_tes!W141=0,"",RES_hhdet_in_tes!W141/RES_hhdet_in_fec!W141)</f>
        <v/>
      </c>
      <c r="X141" s="45" t="str">
        <f>IF(RES_hhdet_in_tes!X141=0,"",RES_hhdet_in_tes!X141/RES_hhdet_in_fec!X141)</f>
        <v/>
      </c>
      <c r="Y141" s="45" t="str">
        <f>IF(RES_hhdet_in_tes!Y141=0,"",RES_hhdet_in_tes!Y141/RES_hhdet_in_fec!Y141)</f>
        <v/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1.4035493701025679</v>
      </c>
      <c r="D143" s="119">
        <f>IF(RES_hhdet_in_tes!D143=0,"",RES_hhdet_in_tes!D143/RES_hhdet_in_fec!D143)</f>
        <v>1.3983387287065281</v>
      </c>
      <c r="E143" s="119">
        <f>IF(RES_hhdet_in_tes!E143=0,"",RES_hhdet_in_tes!E143/RES_hhdet_in_fec!E143)</f>
        <v>1.5632107272952283</v>
      </c>
      <c r="F143" s="119">
        <f>IF(RES_hhdet_in_tes!F143=0,"",RES_hhdet_in_tes!F143/RES_hhdet_in_fec!F143)</f>
        <v>1.5050362215680895</v>
      </c>
      <c r="G143" s="119">
        <f>IF(RES_hhdet_in_tes!G143=0,"",RES_hhdet_in_tes!G143/RES_hhdet_in_fec!G143)</f>
        <v>1.5853658954467782</v>
      </c>
      <c r="H143" s="119">
        <f>IF(RES_hhdet_in_tes!H143=0,"",RES_hhdet_in_tes!H143/RES_hhdet_in_fec!H143)</f>
        <v>1.6870801181828115</v>
      </c>
      <c r="I143" s="119">
        <f>IF(RES_hhdet_in_tes!I143=0,"",RES_hhdet_in_tes!I143/RES_hhdet_in_fec!I143)</f>
        <v>1.8693099572913148</v>
      </c>
      <c r="J143" s="119">
        <f>IF(RES_hhdet_in_tes!J143=0,"",RES_hhdet_in_tes!J143/RES_hhdet_in_fec!J143)</f>
        <v>1.688312915416087</v>
      </c>
      <c r="K143" s="119">
        <f>IF(RES_hhdet_in_tes!K143=0,"",RES_hhdet_in_tes!K143/RES_hhdet_in_fec!K143)</f>
        <v>1.7499707393248687</v>
      </c>
      <c r="L143" s="119">
        <f>IF(RES_hhdet_in_tes!L143=0,"",RES_hhdet_in_tes!L143/RES_hhdet_in_fec!L143)</f>
        <v>1.8684650345371279</v>
      </c>
      <c r="M143" s="119">
        <f>IF(RES_hhdet_in_tes!M143=0,"",RES_hhdet_in_tes!M143/RES_hhdet_in_fec!M143)</f>
        <v>1.9789762201134093</v>
      </c>
      <c r="N143" s="119">
        <f>IF(RES_hhdet_in_tes!N143=0,"",RES_hhdet_in_tes!N143/RES_hhdet_in_fec!N143)</f>
        <v>2.2250865714183683</v>
      </c>
      <c r="O143" s="119">
        <f>IF(RES_hhdet_in_tes!O143=0,"",RES_hhdet_in_tes!O143/RES_hhdet_in_fec!O143)</f>
        <v>1.9517416673309222</v>
      </c>
      <c r="P143" s="119">
        <f>IF(RES_hhdet_in_tes!P143=0,"",RES_hhdet_in_tes!P143/RES_hhdet_in_fec!P143)</f>
        <v>1.9197416681045694</v>
      </c>
      <c r="Q143" s="119">
        <f>IF(RES_hhdet_in_tes!Q143=0,"",RES_hhdet_in_tes!Q143/RES_hhdet_in_fec!Q143)</f>
        <v>2.2563586504375426</v>
      </c>
      <c r="R143" s="119">
        <f>IF(RES_hhdet_in_tes!R143=0,"",RES_hhdet_in_tes!R143/RES_hhdet_in_fec!R143)</f>
        <v>2.2328934543963062</v>
      </c>
      <c r="S143" s="119">
        <f>IF(RES_hhdet_in_tes!S143=0,"",RES_hhdet_in_tes!S143/RES_hhdet_in_fec!S143)</f>
        <v>2.254865372432449</v>
      </c>
      <c r="T143" s="119">
        <f>IF(RES_hhdet_in_tes!T143=0,"",RES_hhdet_in_tes!T143/RES_hhdet_in_fec!T143)</f>
        <v>2.1293487363440811</v>
      </c>
      <c r="U143" s="119">
        <f>IF(RES_hhdet_in_tes!U143=0,"",RES_hhdet_in_tes!U143/RES_hhdet_in_fec!U143)</f>
        <v>2.2198200772656849</v>
      </c>
      <c r="V143" s="119">
        <f>IF(RES_hhdet_in_tes!V143=0,"",RES_hhdet_in_tes!V143/RES_hhdet_in_fec!V143)</f>
        <v>2.1561927298689061</v>
      </c>
      <c r="W143" s="119">
        <f>IF(RES_hhdet_in_tes!W143=0,"",RES_hhdet_in_tes!W143/RES_hhdet_in_fec!W143)</f>
        <v>2.1478329169638317</v>
      </c>
      <c r="X143" s="119">
        <f>IF(RES_hhdet_in_tes!X143=0,"",RES_hhdet_in_tes!X143/RES_hhdet_in_fec!X143)</f>
        <v>2.1215557048482321</v>
      </c>
      <c r="Y143" s="119">
        <f>IF(RES_hhdet_in_tes!Y143=0,"",RES_hhdet_in_tes!Y143/RES_hhdet_in_fec!Y143)</f>
        <v>2.2020241333016801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1.5359705253745835</v>
      </c>
      <c r="D144" s="124">
        <f>IF(RES_hhdet_in_tes!D144=0,"",RES_hhdet_in_tes!D144/RES_hhdet_in_fec!D144)</f>
        <v>1.6379787309895106</v>
      </c>
      <c r="E144" s="124">
        <f>IF(RES_hhdet_in_tes!E144=0,"",RES_hhdet_in_tes!E144/RES_hhdet_in_fec!E144)</f>
        <v>1.7417043791655358</v>
      </c>
      <c r="F144" s="124">
        <f>IF(RES_hhdet_in_tes!F144=0,"",RES_hhdet_in_tes!F144/RES_hhdet_in_fec!F144)</f>
        <v>1.8461474777857982</v>
      </c>
      <c r="G144" s="124">
        <f>IF(RES_hhdet_in_tes!G144=0,"",RES_hhdet_in_tes!G144/RES_hhdet_in_fec!G144)</f>
        <v>1.9522191476866326</v>
      </c>
      <c r="H144" s="124">
        <f>IF(RES_hhdet_in_tes!H144=0,"",RES_hhdet_in_tes!H144/RES_hhdet_in_fec!H144)</f>
        <v>2.0598097822894075</v>
      </c>
      <c r="I144" s="124">
        <f>IF(RES_hhdet_in_tes!I144=0,"",RES_hhdet_in_tes!I144/RES_hhdet_in_fec!I144)</f>
        <v>2.1691458745713064</v>
      </c>
      <c r="J144" s="124">
        <f>IF(RES_hhdet_in_tes!J144=0,"",RES_hhdet_in_tes!J144/RES_hhdet_in_fec!J144)</f>
        <v>2.2811508699087888</v>
      </c>
      <c r="K144" s="124">
        <f>IF(RES_hhdet_in_tes!K144=0,"",RES_hhdet_in_tes!K144/RES_hhdet_in_fec!K144)</f>
        <v>2.3966127955240801</v>
      </c>
      <c r="L144" s="124">
        <f>IF(RES_hhdet_in_tes!L144=0,"",RES_hhdet_in_tes!L144/RES_hhdet_in_fec!L144)</f>
        <v>2.5157476802495227</v>
      </c>
      <c r="M144" s="124">
        <f>IF(RES_hhdet_in_tes!M144=0,"",RES_hhdet_in_tes!M144/RES_hhdet_in_fec!M144)</f>
        <v>2.6614249864238566</v>
      </c>
      <c r="N144" s="124">
        <f>IF(RES_hhdet_in_tes!N144=0,"",RES_hhdet_in_tes!N144/RES_hhdet_in_fec!N144)</f>
        <v>2.8415310037111121</v>
      </c>
      <c r="O144" s="124">
        <f>IF(RES_hhdet_in_tes!O144=0,"",RES_hhdet_in_tes!O144/RES_hhdet_in_fec!O144)</f>
        <v>3.0587750968838998</v>
      </c>
      <c r="P144" s="124">
        <f>IF(RES_hhdet_in_tes!P144=0,"",RES_hhdet_in_tes!P144/RES_hhdet_in_fec!P144)</f>
        <v>3.2912522067116114</v>
      </c>
      <c r="Q144" s="124">
        <f>IF(RES_hhdet_in_tes!Q144=0,"",RES_hhdet_in_tes!Q144/RES_hhdet_in_fec!Q144)</f>
        <v>3.4720422211850792</v>
      </c>
      <c r="R144" s="124">
        <f>IF(RES_hhdet_in_tes!R144=0,"",RES_hhdet_in_tes!R144/RES_hhdet_in_fec!R144)</f>
        <v>3.4728695263566736</v>
      </c>
      <c r="S144" s="124">
        <f>IF(RES_hhdet_in_tes!S144=0,"",RES_hhdet_in_tes!S144/RES_hhdet_in_fec!S144)</f>
        <v>3.4729614491535181</v>
      </c>
      <c r="T144" s="124">
        <f>IF(RES_hhdet_in_tes!T144=0,"",RES_hhdet_in_tes!T144/RES_hhdet_in_fec!T144)</f>
        <v>3.4730635855944549</v>
      </c>
      <c r="U144" s="124">
        <f>IF(RES_hhdet_in_tes!U144=0,"",RES_hhdet_in_tes!U144/RES_hhdet_in_fec!U144)</f>
        <v>3.4731770705288301</v>
      </c>
      <c r="V144" s="124">
        <f>IF(RES_hhdet_in_tes!V144=0,"",RES_hhdet_in_tes!V144/RES_hhdet_in_fec!V144)</f>
        <v>3.4833907146225846</v>
      </c>
      <c r="W144" s="124">
        <f>IF(RES_hhdet_in_tes!W144=0,"",RES_hhdet_in_tes!W144/RES_hhdet_in_fec!W144)</f>
        <v>3.537792630207798</v>
      </c>
      <c r="X144" s="124">
        <f>IF(RES_hhdet_in_tes!X144=0,"",RES_hhdet_in_tes!X144/RES_hhdet_in_fec!X144)</f>
        <v>3.6106526571311592</v>
      </c>
      <c r="Y144" s="124">
        <f>IF(RES_hhdet_in_tes!Y144=0,"",RES_hhdet_in_tes!Y144/RES_hhdet_in_fec!Y144)</f>
        <v>3.6942626779980974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1.5359705253745835</v>
      </c>
      <c r="D145" s="111">
        <f>IF(RES_hhdet_in_tes!D145=0,"",RES_hhdet_in_tes!D145/RES_hhdet_in_fec!D145)</f>
        <v>1.6379787309895106</v>
      </c>
      <c r="E145" s="111">
        <f>IF(RES_hhdet_in_tes!E145=0,"",RES_hhdet_in_tes!E145/RES_hhdet_in_fec!E145)</f>
        <v>1.7417043791655358</v>
      </c>
      <c r="F145" s="111">
        <f>IF(RES_hhdet_in_tes!F145=0,"",RES_hhdet_in_tes!F145/RES_hhdet_in_fec!F145)</f>
        <v>1.8461474777857982</v>
      </c>
      <c r="G145" s="111">
        <f>IF(RES_hhdet_in_tes!G145=0,"",RES_hhdet_in_tes!G145/RES_hhdet_in_fec!G145)</f>
        <v>1.9522191476866326</v>
      </c>
      <c r="H145" s="111">
        <f>IF(RES_hhdet_in_tes!H145=0,"",RES_hhdet_in_tes!H145/RES_hhdet_in_fec!H145)</f>
        <v>2.0598097822894075</v>
      </c>
      <c r="I145" s="111">
        <f>IF(RES_hhdet_in_tes!I145=0,"",RES_hhdet_in_tes!I145/RES_hhdet_in_fec!I145)</f>
        <v>2.1691458745713064</v>
      </c>
      <c r="J145" s="111">
        <f>IF(RES_hhdet_in_tes!J145=0,"",RES_hhdet_in_tes!J145/RES_hhdet_in_fec!J145)</f>
        <v>2.2811508699087888</v>
      </c>
      <c r="K145" s="111">
        <f>IF(RES_hhdet_in_tes!K145=0,"",RES_hhdet_in_tes!K145/RES_hhdet_in_fec!K145)</f>
        <v>2.3966127955240801</v>
      </c>
      <c r="L145" s="111">
        <f>IF(RES_hhdet_in_tes!L145=0,"",RES_hhdet_in_tes!L145/RES_hhdet_in_fec!L145)</f>
        <v>2.5157476802495227</v>
      </c>
      <c r="M145" s="111">
        <f>IF(RES_hhdet_in_tes!M145=0,"",RES_hhdet_in_tes!M145/RES_hhdet_in_fec!M145)</f>
        <v>2.6614249864238566</v>
      </c>
      <c r="N145" s="111">
        <f>IF(RES_hhdet_in_tes!N145=0,"",RES_hhdet_in_tes!N145/RES_hhdet_in_fec!N145)</f>
        <v>2.8415310037111121</v>
      </c>
      <c r="O145" s="111">
        <f>IF(RES_hhdet_in_tes!O145=0,"",RES_hhdet_in_tes!O145/RES_hhdet_in_fec!O145)</f>
        <v>3.0587750968838998</v>
      </c>
      <c r="P145" s="111">
        <f>IF(RES_hhdet_in_tes!P145=0,"",RES_hhdet_in_tes!P145/RES_hhdet_in_fec!P145)</f>
        <v>3.2912522067116114</v>
      </c>
      <c r="Q145" s="111">
        <f>IF(RES_hhdet_in_tes!Q145=0,"",RES_hhdet_in_tes!Q145/RES_hhdet_in_fec!Q145)</f>
        <v>3.4720422211850792</v>
      </c>
      <c r="R145" s="111">
        <f>IF(RES_hhdet_in_tes!R145=0,"",RES_hhdet_in_tes!R145/RES_hhdet_in_fec!R145)</f>
        <v>3.4728695263566736</v>
      </c>
      <c r="S145" s="111">
        <f>IF(RES_hhdet_in_tes!S145=0,"",RES_hhdet_in_tes!S145/RES_hhdet_in_fec!S145)</f>
        <v>3.4729614491535181</v>
      </c>
      <c r="T145" s="111">
        <f>IF(RES_hhdet_in_tes!T145=0,"",RES_hhdet_in_tes!T145/RES_hhdet_in_fec!T145)</f>
        <v>3.4730635855944549</v>
      </c>
      <c r="U145" s="111">
        <f>IF(RES_hhdet_in_tes!U145=0,"",RES_hhdet_in_tes!U145/RES_hhdet_in_fec!U145)</f>
        <v>3.4731770705288301</v>
      </c>
      <c r="V145" s="111">
        <f>IF(RES_hhdet_in_tes!V145=0,"",RES_hhdet_in_tes!V145/RES_hhdet_in_fec!V145)</f>
        <v>3.4833907146225846</v>
      </c>
      <c r="W145" s="111">
        <f>IF(RES_hhdet_in_tes!W145=0,"",RES_hhdet_in_tes!W145/RES_hhdet_in_fec!W145)</f>
        <v>3.537792630207798</v>
      </c>
      <c r="X145" s="111">
        <f>IF(RES_hhdet_in_tes!X145=0,"",RES_hhdet_in_tes!X145/RES_hhdet_in_fec!X145)</f>
        <v>3.6106526571311592</v>
      </c>
      <c r="Y145" s="111">
        <f>IF(RES_hhdet_in_tes!Y145=0,"",RES_hhdet_in_tes!Y145/RES_hhdet_in_fec!Y145)</f>
        <v>3.6942626779980974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2.2074633167834747</v>
      </c>
      <c r="D146" s="124">
        <f>IF(RES_hhdet_in_tes!D146=0,"",RES_hhdet_in_tes!D146/RES_hhdet_in_fec!D146)</f>
        <v>2.2975291904261343</v>
      </c>
      <c r="E146" s="124">
        <f>IF(RES_hhdet_in_tes!E146=0,"",RES_hhdet_in_tes!E146/RES_hhdet_in_fec!E146)</f>
        <v>2.388945324702402</v>
      </c>
      <c r="F146" s="124">
        <f>IF(RES_hhdet_in_tes!F146=0,"",RES_hhdet_in_tes!F146/RES_hhdet_in_fec!F146)</f>
        <v>2.4810956730450684</v>
      </c>
      <c r="G146" s="124">
        <f>IF(RES_hhdet_in_tes!G146=0,"",RES_hhdet_in_tes!G146/RES_hhdet_in_fec!G146)</f>
        <v>2.5745140923379908</v>
      </c>
      <c r="H146" s="124">
        <f>IF(RES_hhdet_in_tes!H146=0,"",RES_hhdet_in_tes!H146/RES_hhdet_in_fec!H146)</f>
        <v>2.6691166807714342</v>
      </c>
      <c r="I146" s="124">
        <f>IF(RES_hhdet_in_tes!I146=0,"",RES_hhdet_in_tes!I146/RES_hhdet_in_fec!I146)</f>
        <v>2.7650153448954673</v>
      </c>
      <c r="J146" s="124">
        <f>IF(RES_hhdet_in_tes!J146=0,"",RES_hhdet_in_tes!J146/RES_hhdet_in_fec!J146)</f>
        <v>2.8627116414540392</v>
      </c>
      <c r="K146" s="124">
        <f>IF(RES_hhdet_in_tes!K146=0,"",RES_hhdet_in_tes!K146/RES_hhdet_in_fec!K146)</f>
        <v>2.9626028452080635</v>
      </c>
      <c r="L146" s="124">
        <f>IF(RES_hhdet_in_tes!L146=0,"",RES_hhdet_in_tes!L146/RES_hhdet_in_fec!L146)</f>
        <v>3.0647416390665567</v>
      </c>
      <c r="M146" s="124">
        <f>IF(RES_hhdet_in_tes!M146=0,"",RES_hhdet_in_tes!M146/RES_hhdet_in_fec!M146)</f>
        <v>3.1817851681936573</v>
      </c>
      <c r="N146" s="124">
        <f>IF(RES_hhdet_in_tes!N146=0,"",RES_hhdet_in_tes!N146/RES_hhdet_in_fec!N146)</f>
        <v>3.3174907578976205</v>
      </c>
      <c r="O146" s="124">
        <f>IF(RES_hhdet_in_tes!O146=0,"",RES_hhdet_in_tes!O146/RES_hhdet_in_fec!O146)</f>
        <v>3.4716163228285719</v>
      </c>
      <c r="P146" s="124">
        <f>IF(RES_hhdet_in_tes!P146=0,"",RES_hhdet_in_tes!P146/RES_hhdet_in_fec!P146)</f>
        <v>3.6291623625186573</v>
      </c>
      <c r="Q146" s="124">
        <f>IF(RES_hhdet_in_tes!Q146=0,"",RES_hhdet_in_tes!Q146/RES_hhdet_in_fec!Q146)</f>
        <v>3.7500765324537753</v>
      </c>
      <c r="R146" s="124">
        <f>IF(RES_hhdet_in_tes!R146=0,"",RES_hhdet_in_tes!R146/RES_hhdet_in_fec!R146)</f>
        <v>3.7762759873475953</v>
      </c>
      <c r="S146" s="124">
        <f>IF(RES_hhdet_in_tes!S146=0,"",RES_hhdet_in_tes!S146/RES_hhdet_in_fec!S146)</f>
        <v>3.7791870378913521</v>
      </c>
      <c r="T146" s="124">
        <f>IF(RES_hhdet_in_tes!T146=0,"",RES_hhdet_in_tes!T146/RES_hhdet_in_fec!T146)</f>
        <v>3.7824215384955284</v>
      </c>
      <c r="U146" s="124">
        <f>IF(RES_hhdet_in_tes!U146=0,"",RES_hhdet_in_tes!U146/RES_hhdet_in_fec!U146)</f>
        <v>3.7860154280557232</v>
      </c>
      <c r="V146" s="124">
        <f>IF(RES_hhdet_in_tes!V146=0,"",RES_hhdet_in_tes!V146/RES_hhdet_in_fec!V146)</f>
        <v>3.7962850985904653</v>
      </c>
      <c r="W146" s="124">
        <f>IF(RES_hhdet_in_tes!W146=0,"",RES_hhdet_in_tes!W146/RES_hhdet_in_fec!W146)</f>
        <v>3.8299921487112685</v>
      </c>
      <c r="X146" s="124">
        <f>IF(RES_hhdet_in_tes!X146=0,"",RES_hhdet_in_tes!X146/RES_hhdet_in_fec!X146)</f>
        <v>3.8716180398618283</v>
      </c>
      <c r="Y146" s="124">
        <f>IF(RES_hhdet_in_tes!Y146=0,"",RES_hhdet_in_tes!Y146/RES_hhdet_in_fec!Y146)</f>
        <v>3.9185378184491784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2.2074633167834747</v>
      </c>
      <c r="D147" s="111">
        <f>IF(RES_hhdet_in_tes!D147=0,"",RES_hhdet_in_tes!D147/RES_hhdet_in_fec!D147)</f>
        <v>2.2975291904261343</v>
      </c>
      <c r="E147" s="111">
        <f>IF(RES_hhdet_in_tes!E147=0,"",RES_hhdet_in_tes!E147/RES_hhdet_in_fec!E147)</f>
        <v>2.388945324702402</v>
      </c>
      <c r="F147" s="111">
        <f>IF(RES_hhdet_in_tes!F147=0,"",RES_hhdet_in_tes!F147/RES_hhdet_in_fec!F147)</f>
        <v>2.4810956730450684</v>
      </c>
      <c r="G147" s="111">
        <f>IF(RES_hhdet_in_tes!G147=0,"",RES_hhdet_in_tes!G147/RES_hhdet_in_fec!G147)</f>
        <v>2.5745140923379908</v>
      </c>
      <c r="H147" s="111">
        <f>IF(RES_hhdet_in_tes!H147=0,"",RES_hhdet_in_tes!H147/RES_hhdet_in_fec!H147)</f>
        <v>2.6691166807714342</v>
      </c>
      <c r="I147" s="111">
        <f>IF(RES_hhdet_in_tes!I147=0,"",RES_hhdet_in_tes!I147/RES_hhdet_in_fec!I147)</f>
        <v>2.7650153448954673</v>
      </c>
      <c r="J147" s="111">
        <f>IF(RES_hhdet_in_tes!J147=0,"",RES_hhdet_in_tes!J147/RES_hhdet_in_fec!J147)</f>
        <v>2.8627116414540392</v>
      </c>
      <c r="K147" s="111">
        <f>IF(RES_hhdet_in_tes!K147=0,"",RES_hhdet_in_tes!K147/RES_hhdet_in_fec!K147)</f>
        <v>2.9626028452080635</v>
      </c>
      <c r="L147" s="111">
        <f>IF(RES_hhdet_in_tes!L147=0,"",RES_hhdet_in_tes!L147/RES_hhdet_in_fec!L147)</f>
        <v>3.0647416390665567</v>
      </c>
      <c r="M147" s="111">
        <f>IF(RES_hhdet_in_tes!M147=0,"",RES_hhdet_in_tes!M147/RES_hhdet_in_fec!M147)</f>
        <v>3.1817851681936573</v>
      </c>
      <c r="N147" s="111">
        <f>IF(RES_hhdet_in_tes!N147=0,"",RES_hhdet_in_tes!N147/RES_hhdet_in_fec!N147)</f>
        <v>3.3174907578976205</v>
      </c>
      <c r="O147" s="111">
        <f>IF(RES_hhdet_in_tes!O147=0,"",RES_hhdet_in_tes!O147/RES_hhdet_in_fec!O147)</f>
        <v>3.4716163228285719</v>
      </c>
      <c r="P147" s="111">
        <f>IF(RES_hhdet_in_tes!P147=0,"",RES_hhdet_in_tes!P147/RES_hhdet_in_fec!P147)</f>
        <v>3.6291623625186573</v>
      </c>
      <c r="Q147" s="111">
        <f>IF(RES_hhdet_in_tes!Q147=0,"",RES_hhdet_in_tes!Q147/RES_hhdet_in_fec!Q147)</f>
        <v>3.7500765324537753</v>
      </c>
      <c r="R147" s="111">
        <f>IF(RES_hhdet_in_tes!R147=0,"",RES_hhdet_in_tes!R147/RES_hhdet_in_fec!R147)</f>
        <v>3.7762759873475953</v>
      </c>
      <c r="S147" s="111">
        <f>IF(RES_hhdet_in_tes!S147=0,"",RES_hhdet_in_tes!S147/RES_hhdet_in_fec!S147)</f>
        <v>3.7791870378913521</v>
      </c>
      <c r="T147" s="111">
        <f>IF(RES_hhdet_in_tes!T147=0,"",RES_hhdet_in_tes!T147/RES_hhdet_in_fec!T147)</f>
        <v>3.7824215384955284</v>
      </c>
      <c r="U147" s="111">
        <f>IF(RES_hhdet_in_tes!U147=0,"",RES_hhdet_in_tes!U147/RES_hhdet_in_fec!U147)</f>
        <v>3.7860154280557232</v>
      </c>
      <c r="V147" s="111">
        <f>IF(RES_hhdet_in_tes!V147=0,"",RES_hhdet_in_tes!V147/RES_hhdet_in_fec!V147)</f>
        <v>3.7962850985904653</v>
      </c>
      <c r="W147" s="111">
        <f>IF(RES_hhdet_in_tes!W147=0,"",RES_hhdet_in_tes!W147/RES_hhdet_in_fec!W147)</f>
        <v>3.8299921487112685</v>
      </c>
      <c r="X147" s="111">
        <f>IF(RES_hhdet_in_tes!X147=0,"",RES_hhdet_in_tes!X147/RES_hhdet_in_fec!X147)</f>
        <v>3.8716180398618283</v>
      </c>
      <c r="Y147" s="111">
        <f>IF(RES_hhdet_in_tes!Y147=0,"",RES_hhdet_in_tes!Y147/RES_hhdet_in_fec!Y147)</f>
        <v>3.9185378184491784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0.77109847986491198</v>
      </c>
      <c r="D148" s="124">
        <f>IF(RES_hhdet_in_tes!D148=0,"",RES_hhdet_in_tes!D148/RES_hhdet_in_fec!D148)</f>
        <v>0.73717196549646458</v>
      </c>
      <c r="E148" s="124">
        <f>IF(RES_hhdet_in_tes!E148=0,"",RES_hhdet_in_tes!E148/RES_hhdet_in_fec!E148)</f>
        <v>0.77223099456123712</v>
      </c>
      <c r="F148" s="124">
        <f>IF(RES_hhdet_in_tes!F148=0,"",RES_hhdet_in_tes!F148/RES_hhdet_in_fec!F148)</f>
        <v>0.73231137608340446</v>
      </c>
      <c r="G148" s="124">
        <f>IF(RES_hhdet_in_tes!G148=0,"",RES_hhdet_in_tes!G148/RES_hhdet_in_fec!G148)</f>
        <v>0.75404308446420354</v>
      </c>
      <c r="H148" s="124">
        <f>IF(RES_hhdet_in_tes!H148=0,"",RES_hhdet_in_tes!H148/RES_hhdet_in_fec!H148)</f>
        <v>0.77152856756485666</v>
      </c>
      <c r="I148" s="124">
        <f>IF(RES_hhdet_in_tes!I148=0,"",RES_hhdet_in_tes!I148/RES_hhdet_in_fec!I148)</f>
        <v>0.87291091312093916</v>
      </c>
      <c r="J148" s="124">
        <f>IF(RES_hhdet_in_tes!J148=0,"",RES_hhdet_in_tes!J148/RES_hhdet_in_fec!J148)</f>
        <v>0.85709313832650291</v>
      </c>
      <c r="K148" s="124">
        <f>IF(RES_hhdet_in_tes!K148=0,"",RES_hhdet_in_tes!K148/RES_hhdet_in_fec!K148)</f>
        <v>0.77755540063571138</v>
      </c>
      <c r="L148" s="124">
        <f>IF(RES_hhdet_in_tes!L148=0,"",RES_hhdet_in_tes!L148/RES_hhdet_in_fec!L148)</f>
        <v>0.79171130855674898</v>
      </c>
      <c r="M148" s="124">
        <f>IF(RES_hhdet_in_tes!M148=0,"",RES_hhdet_in_tes!M148/RES_hhdet_in_fec!M148)</f>
        <v>0.7751151990961439</v>
      </c>
      <c r="N148" s="124">
        <f>IF(RES_hhdet_in_tes!N148=0,"",RES_hhdet_in_tes!N148/RES_hhdet_in_fec!N148)</f>
        <v>0.79561131045658529</v>
      </c>
      <c r="O148" s="124">
        <f>IF(RES_hhdet_in_tes!O148=0,"",RES_hhdet_in_tes!O148/RES_hhdet_in_fec!O148)</f>
        <v>0.8025593730294408</v>
      </c>
      <c r="P148" s="124">
        <f>IF(RES_hhdet_in_tes!P148=0,"",RES_hhdet_in_tes!P148/RES_hhdet_in_fec!P148)</f>
        <v>0.83921123685754495</v>
      </c>
      <c r="Q148" s="124">
        <f>IF(RES_hhdet_in_tes!Q148=0,"",RES_hhdet_in_tes!Q148/RES_hhdet_in_fec!Q148)</f>
        <v>0.90126513124308438</v>
      </c>
      <c r="R148" s="124">
        <f>IF(RES_hhdet_in_tes!R148=0,"",RES_hhdet_in_tes!R148/RES_hhdet_in_fec!R148)</f>
        <v>0.86132797214777923</v>
      </c>
      <c r="S148" s="124">
        <f>IF(RES_hhdet_in_tes!S148=0,"",RES_hhdet_in_tes!S148/RES_hhdet_in_fec!S148)</f>
        <v>0.86560552230245214</v>
      </c>
      <c r="T148" s="124">
        <f>IF(RES_hhdet_in_tes!T148=0,"",RES_hhdet_in_tes!T148/RES_hhdet_in_fec!T148)</f>
        <v>0.8921095404760041</v>
      </c>
      <c r="U148" s="124">
        <f>IF(RES_hhdet_in_tes!U148=0,"",RES_hhdet_in_tes!U148/RES_hhdet_in_fec!U148)</f>
        <v>0.8704231830111705</v>
      </c>
      <c r="V148" s="124">
        <f>IF(RES_hhdet_in_tes!V148=0,"",RES_hhdet_in_tes!V148/RES_hhdet_in_fec!V148)</f>
        <v>0.88832798838096216</v>
      </c>
      <c r="W148" s="124">
        <f>IF(RES_hhdet_in_tes!W148=0,"",RES_hhdet_in_tes!W148/RES_hhdet_in_fec!W148)</f>
        <v>0.90246592937575576</v>
      </c>
      <c r="X148" s="124">
        <f>IF(RES_hhdet_in_tes!X148=0,"",RES_hhdet_in_tes!X148/RES_hhdet_in_fec!X148)</f>
        <v>0.94833512315079194</v>
      </c>
      <c r="Y148" s="124">
        <f>IF(RES_hhdet_in_tes!Y148=0,"",RES_hhdet_in_tes!Y148/RES_hhdet_in_fec!Y148)</f>
        <v>0.9596987812841391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0.54182747686438493</v>
      </c>
      <c r="D149" s="111">
        <f>IF(RES_hhdet_in_tes!D149=0,"",RES_hhdet_in_tes!D149/RES_hhdet_in_fec!D149)</f>
        <v>0.54381065156493613</v>
      </c>
      <c r="E149" s="111">
        <f>IF(RES_hhdet_in_tes!E149=0,"",RES_hhdet_in_tes!E149/RES_hhdet_in_fec!E149)</f>
        <v>0.54606949632652857</v>
      </c>
      <c r="F149" s="111">
        <f>IF(RES_hhdet_in_tes!F149=0,"",RES_hhdet_in_tes!F149/RES_hhdet_in_fec!F149)</f>
        <v>0.54836593246008125</v>
      </c>
      <c r="G149" s="111">
        <f>IF(RES_hhdet_in_tes!G149=0,"",RES_hhdet_in_tes!G149/RES_hhdet_in_fec!G149)</f>
        <v>0.55091624450520349</v>
      </c>
      <c r="H149" s="111">
        <f>IF(RES_hhdet_in_tes!H149=0,"",RES_hhdet_in_tes!H149/RES_hhdet_in_fec!H149)</f>
        <v>0.55369396198770349</v>
      </c>
      <c r="I149" s="111">
        <f>IF(RES_hhdet_in_tes!I149=0,"",RES_hhdet_in_tes!I149/RES_hhdet_in_fec!I149)</f>
        <v>0.55675237742446082</v>
      </c>
      <c r="J149" s="111">
        <f>IF(RES_hhdet_in_tes!J149=0,"",RES_hhdet_in_tes!J149/RES_hhdet_in_fec!J149)</f>
        <v>0.56030981144656555</v>
      </c>
      <c r="K149" s="111">
        <f>IF(RES_hhdet_in_tes!K149=0,"",RES_hhdet_in_tes!K149/RES_hhdet_in_fec!K149)</f>
        <v>0.56455189401559991</v>
      </c>
      <c r="L149" s="111">
        <f>IF(RES_hhdet_in_tes!L149=0,"",RES_hhdet_in_tes!L149/RES_hhdet_in_fec!L149)</f>
        <v>0.56952828875672956</v>
      </c>
      <c r="M149" s="111">
        <f>IF(RES_hhdet_in_tes!M149=0,"",RES_hhdet_in_tes!M149/RES_hhdet_in_fec!M149)</f>
        <v>0.57967298498152364</v>
      </c>
      <c r="N149" s="111">
        <f>IF(RES_hhdet_in_tes!N149=0,"",RES_hhdet_in_tes!N149/RES_hhdet_in_fec!N149)</f>
        <v>0.59639537716146074</v>
      </c>
      <c r="O149" s="111">
        <f>IF(RES_hhdet_in_tes!O149=0,"",RES_hhdet_in_tes!O149/RES_hhdet_in_fec!O149)</f>
        <v>0.62084252719842103</v>
      </c>
      <c r="P149" s="111">
        <f>IF(RES_hhdet_in_tes!P149=0,"",RES_hhdet_in_tes!P149/RES_hhdet_in_fec!P149)</f>
        <v>0.65048733391109814</v>
      </c>
      <c r="Q149" s="111">
        <f>IF(RES_hhdet_in_tes!Q149=0,"",RES_hhdet_in_tes!Q149/RES_hhdet_in_fec!Q149)</f>
        <v>0.67717837896633837</v>
      </c>
      <c r="R149" s="111">
        <f>IF(RES_hhdet_in_tes!R149=0,"",RES_hhdet_in_tes!R149/RES_hhdet_in_fec!R149)</f>
        <v>0.69449494000909073</v>
      </c>
      <c r="S149" s="111">
        <f>IF(RES_hhdet_in_tes!S149=0,"",RES_hhdet_in_tes!S149/RES_hhdet_in_fec!S149)</f>
        <v>0.71061830869600262</v>
      </c>
      <c r="T149" s="111">
        <f>IF(RES_hhdet_in_tes!T149=0,"",RES_hhdet_in_tes!T149/RES_hhdet_in_fec!T149)</f>
        <v>0.72507307507835261</v>
      </c>
      <c r="U149" s="111">
        <f>IF(RES_hhdet_in_tes!U149=0,"",RES_hhdet_in_tes!U149/RES_hhdet_in_fec!U149)</f>
        <v>0.73738382920746914</v>
      </c>
      <c r="V149" s="111">
        <f>IF(RES_hhdet_in_tes!V149=0,"",RES_hhdet_in_tes!V149/RES_hhdet_in_fec!V149)</f>
        <v>0.74707516113466022</v>
      </c>
      <c r="W149" s="111">
        <f>IF(RES_hhdet_in_tes!W149=0,"",RES_hhdet_in_tes!W149/RES_hhdet_in_fec!W149)</f>
        <v>0.75303196735542832</v>
      </c>
      <c r="X149" s="111">
        <f>IF(RES_hhdet_in_tes!X149=0,"",RES_hhdet_in_tes!X149/RES_hhdet_in_fec!X149)</f>
        <v>0.75630780951830034</v>
      </c>
      <c r="Y149" s="111">
        <f>IF(RES_hhdet_in_tes!Y149=0,"",RES_hhdet_in_tes!Y149/RES_hhdet_in_fec!Y149)</f>
        <v>0.75796661581154745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>
        <f>IF(RES_hhdet_in_tes!D150=0,"",RES_hhdet_in_tes!D150/RES_hhdet_in_fec!D150)</f>
        <v>0.85385127283352391</v>
      </c>
      <c r="E150" s="111">
        <f>IF(RES_hhdet_in_tes!E150=0,"",RES_hhdet_in_tes!E150/RES_hhdet_in_fec!E150)</f>
        <v>0.85879681267865327</v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>
        <f>IF(RES_hhdet_in_tes!O150=0,"",RES_hhdet_in_tes!O150/RES_hhdet_in_fec!O150)</f>
        <v>0.89735875980058011</v>
      </c>
      <c r="P150" s="111">
        <f>IF(RES_hhdet_in_tes!P150=0,"",RES_hhdet_in_tes!P150/RES_hhdet_in_fec!P150)</f>
        <v>0.91104766453884634</v>
      </c>
      <c r="Q150" s="111">
        <f>IF(RES_hhdet_in_tes!Q150=0,"",RES_hhdet_in_tes!Q150/RES_hhdet_in_fec!Q150)</f>
        <v>0.92510311231373221</v>
      </c>
      <c r="R150" s="111">
        <f>IF(RES_hhdet_in_tes!R150=0,"",RES_hhdet_in_tes!R150/RES_hhdet_in_fec!R150)</f>
        <v>0.92272359308204877</v>
      </c>
      <c r="S150" s="111">
        <f>IF(RES_hhdet_in_tes!S150=0,"",RES_hhdet_in_tes!S150/RES_hhdet_in_fec!S150)</f>
        <v>0.92791895211760644</v>
      </c>
      <c r="T150" s="111">
        <f>IF(RES_hhdet_in_tes!T150=0,"",RES_hhdet_in_tes!T150/RES_hhdet_in_fec!T150)</f>
        <v>0.9374270437861516</v>
      </c>
      <c r="U150" s="111">
        <f>IF(RES_hhdet_in_tes!U150=0,"",RES_hhdet_in_tes!U150/RES_hhdet_in_fec!U150)</f>
        <v>0.94606181817859314</v>
      </c>
      <c r="V150" s="111">
        <f>IF(RES_hhdet_in_tes!V150=0,"",RES_hhdet_in_tes!V150/RES_hhdet_in_fec!V150)</f>
        <v>0.95092265299498957</v>
      </c>
      <c r="W150" s="111">
        <f>IF(RES_hhdet_in_tes!W150=0,"",RES_hhdet_in_tes!W150/RES_hhdet_in_fec!W150)</f>
        <v>0.94315465287932887</v>
      </c>
      <c r="X150" s="111">
        <f>IF(RES_hhdet_in_tes!X150=0,"",RES_hhdet_in_tes!X150/RES_hhdet_in_fec!X150)</f>
        <v>0.94323255527882854</v>
      </c>
      <c r="Y150" s="111">
        <f>IF(RES_hhdet_in_tes!Y150=0,"",RES_hhdet_in_tes!Y150/RES_hhdet_in_fec!Y150)</f>
        <v>0.95185198295750728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>
        <f>IF(RES_hhdet_in_tes!D151=0,"",RES_hhdet_in_tes!D151/RES_hhdet_in_fec!D151)</f>
        <v>0.54381065156493613</v>
      </c>
      <c r="E151" s="112">
        <f>IF(RES_hhdet_in_tes!E151=0,"",RES_hhdet_in_tes!E151/RES_hhdet_in_fec!E151)</f>
        <v>0.54606949632652857</v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>
        <f>IF(RES_hhdet_in_tes!O151=0,"",RES_hhdet_in_tes!O151/RES_hhdet_in_fec!O151)</f>
        <v>0.62084252719842103</v>
      </c>
      <c r="P151" s="112">
        <f>IF(RES_hhdet_in_tes!P151=0,"",RES_hhdet_in_tes!P151/RES_hhdet_in_fec!P151)</f>
        <v>0.65048733391109814</v>
      </c>
      <c r="Q151" s="112">
        <f>IF(RES_hhdet_in_tes!Q151=0,"",RES_hhdet_in_tes!Q151/RES_hhdet_in_fec!Q151)</f>
        <v>0.67717837896633837</v>
      </c>
      <c r="R151" s="112">
        <f>IF(RES_hhdet_in_tes!R151=0,"",RES_hhdet_in_tes!R151/RES_hhdet_in_fec!R151)</f>
        <v>0.69449494000909073</v>
      </c>
      <c r="S151" s="112">
        <f>IF(RES_hhdet_in_tes!S151=0,"",RES_hhdet_in_tes!S151/RES_hhdet_in_fec!S151)</f>
        <v>0.71061830869600273</v>
      </c>
      <c r="T151" s="112">
        <f>IF(RES_hhdet_in_tes!T151=0,"",RES_hhdet_in_tes!T151/RES_hhdet_in_fec!T151)</f>
        <v>0.72507307507835272</v>
      </c>
      <c r="U151" s="112">
        <f>IF(RES_hhdet_in_tes!U151=0,"",RES_hhdet_in_tes!U151/RES_hhdet_in_fec!U151)</f>
        <v>0.73738382920746925</v>
      </c>
      <c r="V151" s="112">
        <f>IF(RES_hhdet_in_tes!V151=0,"",RES_hhdet_in_tes!V151/RES_hhdet_in_fec!V151)</f>
        <v>0.74707516113466022</v>
      </c>
      <c r="W151" s="112">
        <f>IF(RES_hhdet_in_tes!W151=0,"",RES_hhdet_in_tes!W151/RES_hhdet_in_fec!W151)</f>
        <v>0.75303196735542843</v>
      </c>
      <c r="X151" s="112">
        <f>IF(RES_hhdet_in_tes!X151=0,"",RES_hhdet_in_tes!X151/RES_hhdet_in_fec!X151)</f>
        <v>0.75630780951830034</v>
      </c>
      <c r="Y151" s="112">
        <f>IF(RES_hhdet_in_tes!Y151=0,"",RES_hhdet_in_tes!Y151/RES_hhdet_in_fec!Y151)</f>
        <v>0.75796661581154745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0.60689210499750512</v>
      </c>
      <c r="D153" s="112">
        <f>IF(RES_hhdet_in_tes!D153=0,"",RES_hhdet_in_tes!D153/RES_hhdet_in_fec!D153)</f>
        <v>0.60843080568846009</v>
      </c>
      <c r="E153" s="112">
        <f>IF(RES_hhdet_in_tes!E153=0,"",RES_hhdet_in_tes!E153/RES_hhdet_in_fec!E153)</f>
        <v>0.61011530185696028</v>
      </c>
      <c r="F153" s="112">
        <f>IF(RES_hhdet_in_tes!F153=0,"",RES_hhdet_in_tes!F153/RES_hhdet_in_fec!F153)</f>
        <v>0.61182012227708049</v>
      </c>
      <c r="G153" s="112">
        <f>IF(RES_hhdet_in_tes!G153=0,"",RES_hhdet_in_tes!G153/RES_hhdet_in_fec!G153)</f>
        <v>0.61366034939823799</v>
      </c>
      <c r="H153" s="112">
        <f>IF(RES_hhdet_in_tes!H153=0,"",RES_hhdet_in_tes!H153/RES_hhdet_in_fec!H153)</f>
        <v>0.61562299288165312</v>
      </c>
      <c r="I153" s="112">
        <f>IF(RES_hhdet_in_tes!I153=0,"",RES_hhdet_in_tes!I153/RES_hhdet_in_fec!I153)</f>
        <v>0.61773789911583554</v>
      </c>
      <c r="J153" s="112">
        <f>IF(RES_hhdet_in_tes!J153=0,"",RES_hhdet_in_tes!J153/RES_hhdet_in_fec!J153)</f>
        <v>0.6201247430759137</v>
      </c>
      <c r="K153" s="112">
        <f>IF(RES_hhdet_in_tes!K153=0,"",RES_hhdet_in_tes!K153/RES_hhdet_in_fec!K153)</f>
        <v>0.62288924737915252</v>
      </c>
      <c r="L153" s="112">
        <f>IF(RES_hhdet_in_tes!L153=0,"",RES_hhdet_in_tes!L153/RES_hhdet_in_fec!L153)</f>
        <v>0.62606776139293674</v>
      </c>
      <c r="M153" s="112">
        <f>IF(RES_hhdet_in_tes!M153=0,"",RES_hhdet_in_tes!M153/RES_hhdet_in_fec!M153)</f>
        <v>0.6321104993675839</v>
      </c>
      <c r="N153" s="112">
        <f>IF(RES_hhdet_in_tes!N153=0,"",RES_hhdet_in_tes!N153/RES_hhdet_in_fec!N153)</f>
        <v>0.64207443006660325</v>
      </c>
      <c r="O153" s="112">
        <f>IF(RES_hhdet_in_tes!O153=0,"",RES_hhdet_in_tes!O153/RES_hhdet_in_fec!O153)</f>
        <v>0.657268129159294</v>
      </c>
      <c r="P153" s="112">
        <f>IF(RES_hhdet_in_tes!P153=0,"",RES_hhdet_in_tes!P153/RES_hhdet_in_fec!P153)</f>
        <v>0.67697125904218847</v>
      </c>
      <c r="Q153" s="112">
        <f>IF(RES_hhdet_in_tes!Q153=0,"",RES_hhdet_in_tes!Q153/RES_hhdet_in_fec!Q153)</f>
        <v>0.69598058735165402</v>
      </c>
      <c r="R153" s="112">
        <f>IF(RES_hhdet_in_tes!R153=0,"",RES_hhdet_in_tes!R153/RES_hhdet_in_fec!R153)</f>
        <v>0.70884494793074526</v>
      </c>
      <c r="S153" s="112">
        <f>IF(RES_hhdet_in_tes!S153=0,"",RES_hhdet_in_tes!S153/RES_hhdet_in_fec!S153)</f>
        <v>0.72130829591943391</v>
      </c>
      <c r="T153" s="112">
        <f>IF(RES_hhdet_in_tes!T153=0,"",RES_hhdet_in_tes!T153/RES_hhdet_in_fec!T153)</f>
        <v>0.73367492166105885</v>
      </c>
      <c r="U153" s="112">
        <f>IF(RES_hhdet_in_tes!U153=0,"",RES_hhdet_in_tes!U153/RES_hhdet_in_fec!U153)</f>
        <v>0.7460691434253639</v>
      </c>
      <c r="V153" s="112">
        <f>IF(RES_hhdet_in_tes!V153=0,"",RES_hhdet_in_tes!V153/RES_hhdet_in_fec!V153)</f>
        <v>0.75824502956097783</v>
      </c>
      <c r="W153" s="112">
        <f>IF(RES_hhdet_in_tes!W153=0,"",RES_hhdet_in_tes!W153/RES_hhdet_in_fec!W153)</f>
        <v>0.76936565293589798</v>
      </c>
      <c r="X153" s="112" t="str">
        <f>IF(RES_hhdet_in_tes!X153=0,"",RES_hhdet_in_tes!X153/RES_hhdet_in_fec!X153)</f>
        <v/>
      </c>
      <c r="Y153" s="112" t="str">
        <f>IF(RES_hhdet_in_tes!Y153=0,"",RES_hhdet_in_tes!Y153/RES_hhdet_in_fec!Y153)</f>
        <v/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0.88588455965525037</v>
      </c>
      <c r="D154" s="113">
        <f>IF(RES_hhdet_in_tes!D154=0,"",RES_hhdet_in_tes!D154/RES_hhdet_in_fec!D154)</f>
        <v>0.88406879103289204</v>
      </c>
      <c r="E154" s="113">
        <f>IF(RES_hhdet_in_tes!E154=0,"",RES_hhdet_in_tes!E154/RES_hhdet_in_fec!E154)</f>
        <v>0.88831533196428014</v>
      </c>
      <c r="F154" s="113">
        <f>IF(RES_hhdet_in_tes!F154=0,"",RES_hhdet_in_tes!F154/RES_hhdet_in_fec!F154)</f>
        <v>0.88689221864090184</v>
      </c>
      <c r="G154" s="113">
        <f>IF(RES_hhdet_in_tes!G154=0,"",RES_hhdet_in_tes!G154/RES_hhdet_in_fec!G154)</f>
        <v>0.87477754857628043</v>
      </c>
      <c r="H154" s="113">
        <f>IF(RES_hhdet_in_tes!H154=0,"",RES_hhdet_in_tes!H154/RES_hhdet_in_fec!H154)</f>
        <v>0.88673737783625295</v>
      </c>
      <c r="I154" s="113">
        <f>IF(RES_hhdet_in_tes!I154=0,"",RES_hhdet_in_tes!I154/RES_hhdet_in_fec!I154)</f>
        <v>0.8864910213450955</v>
      </c>
      <c r="J154" s="113">
        <f>IF(RES_hhdet_in_tes!J154=0,"",RES_hhdet_in_tes!J154/RES_hhdet_in_fec!J154)</f>
        <v>0.88929930074279651</v>
      </c>
      <c r="K154" s="113">
        <f>IF(RES_hhdet_in_tes!K154=0,"",RES_hhdet_in_tes!K154/RES_hhdet_in_fec!K154)</f>
        <v>0.88961953239954905</v>
      </c>
      <c r="L154" s="113">
        <f>IF(RES_hhdet_in_tes!L154=0,"",RES_hhdet_in_tes!L154/RES_hhdet_in_fec!L154)</f>
        <v>0.89025716896234153</v>
      </c>
      <c r="M154" s="113">
        <f>IF(RES_hhdet_in_tes!M154=0,"",RES_hhdet_in_tes!M154/RES_hhdet_in_fec!M154)</f>
        <v>0.89485581762278721</v>
      </c>
      <c r="N154" s="113">
        <f>IF(RES_hhdet_in_tes!N154=0,"",RES_hhdet_in_tes!N154/RES_hhdet_in_fec!N154)</f>
        <v>0.91418246854220708</v>
      </c>
      <c r="O154" s="113">
        <f>IF(RES_hhdet_in_tes!O154=0,"",RES_hhdet_in_tes!O154/RES_hhdet_in_fec!O154)</f>
        <v>0.91249176551978983</v>
      </c>
      <c r="P154" s="113">
        <f>IF(RES_hhdet_in_tes!P154=0,"",RES_hhdet_in_tes!P154/RES_hhdet_in_fec!P154)</f>
        <v>0.92066744725813909</v>
      </c>
      <c r="Q154" s="113">
        <f>IF(RES_hhdet_in_tes!Q154=0,"",RES_hhdet_in_tes!Q154/RES_hhdet_in_fec!Q154)</f>
        <v>0.92980124933611041</v>
      </c>
      <c r="R154" s="113">
        <f>IF(RES_hhdet_in_tes!R154=0,"",RES_hhdet_in_tes!R154/RES_hhdet_in_fec!R154)</f>
        <v>0.92609848799783523</v>
      </c>
      <c r="S154" s="113">
        <f>IF(RES_hhdet_in_tes!S154=0,"",RES_hhdet_in_tes!S154/RES_hhdet_in_fec!S154)</f>
        <v>0.92987509410254188</v>
      </c>
      <c r="T154" s="113">
        <f>IF(RES_hhdet_in_tes!T154=0,"",RES_hhdet_in_tes!T154/RES_hhdet_in_fec!T154)</f>
        <v>0.93881689213525865</v>
      </c>
      <c r="U154" s="113">
        <f>IF(RES_hhdet_in_tes!U154=0,"",RES_hhdet_in_tes!U154/RES_hhdet_in_fec!U154)</f>
        <v>0.94730932001578849</v>
      </c>
      <c r="V154" s="113">
        <f>IF(RES_hhdet_in_tes!V154=0,"",RES_hhdet_in_tes!V154/RES_hhdet_in_fec!V154)</f>
        <v>0.95326078103164158</v>
      </c>
      <c r="W154" s="113">
        <f>IF(RES_hhdet_in_tes!W154=0,"",RES_hhdet_in_tes!W154/RES_hhdet_in_fec!W154)</f>
        <v>0.94660423871186472</v>
      </c>
      <c r="X154" s="113">
        <f>IF(RES_hhdet_in_tes!X154=0,"",RES_hhdet_in_tes!X154/RES_hhdet_in_fec!X154)</f>
        <v>0.94925508745603515</v>
      </c>
      <c r="Y154" s="113">
        <f>IF(RES_hhdet_in_tes!Y154=0,"",RES_hhdet_in_tes!Y154/RES_hhdet_in_fec!Y154)</f>
        <v>0.96059766385326339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0.60689210499750512</v>
      </c>
      <c r="D155" s="111">
        <f>IF(RES_hhdet_in_tes!D155=0,"",RES_hhdet_in_tes!D155/RES_hhdet_in_fec!D155)</f>
        <v>0.60843080568846009</v>
      </c>
      <c r="E155" s="111">
        <f>IF(RES_hhdet_in_tes!E155=0,"",RES_hhdet_in_tes!E155/RES_hhdet_in_fec!E155)</f>
        <v>0.61011530185696028</v>
      </c>
      <c r="F155" s="111">
        <f>IF(RES_hhdet_in_tes!F155=0,"",RES_hhdet_in_tes!F155/RES_hhdet_in_fec!F155)</f>
        <v>0.6118201222770806</v>
      </c>
      <c r="G155" s="111">
        <f>IF(RES_hhdet_in_tes!G155=0,"",RES_hhdet_in_tes!G155/RES_hhdet_in_fec!G155)</f>
        <v>0.61366034939823799</v>
      </c>
      <c r="H155" s="111">
        <f>IF(RES_hhdet_in_tes!H155=0,"",RES_hhdet_in_tes!H155/RES_hhdet_in_fec!H155)</f>
        <v>0.61562299288165312</v>
      </c>
      <c r="I155" s="111">
        <f>IF(RES_hhdet_in_tes!I155=0,"",RES_hhdet_in_tes!I155/RES_hhdet_in_fec!I155)</f>
        <v>0.61773789911583554</v>
      </c>
      <c r="J155" s="111">
        <f>IF(RES_hhdet_in_tes!J155=0,"",RES_hhdet_in_tes!J155/RES_hhdet_in_fec!J155)</f>
        <v>0.6201247430759137</v>
      </c>
      <c r="K155" s="111">
        <f>IF(RES_hhdet_in_tes!K155=0,"",RES_hhdet_in_tes!K155/RES_hhdet_in_fec!K155)</f>
        <v>0.62288924737915252</v>
      </c>
      <c r="L155" s="111">
        <f>IF(RES_hhdet_in_tes!L155=0,"",RES_hhdet_in_tes!L155/RES_hhdet_in_fec!L155)</f>
        <v>0.62606776139293674</v>
      </c>
      <c r="M155" s="111">
        <f>IF(RES_hhdet_in_tes!M155=0,"",RES_hhdet_in_tes!M155/RES_hhdet_in_fec!M155)</f>
        <v>0.63211049936758401</v>
      </c>
      <c r="N155" s="111">
        <f>IF(RES_hhdet_in_tes!N155=0,"",RES_hhdet_in_tes!N155/RES_hhdet_in_fec!N155)</f>
        <v>0.64207443006660325</v>
      </c>
      <c r="O155" s="111">
        <f>IF(RES_hhdet_in_tes!O155=0,"",RES_hhdet_in_tes!O155/RES_hhdet_in_fec!O155)</f>
        <v>0.657268129159294</v>
      </c>
      <c r="P155" s="111">
        <f>IF(RES_hhdet_in_tes!P155=0,"",RES_hhdet_in_tes!P155/RES_hhdet_in_fec!P155)</f>
        <v>0.67697125904218847</v>
      </c>
      <c r="Q155" s="111">
        <f>IF(RES_hhdet_in_tes!Q155=0,"",RES_hhdet_in_tes!Q155/RES_hhdet_in_fec!Q155)</f>
        <v>0.69598058735165402</v>
      </c>
      <c r="R155" s="111">
        <f>IF(RES_hhdet_in_tes!R155=0,"",RES_hhdet_in_tes!R155/RES_hhdet_in_fec!R155)</f>
        <v>0.70884494793074526</v>
      </c>
      <c r="S155" s="111">
        <f>IF(RES_hhdet_in_tes!S155=0,"",RES_hhdet_in_tes!S155/RES_hhdet_in_fec!S155)</f>
        <v>0.72130829591943391</v>
      </c>
      <c r="T155" s="111">
        <f>IF(RES_hhdet_in_tes!T155=0,"",RES_hhdet_in_tes!T155/RES_hhdet_in_fec!T155)</f>
        <v>0.73367492166105885</v>
      </c>
      <c r="U155" s="111">
        <f>IF(RES_hhdet_in_tes!U155=0,"",RES_hhdet_in_tes!U155/RES_hhdet_in_fec!U155)</f>
        <v>0.7460691434253639</v>
      </c>
      <c r="V155" s="111">
        <f>IF(RES_hhdet_in_tes!V155=0,"",RES_hhdet_in_tes!V155/RES_hhdet_in_fec!V155)</f>
        <v>0.75824502956097783</v>
      </c>
      <c r="W155" s="111">
        <f>IF(RES_hhdet_in_tes!W155=0,"",RES_hhdet_in_tes!W155/RES_hhdet_in_fec!W155)</f>
        <v>0.76936565293589798</v>
      </c>
      <c r="X155" s="111">
        <f>IF(RES_hhdet_in_tes!X155=0,"",RES_hhdet_in_tes!X155/RES_hhdet_in_fec!X155)</f>
        <v>0.78109834793433941</v>
      </c>
      <c r="Y155" s="111">
        <f>IF(RES_hhdet_in_tes!Y155=0,"",RES_hhdet_in_tes!Y155/RES_hhdet_in_fec!Y155)</f>
        <v>0.79204423925320055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0.74333316575978448</v>
      </c>
      <c r="D157" s="124">
        <f>IF(RES_hhdet_in_tes!D157=0,"",RES_hhdet_in_tes!D157/RES_hhdet_in_fec!D157)</f>
        <v>0.74685042253330591</v>
      </c>
      <c r="E157" s="124">
        <f>IF(RES_hhdet_in_tes!E157=0,"",RES_hhdet_in_tes!E157/RES_hhdet_in_fec!E157)</f>
        <v>0.74684655759847751</v>
      </c>
      <c r="F157" s="124">
        <f>IF(RES_hhdet_in_tes!F157=0,"",RES_hhdet_in_tes!F157/RES_hhdet_in_fec!F157)</f>
        <v>0.74734044174781034</v>
      </c>
      <c r="G157" s="124">
        <f>IF(RES_hhdet_in_tes!G157=0,"",RES_hhdet_in_tes!G157/RES_hhdet_in_fec!G157)</f>
        <v>0.74754352340717023</v>
      </c>
      <c r="H157" s="124">
        <f>IF(RES_hhdet_in_tes!H157=0,"",RES_hhdet_in_tes!H157/RES_hhdet_in_fec!H157)</f>
        <v>0.74806544734561187</v>
      </c>
      <c r="I157" s="124">
        <f>IF(RES_hhdet_in_tes!I157=0,"",RES_hhdet_in_tes!I157/RES_hhdet_in_fec!I157)</f>
        <v>0.7481459426818976</v>
      </c>
      <c r="J157" s="124">
        <f>IF(RES_hhdet_in_tes!J157=0,"",RES_hhdet_in_tes!J157/RES_hhdet_in_fec!J157)</f>
        <v>0.75046666421939456</v>
      </c>
      <c r="K157" s="124">
        <f>IF(RES_hhdet_in_tes!K157=0,"",RES_hhdet_in_tes!K157/RES_hhdet_in_fec!K157)</f>
        <v>0.75513544646785391</v>
      </c>
      <c r="L157" s="124">
        <f>IF(RES_hhdet_in_tes!L157=0,"",RES_hhdet_in_tes!L157/RES_hhdet_in_fec!L157)</f>
        <v>0.7549830546398173</v>
      </c>
      <c r="M157" s="124">
        <f>IF(RES_hhdet_in_tes!M157=0,"",RES_hhdet_in_tes!M157/RES_hhdet_in_fec!M157)</f>
        <v>0.75515137629709184</v>
      </c>
      <c r="N157" s="124">
        <f>IF(RES_hhdet_in_tes!N157=0,"",RES_hhdet_in_tes!N157/RES_hhdet_in_fec!N157)</f>
        <v>0.76604049764543247</v>
      </c>
      <c r="O157" s="124">
        <f>IF(RES_hhdet_in_tes!O157=0,"",RES_hhdet_in_tes!O157/RES_hhdet_in_fec!O157)</f>
        <v>0.73905483727169419</v>
      </c>
      <c r="P157" s="124">
        <f>IF(RES_hhdet_in_tes!P157=0,"",RES_hhdet_in_tes!P157/RES_hhdet_in_fec!P157)</f>
        <v>0.74432675548381066</v>
      </c>
      <c r="Q157" s="124">
        <f>IF(RES_hhdet_in_tes!Q157=0,"",RES_hhdet_in_tes!Q157/RES_hhdet_in_fec!Q157)</f>
        <v>0.75819688357412052</v>
      </c>
      <c r="R157" s="124">
        <f>IF(RES_hhdet_in_tes!R157=0,"",RES_hhdet_in_tes!R157/RES_hhdet_in_fec!R157)</f>
        <v>0.78010979165869765</v>
      </c>
      <c r="S157" s="124">
        <f>IF(RES_hhdet_in_tes!S157=0,"",RES_hhdet_in_tes!S157/RES_hhdet_in_fec!S157)</f>
        <v>0.77794642930021318</v>
      </c>
      <c r="T157" s="124">
        <f>IF(RES_hhdet_in_tes!T157=0,"",RES_hhdet_in_tes!T157/RES_hhdet_in_fec!T157)</f>
        <v>0.75834165964391198</v>
      </c>
      <c r="U157" s="124">
        <f>IF(RES_hhdet_in_tes!U157=0,"",RES_hhdet_in_tes!U157/RES_hhdet_in_fec!U157)</f>
        <v>0.76616568873036262</v>
      </c>
      <c r="V157" s="124">
        <f>IF(RES_hhdet_in_tes!V157=0,"",RES_hhdet_in_tes!V157/RES_hhdet_in_fec!V157)</f>
        <v>0.78646276676861071</v>
      </c>
      <c r="W157" s="124">
        <f>IF(RES_hhdet_in_tes!W157=0,"",RES_hhdet_in_tes!W157/RES_hhdet_in_fec!W157)</f>
        <v>0.81042549794499885</v>
      </c>
      <c r="X157" s="124">
        <f>IF(RES_hhdet_in_tes!X157=0,"",RES_hhdet_in_tes!X157/RES_hhdet_in_fec!X157)</f>
        <v>0.83357839666687994</v>
      </c>
      <c r="Y157" s="124">
        <f>IF(RES_hhdet_in_tes!Y157=0,"",RES_hhdet_in_tes!Y157/RES_hhdet_in_fec!Y157)</f>
        <v>0.83066141573314434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0.58497922981990835</v>
      </c>
      <c r="D158" s="111">
        <f>IF(RES_hhdet_in_tes!D158=0,"",RES_hhdet_in_tes!D158/RES_hhdet_in_fec!D158)</f>
        <v>0.58548742831898348</v>
      </c>
      <c r="E158" s="111">
        <f>IF(RES_hhdet_in_tes!E158=0,"",RES_hhdet_in_tes!E158/RES_hhdet_in_fec!E158)</f>
        <v>0.58599567259586882</v>
      </c>
      <c r="F158" s="111">
        <f>IF(RES_hhdet_in_tes!F158=0,"",RES_hhdet_in_tes!F158/RES_hhdet_in_fec!F158)</f>
        <v>0.58650392311518251</v>
      </c>
      <c r="G158" s="111">
        <f>IF(RES_hhdet_in_tes!G158=0,"",RES_hhdet_in_tes!G158/RES_hhdet_in_fec!G158)</f>
        <v>0.58701221579316654</v>
      </c>
      <c r="H158" s="111">
        <f>IF(RES_hhdet_in_tes!H158=0,"",RES_hhdet_in_tes!H158/RES_hhdet_in_fec!H158)</f>
        <v>0.58752054623413019</v>
      </c>
      <c r="I158" s="111">
        <f>IF(RES_hhdet_in_tes!I158=0,"",RES_hhdet_in_tes!I158/RES_hhdet_in_fec!I158)</f>
        <v>0.58802892328783607</v>
      </c>
      <c r="J158" s="111">
        <f>IF(RES_hhdet_in_tes!J158=0,"",RES_hhdet_in_tes!J158/RES_hhdet_in_fec!J158)</f>
        <v>0.58853738320864013</v>
      </c>
      <c r="K158" s="111">
        <f>IF(RES_hhdet_in_tes!K158=0,"",RES_hhdet_in_tes!K158/RES_hhdet_in_fec!K158)</f>
        <v>0.58904595682227989</v>
      </c>
      <c r="L158" s="111">
        <f>IF(RES_hhdet_in_tes!L158=0,"",RES_hhdet_in_tes!L158/RES_hhdet_in_fec!L158)</f>
        <v>0.58955465237590376</v>
      </c>
      <c r="M158" s="111">
        <f>IF(RES_hhdet_in_tes!M158=0,"",RES_hhdet_in_tes!M158/RES_hhdet_in_fec!M158)</f>
        <v>0.5899409776157164</v>
      </c>
      <c r="N158" s="111">
        <f>IF(RES_hhdet_in_tes!N158=0,"",RES_hhdet_in_tes!N158/RES_hhdet_in_fec!N158)</f>
        <v>0.59015691525266201</v>
      </c>
      <c r="O158" s="111">
        <f>IF(RES_hhdet_in_tes!O158=0,"",RES_hhdet_in_tes!O158/RES_hhdet_in_fec!O158)</f>
        <v>0.59028597550585449</v>
      </c>
      <c r="P158" s="111">
        <f>IF(RES_hhdet_in_tes!P158=0,"",RES_hhdet_in_tes!P158/RES_hhdet_in_fec!P158)</f>
        <v>0.59064609680713598</v>
      </c>
      <c r="Q158" s="111">
        <f>IF(RES_hhdet_in_tes!Q158=0,"",RES_hhdet_in_tes!Q158/RES_hhdet_in_fec!Q158)</f>
        <v>0.59211187462930726</v>
      </c>
      <c r="R158" s="111">
        <f>IF(RES_hhdet_in_tes!R158=0,"",RES_hhdet_in_tes!R158/RES_hhdet_in_fec!R158)</f>
        <v>0.5959621079785834</v>
      </c>
      <c r="S158" s="111">
        <f>IF(RES_hhdet_in_tes!S158=0,"",RES_hhdet_in_tes!S158/RES_hhdet_in_fec!S158)</f>
        <v>0.60139330208199626</v>
      </c>
      <c r="T158" s="111">
        <f>IF(RES_hhdet_in_tes!T158=0,"",RES_hhdet_in_tes!T158/RES_hhdet_in_fec!T158)</f>
        <v>0.60735238691668714</v>
      </c>
      <c r="U158" s="111">
        <f>IF(RES_hhdet_in_tes!U158=0,"",RES_hhdet_in_tes!U158/RES_hhdet_in_fec!U158)</f>
        <v>0.61278629245981275</v>
      </c>
      <c r="V158" s="111">
        <f>IF(RES_hhdet_in_tes!V158=0,"",RES_hhdet_in_tes!V158/RES_hhdet_in_fec!V158)</f>
        <v>0.61664194868852151</v>
      </c>
      <c r="W158" s="111">
        <f>IF(RES_hhdet_in_tes!W158=0,"",RES_hhdet_in_tes!W158/RES_hhdet_in_fec!W158)</f>
        <v>0.61849500634580956</v>
      </c>
      <c r="X158" s="111">
        <f>IF(RES_hhdet_in_tes!X158=0,"",RES_hhdet_in_tes!X158/RES_hhdet_in_fec!X158)</f>
        <v>0.61888781237264556</v>
      </c>
      <c r="Y158" s="111">
        <f>IF(RES_hhdet_in_tes!Y158=0,"",RES_hhdet_in_tes!Y158/RES_hhdet_in_fec!Y158)</f>
        <v>0.61892709297532922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0.75022114548330698</v>
      </c>
      <c r="D159" s="45">
        <f>IF(RES_hhdet_in_tes!D159=0,"",RES_hhdet_in_tes!D159/RES_hhdet_in_fec!D159)</f>
        <v>0.75158196884376127</v>
      </c>
      <c r="E159" s="45">
        <f>IF(RES_hhdet_in_tes!E159=0,"",RES_hhdet_in_tes!E159/RES_hhdet_in_fec!E159)</f>
        <v>0.7530069553404608</v>
      </c>
      <c r="F159" s="45">
        <f>IF(RES_hhdet_in_tes!F159=0,"",RES_hhdet_in_tes!F159/RES_hhdet_in_fec!F159)</f>
        <v>0.75444069135573943</v>
      </c>
      <c r="G159" s="45">
        <f>IF(RES_hhdet_in_tes!G159=0,"",RES_hhdet_in_tes!G159/RES_hhdet_in_fec!G159)</f>
        <v>0.75593351784548568</v>
      </c>
      <c r="H159" s="45">
        <f>IF(RES_hhdet_in_tes!H159=0,"",RES_hhdet_in_tes!H159/RES_hhdet_in_fec!H159)</f>
        <v>0.75747927371757529</v>
      </c>
      <c r="I159" s="45">
        <f>IF(RES_hhdet_in_tes!I159=0,"",RES_hhdet_in_tes!I159/RES_hhdet_in_fec!I159)</f>
        <v>0.7590903629850102</v>
      </c>
      <c r="J159" s="45">
        <f>IF(RES_hhdet_in_tes!J159=0,"",RES_hhdet_in_tes!J159/RES_hhdet_in_fec!J159)</f>
        <v>0.76081760051083669</v>
      </c>
      <c r="K159" s="45">
        <f>IF(RES_hhdet_in_tes!K159=0,"",RES_hhdet_in_tes!K159/RES_hhdet_in_fec!K159)</f>
        <v>0.762704192294543</v>
      </c>
      <c r="L159" s="45">
        <f>IF(RES_hhdet_in_tes!L159=0,"",RES_hhdet_in_tes!L159/RES_hhdet_in_fec!L159)</f>
        <v>0.76476169771234814</v>
      </c>
      <c r="M159" s="45">
        <f>IF(RES_hhdet_in_tes!M159=0,"",RES_hhdet_in_tes!M159/RES_hhdet_in_fec!M159)</f>
        <v>0.76770347579707165</v>
      </c>
      <c r="N159" s="45">
        <f>IF(RES_hhdet_in_tes!N159=0,"",RES_hhdet_in_tes!N159/RES_hhdet_in_fec!N159)</f>
        <v>0.77173261308528851</v>
      </c>
      <c r="O159" s="45">
        <f>IF(RES_hhdet_in_tes!O159=0,"",RES_hhdet_in_tes!O159/RES_hhdet_in_fec!O159)</f>
        <v>0.77733069613101724</v>
      </c>
      <c r="P159" s="45">
        <f>IF(RES_hhdet_in_tes!P159=0,"",RES_hhdet_in_tes!P159/RES_hhdet_in_fec!P159)</f>
        <v>0.78473392833053057</v>
      </c>
      <c r="Q159" s="45">
        <f>IF(RES_hhdet_in_tes!Q159=0,"",RES_hhdet_in_tes!Q159/RES_hhdet_in_fec!Q159)</f>
        <v>0.79431378300535393</v>
      </c>
      <c r="R159" s="45">
        <f>IF(RES_hhdet_in_tes!R159=0,"",RES_hhdet_in_tes!R159/RES_hhdet_in_fec!R159)</f>
        <v>0.80734967483087527</v>
      </c>
      <c r="S159" s="45">
        <f>IF(RES_hhdet_in_tes!S159=0,"",RES_hhdet_in_tes!S159/RES_hhdet_in_fec!S159)</f>
        <v>0.82366183094876888</v>
      </c>
      <c r="T159" s="45">
        <f>IF(RES_hhdet_in_tes!T159=0,"",RES_hhdet_in_tes!T159/RES_hhdet_in_fec!T159)</f>
        <v>0.84122276277639796</v>
      </c>
      <c r="U159" s="45">
        <f>IF(RES_hhdet_in_tes!U159=0,"",RES_hhdet_in_tes!U159/RES_hhdet_in_fec!U159)</f>
        <v>0.85800498173117301</v>
      </c>
      <c r="V159" s="45">
        <f>IF(RES_hhdet_in_tes!V159=0,"",RES_hhdet_in_tes!V159/RES_hhdet_in_fec!V159)</f>
        <v>0.87198099923048311</v>
      </c>
      <c r="W159" s="45">
        <f>IF(RES_hhdet_in_tes!W159=0,"",RES_hhdet_in_tes!W159/RES_hhdet_in_fec!W159)</f>
        <v>0.88244637321493935</v>
      </c>
      <c r="X159" s="45">
        <f>IF(RES_hhdet_in_tes!X159=0,"",RES_hhdet_in_tes!X159/RES_hhdet_in_fec!X159)</f>
        <v>0.89018880975433778</v>
      </c>
      <c r="Y159" s="45">
        <f>IF(RES_hhdet_in_tes!Y159=0,"",RES_hhdet_in_tes!Y159/RES_hhdet_in_fec!Y159)</f>
        <v>0.89705477014846491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0.81410817039841465</v>
      </c>
      <c r="D161" s="119">
        <f>IF(RES_hhdet_in_tes!D161=0,"",RES_hhdet_in_tes!D161/RES_hhdet_in_fec!D161)</f>
        <v>0.74872438100921768</v>
      </c>
      <c r="E161" s="119">
        <f>IF(RES_hhdet_in_tes!E161=0,"",RES_hhdet_in_tes!E161/RES_hhdet_in_fec!E161)</f>
        <v>0.84991625486119848</v>
      </c>
      <c r="F161" s="119">
        <f>IF(RES_hhdet_in_tes!F161=0,"",RES_hhdet_in_tes!F161/RES_hhdet_in_fec!F161)</f>
        <v>0.76445424811786833</v>
      </c>
      <c r="G161" s="119">
        <f>IF(RES_hhdet_in_tes!G161=0,"",RES_hhdet_in_tes!G161/RES_hhdet_in_fec!G161)</f>
        <v>0.83161797536729898</v>
      </c>
      <c r="H161" s="119">
        <f>IF(RES_hhdet_in_tes!H161=0,"",RES_hhdet_in_tes!H161/RES_hhdet_in_fec!H161)</f>
        <v>0.85541459165464029</v>
      </c>
      <c r="I161" s="119">
        <f>IF(RES_hhdet_in_tes!I161=0,"",RES_hhdet_in_tes!I161/RES_hhdet_in_fec!I161)</f>
        <v>0.85916866549809778</v>
      </c>
      <c r="J161" s="119">
        <f>IF(RES_hhdet_in_tes!J161=0,"",RES_hhdet_in_tes!J161/RES_hhdet_in_fec!J161)</f>
        <v>0.75439713385715246</v>
      </c>
      <c r="K161" s="119">
        <f>IF(RES_hhdet_in_tes!K161=0,"",RES_hhdet_in_tes!K161/RES_hhdet_in_fec!K161)</f>
        <v>0.8838884349331706</v>
      </c>
      <c r="L161" s="119">
        <f>IF(RES_hhdet_in_tes!L161=0,"",RES_hhdet_in_tes!L161/RES_hhdet_in_fec!L161)</f>
        <v>0.96344040781613793</v>
      </c>
      <c r="M161" s="119">
        <f>IF(RES_hhdet_in_tes!M161=0,"",RES_hhdet_in_tes!M161/RES_hhdet_in_fec!M161)</f>
        <v>0.99295402431380009</v>
      </c>
      <c r="N161" s="119">
        <f>IF(RES_hhdet_in_tes!N161=0,"",RES_hhdet_in_tes!N161/RES_hhdet_in_fec!N161)</f>
        <v>1.0725748773573904</v>
      </c>
      <c r="O161" s="119">
        <f>IF(RES_hhdet_in_tes!O161=0,"",RES_hhdet_in_tes!O161/RES_hhdet_in_fec!O161)</f>
        <v>0.96159137155964158</v>
      </c>
      <c r="P161" s="119">
        <f>IF(RES_hhdet_in_tes!P161=0,"",RES_hhdet_in_tes!P161/RES_hhdet_in_fec!P161)</f>
        <v>0.96343472081724491</v>
      </c>
      <c r="Q161" s="119">
        <f>IF(RES_hhdet_in_tes!Q161=0,"",RES_hhdet_in_tes!Q161/RES_hhdet_in_fec!Q161)</f>
        <v>1.1000034953373334</v>
      </c>
      <c r="R161" s="119">
        <f>IF(RES_hhdet_in_tes!R161=0,"",RES_hhdet_in_tes!R161/RES_hhdet_in_fec!R161)</f>
        <v>1.0320396602242632</v>
      </c>
      <c r="S161" s="119">
        <f>IF(RES_hhdet_in_tes!S161=0,"",RES_hhdet_in_tes!S161/RES_hhdet_in_fec!S161)</f>
        <v>1.1022237802294035</v>
      </c>
      <c r="T161" s="119">
        <f>IF(RES_hhdet_in_tes!T161=0,"",RES_hhdet_in_tes!T161/RES_hhdet_in_fec!T161)</f>
        <v>1.1873046277896409</v>
      </c>
      <c r="U161" s="119" t="str">
        <f>IF(RES_hhdet_in_tes!U161=0,"",RES_hhdet_in_tes!U161/RES_hhdet_in_fec!U161)</f>
        <v/>
      </c>
      <c r="V161" s="119" t="str">
        <f>IF(RES_hhdet_in_tes!V161=0,"",RES_hhdet_in_tes!V161/RES_hhdet_in_fec!V161)</f>
        <v/>
      </c>
      <c r="W161" s="119" t="str">
        <f>IF(RES_hhdet_in_tes!W161=0,"",RES_hhdet_in_tes!W161/RES_hhdet_in_fec!W161)</f>
        <v/>
      </c>
      <c r="X161" s="119" t="str">
        <f>IF(RES_hhdet_in_tes!X161=0,"",RES_hhdet_in_tes!X161/RES_hhdet_in_fec!X161)</f>
        <v/>
      </c>
      <c r="Y161" s="119" t="str">
        <f>IF(RES_hhdet_in_tes!Y161=0,"",RES_hhdet_in_tes!Y161/RES_hhdet_in_fec!Y161)</f>
        <v/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0.66393997726906551</v>
      </c>
      <c r="D162" s="124">
        <f>IF(RES_hhdet_in_tes!D162=0,"",RES_hhdet_in_tes!D162/RES_hhdet_in_fec!D162)</f>
        <v>0.66763682229545274</v>
      </c>
      <c r="E162" s="124">
        <f>IF(RES_hhdet_in_tes!E162=0,"",RES_hhdet_in_tes!E162/RES_hhdet_in_fec!E162)</f>
        <v>0.6713233704059518</v>
      </c>
      <c r="F162" s="124">
        <f>IF(RES_hhdet_in_tes!F162=0,"",RES_hhdet_in_tes!F162/RES_hhdet_in_fec!F162)</f>
        <v>0.67500815545419246</v>
      </c>
      <c r="G162" s="124">
        <f>IF(RES_hhdet_in_tes!G162=0,"",RES_hhdet_in_tes!G162/RES_hhdet_in_fec!G162)</f>
        <v>0.67868346445037586</v>
      </c>
      <c r="H162" s="124">
        <f>IF(RES_hhdet_in_tes!H162=0,"",RES_hhdet_in_tes!H162/RES_hhdet_in_fec!H162)</f>
        <v>0.68235027057240261</v>
      </c>
      <c r="I162" s="124">
        <f>IF(RES_hhdet_in_tes!I162=0,"",RES_hhdet_in_tes!I162/RES_hhdet_in_fec!I162)</f>
        <v>0.68600670495573957</v>
      </c>
      <c r="J162" s="124">
        <f>IF(RES_hhdet_in_tes!J162=0,"",RES_hhdet_in_tes!J162/RES_hhdet_in_fec!J162)</f>
        <v>0.68964504357529033</v>
      </c>
      <c r="K162" s="124">
        <f>IF(RES_hhdet_in_tes!K162=0,"",RES_hhdet_in_tes!K162/RES_hhdet_in_fec!K162)</f>
        <v>0.69325876978280543</v>
      </c>
      <c r="L162" s="124">
        <f>IF(RES_hhdet_in_tes!L162=0,"",RES_hhdet_in_tes!L162/RES_hhdet_in_fec!L162)</f>
        <v>0.69684623512728783</v>
      </c>
      <c r="M162" s="124">
        <f>IF(RES_hhdet_in_tes!M162=0,"",RES_hhdet_in_tes!M162/RES_hhdet_in_fec!M162)</f>
        <v>0.69974742347604479</v>
      </c>
      <c r="N162" s="124">
        <f>IF(RES_hhdet_in_tes!N162=0,"",RES_hhdet_in_tes!N162/RES_hhdet_in_fec!N162)</f>
        <v>0.70172386803028042</v>
      </c>
      <c r="O162" s="124">
        <f>IF(RES_hhdet_in_tes!O162=0,"",RES_hhdet_in_tes!O162/RES_hhdet_in_fec!O162)</f>
        <v>0.70309092710663357</v>
      </c>
      <c r="P162" s="124">
        <f>IF(RES_hhdet_in_tes!P162=0,"",RES_hhdet_in_tes!P162/RES_hhdet_in_fec!P162)</f>
        <v>0.70523187090880657</v>
      </c>
      <c r="Q162" s="124">
        <f>IF(RES_hhdet_in_tes!Q162=0,"",RES_hhdet_in_tes!Q162/RES_hhdet_in_fec!Q162)</f>
        <v>0.71190409071417882</v>
      </c>
      <c r="R162" s="124">
        <f>IF(RES_hhdet_in_tes!R162=0,"",RES_hhdet_in_tes!R162/RES_hhdet_in_fec!R162)</f>
        <v>0.727531165089358</v>
      </c>
      <c r="S162" s="124">
        <f>IF(RES_hhdet_in_tes!S162=0,"",RES_hhdet_in_tes!S162/RES_hhdet_in_fec!S162)</f>
        <v>0.74858384784807863</v>
      </c>
      <c r="T162" s="124">
        <f>IF(RES_hhdet_in_tes!T162=0,"",RES_hhdet_in_tes!T162/RES_hhdet_in_fec!T162)</f>
        <v>0.77216925996050001</v>
      </c>
      <c r="U162" s="124" t="str">
        <f>IF(RES_hhdet_in_tes!U162=0,"",RES_hhdet_in_tes!U162/RES_hhdet_in_fec!U162)</f>
        <v/>
      </c>
      <c r="V162" s="124" t="str">
        <f>IF(RES_hhdet_in_tes!V162=0,"",RES_hhdet_in_tes!V162/RES_hhdet_in_fec!V162)</f>
        <v/>
      </c>
      <c r="W162" s="124" t="str">
        <f>IF(RES_hhdet_in_tes!W162=0,"",RES_hhdet_in_tes!W162/RES_hhdet_in_fec!W162)</f>
        <v/>
      </c>
      <c r="X162" s="124" t="str">
        <f>IF(RES_hhdet_in_tes!X162=0,"",RES_hhdet_in_tes!X162/RES_hhdet_in_fec!X162)</f>
        <v/>
      </c>
      <c r="Y162" s="124" t="str">
        <f>IF(RES_hhdet_in_tes!Y162=0,"",RES_hhdet_in_tes!Y162/RES_hhdet_in_fec!Y162)</f>
        <v/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0.66393997726906551</v>
      </c>
      <c r="D163" s="45">
        <f>IF(RES_hhdet_in_tes!D163=0,"",RES_hhdet_in_tes!D163/RES_hhdet_in_fec!D163)</f>
        <v>0.66763682229545274</v>
      </c>
      <c r="E163" s="45">
        <f>IF(RES_hhdet_in_tes!E163=0,"",RES_hhdet_in_tes!E163/RES_hhdet_in_fec!E163)</f>
        <v>0.6713233704059518</v>
      </c>
      <c r="F163" s="45">
        <f>IF(RES_hhdet_in_tes!F163=0,"",RES_hhdet_in_tes!F163/RES_hhdet_in_fec!F163)</f>
        <v>0.67500815545419246</v>
      </c>
      <c r="G163" s="45">
        <f>IF(RES_hhdet_in_tes!G163=0,"",RES_hhdet_in_tes!G163/RES_hhdet_in_fec!G163)</f>
        <v>0.67868346445037586</v>
      </c>
      <c r="H163" s="45">
        <f>IF(RES_hhdet_in_tes!H163=0,"",RES_hhdet_in_tes!H163/RES_hhdet_in_fec!H163)</f>
        <v>0.68235027057240261</v>
      </c>
      <c r="I163" s="45">
        <f>IF(RES_hhdet_in_tes!I163=0,"",RES_hhdet_in_tes!I163/RES_hhdet_in_fec!I163)</f>
        <v>0.68600670495573957</v>
      </c>
      <c r="J163" s="45">
        <f>IF(RES_hhdet_in_tes!J163=0,"",RES_hhdet_in_tes!J163/RES_hhdet_in_fec!J163)</f>
        <v>0.68964504357529033</v>
      </c>
      <c r="K163" s="45">
        <f>IF(RES_hhdet_in_tes!K163=0,"",RES_hhdet_in_tes!K163/RES_hhdet_in_fec!K163)</f>
        <v>0.69325876978280543</v>
      </c>
      <c r="L163" s="45">
        <f>IF(RES_hhdet_in_tes!L163=0,"",RES_hhdet_in_tes!L163/RES_hhdet_in_fec!L163)</f>
        <v>0.69684623512728783</v>
      </c>
      <c r="M163" s="45">
        <f>IF(RES_hhdet_in_tes!M163=0,"",RES_hhdet_in_tes!M163/RES_hhdet_in_fec!M163)</f>
        <v>0.69974742347604479</v>
      </c>
      <c r="N163" s="45">
        <f>IF(RES_hhdet_in_tes!N163=0,"",RES_hhdet_in_tes!N163/RES_hhdet_in_fec!N163)</f>
        <v>0.70172386803028042</v>
      </c>
      <c r="O163" s="45">
        <f>IF(RES_hhdet_in_tes!O163=0,"",RES_hhdet_in_tes!O163/RES_hhdet_in_fec!O163)</f>
        <v>0.70309092710663357</v>
      </c>
      <c r="P163" s="45">
        <f>IF(RES_hhdet_in_tes!P163=0,"",RES_hhdet_in_tes!P163/RES_hhdet_in_fec!P163)</f>
        <v>0.70523187090880657</v>
      </c>
      <c r="Q163" s="45">
        <f>IF(RES_hhdet_in_tes!Q163=0,"",RES_hhdet_in_tes!Q163/RES_hhdet_in_fec!Q163)</f>
        <v>0.71190409071417882</v>
      </c>
      <c r="R163" s="45">
        <f>IF(RES_hhdet_in_tes!R163=0,"",RES_hhdet_in_tes!R163/RES_hhdet_in_fec!R163)</f>
        <v>0.727531165089358</v>
      </c>
      <c r="S163" s="45">
        <f>IF(RES_hhdet_in_tes!S163=0,"",RES_hhdet_in_tes!S163/RES_hhdet_in_fec!S163)</f>
        <v>0.74858384784807863</v>
      </c>
      <c r="T163" s="45">
        <f>IF(RES_hhdet_in_tes!T163=0,"",RES_hhdet_in_tes!T163/RES_hhdet_in_fec!T163)</f>
        <v>0.77216925996050001</v>
      </c>
      <c r="U163" s="45" t="str">
        <f>IF(RES_hhdet_in_tes!U163=0,"",RES_hhdet_in_tes!U163/RES_hhdet_in_fec!U163)</f>
        <v/>
      </c>
      <c r="V163" s="45" t="str">
        <f>IF(RES_hhdet_in_tes!V163=0,"",RES_hhdet_in_tes!V163/RES_hhdet_in_fec!V163)</f>
        <v/>
      </c>
      <c r="W163" s="45" t="str">
        <f>IF(RES_hhdet_in_tes!W163=0,"",RES_hhdet_in_tes!W163/RES_hhdet_in_fec!W163)</f>
        <v/>
      </c>
      <c r="X163" s="45" t="str">
        <f>IF(RES_hhdet_in_tes!X163=0,"",RES_hhdet_in_tes!X163/RES_hhdet_in_fec!X163)</f>
        <v/>
      </c>
      <c r="Y163" s="45" t="str">
        <f>IF(RES_hhdet_in_tes!Y163=0,"",RES_hhdet_in_tes!Y163/RES_hhdet_in_fec!Y163)</f>
        <v/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2.2074633167834747</v>
      </c>
      <c r="D164" s="124">
        <f>IF(RES_hhdet_in_tes!D164=0,"",RES_hhdet_in_tes!D164/RES_hhdet_in_fec!D164)</f>
        <v>2.2975291904261343</v>
      </c>
      <c r="E164" s="124">
        <f>IF(RES_hhdet_in_tes!E164=0,"",RES_hhdet_in_tes!E164/RES_hhdet_in_fec!E164)</f>
        <v>2.388945324702402</v>
      </c>
      <c r="F164" s="124">
        <f>IF(RES_hhdet_in_tes!F164=0,"",RES_hhdet_in_tes!F164/RES_hhdet_in_fec!F164)</f>
        <v>2.4810956730450684</v>
      </c>
      <c r="G164" s="124">
        <f>IF(RES_hhdet_in_tes!G164=0,"",RES_hhdet_in_tes!G164/RES_hhdet_in_fec!G164)</f>
        <v>2.5745140923379908</v>
      </c>
      <c r="H164" s="124">
        <f>IF(RES_hhdet_in_tes!H164=0,"",RES_hhdet_in_tes!H164/RES_hhdet_in_fec!H164)</f>
        <v>2.6691166807714342</v>
      </c>
      <c r="I164" s="124">
        <f>IF(RES_hhdet_in_tes!I164=0,"",RES_hhdet_in_tes!I164/RES_hhdet_in_fec!I164)</f>
        <v>2.7650153448954673</v>
      </c>
      <c r="J164" s="124">
        <f>IF(RES_hhdet_in_tes!J164=0,"",RES_hhdet_in_tes!J164/RES_hhdet_in_fec!J164)</f>
        <v>2.8627116414540392</v>
      </c>
      <c r="K164" s="124">
        <f>IF(RES_hhdet_in_tes!K164=0,"",RES_hhdet_in_tes!K164/RES_hhdet_in_fec!K164)</f>
        <v>2.9626028452080639</v>
      </c>
      <c r="L164" s="124">
        <f>IF(RES_hhdet_in_tes!L164=0,"",RES_hhdet_in_tes!L164/RES_hhdet_in_fec!L164)</f>
        <v>3.0647416390665567</v>
      </c>
      <c r="M164" s="124">
        <f>IF(RES_hhdet_in_tes!M164=0,"",RES_hhdet_in_tes!M164/RES_hhdet_in_fec!M164)</f>
        <v>3.1817851681936573</v>
      </c>
      <c r="N164" s="124">
        <f>IF(RES_hhdet_in_tes!N164=0,"",RES_hhdet_in_tes!N164/RES_hhdet_in_fec!N164)</f>
        <v>3.3174907578976205</v>
      </c>
      <c r="O164" s="124">
        <f>IF(RES_hhdet_in_tes!O164=0,"",RES_hhdet_in_tes!O164/RES_hhdet_in_fec!O164)</f>
        <v>3.4716163228285719</v>
      </c>
      <c r="P164" s="124">
        <f>IF(RES_hhdet_in_tes!P164=0,"",RES_hhdet_in_tes!P164/RES_hhdet_in_fec!P164)</f>
        <v>3.6291623625186573</v>
      </c>
      <c r="Q164" s="124">
        <f>IF(RES_hhdet_in_tes!Q164=0,"",RES_hhdet_in_tes!Q164/RES_hhdet_in_fec!Q164)</f>
        <v>3.7500765324537753</v>
      </c>
      <c r="R164" s="124">
        <f>IF(RES_hhdet_in_tes!R164=0,"",RES_hhdet_in_tes!R164/RES_hhdet_in_fec!R164)</f>
        <v>3.7762759873475948</v>
      </c>
      <c r="S164" s="124">
        <f>IF(RES_hhdet_in_tes!S164=0,"",RES_hhdet_in_tes!S164/RES_hhdet_in_fec!S164)</f>
        <v>3.7791870378913526</v>
      </c>
      <c r="T164" s="124">
        <f>IF(RES_hhdet_in_tes!T164=0,"",RES_hhdet_in_tes!T164/RES_hhdet_in_fec!T164)</f>
        <v>3.782421538495528</v>
      </c>
      <c r="U164" s="124" t="str">
        <f>IF(RES_hhdet_in_tes!U164=0,"",RES_hhdet_in_tes!U164/RES_hhdet_in_fec!U164)</f>
        <v/>
      </c>
      <c r="V164" s="124" t="str">
        <f>IF(RES_hhdet_in_tes!V164=0,"",RES_hhdet_in_tes!V164/RES_hhdet_in_fec!V164)</f>
        <v/>
      </c>
      <c r="W164" s="124" t="str">
        <f>IF(RES_hhdet_in_tes!W164=0,"",RES_hhdet_in_tes!W164/RES_hhdet_in_fec!W164)</f>
        <v/>
      </c>
      <c r="X164" s="124" t="str">
        <f>IF(RES_hhdet_in_tes!X164=0,"",RES_hhdet_in_tes!X164/RES_hhdet_in_fec!X164)</f>
        <v/>
      </c>
      <c r="Y164" s="124" t="str">
        <f>IF(RES_hhdet_in_tes!Y164=0,"",RES_hhdet_in_tes!Y164/RES_hhdet_in_fec!Y164)</f>
        <v/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2.2074633167834747</v>
      </c>
      <c r="D165" s="111">
        <f>IF(RES_hhdet_in_tes!D165=0,"",RES_hhdet_in_tes!D165/RES_hhdet_in_fec!D165)</f>
        <v>2.2975291904261343</v>
      </c>
      <c r="E165" s="111">
        <f>IF(RES_hhdet_in_tes!E165=0,"",RES_hhdet_in_tes!E165/RES_hhdet_in_fec!E165)</f>
        <v>2.388945324702402</v>
      </c>
      <c r="F165" s="111">
        <f>IF(RES_hhdet_in_tes!F165=0,"",RES_hhdet_in_tes!F165/RES_hhdet_in_fec!F165)</f>
        <v>2.4810956730450684</v>
      </c>
      <c r="G165" s="111">
        <f>IF(RES_hhdet_in_tes!G165=0,"",RES_hhdet_in_tes!G165/RES_hhdet_in_fec!G165)</f>
        <v>2.5745140923379908</v>
      </c>
      <c r="H165" s="111">
        <f>IF(RES_hhdet_in_tes!H165=0,"",RES_hhdet_in_tes!H165/RES_hhdet_in_fec!H165)</f>
        <v>2.6691166807714342</v>
      </c>
      <c r="I165" s="111">
        <f>IF(RES_hhdet_in_tes!I165=0,"",RES_hhdet_in_tes!I165/RES_hhdet_in_fec!I165)</f>
        <v>2.7650153448954673</v>
      </c>
      <c r="J165" s="111">
        <f>IF(RES_hhdet_in_tes!J165=0,"",RES_hhdet_in_tes!J165/RES_hhdet_in_fec!J165)</f>
        <v>2.8627116414540392</v>
      </c>
      <c r="K165" s="111">
        <f>IF(RES_hhdet_in_tes!K165=0,"",RES_hhdet_in_tes!K165/RES_hhdet_in_fec!K165)</f>
        <v>2.9626028452080639</v>
      </c>
      <c r="L165" s="111">
        <f>IF(RES_hhdet_in_tes!L165=0,"",RES_hhdet_in_tes!L165/RES_hhdet_in_fec!L165)</f>
        <v>3.0647416390665567</v>
      </c>
      <c r="M165" s="111">
        <f>IF(RES_hhdet_in_tes!M165=0,"",RES_hhdet_in_tes!M165/RES_hhdet_in_fec!M165)</f>
        <v>3.1817851681936573</v>
      </c>
      <c r="N165" s="111">
        <f>IF(RES_hhdet_in_tes!N165=0,"",RES_hhdet_in_tes!N165/RES_hhdet_in_fec!N165)</f>
        <v>3.3174907578976205</v>
      </c>
      <c r="O165" s="111">
        <f>IF(RES_hhdet_in_tes!O165=0,"",RES_hhdet_in_tes!O165/RES_hhdet_in_fec!O165)</f>
        <v>3.4716163228285719</v>
      </c>
      <c r="P165" s="111">
        <f>IF(RES_hhdet_in_tes!P165=0,"",RES_hhdet_in_tes!P165/RES_hhdet_in_fec!P165)</f>
        <v>3.6291623625186573</v>
      </c>
      <c r="Q165" s="111">
        <f>IF(RES_hhdet_in_tes!Q165=0,"",RES_hhdet_in_tes!Q165/RES_hhdet_in_fec!Q165)</f>
        <v>3.7500765324537753</v>
      </c>
      <c r="R165" s="111">
        <f>IF(RES_hhdet_in_tes!R165=0,"",RES_hhdet_in_tes!R165/RES_hhdet_in_fec!R165)</f>
        <v>3.7762759873475948</v>
      </c>
      <c r="S165" s="111">
        <f>IF(RES_hhdet_in_tes!S165=0,"",RES_hhdet_in_tes!S165/RES_hhdet_in_fec!S165)</f>
        <v>3.7791870378913526</v>
      </c>
      <c r="T165" s="111">
        <f>IF(RES_hhdet_in_tes!T165=0,"",RES_hhdet_in_tes!T165/RES_hhdet_in_fec!T165)</f>
        <v>3.782421538495528</v>
      </c>
      <c r="U165" s="111" t="str">
        <f>IF(RES_hhdet_in_tes!U165=0,"",RES_hhdet_in_tes!U165/RES_hhdet_in_fec!U165)</f>
        <v/>
      </c>
      <c r="V165" s="111" t="str">
        <f>IF(RES_hhdet_in_tes!V165=0,"",RES_hhdet_in_tes!V165/RES_hhdet_in_fec!V165)</f>
        <v/>
      </c>
      <c r="W165" s="111" t="str">
        <f>IF(RES_hhdet_in_tes!W165=0,"",RES_hhdet_in_tes!W165/RES_hhdet_in_fec!W165)</f>
        <v/>
      </c>
      <c r="X165" s="111" t="str">
        <f>IF(RES_hhdet_in_tes!X165=0,"",RES_hhdet_in_tes!X165/RES_hhdet_in_fec!X165)</f>
        <v/>
      </c>
      <c r="Y165" s="111" t="str">
        <f>IF(RES_hhdet_in_tes!Y165=0,"",RES_hhdet_in_tes!Y165/RES_hhdet_in_fec!Y165)</f>
        <v/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0.7711474801044309</v>
      </c>
      <c r="D166" s="124">
        <f>IF(RES_hhdet_in_tes!D166=0,"",RES_hhdet_in_tes!D166/RES_hhdet_in_fec!D166)</f>
        <v>0.73714191290753572</v>
      </c>
      <c r="E166" s="124">
        <f>IF(RES_hhdet_in_tes!E166=0,"",RES_hhdet_in_tes!E166/RES_hhdet_in_fec!E166)</f>
        <v>0.77216342652226444</v>
      </c>
      <c r="F166" s="124">
        <f>IF(RES_hhdet_in_tes!F166=0,"",RES_hhdet_in_tes!F166/RES_hhdet_in_fec!F166)</f>
        <v>0.73233514427166169</v>
      </c>
      <c r="G166" s="124">
        <f>IF(RES_hhdet_in_tes!G166=0,"",RES_hhdet_in_tes!G166/RES_hhdet_in_fec!G166)</f>
        <v>0.75406092617260922</v>
      </c>
      <c r="H166" s="124">
        <f>IF(RES_hhdet_in_tes!H166=0,"",RES_hhdet_in_tes!H166/RES_hhdet_in_fec!H166)</f>
        <v>0.77156722213608997</v>
      </c>
      <c r="I166" s="124">
        <f>IF(RES_hhdet_in_tes!I166=0,"",RES_hhdet_in_tes!I166/RES_hhdet_in_fec!I166)</f>
        <v>0.87294829102688676</v>
      </c>
      <c r="J166" s="124">
        <f>IF(RES_hhdet_in_tes!J166=0,"",RES_hhdet_in_tes!J166/RES_hhdet_in_fec!J166)</f>
        <v>0.8571600005051736</v>
      </c>
      <c r="K166" s="124">
        <f>IF(RES_hhdet_in_tes!K166=0,"",RES_hhdet_in_tes!K166/RES_hhdet_in_fec!K166)</f>
        <v>0.77755365575213387</v>
      </c>
      <c r="L166" s="124">
        <f>IF(RES_hhdet_in_tes!L166=0,"",RES_hhdet_in_tes!L166/RES_hhdet_in_fec!L166)</f>
        <v>0.79171757049889846</v>
      </c>
      <c r="M166" s="124">
        <f>IF(RES_hhdet_in_tes!M166=0,"",RES_hhdet_in_tes!M166/RES_hhdet_in_fec!M166)</f>
        <v>0.7751064125392233</v>
      </c>
      <c r="N166" s="124">
        <f>IF(RES_hhdet_in_tes!N166=0,"",RES_hhdet_in_tes!N166/RES_hhdet_in_fec!N166)</f>
        <v>0.7956076804796578</v>
      </c>
      <c r="O166" s="124">
        <f>IF(RES_hhdet_in_tes!O166=0,"",RES_hhdet_in_tes!O166/RES_hhdet_in_fec!O166)</f>
        <v>0.8025614083298398</v>
      </c>
      <c r="P166" s="124">
        <f>IF(RES_hhdet_in_tes!P166=0,"",RES_hhdet_in_tes!P166/RES_hhdet_in_fec!P166)</f>
        <v>0.83920997015748833</v>
      </c>
      <c r="Q166" s="124">
        <f>IF(RES_hhdet_in_tes!Q166=0,"",RES_hhdet_in_tes!Q166/RES_hhdet_in_fec!Q166)</f>
        <v>0.90123694956600964</v>
      </c>
      <c r="R166" s="124">
        <f>IF(RES_hhdet_in_tes!R166=0,"",RES_hhdet_in_tes!R166/RES_hhdet_in_fec!R166)</f>
        <v>0.86133087466265146</v>
      </c>
      <c r="S166" s="124">
        <f>IF(RES_hhdet_in_tes!S166=0,"",RES_hhdet_in_tes!S166/RES_hhdet_in_fec!S166)</f>
        <v>0.86561903474135726</v>
      </c>
      <c r="T166" s="124">
        <f>IF(RES_hhdet_in_tes!T166=0,"",RES_hhdet_in_tes!T166/RES_hhdet_in_fec!T166)</f>
        <v>0.89231105914736297</v>
      </c>
      <c r="U166" s="124" t="str">
        <f>IF(RES_hhdet_in_tes!U166=0,"",RES_hhdet_in_tes!U166/RES_hhdet_in_fec!U166)</f>
        <v/>
      </c>
      <c r="V166" s="124" t="str">
        <f>IF(RES_hhdet_in_tes!V166=0,"",RES_hhdet_in_tes!V166/RES_hhdet_in_fec!V166)</f>
        <v/>
      </c>
      <c r="W166" s="124" t="str">
        <f>IF(RES_hhdet_in_tes!W166=0,"",RES_hhdet_in_tes!W166/RES_hhdet_in_fec!W166)</f>
        <v/>
      </c>
      <c r="X166" s="124" t="str">
        <f>IF(RES_hhdet_in_tes!X166=0,"",RES_hhdet_in_tes!X166/RES_hhdet_in_fec!X166)</f>
        <v/>
      </c>
      <c r="Y166" s="124" t="str">
        <f>IF(RES_hhdet_in_tes!Y166=0,"",RES_hhdet_in_tes!Y166/RES_hhdet_in_fec!Y166)</f>
        <v/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0.54182747686438493</v>
      </c>
      <c r="D167" s="111">
        <f>IF(RES_hhdet_in_tes!D167=0,"",RES_hhdet_in_tes!D167/RES_hhdet_in_fec!D167)</f>
        <v>0.54381065156493613</v>
      </c>
      <c r="E167" s="111">
        <f>IF(RES_hhdet_in_tes!E167=0,"",RES_hhdet_in_tes!E167/RES_hhdet_in_fec!E167)</f>
        <v>0.54606949632652857</v>
      </c>
      <c r="F167" s="111">
        <f>IF(RES_hhdet_in_tes!F167=0,"",RES_hhdet_in_tes!F167/RES_hhdet_in_fec!F167)</f>
        <v>0.54836593246008125</v>
      </c>
      <c r="G167" s="111">
        <f>IF(RES_hhdet_in_tes!G167=0,"",RES_hhdet_in_tes!G167/RES_hhdet_in_fec!G167)</f>
        <v>0.55091624450520349</v>
      </c>
      <c r="H167" s="111">
        <f>IF(RES_hhdet_in_tes!H167=0,"",RES_hhdet_in_tes!H167/RES_hhdet_in_fec!H167)</f>
        <v>0.55369396198770349</v>
      </c>
      <c r="I167" s="111">
        <f>IF(RES_hhdet_in_tes!I167=0,"",RES_hhdet_in_tes!I167/RES_hhdet_in_fec!I167)</f>
        <v>0.55675237742446082</v>
      </c>
      <c r="J167" s="111">
        <f>IF(RES_hhdet_in_tes!J167=0,"",RES_hhdet_in_tes!J167/RES_hhdet_in_fec!J167)</f>
        <v>0.56030981144656555</v>
      </c>
      <c r="K167" s="111">
        <f>IF(RES_hhdet_in_tes!K167=0,"",RES_hhdet_in_tes!K167/RES_hhdet_in_fec!K167)</f>
        <v>0.56455189401559991</v>
      </c>
      <c r="L167" s="111">
        <f>IF(RES_hhdet_in_tes!L167=0,"",RES_hhdet_in_tes!L167/RES_hhdet_in_fec!L167)</f>
        <v>0.56952828875672956</v>
      </c>
      <c r="M167" s="111">
        <f>IF(RES_hhdet_in_tes!M167=0,"",RES_hhdet_in_tes!M167/RES_hhdet_in_fec!M167)</f>
        <v>0.57967298498152364</v>
      </c>
      <c r="N167" s="111">
        <f>IF(RES_hhdet_in_tes!N167=0,"",RES_hhdet_in_tes!N167/RES_hhdet_in_fec!N167)</f>
        <v>0.59639537716146074</v>
      </c>
      <c r="O167" s="111">
        <f>IF(RES_hhdet_in_tes!O167=0,"",RES_hhdet_in_tes!O167/RES_hhdet_in_fec!O167)</f>
        <v>0.62084252719842103</v>
      </c>
      <c r="P167" s="111">
        <f>IF(RES_hhdet_in_tes!P167=0,"",RES_hhdet_in_tes!P167/RES_hhdet_in_fec!P167)</f>
        <v>0.65048733391109814</v>
      </c>
      <c r="Q167" s="111">
        <f>IF(RES_hhdet_in_tes!Q167=0,"",RES_hhdet_in_tes!Q167/RES_hhdet_in_fec!Q167)</f>
        <v>0.67717837896633837</v>
      </c>
      <c r="R167" s="111">
        <f>IF(RES_hhdet_in_tes!R167=0,"",RES_hhdet_in_tes!R167/RES_hhdet_in_fec!R167)</f>
        <v>0.69449494000909073</v>
      </c>
      <c r="S167" s="111">
        <f>IF(RES_hhdet_in_tes!S167=0,"",RES_hhdet_in_tes!S167/RES_hhdet_in_fec!S167)</f>
        <v>0.71061830869600273</v>
      </c>
      <c r="T167" s="111">
        <f>IF(RES_hhdet_in_tes!T167=0,"",RES_hhdet_in_tes!T167/RES_hhdet_in_fec!T167)</f>
        <v>0.72507307507835272</v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X167" s="111" t="str">
        <f>IF(RES_hhdet_in_tes!X167=0,"",RES_hhdet_in_tes!X167/RES_hhdet_in_fec!X167)</f>
        <v/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0.85619715343698577</v>
      </c>
      <c r="D168" s="111">
        <f>IF(RES_hhdet_in_tes!D168=0,"",RES_hhdet_in_tes!D168/RES_hhdet_in_fec!D168)</f>
        <v>0.85385127283352391</v>
      </c>
      <c r="E168" s="111">
        <f>IF(RES_hhdet_in_tes!E168=0,"",RES_hhdet_in_tes!E168/RES_hhdet_in_fec!E168)</f>
        <v>0.85879681267865327</v>
      </c>
      <c r="F168" s="111">
        <f>IF(RES_hhdet_in_tes!F168=0,"",RES_hhdet_in_tes!F168/RES_hhdet_in_fec!F168)</f>
        <v>0.85748189399032282</v>
      </c>
      <c r="G168" s="111" t="str">
        <f>IF(RES_hhdet_in_tes!G168=0,"",RES_hhdet_in_tes!G168/RES_hhdet_in_fec!G168)</f>
        <v/>
      </c>
      <c r="H168" s="111">
        <f>IF(RES_hhdet_in_tes!H168=0,"",RES_hhdet_in_tes!H168/RES_hhdet_in_fec!H168)</f>
        <v>0.85809139646914345</v>
      </c>
      <c r="I168" s="111">
        <f>IF(RES_hhdet_in_tes!I168=0,"",RES_hhdet_in_tes!I168/RES_hhdet_in_fec!I168)</f>
        <v>0.85960250472465383</v>
      </c>
      <c r="J168" s="111">
        <f>IF(RES_hhdet_in_tes!J168=0,"",RES_hhdet_in_tes!J168/RES_hhdet_in_fec!J168)</f>
        <v>0.86344308272861092</v>
      </c>
      <c r="K168" s="111">
        <f>IF(RES_hhdet_in_tes!K168=0,"",RES_hhdet_in_tes!K168/RES_hhdet_in_fec!K168)</f>
        <v>0.86476787020414747</v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>
        <f>IF(RES_hhdet_in_tes!O168=0,"",RES_hhdet_in_tes!O168/RES_hhdet_in_fec!O168)</f>
        <v>0.89735875980058011</v>
      </c>
      <c r="P168" s="111">
        <f>IF(RES_hhdet_in_tes!P168=0,"",RES_hhdet_in_tes!P168/RES_hhdet_in_fec!P168)</f>
        <v>0.91104766453884634</v>
      </c>
      <c r="Q168" s="111">
        <f>IF(RES_hhdet_in_tes!Q168=0,"",RES_hhdet_in_tes!Q168/RES_hhdet_in_fec!Q168)</f>
        <v>0.92510311231373221</v>
      </c>
      <c r="R168" s="111">
        <f>IF(RES_hhdet_in_tes!R168=0,"",RES_hhdet_in_tes!R168/RES_hhdet_in_fec!R168)</f>
        <v>0.92272359308204877</v>
      </c>
      <c r="S168" s="111">
        <f>IF(RES_hhdet_in_tes!S168=0,"",RES_hhdet_in_tes!S168/RES_hhdet_in_fec!S168)</f>
        <v>0.92791895211760644</v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0.54182747686438493</v>
      </c>
      <c r="D169" s="112">
        <f>IF(RES_hhdet_in_tes!D169=0,"",RES_hhdet_in_tes!D169/RES_hhdet_in_fec!D169)</f>
        <v>0.54381065156493613</v>
      </c>
      <c r="E169" s="112">
        <f>IF(RES_hhdet_in_tes!E169=0,"",RES_hhdet_in_tes!E169/RES_hhdet_in_fec!E169)</f>
        <v>0.54606949632652857</v>
      </c>
      <c r="F169" s="112">
        <f>IF(RES_hhdet_in_tes!F169=0,"",RES_hhdet_in_tes!F169/RES_hhdet_in_fec!F169)</f>
        <v>0.54836593246008125</v>
      </c>
      <c r="G169" s="112" t="str">
        <f>IF(RES_hhdet_in_tes!G169=0,"",RES_hhdet_in_tes!G169/RES_hhdet_in_fec!G169)</f>
        <v/>
      </c>
      <c r="H169" s="112">
        <f>IF(RES_hhdet_in_tes!H169=0,"",RES_hhdet_in_tes!H169/RES_hhdet_in_fec!H169)</f>
        <v>0.55369396198770349</v>
      </c>
      <c r="I169" s="112">
        <f>IF(RES_hhdet_in_tes!I169=0,"",RES_hhdet_in_tes!I169/RES_hhdet_in_fec!I169)</f>
        <v>0.55675237742446082</v>
      </c>
      <c r="J169" s="112">
        <f>IF(RES_hhdet_in_tes!J169=0,"",RES_hhdet_in_tes!J169/RES_hhdet_in_fec!J169)</f>
        <v>0.56030981144656555</v>
      </c>
      <c r="K169" s="112">
        <f>IF(RES_hhdet_in_tes!K169=0,"",RES_hhdet_in_tes!K169/RES_hhdet_in_fec!K169)</f>
        <v>0.56455189401559991</v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>
        <f>IF(RES_hhdet_in_tes!O169=0,"",RES_hhdet_in_tes!O169/RES_hhdet_in_fec!O169)</f>
        <v>0.62084252719842103</v>
      </c>
      <c r="P169" s="112">
        <f>IF(RES_hhdet_in_tes!P169=0,"",RES_hhdet_in_tes!P169/RES_hhdet_in_fec!P169)</f>
        <v>0.65048733391109814</v>
      </c>
      <c r="Q169" s="112">
        <f>IF(RES_hhdet_in_tes!Q169=0,"",RES_hhdet_in_tes!Q169/RES_hhdet_in_fec!Q169)</f>
        <v>0.67717837896633837</v>
      </c>
      <c r="R169" s="112">
        <f>IF(RES_hhdet_in_tes!R169=0,"",RES_hhdet_in_tes!R169/RES_hhdet_in_fec!R169)</f>
        <v>0.69449494000909073</v>
      </c>
      <c r="S169" s="112">
        <f>IF(RES_hhdet_in_tes!S169=0,"",RES_hhdet_in_tes!S169/RES_hhdet_in_fec!S169)</f>
        <v>0.71061830869600273</v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 t="str">
        <f>IF(RES_hhdet_in_tes!G170=0,"",RES_hhdet_in_tes!G170/RES_hhdet_in_fec!G170)</f>
        <v/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0.60689210499750512</v>
      </c>
      <c r="D171" s="112">
        <f>IF(RES_hhdet_in_tes!D171=0,"",RES_hhdet_in_tes!D171/RES_hhdet_in_fec!D171)</f>
        <v>0.60843080568846009</v>
      </c>
      <c r="E171" s="112">
        <f>IF(RES_hhdet_in_tes!E171=0,"",RES_hhdet_in_tes!E171/RES_hhdet_in_fec!E171)</f>
        <v>0.61011530185696028</v>
      </c>
      <c r="F171" s="112">
        <f>IF(RES_hhdet_in_tes!F171=0,"",RES_hhdet_in_tes!F171/RES_hhdet_in_fec!F171)</f>
        <v>0.6118201222770806</v>
      </c>
      <c r="G171" s="112">
        <f>IF(RES_hhdet_in_tes!G171=0,"",RES_hhdet_in_tes!G171/RES_hhdet_in_fec!G171)</f>
        <v>0.61366034939823799</v>
      </c>
      <c r="H171" s="112">
        <f>IF(RES_hhdet_in_tes!H171=0,"",RES_hhdet_in_tes!H171/RES_hhdet_in_fec!H171)</f>
        <v>0.61562299288165312</v>
      </c>
      <c r="I171" s="112">
        <f>IF(RES_hhdet_in_tes!I171=0,"",RES_hhdet_in_tes!I171/RES_hhdet_in_fec!I171)</f>
        <v>0.61773789911583554</v>
      </c>
      <c r="J171" s="112">
        <f>IF(RES_hhdet_in_tes!J171=0,"",RES_hhdet_in_tes!J171/RES_hhdet_in_fec!J171)</f>
        <v>0.6201247430759137</v>
      </c>
      <c r="K171" s="112">
        <f>IF(RES_hhdet_in_tes!K171=0,"",RES_hhdet_in_tes!K171/RES_hhdet_in_fec!K171)</f>
        <v>0.62288924737915252</v>
      </c>
      <c r="L171" s="112">
        <f>IF(RES_hhdet_in_tes!L171=0,"",RES_hhdet_in_tes!L171/RES_hhdet_in_fec!L171)</f>
        <v>0.62606776139293674</v>
      </c>
      <c r="M171" s="112">
        <f>IF(RES_hhdet_in_tes!M171=0,"",RES_hhdet_in_tes!M171/RES_hhdet_in_fec!M171)</f>
        <v>0.6321104993675839</v>
      </c>
      <c r="N171" s="112">
        <f>IF(RES_hhdet_in_tes!N171=0,"",RES_hhdet_in_tes!N171/RES_hhdet_in_fec!N171)</f>
        <v>0.64207443006660325</v>
      </c>
      <c r="O171" s="112">
        <f>IF(RES_hhdet_in_tes!O171=0,"",RES_hhdet_in_tes!O171/RES_hhdet_in_fec!O171)</f>
        <v>0.657268129159294</v>
      </c>
      <c r="P171" s="112">
        <f>IF(RES_hhdet_in_tes!P171=0,"",RES_hhdet_in_tes!P171/RES_hhdet_in_fec!P171)</f>
        <v>0.67697125904218847</v>
      </c>
      <c r="Q171" s="112">
        <f>IF(RES_hhdet_in_tes!Q171=0,"",RES_hhdet_in_tes!Q171/RES_hhdet_in_fec!Q171)</f>
        <v>0.69598058735165402</v>
      </c>
      <c r="R171" s="112">
        <f>IF(RES_hhdet_in_tes!R171=0,"",RES_hhdet_in_tes!R171/RES_hhdet_in_fec!R171)</f>
        <v>0.70884494793074515</v>
      </c>
      <c r="S171" s="112">
        <f>IF(RES_hhdet_in_tes!S171=0,"",RES_hhdet_in_tes!S171/RES_hhdet_in_fec!S171)</f>
        <v>0.72130829591943391</v>
      </c>
      <c r="T171" s="112">
        <f>IF(RES_hhdet_in_tes!T171=0,"",RES_hhdet_in_tes!T171/RES_hhdet_in_fec!T171)</f>
        <v>0.73367492166105885</v>
      </c>
      <c r="U171" s="112" t="str">
        <f>IF(RES_hhdet_in_tes!U171=0,"",RES_hhdet_in_tes!U171/RES_hhdet_in_fec!U171)</f>
        <v/>
      </c>
      <c r="V171" s="112" t="str">
        <f>IF(RES_hhdet_in_tes!V171=0,"",RES_hhdet_in_tes!V171/RES_hhdet_in_fec!V171)</f>
        <v/>
      </c>
      <c r="W171" s="112" t="str">
        <f>IF(RES_hhdet_in_tes!W171=0,"",RES_hhdet_in_tes!W171/RES_hhdet_in_fec!W171)</f>
        <v/>
      </c>
      <c r="X171" s="112" t="str">
        <f>IF(RES_hhdet_in_tes!X171=0,"",RES_hhdet_in_tes!X171/RES_hhdet_in_fec!X171)</f>
        <v/>
      </c>
      <c r="Y171" s="112" t="str">
        <f>IF(RES_hhdet_in_tes!Y171=0,"",RES_hhdet_in_tes!Y171/RES_hhdet_in_fec!Y171)</f>
        <v/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0.88588455965525026</v>
      </c>
      <c r="D172" s="113">
        <f>IF(RES_hhdet_in_tes!D172=0,"",RES_hhdet_in_tes!D172/RES_hhdet_in_fec!D172)</f>
        <v>0.88406879103289215</v>
      </c>
      <c r="E172" s="113">
        <f>IF(RES_hhdet_in_tes!E172=0,"",RES_hhdet_in_tes!E172/RES_hhdet_in_fec!E172)</f>
        <v>0.88831533196427992</v>
      </c>
      <c r="F172" s="113">
        <f>IF(RES_hhdet_in_tes!F172=0,"",RES_hhdet_in_tes!F172/RES_hhdet_in_fec!F172)</f>
        <v>0.88689221864090195</v>
      </c>
      <c r="G172" s="113">
        <f>IF(RES_hhdet_in_tes!G172=0,"",RES_hhdet_in_tes!G172/RES_hhdet_in_fec!G172)</f>
        <v>0.87477754857628032</v>
      </c>
      <c r="H172" s="113">
        <f>IF(RES_hhdet_in_tes!H172=0,"",RES_hhdet_in_tes!H172/RES_hhdet_in_fec!H172)</f>
        <v>0.88673737783625284</v>
      </c>
      <c r="I172" s="113">
        <f>IF(RES_hhdet_in_tes!I172=0,"",RES_hhdet_in_tes!I172/RES_hhdet_in_fec!I172)</f>
        <v>0.88649102134509539</v>
      </c>
      <c r="J172" s="113">
        <f>IF(RES_hhdet_in_tes!J172=0,"",RES_hhdet_in_tes!J172/RES_hhdet_in_fec!J172)</f>
        <v>0.88929930074279651</v>
      </c>
      <c r="K172" s="113">
        <f>IF(RES_hhdet_in_tes!K172=0,"",RES_hhdet_in_tes!K172/RES_hhdet_in_fec!K172)</f>
        <v>0.88961953239954927</v>
      </c>
      <c r="L172" s="113">
        <f>IF(RES_hhdet_in_tes!L172=0,"",RES_hhdet_in_tes!L172/RES_hhdet_in_fec!L172)</f>
        <v>0.89025716896234153</v>
      </c>
      <c r="M172" s="113">
        <f>IF(RES_hhdet_in_tes!M172=0,"",RES_hhdet_in_tes!M172/RES_hhdet_in_fec!M172)</f>
        <v>0.89485581762278721</v>
      </c>
      <c r="N172" s="113">
        <f>IF(RES_hhdet_in_tes!N172=0,"",RES_hhdet_in_tes!N172/RES_hhdet_in_fec!N172)</f>
        <v>0.91418246854220697</v>
      </c>
      <c r="O172" s="113">
        <f>IF(RES_hhdet_in_tes!O172=0,"",RES_hhdet_in_tes!O172/RES_hhdet_in_fec!O172)</f>
        <v>0.91249176551978983</v>
      </c>
      <c r="P172" s="113">
        <f>IF(RES_hhdet_in_tes!P172=0,"",RES_hhdet_in_tes!P172/RES_hhdet_in_fec!P172)</f>
        <v>0.92066744725813909</v>
      </c>
      <c r="Q172" s="113">
        <f>IF(RES_hhdet_in_tes!Q172=0,"",RES_hhdet_in_tes!Q172/RES_hhdet_in_fec!Q172)</f>
        <v>0.9298012493361103</v>
      </c>
      <c r="R172" s="113">
        <f>IF(RES_hhdet_in_tes!R172=0,"",RES_hhdet_in_tes!R172/RES_hhdet_in_fec!R172)</f>
        <v>0.92609848799783534</v>
      </c>
      <c r="S172" s="113">
        <f>IF(RES_hhdet_in_tes!S172=0,"",RES_hhdet_in_tes!S172/RES_hhdet_in_fec!S172)</f>
        <v>0.92987509410254199</v>
      </c>
      <c r="T172" s="113">
        <f>IF(RES_hhdet_in_tes!T172=0,"",RES_hhdet_in_tes!T172/RES_hhdet_in_fec!T172)</f>
        <v>0.93881689213525876</v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X172" s="113" t="str">
        <f>IF(RES_hhdet_in_tes!X172=0,"",RES_hhdet_in_tes!X172/RES_hhdet_in_fec!X172)</f>
        <v/>
      </c>
      <c r="Y172" s="113" t="str">
        <f>IF(RES_hhdet_in_tes!Y172=0,"",RES_hhdet_in_tes!Y172/RES_hhdet_in_fec!Y172)</f>
        <v/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0.60689210499750512</v>
      </c>
      <c r="D173" s="111">
        <f>IF(RES_hhdet_in_tes!D173=0,"",RES_hhdet_in_tes!D173/RES_hhdet_in_fec!D173)</f>
        <v>0.60843080568846009</v>
      </c>
      <c r="E173" s="111">
        <f>IF(RES_hhdet_in_tes!E173=0,"",RES_hhdet_in_tes!E173/RES_hhdet_in_fec!E173)</f>
        <v>0.61011530185696028</v>
      </c>
      <c r="F173" s="111">
        <f>IF(RES_hhdet_in_tes!F173=0,"",RES_hhdet_in_tes!F173/RES_hhdet_in_fec!F173)</f>
        <v>0.6118201222770806</v>
      </c>
      <c r="G173" s="111">
        <f>IF(RES_hhdet_in_tes!G173=0,"",RES_hhdet_in_tes!G173/RES_hhdet_in_fec!G173)</f>
        <v>0.61366034939823799</v>
      </c>
      <c r="H173" s="111">
        <f>IF(RES_hhdet_in_tes!H173=0,"",RES_hhdet_in_tes!H173/RES_hhdet_in_fec!H173)</f>
        <v>0.61562299288165312</v>
      </c>
      <c r="I173" s="111">
        <f>IF(RES_hhdet_in_tes!I173=0,"",RES_hhdet_in_tes!I173/RES_hhdet_in_fec!I173)</f>
        <v>0.61773789911583554</v>
      </c>
      <c r="J173" s="111">
        <f>IF(RES_hhdet_in_tes!J173=0,"",RES_hhdet_in_tes!J173/RES_hhdet_in_fec!J173)</f>
        <v>0.6201247430759137</v>
      </c>
      <c r="K173" s="111">
        <f>IF(RES_hhdet_in_tes!K173=0,"",RES_hhdet_in_tes!K173/RES_hhdet_in_fec!K173)</f>
        <v>0.62288924737915252</v>
      </c>
      <c r="L173" s="111">
        <f>IF(RES_hhdet_in_tes!L173=0,"",RES_hhdet_in_tes!L173/RES_hhdet_in_fec!L173)</f>
        <v>0.62606776139293674</v>
      </c>
      <c r="M173" s="111">
        <f>IF(RES_hhdet_in_tes!M173=0,"",RES_hhdet_in_tes!M173/RES_hhdet_in_fec!M173)</f>
        <v>0.6321104993675839</v>
      </c>
      <c r="N173" s="111">
        <f>IF(RES_hhdet_in_tes!N173=0,"",RES_hhdet_in_tes!N173/RES_hhdet_in_fec!N173)</f>
        <v>0.64207443006660336</v>
      </c>
      <c r="O173" s="111">
        <f>IF(RES_hhdet_in_tes!O173=0,"",RES_hhdet_in_tes!O173/RES_hhdet_in_fec!O173)</f>
        <v>0.657268129159294</v>
      </c>
      <c r="P173" s="111">
        <f>IF(RES_hhdet_in_tes!P173=0,"",RES_hhdet_in_tes!P173/RES_hhdet_in_fec!P173)</f>
        <v>0.67697125904218847</v>
      </c>
      <c r="Q173" s="111">
        <f>IF(RES_hhdet_in_tes!Q173=0,"",RES_hhdet_in_tes!Q173/RES_hhdet_in_fec!Q173)</f>
        <v>0.69598058735165402</v>
      </c>
      <c r="R173" s="111">
        <f>IF(RES_hhdet_in_tes!R173=0,"",RES_hhdet_in_tes!R173/RES_hhdet_in_fec!R173)</f>
        <v>0.70884494793074526</v>
      </c>
      <c r="S173" s="111">
        <f>IF(RES_hhdet_in_tes!S173=0,"",RES_hhdet_in_tes!S173/RES_hhdet_in_fec!S173)</f>
        <v>0.72130829591943391</v>
      </c>
      <c r="T173" s="111">
        <f>IF(RES_hhdet_in_tes!T173=0,"",RES_hhdet_in_tes!T173/RES_hhdet_in_fec!T173)</f>
        <v>0.73367492166105885</v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X173" s="111" t="str">
        <f>IF(RES_hhdet_in_tes!X173=0,"",RES_hhdet_in_tes!X173/RES_hhdet_in_fec!X173)</f>
        <v/>
      </c>
      <c r="Y173" s="111" t="str">
        <f>IF(RES_hhdet_in_tes!Y173=0,"",RES_hhdet_in_tes!Y173/RES_hhdet_in_fec!Y173)</f>
        <v/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X174" s="45" t="str">
        <f>IF(RES_hhdet_in_tes!X174=0,"",RES_hhdet_in_tes!X174/RES_hhdet_in_fec!X174)</f>
        <v/>
      </c>
      <c r="Y174" s="45" t="str">
        <f>IF(RES_hhdet_in_tes!Y174=0,"",RES_hhdet_in_tes!Y174/RES_hhdet_in_fec!Y174)</f>
        <v/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0.74330612168931154</v>
      </c>
      <c r="D175" s="124">
        <f>IF(RES_hhdet_in_tes!D175=0,"",RES_hhdet_in_tes!D175/RES_hhdet_in_fec!D175)</f>
        <v>0.7468492270390934</v>
      </c>
      <c r="E175" s="124">
        <f>IF(RES_hhdet_in_tes!E175=0,"",RES_hhdet_in_tes!E175/RES_hhdet_in_fec!E175)</f>
        <v>0.74686117298073906</v>
      </c>
      <c r="F175" s="124">
        <f>IF(RES_hhdet_in_tes!F175=0,"",RES_hhdet_in_tes!F175/RES_hhdet_in_fec!F175)</f>
        <v>0.74732830585874654</v>
      </c>
      <c r="G175" s="124">
        <f>IF(RES_hhdet_in_tes!G175=0,"",RES_hhdet_in_tes!G175/RES_hhdet_in_fec!G175)</f>
        <v>0.74754512802768458</v>
      </c>
      <c r="H175" s="124">
        <f>IF(RES_hhdet_in_tes!H175=0,"",RES_hhdet_in_tes!H175/RES_hhdet_in_fec!H175)</f>
        <v>0.74804904401163197</v>
      </c>
      <c r="I175" s="124">
        <f>IF(RES_hhdet_in_tes!I175=0,"",RES_hhdet_in_tes!I175/RES_hhdet_in_fec!I175)</f>
        <v>0.74813631226819532</v>
      </c>
      <c r="J175" s="124">
        <f>IF(RES_hhdet_in_tes!J175=0,"",RES_hhdet_in_tes!J175/RES_hhdet_in_fec!J175)</f>
        <v>0.75049517193795612</v>
      </c>
      <c r="K175" s="124">
        <f>IF(RES_hhdet_in_tes!K175=0,"",RES_hhdet_in_tes!K175/RES_hhdet_in_fec!K175)</f>
        <v>0.75518650039413848</v>
      </c>
      <c r="L175" s="124">
        <f>IF(RES_hhdet_in_tes!L175=0,"",RES_hhdet_in_tes!L175/RES_hhdet_in_fec!L175)</f>
        <v>0.75493254276595811</v>
      </c>
      <c r="M175" s="124">
        <f>IF(RES_hhdet_in_tes!M175=0,"",RES_hhdet_in_tes!M175/RES_hhdet_in_fec!M175)</f>
        <v>0.75518553880274497</v>
      </c>
      <c r="N175" s="124">
        <f>IF(RES_hhdet_in_tes!N175=0,"",RES_hhdet_in_tes!N175/RES_hhdet_in_fec!N175)</f>
        <v>0.76604590488888902</v>
      </c>
      <c r="O175" s="124">
        <f>IF(RES_hhdet_in_tes!O175=0,"",RES_hhdet_in_tes!O175/RES_hhdet_in_fec!O175)</f>
        <v>0.73902812641512972</v>
      </c>
      <c r="P175" s="124">
        <f>IF(RES_hhdet_in_tes!P175=0,"",RES_hhdet_in_tes!P175/RES_hhdet_in_fec!P175)</f>
        <v>0.74433464529424231</v>
      </c>
      <c r="Q175" s="124">
        <f>IF(RES_hhdet_in_tes!Q175=0,"",RES_hhdet_in_tes!Q175/RES_hhdet_in_fec!Q175)</f>
        <v>0.75820159763571537</v>
      </c>
      <c r="R175" s="124">
        <f>IF(RES_hhdet_in_tes!R175=0,"",RES_hhdet_in_tes!R175/RES_hhdet_in_fec!R175)</f>
        <v>0.78009640574528283</v>
      </c>
      <c r="S175" s="124">
        <f>IF(RES_hhdet_in_tes!S175=0,"",RES_hhdet_in_tes!S175/RES_hhdet_in_fec!S175)</f>
        <v>0.7779543574362191</v>
      </c>
      <c r="T175" s="124">
        <f>IF(RES_hhdet_in_tes!T175=0,"",RES_hhdet_in_tes!T175/RES_hhdet_in_fec!T175)</f>
        <v>0.75822572555336953</v>
      </c>
      <c r="U175" s="124" t="str">
        <f>IF(RES_hhdet_in_tes!U175=0,"",RES_hhdet_in_tes!U175/RES_hhdet_in_fec!U175)</f>
        <v/>
      </c>
      <c r="V175" s="124" t="str">
        <f>IF(RES_hhdet_in_tes!V175=0,"",RES_hhdet_in_tes!V175/RES_hhdet_in_fec!V175)</f>
        <v/>
      </c>
      <c r="W175" s="124" t="str">
        <f>IF(RES_hhdet_in_tes!W175=0,"",RES_hhdet_in_tes!W175/RES_hhdet_in_fec!W175)</f>
        <v/>
      </c>
      <c r="X175" s="124" t="str">
        <f>IF(RES_hhdet_in_tes!X175=0,"",RES_hhdet_in_tes!X175/RES_hhdet_in_fec!X175)</f>
        <v/>
      </c>
      <c r="Y175" s="124" t="str">
        <f>IF(RES_hhdet_in_tes!Y175=0,"",RES_hhdet_in_tes!Y175/RES_hhdet_in_fec!Y175)</f>
        <v/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0.58497922981990835</v>
      </c>
      <c r="D176" s="111">
        <f>IF(RES_hhdet_in_tes!D176=0,"",RES_hhdet_in_tes!D176/RES_hhdet_in_fec!D176)</f>
        <v>0.58548742831898348</v>
      </c>
      <c r="E176" s="111">
        <f>IF(RES_hhdet_in_tes!E176=0,"",RES_hhdet_in_tes!E176/RES_hhdet_in_fec!E176)</f>
        <v>0.58599567259586882</v>
      </c>
      <c r="F176" s="111">
        <f>IF(RES_hhdet_in_tes!F176=0,"",RES_hhdet_in_tes!F176/RES_hhdet_in_fec!F176)</f>
        <v>0.58650392311518251</v>
      </c>
      <c r="G176" s="111">
        <f>IF(RES_hhdet_in_tes!G176=0,"",RES_hhdet_in_tes!G176/RES_hhdet_in_fec!G176)</f>
        <v>0.58701221579316654</v>
      </c>
      <c r="H176" s="111">
        <f>IF(RES_hhdet_in_tes!H176=0,"",RES_hhdet_in_tes!H176/RES_hhdet_in_fec!H176)</f>
        <v>0.58752054623413019</v>
      </c>
      <c r="I176" s="111">
        <f>IF(RES_hhdet_in_tes!I176=0,"",RES_hhdet_in_tes!I176/RES_hhdet_in_fec!I176)</f>
        <v>0.58802892328783607</v>
      </c>
      <c r="J176" s="111">
        <f>IF(RES_hhdet_in_tes!J176=0,"",RES_hhdet_in_tes!J176/RES_hhdet_in_fec!J176)</f>
        <v>0.58853738320864013</v>
      </c>
      <c r="K176" s="111">
        <f>IF(RES_hhdet_in_tes!K176=0,"",RES_hhdet_in_tes!K176/RES_hhdet_in_fec!K176)</f>
        <v>0.58904595682227989</v>
      </c>
      <c r="L176" s="111">
        <f>IF(RES_hhdet_in_tes!L176=0,"",RES_hhdet_in_tes!L176/RES_hhdet_in_fec!L176)</f>
        <v>0.58955465237590376</v>
      </c>
      <c r="M176" s="111">
        <f>IF(RES_hhdet_in_tes!M176=0,"",RES_hhdet_in_tes!M176/RES_hhdet_in_fec!M176)</f>
        <v>0.5899409776157164</v>
      </c>
      <c r="N176" s="111">
        <f>IF(RES_hhdet_in_tes!N176=0,"",RES_hhdet_in_tes!N176/RES_hhdet_in_fec!N176)</f>
        <v>0.59015691525266201</v>
      </c>
      <c r="O176" s="111">
        <f>IF(RES_hhdet_in_tes!O176=0,"",RES_hhdet_in_tes!O176/RES_hhdet_in_fec!O176)</f>
        <v>0.59028597550585449</v>
      </c>
      <c r="P176" s="111">
        <f>IF(RES_hhdet_in_tes!P176=0,"",RES_hhdet_in_tes!P176/RES_hhdet_in_fec!P176)</f>
        <v>0.59064609680713598</v>
      </c>
      <c r="Q176" s="111">
        <f>IF(RES_hhdet_in_tes!Q176=0,"",RES_hhdet_in_tes!Q176/RES_hhdet_in_fec!Q176)</f>
        <v>0.59211187462930726</v>
      </c>
      <c r="R176" s="111">
        <f>IF(RES_hhdet_in_tes!R176=0,"",RES_hhdet_in_tes!R176/RES_hhdet_in_fec!R176)</f>
        <v>0.5959621079785834</v>
      </c>
      <c r="S176" s="111">
        <f>IF(RES_hhdet_in_tes!S176=0,"",RES_hhdet_in_tes!S176/RES_hhdet_in_fec!S176)</f>
        <v>0.60139330208199626</v>
      </c>
      <c r="T176" s="111">
        <f>IF(RES_hhdet_in_tes!T176=0,"",RES_hhdet_in_tes!T176/RES_hhdet_in_fec!T176)</f>
        <v>0.60735238691668714</v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X176" s="111" t="str">
        <f>IF(RES_hhdet_in_tes!X176=0,"",RES_hhdet_in_tes!X176/RES_hhdet_in_fec!X176)</f>
        <v/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0.75022114548330698</v>
      </c>
      <c r="D177" s="45">
        <f>IF(RES_hhdet_in_tes!D177=0,"",RES_hhdet_in_tes!D177/RES_hhdet_in_fec!D177)</f>
        <v>0.75158196884376127</v>
      </c>
      <c r="E177" s="45">
        <f>IF(RES_hhdet_in_tes!E177=0,"",RES_hhdet_in_tes!E177/RES_hhdet_in_fec!E177)</f>
        <v>0.7530069553404608</v>
      </c>
      <c r="F177" s="45">
        <f>IF(RES_hhdet_in_tes!F177=0,"",RES_hhdet_in_tes!F177/RES_hhdet_in_fec!F177)</f>
        <v>0.75444069135573943</v>
      </c>
      <c r="G177" s="45">
        <f>IF(RES_hhdet_in_tes!G177=0,"",RES_hhdet_in_tes!G177/RES_hhdet_in_fec!G177)</f>
        <v>0.75593351784548568</v>
      </c>
      <c r="H177" s="45">
        <f>IF(RES_hhdet_in_tes!H177=0,"",RES_hhdet_in_tes!H177/RES_hhdet_in_fec!H177)</f>
        <v>0.75747927371757529</v>
      </c>
      <c r="I177" s="45">
        <f>IF(RES_hhdet_in_tes!I177=0,"",RES_hhdet_in_tes!I177/RES_hhdet_in_fec!I177)</f>
        <v>0.7590903629850102</v>
      </c>
      <c r="J177" s="45">
        <f>IF(RES_hhdet_in_tes!J177=0,"",RES_hhdet_in_tes!J177/RES_hhdet_in_fec!J177)</f>
        <v>0.76081760051083669</v>
      </c>
      <c r="K177" s="45">
        <f>IF(RES_hhdet_in_tes!K177=0,"",RES_hhdet_in_tes!K177/RES_hhdet_in_fec!K177)</f>
        <v>0.76270419229454289</v>
      </c>
      <c r="L177" s="45">
        <f>IF(RES_hhdet_in_tes!L177=0,"",RES_hhdet_in_tes!L177/RES_hhdet_in_fec!L177)</f>
        <v>0.76476169771234803</v>
      </c>
      <c r="M177" s="45">
        <f>IF(RES_hhdet_in_tes!M177=0,"",RES_hhdet_in_tes!M177/RES_hhdet_in_fec!M177)</f>
        <v>0.76770347579707165</v>
      </c>
      <c r="N177" s="45">
        <f>IF(RES_hhdet_in_tes!N177=0,"",RES_hhdet_in_tes!N177/RES_hhdet_in_fec!N177)</f>
        <v>0.77173261308528851</v>
      </c>
      <c r="O177" s="45">
        <f>IF(RES_hhdet_in_tes!O177=0,"",RES_hhdet_in_tes!O177/RES_hhdet_in_fec!O177)</f>
        <v>0.77733069613101735</v>
      </c>
      <c r="P177" s="45">
        <f>IF(RES_hhdet_in_tes!P177=0,"",RES_hhdet_in_tes!P177/RES_hhdet_in_fec!P177)</f>
        <v>0.78473392833053057</v>
      </c>
      <c r="Q177" s="45">
        <f>IF(RES_hhdet_in_tes!Q177=0,"",RES_hhdet_in_tes!Q177/RES_hhdet_in_fec!Q177)</f>
        <v>0.79431378300535393</v>
      </c>
      <c r="R177" s="45">
        <f>IF(RES_hhdet_in_tes!R177=0,"",RES_hhdet_in_tes!R177/RES_hhdet_in_fec!R177)</f>
        <v>0.80734967483087527</v>
      </c>
      <c r="S177" s="45">
        <f>IF(RES_hhdet_in_tes!S177=0,"",RES_hhdet_in_tes!S177/RES_hhdet_in_fec!S177)</f>
        <v>0.82366183094876888</v>
      </c>
      <c r="T177" s="45">
        <f>IF(RES_hhdet_in_tes!T177=0,"",RES_hhdet_in_tes!T177/RES_hhdet_in_fec!T177)</f>
        <v>0.84122276277639796</v>
      </c>
      <c r="U177" s="45" t="str">
        <f>IF(RES_hhdet_in_tes!U177=0,"",RES_hhdet_in_tes!U177/RES_hhdet_in_fec!U177)</f>
        <v/>
      </c>
      <c r="V177" s="45" t="str">
        <f>IF(RES_hhdet_in_tes!V177=0,"",RES_hhdet_in_tes!V177/RES_hhdet_in_fec!V177)</f>
        <v/>
      </c>
      <c r="W177" s="45" t="str">
        <f>IF(RES_hhdet_in_tes!W177=0,"",RES_hhdet_in_tes!W177/RES_hhdet_in_fec!W177)</f>
        <v/>
      </c>
      <c r="X177" s="45" t="str">
        <f>IF(RES_hhdet_in_tes!X177=0,"",RES_hhdet_in_tes!X177/RES_hhdet_in_fec!X177)</f>
        <v/>
      </c>
      <c r="Y177" s="45" t="str">
        <f>IF(RES_hhdet_in_tes!Y177=0,"",RES_hhdet_in_tes!Y177/RES_hhdet_in_fec!Y177)</f>
        <v/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8.6571322851468596E-2</v>
      </c>
      <c r="J3" s="117">
        <f t="shared" si="0"/>
        <v>0.81920621204736321</v>
      </c>
      <c r="K3" s="117">
        <f t="shared" si="0"/>
        <v>0.23284980963254137</v>
      </c>
      <c r="L3" s="117">
        <f t="shared" si="0"/>
        <v>7.2710810774866533E-2</v>
      </c>
      <c r="M3" s="117">
        <f t="shared" si="0"/>
        <v>0</v>
      </c>
      <c r="N3" s="117">
        <f t="shared" si="0"/>
        <v>0.11449637496627449</v>
      </c>
      <c r="O3" s="117">
        <f t="shared" si="0"/>
        <v>0.8300353180552773</v>
      </c>
      <c r="P3" s="117">
        <f t="shared" si="0"/>
        <v>2.5296149002535699</v>
      </c>
      <c r="Q3" s="117">
        <f t="shared" si="0"/>
        <v>1.3314316288833026</v>
      </c>
      <c r="R3" s="117">
        <f t="shared" ref="R3:V3" si="1">R4+R7+R9+R19</f>
        <v>0.18002953809324404</v>
      </c>
      <c r="S3" s="117">
        <f t="shared" si="1"/>
        <v>0.87280089758030488</v>
      </c>
      <c r="T3" s="117">
        <f t="shared" si="1"/>
        <v>8.5195420686286091E-2</v>
      </c>
      <c r="U3" s="117">
        <f t="shared" si="1"/>
        <v>1.2280819513777562E-2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8.6145721278778065E-2</v>
      </c>
      <c r="J4" s="122">
        <f t="shared" si="3"/>
        <v>0.81791731594538175</v>
      </c>
      <c r="K4" s="122">
        <f t="shared" si="3"/>
        <v>0.23247081856540064</v>
      </c>
      <c r="L4" s="122">
        <f t="shared" si="3"/>
        <v>7.2475495701183945E-2</v>
      </c>
      <c r="M4" s="122">
        <f t="shared" si="3"/>
        <v>0</v>
      </c>
      <c r="N4" s="122">
        <f t="shared" si="3"/>
        <v>0.11326659277507223</v>
      </c>
      <c r="O4" s="122">
        <f t="shared" si="3"/>
        <v>0.80577765174246763</v>
      </c>
      <c r="P4" s="122">
        <f t="shared" si="3"/>
        <v>2.4969133375278236</v>
      </c>
      <c r="Q4" s="122">
        <f t="shared" si="3"/>
        <v>1.3210244083001912</v>
      </c>
      <c r="R4" s="122">
        <f t="shared" ref="R4:V4" si="4">SUM(R5:R6)</f>
        <v>0.17745072725268593</v>
      </c>
      <c r="S4" s="122">
        <f t="shared" si="4"/>
        <v>0.86205002797066954</v>
      </c>
      <c r="T4" s="122">
        <f t="shared" si="4"/>
        <v>8.2866012484667101E-2</v>
      </c>
      <c r="U4" s="122">
        <f t="shared" si="4"/>
        <v>1.1803252467498688E-2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8.6145721278778065E-2</v>
      </c>
      <c r="J5" s="98">
        <v>0.81791731594538175</v>
      </c>
      <c r="K5" s="98">
        <v>0.23247081856540064</v>
      </c>
      <c r="L5" s="98">
        <v>7.2475495701183945E-2</v>
      </c>
      <c r="M5" s="98">
        <v>0</v>
      </c>
      <c r="N5" s="98">
        <v>0.11326659277507223</v>
      </c>
      <c r="O5" s="98">
        <v>0.80577765174246763</v>
      </c>
      <c r="P5" s="98">
        <v>2.4969133375278236</v>
      </c>
      <c r="Q5" s="98">
        <v>1.3210244083001912</v>
      </c>
      <c r="R5" s="98">
        <v>0.17745072725268593</v>
      </c>
      <c r="S5" s="98">
        <v>0.86205002797066954</v>
      </c>
      <c r="T5" s="98">
        <v>8.2866012484667101E-2</v>
      </c>
      <c r="U5" s="98">
        <v>1.1803252467498688E-2</v>
      </c>
      <c r="V5" s="98">
        <v>0</v>
      </c>
      <c r="W5" s="98">
        <v>0</v>
      </c>
      <c r="X5" s="98">
        <v>0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3.3157605119443176E-4</v>
      </c>
      <c r="O9" s="122">
        <v>1.9289288729405158E-3</v>
      </c>
      <c r="P9" s="122">
        <v>2.2591207783682465E-3</v>
      </c>
      <c r="Q9" s="122">
        <v>4.1102446692991808E-4</v>
      </c>
      <c r="R9" s="122">
        <v>0</v>
      </c>
      <c r="S9" s="122">
        <v>3.9838134009069915E-4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3.3157605119443176E-4</v>
      </c>
      <c r="O11" s="98">
        <v>1.9289288729405158E-3</v>
      </c>
      <c r="P11" s="98">
        <v>2.2591207783682465E-3</v>
      </c>
      <c r="Q11" s="98">
        <v>4.1102446692991808E-4</v>
      </c>
      <c r="R11" s="98">
        <v>0</v>
      </c>
      <c r="S11" s="98">
        <v>3.9838134009069915E-4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4.2560157269052495E-4</v>
      </c>
      <c r="J19" s="122">
        <v>1.2888961019814893E-3</v>
      </c>
      <c r="K19" s="122">
        <v>3.7899106714073624E-4</v>
      </c>
      <c r="L19" s="122">
        <v>2.3531507368258544E-4</v>
      </c>
      <c r="M19" s="122">
        <v>0</v>
      </c>
      <c r="N19" s="122">
        <v>8.9820614000781982E-4</v>
      </c>
      <c r="O19" s="122">
        <v>2.2328737439869233E-2</v>
      </c>
      <c r="P19" s="122">
        <v>3.044244194737801E-2</v>
      </c>
      <c r="Q19" s="122">
        <v>9.9961961161814071E-3</v>
      </c>
      <c r="R19" s="122">
        <v>2.5788108405581031E-3</v>
      </c>
      <c r="S19" s="122">
        <v>1.0352488269544572E-2</v>
      </c>
      <c r="T19" s="122">
        <v>2.3294082016189913E-3</v>
      </c>
      <c r="U19" s="122">
        <v>4.7756704627887437E-4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4.2560157269052495E-4</v>
      </c>
      <c r="J21" s="98">
        <v>1.2888961019814893E-3</v>
      </c>
      <c r="K21" s="98">
        <v>3.7899106714073624E-4</v>
      </c>
      <c r="L21" s="98">
        <v>2.3531507368258544E-4</v>
      </c>
      <c r="M21" s="98">
        <v>0</v>
      </c>
      <c r="N21" s="98">
        <v>8.9820614000781982E-4</v>
      </c>
      <c r="O21" s="98">
        <v>2.2328737439869233E-2</v>
      </c>
      <c r="P21" s="98">
        <v>3.044244194737801E-2</v>
      </c>
      <c r="Q21" s="98">
        <v>9.9961961161814071E-3</v>
      </c>
      <c r="R21" s="98">
        <v>2.5788108405581031E-3</v>
      </c>
      <c r="S21" s="98">
        <v>1.0352488269544572E-2</v>
      </c>
      <c r="T21" s="98">
        <v>2.3294082016189913E-3</v>
      </c>
      <c r="U21" s="98">
        <v>4.7756704627887437E-4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0.13789251861209517</v>
      </c>
      <c r="H24" s="117">
        <f t="shared" si="7"/>
        <v>2.7886206325179836</v>
      </c>
      <c r="I24" s="117">
        <f t="shared" si="7"/>
        <v>2.6188802361349466</v>
      </c>
      <c r="J24" s="117">
        <f t="shared" si="7"/>
        <v>4.3162881889875893</v>
      </c>
      <c r="K24" s="117">
        <f t="shared" si="7"/>
        <v>3.6109638730292835</v>
      </c>
      <c r="L24" s="117">
        <f t="shared" si="7"/>
        <v>3.7990840375752515</v>
      </c>
      <c r="M24" s="117">
        <f t="shared" si="7"/>
        <v>3.4762513779631168</v>
      </c>
      <c r="N24" s="117">
        <f t="shared" si="7"/>
        <v>1.2595038871995787</v>
      </c>
      <c r="O24" s="117">
        <f t="shared" si="7"/>
        <v>5.6591914090405355</v>
      </c>
      <c r="P24" s="117">
        <f t="shared" si="7"/>
        <v>7.2765399222585092</v>
      </c>
      <c r="Q24" s="117">
        <f t="shared" si="7"/>
        <v>2.3347029408570972</v>
      </c>
      <c r="R24" s="117">
        <f t="shared" ref="R24:V24" si="8">R25+R28+R30+R39</f>
        <v>0.58452142075217961</v>
      </c>
      <c r="S24" s="117">
        <f t="shared" si="8"/>
        <v>0.72851323957165337</v>
      </c>
      <c r="T24" s="117">
        <f t="shared" si="8"/>
        <v>0</v>
      </c>
      <c r="U24" s="117">
        <f t="shared" si="8"/>
        <v>0</v>
      </c>
      <c r="V24" s="117">
        <f t="shared" si="8"/>
        <v>0.32930705106379837</v>
      </c>
      <c r="W24" s="117">
        <f t="shared" ref="W24:Y24" si="9">W25+W28+W30+W39</f>
        <v>3.027767892903837</v>
      </c>
      <c r="X24" s="117">
        <f t="shared" si="9"/>
        <v>9.6257197837229498</v>
      </c>
      <c r="Y24" s="117">
        <f t="shared" si="9"/>
        <v>5.0983655612963839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0.13748361525417238</v>
      </c>
      <c r="H25" s="122">
        <f t="shared" si="10"/>
        <v>2.7746630456204362</v>
      </c>
      <c r="I25" s="122">
        <f t="shared" si="10"/>
        <v>2.6052456942738251</v>
      </c>
      <c r="J25" s="122">
        <f t="shared" si="10"/>
        <v>4.2937256513145439</v>
      </c>
      <c r="K25" s="122">
        <f t="shared" si="10"/>
        <v>3.5907165640532539</v>
      </c>
      <c r="L25" s="122">
        <f t="shared" si="10"/>
        <v>3.7767850044368103</v>
      </c>
      <c r="M25" s="122">
        <f t="shared" si="10"/>
        <v>3.4477189681339095</v>
      </c>
      <c r="N25" s="122">
        <f t="shared" si="10"/>
        <v>1.2471091968099384</v>
      </c>
      <c r="O25" s="122">
        <f t="shared" si="10"/>
        <v>5.5255388973487181</v>
      </c>
      <c r="P25" s="122">
        <f t="shared" si="10"/>
        <v>7.1510915411382632</v>
      </c>
      <c r="Q25" s="122">
        <f t="shared" si="10"/>
        <v>2.2945771992714588</v>
      </c>
      <c r="R25" s="122">
        <f t="shared" ref="R25:V25" si="11">SUM(R26:R27)</f>
        <v>0.57639164256261488</v>
      </c>
      <c r="S25" s="122">
        <f t="shared" si="11"/>
        <v>0.71228540947083008</v>
      </c>
      <c r="T25" s="122">
        <f t="shared" si="11"/>
        <v>0</v>
      </c>
      <c r="U25" s="122">
        <f t="shared" si="11"/>
        <v>0</v>
      </c>
      <c r="V25" s="122">
        <f t="shared" si="11"/>
        <v>0.26551851975597068</v>
      </c>
      <c r="W25" s="122">
        <f t="shared" ref="W25:Y25" si="12">SUM(W26:W27)</f>
        <v>2.8778135491116918</v>
      </c>
      <c r="X25" s="122">
        <f t="shared" si="12"/>
        <v>9.2746184587496803</v>
      </c>
      <c r="Y25" s="122">
        <f t="shared" si="12"/>
        <v>4.8829307377575226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0.13748361525417238</v>
      </c>
      <c r="H26" s="98">
        <v>2.7746630456204362</v>
      </c>
      <c r="I26" s="98">
        <v>2.6052456942738251</v>
      </c>
      <c r="J26" s="98">
        <v>4.2937256513145439</v>
      </c>
      <c r="K26" s="98">
        <v>3.5907165640532539</v>
      </c>
      <c r="L26" s="98">
        <v>3.7767850044368103</v>
      </c>
      <c r="M26" s="98">
        <v>3.4477189681339095</v>
      </c>
      <c r="N26" s="98">
        <v>1.2471091968099384</v>
      </c>
      <c r="O26" s="98">
        <v>5.5255388973487181</v>
      </c>
      <c r="P26" s="98">
        <v>7.1510915411382632</v>
      </c>
      <c r="Q26" s="98">
        <v>2.2945771992714588</v>
      </c>
      <c r="R26" s="98">
        <v>0.57639164256261488</v>
      </c>
      <c r="S26" s="98">
        <v>0.71228540947083008</v>
      </c>
      <c r="T26" s="98">
        <v>0</v>
      </c>
      <c r="U26" s="98">
        <v>0</v>
      </c>
      <c r="V26" s="98">
        <v>0.26551851975597068</v>
      </c>
      <c r="W26" s="98">
        <v>2.8778135491116918</v>
      </c>
      <c r="X26" s="98">
        <v>9.2746184587496803</v>
      </c>
      <c r="Y26" s="98">
        <v>4.8829307377575226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2.2765641301325779E-3</v>
      </c>
      <c r="I30" s="122">
        <v>8.6649468040568133E-4</v>
      </c>
      <c r="J30" s="122">
        <v>2.7994641093289081E-3</v>
      </c>
      <c r="K30" s="122">
        <v>3.9506930889779265E-3</v>
      </c>
      <c r="L30" s="122">
        <v>3.7091423175169909E-3</v>
      </c>
      <c r="M30" s="122">
        <v>3.4331886701594923E-3</v>
      </c>
      <c r="N30" s="122">
        <v>2.6526084095554541E-3</v>
      </c>
      <c r="O30" s="122">
        <v>1.0217244046697525E-2</v>
      </c>
      <c r="P30" s="122">
        <v>9.0364831134729859E-3</v>
      </c>
      <c r="Q30" s="122">
        <v>2.0551223346495905E-3</v>
      </c>
      <c r="R30" s="122">
        <v>3.9334566789035139E-4</v>
      </c>
      <c r="S30" s="122">
        <v>7.9676268018139831E-4</v>
      </c>
      <c r="T30" s="122">
        <v>0</v>
      </c>
      <c r="U30" s="122">
        <v>0</v>
      </c>
      <c r="V30" s="122">
        <v>2.3233735206607854E-3</v>
      </c>
      <c r="W30" s="122">
        <v>5.1080613173540949E-3</v>
      </c>
      <c r="X30" s="122">
        <v>1.3495054156761756E-2</v>
      </c>
      <c r="Y30" s="122">
        <v>7.8305499346803305E-3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2.2765641301325779E-3</v>
      </c>
      <c r="I31" s="98">
        <v>8.6649468040568133E-4</v>
      </c>
      <c r="J31" s="98">
        <v>2.7994641093289081E-3</v>
      </c>
      <c r="K31" s="98">
        <v>3.9506930889779265E-3</v>
      </c>
      <c r="L31" s="98">
        <v>3.7091423175169909E-3</v>
      </c>
      <c r="M31" s="98">
        <v>3.4331886701594923E-3</v>
      </c>
      <c r="N31" s="98">
        <v>2.6526084095554541E-3</v>
      </c>
      <c r="O31" s="98">
        <v>1.0126876582937708E-2</v>
      </c>
      <c r="P31" s="98">
        <v>9.0364831134729859E-3</v>
      </c>
      <c r="Q31" s="98">
        <v>2.0551223346495905E-3</v>
      </c>
      <c r="R31" s="98">
        <v>3.9334566789035139E-4</v>
      </c>
      <c r="S31" s="98">
        <v>7.9676268018139831E-4</v>
      </c>
      <c r="T31" s="98">
        <v>0</v>
      </c>
      <c r="U31" s="98">
        <v>0</v>
      </c>
      <c r="V31" s="98">
        <v>2.3233735206607854E-3</v>
      </c>
      <c r="W31" s="98">
        <v>5.1080613173540949E-3</v>
      </c>
      <c r="X31" s="98">
        <v>1.3418999680774174E-2</v>
      </c>
      <c r="Y31" s="98">
        <v>7.7655570582451762E-3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9.0367463759815514E-5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7.6054475987581612E-5</v>
      </c>
      <c r="Y32" s="98">
        <v>6.4992876435153758E-5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9.0367463759815514E-5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7.6054475987581612E-5</v>
      </c>
      <c r="Y33" s="101">
        <v>6.4992876435153758E-5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4.0890335792277726E-4</v>
      </c>
      <c r="H39" s="122">
        <v>1.1681022767414957E-2</v>
      </c>
      <c r="I39" s="122">
        <v>1.2768047180715749E-2</v>
      </c>
      <c r="J39" s="122">
        <v>1.976307356371617E-2</v>
      </c>
      <c r="K39" s="122">
        <v>1.6296615887051662E-2</v>
      </c>
      <c r="L39" s="122">
        <v>1.858989082092425E-2</v>
      </c>
      <c r="M39" s="122">
        <v>2.5099221159047808E-2</v>
      </c>
      <c r="N39" s="122">
        <v>9.742081980084815E-3</v>
      </c>
      <c r="O39" s="122">
        <v>0.12343526764511981</v>
      </c>
      <c r="P39" s="122">
        <v>0.1164118980067735</v>
      </c>
      <c r="Q39" s="122">
        <v>3.8070619250988764E-2</v>
      </c>
      <c r="R39" s="122">
        <v>7.7364325216743093E-3</v>
      </c>
      <c r="S39" s="122">
        <v>1.543106742064191E-2</v>
      </c>
      <c r="T39" s="122">
        <v>0</v>
      </c>
      <c r="U39" s="122">
        <v>0</v>
      </c>
      <c r="V39" s="122">
        <v>6.1465157787166894E-2</v>
      </c>
      <c r="W39" s="122">
        <v>0.14484628247479087</v>
      </c>
      <c r="X39" s="122">
        <v>0.33760627081650768</v>
      </c>
      <c r="Y39" s="122">
        <v>0.20760427360418088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4.0890335792277726E-4</v>
      </c>
      <c r="H40" s="98">
        <v>1.1681022767414957E-2</v>
      </c>
      <c r="I40" s="98">
        <v>1.2768047180715749E-2</v>
      </c>
      <c r="J40" s="98">
        <v>1.976307356371617E-2</v>
      </c>
      <c r="K40" s="98">
        <v>1.6296615887051662E-2</v>
      </c>
      <c r="L40" s="98">
        <v>1.858989082092425E-2</v>
      </c>
      <c r="M40" s="98">
        <v>2.5099221159047808E-2</v>
      </c>
      <c r="N40" s="98">
        <v>9.742081980084815E-3</v>
      </c>
      <c r="O40" s="98">
        <v>0.12343526764511981</v>
      </c>
      <c r="P40" s="98">
        <v>0.1164118980067735</v>
      </c>
      <c r="Q40" s="98">
        <v>3.8070619250988764E-2</v>
      </c>
      <c r="R40" s="98">
        <v>7.7364325216743093E-3</v>
      </c>
      <c r="S40" s="98">
        <v>1.543106742064191E-2</v>
      </c>
      <c r="T40" s="98">
        <v>0</v>
      </c>
      <c r="U40" s="98">
        <v>0</v>
      </c>
      <c r="V40" s="98">
        <v>6.1465157787166894E-2</v>
      </c>
      <c r="W40" s="98">
        <v>0.14484628247479087</v>
      </c>
      <c r="X40" s="98">
        <v>0.33760627081650768</v>
      </c>
      <c r="Y40" s="98">
        <v>0.20760427360418088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246.32964468972727</v>
      </c>
      <c r="D43" s="117">
        <f t="shared" si="14"/>
        <v>244.88262523833993</v>
      </c>
      <c r="E43" s="117">
        <f t="shared" si="14"/>
        <v>272.98023322114051</v>
      </c>
      <c r="F43" s="117">
        <f t="shared" si="14"/>
        <v>351.53247181741085</v>
      </c>
      <c r="G43" s="117">
        <f t="shared" si="14"/>
        <v>132.97966139709487</v>
      </c>
      <c r="H43" s="117">
        <f t="shared" si="14"/>
        <v>90.605675898874651</v>
      </c>
      <c r="I43" s="117">
        <f t="shared" si="14"/>
        <v>93.116671614893974</v>
      </c>
      <c r="J43" s="117">
        <f t="shared" si="14"/>
        <v>161.91429086229942</v>
      </c>
      <c r="K43" s="117">
        <f t="shared" si="14"/>
        <v>145.37878978373323</v>
      </c>
      <c r="L43" s="117">
        <f t="shared" si="14"/>
        <v>93.98028901411972</v>
      </c>
      <c r="M43" s="117">
        <f t="shared" si="14"/>
        <v>90.75354780530202</v>
      </c>
      <c r="N43" s="117">
        <f t="shared" si="14"/>
        <v>87.941287938762727</v>
      </c>
      <c r="O43" s="117">
        <f t="shared" si="14"/>
        <v>93.440789399328551</v>
      </c>
      <c r="P43" s="117">
        <f t="shared" si="14"/>
        <v>62.625671597502155</v>
      </c>
      <c r="Q43" s="117">
        <f t="shared" si="14"/>
        <v>1.68152706918138E-3</v>
      </c>
      <c r="R43" s="117">
        <f t="shared" ref="R43:V43" si="15">R44+R47+R49+R58</f>
        <v>39.903823738712454</v>
      </c>
      <c r="S43" s="117">
        <f t="shared" si="15"/>
        <v>78.09786302170852</v>
      </c>
      <c r="T43" s="117">
        <f t="shared" si="15"/>
        <v>62.218940712384537</v>
      </c>
      <c r="U43" s="117">
        <f t="shared" si="15"/>
        <v>99.198726927531737</v>
      </c>
      <c r="V43" s="117">
        <f t="shared" si="15"/>
        <v>94.129806247039767</v>
      </c>
      <c r="W43" s="117">
        <f t="shared" ref="W43:Y43" si="16">W44+W47+W49+W58</f>
        <v>50.902540483431885</v>
      </c>
      <c r="X43" s="117">
        <f t="shared" si="16"/>
        <v>25.954045989732151</v>
      </c>
      <c r="Y43" s="117">
        <f t="shared" si="16"/>
        <v>23.646386685803062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244.9924202157078</v>
      </c>
      <c r="D44" s="122">
        <f t="shared" si="17"/>
        <v>243.65045907684092</v>
      </c>
      <c r="E44" s="122">
        <f t="shared" si="17"/>
        <v>271.6324404681306</v>
      </c>
      <c r="F44" s="122">
        <f t="shared" si="17"/>
        <v>350.11097503021887</v>
      </c>
      <c r="G44" s="122">
        <f t="shared" si="17"/>
        <v>132.4437017290619</v>
      </c>
      <c r="H44" s="122">
        <f t="shared" si="17"/>
        <v>90.264786791892149</v>
      </c>
      <c r="I44" s="122">
        <f t="shared" si="17"/>
        <v>92.677922301259201</v>
      </c>
      <c r="J44" s="122">
        <f t="shared" si="17"/>
        <v>158.66796893359702</v>
      </c>
      <c r="K44" s="122">
        <f t="shared" si="17"/>
        <v>143.34939789826589</v>
      </c>
      <c r="L44" s="122">
        <f t="shared" si="17"/>
        <v>91.895460098361369</v>
      </c>
      <c r="M44" s="122">
        <f t="shared" si="17"/>
        <v>88.532786853528009</v>
      </c>
      <c r="N44" s="122">
        <f t="shared" si="17"/>
        <v>85.285440061580601</v>
      </c>
      <c r="O44" s="122">
        <f t="shared" si="17"/>
        <v>87.505398355080843</v>
      </c>
      <c r="P44" s="122">
        <f t="shared" si="17"/>
        <v>60.226455871053226</v>
      </c>
      <c r="Q44" s="122">
        <f t="shared" si="17"/>
        <v>1.68152706918138E-3</v>
      </c>
      <c r="R44" s="122">
        <f t="shared" ref="R44:V44" si="18">SUM(R45:R46)</f>
        <v>39.027732011659126</v>
      </c>
      <c r="S44" s="122">
        <f t="shared" si="18"/>
        <v>75.260650424016859</v>
      </c>
      <c r="T44" s="122">
        <f t="shared" si="18"/>
        <v>58.251752499967139</v>
      </c>
      <c r="U44" s="122">
        <f t="shared" si="18"/>
        <v>92.15982853610943</v>
      </c>
      <c r="V44" s="122">
        <f t="shared" si="18"/>
        <v>87.064423300798694</v>
      </c>
      <c r="W44" s="122">
        <f t="shared" ref="W44:Y44" si="19">SUM(W45:W46)</f>
        <v>46.177230968079655</v>
      </c>
      <c r="X44" s="122">
        <f t="shared" si="19"/>
        <v>23.220463409158178</v>
      </c>
      <c r="Y44" s="122">
        <f t="shared" si="19"/>
        <v>19.342515350190265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244.9924202157078</v>
      </c>
      <c r="D45" s="98">
        <v>243.65045907684092</v>
      </c>
      <c r="E45" s="98">
        <v>271.6324404681306</v>
      </c>
      <c r="F45" s="98">
        <v>350.11097503021887</v>
      </c>
      <c r="G45" s="98">
        <v>132.4437017290619</v>
      </c>
      <c r="H45" s="98">
        <v>90.264786791892149</v>
      </c>
      <c r="I45" s="98">
        <v>92.677922301259201</v>
      </c>
      <c r="J45" s="98">
        <v>158.66796893359702</v>
      </c>
      <c r="K45" s="98">
        <v>143.34939789826589</v>
      </c>
      <c r="L45" s="98">
        <v>91.895460098361369</v>
      </c>
      <c r="M45" s="98">
        <v>88.532786853528009</v>
      </c>
      <c r="N45" s="98">
        <v>85.285440061580601</v>
      </c>
      <c r="O45" s="98">
        <v>87.505398355080843</v>
      </c>
      <c r="P45" s="98">
        <v>60.226455871053226</v>
      </c>
      <c r="Q45" s="98">
        <v>1.68152706918138E-3</v>
      </c>
      <c r="R45" s="98">
        <v>39.027732011659126</v>
      </c>
      <c r="S45" s="98">
        <v>75.260650424016859</v>
      </c>
      <c r="T45" s="98">
        <v>58.251752499967139</v>
      </c>
      <c r="U45" s="98">
        <v>92.15982853610943</v>
      </c>
      <c r="V45" s="98">
        <v>87.064423300798694</v>
      </c>
      <c r="W45" s="98">
        <v>46.177230968079655</v>
      </c>
      <c r="X45" s="98">
        <v>23.220463409158178</v>
      </c>
      <c r="Y45" s="98">
        <v>19.342515350190265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0.7716662427628822</v>
      </c>
      <c r="D49" s="122">
        <v>0.81610362665563274</v>
      </c>
      <c r="E49" s="122">
        <v>0.85322203820182496</v>
      </c>
      <c r="F49" s="122">
        <v>0.57927762780301373</v>
      </c>
      <c r="G49" s="122">
        <v>0.18777845876171831</v>
      </c>
      <c r="H49" s="122">
        <v>6.8331909076145905E-2</v>
      </c>
      <c r="I49" s="122">
        <v>0.10635448536347386</v>
      </c>
      <c r="J49" s="122">
        <v>2.7082078061251353</v>
      </c>
      <c r="K49" s="122">
        <v>1.6022689527997325</v>
      </c>
      <c r="L49" s="122">
        <v>1.7160901952977401</v>
      </c>
      <c r="M49" s="122">
        <v>1.919570297865427</v>
      </c>
      <c r="N49" s="122">
        <v>2.4945162358807234</v>
      </c>
      <c r="O49" s="122">
        <v>3.245154509778966</v>
      </c>
      <c r="P49" s="122">
        <v>0.47744525119484932</v>
      </c>
      <c r="Q49" s="122">
        <v>0</v>
      </c>
      <c r="R49" s="122">
        <v>0.29149514650527231</v>
      </c>
      <c r="S49" s="122">
        <v>1.087056090236566</v>
      </c>
      <c r="T49" s="122">
        <v>0.99882334109431659</v>
      </c>
      <c r="U49" s="122">
        <v>2.4284661266460592</v>
      </c>
      <c r="V49" s="122">
        <v>3.1672408818009576</v>
      </c>
      <c r="W49" s="122">
        <v>2.8613596965505104</v>
      </c>
      <c r="X49" s="122">
        <v>2.1167126989012948</v>
      </c>
      <c r="Y49" s="122">
        <v>3.5606829275843834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0.76824183378879862</v>
      </c>
      <c r="D50" s="98">
        <v>0.81610362665563274</v>
      </c>
      <c r="E50" s="98">
        <v>0.84928085054876401</v>
      </c>
      <c r="F50" s="98">
        <v>0.57927762780301373</v>
      </c>
      <c r="G50" s="98">
        <v>0.18777845876171831</v>
      </c>
      <c r="H50" s="98">
        <v>6.8331909076145905E-2</v>
      </c>
      <c r="I50" s="98">
        <v>0.10499073760074192</v>
      </c>
      <c r="J50" s="98">
        <v>2.6860861662904116</v>
      </c>
      <c r="K50" s="98">
        <v>1.6007351734576545</v>
      </c>
      <c r="L50" s="98">
        <v>1.7107638115827553</v>
      </c>
      <c r="M50" s="98">
        <v>1.9123862030064163</v>
      </c>
      <c r="N50" s="98">
        <v>2.4859068804102633</v>
      </c>
      <c r="O50" s="98">
        <v>3.245154509778966</v>
      </c>
      <c r="P50" s="98">
        <v>0.47744525119484932</v>
      </c>
      <c r="Q50" s="98">
        <v>0</v>
      </c>
      <c r="R50" s="98">
        <v>0.29149514650527231</v>
      </c>
      <c r="S50" s="98">
        <v>1.087056090236566</v>
      </c>
      <c r="T50" s="98">
        <v>0.99278726968369901</v>
      </c>
      <c r="U50" s="98">
        <v>2.414263778669548</v>
      </c>
      <c r="V50" s="98">
        <v>3.1591355257126117</v>
      </c>
      <c r="W50" s="98">
        <v>2.8531495953617827</v>
      </c>
      <c r="X50" s="98">
        <v>2.0929079022176578</v>
      </c>
      <c r="Y50" s="98">
        <v>3.5337470942827509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3.4244089740835403E-3</v>
      </c>
      <c r="D51" s="98">
        <v>0</v>
      </c>
      <c r="E51" s="98">
        <v>3.9411876530609756E-3</v>
      </c>
      <c r="F51" s="98">
        <v>0</v>
      </c>
      <c r="G51" s="98">
        <v>0</v>
      </c>
      <c r="H51" s="98">
        <v>0</v>
      </c>
      <c r="I51" s="98">
        <v>1.3637477627319388E-3</v>
      </c>
      <c r="J51" s="98">
        <v>2.212163983472356E-2</v>
      </c>
      <c r="K51" s="98">
        <v>1.5337793420780719E-3</v>
      </c>
      <c r="L51" s="98">
        <v>5.3263837149849433E-3</v>
      </c>
      <c r="M51" s="98">
        <v>7.1840948590106363E-3</v>
      </c>
      <c r="N51" s="98">
        <v>8.6093554704598455E-3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6.0360714106175804E-3</v>
      </c>
      <c r="U51" s="98">
        <v>1.420234797651119E-2</v>
      </c>
      <c r="V51" s="98">
        <v>8.1053560883460815E-3</v>
      </c>
      <c r="W51" s="98">
        <v>8.2101011887277028E-3</v>
      </c>
      <c r="X51" s="98">
        <v>2.3804796683637046E-2</v>
      </c>
      <c r="Y51" s="98">
        <v>2.6935833301632708E-2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3.4244089740835403E-3</v>
      </c>
      <c r="D52" s="101">
        <v>0</v>
      </c>
      <c r="E52" s="101">
        <v>3.9411876530609756E-3</v>
      </c>
      <c r="F52" s="101">
        <v>0</v>
      </c>
      <c r="G52" s="101">
        <v>0</v>
      </c>
      <c r="H52" s="101">
        <v>0</v>
      </c>
      <c r="I52" s="101">
        <v>1.3637477627319388E-3</v>
      </c>
      <c r="J52" s="101">
        <v>2.212163983472356E-2</v>
      </c>
      <c r="K52" s="101">
        <v>1.5337793420780719E-3</v>
      </c>
      <c r="L52" s="101">
        <v>5.3263837149849433E-3</v>
      </c>
      <c r="M52" s="101">
        <v>7.1840948590106363E-3</v>
      </c>
      <c r="N52" s="101">
        <v>8.6093554704598455E-3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6.0360714106175804E-3</v>
      </c>
      <c r="U52" s="101">
        <v>1.420234797651119E-2</v>
      </c>
      <c r="V52" s="101">
        <v>8.1053560883460815E-3</v>
      </c>
      <c r="W52" s="101">
        <v>8.2101011887277028E-3</v>
      </c>
      <c r="X52" s="101">
        <v>2.3804796683637046E-2</v>
      </c>
      <c r="Y52" s="101">
        <v>2.6935833301632708E-2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0.56555823125660509</v>
      </c>
      <c r="D58" s="122">
        <v>0.4160625348433753</v>
      </c>
      <c r="E58" s="122">
        <v>0.49457071480809633</v>
      </c>
      <c r="F58" s="122">
        <v>0.84221915938894809</v>
      </c>
      <c r="G58" s="122">
        <v>0.34818120927124491</v>
      </c>
      <c r="H58" s="122">
        <v>0.27255719790634891</v>
      </c>
      <c r="I58" s="122">
        <v>0.33239482827130007</v>
      </c>
      <c r="J58" s="122">
        <v>0.53811412257727176</v>
      </c>
      <c r="K58" s="122">
        <v>0.42712293266760981</v>
      </c>
      <c r="L58" s="122">
        <v>0.3687387204606114</v>
      </c>
      <c r="M58" s="122">
        <v>0.30119065390857369</v>
      </c>
      <c r="N58" s="122">
        <v>0.16133164130140454</v>
      </c>
      <c r="O58" s="122">
        <v>2.6902365344687396</v>
      </c>
      <c r="P58" s="122">
        <v>1.9217704752540792</v>
      </c>
      <c r="Q58" s="122">
        <v>0</v>
      </c>
      <c r="R58" s="122">
        <v>0.58459658054805619</v>
      </c>
      <c r="S58" s="122">
        <v>1.7501565074550822</v>
      </c>
      <c r="T58" s="122">
        <v>2.9683648713230806</v>
      </c>
      <c r="U58" s="122">
        <v>4.6104322647762528</v>
      </c>
      <c r="V58" s="122">
        <v>3.8981420644401021</v>
      </c>
      <c r="W58" s="122">
        <v>1.8639498188017232</v>
      </c>
      <c r="X58" s="122">
        <v>0.61686988167267887</v>
      </c>
      <c r="Y58" s="122">
        <v>0.74318840802841213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0.56555823125660509</v>
      </c>
      <c r="D59" s="98">
        <v>0.4160625348433753</v>
      </c>
      <c r="E59" s="98">
        <v>0.49457071480809633</v>
      </c>
      <c r="F59" s="98">
        <v>0.84221915938894809</v>
      </c>
      <c r="G59" s="98">
        <v>0.34818120927124491</v>
      </c>
      <c r="H59" s="98">
        <v>0.27255719790634891</v>
      </c>
      <c r="I59" s="98">
        <v>0.33239482827130007</v>
      </c>
      <c r="J59" s="98">
        <v>0.53811412257727176</v>
      </c>
      <c r="K59" s="98">
        <v>0.42712293266760981</v>
      </c>
      <c r="L59" s="98">
        <v>0.3687387204606114</v>
      </c>
      <c r="M59" s="98">
        <v>0.30119065390857369</v>
      </c>
      <c r="N59" s="98">
        <v>0.16133164130140454</v>
      </c>
      <c r="O59" s="98">
        <v>2.6902365344687396</v>
      </c>
      <c r="P59" s="98">
        <v>1.9217704752540792</v>
      </c>
      <c r="Q59" s="98">
        <v>0</v>
      </c>
      <c r="R59" s="98">
        <v>0.58459658054805619</v>
      </c>
      <c r="S59" s="98">
        <v>1.7501565074550822</v>
      </c>
      <c r="T59" s="98">
        <v>2.9683648713230806</v>
      </c>
      <c r="U59" s="98">
        <v>4.6104322647762528</v>
      </c>
      <c r="V59" s="98">
        <v>3.8981420644401021</v>
      </c>
      <c r="W59" s="98">
        <v>1.8639498188017232</v>
      </c>
      <c r="X59" s="98">
        <v>0.61686988167267887</v>
      </c>
      <c r="Y59" s="98">
        <v>0.74318840802841213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0.89320082904981934</v>
      </c>
      <c r="D62" s="117">
        <f t="shared" si="21"/>
        <v>3.5203667413934534</v>
      </c>
      <c r="E62" s="117">
        <f t="shared" si="21"/>
        <v>7.4160698539402423</v>
      </c>
      <c r="F62" s="117">
        <f t="shared" si="21"/>
        <v>18.604016318597601</v>
      </c>
      <c r="G62" s="117">
        <f t="shared" si="21"/>
        <v>22.743755493053655</v>
      </c>
      <c r="H62" s="117">
        <f t="shared" si="21"/>
        <v>36.040617916251392</v>
      </c>
      <c r="I62" s="117">
        <f t="shared" si="21"/>
        <v>36.129124323231672</v>
      </c>
      <c r="J62" s="117">
        <f t="shared" si="21"/>
        <v>35.483179028838144</v>
      </c>
      <c r="K62" s="117">
        <f t="shared" si="21"/>
        <v>35.870152248872927</v>
      </c>
      <c r="L62" s="117">
        <f t="shared" si="21"/>
        <v>16.18688965379496</v>
      </c>
      <c r="M62" s="117">
        <f t="shared" si="21"/>
        <v>15.538406023719865</v>
      </c>
      <c r="N62" s="117">
        <f t="shared" si="21"/>
        <v>7.2105116292523279</v>
      </c>
      <c r="O62" s="117">
        <f t="shared" si="21"/>
        <v>14.820508482811205</v>
      </c>
      <c r="P62" s="117">
        <f t="shared" si="21"/>
        <v>23.339527024284674</v>
      </c>
      <c r="Q62" s="117">
        <f t="shared" si="21"/>
        <v>40.211363515245324</v>
      </c>
      <c r="R62" s="117">
        <f t="shared" ref="R62:V62" si="22">R63+R66+R68+R77</f>
        <v>21.194487832265054</v>
      </c>
      <c r="S62" s="117">
        <f t="shared" si="22"/>
        <v>27.752288592564511</v>
      </c>
      <c r="T62" s="117">
        <f t="shared" si="22"/>
        <v>26.320170930598298</v>
      </c>
      <c r="U62" s="117">
        <f t="shared" si="22"/>
        <v>33.172180053460707</v>
      </c>
      <c r="V62" s="117">
        <f t="shared" si="22"/>
        <v>34.601130793239072</v>
      </c>
      <c r="W62" s="117">
        <f t="shared" ref="W62:Y62" si="23">W63+W66+W68+W77</f>
        <v>21.70220212635347</v>
      </c>
      <c r="X62" s="117">
        <f t="shared" si="23"/>
        <v>11.354920619245261</v>
      </c>
      <c r="Y62" s="117">
        <f t="shared" si="23"/>
        <v>7.4629234087902212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0.88789252053140666</v>
      </c>
      <c r="D63" s="122">
        <f t="shared" si="24"/>
        <v>3.4669517749552918</v>
      </c>
      <c r="E63" s="122">
        <f t="shared" si="24"/>
        <v>7.2899936572807595</v>
      </c>
      <c r="F63" s="122">
        <f t="shared" si="24"/>
        <v>18.250481099405683</v>
      </c>
      <c r="G63" s="122">
        <f t="shared" si="24"/>
        <v>22.344474605067592</v>
      </c>
      <c r="H63" s="122">
        <f t="shared" si="24"/>
        <v>35.450926494095988</v>
      </c>
      <c r="I63" s="122">
        <f t="shared" si="24"/>
        <v>35.600931347262481</v>
      </c>
      <c r="J63" s="122">
        <f t="shared" si="24"/>
        <v>35.030628802900125</v>
      </c>
      <c r="K63" s="122">
        <f t="shared" si="24"/>
        <v>35.465516755518344</v>
      </c>
      <c r="L63" s="122">
        <f t="shared" si="24"/>
        <v>16.052112576082308</v>
      </c>
      <c r="M63" s="122">
        <f t="shared" si="24"/>
        <v>15.455328163103438</v>
      </c>
      <c r="N63" s="122">
        <f t="shared" si="24"/>
        <v>7.1584382286245383</v>
      </c>
      <c r="O63" s="122">
        <f t="shared" si="24"/>
        <v>14.622631861817732</v>
      </c>
      <c r="P63" s="122">
        <f t="shared" si="24"/>
        <v>23.021917383432868</v>
      </c>
      <c r="Q63" s="122">
        <f t="shared" si="24"/>
        <v>39.609722228672538</v>
      </c>
      <c r="R63" s="122">
        <f t="shared" ref="R63:V63" si="25">SUM(R64:R65)</f>
        <v>20.717999132378964</v>
      </c>
      <c r="S63" s="122">
        <f t="shared" si="25"/>
        <v>26.919577196104488</v>
      </c>
      <c r="T63" s="122">
        <f t="shared" si="25"/>
        <v>25.572487778053823</v>
      </c>
      <c r="U63" s="122">
        <f t="shared" si="25"/>
        <v>32.573508701108032</v>
      </c>
      <c r="V63" s="122">
        <f t="shared" si="25"/>
        <v>34.12840687115213</v>
      </c>
      <c r="W63" s="122">
        <f t="shared" ref="W63:Y63" si="26">SUM(W64:W65)</f>
        <v>21.348635694232019</v>
      </c>
      <c r="X63" s="122">
        <f t="shared" si="26"/>
        <v>11.114627844506256</v>
      </c>
      <c r="Y63" s="122">
        <f t="shared" si="26"/>
        <v>7.203068843366097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0.88789252053140666</v>
      </c>
      <c r="D64" s="98">
        <v>3.4669517749552918</v>
      </c>
      <c r="E64" s="98">
        <v>7.2899936572807595</v>
      </c>
      <c r="F64" s="98">
        <v>18.250481099405683</v>
      </c>
      <c r="G64" s="98">
        <v>22.344474605067592</v>
      </c>
      <c r="H64" s="98">
        <v>35.450926494095988</v>
      </c>
      <c r="I64" s="98">
        <v>35.600931347262481</v>
      </c>
      <c r="J64" s="98">
        <v>35.030628802900125</v>
      </c>
      <c r="K64" s="98">
        <v>35.465516755518344</v>
      </c>
      <c r="L64" s="98">
        <v>16.052112576082308</v>
      </c>
      <c r="M64" s="98">
        <v>15.455328163103438</v>
      </c>
      <c r="N64" s="98">
        <v>7.1584382286245383</v>
      </c>
      <c r="O64" s="98">
        <v>14.622631861817732</v>
      </c>
      <c r="P64" s="98">
        <v>23.021917383432868</v>
      </c>
      <c r="Q64" s="98">
        <v>39.609722228672538</v>
      </c>
      <c r="R64" s="98">
        <v>20.717999132378964</v>
      </c>
      <c r="S64" s="98">
        <v>26.919577196104488</v>
      </c>
      <c r="T64" s="98">
        <v>25.572487778053823</v>
      </c>
      <c r="U64" s="98">
        <v>32.573508701108032</v>
      </c>
      <c r="V64" s="98">
        <v>34.12840687115213</v>
      </c>
      <c r="W64" s="98">
        <v>21.348635694232019</v>
      </c>
      <c r="X64" s="98">
        <v>11.114627844506256</v>
      </c>
      <c r="Y64" s="98">
        <v>7.203068843366097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4.7321887412932395E-3</v>
      </c>
      <c r="D68" s="122">
        <v>4.8033695545048202E-2</v>
      </c>
      <c r="E68" s="122">
        <v>0.11445486450518369</v>
      </c>
      <c r="F68" s="122">
        <v>0.32379407045826614</v>
      </c>
      <c r="G68" s="122">
        <v>0.36567718181977438</v>
      </c>
      <c r="H68" s="122">
        <v>0.54127280833907254</v>
      </c>
      <c r="I68" s="122">
        <v>0.48629292326711276</v>
      </c>
      <c r="J68" s="122">
        <v>0.41866651999553389</v>
      </c>
      <c r="K68" s="122">
        <v>0.37362184033650814</v>
      </c>
      <c r="L68" s="122">
        <v>0.12136481284108154</v>
      </c>
      <c r="M68" s="122">
        <v>7.4771833537471244E-2</v>
      </c>
      <c r="N68" s="122">
        <v>4.604956289062262E-2</v>
      </c>
      <c r="O68" s="122">
        <v>0.17423156459593833</v>
      </c>
      <c r="P68" s="122">
        <v>0.25848328677000404</v>
      </c>
      <c r="Q68" s="122">
        <v>0.50156045712677422</v>
      </c>
      <c r="R68" s="122">
        <v>0.35357750075252736</v>
      </c>
      <c r="S68" s="122">
        <v>0.72449884270720888</v>
      </c>
      <c r="T68" s="122">
        <v>0.63764913003737156</v>
      </c>
      <c r="U68" s="122">
        <v>0.48336614147247203</v>
      </c>
      <c r="V68" s="122">
        <v>0.38284066239986653</v>
      </c>
      <c r="W68" s="122">
        <v>0.26338952768633578</v>
      </c>
      <c r="X68" s="122">
        <v>0.1757642130250289</v>
      </c>
      <c r="Y68" s="122">
        <v>0.1891502154162415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4.7321887412932395E-3</v>
      </c>
      <c r="D69" s="98">
        <v>4.800511972408486E-2</v>
      </c>
      <c r="E69" s="98">
        <v>0.11422859186010856</v>
      </c>
      <c r="F69" s="98">
        <v>0.323476656533419</v>
      </c>
      <c r="G69" s="98">
        <v>0.36473887674379701</v>
      </c>
      <c r="H69" s="98">
        <v>0.53930678016257749</v>
      </c>
      <c r="I69" s="98">
        <v>0.48449919382035983</v>
      </c>
      <c r="J69" s="98">
        <v>0.41688523787115178</v>
      </c>
      <c r="K69" s="98">
        <v>0.37166137698563451</v>
      </c>
      <c r="L69" s="98">
        <v>0.12102913342719314</v>
      </c>
      <c r="M69" s="98">
        <v>7.4621955053300271E-2</v>
      </c>
      <c r="N69" s="98">
        <v>4.5873018449507655E-2</v>
      </c>
      <c r="O69" s="98">
        <v>0.1737485168915813</v>
      </c>
      <c r="P69" s="98">
        <v>0.25842417301934939</v>
      </c>
      <c r="Q69" s="98">
        <v>0.4989195646797962</v>
      </c>
      <c r="R69" s="98">
        <v>0.35357750075252736</v>
      </c>
      <c r="S69" s="98">
        <v>0.72015396944338528</v>
      </c>
      <c r="T69" s="98">
        <v>0.63398041677115335</v>
      </c>
      <c r="U69" s="98">
        <v>0.48161137773095886</v>
      </c>
      <c r="V69" s="98">
        <v>0.38117806771687157</v>
      </c>
      <c r="W69" s="98">
        <v>0.26320891990351436</v>
      </c>
      <c r="X69" s="98">
        <v>0.17448631804634826</v>
      </c>
      <c r="Y69" s="98">
        <v>0.18693175412825122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2.857582096334333E-5</v>
      </c>
      <c r="E70" s="98">
        <v>2.2627264507512701E-4</v>
      </c>
      <c r="F70" s="98">
        <v>3.1741392484714424E-4</v>
      </c>
      <c r="G70" s="98">
        <v>9.3830507597739078E-4</v>
      </c>
      <c r="H70" s="98">
        <v>1.9660281764949938E-3</v>
      </c>
      <c r="I70" s="98">
        <v>1.7937294467529417E-3</v>
      </c>
      <c r="J70" s="98">
        <v>1.7812821243821091E-3</v>
      </c>
      <c r="K70" s="98">
        <v>1.9604633508736322E-3</v>
      </c>
      <c r="L70" s="98">
        <v>3.3567941388840762E-4</v>
      </c>
      <c r="M70" s="98">
        <v>1.4987848417096771E-4</v>
      </c>
      <c r="N70" s="98">
        <v>1.7654444111496627E-4</v>
      </c>
      <c r="O70" s="98">
        <v>4.8304770435702801E-4</v>
      </c>
      <c r="P70" s="98">
        <v>5.9113750654653733E-5</v>
      </c>
      <c r="Q70" s="98">
        <v>2.6408924469780611E-3</v>
      </c>
      <c r="R70" s="98">
        <v>0</v>
      </c>
      <c r="S70" s="98">
        <v>4.344873263823555E-3</v>
      </c>
      <c r="T70" s="98">
        <v>3.6687132662182372E-3</v>
      </c>
      <c r="U70" s="98">
        <v>1.7547637415131572E-3</v>
      </c>
      <c r="V70" s="98">
        <v>1.6625946829949465E-3</v>
      </c>
      <c r="W70" s="98">
        <v>1.8060778282139931E-4</v>
      </c>
      <c r="X70" s="98">
        <v>1.2778949786806442E-3</v>
      </c>
      <c r="Y70" s="98">
        <v>2.2184612879902746E-3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2.857582096334333E-5</v>
      </c>
      <c r="E71" s="101">
        <v>2.2627264507512701E-4</v>
      </c>
      <c r="F71" s="101">
        <v>3.1741392484714424E-4</v>
      </c>
      <c r="G71" s="101">
        <v>9.3830507597739078E-4</v>
      </c>
      <c r="H71" s="101">
        <v>1.9660281764949938E-3</v>
      </c>
      <c r="I71" s="101">
        <v>1.7937294467529417E-3</v>
      </c>
      <c r="J71" s="101">
        <v>1.7812821243821091E-3</v>
      </c>
      <c r="K71" s="101">
        <v>1.9604633508736322E-3</v>
      </c>
      <c r="L71" s="101">
        <v>3.3567941388840762E-4</v>
      </c>
      <c r="M71" s="101">
        <v>1.4987848417096771E-4</v>
      </c>
      <c r="N71" s="101">
        <v>1.7654444111496627E-4</v>
      </c>
      <c r="O71" s="101">
        <v>4.8304770435702801E-4</v>
      </c>
      <c r="P71" s="101">
        <v>5.9113750654653733E-5</v>
      </c>
      <c r="Q71" s="101">
        <v>2.6408924469780611E-3</v>
      </c>
      <c r="R71" s="101">
        <v>0</v>
      </c>
      <c r="S71" s="101">
        <v>4.344873263823555E-3</v>
      </c>
      <c r="T71" s="101">
        <v>3.6687132662182372E-3</v>
      </c>
      <c r="U71" s="101">
        <v>1.7547637415131572E-3</v>
      </c>
      <c r="V71" s="101">
        <v>1.6625946829949465E-3</v>
      </c>
      <c r="W71" s="101">
        <v>1.8060778282139931E-4</v>
      </c>
      <c r="X71" s="101">
        <v>1.2778949786806442E-3</v>
      </c>
      <c r="Y71" s="101">
        <v>2.2184612879902746E-3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5.7611977711942138E-4</v>
      </c>
      <c r="D77" s="122">
        <v>5.3812708931136547E-3</v>
      </c>
      <c r="E77" s="122">
        <v>1.1621332154299377E-2</v>
      </c>
      <c r="F77" s="122">
        <v>2.9741148733651253E-2</v>
      </c>
      <c r="G77" s="122">
        <v>3.3603706166290485E-2</v>
      </c>
      <c r="H77" s="122">
        <v>4.8418613816334409E-2</v>
      </c>
      <c r="I77" s="122">
        <v>4.1900052702072463E-2</v>
      </c>
      <c r="J77" s="122">
        <v>3.388370594248586E-2</v>
      </c>
      <c r="K77" s="122">
        <v>3.1013653018072348E-2</v>
      </c>
      <c r="L77" s="122">
        <v>1.3412264871568989E-2</v>
      </c>
      <c r="M77" s="122">
        <v>8.306027078955289E-3</v>
      </c>
      <c r="N77" s="122">
        <v>6.0238377371667519E-3</v>
      </c>
      <c r="O77" s="122">
        <v>2.3645056397533729E-2</v>
      </c>
      <c r="P77" s="122">
        <v>5.9126354081800919E-2</v>
      </c>
      <c r="Q77" s="122">
        <v>0.10008082944601285</v>
      </c>
      <c r="R77" s="122">
        <v>0.12291119913356131</v>
      </c>
      <c r="S77" s="122">
        <v>0.10821255375281265</v>
      </c>
      <c r="T77" s="122">
        <v>0.11003402250710338</v>
      </c>
      <c r="U77" s="122">
        <v>0.11530521088020494</v>
      </c>
      <c r="V77" s="122">
        <v>8.9883259687078804E-2</v>
      </c>
      <c r="W77" s="122">
        <v>9.0176904435113281E-2</v>
      </c>
      <c r="X77" s="122">
        <v>6.452856171397589E-2</v>
      </c>
      <c r="Y77" s="122">
        <v>7.0704350007882416E-2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5.7611977711942138E-4</v>
      </c>
      <c r="D78" s="98">
        <v>5.3812708931136547E-3</v>
      </c>
      <c r="E78" s="98">
        <v>1.1621332154299377E-2</v>
      </c>
      <c r="F78" s="98">
        <v>2.9741148733651253E-2</v>
      </c>
      <c r="G78" s="98">
        <v>3.3603706166290485E-2</v>
      </c>
      <c r="H78" s="98">
        <v>4.8418613816334409E-2</v>
      </c>
      <c r="I78" s="98">
        <v>4.1900052702072463E-2</v>
      </c>
      <c r="J78" s="98">
        <v>3.388370594248586E-2</v>
      </c>
      <c r="K78" s="98">
        <v>3.1013653018072348E-2</v>
      </c>
      <c r="L78" s="98">
        <v>1.3412264871568989E-2</v>
      </c>
      <c r="M78" s="98">
        <v>8.306027078955289E-3</v>
      </c>
      <c r="N78" s="98">
        <v>6.0238377371667519E-3</v>
      </c>
      <c r="O78" s="98">
        <v>2.3645056397533729E-2</v>
      </c>
      <c r="P78" s="98">
        <v>5.9126354081800919E-2</v>
      </c>
      <c r="Q78" s="98">
        <v>0.10008082944601285</v>
      </c>
      <c r="R78" s="98">
        <v>0.12291119913356131</v>
      </c>
      <c r="S78" s="98">
        <v>0.10821255375281265</v>
      </c>
      <c r="T78" s="98">
        <v>0.11003402250710338</v>
      </c>
      <c r="U78" s="98">
        <v>0.11530521088020494</v>
      </c>
      <c r="V78" s="98">
        <v>8.9883259687078804E-2</v>
      </c>
      <c r="W78" s="98">
        <v>9.0176904435113281E-2</v>
      </c>
      <c r="X78" s="98">
        <v>6.452856171397589E-2</v>
      </c>
      <c r="Y78" s="98">
        <v>7.0704350007882416E-2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0.13576804488205374</v>
      </c>
      <c r="D81" s="117">
        <f t="shared" si="28"/>
        <v>4.5837083638502731E-2</v>
      </c>
      <c r="E81" s="117">
        <f t="shared" si="28"/>
        <v>6.7856345970469717E-2</v>
      </c>
      <c r="F81" s="117">
        <f t="shared" si="28"/>
        <v>0.25019694603149695</v>
      </c>
      <c r="G81" s="117">
        <f t="shared" si="28"/>
        <v>0.23337348582626677</v>
      </c>
      <c r="H81" s="117">
        <f t="shared" si="28"/>
        <v>0.29120060249144736</v>
      </c>
      <c r="I81" s="117">
        <f t="shared" si="28"/>
        <v>0.35944923303722842</v>
      </c>
      <c r="J81" s="117">
        <f t="shared" si="28"/>
        <v>0.23199633919723792</v>
      </c>
      <c r="K81" s="117">
        <f t="shared" si="28"/>
        <v>0.2555713948109955</v>
      </c>
      <c r="L81" s="117">
        <f t="shared" si="28"/>
        <v>0.38484075444142835</v>
      </c>
      <c r="M81" s="117">
        <f t="shared" si="28"/>
        <v>0.6406459415585446</v>
      </c>
      <c r="N81" s="117">
        <f t="shared" si="28"/>
        <v>0.24088302781977017</v>
      </c>
      <c r="O81" s="117">
        <f t="shared" si="28"/>
        <v>1.1822003978910756</v>
      </c>
      <c r="P81" s="117">
        <f t="shared" si="28"/>
        <v>0.45866339486354518</v>
      </c>
      <c r="Q81" s="117">
        <f t="shared" si="28"/>
        <v>0.61260266985009526</v>
      </c>
      <c r="R81" s="117">
        <f t="shared" ref="R81:V81" si="29">R82+R85+R87+R100</f>
        <v>0.50268505556012288</v>
      </c>
      <c r="S81" s="117">
        <f t="shared" si="29"/>
        <v>0.78254743213913647</v>
      </c>
      <c r="T81" s="117">
        <f t="shared" si="29"/>
        <v>1.4684754388030912</v>
      </c>
      <c r="U81" s="117">
        <f t="shared" si="29"/>
        <v>0.56456870445469964</v>
      </c>
      <c r="V81" s="117">
        <f t="shared" si="29"/>
        <v>1.4149823127526879</v>
      </c>
      <c r="W81" s="117">
        <f t="shared" ref="W81:Y81" si="30">W82+W85+W87+W100</f>
        <v>2.2944327363607964</v>
      </c>
      <c r="X81" s="117">
        <f t="shared" si="30"/>
        <v>1.9240986394591317</v>
      </c>
      <c r="Y81" s="117">
        <f t="shared" si="30"/>
        <v>2.5460356707884348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5.5997744174636627E-2</v>
      </c>
      <c r="D87" s="122">
        <v>2.3833776507362691E-2</v>
      </c>
      <c r="E87" s="122">
        <v>3.0999925163467609E-2</v>
      </c>
      <c r="F87" s="122">
        <v>7.8711338597683408E-2</v>
      </c>
      <c r="G87" s="122">
        <v>5.7136138561549761E-2</v>
      </c>
      <c r="H87" s="122">
        <v>5.1637170647445836E-2</v>
      </c>
      <c r="I87" s="122">
        <v>2.7905607911309388E-2</v>
      </c>
      <c r="J87" s="122">
        <v>2.9210019152150258E-2</v>
      </c>
      <c r="K87" s="122">
        <v>5.205319175642014E-2</v>
      </c>
      <c r="L87" s="122">
        <v>6.8341980338350886E-2</v>
      </c>
      <c r="M87" s="122">
        <v>8.207818646640179E-2</v>
      </c>
      <c r="N87" s="122">
        <v>5.7372604138172537E-2</v>
      </c>
      <c r="O87" s="122">
        <v>0.11067188546768793</v>
      </c>
      <c r="P87" s="122">
        <v>3.7583537847412585E-2</v>
      </c>
      <c r="Q87" s="122">
        <v>3.2610610087825051E-2</v>
      </c>
      <c r="R87" s="122">
        <v>2.9969191479356692E-2</v>
      </c>
      <c r="S87" s="122">
        <v>4.5567465327972838E-2</v>
      </c>
      <c r="T87" s="122">
        <v>5.5922305341335417E-2</v>
      </c>
      <c r="U87" s="122">
        <v>3.0648746714918247E-2</v>
      </c>
      <c r="V87" s="122">
        <v>5.9213235013630822E-2</v>
      </c>
      <c r="W87" s="122">
        <v>7.9981012399354401E-2</v>
      </c>
      <c r="X87" s="122">
        <v>7.2024325153387747E-2</v>
      </c>
      <c r="Y87" s="122">
        <v>9.0548148957472652E-2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5.5827150389812785E-2</v>
      </c>
      <c r="D92" s="101">
        <v>2.3742371696861757E-2</v>
      </c>
      <c r="E92" s="101">
        <v>3.0911310396083389E-2</v>
      </c>
      <c r="F92" s="101">
        <v>7.861963422462219E-2</v>
      </c>
      <c r="G92" s="101">
        <v>5.7034215243825896E-2</v>
      </c>
      <c r="H92" s="101">
        <v>5.1450349340996251E-2</v>
      </c>
      <c r="I92" s="101">
        <v>2.7727829772981803E-2</v>
      </c>
      <c r="J92" s="101">
        <v>2.8927795796398714E-2</v>
      </c>
      <c r="K92" s="101">
        <v>5.1852846792835292E-2</v>
      </c>
      <c r="L92" s="101">
        <v>6.8155490084374715E-2</v>
      </c>
      <c r="M92" s="101">
        <v>8.2015062676032299E-2</v>
      </c>
      <c r="N92" s="101">
        <v>5.7362656856636704E-2</v>
      </c>
      <c r="O92" s="101">
        <v>0.1099489457576094</v>
      </c>
      <c r="P92" s="101">
        <v>3.750140492091289E-2</v>
      </c>
      <c r="Q92" s="101">
        <v>3.247093288746352E-2</v>
      </c>
      <c r="R92" s="101">
        <v>2.9894270759666702E-2</v>
      </c>
      <c r="S92" s="101">
        <v>4.54154727703397E-2</v>
      </c>
      <c r="T92" s="101">
        <v>5.565022198434711E-2</v>
      </c>
      <c r="U92" s="101">
        <v>3.0526606304727855E-2</v>
      </c>
      <c r="V92" s="101">
        <v>5.88587958567399E-2</v>
      </c>
      <c r="W92" s="101">
        <v>7.9764342109452421E-2</v>
      </c>
      <c r="X92" s="101">
        <v>7.1567998297462257E-2</v>
      </c>
      <c r="Y92" s="101">
        <v>8.9508262934510197E-2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1.7059378482384317E-4</v>
      </c>
      <c r="D93" s="104">
        <v>9.1404810500933683E-5</v>
      </c>
      <c r="E93" s="104">
        <v>8.8614767384218198E-5</v>
      </c>
      <c r="F93" s="104">
        <v>9.1704373061221429E-5</v>
      </c>
      <c r="G93" s="104">
        <v>1.0192331772386293E-4</v>
      </c>
      <c r="H93" s="104">
        <v>1.8682130644958689E-4</v>
      </c>
      <c r="I93" s="104">
        <v>1.7777813832758557E-4</v>
      </c>
      <c r="J93" s="104">
        <v>2.8222335575154369E-4</v>
      </c>
      <c r="K93" s="104">
        <v>2.0034496358484663E-4</v>
      </c>
      <c r="L93" s="104">
        <v>1.8649025397617037E-4</v>
      </c>
      <c r="M93" s="104">
        <v>6.3123790369493918E-5</v>
      </c>
      <c r="N93" s="104">
        <v>9.9472815358329562E-6</v>
      </c>
      <c r="O93" s="104">
        <v>7.2293971007852411E-4</v>
      </c>
      <c r="P93" s="104">
        <v>8.2132926499697443E-5</v>
      </c>
      <c r="Q93" s="104">
        <v>1.3967720036153379E-4</v>
      </c>
      <c r="R93" s="104">
        <v>7.4920719689989794E-5</v>
      </c>
      <c r="S93" s="104">
        <v>1.5199255763313776E-4</v>
      </c>
      <c r="T93" s="104">
        <v>2.7208335698830643E-4</v>
      </c>
      <c r="U93" s="104">
        <v>1.2214041019039285E-4</v>
      </c>
      <c r="V93" s="104">
        <v>3.5443915689092317E-4</v>
      </c>
      <c r="W93" s="104">
        <v>2.1667028990198477E-4</v>
      </c>
      <c r="X93" s="104">
        <v>4.5632685592548973E-4</v>
      </c>
      <c r="Y93" s="104">
        <v>1.0398860229624601E-3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1.7059378482384317E-4</v>
      </c>
      <c r="D94" s="98">
        <v>9.1404810500933683E-5</v>
      </c>
      <c r="E94" s="98">
        <v>8.8614767384218198E-5</v>
      </c>
      <c r="F94" s="98">
        <v>9.1704373061221429E-5</v>
      </c>
      <c r="G94" s="98">
        <v>1.0192331772386293E-4</v>
      </c>
      <c r="H94" s="98">
        <v>1.8682130644958689E-4</v>
      </c>
      <c r="I94" s="98">
        <v>1.7777813832758557E-4</v>
      </c>
      <c r="J94" s="98">
        <v>2.8222335575154369E-4</v>
      </c>
      <c r="K94" s="98">
        <v>2.0034496358484663E-4</v>
      </c>
      <c r="L94" s="98">
        <v>1.8649025397617037E-4</v>
      </c>
      <c r="M94" s="98">
        <v>6.3123790369493918E-5</v>
      </c>
      <c r="N94" s="98">
        <v>9.9472815358329562E-6</v>
      </c>
      <c r="O94" s="98">
        <v>7.2293971007852411E-4</v>
      </c>
      <c r="P94" s="98">
        <v>8.2132926499697443E-5</v>
      </c>
      <c r="Q94" s="98">
        <v>1.3967720036153379E-4</v>
      </c>
      <c r="R94" s="98">
        <v>7.4920719689989794E-5</v>
      </c>
      <c r="S94" s="98">
        <v>1.5199255763313776E-4</v>
      </c>
      <c r="T94" s="98">
        <v>2.7208335698830643E-4</v>
      </c>
      <c r="U94" s="98">
        <v>1.2214041019039285E-4</v>
      </c>
      <c r="V94" s="98">
        <v>3.5443915689092317E-4</v>
      </c>
      <c r="W94" s="98">
        <v>2.1667028990198477E-4</v>
      </c>
      <c r="X94" s="98">
        <v>4.5632685592548973E-4</v>
      </c>
      <c r="Y94" s="98">
        <v>1.0398860229624601E-3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7.9770300707417113E-2</v>
      </c>
      <c r="D100" s="122">
        <v>2.200330713114004E-2</v>
      </c>
      <c r="E100" s="122">
        <v>3.6856420807002105E-2</v>
      </c>
      <c r="F100" s="122">
        <v>0.17148560743381353</v>
      </c>
      <c r="G100" s="122">
        <v>0.17623734726471701</v>
      </c>
      <c r="H100" s="122">
        <v>0.2395634318440015</v>
      </c>
      <c r="I100" s="122">
        <v>0.33154362512591901</v>
      </c>
      <c r="J100" s="122">
        <v>0.20278632004508765</v>
      </c>
      <c r="K100" s="122">
        <v>0.20351820305457538</v>
      </c>
      <c r="L100" s="122">
        <v>0.31649877410307747</v>
      </c>
      <c r="M100" s="122">
        <v>0.55856775509214285</v>
      </c>
      <c r="N100" s="122">
        <v>0.18351042368159765</v>
      </c>
      <c r="O100" s="122">
        <v>1.0715285124233875</v>
      </c>
      <c r="P100" s="122">
        <v>0.4210798570161326</v>
      </c>
      <c r="Q100" s="122">
        <v>0.5799920597622702</v>
      </c>
      <c r="R100" s="122">
        <v>0.47271586408076616</v>
      </c>
      <c r="S100" s="122">
        <v>0.73697996681116362</v>
      </c>
      <c r="T100" s="122">
        <v>1.4125531334617558</v>
      </c>
      <c r="U100" s="122">
        <v>0.5339199577397814</v>
      </c>
      <c r="V100" s="122">
        <v>1.3557690777390572</v>
      </c>
      <c r="W100" s="122">
        <v>2.2144517239614419</v>
      </c>
      <c r="X100" s="122">
        <v>1.8520743143057439</v>
      </c>
      <c r="Y100" s="122">
        <v>2.4554875218309622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7.9770300707417113E-2</v>
      </c>
      <c r="D102" s="98">
        <v>2.200330713114004E-2</v>
      </c>
      <c r="E102" s="98">
        <v>3.6856420807002105E-2</v>
      </c>
      <c r="F102" s="98">
        <v>0.17148560743381353</v>
      </c>
      <c r="G102" s="98">
        <v>0.17623734726471701</v>
      </c>
      <c r="H102" s="98">
        <v>0.2395634318440015</v>
      </c>
      <c r="I102" s="98">
        <v>0.33154362512591901</v>
      </c>
      <c r="J102" s="98">
        <v>0.20278632004508765</v>
      </c>
      <c r="K102" s="98">
        <v>0.20351820305457538</v>
      </c>
      <c r="L102" s="98">
        <v>0.31649877410307747</v>
      </c>
      <c r="M102" s="98">
        <v>0.55856775509214285</v>
      </c>
      <c r="N102" s="98">
        <v>0.18351042368159765</v>
      </c>
      <c r="O102" s="98">
        <v>1.0715285124233875</v>
      </c>
      <c r="P102" s="98">
        <v>0.4210798570161326</v>
      </c>
      <c r="Q102" s="98">
        <v>0.5799920597622702</v>
      </c>
      <c r="R102" s="98">
        <v>0.47271586408076616</v>
      </c>
      <c r="S102" s="98">
        <v>0.73697996681116362</v>
      </c>
      <c r="T102" s="98">
        <v>1.4125531334617558</v>
      </c>
      <c r="U102" s="98">
        <v>0.5339199577397814</v>
      </c>
      <c r="V102" s="98">
        <v>1.3557690777390572</v>
      </c>
      <c r="W102" s="98">
        <v>2.2144517239614419</v>
      </c>
      <c r="X102" s="98">
        <v>1.8520743143057439</v>
      </c>
      <c r="Y102" s="98">
        <v>2.4554875218309622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6.6125555565737864E-4</v>
      </c>
      <c r="G105" s="117">
        <f t="shared" si="35"/>
        <v>2.0445167896138863E-4</v>
      </c>
      <c r="H105" s="117">
        <f t="shared" si="35"/>
        <v>2.0493022398973608E-4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6.6125555565737864E-4</v>
      </c>
      <c r="G120" s="122">
        <v>2.0445167896138863E-4</v>
      </c>
      <c r="H120" s="122">
        <v>2.0493022398973608E-4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6.6125555565737864E-4</v>
      </c>
      <c r="G121" s="98">
        <v>2.0445167896138863E-4</v>
      </c>
      <c r="H121" s="98">
        <v>2.0493022398973608E-4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9.6176958299722757E-3</v>
      </c>
      <c r="D124" s="117">
        <f t="shared" si="42"/>
        <v>1.2401864019369839E-2</v>
      </c>
      <c r="E124" s="117">
        <f t="shared" si="42"/>
        <v>2.334883202956678E-2</v>
      </c>
      <c r="F124" s="117">
        <f t="shared" si="42"/>
        <v>3.0638174078791883E-2</v>
      </c>
      <c r="G124" s="117">
        <f t="shared" si="42"/>
        <v>1.9831812859254699E-2</v>
      </c>
      <c r="H124" s="117">
        <f t="shared" si="42"/>
        <v>1.5779627247209677E-2</v>
      </c>
      <c r="I124" s="117">
        <f t="shared" si="42"/>
        <v>2.1492879420871514E-2</v>
      </c>
      <c r="J124" s="117">
        <f t="shared" si="42"/>
        <v>1.6540833308762444E-2</v>
      </c>
      <c r="K124" s="117">
        <f t="shared" si="42"/>
        <v>1.5917624819910926E-2</v>
      </c>
      <c r="L124" s="117">
        <f t="shared" si="42"/>
        <v>1.6236740084098394E-2</v>
      </c>
      <c r="M124" s="117">
        <f t="shared" si="42"/>
        <v>1.4751296646107042E-2</v>
      </c>
      <c r="N124" s="117">
        <f t="shared" si="42"/>
        <v>7.1856491200625585E-3</v>
      </c>
      <c r="O124" s="117">
        <f t="shared" si="42"/>
        <v>8.6806102856120837E-2</v>
      </c>
      <c r="P124" s="117">
        <f t="shared" si="42"/>
        <v>8.2803442096868199E-2</v>
      </c>
      <c r="Q124" s="117">
        <f t="shared" si="42"/>
        <v>6.8059207599532989E-2</v>
      </c>
      <c r="R124" s="117">
        <f t="shared" ref="R124:V124" si="43">R125+R128+R130+R139</f>
        <v>4.3046304030854493E-2</v>
      </c>
      <c r="S124" s="117">
        <f t="shared" si="43"/>
        <v>5.3911070988571737E-2</v>
      </c>
      <c r="T124" s="117">
        <f t="shared" si="43"/>
        <v>0.16468915985446267</v>
      </c>
      <c r="U124" s="117">
        <f t="shared" si="43"/>
        <v>0.11342217349123265</v>
      </c>
      <c r="V124" s="117">
        <f t="shared" si="43"/>
        <v>4.2699246781350453E-2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9.6176958299722757E-3</v>
      </c>
      <c r="D139" s="122">
        <v>1.2401864019369839E-2</v>
      </c>
      <c r="E139" s="122">
        <v>2.334883202956678E-2</v>
      </c>
      <c r="F139" s="122">
        <v>3.0638174078791883E-2</v>
      </c>
      <c r="G139" s="122">
        <v>1.9831812859254699E-2</v>
      </c>
      <c r="H139" s="122">
        <v>1.5779627247209677E-2</v>
      </c>
      <c r="I139" s="122">
        <v>2.1492879420871514E-2</v>
      </c>
      <c r="J139" s="122">
        <v>1.6540833308762444E-2</v>
      </c>
      <c r="K139" s="122">
        <v>1.5917624819910926E-2</v>
      </c>
      <c r="L139" s="122">
        <v>1.6236740084098394E-2</v>
      </c>
      <c r="M139" s="122">
        <v>1.4751296646107042E-2</v>
      </c>
      <c r="N139" s="122">
        <v>7.1856491200625585E-3</v>
      </c>
      <c r="O139" s="122">
        <v>8.6806102856120837E-2</v>
      </c>
      <c r="P139" s="122">
        <v>8.2803442096868199E-2</v>
      </c>
      <c r="Q139" s="122">
        <v>6.8059207599532989E-2</v>
      </c>
      <c r="R139" s="122">
        <v>4.3046304030854493E-2</v>
      </c>
      <c r="S139" s="122">
        <v>5.3911070988571737E-2</v>
      </c>
      <c r="T139" s="122">
        <v>0.16468915985446267</v>
      </c>
      <c r="U139" s="122">
        <v>0.11342217349123265</v>
      </c>
      <c r="V139" s="122">
        <v>4.2699246781350453E-2</v>
      </c>
      <c r="W139" s="122">
        <v>0</v>
      </c>
      <c r="X139" s="122">
        <v>0</v>
      </c>
      <c r="Y139" s="122">
        <v>0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9.6176958299722757E-3</v>
      </c>
      <c r="D140" s="98">
        <v>1.2401864019369839E-2</v>
      </c>
      <c r="E140" s="98">
        <v>2.334883202956678E-2</v>
      </c>
      <c r="F140" s="98">
        <v>3.0638174078791883E-2</v>
      </c>
      <c r="G140" s="98">
        <v>1.9831812859254699E-2</v>
      </c>
      <c r="H140" s="98">
        <v>1.5779627247209677E-2</v>
      </c>
      <c r="I140" s="98">
        <v>2.1492879420871514E-2</v>
      </c>
      <c r="J140" s="98">
        <v>1.6540833308762444E-2</v>
      </c>
      <c r="K140" s="98">
        <v>1.5917624819910926E-2</v>
      </c>
      <c r="L140" s="98">
        <v>1.6236740084098394E-2</v>
      </c>
      <c r="M140" s="98">
        <v>1.4751296646107042E-2</v>
      </c>
      <c r="N140" s="98">
        <v>7.1856491200625585E-3</v>
      </c>
      <c r="O140" s="98">
        <v>8.6806102856120837E-2</v>
      </c>
      <c r="P140" s="98">
        <v>8.2803442096868199E-2</v>
      </c>
      <c r="Q140" s="98">
        <v>6.8059207599532989E-2</v>
      </c>
      <c r="R140" s="98">
        <v>4.3046304030854493E-2</v>
      </c>
      <c r="S140" s="98">
        <v>5.3911070988571737E-2</v>
      </c>
      <c r="T140" s="98">
        <v>0.16468915985446267</v>
      </c>
      <c r="U140" s="98">
        <v>0.11342217349123265</v>
      </c>
      <c r="V140" s="98">
        <v>4.2699246781350453E-2</v>
      </c>
      <c r="W140" s="98">
        <v>0</v>
      </c>
      <c r="X140" s="98">
        <v>0</v>
      </c>
      <c r="Y140" s="98">
        <v>0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1.8856267130276844E-2</v>
      </c>
      <c r="D143" s="117">
        <f t="shared" si="49"/>
        <v>3.9452908512508864E-2</v>
      </c>
      <c r="E143" s="117">
        <f t="shared" si="49"/>
        <v>4.6360573708566929E-2</v>
      </c>
      <c r="F143" s="117">
        <f t="shared" si="49"/>
        <v>6.1407203177298433E-2</v>
      </c>
      <c r="G143" s="117">
        <f t="shared" si="49"/>
        <v>4.3778410901292697E-2</v>
      </c>
      <c r="H143" s="117">
        <f t="shared" si="49"/>
        <v>4.9386605890414229E-2</v>
      </c>
      <c r="I143" s="117">
        <f t="shared" si="49"/>
        <v>4.261367764163871E-2</v>
      </c>
      <c r="J143" s="117">
        <f t="shared" si="49"/>
        <v>2.6895803330544366E-2</v>
      </c>
      <c r="K143" s="117">
        <f t="shared" si="49"/>
        <v>1.5090733965237005E-2</v>
      </c>
      <c r="L143" s="117">
        <f t="shared" si="49"/>
        <v>2.1828402991076069E-2</v>
      </c>
      <c r="M143" s="117">
        <f t="shared" si="49"/>
        <v>3.2216404336877509E-2</v>
      </c>
      <c r="N143" s="117">
        <f t="shared" si="49"/>
        <v>1.9248416994466118E-2</v>
      </c>
      <c r="O143" s="117">
        <f t="shared" si="49"/>
        <v>0.2194519773652622</v>
      </c>
      <c r="P143" s="117">
        <f t="shared" si="49"/>
        <v>0.65492613897466168</v>
      </c>
      <c r="Q143" s="117">
        <f t="shared" si="49"/>
        <v>0.66683735090597318</v>
      </c>
      <c r="R143" s="117">
        <f t="shared" ref="R143:V143" si="50">R144+R146+R148+R157</f>
        <v>0.37223562562775564</v>
      </c>
      <c r="S143" s="117">
        <f t="shared" si="50"/>
        <v>0.55186082673376347</v>
      </c>
      <c r="T143" s="117">
        <f t="shared" si="50"/>
        <v>1.0159045694358508</v>
      </c>
      <c r="U143" s="117">
        <f t="shared" si="50"/>
        <v>0.75430562088308251</v>
      </c>
      <c r="V143" s="117">
        <f t="shared" si="50"/>
        <v>0.84726286921646765</v>
      </c>
      <c r="W143" s="117">
        <f t="shared" ref="W143:Y143" si="51">W144+W146+W148+W157</f>
        <v>0.80387349640748418</v>
      </c>
      <c r="X143" s="117">
        <f t="shared" si="51"/>
        <v>0.53604751592304933</v>
      </c>
      <c r="Y143" s="117">
        <f t="shared" si="51"/>
        <v>0.60722627422851949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7.7299131308971513E-3</v>
      </c>
      <c r="D148" s="122">
        <v>2.0250022288968463E-2</v>
      </c>
      <c r="E148" s="122">
        <v>2.0696155031439817E-2</v>
      </c>
      <c r="F148" s="122">
        <v>1.9086847615226197E-2</v>
      </c>
      <c r="G148" s="122">
        <v>1.0248335551624967E-2</v>
      </c>
      <c r="H148" s="122">
        <v>8.1956308684772786E-3</v>
      </c>
      <c r="I148" s="122">
        <v>3.0327313814198847E-3</v>
      </c>
      <c r="J148" s="122">
        <v>3.2660414608837261E-3</v>
      </c>
      <c r="K148" s="122">
        <v>2.9630198167334455E-3</v>
      </c>
      <c r="L148" s="122">
        <v>3.7091423175169909E-3</v>
      </c>
      <c r="M148" s="122">
        <v>3.8146540779549921E-3</v>
      </c>
      <c r="N148" s="122">
        <v>3.9789126143331818E-3</v>
      </c>
      <c r="O148" s="122">
        <v>1.64862628837542E-2</v>
      </c>
      <c r="P148" s="122">
        <v>4.534668142036432E-2</v>
      </c>
      <c r="Q148" s="122">
        <v>3.2610610087825051E-2</v>
      </c>
      <c r="R148" s="122">
        <v>2.0922241117878614E-2</v>
      </c>
      <c r="S148" s="122">
        <v>2.9157834105437604E-2</v>
      </c>
      <c r="T148" s="122">
        <v>3.3826071633284278E-2</v>
      </c>
      <c r="U148" s="122">
        <v>3.1030329293727347E-2</v>
      </c>
      <c r="V148" s="122">
        <v>2.9993846426925541E-2</v>
      </c>
      <c r="W148" s="122">
        <v>2.7184241191308297E-2</v>
      </c>
      <c r="X148" s="122">
        <v>2.0483926650117851E-2</v>
      </c>
      <c r="Y148" s="122">
        <v>2.1921788562950843E-2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7.7299131308971513E-3</v>
      </c>
      <c r="D149" s="98">
        <v>2.015861747846753E-2</v>
      </c>
      <c r="E149" s="98">
        <v>2.0607540264055597E-2</v>
      </c>
      <c r="F149" s="98">
        <v>1.9086847615226197E-2</v>
      </c>
      <c r="G149" s="98">
        <v>1.0248335551624967E-2</v>
      </c>
      <c r="H149" s="98">
        <v>8.1956308684772786E-3</v>
      </c>
      <c r="I149" s="98">
        <v>3.0327313814198847E-3</v>
      </c>
      <c r="J149" s="98">
        <v>3.2660414608837261E-3</v>
      </c>
      <c r="K149" s="98">
        <v>2.9630198167334455E-3</v>
      </c>
      <c r="L149" s="98">
        <v>3.7091423175169909E-3</v>
      </c>
      <c r="M149" s="98">
        <v>3.8146540779549921E-3</v>
      </c>
      <c r="N149" s="98">
        <v>3.9789126143331818E-3</v>
      </c>
      <c r="O149" s="98">
        <v>1.6395895419994384E-2</v>
      </c>
      <c r="P149" s="98">
        <v>4.5182415567364922E-2</v>
      </c>
      <c r="Q149" s="98">
        <v>3.247093288746352E-2</v>
      </c>
      <c r="R149" s="98">
        <v>2.0847320398188623E-2</v>
      </c>
      <c r="S149" s="98">
        <v>2.9081837826621035E-2</v>
      </c>
      <c r="T149" s="98">
        <v>3.3622009115543049E-2</v>
      </c>
      <c r="U149" s="98">
        <v>3.0908188883536955E-2</v>
      </c>
      <c r="V149" s="98">
        <v>2.981662684848008E-2</v>
      </c>
      <c r="W149" s="98">
        <v>2.7112017761340968E-2</v>
      </c>
      <c r="X149" s="98">
        <v>2.0331817698142688E-2</v>
      </c>
      <c r="Y149" s="98">
        <v>2.1661817057210229E-2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9.1404810500933683E-5</v>
      </c>
      <c r="E150" s="98">
        <v>8.8614767384218198E-5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9.0367463759815514E-5</v>
      </c>
      <c r="P150" s="98">
        <v>1.6426585299939489E-4</v>
      </c>
      <c r="Q150" s="98">
        <v>1.3967720036153379E-4</v>
      </c>
      <c r="R150" s="98">
        <v>7.4920719689989794E-5</v>
      </c>
      <c r="S150" s="98">
        <v>7.5996278816568881E-5</v>
      </c>
      <c r="T150" s="98">
        <v>2.0406251774122985E-4</v>
      </c>
      <c r="U150" s="98">
        <v>1.2214041019039285E-4</v>
      </c>
      <c r="V150" s="98">
        <v>1.7721957844546159E-4</v>
      </c>
      <c r="W150" s="98">
        <v>7.2223429967328251E-5</v>
      </c>
      <c r="X150" s="98">
        <v>1.5210895197516322E-4</v>
      </c>
      <c r="Y150" s="98">
        <v>2.5997150574061503E-4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9.1404810500933683E-5</v>
      </c>
      <c r="E151" s="101">
        <v>8.8614767384218198E-5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9.0367463759815514E-5</v>
      </c>
      <c r="P151" s="101">
        <v>1.6426585299939489E-4</v>
      </c>
      <c r="Q151" s="101">
        <v>1.3967720036153379E-4</v>
      </c>
      <c r="R151" s="101">
        <v>7.4920719689989794E-5</v>
      </c>
      <c r="S151" s="101">
        <v>7.5996278816568881E-5</v>
      </c>
      <c r="T151" s="101">
        <v>2.0406251774122985E-4</v>
      </c>
      <c r="U151" s="101">
        <v>1.2214041019039285E-4</v>
      </c>
      <c r="V151" s="101">
        <v>1.7721957844546159E-4</v>
      </c>
      <c r="W151" s="101">
        <v>7.2223429967328251E-5</v>
      </c>
      <c r="X151" s="101">
        <v>1.5210895197516322E-4</v>
      </c>
      <c r="Y151" s="101">
        <v>2.5997150574061503E-4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1.1126353999379692E-2</v>
      </c>
      <c r="D157" s="122">
        <v>1.9202886223540397E-2</v>
      </c>
      <c r="E157" s="122">
        <v>2.5664418677127116E-2</v>
      </c>
      <c r="F157" s="122">
        <v>4.2320355562072233E-2</v>
      </c>
      <c r="G157" s="122">
        <v>3.3530075349667732E-2</v>
      </c>
      <c r="H157" s="122">
        <v>4.119097502193695E-2</v>
      </c>
      <c r="I157" s="122">
        <v>3.9580946260218824E-2</v>
      </c>
      <c r="J157" s="122">
        <v>2.3629761869660638E-2</v>
      </c>
      <c r="K157" s="122">
        <v>1.212771414850356E-2</v>
      </c>
      <c r="L157" s="122">
        <v>1.8119260673559078E-2</v>
      </c>
      <c r="M157" s="122">
        <v>2.8401750258922519E-2</v>
      </c>
      <c r="N157" s="122">
        <v>1.5269504380132935E-2</v>
      </c>
      <c r="O157" s="122">
        <v>0.20296571448150799</v>
      </c>
      <c r="P157" s="122">
        <v>0.60957945755429732</v>
      </c>
      <c r="Q157" s="122">
        <v>0.63422674081814812</v>
      </c>
      <c r="R157" s="122">
        <v>0.35131338450987704</v>
      </c>
      <c r="S157" s="122">
        <v>0.52270299262832587</v>
      </c>
      <c r="T157" s="122">
        <v>0.98207849780256651</v>
      </c>
      <c r="U157" s="122">
        <v>0.72327529158935511</v>
      </c>
      <c r="V157" s="122">
        <v>0.81726902278954217</v>
      </c>
      <c r="W157" s="122">
        <v>0.77668925521617593</v>
      </c>
      <c r="X157" s="122">
        <v>0.51556358927293144</v>
      </c>
      <c r="Y157" s="122">
        <v>0.5853044856655687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1.1126353999379692E-2</v>
      </c>
      <c r="D158" s="98">
        <v>1.9202886223540397E-2</v>
      </c>
      <c r="E158" s="98">
        <v>2.5664418677127116E-2</v>
      </c>
      <c r="F158" s="98">
        <v>4.2320355562072233E-2</v>
      </c>
      <c r="G158" s="98">
        <v>3.3530075349667732E-2</v>
      </c>
      <c r="H158" s="98">
        <v>4.119097502193695E-2</v>
      </c>
      <c r="I158" s="98">
        <v>3.9580946260218824E-2</v>
      </c>
      <c r="J158" s="98">
        <v>2.3629761869660638E-2</v>
      </c>
      <c r="K158" s="98">
        <v>1.212771414850356E-2</v>
      </c>
      <c r="L158" s="98">
        <v>1.8119260673559078E-2</v>
      </c>
      <c r="M158" s="98">
        <v>2.8401750258922519E-2</v>
      </c>
      <c r="N158" s="98">
        <v>1.5269504380132935E-2</v>
      </c>
      <c r="O158" s="98">
        <v>0.20296571448150799</v>
      </c>
      <c r="P158" s="98">
        <v>0.60957945755429732</v>
      </c>
      <c r="Q158" s="98">
        <v>0.63422674081814812</v>
      </c>
      <c r="R158" s="98">
        <v>0.35131338450987704</v>
      </c>
      <c r="S158" s="98">
        <v>0.52270299262832587</v>
      </c>
      <c r="T158" s="98">
        <v>0.98207849780256651</v>
      </c>
      <c r="U158" s="98">
        <v>0.72327529158935511</v>
      </c>
      <c r="V158" s="98">
        <v>0.81726902278954217</v>
      </c>
      <c r="W158" s="98">
        <v>0.77668925521617593</v>
      </c>
      <c r="X158" s="98">
        <v>0.51556358927293144</v>
      </c>
      <c r="Y158" s="98">
        <v>0.5853044856655687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0.12576390548691285</v>
      </c>
      <c r="D161" s="117">
        <f t="shared" si="54"/>
        <v>0.16990129625607986</v>
      </c>
      <c r="E161" s="117">
        <f t="shared" si="54"/>
        <v>9.5222910758135063E-2</v>
      </c>
      <c r="F161" s="117">
        <f t="shared" si="54"/>
        <v>0.15403693763777365</v>
      </c>
      <c r="G161" s="117">
        <f t="shared" si="54"/>
        <v>5.5243311936186763E-2</v>
      </c>
      <c r="H161" s="117">
        <f t="shared" si="54"/>
        <v>0.11113931516163586</v>
      </c>
      <c r="I161" s="117">
        <f t="shared" si="54"/>
        <v>0.11450818091930376</v>
      </c>
      <c r="J161" s="117">
        <f t="shared" si="54"/>
        <v>0.15991147549787818</v>
      </c>
      <c r="K161" s="117">
        <f t="shared" si="54"/>
        <v>9.7012774450018116E-2</v>
      </c>
      <c r="L161" s="117">
        <f t="shared" si="54"/>
        <v>7.1361098457617303E-2</v>
      </c>
      <c r="M161" s="117">
        <f t="shared" si="54"/>
        <v>7.548479219676564E-2</v>
      </c>
      <c r="N161" s="117">
        <f t="shared" si="54"/>
        <v>3.4517228446514503E-2</v>
      </c>
      <c r="O161" s="117">
        <f t="shared" si="54"/>
        <v>0.59555970928347346</v>
      </c>
      <c r="P161" s="117">
        <f t="shared" si="54"/>
        <v>0.92726600344163967</v>
      </c>
      <c r="Q161" s="117">
        <f t="shared" si="54"/>
        <v>0.50815002001584153</v>
      </c>
      <c r="R161" s="117">
        <f t="shared" ref="R161:V161" si="55">R162+R164+R166+R175</f>
        <v>0.28876256194372002</v>
      </c>
      <c r="S161" s="117">
        <f t="shared" si="55"/>
        <v>0.2515251406686847</v>
      </c>
      <c r="T161" s="117">
        <f t="shared" si="55"/>
        <v>3.9128733311063452E-2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5.1273908372421691E-2</v>
      </c>
      <c r="D166" s="122">
        <v>8.7088849417061881E-2</v>
      </c>
      <c r="E166" s="122">
        <v>4.273628008010065E-2</v>
      </c>
      <c r="F166" s="122">
        <v>4.7354374658383235E-2</v>
      </c>
      <c r="G166" s="122">
        <v>1.2921814391179308E-2</v>
      </c>
      <c r="H166" s="122">
        <v>1.8305923694285416E-2</v>
      </c>
      <c r="I166" s="122">
        <v>8.3205885330177656E-3</v>
      </c>
      <c r="J166" s="122">
        <v>1.7918088262917447E-2</v>
      </c>
      <c r="K166" s="122">
        <v>1.8372128018315337E-2</v>
      </c>
      <c r="L166" s="122">
        <v>1.1591069742240598E-2</v>
      </c>
      <c r="M166" s="122">
        <v>8.7737043792964816E-3</v>
      </c>
      <c r="N166" s="122">
        <v>7.2946731262774995E-3</v>
      </c>
      <c r="O166" s="122">
        <v>4.5118698687146429E-2</v>
      </c>
      <c r="P166" s="122">
        <v>6.4405428885157281E-2</v>
      </c>
      <c r="Q166" s="122">
        <v>2.5142331082905766E-2</v>
      </c>
      <c r="R166" s="122">
        <v>1.6202093103194395E-2</v>
      </c>
      <c r="S166" s="122">
        <v>1.3222580501809638E-2</v>
      </c>
      <c r="T166" s="122">
        <v>1.1593796246738982E-3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5.1103314587597849E-2</v>
      </c>
      <c r="D167" s="98">
        <v>8.6906039796060014E-2</v>
      </c>
      <c r="E167" s="98">
        <v>4.2559050545332211E-2</v>
      </c>
      <c r="F167" s="98">
        <v>4.7262670285322016E-2</v>
      </c>
      <c r="G167" s="98">
        <v>1.2921814391179308E-2</v>
      </c>
      <c r="H167" s="98">
        <v>1.8212513041060623E-2</v>
      </c>
      <c r="I167" s="98">
        <v>8.2316994638539729E-3</v>
      </c>
      <c r="J167" s="98">
        <v>1.7729939359083083E-2</v>
      </c>
      <c r="K167" s="98">
        <v>1.8271955536522912E-2</v>
      </c>
      <c r="L167" s="98">
        <v>1.1591069742240598E-2</v>
      </c>
      <c r="M167" s="98">
        <v>8.7737043792964816E-3</v>
      </c>
      <c r="N167" s="98">
        <v>7.2946731262774995E-3</v>
      </c>
      <c r="O167" s="98">
        <v>4.484759629586698E-2</v>
      </c>
      <c r="P167" s="98">
        <v>6.4159030105658182E-2</v>
      </c>
      <c r="Q167" s="98">
        <v>2.5072492482725001E-2</v>
      </c>
      <c r="R167" s="98">
        <v>1.6127172383504404E-2</v>
      </c>
      <c r="S167" s="98">
        <v>1.314658422299307E-2</v>
      </c>
      <c r="T167" s="98">
        <v>1.1593796246738982E-3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1.7059378482384317E-4</v>
      </c>
      <c r="D168" s="98">
        <v>1.8280962100186737E-4</v>
      </c>
      <c r="E168" s="98">
        <v>1.772295347684364E-4</v>
      </c>
      <c r="F168" s="98">
        <v>9.1704373061221429E-5</v>
      </c>
      <c r="G168" s="98">
        <v>0</v>
      </c>
      <c r="H168" s="98">
        <v>9.3410653224793445E-5</v>
      </c>
      <c r="I168" s="98">
        <v>8.8889069163792785E-5</v>
      </c>
      <c r="J168" s="98">
        <v>1.8814890383436248E-4</v>
      </c>
      <c r="K168" s="98">
        <v>1.0017248179242332E-4</v>
      </c>
      <c r="L168" s="98">
        <v>0</v>
      </c>
      <c r="M168" s="98">
        <v>0</v>
      </c>
      <c r="N168" s="98">
        <v>0</v>
      </c>
      <c r="O168" s="98">
        <v>2.7110239127944657E-4</v>
      </c>
      <c r="P168" s="98">
        <v>2.4639877949909238E-4</v>
      </c>
      <c r="Q168" s="98">
        <v>6.9838600180766893E-5</v>
      </c>
      <c r="R168" s="98">
        <v>7.4920719689989794E-5</v>
      </c>
      <c r="S168" s="98">
        <v>7.5996278816568881E-5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1.7059378482384317E-4</v>
      </c>
      <c r="D169" s="101">
        <v>1.8280962100186737E-4</v>
      </c>
      <c r="E169" s="101">
        <v>1.772295347684364E-4</v>
      </c>
      <c r="F169" s="101">
        <v>9.1704373061221429E-5</v>
      </c>
      <c r="G169" s="101">
        <v>0</v>
      </c>
      <c r="H169" s="101">
        <v>9.3410653224793445E-5</v>
      </c>
      <c r="I169" s="101">
        <v>8.8889069163792785E-5</v>
      </c>
      <c r="J169" s="101">
        <v>1.8814890383436248E-4</v>
      </c>
      <c r="K169" s="101">
        <v>1.0017248179242332E-4</v>
      </c>
      <c r="L169" s="101">
        <v>0</v>
      </c>
      <c r="M169" s="101">
        <v>0</v>
      </c>
      <c r="N169" s="101">
        <v>0</v>
      </c>
      <c r="O169" s="101">
        <v>2.7110239127944657E-4</v>
      </c>
      <c r="P169" s="101">
        <v>2.4639877949909238E-4</v>
      </c>
      <c r="Q169" s="101">
        <v>6.9838600180766893E-5</v>
      </c>
      <c r="R169" s="101">
        <v>7.4920719689989794E-5</v>
      </c>
      <c r="S169" s="101">
        <v>7.5996278816568881E-5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7.4489997114491155E-2</v>
      </c>
      <c r="D175" s="122">
        <v>8.2812446839017978E-2</v>
      </c>
      <c r="E175" s="122">
        <v>5.2486630678034413E-2</v>
      </c>
      <c r="F175" s="122">
        <v>0.10668256297939042</v>
      </c>
      <c r="G175" s="122">
        <v>4.2321497545007455E-2</v>
      </c>
      <c r="H175" s="122">
        <v>9.2833391467350437E-2</v>
      </c>
      <c r="I175" s="122">
        <v>0.106187592386286</v>
      </c>
      <c r="J175" s="122">
        <v>0.14199338723496074</v>
      </c>
      <c r="K175" s="122">
        <v>7.8640646431702779E-2</v>
      </c>
      <c r="L175" s="122">
        <v>5.9770028715376705E-2</v>
      </c>
      <c r="M175" s="122">
        <v>6.6711087817469164E-2</v>
      </c>
      <c r="N175" s="122">
        <v>2.7222555320237003E-2</v>
      </c>
      <c r="O175" s="122">
        <v>0.550441010596327</v>
      </c>
      <c r="P175" s="122">
        <v>0.86286057455648235</v>
      </c>
      <c r="Q175" s="122">
        <v>0.48300768893293572</v>
      </c>
      <c r="R175" s="122">
        <v>0.27256046884052565</v>
      </c>
      <c r="S175" s="122">
        <v>0.23830256016687507</v>
      </c>
      <c r="T175" s="122">
        <v>3.7969353686389554E-2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7.4489997114491155E-2</v>
      </c>
      <c r="D176" s="98">
        <v>8.2812446839017978E-2</v>
      </c>
      <c r="E176" s="98">
        <v>5.2486630678034413E-2</v>
      </c>
      <c r="F176" s="98">
        <v>0.10668256297939042</v>
      </c>
      <c r="G176" s="98">
        <v>4.2321497545007455E-2</v>
      </c>
      <c r="H176" s="98">
        <v>9.2833391467350437E-2</v>
      </c>
      <c r="I176" s="98">
        <v>0.106187592386286</v>
      </c>
      <c r="J176" s="98">
        <v>0.14199338723496074</v>
      </c>
      <c r="K176" s="98">
        <v>7.8640646431702779E-2</v>
      </c>
      <c r="L176" s="98">
        <v>5.9770028715376705E-2</v>
      </c>
      <c r="M176" s="98">
        <v>6.6711087817469164E-2</v>
      </c>
      <c r="N176" s="98">
        <v>2.7222555320237003E-2</v>
      </c>
      <c r="O176" s="98">
        <v>0.550441010596327</v>
      </c>
      <c r="P176" s="98">
        <v>0.86286057455648235</v>
      </c>
      <c r="Q176" s="98">
        <v>0.48300768893293572</v>
      </c>
      <c r="R176" s="98">
        <v>0.27256046884052565</v>
      </c>
      <c r="S176" s="98">
        <v>0.23830256016687507</v>
      </c>
      <c r="T176" s="98">
        <v>3.7969353686389554E-2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7287.5379648951957</v>
      </c>
      <c r="J3" s="117">
        <f t="shared" si="0"/>
        <v>17728.905326620577</v>
      </c>
      <c r="K3" s="117">
        <f t="shared" si="0"/>
        <v>11695.256069830228</v>
      </c>
      <c r="L3" s="117">
        <f t="shared" si="0"/>
        <v>10714.132219382924</v>
      </c>
      <c r="M3" s="117">
        <f t="shared" si="0"/>
        <v>0</v>
      </c>
      <c r="N3" s="117">
        <f t="shared" si="0"/>
        <v>3956.5890868232445</v>
      </c>
      <c r="O3" s="117">
        <f t="shared" si="0"/>
        <v>5324.1294198544783</v>
      </c>
      <c r="P3" s="117">
        <f t="shared" si="0"/>
        <v>9021.156905979562</v>
      </c>
      <c r="Q3" s="117">
        <f t="shared" si="0"/>
        <v>11459.346435970487</v>
      </c>
      <c r="R3" s="117">
        <f t="shared" ref="R3:V3" si="1">R4+R7+R9+R19</f>
        <v>5974.5442504815101</v>
      </c>
      <c r="S3" s="117">
        <f t="shared" si="1"/>
        <v>9164.8527000888444</v>
      </c>
      <c r="T3" s="117">
        <f t="shared" si="1"/>
        <v>7439.5157512004662</v>
      </c>
      <c r="U3" s="117">
        <f t="shared" si="1"/>
        <v>7154.6642092120983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5162.6951275882229</v>
      </c>
      <c r="J4" s="122">
        <f t="shared" si="3"/>
        <v>15635.39092415232</v>
      </c>
      <c r="K4" s="122">
        <f t="shared" si="3"/>
        <v>9182.9213883862703</v>
      </c>
      <c r="L4" s="122">
        <f t="shared" si="3"/>
        <v>8270.2420658170668</v>
      </c>
      <c r="M4" s="122">
        <f t="shared" si="3"/>
        <v>0</v>
      </c>
      <c r="N4" s="122">
        <f t="shared" si="3"/>
        <v>1282.096707253525</v>
      </c>
      <c r="O4" s="122">
        <f t="shared" si="3"/>
        <v>2929.7184909294861</v>
      </c>
      <c r="P4" s="122">
        <f t="shared" si="3"/>
        <v>6706.0541856123145</v>
      </c>
      <c r="Q4" s="122">
        <f t="shared" si="3"/>
        <v>9193.4489286845783</v>
      </c>
      <c r="R4" s="122">
        <f t="shared" ref="R4:V4" si="4">SUM(R5:R6)</f>
        <v>3485.11963702912</v>
      </c>
      <c r="S4" s="122">
        <f t="shared" si="4"/>
        <v>6644.57288904506</v>
      </c>
      <c r="T4" s="122">
        <f t="shared" si="4"/>
        <v>5114.5744314230787</v>
      </c>
      <c r="U4" s="122">
        <f t="shared" si="4"/>
        <v>4697.2143024301186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5135.3752140433189</v>
      </c>
      <c r="J5" s="98">
        <v>15551.831097534885</v>
      </c>
      <c r="K5" s="98">
        <v>9131.1011169259928</v>
      </c>
      <c r="L5" s="98">
        <v>8225.8324171575532</v>
      </c>
      <c r="M5" s="98">
        <v>0</v>
      </c>
      <c r="N5" s="98">
        <v>1275.8987294267247</v>
      </c>
      <c r="O5" s="98">
        <v>2914.0883561350147</v>
      </c>
      <c r="P5" s="98">
        <v>6669.022554129524</v>
      </c>
      <c r="Q5" s="98">
        <v>9145.0106230595793</v>
      </c>
      <c r="R5" s="98">
        <v>3466.5153880380594</v>
      </c>
      <c r="S5" s="98">
        <v>6608.4127771423737</v>
      </c>
      <c r="T5" s="98">
        <v>5086.1475660336373</v>
      </c>
      <c r="U5" s="98">
        <v>4670.5946815234611</v>
      </c>
      <c r="V5" s="98">
        <v>0</v>
      </c>
      <c r="W5" s="98">
        <v>0</v>
      </c>
      <c r="X5" s="98">
        <v>0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27.319913544904097</v>
      </c>
      <c r="J6" s="98">
        <v>83.559826617434339</v>
      </c>
      <c r="K6" s="98">
        <v>51.820271460277006</v>
      </c>
      <c r="L6" s="98">
        <v>44.40964865951274</v>
      </c>
      <c r="M6" s="98">
        <v>0</v>
      </c>
      <c r="N6" s="98">
        <v>6.1979778268002379</v>
      </c>
      <c r="O6" s="98">
        <v>15.630134794471184</v>
      </c>
      <c r="P6" s="98">
        <v>37.031631482790914</v>
      </c>
      <c r="Q6" s="98">
        <v>48.438305624998527</v>
      </c>
      <c r="R6" s="98">
        <v>18.604248991060405</v>
      </c>
      <c r="S6" s="98">
        <v>36.160111902686246</v>
      </c>
      <c r="T6" s="98">
        <v>28.426865389441272</v>
      </c>
      <c r="U6" s="98">
        <v>26.61962090665725</v>
      </c>
      <c r="V6" s="98">
        <v>0</v>
      </c>
      <c r="W6" s="98">
        <v>0</v>
      </c>
      <c r="X6" s="98">
        <v>0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180.46484260292024</v>
      </c>
      <c r="J7" s="122">
        <f t="shared" si="6"/>
        <v>36.33547607158301</v>
      </c>
      <c r="K7" s="122">
        <f t="shared" si="6"/>
        <v>178.6397120150306</v>
      </c>
      <c r="L7" s="122">
        <f t="shared" si="6"/>
        <v>200.77356562614298</v>
      </c>
      <c r="M7" s="122">
        <f t="shared" si="6"/>
        <v>0</v>
      </c>
      <c r="N7" s="122">
        <f t="shared" si="6"/>
        <v>579.43918080091316</v>
      </c>
      <c r="O7" s="122">
        <f t="shared" si="6"/>
        <v>159.27047734753768</v>
      </c>
      <c r="P7" s="122">
        <f t="shared" si="6"/>
        <v>119.54112412020646</v>
      </c>
      <c r="Q7" s="122">
        <f t="shared" si="6"/>
        <v>180.57727562909358</v>
      </c>
      <c r="R7" s="122">
        <f t="shared" si="6"/>
        <v>275.22003111999828</v>
      </c>
      <c r="S7" s="122">
        <f t="shared" si="6"/>
        <v>319.02282736506908</v>
      </c>
      <c r="T7" s="122">
        <f t="shared" si="6"/>
        <v>173.29507016779758</v>
      </c>
      <c r="U7" s="122">
        <f t="shared" si="6"/>
        <v>222.14279822004923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180.46484260292024</v>
      </c>
      <c r="J8" s="98">
        <f>IF(RES_hhdet_in_fec!J8=0,0,RES_hhdet_in_fec!J8*1000*11630/RES_hhdet_in_new!J5)</f>
        <v>36.33547607158301</v>
      </c>
      <c r="K8" s="98">
        <f>IF(RES_hhdet_in_fec!K8=0,0,RES_hhdet_in_fec!K8*1000*11630/RES_hhdet_in_new!K5)</f>
        <v>178.6397120150306</v>
      </c>
      <c r="L8" s="98">
        <f>IF(RES_hhdet_in_fec!L8=0,0,RES_hhdet_in_fec!L8*1000*11630/RES_hhdet_in_new!L5)</f>
        <v>200.77356562614298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579.43918080091316</v>
      </c>
      <c r="O8" s="98">
        <f>IF(RES_hhdet_in_fec!O8=0,0,RES_hhdet_in_fec!O8*1000*11630/RES_hhdet_in_new!O5)</f>
        <v>159.27047734753768</v>
      </c>
      <c r="P8" s="98">
        <f>IF(RES_hhdet_in_fec!P8=0,0,RES_hhdet_in_fec!P8*1000*11630/RES_hhdet_in_new!P5)</f>
        <v>119.54112412020646</v>
      </c>
      <c r="Q8" s="98">
        <f>IF(RES_hhdet_in_fec!Q8=0,0,RES_hhdet_in_fec!Q8*1000*11630/RES_hhdet_in_new!Q5)</f>
        <v>180.57727562909358</v>
      </c>
      <c r="R8" s="98">
        <f>IF(RES_hhdet_in_fec!R8=0,0,RES_hhdet_in_fec!R8*1000*11630/RES_hhdet_in_new!R5)</f>
        <v>275.22003111999828</v>
      </c>
      <c r="S8" s="98">
        <f>IF(RES_hhdet_in_fec!S8=0,0,RES_hhdet_in_fec!S8*1000*11630/RES_hhdet_in_new!S5)</f>
        <v>319.02282736506908</v>
      </c>
      <c r="T8" s="98">
        <f>IF(RES_hhdet_in_fec!T8=0,0,RES_hhdet_in_fec!T8*1000*11630/RES_hhdet_in_new!T5)</f>
        <v>173.29507016779758</v>
      </c>
      <c r="U8" s="98">
        <f>IF(RES_hhdet_in_fec!U8=0,0,RES_hhdet_in_fec!U8*1000*11630/RES_hhdet_in_new!U5)</f>
        <v>222.14279822004923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1230.7774655934518</v>
      </c>
      <c r="J9" s="122">
        <v>1343.8981127120255</v>
      </c>
      <c r="K9" s="122">
        <v>1588.3471714526283</v>
      </c>
      <c r="L9" s="122">
        <v>1526.0760215295193</v>
      </c>
      <c r="M9" s="122">
        <v>0</v>
      </c>
      <c r="N9" s="122">
        <v>1445.4050584139445</v>
      </c>
      <c r="O9" s="122">
        <v>1477.3464078312106</v>
      </c>
      <c r="P9" s="122">
        <v>1432.8661788548379</v>
      </c>
      <c r="Q9" s="122">
        <v>1347.765301045823</v>
      </c>
      <c r="R9" s="122">
        <v>1463.9961225267957</v>
      </c>
      <c r="S9" s="122">
        <v>1456.5206216306276</v>
      </c>
      <c r="T9" s="122">
        <v>1362.3358663056911</v>
      </c>
      <c r="U9" s="122">
        <v>1409.2032367602726</v>
      </c>
      <c r="V9" s="122">
        <v>0</v>
      </c>
      <c r="W9" s="122">
        <v>0</v>
      </c>
      <c r="X9" s="122">
        <v>0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1459.6586159290005</v>
      </c>
      <c r="O11" s="98">
        <v>2122.8747060887868</v>
      </c>
      <c r="P11" s="98">
        <v>1989.0128353303803</v>
      </c>
      <c r="Q11" s="98">
        <v>1809.405119430877</v>
      </c>
      <c r="R11" s="98">
        <v>0</v>
      </c>
      <c r="S11" s="98">
        <v>1753.7477552856976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1748.0723974179145</v>
      </c>
      <c r="J15" s="101">
        <v>1856.5817551739412</v>
      </c>
      <c r="K15" s="101">
        <v>1983.9451247812665</v>
      </c>
      <c r="L15" s="101">
        <v>1925.4604152619759</v>
      </c>
      <c r="M15" s="101">
        <v>0</v>
      </c>
      <c r="N15" s="101">
        <v>1793.3520699163939</v>
      </c>
      <c r="O15" s="101">
        <v>1804.6464289281625</v>
      </c>
      <c r="P15" s="101">
        <v>1777.1192823751016</v>
      </c>
      <c r="Q15" s="101">
        <v>1739.8451938786636</v>
      </c>
      <c r="R15" s="101">
        <v>1772.7964893269009</v>
      </c>
      <c r="S15" s="101">
        <v>1742.3943243323185</v>
      </c>
      <c r="T15" s="101">
        <v>1650.8844763732388</v>
      </c>
      <c r="U15" s="101">
        <v>1639.9993471387097</v>
      </c>
      <c r="V15" s="101">
        <v>0</v>
      </c>
      <c r="W15" s="101">
        <v>0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1219.0207625974413</v>
      </c>
      <c r="J16" s="104">
        <v>1296.5071877785711</v>
      </c>
      <c r="K16" s="104">
        <v>1390.5481947883095</v>
      </c>
      <c r="L16" s="104">
        <v>1354.9112813584668</v>
      </c>
      <c r="M16" s="104">
        <v>0</v>
      </c>
      <c r="N16" s="104">
        <v>1257.7285166078188</v>
      </c>
      <c r="O16" s="104">
        <v>1297.1017044009614</v>
      </c>
      <c r="P16" s="104">
        <v>1305.2599180775628</v>
      </c>
      <c r="Q16" s="104">
        <v>1307.0185123679221</v>
      </c>
      <c r="R16" s="104">
        <v>1363.3757782885593</v>
      </c>
      <c r="S16" s="104">
        <v>1357.7599555365307</v>
      </c>
      <c r="T16" s="104">
        <v>1297.1797285485027</v>
      </c>
      <c r="U16" s="104">
        <v>1293.8051815710542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361.97624980742802</v>
      </c>
      <c r="J17" s="98">
        <v>377.81942799122601</v>
      </c>
      <c r="K17" s="98">
        <v>407.01401085748608</v>
      </c>
      <c r="L17" s="98">
        <v>397.64370243932979</v>
      </c>
      <c r="M17" s="98">
        <v>0</v>
      </c>
      <c r="N17" s="98">
        <v>301.55754605472748</v>
      </c>
      <c r="O17" s="98">
        <v>331.18332361379697</v>
      </c>
      <c r="P17" s="98">
        <v>320.55847719831598</v>
      </c>
      <c r="Q17" s="98">
        <v>301.79344754188639</v>
      </c>
      <c r="R17" s="98">
        <v>346.05455315502013</v>
      </c>
      <c r="S17" s="98">
        <v>341.64199263646282</v>
      </c>
      <c r="T17" s="98">
        <v>298.00230510298979</v>
      </c>
      <c r="U17" s="98">
        <v>268.46471399208542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857.04451279001307</v>
      </c>
      <c r="J18" s="98">
        <v>918.68775978734516</v>
      </c>
      <c r="K18" s="98">
        <v>983.53418393082325</v>
      </c>
      <c r="L18" s="98">
        <v>957.26757891913678</v>
      </c>
      <c r="M18" s="98">
        <v>0</v>
      </c>
      <c r="N18" s="98">
        <v>956.17097055309137</v>
      </c>
      <c r="O18" s="98">
        <v>965.91838078716432</v>
      </c>
      <c r="P18" s="98">
        <v>984.701440879247</v>
      </c>
      <c r="Q18" s="98">
        <v>1005.2250648260359</v>
      </c>
      <c r="R18" s="98">
        <v>1017.3212251335391</v>
      </c>
      <c r="S18" s="98">
        <v>1016.1179629000678</v>
      </c>
      <c r="T18" s="98">
        <v>999.17742344551289</v>
      </c>
      <c r="U18" s="98">
        <v>1025.3404675789686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713.60052911060109</v>
      </c>
      <c r="J19" s="122">
        <v>713.28081368464962</v>
      </c>
      <c r="K19" s="122">
        <v>745.34779797629858</v>
      </c>
      <c r="L19" s="122">
        <v>717.04056641019429</v>
      </c>
      <c r="M19" s="122">
        <v>0</v>
      </c>
      <c r="N19" s="122">
        <v>649.64814035486165</v>
      </c>
      <c r="O19" s="122">
        <v>757.79404374624391</v>
      </c>
      <c r="P19" s="122">
        <v>762.69541739220278</v>
      </c>
      <c r="Q19" s="122">
        <v>737.55493061099219</v>
      </c>
      <c r="R19" s="122">
        <v>750.20845980559625</v>
      </c>
      <c r="S19" s="122">
        <v>744.73636204808815</v>
      </c>
      <c r="T19" s="122">
        <v>789.31038330389845</v>
      </c>
      <c r="U19" s="122">
        <v>826.10387180165799</v>
      </c>
      <c r="V19" s="122">
        <v>0</v>
      </c>
      <c r="W19" s="122">
        <v>0</v>
      </c>
      <c r="X19" s="122">
        <v>0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936.78810682013761</v>
      </c>
      <c r="J21" s="98">
        <v>945.65952190929238</v>
      </c>
      <c r="K21" s="98">
        <v>834.19410798718116</v>
      </c>
      <c r="L21" s="98">
        <v>1035.9001306681871</v>
      </c>
      <c r="M21" s="98">
        <v>0</v>
      </c>
      <c r="N21" s="98">
        <v>304.15909491372383</v>
      </c>
      <c r="O21" s="98">
        <v>1104.4404399348887</v>
      </c>
      <c r="P21" s="98">
        <v>1072.1057209853145</v>
      </c>
      <c r="Q21" s="98">
        <v>936.27849862889843</v>
      </c>
      <c r="R21" s="98">
        <v>873.26142216198105</v>
      </c>
      <c r="S21" s="98">
        <v>859.87835600412734</v>
      </c>
      <c r="T21" s="98">
        <v>1025.4482310349492</v>
      </c>
      <c r="U21" s="98">
        <v>1051.1688815787866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703.21971154271569</v>
      </c>
      <c r="J22" s="33">
        <v>702.03668264152179</v>
      </c>
      <c r="K22" s="33">
        <v>742.43480420544995</v>
      </c>
      <c r="L22" s="33">
        <v>700.25848408082618</v>
      </c>
      <c r="M22" s="33">
        <v>0</v>
      </c>
      <c r="N22" s="33">
        <v>673.92574895342818</v>
      </c>
      <c r="O22" s="33">
        <v>701.28941140047584</v>
      </c>
      <c r="P22" s="33">
        <v>708.90363999423494</v>
      </c>
      <c r="Q22" s="33">
        <v>704.66757956577533</v>
      </c>
      <c r="R22" s="33">
        <v>734.97333113290097</v>
      </c>
      <c r="S22" s="33">
        <v>720.02978034901901</v>
      </c>
      <c r="T22" s="33">
        <v>704.97543768566629</v>
      </c>
      <c r="U22" s="33">
        <v>713.5713669130937</v>
      </c>
      <c r="V22" s="33">
        <v>0</v>
      </c>
      <c r="W22" s="33">
        <v>0</v>
      </c>
      <c r="X22" s="33">
        <v>0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12386.895503813517</v>
      </c>
      <c r="H24" s="117">
        <f t="shared" si="7"/>
        <v>12466.257016494648</v>
      </c>
      <c r="I24" s="117">
        <f t="shared" si="7"/>
        <v>11611.471626924635</v>
      </c>
      <c r="J24" s="117">
        <f t="shared" si="7"/>
        <v>11491.846950149615</v>
      </c>
      <c r="K24" s="117">
        <f t="shared" si="7"/>
        <v>9747.7277090687021</v>
      </c>
      <c r="L24" s="117">
        <f t="shared" si="7"/>
        <v>10746.565091006081</v>
      </c>
      <c r="M24" s="117">
        <f t="shared" si="7"/>
        <v>9080.7364648376188</v>
      </c>
      <c r="N24" s="117">
        <f t="shared" si="7"/>
        <v>5307.9910413924808</v>
      </c>
      <c r="O24" s="117">
        <f t="shared" si="7"/>
        <v>9435.4936047307019</v>
      </c>
      <c r="P24" s="117">
        <f t="shared" si="7"/>
        <v>12206.269238547775</v>
      </c>
      <c r="Q24" s="117">
        <f t="shared" si="7"/>
        <v>10308.251412192016</v>
      </c>
      <c r="R24" s="117">
        <f t="shared" ref="R24:V24" si="8">R25+R28+R30+R39</f>
        <v>9864.0129832725743</v>
      </c>
      <c r="S24" s="117">
        <f t="shared" si="8"/>
        <v>9672.5286747803948</v>
      </c>
      <c r="T24" s="117">
        <f t="shared" si="8"/>
        <v>0</v>
      </c>
      <c r="U24" s="117">
        <f t="shared" si="8"/>
        <v>0</v>
      </c>
      <c r="V24" s="117">
        <f t="shared" si="8"/>
        <v>3826.8020288470902</v>
      </c>
      <c r="W24" s="117">
        <f t="shared" ref="W24:Y24" si="9">W25+W28+W30+W39</f>
        <v>7130.6890004556717</v>
      </c>
      <c r="X24" s="117">
        <f t="shared" si="9"/>
        <v>7356.0575176027278</v>
      </c>
      <c r="Y24" s="117">
        <f t="shared" si="9"/>
        <v>6842.8046235935471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10052.76942035327</v>
      </c>
      <c r="H25" s="122">
        <f t="shared" si="10"/>
        <v>10043.240993253057</v>
      </c>
      <c r="I25" s="122">
        <f t="shared" si="10"/>
        <v>9500.720928384304</v>
      </c>
      <c r="J25" s="122">
        <f t="shared" si="10"/>
        <v>9399.5455867617929</v>
      </c>
      <c r="K25" s="122">
        <f t="shared" si="10"/>
        <v>7243.8352663964724</v>
      </c>
      <c r="L25" s="122">
        <f t="shared" si="10"/>
        <v>8273.4664452809684</v>
      </c>
      <c r="M25" s="122">
        <f t="shared" si="10"/>
        <v>6635.09823897977</v>
      </c>
      <c r="N25" s="122">
        <f t="shared" si="10"/>
        <v>2627.88152584001</v>
      </c>
      <c r="O25" s="122">
        <f t="shared" si="10"/>
        <v>7043.0093501661486</v>
      </c>
      <c r="P25" s="122">
        <f t="shared" si="10"/>
        <v>9890.954976455685</v>
      </c>
      <c r="Q25" s="122">
        <f t="shared" si="10"/>
        <v>8044.3715216942182</v>
      </c>
      <c r="R25" s="122">
        <f t="shared" ref="R25:V25" si="11">SUM(R26:R27)</f>
        <v>7377.4348194752438</v>
      </c>
      <c r="S25" s="122">
        <f t="shared" si="11"/>
        <v>7150.1910549890881</v>
      </c>
      <c r="T25" s="122">
        <f t="shared" si="11"/>
        <v>0</v>
      </c>
      <c r="U25" s="122">
        <f t="shared" si="11"/>
        <v>0</v>
      </c>
      <c r="V25" s="122">
        <f t="shared" si="11"/>
        <v>1319.2723572846717</v>
      </c>
      <c r="W25" s="122">
        <f t="shared" ref="W25:Y25" si="12">SUM(W26:W27)</f>
        <v>4630.8301645107822</v>
      </c>
      <c r="X25" s="122">
        <f t="shared" si="12"/>
        <v>4845.7813218524798</v>
      </c>
      <c r="Y25" s="122">
        <f t="shared" si="12"/>
        <v>3982.1232622171519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9921.7721353456618</v>
      </c>
      <c r="H26" s="98">
        <v>9914.4284337189656</v>
      </c>
      <c r="I26" s="98">
        <v>9385.2451428059121</v>
      </c>
      <c r="J26" s="98">
        <v>9283.7761015632659</v>
      </c>
      <c r="K26" s="98">
        <v>7149.2506333952651</v>
      </c>
      <c r="L26" s="98">
        <v>8170.0739879127286</v>
      </c>
      <c r="M26" s="98">
        <v>6550.4926610146758</v>
      </c>
      <c r="N26" s="98">
        <v>2596.9742231331829</v>
      </c>
      <c r="O26" s="98">
        <v>6947.8537756710639</v>
      </c>
      <c r="P26" s="98">
        <v>9746.2591541405636</v>
      </c>
      <c r="Q26" s="98">
        <v>7928.689047973774</v>
      </c>
      <c r="R26" s="98">
        <v>7270.4348671425405</v>
      </c>
      <c r="S26" s="98">
        <v>7046.3169994601631</v>
      </c>
      <c r="T26" s="98">
        <v>0</v>
      </c>
      <c r="U26" s="98">
        <v>0</v>
      </c>
      <c r="V26" s="98">
        <v>1300.1793571772564</v>
      </c>
      <c r="W26" s="98">
        <v>4563.6395075918181</v>
      </c>
      <c r="X26" s="98">
        <v>4775.2716012052606</v>
      </c>
      <c r="Y26" s="98">
        <v>3923.9790146816608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130.99728500760921</v>
      </c>
      <c r="H27" s="98">
        <v>128.81255953409183</v>
      </c>
      <c r="I27" s="98">
        <v>115.47578557839188</v>
      </c>
      <c r="J27" s="98">
        <v>115.76948519852705</v>
      </c>
      <c r="K27" s="98">
        <v>94.584633001206967</v>
      </c>
      <c r="L27" s="98">
        <v>103.39245736824007</v>
      </c>
      <c r="M27" s="98">
        <v>84.605577965094369</v>
      </c>
      <c r="N27" s="98">
        <v>30.90730270682722</v>
      </c>
      <c r="O27" s="98">
        <v>95.155574495084466</v>
      </c>
      <c r="P27" s="98">
        <v>144.69582231512152</v>
      </c>
      <c r="Q27" s="98">
        <v>115.68247372044436</v>
      </c>
      <c r="R27" s="98">
        <v>106.99995233270286</v>
      </c>
      <c r="S27" s="98">
        <v>103.87405552892531</v>
      </c>
      <c r="T27" s="98">
        <v>0</v>
      </c>
      <c r="U27" s="98">
        <v>0</v>
      </c>
      <c r="V27" s="98">
        <v>19.093000107415186</v>
      </c>
      <c r="W27" s="98">
        <v>67.190656918964265</v>
      </c>
      <c r="X27" s="98">
        <v>70.509720647218899</v>
      </c>
      <c r="Y27" s="98">
        <v>58.144247535491118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220.76947608995647</v>
      </c>
      <c r="H28" s="122">
        <f t="shared" si="13"/>
        <v>273.74945297973693</v>
      </c>
      <c r="I28" s="122">
        <f t="shared" si="13"/>
        <v>158.16517710943339</v>
      </c>
      <c r="J28" s="122">
        <f t="shared" si="13"/>
        <v>34.027328606655999</v>
      </c>
      <c r="K28" s="122">
        <f t="shared" si="13"/>
        <v>167.51191448603223</v>
      </c>
      <c r="L28" s="122">
        <f t="shared" si="13"/>
        <v>236.78454914139715</v>
      </c>
      <c r="M28" s="122">
        <f t="shared" si="13"/>
        <v>226.41539076667675</v>
      </c>
      <c r="N28" s="122">
        <f t="shared" si="13"/>
        <v>586.12712593409299</v>
      </c>
      <c r="O28" s="122">
        <f t="shared" si="13"/>
        <v>157.5998787006952</v>
      </c>
      <c r="P28" s="122">
        <f t="shared" si="13"/>
        <v>119.43227224976373</v>
      </c>
      <c r="Q28" s="122">
        <f t="shared" si="13"/>
        <v>178.61031667921046</v>
      </c>
      <c r="R28" s="122">
        <f t="shared" si="13"/>
        <v>272.00498557242059</v>
      </c>
      <c r="S28" s="122">
        <f t="shared" si="13"/>
        <v>321.13426057681261</v>
      </c>
      <c r="T28" s="122">
        <f t="shared" si="13"/>
        <v>0</v>
      </c>
      <c r="U28" s="122">
        <f t="shared" si="13"/>
        <v>0</v>
      </c>
      <c r="V28" s="122">
        <f t="shared" si="13"/>
        <v>219.57323151062366</v>
      </c>
      <c r="W28" s="122">
        <f t="shared" si="13"/>
        <v>197.15021852214147</v>
      </c>
      <c r="X28" s="122">
        <f t="shared" si="13"/>
        <v>237.57868749591779</v>
      </c>
      <c r="Y28" s="122">
        <f t="shared" si="13"/>
        <v>765.99672900812311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220.76947608995647</v>
      </c>
      <c r="H29" s="98">
        <f>IF(RES_hhdet_in_fec!H29=0,0,RES_hhdet_in_fec!H29*1000*11630/RES_hhdet_in_new!H26)</f>
        <v>273.74945297973693</v>
      </c>
      <c r="I29" s="98">
        <f>IF(RES_hhdet_in_fec!I29=0,0,RES_hhdet_in_fec!I29*1000*11630/RES_hhdet_in_new!I26)</f>
        <v>158.16517710943339</v>
      </c>
      <c r="J29" s="98">
        <f>IF(RES_hhdet_in_fec!J29=0,0,RES_hhdet_in_fec!J29*1000*11630/RES_hhdet_in_new!J26)</f>
        <v>34.027328606655999</v>
      </c>
      <c r="K29" s="98">
        <f>IF(RES_hhdet_in_fec!K29=0,0,RES_hhdet_in_fec!K29*1000*11630/RES_hhdet_in_new!K26)</f>
        <v>167.51191448603223</v>
      </c>
      <c r="L29" s="98">
        <f>IF(RES_hhdet_in_fec!L29=0,0,RES_hhdet_in_fec!L29*1000*11630/RES_hhdet_in_new!L26)</f>
        <v>236.78454914139715</v>
      </c>
      <c r="M29" s="98">
        <f>IF(RES_hhdet_in_fec!M29=0,0,RES_hhdet_in_fec!M29*1000*11630/RES_hhdet_in_new!M26)</f>
        <v>226.41539076667675</v>
      </c>
      <c r="N29" s="98">
        <f>IF(RES_hhdet_in_fec!N29=0,0,RES_hhdet_in_fec!N29*1000*11630/RES_hhdet_in_new!N26)</f>
        <v>586.12712593409299</v>
      </c>
      <c r="O29" s="98">
        <f>IF(RES_hhdet_in_fec!O29=0,0,RES_hhdet_in_fec!O29*1000*11630/RES_hhdet_in_new!O26)</f>
        <v>157.5998787006952</v>
      </c>
      <c r="P29" s="98">
        <f>IF(RES_hhdet_in_fec!P29=0,0,RES_hhdet_in_fec!P29*1000*11630/RES_hhdet_in_new!P26)</f>
        <v>119.43227224976373</v>
      </c>
      <c r="Q29" s="98">
        <f>IF(RES_hhdet_in_fec!Q29=0,0,RES_hhdet_in_fec!Q29*1000*11630/RES_hhdet_in_new!Q26)</f>
        <v>178.61031667921046</v>
      </c>
      <c r="R29" s="98">
        <f>IF(RES_hhdet_in_fec!R29=0,0,RES_hhdet_in_fec!R29*1000*11630/RES_hhdet_in_new!R26)</f>
        <v>272.00498557242059</v>
      </c>
      <c r="S29" s="98">
        <f>IF(RES_hhdet_in_fec!S29=0,0,RES_hhdet_in_fec!S29*1000*11630/RES_hhdet_in_new!S26)</f>
        <v>321.13426057681261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219.57323151062366</v>
      </c>
      <c r="W29" s="98">
        <f>IF(RES_hhdet_in_fec!W29=0,0,RES_hhdet_in_fec!W29*1000*11630/RES_hhdet_in_new!W26)</f>
        <v>197.15021852214147</v>
      </c>
      <c r="X29" s="98">
        <f>IF(RES_hhdet_in_fec!X29=0,0,RES_hhdet_in_fec!X29*1000*11630/RES_hhdet_in_new!X26)</f>
        <v>237.57868749591779</v>
      </c>
      <c r="Y29" s="98">
        <f>IF(RES_hhdet_in_fec!Y29=0,0,RES_hhdet_in_fec!Y29*1000*11630/RES_hhdet_in_new!Y26)</f>
        <v>765.99672900812311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1389.8339491442791</v>
      </c>
      <c r="H30" s="122">
        <v>1401.7707044355705</v>
      </c>
      <c r="I30" s="122">
        <v>1237.8976399072938</v>
      </c>
      <c r="J30" s="122">
        <v>1345.2288544910007</v>
      </c>
      <c r="K30" s="122">
        <v>1590.3766149236576</v>
      </c>
      <c r="L30" s="122">
        <v>1523.025789367558</v>
      </c>
      <c r="M30" s="122">
        <v>1541.8897628841619</v>
      </c>
      <c r="N30" s="122">
        <v>1444.7194118189695</v>
      </c>
      <c r="O30" s="122">
        <v>1476.9396356890522</v>
      </c>
      <c r="P30" s="122">
        <v>1433.2289397200002</v>
      </c>
      <c r="Q30" s="122">
        <v>1348.0601147298137</v>
      </c>
      <c r="R30" s="122">
        <v>1464.146450100221</v>
      </c>
      <c r="S30" s="122">
        <v>1456.3465283559162</v>
      </c>
      <c r="T30" s="122">
        <v>0</v>
      </c>
      <c r="U30" s="122">
        <v>0</v>
      </c>
      <c r="V30" s="122">
        <v>1387.787503673035</v>
      </c>
      <c r="W30" s="122">
        <v>1460.6598431309262</v>
      </c>
      <c r="X30" s="122">
        <v>1439.4834917645637</v>
      </c>
      <c r="Y30" s="122">
        <v>1395.7106489553066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2004.3706023354266</v>
      </c>
      <c r="I31" s="98">
        <v>1907.2342850979071</v>
      </c>
      <c r="J31" s="98">
        <v>2053.9591105600371</v>
      </c>
      <c r="K31" s="98">
        <v>2173.9594828413487</v>
      </c>
      <c r="L31" s="98">
        <v>2041.0406307872152</v>
      </c>
      <c r="M31" s="98">
        <v>1679.2807175360938</v>
      </c>
      <c r="N31" s="98">
        <v>1459.6586159290005</v>
      </c>
      <c r="O31" s="98">
        <v>2122.8747060887872</v>
      </c>
      <c r="P31" s="98">
        <v>1989.0128353303803</v>
      </c>
      <c r="Q31" s="98">
        <v>1809.405119430877</v>
      </c>
      <c r="R31" s="98">
        <v>1731.5798022994863</v>
      </c>
      <c r="S31" s="98">
        <v>1753.7477552856976</v>
      </c>
      <c r="T31" s="98">
        <v>0</v>
      </c>
      <c r="U31" s="98">
        <v>0</v>
      </c>
      <c r="V31" s="98">
        <v>1704.6527562516765</v>
      </c>
      <c r="W31" s="98">
        <v>1729.740243188161</v>
      </c>
      <c r="X31" s="98">
        <v>1790.0878410056948</v>
      </c>
      <c r="Y31" s="98">
        <v>1799.2319483241988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1469.5283287584577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1437.2594883207819</v>
      </c>
      <c r="Y32" s="98">
        <v>1438.2380225488014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397.81415636474509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334.80575800132766</v>
      </c>
      <c r="Y33" s="101">
        <v>286.11056715598579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1071.7141723937127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1102.4537303194543</v>
      </c>
      <c r="Y34" s="104">
        <v>1152.1274553928158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1707.5965378097746</v>
      </c>
      <c r="H35" s="101">
        <v>1756.5378409979378</v>
      </c>
      <c r="I35" s="101">
        <v>1748.0723974179148</v>
      </c>
      <c r="J35" s="101">
        <v>1856.5817551739417</v>
      </c>
      <c r="K35" s="101">
        <v>1983.9451247812665</v>
      </c>
      <c r="L35" s="101">
        <v>1925.4604152619756</v>
      </c>
      <c r="M35" s="101">
        <v>1892.3182742856134</v>
      </c>
      <c r="N35" s="101">
        <v>1793.3520699163939</v>
      </c>
      <c r="O35" s="101">
        <v>1804.6464289281625</v>
      </c>
      <c r="P35" s="101">
        <v>1777.1192823751019</v>
      </c>
      <c r="Q35" s="101">
        <v>1739.8451938786634</v>
      </c>
      <c r="R35" s="101">
        <v>1772.7964893269007</v>
      </c>
      <c r="S35" s="101">
        <v>1742.394324332319</v>
      </c>
      <c r="T35" s="101">
        <v>0</v>
      </c>
      <c r="U35" s="101">
        <v>0</v>
      </c>
      <c r="V35" s="101">
        <v>1626.4759829090963</v>
      </c>
      <c r="W35" s="101">
        <v>1715.0586958574152</v>
      </c>
      <c r="X35" s="101">
        <v>0</v>
      </c>
      <c r="Y35" s="101">
        <v>0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1197.5039612677951</v>
      </c>
      <c r="H36" s="104">
        <v>1219.3904438759719</v>
      </c>
      <c r="I36" s="104">
        <v>1219.0207625974408</v>
      </c>
      <c r="J36" s="104">
        <v>1296.5071877785713</v>
      </c>
      <c r="K36" s="104">
        <v>1390.5481947883097</v>
      </c>
      <c r="L36" s="104">
        <v>1354.9112813584672</v>
      </c>
      <c r="M36" s="104">
        <v>1336.3639002935629</v>
      </c>
      <c r="N36" s="104">
        <v>1257.7285166078188</v>
      </c>
      <c r="O36" s="104">
        <v>1297.1017044009609</v>
      </c>
      <c r="P36" s="104">
        <v>1305.259918077563</v>
      </c>
      <c r="Q36" s="104">
        <v>1307.0185123679219</v>
      </c>
      <c r="R36" s="104">
        <v>1363.3757782885593</v>
      </c>
      <c r="S36" s="104">
        <v>1357.7599555365305</v>
      </c>
      <c r="T36" s="104">
        <v>0</v>
      </c>
      <c r="U36" s="104">
        <v>0</v>
      </c>
      <c r="V36" s="104">
        <v>1292.5474060872416</v>
      </c>
      <c r="W36" s="104">
        <v>1392.2058278116963</v>
      </c>
      <c r="X36" s="104">
        <v>1438.1251404820941</v>
      </c>
      <c r="Y36" s="104">
        <v>1394.2981476614989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388.14131913718842</v>
      </c>
      <c r="H37" s="98">
        <v>359.31222876784767</v>
      </c>
      <c r="I37" s="98">
        <v>361.97624980742796</v>
      </c>
      <c r="J37" s="98">
        <v>377.81942799122601</v>
      </c>
      <c r="K37" s="98">
        <v>407.01401085748603</v>
      </c>
      <c r="L37" s="98">
        <v>397.64370243932979</v>
      </c>
      <c r="M37" s="98">
        <v>381.9377541714191</v>
      </c>
      <c r="N37" s="98">
        <v>301.55754605472748</v>
      </c>
      <c r="O37" s="98">
        <v>331.18332361379686</v>
      </c>
      <c r="P37" s="98">
        <v>320.55847719831593</v>
      </c>
      <c r="Q37" s="98">
        <v>301.79344754188645</v>
      </c>
      <c r="R37" s="98">
        <v>346.05455315502013</v>
      </c>
      <c r="S37" s="98">
        <v>341.64199263646276</v>
      </c>
      <c r="T37" s="98">
        <v>0</v>
      </c>
      <c r="U37" s="98">
        <v>0</v>
      </c>
      <c r="V37" s="98">
        <v>249.89209582904243</v>
      </c>
      <c r="W37" s="98">
        <v>322.31925119601971</v>
      </c>
      <c r="X37" s="98">
        <v>333.38046466251052</v>
      </c>
      <c r="Y37" s="98">
        <v>264.18409427869722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809.36264213060679</v>
      </c>
      <c r="H38" s="98">
        <v>860.07821510812425</v>
      </c>
      <c r="I38" s="98">
        <v>857.04451279001285</v>
      </c>
      <c r="J38" s="98">
        <v>918.68775978734527</v>
      </c>
      <c r="K38" s="98">
        <v>983.53418393082359</v>
      </c>
      <c r="L38" s="98">
        <v>957.26757891913701</v>
      </c>
      <c r="M38" s="98">
        <v>954.42614612214368</v>
      </c>
      <c r="N38" s="98">
        <v>956.17097055309137</v>
      </c>
      <c r="O38" s="98">
        <v>965.91838078716421</v>
      </c>
      <c r="P38" s="98">
        <v>984.70144087924723</v>
      </c>
      <c r="Q38" s="98">
        <v>1005.2250648260355</v>
      </c>
      <c r="R38" s="98">
        <v>1017.3212251335393</v>
      </c>
      <c r="S38" s="98">
        <v>1016.1179629000678</v>
      </c>
      <c r="T38" s="98">
        <v>0</v>
      </c>
      <c r="U38" s="98">
        <v>0</v>
      </c>
      <c r="V38" s="98">
        <v>1042.6553102581993</v>
      </c>
      <c r="W38" s="98">
        <v>1069.8865766156766</v>
      </c>
      <c r="X38" s="98">
        <v>1104.7446758195836</v>
      </c>
      <c r="Y38" s="98">
        <v>1130.1140533828018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723.52265822601294</v>
      </c>
      <c r="H39" s="122">
        <v>747.49586582628365</v>
      </c>
      <c r="I39" s="122">
        <v>714.68788152360366</v>
      </c>
      <c r="J39" s="122">
        <v>713.04518029016367</v>
      </c>
      <c r="K39" s="122">
        <v>746.00391326254135</v>
      </c>
      <c r="L39" s="122">
        <v>713.28830721615861</v>
      </c>
      <c r="M39" s="122">
        <v>677.3330722070092</v>
      </c>
      <c r="N39" s="122">
        <v>649.26297779940819</v>
      </c>
      <c r="O39" s="122">
        <v>757.94474017480638</v>
      </c>
      <c r="P39" s="122">
        <v>762.65305012232648</v>
      </c>
      <c r="Q39" s="122">
        <v>737.20945908877309</v>
      </c>
      <c r="R39" s="122">
        <v>750.42672812468913</v>
      </c>
      <c r="S39" s="122">
        <v>744.85683085857772</v>
      </c>
      <c r="T39" s="122">
        <v>0</v>
      </c>
      <c r="U39" s="122">
        <v>0</v>
      </c>
      <c r="V39" s="122">
        <v>900.16893637876012</v>
      </c>
      <c r="W39" s="122">
        <v>842.04877429182091</v>
      </c>
      <c r="X39" s="122">
        <v>833.21401648976632</v>
      </c>
      <c r="Y39" s="122">
        <v>698.97398341296469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900.03380419699158</v>
      </c>
      <c r="H40" s="98">
        <v>902.14044721665823</v>
      </c>
      <c r="I40" s="98">
        <v>936.7881068201375</v>
      </c>
      <c r="J40" s="98">
        <v>945.65952190929227</v>
      </c>
      <c r="K40" s="98">
        <v>834.19410798718138</v>
      </c>
      <c r="L40" s="98">
        <v>1035.9001306681871</v>
      </c>
      <c r="M40" s="98">
        <v>969.2226037080211</v>
      </c>
      <c r="N40" s="98">
        <v>304.15909491372389</v>
      </c>
      <c r="O40" s="98">
        <v>1104.4404399348887</v>
      </c>
      <c r="P40" s="98">
        <v>1072.1057209853143</v>
      </c>
      <c r="Q40" s="98">
        <v>936.27849862889832</v>
      </c>
      <c r="R40" s="98">
        <v>873.26142216198093</v>
      </c>
      <c r="S40" s="98">
        <v>859.87835600412723</v>
      </c>
      <c r="T40" s="98">
        <v>0</v>
      </c>
      <c r="U40" s="98">
        <v>0</v>
      </c>
      <c r="V40" s="98">
        <v>1197.2606300492048</v>
      </c>
      <c r="W40" s="98">
        <v>1148.9007428568889</v>
      </c>
      <c r="X40" s="98">
        <v>1074.6238244021772</v>
      </c>
      <c r="Y40" s="98">
        <v>959.99170615767821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717.53922954903067</v>
      </c>
      <c r="H41" s="33">
        <v>739.99395847372932</v>
      </c>
      <c r="I41" s="33">
        <v>703.21971154271557</v>
      </c>
      <c r="J41" s="33">
        <v>702.03668264152179</v>
      </c>
      <c r="K41" s="33">
        <v>742.43480420545006</v>
      </c>
      <c r="L41" s="33">
        <v>700.25848408082618</v>
      </c>
      <c r="M41" s="33">
        <v>662.22848455784197</v>
      </c>
      <c r="N41" s="33">
        <v>673.92574895342818</v>
      </c>
      <c r="O41" s="33">
        <v>701.28941140047596</v>
      </c>
      <c r="P41" s="33">
        <v>708.90363999423494</v>
      </c>
      <c r="Q41" s="33">
        <v>704.66757956577521</v>
      </c>
      <c r="R41" s="33">
        <v>734.97333113290097</v>
      </c>
      <c r="S41" s="33">
        <v>720.02978034901912</v>
      </c>
      <c r="T41" s="33">
        <v>0</v>
      </c>
      <c r="U41" s="33">
        <v>0</v>
      </c>
      <c r="V41" s="33">
        <v>800.40263211498518</v>
      </c>
      <c r="W41" s="33">
        <v>765.37032199393138</v>
      </c>
      <c r="X41" s="33">
        <v>786.62970445643805</v>
      </c>
      <c r="Y41" s="33">
        <v>644.07144871279502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11981.46238405829</v>
      </c>
      <c r="D43" s="117">
        <f t="shared" si="14"/>
        <v>12486.463232095091</v>
      </c>
      <c r="E43" s="117">
        <f t="shared" si="14"/>
        <v>14291.394797272229</v>
      </c>
      <c r="F43" s="117">
        <f t="shared" si="14"/>
        <v>13567.182527264165</v>
      </c>
      <c r="G43" s="117">
        <f t="shared" si="14"/>
        <v>14112.231599538882</v>
      </c>
      <c r="H43" s="117">
        <f t="shared" si="14"/>
        <v>14246.1339268716</v>
      </c>
      <c r="I43" s="117">
        <f t="shared" si="14"/>
        <v>13098.836825067312</v>
      </c>
      <c r="J43" s="117">
        <f t="shared" si="14"/>
        <v>13011.302437492339</v>
      </c>
      <c r="K43" s="117">
        <f t="shared" si="14"/>
        <v>11862.313842799991</v>
      </c>
      <c r="L43" s="117">
        <f t="shared" si="14"/>
        <v>11108.291548206709</v>
      </c>
      <c r="M43" s="117">
        <f t="shared" si="14"/>
        <v>14615.143456145619</v>
      </c>
      <c r="N43" s="117">
        <f t="shared" si="14"/>
        <v>12029.23451854958</v>
      </c>
      <c r="O43" s="117">
        <f t="shared" si="14"/>
        <v>6770.1732360178748</v>
      </c>
      <c r="P43" s="117">
        <f t="shared" si="14"/>
        <v>6612.330937159395</v>
      </c>
      <c r="Q43" s="117">
        <f t="shared" si="14"/>
        <v>8396.6571487696729</v>
      </c>
      <c r="R43" s="117">
        <f t="shared" ref="R43:V43" si="15">R44+R47+R49+R58</f>
        <v>8064.9064297332625</v>
      </c>
      <c r="S43" s="117">
        <f t="shared" si="15"/>
        <v>8212.4936189073924</v>
      </c>
      <c r="T43" s="117">
        <f t="shared" si="15"/>
        <v>7111.5114926455972</v>
      </c>
      <c r="U43" s="117">
        <f t="shared" si="15"/>
        <v>7671.8926132428705</v>
      </c>
      <c r="V43" s="117">
        <f t="shared" si="15"/>
        <v>8340.4341237945537</v>
      </c>
      <c r="W43" s="117">
        <f t="shared" ref="W43:Y43" si="16">W44+W47+W49+W58</f>
        <v>7442.9406532324483</v>
      </c>
      <c r="X43" s="117">
        <f t="shared" si="16"/>
        <v>8298.1287124801147</v>
      </c>
      <c r="Y43" s="117">
        <f t="shared" si="16"/>
        <v>6773.9265009835599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9860.4189451603033</v>
      </c>
      <c r="D44" s="122">
        <f t="shared" si="17"/>
        <v>10247.215729726448</v>
      </c>
      <c r="E44" s="122">
        <f t="shared" si="17"/>
        <v>12016.528021289621</v>
      </c>
      <c r="F44" s="122">
        <f t="shared" si="17"/>
        <v>11244.055907070138</v>
      </c>
      <c r="G44" s="122">
        <f t="shared" si="17"/>
        <v>11773.77532816424</v>
      </c>
      <c r="H44" s="122">
        <f t="shared" si="17"/>
        <v>11822.467517974821</v>
      </c>
      <c r="I44" s="122">
        <f t="shared" si="17"/>
        <v>10984.683472442259</v>
      </c>
      <c r="J44" s="122">
        <f t="shared" si="17"/>
        <v>10845.547036534224</v>
      </c>
      <c r="K44" s="122">
        <f t="shared" si="17"/>
        <v>9327.5605395776183</v>
      </c>
      <c r="L44" s="122">
        <f t="shared" si="17"/>
        <v>8587.9358540233843</v>
      </c>
      <c r="M44" s="122">
        <f t="shared" si="17"/>
        <v>12085.961965767878</v>
      </c>
      <c r="N44" s="122">
        <f t="shared" si="17"/>
        <v>9260.3004386861048</v>
      </c>
      <c r="O44" s="122">
        <f t="shared" si="17"/>
        <v>4349.9582018499468</v>
      </c>
      <c r="P44" s="122">
        <f t="shared" si="17"/>
        <v>4292.4920227293087</v>
      </c>
      <c r="Q44" s="122">
        <f t="shared" si="17"/>
        <v>6384.971056835976</v>
      </c>
      <c r="R44" s="122">
        <f t="shared" ref="R44:V44" si="18">SUM(R45:R46)</f>
        <v>5569.5174758217918</v>
      </c>
      <c r="S44" s="122">
        <f t="shared" si="18"/>
        <v>5684.1488096711419</v>
      </c>
      <c r="T44" s="122">
        <f t="shared" si="18"/>
        <v>4756.3637999122066</v>
      </c>
      <c r="U44" s="122">
        <f t="shared" si="18"/>
        <v>5238.070605457413</v>
      </c>
      <c r="V44" s="122">
        <f t="shared" si="18"/>
        <v>5810.2116970068473</v>
      </c>
      <c r="W44" s="122">
        <f t="shared" ref="W44:Y44" si="19">SUM(W45:W46)</f>
        <v>4909.4070432051785</v>
      </c>
      <c r="X44" s="122">
        <f t="shared" si="19"/>
        <v>5645.119463946211</v>
      </c>
      <c r="Y44" s="122">
        <f t="shared" si="19"/>
        <v>3746.9132232983734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9756.325464845173</v>
      </c>
      <c r="D45" s="98">
        <v>10134.754042142267</v>
      </c>
      <c r="E45" s="98">
        <v>11890.882266705321</v>
      </c>
      <c r="F45" s="98">
        <v>11117.649234632767</v>
      </c>
      <c r="G45" s="98">
        <v>11641.895622419399</v>
      </c>
      <c r="H45" s="98">
        <v>11691.991171938029</v>
      </c>
      <c r="I45" s="98">
        <v>10869.683457690018</v>
      </c>
      <c r="J45" s="98">
        <v>10730.352267879281</v>
      </c>
      <c r="K45" s="98">
        <v>9222.3858752550568</v>
      </c>
      <c r="L45" s="98">
        <v>8495.136672781824</v>
      </c>
      <c r="M45" s="98">
        <v>11952.382222173233</v>
      </c>
      <c r="N45" s="98">
        <v>9165.5765787852361</v>
      </c>
      <c r="O45" s="98">
        <v>4298.601350649129</v>
      </c>
      <c r="P45" s="98">
        <v>4237.3531966446099</v>
      </c>
      <c r="Q45" s="98">
        <v>6304.0755120845433</v>
      </c>
      <c r="R45" s="98">
        <v>5498.2541571000256</v>
      </c>
      <c r="S45" s="98">
        <v>5611.2435313047326</v>
      </c>
      <c r="T45" s="98">
        <v>4695.4513125264157</v>
      </c>
      <c r="U45" s="98">
        <v>5171.1401078222152</v>
      </c>
      <c r="V45" s="98">
        <v>5735.9659262223213</v>
      </c>
      <c r="W45" s="98">
        <v>4846.5574726462937</v>
      </c>
      <c r="X45" s="98">
        <v>5572.7375329375918</v>
      </c>
      <c r="Y45" s="98">
        <v>3698.7726351155657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104.09348031513026</v>
      </c>
      <c r="D46" s="98">
        <v>112.4616875841796</v>
      </c>
      <c r="E46" s="98">
        <v>125.64575458429957</v>
      </c>
      <c r="F46" s="98">
        <v>126.40667243737167</v>
      </c>
      <c r="G46" s="98">
        <v>131.87970574484058</v>
      </c>
      <c r="H46" s="98">
        <v>130.47634603679253</v>
      </c>
      <c r="I46" s="98">
        <v>115.00001475223979</v>
      </c>
      <c r="J46" s="98">
        <v>115.19476865494291</v>
      </c>
      <c r="K46" s="98">
        <v>105.17466432256147</v>
      </c>
      <c r="L46" s="98">
        <v>92.799181241559907</v>
      </c>
      <c r="M46" s="98">
        <v>133.57974359464515</v>
      </c>
      <c r="N46" s="98">
        <v>94.723859900868121</v>
      </c>
      <c r="O46" s="98">
        <v>51.356851200818198</v>
      </c>
      <c r="P46" s="98">
        <v>55.138826084698692</v>
      </c>
      <c r="Q46" s="98">
        <v>80.895544751432766</v>
      </c>
      <c r="R46" s="98">
        <v>71.263318721766026</v>
      </c>
      <c r="S46" s="98">
        <v>72.905278366409576</v>
      </c>
      <c r="T46" s="98">
        <v>60.912487385790968</v>
      </c>
      <c r="U46" s="98">
        <v>66.930497635197497</v>
      </c>
      <c r="V46" s="98">
        <v>74.245770784526357</v>
      </c>
      <c r="W46" s="98">
        <v>62.849570558884913</v>
      </c>
      <c r="X46" s="98">
        <v>72.381931008619574</v>
      </c>
      <c r="Y46" s="98">
        <v>48.140588182807804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146.26928017788759</v>
      </c>
      <c r="D47" s="122">
        <f t="shared" si="20"/>
        <v>86.755964536029666</v>
      </c>
      <c r="E47" s="122">
        <f t="shared" si="20"/>
        <v>214.08938680552728</v>
      </c>
      <c r="F47" s="122">
        <f t="shared" si="20"/>
        <v>94.642197605239758</v>
      </c>
      <c r="G47" s="122">
        <f t="shared" si="20"/>
        <v>221.51408984922605</v>
      </c>
      <c r="H47" s="122">
        <f t="shared" si="20"/>
        <v>274.02998547372164</v>
      </c>
      <c r="I47" s="122">
        <f t="shared" si="20"/>
        <v>157.92155724351278</v>
      </c>
      <c r="J47" s="122">
        <f t="shared" si="20"/>
        <v>34.140158566909349</v>
      </c>
      <c r="K47" s="122">
        <f t="shared" si="20"/>
        <v>167.14292305337293</v>
      </c>
      <c r="L47" s="122">
        <f t="shared" si="20"/>
        <v>236.44299085944002</v>
      </c>
      <c r="M47" s="122">
        <f t="shared" si="20"/>
        <v>226.56926737401838</v>
      </c>
      <c r="N47" s="122">
        <f t="shared" si="20"/>
        <v>586.32959339755962</v>
      </c>
      <c r="O47" s="122">
        <f t="shared" si="20"/>
        <v>157.7075426483926</v>
      </c>
      <c r="P47" s="122">
        <f t="shared" si="20"/>
        <v>119.66724394867042</v>
      </c>
      <c r="Q47" s="122">
        <f t="shared" si="20"/>
        <v>0</v>
      </c>
      <c r="R47" s="122">
        <f t="shared" si="20"/>
        <v>271.06877463443806</v>
      </c>
      <c r="S47" s="122">
        <f t="shared" si="20"/>
        <v>320.22809339100036</v>
      </c>
      <c r="T47" s="122">
        <f t="shared" si="20"/>
        <v>188.4118806625159</v>
      </c>
      <c r="U47" s="122">
        <f t="shared" si="20"/>
        <v>192.9644045124557</v>
      </c>
      <c r="V47" s="122">
        <f t="shared" si="20"/>
        <v>219.77844705857731</v>
      </c>
      <c r="W47" s="122">
        <f t="shared" si="20"/>
        <v>196.94043687550209</v>
      </c>
      <c r="X47" s="122">
        <f t="shared" si="20"/>
        <v>237.57812372222148</v>
      </c>
      <c r="Y47" s="122">
        <f t="shared" si="20"/>
        <v>765.97847627350177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146.26928017788759</v>
      </c>
      <c r="D48" s="98">
        <f>IF(RES_hhdet_in_fec!D48=0,0,RES_hhdet_in_fec!D48*1000*11630/RES_hhdet_in_new!D45)</f>
        <v>86.755964536029666</v>
      </c>
      <c r="E48" s="98">
        <f>IF(RES_hhdet_in_fec!E48=0,0,RES_hhdet_in_fec!E48*1000*11630/RES_hhdet_in_new!E45)</f>
        <v>214.08938680552728</v>
      </c>
      <c r="F48" s="98">
        <f>IF(RES_hhdet_in_fec!F48=0,0,RES_hhdet_in_fec!F48*1000*11630/RES_hhdet_in_new!F45)</f>
        <v>94.642197605239758</v>
      </c>
      <c r="G48" s="98">
        <f>IF(RES_hhdet_in_fec!G48=0,0,RES_hhdet_in_fec!G48*1000*11630/RES_hhdet_in_new!G45)</f>
        <v>221.51408984922605</v>
      </c>
      <c r="H48" s="98">
        <f>IF(RES_hhdet_in_fec!H48=0,0,RES_hhdet_in_fec!H48*1000*11630/RES_hhdet_in_new!H45)</f>
        <v>274.02998547372164</v>
      </c>
      <c r="I48" s="98">
        <f>IF(RES_hhdet_in_fec!I48=0,0,RES_hhdet_in_fec!I48*1000*11630/RES_hhdet_in_new!I45)</f>
        <v>157.92155724351278</v>
      </c>
      <c r="J48" s="98">
        <f>IF(RES_hhdet_in_fec!J48=0,0,RES_hhdet_in_fec!J48*1000*11630/RES_hhdet_in_new!J45)</f>
        <v>34.140158566909349</v>
      </c>
      <c r="K48" s="98">
        <f>IF(RES_hhdet_in_fec!K48=0,0,RES_hhdet_in_fec!K48*1000*11630/RES_hhdet_in_new!K45)</f>
        <v>167.14292305337293</v>
      </c>
      <c r="L48" s="98">
        <f>IF(RES_hhdet_in_fec!L48=0,0,RES_hhdet_in_fec!L48*1000*11630/RES_hhdet_in_new!L45)</f>
        <v>236.44299085944002</v>
      </c>
      <c r="M48" s="98">
        <f>IF(RES_hhdet_in_fec!M48=0,0,RES_hhdet_in_fec!M48*1000*11630/RES_hhdet_in_new!M45)</f>
        <v>226.56926737401838</v>
      </c>
      <c r="N48" s="98">
        <f>IF(RES_hhdet_in_fec!N48=0,0,RES_hhdet_in_fec!N48*1000*11630/RES_hhdet_in_new!N45)</f>
        <v>586.32959339755962</v>
      </c>
      <c r="O48" s="98">
        <f>IF(RES_hhdet_in_fec!O48=0,0,RES_hhdet_in_fec!O48*1000*11630/RES_hhdet_in_new!O45)</f>
        <v>157.7075426483926</v>
      </c>
      <c r="P48" s="98">
        <f>IF(RES_hhdet_in_fec!P48=0,0,RES_hhdet_in_fec!P48*1000*11630/RES_hhdet_in_new!P45)</f>
        <v>119.66724394867042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271.06877463443806</v>
      </c>
      <c r="S48" s="98">
        <f>IF(RES_hhdet_in_fec!S48=0,0,RES_hhdet_in_fec!S48*1000*11630/RES_hhdet_in_new!S45)</f>
        <v>320.22809339100036</v>
      </c>
      <c r="T48" s="98">
        <f>IF(RES_hhdet_in_fec!T48=0,0,RES_hhdet_in_fec!T48*1000*11630/RES_hhdet_in_new!T45)</f>
        <v>188.4118806625159</v>
      </c>
      <c r="U48" s="98">
        <f>IF(RES_hhdet_in_fec!U48=0,0,RES_hhdet_in_fec!U48*1000*11630/RES_hhdet_in_new!U45)</f>
        <v>192.9644045124557</v>
      </c>
      <c r="V48" s="98">
        <f>IF(RES_hhdet_in_fec!V48=0,0,RES_hhdet_in_fec!V48*1000*11630/RES_hhdet_in_new!V45)</f>
        <v>219.77844705857731</v>
      </c>
      <c r="W48" s="98">
        <f>IF(RES_hhdet_in_fec!W48=0,0,RES_hhdet_in_fec!W48*1000*11630/RES_hhdet_in_new!W45)</f>
        <v>196.94043687550209</v>
      </c>
      <c r="X48" s="98">
        <f>IF(RES_hhdet_in_fec!X48=0,0,RES_hhdet_in_fec!X48*1000*11630/RES_hhdet_in_new!X45)</f>
        <v>237.57812372222148</v>
      </c>
      <c r="Y48" s="98">
        <f>IF(RES_hhdet_in_fec!Y48=0,0,RES_hhdet_in_fec!Y48*1000*11630/RES_hhdet_in_new!Y45)</f>
        <v>765.97847627350177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1342.3368501286272</v>
      </c>
      <c r="D49" s="122">
        <v>1440.0080237384836</v>
      </c>
      <c r="E49" s="122">
        <v>1370.7794777627141</v>
      </c>
      <c r="F49" s="122">
        <v>1487.1410258061162</v>
      </c>
      <c r="G49" s="122">
        <v>1392.1163473476342</v>
      </c>
      <c r="H49" s="122">
        <v>1402.1919612344182</v>
      </c>
      <c r="I49" s="122">
        <v>1241.5985429840352</v>
      </c>
      <c r="J49" s="122">
        <v>1418.5699153242949</v>
      </c>
      <c r="K49" s="122">
        <v>1621.6263864326447</v>
      </c>
      <c r="L49" s="122">
        <v>1570.6854001035604</v>
      </c>
      <c r="M49" s="122">
        <v>1625.2601130003338</v>
      </c>
      <c r="N49" s="122">
        <v>1533.4309058853644</v>
      </c>
      <c r="O49" s="122">
        <v>1504.5758914819282</v>
      </c>
      <c r="P49" s="122">
        <v>1437.4822777359775</v>
      </c>
      <c r="Q49" s="122">
        <v>1307.0185123679221</v>
      </c>
      <c r="R49" s="122">
        <v>1474.0323163992639</v>
      </c>
      <c r="S49" s="122">
        <v>1463.1676124934902</v>
      </c>
      <c r="T49" s="122">
        <v>1373.9559279081082</v>
      </c>
      <c r="U49" s="122">
        <v>1429.7268504053895</v>
      </c>
      <c r="V49" s="122">
        <v>1410.0841254514332</v>
      </c>
      <c r="W49" s="122">
        <v>1494.5360943672413</v>
      </c>
      <c r="X49" s="122">
        <v>1582.2127806328904</v>
      </c>
      <c r="Y49" s="122">
        <v>1562.0487226176811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2143.1731147907931</v>
      </c>
      <c r="D50" s="98">
        <v>2115.9569163445562</v>
      </c>
      <c r="E50" s="98">
        <v>2192.9017427787344</v>
      </c>
      <c r="F50" s="98">
        <v>2189.2910324477043</v>
      </c>
      <c r="G50" s="98">
        <v>2120.5058634105226</v>
      </c>
      <c r="H50" s="98">
        <v>2134.9415047238094</v>
      </c>
      <c r="I50" s="98">
        <v>2071.6324375390773</v>
      </c>
      <c r="J50" s="98">
        <v>2293.364609821776</v>
      </c>
      <c r="K50" s="98">
        <v>2347.9069673119852</v>
      </c>
      <c r="L50" s="98">
        <v>2220.052437687003</v>
      </c>
      <c r="M50" s="98">
        <v>2285.4496673547183</v>
      </c>
      <c r="N50" s="98">
        <v>2166.7144874369933</v>
      </c>
      <c r="O50" s="98">
        <v>1836.4786066014669</v>
      </c>
      <c r="P50" s="98">
        <v>1858.7362532007485</v>
      </c>
      <c r="Q50" s="98">
        <v>0</v>
      </c>
      <c r="R50" s="98">
        <v>1994.175891413686</v>
      </c>
      <c r="S50" s="98">
        <v>1610.2035379101292</v>
      </c>
      <c r="T50" s="98">
        <v>1608.449872471894</v>
      </c>
      <c r="U50" s="98">
        <v>1717.4583860807018</v>
      </c>
      <c r="V50" s="98">
        <v>1573.0946530159708</v>
      </c>
      <c r="W50" s="98">
        <v>1656.2705298814724</v>
      </c>
      <c r="X50" s="98">
        <v>2003.6136111076073</v>
      </c>
      <c r="Y50" s="98">
        <v>1850.3595507368698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1266.5465398699203</v>
      </c>
      <c r="D51" s="98">
        <v>0</v>
      </c>
      <c r="E51" s="98">
        <v>1303.2382677571413</v>
      </c>
      <c r="F51" s="98">
        <v>0</v>
      </c>
      <c r="G51" s="98">
        <v>0</v>
      </c>
      <c r="H51" s="98">
        <v>0</v>
      </c>
      <c r="I51" s="98">
        <v>1260.2669137088058</v>
      </c>
      <c r="J51" s="98">
        <v>1402.0031213854666</v>
      </c>
      <c r="K51" s="98">
        <v>1444.4916283097227</v>
      </c>
      <c r="L51" s="98">
        <v>1376.7481713857228</v>
      </c>
      <c r="M51" s="98">
        <v>1438.1989609751879</v>
      </c>
      <c r="N51" s="98">
        <v>1367.3690010495936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1222.9594253476855</v>
      </c>
      <c r="U51" s="98">
        <v>1323.581367505142</v>
      </c>
      <c r="V51" s="98">
        <v>1221.2071975182214</v>
      </c>
      <c r="W51" s="98">
        <v>1310.0503865602075</v>
      </c>
      <c r="X51" s="98">
        <v>1600.3580682770958</v>
      </c>
      <c r="Y51" s="98">
        <v>1465.1358782977941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427.97947393426688</v>
      </c>
      <c r="D52" s="101">
        <v>0</v>
      </c>
      <c r="E52" s="101">
        <v>434.59292690050984</v>
      </c>
      <c r="F52" s="101">
        <v>0</v>
      </c>
      <c r="G52" s="101">
        <v>0</v>
      </c>
      <c r="H52" s="101">
        <v>0</v>
      </c>
      <c r="I52" s="101">
        <v>426.05740883041835</v>
      </c>
      <c r="J52" s="101">
        <v>468.5550836649511</v>
      </c>
      <c r="K52" s="101">
        <v>479.18573857947837</v>
      </c>
      <c r="L52" s="101">
        <v>453.83762002739803</v>
      </c>
      <c r="M52" s="101">
        <v>464.35982911108425</v>
      </c>
      <c r="N52" s="101">
        <v>370.96903512232871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282.86490483122958</v>
      </c>
      <c r="U52" s="101">
        <v>283.2138053943076</v>
      </c>
      <c r="V52" s="101">
        <v>235.56256985787255</v>
      </c>
      <c r="W52" s="101">
        <v>304.74171559801891</v>
      </c>
      <c r="X52" s="101">
        <v>398.4033640464209</v>
      </c>
      <c r="Y52" s="101">
        <v>304.17675044936283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838.5670659356532</v>
      </c>
      <c r="D53" s="104">
        <v>0</v>
      </c>
      <c r="E53" s="104">
        <v>868.64534085663138</v>
      </c>
      <c r="F53" s="104">
        <v>0</v>
      </c>
      <c r="G53" s="104">
        <v>0</v>
      </c>
      <c r="H53" s="104">
        <v>0</v>
      </c>
      <c r="I53" s="104">
        <v>834.20950487838752</v>
      </c>
      <c r="J53" s="104">
        <v>933.44803772051534</v>
      </c>
      <c r="K53" s="104">
        <v>965.3058897302443</v>
      </c>
      <c r="L53" s="104">
        <v>922.9105513583246</v>
      </c>
      <c r="M53" s="104">
        <v>973.83913186410359</v>
      </c>
      <c r="N53" s="104">
        <v>996.39996592726504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940.09452051645587</v>
      </c>
      <c r="U53" s="104">
        <v>1040.3675621108343</v>
      </c>
      <c r="V53" s="104">
        <v>985.64462766034899</v>
      </c>
      <c r="W53" s="104">
        <v>1005.3086709621886</v>
      </c>
      <c r="X53" s="104">
        <v>1201.9547042306751</v>
      </c>
      <c r="Y53" s="104">
        <v>1160.9591278484313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1697.5479011081136</v>
      </c>
      <c r="D54" s="101">
        <v>1738.2861495430059</v>
      </c>
      <c r="E54" s="101">
        <v>1724.6256314939806</v>
      </c>
      <c r="F54" s="101">
        <v>1777.6104121739775</v>
      </c>
      <c r="G54" s="101">
        <v>1707.5965378097751</v>
      </c>
      <c r="H54" s="101">
        <v>1756.5378409979378</v>
      </c>
      <c r="I54" s="101">
        <v>1748.0723974179145</v>
      </c>
      <c r="J54" s="101">
        <v>1856.5817551739412</v>
      </c>
      <c r="K54" s="101">
        <v>1983.945124781266</v>
      </c>
      <c r="L54" s="101">
        <v>1925.4604152619756</v>
      </c>
      <c r="M54" s="101">
        <v>1892.3182742856134</v>
      </c>
      <c r="N54" s="101">
        <v>1793.3520699163944</v>
      </c>
      <c r="O54" s="101">
        <v>1804.6464289281628</v>
      </c>
      <c r="P54" s="101">
        <v>1777.1192823751016</v>
      </c>
      <c r="Q54" s="101">
        <v>0</v>
      </c>
      <c r="R54" s="101">
        <v>1772.7964893269009</v>
      </c>
      <c r="S54" s="101">
        <v>1742.3943243323195</v>
      </c>
      <c r="T54" s="101">
        <v>1650.8844763732388</v>
      </c>
      <c r="U54" s="101">
        <v>1639.9993471387099</v>
      </c>
      <c r="V54" s="101">
        <v>1626.4759829090963</v>
      </c>
      <c r="W54" s="101">
        <v>1715.0586958574154</v>
      </c>
      <c r="X54" s="101">
        <v>0</v>
      </c>
      <c r="Y54" s="101">
        <v>0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1163.2327097514685</v>
      </c>
      <c r="D55" s="104">
        <v>1196.0787560948818</v>
      </c>
      <c r="E55" s="104">
        <v>1184.5289574529863</v>
      </c>
      <c r="F55" s="104">
        <v>1225.6882912242813</v>
      </c>
      <c r="G55" s="104">
        <v>1197.5039612677951</v>
      </c>
      <c r="H55" s="104">
        <v>1219.3904438759719</v>
      </c>
      <c r="I55" s="104">
        <v>1219.0207625974408</v>
      </c>
      <c r="J55" s="104">
        <v>1296.5071877785711</v>
      </c>
      <c r="K55" s="104">
        <v>1390.5481947883093</v>
      </c>
      <c r="L55" s="104">
        <v>1354.9112813584668</v>
      </c>
      <c r="M55" s="104">
        <v>1336.3639002935631</v>
      </c>
      <c r="N55" s="104">
        <v>1257.7285166078188</v>
      </c>
      <c r="O55" s="104">
        <v>1297.1017044009611</v>
      </c>
      <c r="P55" s="104">
        <v>1305.2599180775635</v>
      </c>
      <c r="Q55" s="104">
        <v>1307.0185123679221</v>
      </c>
      <c r="R55" s="104">
        <v>1363.3757782885589</v>
      </c>
      <c r="S55" s="104">
        <v>1357.7599555365307</v>
      </c>
      <c r="T55" s="104">
        <v>1297.1797285485031</v>
      </c>
      <c r="U55" s="104">
        <v>1293.8051815710542</v>
      </c>
      <c r="V55" s="104">
        <v>1292.5474060872414</v>
      </c>
      <c r="W55" s="104">
        <v>1392.2058278116967</v>
      </c>
      <c r="X55" s="104">
        <v>1438.1251404820941</v>
      </c>
      <c r="Y55" s="104">
        <v>1394.2981476614987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337.6752657075553</v>
      </c>
      <c r="D56" s="98">
        <v>354.12095289506209</v>
      </c>
      <c r="E56" s="98">
        <v>339.31499241167637</v>
      </c>
      <c r="F56" s="98">
        <v>357.14082881225306</v>
      </c>
      <c r="G56" s="98">
        <v>388.14131913718842</v>
      </c>
      <c r="H56" s="98">
        <v>359.31222876784756</v>
      </c>
      <c r="I56" s="98">
        <v>361.97624980742802</v>
      </c>
      <c r="J56" s="98">
        <v>377.81942799122595</v>
      </c>
      <c r="K56" s="98">
        <v>407.01401085748597</v>
      </c>
      <c r="L56" s="98">
        <v>397.64370243932973</v>
      </c>
      <c r="M56" s="98">
        <v>381.9377541714191</v>
      </c>
      <c r="N56" s="98">
        <v>301.55754605472748</v>
      </c>
      <c r="O56" s="98">
        <v>331.18332361379692</v>
      </c>
      <c r="P56" s="98">
        <v>320.55847719831598</v>
      </c>
      <c r="Q56" s="98">
        <v>301.79344754188645</v>
      </c>
      <c r="R56" s="98">
        <v>346.05455315502007</v>
      </c>
      <c r="S56" s="98">
        <v>341.64199263646282</v>
      </c>
      <c r="T56" s="98">
        <v>298.00230510298979</v>
      </c>
      <c r="U56" s="98">
        <v>268.46471399208548</v>
      </c>
      <c r="V56" s="98">
        <v>249.89209582904243</v>
      </c>
      <c r="W56" s="98">
        <v>322.31925119601976</v>
      </c>
      <c r="X56" s="98">
        <v>333.38046466251058</v>
      </c>
      <c r="Y56" s="98">
        <v>264.18409427869722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825.55744404391328</v>
      </c>
      <c r="D57" s="98">
        <v>841.95780319981975</v>
      </c>
      <c r="E57" s="98">
        <v>845.21396504130996</v>
      </c>
      <c r="F57" s="98">
        <v>868.54746241202838</v>
      </c>
      <c r="G57" s="98">
        <v>809.3626421306069</v>
      </c>
      <c r="H57" s="98">
        <v>860.07821510812437</v>
      </c>
      <c r="I57" s="98">
        <v>857.04451279001296</v>
      </c>
      <c r="J57" s="98">
        <v>918.68775978734527</v>
      </c>
      <c r="K57" s="98">
        <v>983.53418393082336</v>
      </c>
      <c r="L57" s="98">
        <v>957.26757891913689</v>
      </c>
      <c r="M57" s="98">
        <v>954.42614612214379</v>
      </c>
      <c r="N57" s="98">
        <v>956.17097055309114</v>
      </c>
      <c r="O57" s="98">
        <v>965.91838078716421</v>
      </c>
      <c r="P57" s="98">
        <v>984.70144087924723</v>
      </c>
      <c r="Q57" s="98">
        <v>1005.2250648260357</v>
      </c>
      <c r="R57" s="98">
        <v>1017.3212251335392</v>
      </c>
      <c r="S57" s="98">
        <v>1016.1179629000678</v>
      </c>
      <c r="T57" s="98">
        <v>999.177423445513</v>
      </c>
      <c r="U57" s="98">
        <v>1025.3404675789686</v>
      </c>
      <c r="V57" s="98">
        <v>1042.6553102581988</v>
      </c>
      <c r="W57" s="98">
        <v>1069.8865766156769</v>
      </c>
      <c r="X57" s="98">
        <v>1104.7446758195836</v>
      </c>
      <c r="Y57" s="98">
        <v>1130.1140533828016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632.43730859146945</v>
      </c>
      <c r="D58" s="122">
        <v>712.48351409413135</v>
      </c>
      <c r="E58" s="122">
        <v>689.99791141436663</v>
      </c>
      <c r="F58" s="122">
        <v>741.34339678266974</v>
      </c>
      <c r="G58" s="122">
        <v>724.82583417778164</v>
      </c>
      <c r="H58" s="122">
        <v>747.44446218863993</v>
      </c>
      <c r="I58" s="122">
        <v>714.63325239750486</v>
      </c>
      <c r="J58" s="122">
        <v>713.04532706690918</v>
      </c>
      <c r="K58" s="122">
        <v>745.98399373635618</v>
      </c>
      <c r="L58" s="122">
        <v>713.22730322032544</v>
      </c>
      <c r="M58" s="122">
        <v>677.35211000339086</v>
      </c>
      <c r="N58" s="122">
        <v>649.17358058055072</v>
      </c>
      <c r="O58" s="122">
        <v>757.93160003760727</v>
      </c>
      <c r="P58" s="122">
        <v>762.68939274543811</v>
      </c>
      <c r="Q58" s="122">
        <v>704.66757956577533</v>
      </c>
      <c r="R58" s="122">
        <v>750.28786287776938</v>
      </c>
      <c r="S58" s="122">
        <v>744.94910335175905</v>
      </c>
      <c r="T58" s="122">
        <v>792.77988416276617</v>
      </c>
      <c r="U58" s="122">
        <v>811.13075286761216</v>
      </c>
      <c r="V58" s="122">
        <v>900.35985427769526</v>
      </c>
      <c r="W58" s="122">
        <v>842.05707878452586</v>
      </c>
      <c r="X58" s="122">
        <v>833.21834417879131</v>
      </c>
      <c r="Y58" s="122">
        <v>698.98607879400299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830.17375935872042</v>
      </c>
      <c r="D59" s="98">
        <v>880.569047493158</v>
      </c>
      <c r="E59" s="98">
        <v>849.46977444691743</v>
      </c>
      <c r="F59" s="98">
        <v>970.32276172063541</v>
      </c>
      <c r="G59" s="98">
        <v>900.03380419699181</v>
      </c>
      <c r="H59" s="98">
        <v>902.140447216658</v>
      </c>
      <c r="I59" s="98">
        <v>936.78810682013784</v>
      </c>
      <c r="J59" s="98">
        <v>945.65952190929227</v>
      </c>
      <c r="K59" s="98">
        <v>834.19410798718138</v>
      </c>
      <c r="L59" s="98">
        <v>1035.9001306681871</v>
      </c>
      <c r="M59" s="98">
        <v>969.2226037080211</v>
      </c>
      <c r="N59" s="98">
        <v>304.15909491372383</v>
      </c>
      <c r="O59" s="98">
        <v>1104.4404399348887</v>
      </c>
      <c r="P59" s="98">
        <v>1072.1057209853145</v>
      </c>
      <c r="Q59" s="98">
        <v>0</v>
      </c>
      <c r="R59" s="98">
        <v>873.26142216198105</v>
      </c>
      <c r="S59" s="98">
        <v>859.87835600412711</v>
      </c>
      <c r="T59" s="98">
        <v>1025.4482310349495</v>
      </c>
      <c r="U59" s="98">
        <v>1051.1688815787863</v>
      </c>
      <c r="V59" s="98">
        <v>1197.260630049205</v>
      </c>
      <c r="W59" s="98">
        <v>1148.9007428568889</v>
      </c>
      <c r="X59" s="98">
        <v>1074.6238244021772</v>
      </c>
      <c r="Y59" s="98">
        <v>959.99170615767821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625.93156416621287</v>
      </c>
      <c r="D60" s="33">
        <v>708.51297465231812</v>
      </c>
      <c r="E60" s="33">
        <v>685.07835742009081</v>
      </c>
      <c r="F60" s="33">
        <v>733.68496261170242</v>
      </c>
      <c r="G60" s="33">
        <v>717.53922954903078</v>
      </c>
      <c r="H60" s="33">
        <v>739.99395847372909</v>
      </c>
      <c r="I60" s="33">
        <v>703.21971154271569</v>
      </c>
      <c r="J60" s="33">
        <v>702.03668264152202</v>
      </c>
      <c r="K60" s="33">
        <v>742.43480420544984</v>
      </c>
      <c r="L60" s="33">
        <v>700.25848408082607</v>
      </c>
      <c r="M60" s="33">
        <v>662.22848455784185</v>
      </c>
      <c r="N60" s="33">
        <v>673.92574895342807</v>
      </c>
      <c r="O60" s="33">
        <v>701.28941140047573</v>
      </c>
      <c r="P60" s="33">
        <v>708.90363999423482</v>
      </c>
      <c r="Q60" s="33">
        <v>704.66757956577533</v>
      </c>
      <c r="R60" s="33">
        <v>734.97333113290074</v>
      </c>
      <c r="S60" s="33">
        <v>720.02978034901912</v>
      </c>
      <c r="T60" s="33">
        <v>704.97543768566641</v>
      </c>
      <c r="U60" s="33">
        <v>713.57136691309381</v>
      </c>
      <c r="V60" s="33">
        <v>800.40263211498518</v>
      </c>
      <c r="W60" s="33">
        <v>765.3703219939315</v>
      </c>
      <c r="X60" s="33">
        <v>786.62970445643816</v>
      </c>
      <c r="Y60" s="33">
        <v>644.07144871279525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9927.707683723409</v>
      </c>
      <c r="D62" s="117">
        <f t="shared" si="21"/>
        <v>9178.0782583001965</v>
      </c>
      <c r="E62" s="117">
        <f t="shared" si="21"/>
        <v>10316.02887620406</v>
      </c>
      <c r="F62" s="117">
        <f t="shared" si="21"/>
        <v>9963.5168251711675</v>
      </c>
      <c r="G62" s="117">
        <f t="shared" si="21"/>
        <v>11487.980047623132</v>
      </c>
      <c r="H62" s="117">
        <f t="shared" si="21"/>
        <v>13642.959090571931</v>
      </c>
      <c r="I62" s="117">
        <f t="shared" si="21"/>
        <v>12306.449351002484</v>
      </c>
      <c r="J62" s="117">
        <f t="shared" si="21"/>
        <v>11421.584312715007</v>
      </c>
      <c r="K62" s="117">
        <f t="shared" si="21"/>
        <v>11744.697753742912</v>
      </c>
      <c r="L62" s="117">
        <f t="shared" si="21"/>
        <v>10631.278765702125</v>
      </c>
      <c r="M62" s="117">
        <f t="shared" si="21"/>
        <v>12626.296871394283</v>
      </c>
      <c r="N62" s="117">
        <f t="shared" si="21"/>
        <v>11045.57980781886</v>
      </c>
      <c r="O62" s="117">
        <f t="shared" si="21"/>
        <v>7705.0203620128368</v>
      </c>
      <c r="P62" s="117">
        <f t="shared" si="21"/>
        <v>6952.5719318795309</v>
      </c>
      <c r="Q62" s="117">
        <f t="shared" si="21"/>
        <v>8541.2907920398975</v>
      </c>
      <c r="R62" s="117">
        <f t="shared" ref="R62:V62" si="22">R63+R66+R68+R77</f>
        <v>7769.9883075752068</v>
      </c>
      <c r="S62" s="117">
        <f t="shared" si="22"/>
        <v>7713.9354377198115</v>
      </c>
      <c r="T62" s="117">
        <f t="shared" si="22"/>
        <v>6541.1020410851406</v>
      </c>
      <c r="U62" s="117">
        <f t="shared" si="22"/>
        <v>6771.2018184063108</v>
      </c>
      <c r="V62" s="117">
        <f t="shared" si="22"/>
        <v>7021.1487638281278</v>
      </c>
      <c r="W62" s="117">
        <f t="shared" ref="W62:Y62" si="23">W63+W66+W68+W77</f>
        <v>7445.1684588485678</v>
      </c>
      <c r="X62" s="117">
        <f t="shared" si="23"/>
        <v>7085.2148434266019</v>
      </c>
      <c r="Y62" s="117">
        <f t="shared" si="23"/>
        <v>6346.0021167751374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7816.4600607313387</v>
      </c>
      <c r="D63" s="122">
        <f t="shared" si="24"/>
        <v>6955.2932580014376</v>
      </c>
      <c r="E63" s="122">
        <f t="shared" si="24"/>
        <v>8051.1923698562296</v>
      </c>
      <c r="F63" s="122">
        <f t="shared" si="24"/>
        <v>7657.0924934087079</v>
      </c>
      <c r="G63" s="122">
        <f t="shared" si="24"/>
        <v>9141.7061159840014</v>
      </c>
      <c r="H63" s="122">
        <f t="shared" si="24"/>
        <v>11177.678629355785</v>
      </c>
      <c r="I63" s="122">
        <f t="shared" si="24"/>
        <v>10159.508790066355</v>
      </c>
      <c r="J63" s="122">
        <f t="shared" si="24"/>
        <v>9308.4409782738257</v>
      </c>
      <c r="K63" s="122">
        <f t="shared" si="24"/>
        <v>9217.6426006574584</v>
      </c>
      <c r="L63" s="122">
        <f t="shared" si="24"/>
        <v>8157.0624233596118</v>
      </c>
      <c r="M63" s="122">
        <f t="shared" si="24"/>
        <v>10186.856512457653</v>
      </c>
      <c r="N63" s="122">
        <f t="shared" si="24"/>
        <v>8330.4641079247613</v>
      </c>
      <c r="O63" s="122">
        <f t="shared" si="24"/>
        <v>5358.2806839649111</v>
      </c>
      <c r="P63" s="122">
        <f t="shared" si="24"/>
        <v>4685.6640338703082</v>
      </c>
      <c r="Q63" s="122">
        <f t="shared" si="24"/>
        <v>6292.2109458190198</v>
      </c>
      <c r="R63" s="122">
        <f t="shared" ref="R63:V63" si="25">SUM(R64:R65)</f>
        <v>5287.6768850760318</v>
      </c>
      <c r="S63" s="122">
        <f t="shared" si="25"/>
        <v>5193.2086699094671</v>
      </c>
      <c r="T63" s="122">
        <f t="shared" si="25"/>
        <v>4264.5751722684818</v>
      </c>
      <c r="U63" s="122">
        <f t="shared" si="25"/>
        <v>4447.6621707408494</v>
      </c>
      <c r="V63" s="122">
        <f t="shared" si="25"/>
        <v>4606.5586877688083</v>
      </c>
      <c r="W63" s="122">
        <f t="shared" ref="W63:Y63" si="26">SUM(W64:W65)</f>
        <v>5012.6111843115432</v>
      </c>
      <c r="X63" s="122">
        <f t="shared" si="26"/>
        <v>4607.1597485411976</v>
      </c>
      <c r="Y63" s="122">
        <f t="shared" si="26"/>
        <v>3512.107333185751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7726.4992922732154</v>
      </c>
      <c r="D64" s="98">
        <v>6872.1084511802183</v>
      </c>
      <c r="E64" s="98">
        <v>7959.4763569289526</v>
      </c>
      <c r="F64" s="98">
        <v>7563.3420448327852</v>
      </c>
      <c r="G64" s="98">
        <v>9030.2089009698047</v>
      </c>
      <c r="H64" s="98">
        <v>11043.371839924694</v>
      </c>
      <c r="I64" s="98">
        <v>10043.709233484977</v>
      </c>
      <c r="J64" s="98">
        <v>9200.7904550312833</v>
      </c>
      <c r="K64" s="98">
        <v>9104.4503690457186</v>
      </c>
      <c r="L64" s="98">
        <v>8061.0185376426161</v>
      </c>
      <c r="M64" s="98">
        <v>10064.003071779409</v>
      </c>
      <c r="N64" s="98">
        <v>8237.2372278794664</v>
      </c>
      <c r="O64" s="98">
        <v>5288.7950321392827</v>
      </c>
      <c r="P64" s="98">
        <v>4619.1936462157173</v>
      </c>
      <c r="Q64" s="98">
        <v>6203.5923058678645</v>
      </c>
      <c r="R64" s="98">
        <v>5211.8409762599558</v>
      </c>
      <c r="S64" s="98">
        <v>5117.7434450324017</v>
      </c>
      <c r="T64" s="98">
        <v>4201.9495494321272</v>
      </c>
      <c r="U64" s="98">
        <v>4381.7254360643974</v>
      </c>
      <c r="V64" s="98">
        <v>4537.6324972962302</v>
      </c>
      <c r="W64" s="98">
        <v>4937.0532644989698</v>
      </c>
      <c r="X64" s="98">
        <v>4537.3738894436201</v>
      </c>
      <c r="Y64" s="98">
        <v>3458.6713720694756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89.960768458123511</v>
      </c>
      <c r="D65" s="98">
        <v>83.184806821219482</v>
      </c>
      <c r="E65" s="98">
        <v>91.716012927276893</v>
      </c>
      <c r="F65" s="98">
        <v>93.750448575922647</v>
      </c>
      <c r="G65" s="98">
        <v>111.49721501419681</v>
      </c>
      <c r="H65" s="98">
        <v>134.30678943109075</v>
      </c>
      <c r="I65" s="98">
        <v>115.79955658137725</v>
      </c>
      <c r="J65" s="98">
        <v>107.65052324254202</v>
      </c>
      <c r="K65" s="98">
        <v>113.19223161173953</v>
      </c>
      <c r="L65" s="98">
        <v>96.04388571699603</v>
      </c>
      <c r="M65" s="98">
        <v>122.85344067824391</v>
      </c>
      <c r="N65" s="98">
        <v>93.226880045294209</v>
      </c>
      <c r="O65" s="98">
        <v>69.485651825627883</v>
      </c>
      <c r="P65" s="98">
        <v>66.470387654591349</v>
      </c>
      <c r="Q65" s="98">
        <v>88.618639951155586</v>
      </c>
      <c r="R65" s="98">
        <v>75.835908816076156</v>
      </c>
      <c r="S65" s="98">
        <v>75.465224877064983</v>
      </c>
      <c r="T65" s="98">
        <v>62.625622836354594</v>
      </c>
      <c r="U65" s="98">
        <v>65.936734676451664</v>
      </c>
      <c r="V65" s="98">
        <v>68.926190472577986</v>
      </c>
      <c r="W65" s="98">
        <v>75.557919812572933</v>
      </c>
      <c r="X65" s="98">
        <v>69.785859097577784</v>
      </c>
      <c r="Y65" s="98">
        <v>53.435961116275372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145.51776227468952</v>
      </c>
      <c r="D66" s="122">
        <f t="shared" si="27"/>
        <v>86.548826767463581</v>
      </c>
      <c r="E66" s="122">
        <f t="shared" si="27"/>
        <v>214.28179403418275</v>
      </c>
      <c r="F66" s="122">
        <f t="shared" si="27"/>
        <v>94.699318490516617</v>
      </c>
      <c r="G66" s="122">
        <f t="shared" si="27"/>
        <v>221.48122880833327</v>
      </c>
      <c r="H66" s="122">
        <f t="shared" si="27"/>
        <v>273.98831966053768</v>
      </c>
      <c r="I66" s="122">
        <f t="shared" si="27"/>
        <v>157.96714585543063</v>
      </c>
      <c r="J66" s="122">
        <f t="shared" si="27"/>
        <v>34.076555110629513</v>
      </c>
      <c r="K66" s="122">
        <f t="shared" si="27"/>
        <v>167.14257169431664</v>
      </c>
      <c r="L66" s="122">
        <f t="shared" si="27"/>
        <v>236.47569392883099</v>
      </c>
      <c r="M66" s="122">
        <f t="shared" si="27"/>
        <v>226.50043495090566</v>
      </c>
      <c r="N66" s="122">
        <f t="shared" si="27"/>
        <v>586.13175046993615</v>
      </c>
      <c r="O66" s="122">
        <f t="shared" si="27"/>
        <v>157.68501155363498</v>
      </c>
      <c r="P66" s="122">
        <f t="shared" si="27"/>
        <v>119.66202149303642</v>
      </c>
      <c r="Q66" s="122">
        <f t="shared" si="27"/>
        <v>179.00924734524872</v>
      </c>
      <c r="R66" s="122">
        <f t="shared" si="27"/>
        <v>271.03599913200088</v>
      </c>
      <c r="S66" s="122">
        <f t="shared" si="27"/>
        <v>320.19989715416745</v>
      </c>
      <c r="T66" s="122">
        <f t="shared" si="27"/>
        <v>188.40492676322435</v>
      </c>
      <c r="U66" s="122">
        <f t="shared" si="27"/>
        <v>192.96350974728611</v>
      </c>
      <c r="V66" s="122">
        <f t="shared" si="27"/>
        <v>219.77205989382202</v>
      </c>
      <c r="W66" s="122">
        <f t="shared" si="27"/>
        <v>196.9454986531928</v>
      </c>
      <c r="X66" s="122">
        <f t="shared" si="27"/>
        <v>237.54686485646198</v>
      </c>
      <c r="Y66" s="122">
        <f t="shared" si="27"/>
        <v>765.93231871250009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145.51776227468952</v>
      </c>
      <c r="D67" s="98">
        <f>IF(RES_hhdet_in_fec!D67=0,0,RES_hhdet_in_fec!D67*1000*11630/RES_hhdet_in_new!D64)</f>
        <v>86.548826767463581</v>
      </c>
      <c r="E67" s="98">
        <f>IF(RES_hhdet_in_fec!E67=0,0,RES_hhdet_in_fec!E67*1000*11630/RES_hhdet_in_new!E64)</f>
        <v>214.28179403418275</v>
      </c>
      <c r="F67" s="98">
        <f>IF(RES_hhdet_in_fec!F67=0,0,RES_hhdet_in_fec!F67*1000*11630/RES_hhdet_in_new!F64)</f>
        <v>94.699318490516617</v>
      </c>
      <c r="G67" s="98">
        <f>IF(RES_hhdet_in_fec!G67=0,0,RES_hhdet_in_fec!G67*1000*11630/RES_hhdet_in_new!G64)</f>
        <v>221.48122880833327</v>
      </c>
      <c r="H67" s="98">
        <f>IF(RES_hhdet_in_fec!H67=0,0,RES_hhdet_in_fec!H67*1000*11630/RES_hhdet_in_new!H64)</f>
        <v>273.98831966053768</v>
      </c>
      <c r="I67" s="98">
        <f>IF(RES_hhdet_in_fec!I67=0,0,RES_hhdet_in_fec!I67*1000*11630/RES_hhdet_in_new!I64)</f>
        <v>157.96714585543063</v>
      </c>
      <c r="J67" s="98">
        <f>IF(RES_hhdet_in_fec!J67=0,0,RES_hhdet_in_fec!J67*1000*11630/RES_hhdet_in_new!J64)</f>
        <v>34.076555110629513</v>
      </c>
      <c r="K67" s="98">
        <f>IF(RES_hhdet_in_fec!K67=0,0,RES_hhdet_in_fec!K67*1000*11630/RES_hhdet_in_new!K64)</f>
        <v>167.14257169431664</v>
      </c>
      <c r="L67" s="98">
        <f>IF(RES_hhdet_in_fec!L67=0,0,RES_hhdet_in_fec!L67*1000*11630/RES_hhdet_in_new!L64)</f>
        <v>236.47569392883099</v>
      </c>
      <c r="M67" s="98">
        <f>IF(RES_hhdet_in_fec!M67=0,0,RES_hhdet_in_fec!M67*1000*11630/RES_hhdet_in_new!M64)</f>
        <v>226.50043495090566</v>
      </c>
      <c r="N67" s="98">
        <f>IF(RES_hhdet_in_fec!N67=0,0,RES_hhdet_in_fec!N67*1000*11630/RES_hhdet_in_new!N64)</f>
        <v>586.13175046993615</v>
      </c>
      <c r="O67" s="98">
        <f>IF(RES_hhdet_in_fec!O67=0,0,RES_hhdet_in_fec!O67*1000*11630/RES_hhdet_in_new!O64)</f>
        <v>157.68501155363498</v>
      </c>
      <c r="P67" s="98">
        <f>IF(RES_hhdet_in_fec!P67=0,0,RES_hhdet_in_fec!P67*1000*11630/RES_hhdet_in_new!P64)</f>
        <v>119.66202149303642</v>
      </c>
      <c r="Q67" s="98">
        <f>IF(RES_hhdet_in_fec!Q67=0,0,RES_hhdet_in_fec!Q67*1000*11630/RES_hhdet_in_new!Q64)</f>
        <v>179.00924734524872</v>
      </c>
      <c r="R67" s="98">
        <f>IF(RES_hhdet_in_fec!R67=0,0,RES_hhdet_in_fec!R67*1000*11630/RES_hhdet_in_new!R64)</f>
        <v>271.03599913200088</v>
      </c>
      <c r="S67" s="98">
        <f>IF(RES_hhdet_in_fec!S67=0,0,RES_hhdet_in_fec!S67*1000*11630/RES_hhdet_in_new!S64)</f>
        <v>320.19989715416745</v>
      </c>
      <c r="T67" s="98">
        <f>IF(RES_hhdet_in_fec!T67=0,0,RES_hhdet_in_fec!T67*1000*11630/RES_hhdet_in_new!T64)</f>
        <v>188.40492676322435</v>
      </c>
      <c r="U67" s="98">
        <f>IF(RES_hhdet_in_fec!U67=0,0,RES_hhdet_in_fec!U67*1000*11630/RES_hhdet_in_new!U64)</f>
        <v>192.96350974728611</v>
      </c>
      <c r="V67" s="98">
        <f>IF(RES_hhdet_in_fec!V67=0,0,RES_hhdet_in_fec!V67*1000*11630/RES_hhdet_in_new!V64)</f>
        <v>219.77205989382202</v>
      </c>
      <c r="W67" s="98">
        <f>IF(RES_hhdet_in_fec!W67=0,0,RES_hhdet_in_fec!W67*1000*11630/RES_hhdet_in_new!W64)</f>
        <v>196.9454986531928</v>
      </c>
      <c r="X67" s="98">
        <f>IF(RES_hhdet_in_fec!X67=0,0,RES_hhdet_in_fec!X67*1000*11630/RES_hhdet_in_new!X64)</f>
        <v>237.54686485646198</v>
      </c>
      <c r="Y67" s="98">
        <f>IF(RES_hhdet_in_fec!Y67=0,0,RES_hhdet_in_fec!Y67*1000*11630/RES_hhdet_in_new!Y64)</f>
        <v>765.93231871250009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1339.1850861334442</v>
      </c>
      <c r="D68" s="122">
        <v>1428.4018569199229</v>
      </c>
      <c r="E68" s="122">
        <v>1365.3261369806567</v>
      </c>
      <c r="F68" s="122">
        <v>1478.5487204550409</v>
      </c>
      <c r="G68" s="122">
        <v>1406.0302320402407</v>
      </c>
      <c r="H68" s="122">
        <v>1447.6212367369767</v>
      </c>
      <c r="I68" s="122">
        <v>1282.8678799158022</v>
      </c>
      <c r="J68" s="122">
        <v>1375.1687871118118</v>
      </c>
      <c r="K68" s="122">
        <v>1615.4054617941172</v>
      </c>
      <c r="L68" s="122">
        <v>1535.7892486052756</v>
      </c>
      <c r="M68" s="122">
        <v>1549.570211893651</v>
      </c>
      <c r="N68" s="122">
        <v>1453.6081693302754</v>
      </c>
      <c r="O68" s="122">
        <v>1485.462800002754</v>
      </c>
      <c r="P68" s="122">
        <v>1436.3894469851045</v>
      </c>
      <c r="Q68" s="122">
        <v>1362.7007815211891</v>
      </c>
      <c r="R68" s="122">
        <v>1466.6291780112513</v>
      </c>
      <c r="S68" s="122">
        <v>1475.3231519181277</v>
      </c>
      <c r="T68" s="122">
        <v>1378.2608395331886</v>
      </c>
      <c r="U68" s="122">
        <v>1411.6716741090727</v>
      </c>
      <c r="V68" s="122">
        <v>1391.3841102006597</v>
      </c>
      <c r="W68" s="122">
        <v>1464.7225678770139</v>
      </c>
      <c r="X68" s="122">
        <v>1447.6408813678729</v>
      </c>
      <c r="Y68" s="122">
        <v>1411.3644109753122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1673.6654858434624</v>
      </c>
      <c r="D69" s="98">
        <v>1423.3303957766241</v>
      </c>
      <c r="E69" s="98">
        <v>1465.2851775412942</v>
      </c>
      <c r="F69" s="98">
        <v>1457.403778428268</v>
      </c>
      <c r="G69" s="98">
        <v>1603.9037536221274</v>
      </c>
      <c r="H69" s="98">
        <v>1969.2952288902727</v>
      </c>
      <c r="I69" s="98">
        <v>1868.3690866130296</v>
      </c>
      <c r="J69" s="98">
        <v>1900.7339393973668</v>
      </c>
      <c r="K69" s="98">
        <v>2219.8699845592473</v>
      </c>
      <c r="L69" s="98">
        <v>2010.9825293863944</v>
      </c>
      <c r="M69" s="98">
        <v>1856.7275636774748</v>
      </c>
      <c r="N69" s="98">
        <v>1747.2240675803148</v>
      </c>
      <c r="O69" s="98">
        <v>1838.272503097648</v>
      </c>
      <c r="P69" s="98">
        <v>1640.4884250965495</v>
      </c>
      <c r="Q69" s="98">
        <v>1704.8916637647949</v>
      </c>
      <c r="R69" s="98">
        <v>1523.6991700332708</v>
      </c>
      <c r="S69" s="98">
        <v>1706.1362509687008</v>
      </c>
      <c r="T69" s="98">
        <v>1616.4462030370987</v>
      </c>
      <c r="U69" s="98">
        <v>1560.6590029327733</v>
      </c>
      <c r="V69" s="98">
        <v>1565.0032160649498</v>
      </c>
      <c r="W69" s="98">
        <v>1601.0719026240286</v>
      </c>
      <c r="X69" s="98">
        <v>1661.4706458090352</v>
      </c>
      <c r="Y69" s="98">
        <v>1717.2319260877098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838.55994862535408</v>
      </c>
      <c r="E70" s="98">
        <v>907.66865141047492</v>
      </c>
      <c r="F70" s="98">
        <v>889.67552304148728</v>
      </c>
      <c r="G70" s="98">
        <v>1061.1001799429391</v>
      </c>
      <c r="H70" s="98">
        <v>1299.9177865796917</v>
      </c>
      <c r="I70" s="98">
        <v>1245.1326574092438</v>
      </c>
      <c r="J70" s="98">
        <v>1275.1194629647173</v>
      </c>
      <c r="K70" s="98">
        <v>1510.6277448453175</v>
      </c>
      <c r="L70" s="98">
        <v>1382.2326532949703</v>
      </c>
      <c r="M70" s="98">
        <v>1292.8555979801865</v>
      </c>
      <c r="N70" s="98">
        <v>1225.5465080507527</v>
      </c>
      <c r="O70" s="98">
        <v>1344.68483859854</v>
      </c>
      <c r="P70" s="98">
        <v>1240.1062918972716</v>
      </c>
      <c r="Q70" s="98">
        <v>1328.8690200409192</v>
      </c>
      <c r="R70" s="98">
        <v>0</v>
      </c>
      <c r="S70" s="98">
        <v>1385.7101789209817</v>
      </c>
      <c r="T70" s="98">
        <v>1324.6515617464352</v>
      </c>
      <c r="U70" s="98">
        <v>1286.756204232639</v>
      </c>
      <c r="V70" s="98">
        <v>1299.0455507022773</v>
      </c>
      <c r="W70" s="98">
        <v>1345.5734282980529</v>
      </c>
      <c r="X70" s="98">
        <v>1401.9630621623298</v>
      </c>
      <c r="Y70" s="98">
        <v>1443.6827815157203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141.49247852715055</v>
      </c>
      <c r="E71" s="101">
        <v>224.07669347903249</v>
      </c>
      <c r="F71" s="101">
        <v>174.62969831602746</v>
      </c>
      <c r="G71" s="101">
        <v>357.38420249912048</v>
      </c>
      <c r="H71" s="101">
        <v>405.61418442905233</v>
      </c>
      <c r="I71" s="101">
        <v>386.15684697635805</v>
      </c>
      <c r="J71" s="101">
        <v>383.47716818270277</v>
      </c>
      <c r="K71" s="101">
        <v>462.24696801668222</v>
      </c>
      <c r="L71" s="101">
        <v>415.52710176322978</v>
      </c>
      <c r="M71" s="101">
        <v>371.05982415074203</v>
      </c>
      <c r="N71" s="101">
        <v>291.38516061755837</v>
      </c>
      <c r="O71" s="101">
        <v>341.68555609104209</v>
      </c>
      <c r="P71" s="101">
        <v>292.70029042708319</v>
      </c>
      <c r="Q71" s="101">
        <v>297.18896259588541</v>
      </c>
      <c r="R71" s="101">
        <v>0</v>
      </c>
      <c r="S71" s="101">
        <v>336.14896389009226</v>
      </c>
      <c r="T71" s="101">
        <v>292.9926451595523</v>
      </c>
      <c r="U71" s="101">
        <v>255.54911011981943</v>
      </c>
      <c r="V71" s="101">
        <v>242.12637956772843</v>
      </c>
      <c r="W71" s="101">
        <v>298.09167297385505</v>
      </c>
      <c r="X71" s="101">
        <v>316.37328646282532</v>
      </c>
      <c r="Y71" s="101">
        <v>281.65786675074963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697.06747009820344</v>
      </c>
      <c r="E72" s="104">
        <v>683.59195793144238</v>
      </c>
      <c r="F72" s="104">
        <v>715.04582472545985</v>
      </c>
      <c r="G72" s="104">
        <v>703.7159774438187</v>
      </c>
      <c r="H72" s="104">
        <v>894.30360215063945</v>
      </c>
      <c r="I72" s="104">
        <v>858.97581043288585</v>
      </c>
      <c r="J72" s="104">
        <v>891.64229478201446</v>
      </c>
      <c r="K72" s="104">
        <v>1048.3807768286354</v>
      </c>
      <c r="L72" s="104">
        <v>966.70555153174053</v>
      </c>
      <c r="M72" s="104">
        <v>921.79577382944467</v>
      </c>
      <c r="N72" s="104">
        <v>934.16134743319435</v>
      </c>
      <c r="O72" s="104">
        <v>1002.9992825074979</v>
      </c>
      <c r="P72" s="104">
        <v>947.40600147018836</v>
      </c>
      <c r="Q72" s="104">
        <v>1031.6800574450338</v>
      </c>
      <c r="R72" s="104">
        <v>0</v>
      </c>
      <c r="S72" s="104">
        <v>1049.5612150308891</v>
      </c>
      <c r="T72" s="104">
        <v>1031.6589165868827</v>
      </c>
      <c r="U72" s="104">
        <v>1031.2070941128195</v>
      </c>
      <c r="V72" s="104">
        <v>1056.9191711345491</v>
      </c>
      <c r="W72" s="104">
        <v>1047.4817553241976</v>
      </c>
      <c r="X72" s="104">
        <v>1085.5897756995046</v>
      </c>
      <c r="Y72" s="104">
        <v>1162.0249147649704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1697.5479011081134</v>
      </c>
      <c r="D73" s="101">
        <v>1738.2861495430056</v>
      </c>
      <c r="E73" s="101">
        <v>1724.6256314939799</v>
      </c>
      <c r="F73" s="101">
        <v>1777.6104121739777</v>
      </c>
      <c r="G73" s="101">
        <v>1707.5965378097749</v>
      </c>
      <c r="H73" s="101">
        <v>1756.537840997938</v>
      </c>
      <c r="I73" s="101">
        <v>1748.0723974179148</v>
      </c>
      <c r="J73" s="101">
        <v>1856.5817551739415</v>
      </c>
      <c r="K73" s="101">
        <v>1983.9451247812663</v>
      </c>
      <c r="L73" s="101">
        <v>1925.4604152619756</v>
      </c>
      <c r="M73" s="101">
        <v>1892.3182742856131</v>
      </c>
      <c r="N73" s="101">
        <v>1793.3520699163944</v>
      </c>
      <c r="O73" s="101">
        <v>1804.6464289281625</v>
      </c>
      <c r="P73" s="101">
        <v>1777.1192823751016</v>
      </c>
      <c r="Q73" s="101">
        <v>1739.8451938786636</v>
      </c>
      <c r="R73" s="101">
        <v>1772.7964893269009</v>
      </c>
      <c r="S73" s="101">
        <v>1742.3943243323192</v>
      </c>
      <c r="T73" s="101">
        <v>1650.8844763732386</v>
      </c>
      <c r="U73" s="101">
        <v>1639.9993471387097</v>
      </c>
      <c r="V73" s="101">
        <v>1626.475982909096</v>
      </c>
      <c r="W73" s="101">
        <v>1715.0586958574158</v>
      </c>
      <c r="X73" s="101">
        <v>0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1163.2327097514687</v>
      </c>
      <c r="D74" s="104">
        <v>1196.0787560948818</v>
      </c>
      <c r="E74" s="104">
        <v>1184.5289574529866</v>
      </c>
      <c r="F74" s="104">
        <v>1225.6882912242818</v>
      </c>
      <c r="G74" s="104">
        <v>1197.5039612677956</v>
      </c>
      <c r="H74" s="104">
        <v>1219.3904438759716</v>
      </c>
      <c r="I74" s="104">
        <v>1219.0207625974406</v>
      </c>
      <c r="J74" s="104">
        <v>1296.5071877785711</v>
      </c>
      <c r="K74" s="104">
        <v>1390.5481947883093</v>
      </c>
      <c r="L74" s="104">
        <v>1354.9112813584666</v>
      </c>
      <c r="M74" s="104">
        <v>1336.3639002935629</v>
      </c>
      <c r="N74" s="104">
        <v>1257.7285166078188</v>
      </c>
      <c r="O74" s="104">
        <v>1297.1017044009614</v>
      </c>
      <c r="P74" s="104">
        <v>1305.259918077563</v>
      </c>
      <c r="Q74" s="104">
        <v>1307.0185123679223</v>
      </c>
      <c r="R74" s="104">
        <v>1363.3757782885593</v>
      </c>
      <c r="S74" s="104">
        <v>1357.7599555365305</v>
      </c>
      <c r="T74" s="104">
        <v>1297.1797285485029</v>
      </c>
      <c r="U74" s="104">
        <v>1293.8051815710539</v>
      </c>
      <c r="V74" s="104">
        <v>1292.5474060872418</v>
      </c>
      <c r="W74" s="104">
        <v>1392.2058278116965</v>
      </c>
      <c r="X74" s="104">
        <v>1438.1251404820939</v>
      </c>
      <c r="Y74" s="104">
        <v>1394.2981476614991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337.6752657075553</v>
      </c>
      <c r="D75" s="98">
        <v>354.12095289506203</v>
      </c>
      <c r="E75" s="98">
        <v>339.31499241167637</v>
      </c>
      <c r="F75" s="98">
        <v>357.14082881225323</v>
      </c>
      <c r="G75" s="98">
        <v>388.14131913718842</v>
      </c>
      <c r="H75" s="98">
        <v>359.31222876784756</v>
      </c>
      <c r="I75" s="98">
        <v>361.97624980742796</v>
      </c>
      <c r="J75" s="98">
        <v>377.81942799122595</v>
      </c>
      <c r="K75" s="98">
        <v>407.01401085748603</v>
      </c>
      <c r="L75" s="98">
        <v>397.64370243932984</v>
      </c>
      <c r="M75" s="98">
        <v>381.93775417141927</v>
      </c>
      <c r="N75" s="98">
        <v>301.55754605472754</v>
      </c>
      <c r="O75" s="98">
        <v>331.18332361379692</v>
      </c>
      <c r="P75" s="98">
        <v>320.55847719831598</v>
      </c>
      <c r="Q75" s="98">
        <v>301.79344754188645</v>
      </c>
      <c r="R75" s="98">
        <v>346.05455315502013</v>
      </c>
      <c r="S75" s="98">
        <v>341.6419926364627</v>
      </c>
      <c r="T75" s="98">
        <v>298.00230510298985</v>
      </c>
      <c r="U75" s="98">
        <v>268.46471399208536</v>
      </c>
      <c r="V75" s="98">
        <v>249.89209582904238</v>
      </c>
      <c r="W75" s="98">
        <v>322.31925119601976</v>
      </c>
      <c r="X75" s="98">
        <v>333.38046466251052</v>
      </c>
      <c r="Y75" s="98">
        <v>264.18409427869727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825.55744404391339</v>
      </c>
      <c r="D76" s="98">
        <v>841.95780319981986</v>
      </c>
      <c r="E76" s="98">
        <v>845.21396504131008</v>
      </c>
      <c r="F76" s="98">
        <v>868.54746241202849</v>
      </c>
      <c r="G76" s="98">
        <v>809.3626421306069</v>
      </c>
      <c r="H76" s="98">
        <v>860.07821510812403</v>
      </c>
      <c r="I76" s="98">
        <v>857.04451279001273</v>
      </c>
      <c r="J76" s="98">
        <v>918.68775978734527</v>
      </c>
      <c r="K76" s="98">
        <v>983.53418393082336</v>
      </c>
      <c r="L76" s="98">
        <v>957.26757891913701</v>
      </c>
      <c r="M76" s="98">
        <v>954.4261461221439</v>
      </c>
      <c r="N76" s="98">
        <v>956.17097055309125</v>
      </c>
      <c r="O76" s="98">
        <v>965.91838078716432</v>
      </c>
      <c r="P76" s="98">
        <v>984.70144087924723</v>
      </c>
      <c r="Q76" s="98">
        <v>1005.2250648260358</v>
      </c>
      <c r="R76" s="98">
        <v>1017.3212251335391</v>
      </c>
      <c r="S76" s="98">
        <v>1016.1179629000679</v>
      </c>
      <c r="T76" s="98">
        <v>999.17742344551289</v>
      </c>
      <c r="U76" s="98">
        <v>1025.3404675789684</v>
      </c>
      <c r="V76" s="98">
        <v>1042.6553102581993</v>
      </c>
      <c r="W76" s="98">
        <v>1069.8865766156764</v>
      </c>
      <c r="X76" s="98">
        <v>1104.7446758195836</v>
      </c>
      <c r="Y76" s="98">
        <v>1130.1140533828018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626.54477458393808</v>
      </c>
      <c r="D77" s="122">
        <v>707.83431661137229</v>
      </c>
      <c r="E77" s="122">
        <v>685.22857533299043</v>
      </c>
      <c r="F77" s="122">
        <v>733.17629281690256</v>
      </c>
      <c r="G77" s="122">
        <v>718.76247079055634</v>
      </c>
      <c r="H77" s="122">
        <v>743.67090481863147</v>
      </c>
      <c r="I77" s="122">
        <v>706.10553516489563</v>
      </c>
      <c r="J77" s="122">
        <v>703.89799221874046</v>
      </c>
      <c r="K77" s="122">
        <v>744.50711959702141</v>
      </c>
      <c r="L77" s="122">
        <v>701.95139980840815</v>
      </c>
      <c r="M77" s="122">
        <v>663.3697120920724</v>
      </c>
      <c r="N77" s="122">
        <v>675.37578009388778</v>
      </c>
      <c r="O77" s="122">
        <v>703.59186649153594</v>
      </c>
      <c r="P77" s="122">
        <v>710.85642953108186</v>
      </c>
      <c r="Q77" s="122">
        <v>707.36981735443965</v>
      </c>
      <c r="R77" s="122">
        <v>744.64624535592247</v>
      </c>
      <c r="S77" s="122">
        <v>725.20371873804936</v>
      </c>
      <c r="T77" s="122">
        <v>709.86110252024514</v>
      </c>
      <c r="U77" s="122">
        <v>718.90446380910203</v>
      </c>
      <c r="V77" s="122">
        <v>803.43390596483709</v>
      </c>
      <c r="W77" s="122">
        <v>770.88920800681763</v>
      </c>
      <c r="X77" s="122">
        <v>792.8673486610694</v>
      </c>
      <c r="Y77" s="122">
        <v>656.59805390157464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713.16074608761789</v>
      </c>
      <c r="D78" s="98">
        <v>666.13077999525319</v>
      </c>
      <c r="E78" s="98">
        <v>693.28604699841401</v>
      </c>
      <c r="F78" s="98">
        <v>704.60560037117705</v>
      </c>
      <c r="G78" s="98">
        <v>788.56838448349492</v>
      </c>
      <c r="H78" s="98">
        <v>978.54523256442781</v>
      </c>
      <c r="I78" s="98">
        <v>930.34567743007449</v>
      </c>
      <c r="J78" s="98">
        <v>887.69492681996473</v>
      </c>
      <c r="K78" s="98">
        <v>1003.681988993884</v>
      </c>
      <c r="L78" s="98">
        <v>935.35917526333401</v>
      </c>
      <c r="M78" s="98">
        <v>839.32836558414147</v>
      </c>
      <c r="N78" s="98">
        <v>852.19672030766367</v>
      </c>
      <c r="O78" s="98">
        <v>959.65506874976563</v>
      </c>
      <c r="P78" s="98">
        <v>848.58752460382323</v>
      </c>
      <c r="Q78" s="98">
        <v>851.45666494141631</v>
      </c>
      <c r="R78" s="98">
        <v>1069.5813639127525</v>
      </c>
      <c r="S78" s="98">
        <v>961.96016695995627</v>
      </c>
      <c r="T78" s="98">
        <v>966.01200528353479</v>
      </c>
      <c r="U78" s="98">
        <v>1087.4874881419698</v>
      </c>
      <c r="V78" s="98">
        <v>1072.4211126989098</v>
      </c>
      <c r="W78" s="98">
        <v>1040.812905727983</v>
      </c>
      <c r="X78" s="98">
        <v>1030.6825643208795</v>
      </c>
      <c r="Y78" s="98">
        <v>1020.6730601025749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625.93156416621287</v>
      </c>
      <c r="D79" s="33">
        <v>708.51297465231812</v>
      </c>
      <c r="E79" s="33">
        <v>685.0783574200907</v>
      </c>
      <c r="F79" s="33">
        <v>733.68496261170242</v>
      </c>
      <c r="G79" s="33">
        <v>717.53922954903067</v>
      </c>
      <c r="H79" s="33">
        <v>739.99395847372909</v>
      </c>
      <c r="I79" s="33">
        <v>703.21971154271569</v>
      </c>
      <c r="J79" s="33">
        <v>702.03668264152202</v>
      </c>
      <c r="K79" s="33">
        <v>742.43480420544984</v>
      </c>
      <c r="L79" s="33">
        <v>700.25848408082629</v>
      </c>
      <c r="M79" s="33">
        <v>662.22848455784197</v>
      </c>
      <c r="N79" s="33">
        <v>673.92574895342796</v>
      </c>
      <c r="O79" s="33">
        <v>701.28941140047573</v>
      </c>
      <c r="P79" s="33">
        <v>708.90363999423494</v>
      </c>
      <c r="Q79" s="33">
        <v>704.66757956577533</v>
      </c>
      <c r="R79" s="33">
        <v>734.97333113290085</v>
      </c>
      <c r="S79" s="33">
        <v>720.02978034901912</v>
      </c>
      <c r="T79" s="33">
        <v>704.97543768566607</v>
      </c>
      <c r="U79" s="33">
        <v>713.57136691309381</v>
      </c>
      <c r="V79" s="33">
        <v>800.40263211498529</v>
      </c>
      <c r="W79" s="33">
        <v>765.37032199393138</v>
      </c>
      <c r="X79" s="33">
        <v>786.62970445643805</v>
      </c>
      <c r="Y79" s="33">
        <v>644.07144871279513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10825.360355800167</v>
      </c>
      <c r="D81" s="117">
        <f t="shared" si="28"/>
        <v>11456.351308097284</v>
      </c>
      <c r="E81" s="117">
        <f t="shared" si="28"/>
        <v>11913.231122259287</v>
      </c>
      <c r="F81" s="117">
        <f t="shared" si="28"/>
        <v>12097.193510349574</v>
      </c>
      <c r="G81" s="117">
        <f t="shared" si="28"/>
        <v>12014.087481155726</v>
      </c>
      <c r="H81" s="117">
        <f t="shared" si="28"/>
        <v>11964.857819798593</v>
      </c>
      <c r="I81" s="117">
        <f t="shared" si="28"/>
        <v>12543.203775148468</v>
      </c>
      <c r="J81" s="117">
        <f t="shared" si="28"/>
        <v>10724.393836360921</v>
      </c>
      <c r="K81" s="117">
        <f t="shared" si="28"/>
        <v>9939.2158509486544</v>
      </c>
      <c r="L81" s="117">
        <f t="shared" si="28"/>
        <v>9587.8832242686076</v>
      </c>
      <c r="M81" s="117">
        <f t="shared" si="28"/>
        <v>10605.875982107951</v>
      </c>
      <c r="N81" s="117">
        <f t="shared" si="28"/>
        <v>11562.809495928139</v>
      </c>
      <c r="O81" s="117">
        <f t="shared" si="28"/>
        <v>9700.9270083105512</v>
      </c>
      <c r="P81" s="117">
        <f t="shared" si="28"/>
        <v>9164.014119486792</v>
      </c>
      <c r="Q81" s="117">
        <f t="shared" si="28"/>
        <v>9170.751138288917</v>
      </c>
      <c r="R81" s="117">
        <f t="shared" ref="R81:V81" si="29">R82+R85+R87+R100</f>
        <v>8212.0629894692902</v>
      </c>
      <c r="S81" s="117">
        <f t="shared" si="29"/>
        <v>8107.9591190488181</v>
      </c>
      <c r="T81" s="117">
        <f t="shared" si="29"/>
        <v>7475.5440056681973</v>
      </c>
      <c r="U81" s="117">
        <f t="shared" si="29"/>
        <v>7273.0860461310422</v>
      </c>
      <c r="V81" s="117">
        <f t="shared" si="29"/>
        <v>6949.2001427707555</v>
      </c>
      <c r="W81" s="117">
        <f t="shared" ref="W81:Y81" si="30">W82+W85+W87+W100</f>
        <v>6983.3019416820807</v>
      </c>
      <c r="X81" s="117">
        <f t="shared" si="30"/>
        <v>6989.35244780004</v>
      </c>
      <c r="Y81" s="117">
        <f t="shared" si="30"/>
        <v>7158.1009622788915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8705.9625985233761</v>
      </c>
      <c r="D82" s="122">
        <f t="shared" si="31"/>
        <v>9217.1326473107456</v>
      </c>
      <c r="E82" s="122">
        <f t="shared" si="31"/>
        <v>9641.0949657540114</v>
      </c>
      <c r="F82" s="122">
        <f t="shared" si="31"/>
        <v>9769.3292230847455</v>
      </c>
      <c r="G82" s="122">
        <f t="shared" si="31"/>
        <v>9668.1297500391847</v>
      </c>
      <c r="H82" s="122">
        <f t="shared" si="31"/>
        <v>9528.8128731527395</v>
      </c>
      <c r="I82" s="122">
        <f t="shared" si="31"/>
        <v>10409.68598109063</v>
      </c>
      <c r="J82" s="122">
        <f t="shared" si="31"/>
        <v>8606.5819182480154</v>
      </c>
      <c r="K82" s="122">
        <f t="shared" si="31"/>
        <v>7421.0562702812567</v>
      </c>
      <c r="L82" s="122">
        <f t="shared" si="31"/>
        <v>7092.8388193048186</v>
      </c>
      <c r="M82" s="122">
        <f t="shared" si="31"/>
        <v>8150.5797853466174</v>
      </c>
      <c r="N82" s="122">
        <f t="shared" si="31"/>
        <v>8836.9509882980983</v>
      </c>
      <c r="O82" s="122">
        <f t="shared" si="31"/>
        <v>7253.6437274327154</v>
      </c>
      <c r="P82" s="122">
        <f t="shared" si="31"/>
        <v>6810.8223293396431</v>
      </c>
      <c r="Q82" s="122">
        <f t="shared" si="31"/>
        <v>6882.9164441486246</v>
      </c>
      <c r="R82" s="122">
        <f t="shared" ref="R82:V82" si="32">SUM(R83:R84)</f>
        <v>5701.8366821089994</v>
      </c>
      <c r="S82" s="122">
        <f t="shared" si="32"/>
        <v>5549.9790650137593</v>
      </c>
      <c r="T82" s="122">
        <f t="shared" si="32"/>
        <v>5103.5031606688026</v>
      </c>
      <c r="U82" s="122">
        <f t="shared" si="32"/>
        <v>4782.5099011883458</v>
      </c>
      <c r="V82" s="122">
        <f t="shared" si="32"/>
        <v>4357.506977955597</v>
      </c>
      <c r="W82" s="122">
        <f t="shared" ref="W82:Y82" si="33">SUM(W83:W84)</f>
        <v>4449.2311332638283</v>
      </c>
      <c r="X82" s="122">
        <f t="shared" si="33"/>
        <v>4474.0283072823086</v>
      </c>
      <c r="Y82" s="122">
        <f t="shared" si="33"/>
        <v>4292.5052530905796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8663.9782710032669</v>
      </c>
      <c r="D83" s="98">
        <v>9170.4595405473501</v>
      </c>
      <c r="E83" s="98">
        <v>9594.1698518287158</v>
      </c>
      <c r="F83" s="98">
        <v>9717.7181402699644</v>
      </c>
      <c r="G83" s="98">
        <v>9616.8065020747072</v>
      </c>
      <c r="H83" s="98">
        <v>9478.578527282556</v>
      </c>
      <c r="I83" s="98">
        <v>10357.259782951111</v>
      </c>
      <c r="J83" s="98">
        <v>8562.3292841401726</v>
      </c>
      <c r="K83" s="98">
        <v>7380.347288539504</v>
      </c>
      <c r="L83" s="98">
        <v>7055.4507628813835</v>
      </c>
      <c r="M83" s="98">
        <v>8107.062509145132</v>
      </c>
      <c r="N83" s="98">
        <v>8794.397496657095</v>
      </c>
      <c r="O83" s="98">
        <v>7214.9170535200337</v>
      </c>
      <c r="P83" s="98">
        <v>6773.0672803468433</v>
      </c>
      <c r="Q83" s="98">
        <v>6846.4753106268099</v>
      </c>
      <c r="R83" s="98">
        <v>5671.3399368473811</v>
      </c>
      <c r="S83" s="98">
        <v>5519.9094645810355</v>
      </c>
      <c r="T83" s="98">
        <v>5075.4706198544482</v>
      </c>
      <c r="U83" s="98">
        <v>4755.8944487887729</v>
      </c>
      <c r="V83" s="98">
        <v>4332.9812587385422</v>
      </c>
      <c r="W83" s="98">
        <v>4423.9487736935389</v>
      </c>
      <c r="X83" s="98">
        <v>4448.3622934679679</v>
      </c>
      <c r="Y83" s="98">
        <v>4267.6354817255087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41.984327520109389</v>
      </c>
      <c r="D84" s="98">
        <v>46.673106763394792</v>
      </c>
      <c r="E84" s="98">
        <v>46.925113925296436</v>
      </c>
      <c r="F84" s="98">
        <v>51.611082814780644</v>
      </c>
      <c r="G84" s="98">
        <v>51.323247964476735</v>
      </c>
      <c r="H84" s="98">
        <v>50.234345870182878</v>
      </c>
      <c r="I84" s="98">
        <v>52.426198139520132</v>
      </c>
      <c r="J84" s="98">
        <v>44.252634107842354</v>
      </c>
      <c r="K84" s="98">
        <v>40.708981741752844</v>
      </c>
      <c r="L84" s="98">
        <v>37.388056423435238</v>
      </c>
      <c r="M84" s="98">
        <v>43.517276201484968</v>
      </c>
      <c r="N84" s="98">
        <v>42.55349164100295</v>
      </c>
      <c r="O84" s="98">
        <v>38.726673912681299</v>
      </c>
      <c r="P84" s="98">
        <v>37.755048992799765</v>
      </c>
      <c r="Q84" s="98">
        <v>36.44113352181494</v>
      </c>
      <c r="R84" s="98">
        <v>30.49674526161829</v>
      </c>
      <c r="S84" s="98">
        <v>30.069600432723892</v>
      </c>
      <c r="T84" s="98">
        <v>28.032540814354132</v>
      </c>
      <c r="U84" s="98">
        <v>26.6154523995727</v>
      </c>
      <c r="V84" s="98">
        <v>24.525719217054693</v>
      </c>
      <c r="W84" s="98">
        <v>25.282359570289145</v>
      </c>
      <c r="X84" s="98">
        <v>25.666013814340292</v>
      </c>
      <c r="Y84" s="98">
        <v>24.869771365070513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146.26548207364809</v>
      </c>
      <c r="D85" s="122">
        <f t="shared" si="34"/>
        <v>86.780302336606425</v>
      </c>
      <c r="E85" s="122">
        <f t="shared" si="34"/>
        <v>214.19562247664098</v>
      </c>
      <c r="F85" s="122">
        <f t="shared" si="34"/>
        <v>94.64475098827586</v>
      </c>
      <c r="G85" s="122">
        <f t="shared" si="34"/>
        <v>221.5001216071675</v>
      </c>
      <c r="H85" s="122">
        <f t="shared" si="34"/>
        <v>274.04791582865596</v>
      </c>
      <c r="I85" s="122">
        <f t="shared" si="34"/>
        <v>157.99321738634987</v>
      </c>
      <c r="J85" s="122">
        <f t="shared" si="34"/>
        <v>34.11288531437922</v>
      </c>
      <c r="K85" s="122">
        <f t="shared" si="34"/>
        <v>167.12504978934328</v>
      </c>
      <c r="L85" s="122">
        <f t="shared" si="34"/>
        <v>236.44834919887293</v>
      </c>
      <c r="M85" s="122">
        <f t="shared" si="34"/>
        <v>226.57713730427633</v>
      </c>
      <c r="N85" s="122">
        <f t="shared" si="34"/>
        <v>586.33631153432191</v>
      </c>
      <c r="O85" s="122">
        <f t="shared" si="34"/>
        <v>157.70583676233662</v>
      </c>
      <c r="P85" s="122">
        <f t="shared" si="34"/>
        <v>119.63691857555708</v>
      </c>
      <c r="Q85" s="122">
        <f t="shared" si="34"/>
        <v>179.01029042211283</v>
      </c>
      <c r="R85" s="122">
        <f t="shared" si="34"/>
        <v>270.99524319763179</v>
      </c>
      <c r="S85" s="122">
        <f t="shared" si="34"/>
        <v>320.25589918184488</v>
      </c>
      <c r="T85" s="122">
        <f t="shared" si="34"/>
        <v>188.40407523384698</v>
      </c>
      <c r="U85" s="122">
        <f t="shared" si="34"/>
        <v>192.94808006975816</v>
      </c>
      <c r="V85" s="122">
        <f t="shared" si="34"/>
        <v>219.77921932325143</v>
      </c>
      <c r="W85" s="122">
        <f t="shared" si="34"/>
        <v>196.94836772179619</v>
      </c>
      <c r="X85" s="122">
        <f t="shared" si="34"/>
        <v>237.59005104124361</v>
      </c>
      <c r="Y85" s="122">
        <f t="shared" si="34"/>
        <v>765.97774318895119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146.26548207364809</v>
      </c>
      <c r="D86" s="98">
        <f>IF(RES_hhdet_in_fec!D86=0,0,RES_hhdet_in_fec!D86*1000*11630/RES_hhdet_in_new!D83)</f>
        <v>86.780302336606425</v>
      </c>
      <c r="E86" s="98">
        <f>IF(RES_hhdet_in_fec!E86=0,0,RES_hhdet_in_fec!E86*1000*11630/RES_hhdet_in_new!E83)</f>
        <v>214.19562247664098</v>
      </c>
      <c r="F86" s="98">
        <f>IF(RES_hhdet_in_fec!F86=0,0,RES_hhdet_in_fec!F86*1000*11630/RES_hhdet_in_new!F83)</f>
        <v>94.64475098827586</v>
      </c>
      <c r="G86" s="98">
        <f>IF(RES_hhdet_in_fec!G86=0,0,RES_hhdet_in_fec!G86*1000*11630/RES_hhdet_in_new!G83)</f>
        <v>221.5001216071675</v>
      </c>
      <c r="H86" s="98">
        <f>IF(RES_hhdet_in_fec!H86=0,0,RES_hhdet_in_fec!H86*1000*11630/RES_hhdet_in_new!H83)</f>
        <v>274.04791582865596</v>
      </c>
      <c r="I86" s="98">
        <f>IF(RES_hhdet_in_fec!I86=0,0,RES_hhdet_in_fec!I86*1000*11630/RES_hhdet_in_new!I83)</f>
        <v>157.99321738634987</v>
      </c>
      <c r="J86" s="98">
        <f>IF(RES_hhdet_in_fec!J86=0,0,RES_hhdet_in_fec!J86*1000*11630/RES_hhdet_in_new!J83)</f>
        <v>34.11288531437922</v>
      </c>
      <c r="K86" s="98">
        <f>IF(RES_hhdet_in_fec!K86=0,0,RES_hhdet_in_fec!K86*1000*11630/RES_hhdet_in_new!K83)</f>
        <v>167.12504978934328</v>
      </c>
      <c r="L86" s="98">
        <f>IF(RES_hhdet_in_fec!L86=0,0,RES_hhdet_in_fec!L86*1000*11630/RES_hhdet_in_new!L83)</f>
        <v>236.44834919887293</v>
      </c>
      <c r="M86" s="98">
        <f>IF(RES_hhdet_in_fec!M86=0,0,RES_hhdet_in_fec!M86*1000*11630/RES_hhdet_in_new!M83)</f>
        <v>226.57713730427633</v>
      </c>
      <c r="N86" s="98">
        <f>IF(RES_hhdet_in_fec!N86=0,0,RES_hhdet_in_fec!N86*1000*11630/RES_hhdet_in_new!N83)</f>
        <v>586.33631153432191</v>
      </c>
      <c r="O86" s="98">
        <f>IF(RES_hhdet_in_fec!O86=0,0,RES_hhdet_in_fec!O86*1000*11630/RES_hhdet_in_new!O83)</f>
        <v>157.70583676233662</v>
      </c>
      <c r="P86" s="98">
        <f>IF(RES_hhdet_in_fec!P86=0,0,RES_hhdet_in_fec!P86*1000*11630/RES_hhdet_in_new!P83)</f>
        <v>119.63691857555708</v>
      </c>
      <c r="Q86" s="98">
        <f>IF(RES_hhdet_in_fec!Q86=0,0,RES_hhdet_in_fec!Q86*1000*11630/RES_hhdet_in_new!Q83)</f>
        <v>179.01029042211283</v>
      </c>
      <c r="R86" s="98">
        <f>IF(RES_hhdet_in_fec!R86=0,0,RES_hhdet_in_fec!R86*1000*11630/RES_hhdet_in_new!R83)</f>
        <v>270.99524319763179</v>
      </c>
      <c r="S86" s="98">
        <f>IF(RES_hhdet_in_fec!S86=0,0,RES_hhdet_in_fec!S86*1000*11630/RES_hhdet_in_new!S83)</f>
        <v>320.25589918184488</v>
      </c>
      <c r="T86" s="98">
        <f>IF(RES_hhdet_in_fec!T86=0,0,RES_hhdet_in_fec!T86*1000*11630/RES_hhdet_in_new!T83)</f>
        <v>188.40407523384698</v>
      </c>
      <c r="U86" s="98">
        <f>IF(RES_hhdet_in_fec!U86=0,0,RES_hhdet_in_fec!U86*1000*11630/RES_hhdet_in_new!U83)</f>
        <v>192.94808006975816</v>
      </c>
      <c r="V86" s="98">
        <f>IF(RES_hhdet_in_fec!V86=0,0,RES_hhdet_in_fec!V86*1000*11630/RES_hhdet_in_new!V83)</f>
        <v>219.77921932325143</v>
      </c>
      <c r="W86" s="98">
        <f>IF(RES_hhdet_in_fec!W86=0,0,RES_hhdet_in_fec!W86*1000*11630/RES_hhdet_in_new!W83)</f>
        <v>196.94836772179619</v>
      </c>
      <c r="X86" s="98">
        <f>IF(RES_hhdet_in_fec!X86=0,0,RES_hhdet_in_fec!X86*1000*11630/RES_hhdet_in_new!X83)</f>
        <v>237.59005104124361</v>
      </c>
      <c r="Y86" s="98">
        <f>IF(RES_hhdet_in_fec!Y86=0,0,RES_hhdet_in_fec!Y86*1000*11630/RES_hhdet_in_new!Y83)</f>
        <v>765.97774318895119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1336.2743027846109</v>
      </c>
      <c r="D87" s="122">
        <v>1434.9303758908952</v>
      </c>
      <c r="E87" s="122">
        <v>1363.1785467562504</v>
      </c>
      <c r="F87" s="122">
        <v>1484.9477897151007</v>
      </c>
      <c r="G87" s="122">
        <v>1389.7813598530763</v>
      </c>
      <c r="H87" s="122">
        <v>1401.8078546901827</v>
      </c>
      <c r="I87" s="122">
        <v>1238.3918769038746</v>
      </c>
      <c r="J87" s="122">
        <v>1346.2098390611159</v>
      </c>
      <c r="K87" s="122">
        <v>1590.7175768302322</v>
      </c>
      <c r="L87" s="122">
        <v>1523.4991813595423</v>
      </c>
      <c r="M87" s="122">
        <v>1541.7467563827329</v>
      </c>
      <c r="N87" s="122">
        <v>1445.2856597836142</v>
      </c>
      <c r="O87" s="122">
        <v>1478.500327466581</v>
      </c>
      <c r="P87" s="122">
        <v>1432.5834950730689</v>
      </c>
      <c r="Q87" s="122">
        <v>1349.6365159783363</v>
      </c>
      <c r="R87" s="122">
        <v>1467.7722214419921</v>
      </c>
      <c r="S87" s="122">
        <v>1462.9980416108567</v>
      </c>
      <c r="T87" s="122">
        <v>1365.3177582599492</v>
      </c>
      <c r="U87" s="122">
        <v>1413.4959853787843</v>
      </c>
      <c r="V87" s="122">
        <v>1394.7900742816264</v>
      </c>
      <c r="W87" s="122">
        <v>1464.9471082218436</v>
      </c>
      <c r="X87" s="122">
        <v>1444.265338864383</v>
      </c>
      <c r="Y87" s="122">
        <v>1400.3288525042592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1924.896355029704</v>
      </c>
      <c r="D88" s="98">
        <v>1920.4047584124512</v>
      </c>
      <c r="E88" s="98">
        <v>1762.2694894759054</v>
      </c>
      <c r="F88" s="98">
        <v>1853.3609309040535</v>
      </c>
      <c r="G88" s="98">
        <v>1691.6969888571109</v>
      </c>
      <c r="H88" s="98">
        <v>1671.5193459347897</v>
      </c>
      <c r="I88" s="98">
        <v>1909.1719521081186</v>
      </c>
      <c r="J88" s="98">
        <v>1748.5108240337515</v>
      </c>
      <c r="K88" s="98">
        <v>1773.5787889447765</v>
      </c>
      <c r="L88" s="98">
        <v>1733.2575101300538</v>
      </c>
      <c r="M88" s="98">
        <v>1473.0511351832681</v>
      </c>
      <c r="N88" s="98">
        <v>1661.2636021176722</v>
      </c>
      <c r="O88" s="98">
        <v>1818.8991818671302</v>
      </c>
      <c r="P88" s="98">
        <v>1353.1258995058436</v>
      </c>
      <c r="Q88" s="98">
        <v>1494.7087467117653</v>
      </c>
      <c r="R88" s="98">
        <v>1698.8356272958952</v>
      </c>
      <c r="S88" s="98">
        <v>1777.3491986029583</v>
      </c>
      <c r="T88" s="98">
        <v>1453.7623871207152</v>
      </c>
      <c r="U88" s="98">
        <v>1639.9154755832651</v>
      </c>
      <c r="V88" s="98">
        <v>1653.2556833807994</v>
      </c>
      <c r="W88" s="98">
        <v>1638.8821018140609</v>
      </c>
      <c r="X88" s="98">
        <v>1667.1866146637135</v>
      </c>
      <c r="Y88" s="98">
        <v>1700.1428463863399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1343.581559559376</v>
      </c>
      <c r="J89" s="98">
        <v>1242.5972366960154</v>
      </c>
      <c r="K89" s="98">
        <v>1279.3275639337464</v>
      </c>
      <c r="L89" s="98">
        <v>1272.3555757765776</v>
      </c>
      <c r="M89" s="98">
        <v>1089.7232659803992</v>
      </c>
      <c r="N89" s="98">
        <v>1230.944250779017</v>
      </c>
      <c r="O89" s="98">
        <v>1372.1722227380426</v>
      </c>
      <c r="P89" s="98">
        <v>0</v>
      </c>
      <c r="Q89" s="98">
        <v>1139.3316749267647</v>
      </c>
      <c r="R89" s="98">
        <v>1327.3152553915347</v>
      </c>
      <c r="S89" s="98">
        <v>1413.5112426759674</v>
      </c>
      <c r="T89" s="98">
        <v>1165.8092486452272</v>
      </c>
      <c r="U89" s="98">
        <v>1332.3576964249571</v>
      </c>
      <c r="V89" s="98">
        <v>1357.3992828884664</v>
      </c>
      <c r="W89" s="98">
        <v>1368.0397767772167</v>
      </c>
      <c r="X89" s="98">
        <v>1404.3587637477769</v>
      </c>
      <c r="Y89" s="98">
        <v>1437.3851759141314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404.31543955183844</v>
      </c>
      <c r="J90" s="101">
        <v>351.83705969694762</v>
      </c>
      <c r="K90" s="101">
        <v>355.5242481011507</v>
      </c>
      <c r="L90" s="101">
        <v>354.32155845954668</v>
      </c>
      <c r="M90" s="101">
        <v>284.20913302880285</v>
      </c>
      <c r="N90" s="101">
        <v>276.83600900446078</v>
      </c>
      <c r="O90" s="101">
        <v>339.28532450484772</v>
      </c>
      <c r="P90" s="101">
        <v>0</v>
      </c>
      <c r="Q90" s="101">
        <v>247.30162630810327</v>
      </c>
      <c r="R90" s="101">
        <v>327.078422719424</v>
      </c>
      <c r="S90" s="101">
        <v>351.31598649421665</v>
      </c>
      <c r="T90" s="101">
        <v>251.43580965368764</v>
      </c>
      <c r="U90" s="101">
        <v>271.09463533640502</v>
      </c>
      <c r="V90" s="101">
        <v>259.97262674428816</v>
      </c>
      <c r="W90" s="101">
        <v>306.68742384900082</v>
      </c>
      <c r="X90" s="101">
        <v>316.40228680173578</v>
      </c>
      <c r="Y90" s="101">
        <v>279.81698626702467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939.26612000753767</v>
      </c>
      <c r="J91" s="104">
        <v>890.76017699906788</v>
      </c>
      <c r="K91" s="104">
        <v>923.80331583259579</v>
      </c>
      <c r="L91" s="104">
        <v>918.03401731703104</v>
      </c>
      <c r="M91" s="104">
        <v>805.51413295159648</v>
      </c>
      <c r="N91" s="104">
        <v>954.10824177455595</v>
      </c>
      <c r="O91" s="104">
        <v>1032.8868982331953</v>
      </c>
      <c r="P91" s="104">
        <v>0</v>
      </c>
      <c r="Q91" s="104">
        <v>892.03004861866123</v>
      </c>
      <c r="R91" s="104">
        <v>1000.2368326721109</v>
      </c>
      <c r="S91" s="104">
        <v>1062.1952561817509</v>
      </c>
      <c r="T91" s="104">
        <v>914.37343899153927</v>
      </c>
      <c r="U91" s="104">
        <v>1061.2630610885519</v>
      </c>
      <c r="V91" s="104">
        <v>1097.4266561441782</v>
      </c>
      <c r="W91" s="104">
        <v>1061.3523529282156</v>
      </c>
      <c r="X91" s="104">
        <v>1087.956476946041</v>
      </c>
      <c r="Y91" s="104">
        <v>1157.5681896471067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1890.4719949954886</v>
      </c>
      <c r="D92" s="101">
        <v>1972.0429534217224</v>
      </c>
      <c r="E92" s="101">
        <v>1972.1342038225873</v>
      </c>
      <c r="F92" s="101">
        <v>2000.5667932007429</v>
      </c>
      <c r="G92" s="101">
        <v>1961.5240649427267</v>
      </c>
      <c r="H92" s="101">
        <v>2004.3706023354262</v>
      </c>
      <c r="I92" s="101">
        <v>1907.2342850979071</v>
      </c>
      <c r="J92" s="101">
        <v>2053.9591105600366</v>
      </c>
      <c r="K92" s="101">
        <v>2173.9594828413487</v>
      </c>
      <c r="L92" s="101">
        <v>2041.0406307872154</v>
      </c>
      <c r="M92" s="101">
        <v>1679.2807175360938</v>
      </c>
      <c r="N92" s="101">
        <v>1459.6586159290005</v>
      </c>
      <c r="O92" s="101">
        <v>2122.8747060887872</v>
      </c>
      <c r="P92" s="101">
        <v>1989.0128353303803</v>
      </c>
      <c r="Q92" s="101">
        <v>1809.4051194308765</v>
      </c>
      <c r="R92" s="101">
        <v>1731.5798022994863</v>
      </c>
      <c r="S92" s="101">
        <v>1753.7477552856976</v>
      </c>
      <c r="T92" s="101">
        <v>1701.2672780916503</v>
      </c>
      <c r="U92" s="101">
        <v>1679.796525836847</v>
      </c>
      <c r="V92" s="101">
        <v>1704.6527562516767</v>
      </c>
      <c r="W92" s="101">
        <v>1729.7402431881612</v>
      </c>
      <c r="X92" s="101">
        <v>1790.0878410056948</v>
      </c>
      <c r="Y92" s="101">
        <v>1799.231948324199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1196.3628172353706</v>
      </c>
      <c r="D93" s="104">
        <v>1255.9932226613294</v>
      </c>
      <c r="E93" s="104">
        <v>1254.0622928448306</v>
      </c>
      <c r="F93" s="104">
        <v>1279.3071820801226</v>
      </c>
      <c r="G93" s="104">
        <v>1281.9821028043457</v>
      </c>
      <c r="H93" s="104">
        <v>1293.2681591145206</v>
      </c>
      <c r="I93" s="104">
        <v>1235.3884971702801</v>
      </c>
      <c r="J93" s="104">
        <v>1333.4382453292205</v>
      </c>
      <c r="K93" s="104">
        <v>1419.9501294466043</v>
      </c>
      <c r="L93" s="104">
        <v>1339.4806203777766</v>
      </c>
      <c r="M93" s="104">
        <v>1090.0506466535428</v>
      </c>
      <c r="N93" s="104">
        <v>876.99865443655983</v>
      </c>
      <c r="O93" s="104">
        <v>1469.5283287584577</v>
      </c>
      <c r="P93" s="104">
        <v>1420.6627763049246</v>
      </c>
      <c r="Q93" s="104">
        <v>1325.1422738468989</v>
      </c>
      <c r="R93" s="104">
        <v>1303.8918404175556</v>
      </c>
      <c r="S93" s="104">
        <v>1343.1064242131486</v>
      </c>
      <c r="T93" s="104">
        <v>1315.6510815274214</v>
      </c>
      <c r="U93" s="104">
        <v>1308.9488629125383</v>
      </c>
      <c r="V93" s="104">
        <v>1340.1980711889069</v>
      </c>
      <c r="W93" s="104">
        <v>1381.3129042501448</v>
      </c>
      <c r="X93" s="104">
        <v>1437.2594883207821</v>
      </c>
      <c r="Y93" s="104">
        <v>1438.2380225488014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375.49257092763503</v>
      </c>
      <c r="D94" s="98">
        <v>402.3807470546472</v>
      </c>
      <c r="E94" s="98">
        <v>390.09846532936336</v>
      </c>
      <c r="F94" s="98">
        <v>403.69947640967342</v>
      </c>
      <c r="G94" s="98">
        <v>448.68514581732222</v>
      </c>
      <c r="H94" s="98">
        <v>411.21083476313356</v>
      </c>
      <c r="I94" s="98">
        <v>391.30599209276625</v>
      </c>
      <c r="J94" s="98">
        <v>414.13299840280507</v>
      </c>
      <c r="K94" s="98">
        <v>440.97764479848257</v>
      </c>
      <c r="L94" s="98">
        <v>410.48215789789208</v>
      </c>
      <c r="M94" s="98">
        <v>277.88250734941852</v>
      </c>
      <c r="N94" s="98">
        <v>14.596586159290005</v>
      </c>
      <c r="O94" s="98">
        <v>397.81415636474509</v>
      </c>
      <c r="P94" s="98">
        <v>361.56421244804295</v>
      </c>
      <c r="Q94" s="98">
        <v>307.44233219214158</v>
      </c>
      <c r="R94" s="98">
        <v>329.81475475431319</v>
      </c>
      <c r="S94" s="98">
        <v>334.54956337633774</v>
      </c>
      <c r="T94" s="98">
        <v>299.44021503379383</v>
      </c>
      <c r="U94" s="98">
        <v>268.84224817395852</v>
      </c>
      <c r="V94" s="98">
        <v>260.05103369939189</v>
      </c>
      <c r="W94" s="98">
        <v>317.94079048832646</v>
      </c>
      <c r="X94" s="98">
        <v>334.80575800132772</v>
      </c>
      <c r="Y94" s="98">
        <v>286.11056715598579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820.87024630773556</v>
      </c>
      <c r="D95" s="98">
        <v>853.6124756066821</v>
      </c>
      <c r="E95" s="98">
        <v>863.96382751546719</v>
      </c>
      <c r="F95" s="98">
        <v>875.60770567044926</v>
      </c>
      <c r="G95" s="98">
        <v>833.29695698702358</v>
      </c>
      <c r="H95" s="98">
        <v>882.05732435138702</v>
      </c>
      <c r="I95" s="98">
        <v>844.0825050775137</v>
      </c>
      <c r="J95" s="98">
        <v>919.30524692641518</v>
      </c>
      <c r="K95" s="98">
        <v>978.97248464812162</v>
      </c>
      <c r="L95" s="98">
        <v>928.99846247988467</v>
      </c>
      <c r="M95" s="98">
        <v>812.16813930412434</v>
      </c>
      <c r="N95" s="98">
        <v>862.40206827726979</v>
      </c>
      <c r="O95" s="98">
        <v>1071.7141723937127</v>
      </c>
      <c r="P95" s="98">
        <v>1059.098563856882</v>
      </c>
      <c r="Q95" s="98">
        <v>1017.6999416547571</v>
      </c>
      <c r="R95" s="98">
        <v>974.07708566324243</v>
      </c>
      <c r="S95" s="98">
        <v>1008.5568608368108</v>
      </c>
      <c r="T95" s="98">
        <v>1016.2108664936276</v>
      </c>
      <c r="U95" s="98">
        <v>1040.1066147385798</v>
      </c>
      <c r="V95" s="98">
        <v>1080.147037489515</v>
      </c>
      <c r="W95" s="98">
        <v>1063.3721137618184</v>
      </c>
      <c r="X95" s="98">
        <v>1102.4537303194545</v>
      </c>
      <c r="Y95" s="98">
        <v>1152.1274553928158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1697.5479011081136</v>
      </c>
      <c r="D96" s="101">
        <v>1738.2861495430054</v>
      </c>
      <c r="E96" s="101">
        <v>1724.6256314939801</v>
      </c>
      <c r="F96" s="101">
        <v>1777.6104121739775</v>
      </c>
      <c r="G96" s="101">
        <v>1707.5965378097751</v>
      </c>
      <c r="H96" s="101">
        <v>1756.5378409979378</v>
      </c>
      <c r="I96" s="101">
        <v>1748.0723974179148</v>
      </c>
      <c r="J96" s="101">
        <v>1856.5817551739412</v>
      </c>
      <c r="K96" s="101">
        <v>1983.9451247812665</v>
      </c>
      <c r="L96" s="101">
        <v>1925.4604152619761</v>
      </c>
      <c r="M96" s="101">
        <v>1892.3182742856131</v>
      </c>
      <c r="N96" s="101">
        <v>1793.3520699163942</v>
      </c>
      <c r="O96" s="101">
        <v>1804.6464289281628</v>
      </c>
      <c r="P96" s="101">
        <v>1777.1192823751016</v>
      </c>
      <c r="Q96" s="101">
        <v>1739.8451938786636</v>
      </c>
      <c r="R96" s="101">
        <v>1772.7964893269009</v>
      </c>
      <c r="S96" s="101">
        <v>1742.394324332319</v>
      </c>
      <c r="T96" s="101">
        <v>1650.8844763732391</v>
      </c>
      <c r="U96" s="101">
        <v>1639.9993471387097</v>
      </c>
      <c r="V96" s="101">
        <v>1626.4759829090963</v>
      </c>
      <c r="W96" s="101">
        <v>1715.0586958574152</v>
      </c>
      <c r="X96" s="101">
        <v>0</v>
      </c>
      <c r="Y96" s="101">
        <v>0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1163.2327097514687</v>
      </c>
      <c r="D97" s="104">
        <v>1196.078756094882</v>
      </c>
      <c r="E97" s="104">
        <v>1184.5289574529868</v>
      </c>
      <c r="F97" s="104">
        <v>1225.6882912242818</v>
      </c>
      <c r="G97" s="104">
        <v>1197.5039612677954</v>
      </c>
      <c r="H97" s="104">
        <v>1219.3904438759719</v>
      </c>
      <c r="I97" s="104">
        <v>1219.020762597441</v>
      </c>
      <c r="J97" s="104">
        <v>1296.5071877785711</v>
      </c>
      <c r="K97" s="104">
        <v>1390.5481947883095</v>
      </c>
      <c r="L97" s="104">
        <v>1354.911281358467</v>
      </c>
      <c r="M97" s="104">
        <v>1336.3639002935631</v>
      </c>
      <c r="N97" s="104">
        <v>1257.7285166078186</v>
      </c>
      <c r="O97" s="104">
        <v>1297.1017044009611</v>
      </c>
      <c r="P97" s="104">
        <v>1305.259918077563</v>
      </c>
      <c r="Q97" s="104">
        <v>1307.0185123679221</v>
      </c>
      <c r="R97" s="104">
        <v>1363.3757782885591</v>
      </c>
      <c r="S97" s="104">
        <v>1357.7599555365302</v>
      </c>
      <c r="T97" s="104">
        <v>1297.1797285485029</v>
      </c>
      <c r="U97" s="104">
        <v>1293.8051815710542</v>
      </c>
      <c r="V97" s="104">
        <v>1292.5474060872416</v>
      </c>
      <c r="W97" s="104">
        <v>1392.2058278116958</v>
      </c>
      <c r="X97" s="104">
        <v>1438.1251404820944</v>
      </c>
      <c r="Y97" s="104">
        <v>1394.2981476614989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337.67526570755535</v>
      </c>
      <c r="D98" s="98">
        <v>354.12095289506209</v>
      </c>
      <c r="E98" s="98">
        <v>339.31499241167637</v>
      </c>
      <c r="F98" s="98">
        <v>357.14082881225323</v>
      </c>
      <c r="G98" s="98">
        <v>388.14131913718847</v>
      </c>
      <c r="H98" s="98">
        <v>359.31222876784761</v>
      </c>
      <c r="I98" s="98">
        <v>361.97624980742808</v>
      </c>
      <c r="J98" s="98">
        <v>377.81942799122595</v>
      </c>
      <c r="K98" s="98">
        <v>407.01401085748608</v>
      </c>
      <c r="L98" s="98">
        <v>397.64370243932979</v>
      </c>
      <c r="M98" s="98">
        <v>381.93775417141921</v>
      </c>
      <c r="N98" s="98">
        <v>301.55754605472754</v>
      </c>
      <c r="O98" s="98">
        <v>331.18332361379692</v>
      </c>
      <c r="P98" s="98">
        <v>320.55847719831598</v>
      </c>
      <c r="Q98" s="98">
        <v>301.79344754188645</v>
      </c>
      <c r="R98" s="98">
        <v>346.05455315502007</v>
      </c>
      <c r="S98" s="98">
        <v>341.6419926364627</v>
      </c>
      <c r="T98" s="98">
        <v>298.00230510298979</v>
      </c>
      <c r="U98" s="98">
        <v>268.46471399208548</v>
      </c>
      <c r="V98" s="98">
        <v>249.8920958290424</v>
      </c>
      <c r="W98" s="98">
        <v>322.31925119601976</v>
      </c>
      <c r="X98" s="98">
        <v>333.38046466251052</v>
      </c>
      <c r="Y98" s="98">
        <v>264.18409427869722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825.55744404391328</v>
      </c>
      <c r="D99" s="98">
        <v>841.95780319981986</v>
      </c>
      <c r="E99" s="98">
        <v>845.21396504131042</v>
      </c>
      <c r="F99" s="98">
        <v>868.54746241202849</v>
      </c>
      <c r="G99" s="98">
        <v>809.3626421306069</v>
      </c>
      <c r="H99" s="98">
        <v>860.07821510812425</v>
      </c>
      <c r="I99" s="98">
        <v>857.04451279001273</v>
      </c>
      <c r="J99" s="98">
        <v>918.68775978734504</v>
      </c>
      <c r="K99" s="98">
        <v>983.53418393082347</v>
      </c>
      <c r="L99" s="98">
        <v>957.26757891913689</v>
      </c>
      <c r="M99" s="98">
        <v>954.4261461221439</v>
      </c>
      <c r="N99" s="98">
        <v>956.17097055309114</v>
      </c>
      <c r="O99" s="98">
        <v>965.91838078716432</v>
      </c>
      <c r="P99" s="98">
        <v>984.701440879247</v>
      </c>
      <c r="Q99" s="98">
        <v>1005.2250648260356</v>
      </c>
      <c r="R99" s="98">
        <v>1017.3212251335391</v>
      </c>
      <c r="S99" s="98">
        <v>1016.1179629000676</v>
      </c>
      <c r="T99" s="98">
        <v>999.17742344551311</v>
      </c>
      <c r="U99" s="98">
        <v>1025.3404675789684</v>
      </c>
      <c r="V99" s="98">
        <v>1042.6553102581993</v>
      </c>
      <c r="W99" s="98">
        <v>1069.8865766156762</v>
      </c>
      <c r="X99" s="98">
        <v>1104.7446758195838</v>
      </c>
      <c r="Y99" s="98">
        <v>1130.1140533828016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636.85797241853368</v>
      </c>
      <c r="D100" s="122">
        <v>717.50798255903635</v>
      </c>
      <c r="E100" s="122">
        <v>694.761987272385</v>
      </c>
      <c r="F100" s="122">
        <v>748.27174656145223</v>
      </c>
      <c r="G100" s="122">
        <v>734.67624965629932</v>
      </c>
      <c r="H100" s="122">
        <v>760.18917612701512</v>
      </c>
      <c r="I100" s="122">
        <v>737.13269976761478</v>
      </c>
      <c r="J100" s="122">
        <v>737.48919373741103</v>
      </c>
      <c r="K100" s="122">
        <v>760.31695404782204</v>
      </c>
      <c r="L100" s="122">
        <v>735.09687440537391</v>
      </c>
      <c r="M100" s="122">
        <v>686.97230307432426</v>
      </c>
      <c r="N100" s="122">
        <v>694.23653631210516</v>
      </c>
      <c r="O100" s="122">
        <v>811.07711664891713</v>
      </c>
      <c r="P100" s="122">
        <v>800.97137649852323</v>
      </c>
      <c r="Q100" s="122">
        <v>759.18788773984306</v>
      </c>
      <c r="R100" s="122">
        <v>771.45884272066701</v>
      </c>
      <c r="S100" s="122">
        <v>774.72611324235731</v>
      </c>
      <c r="T100" s="122">
        <v>818.31901150559861</v>
      </c>
      <c r="U100" s="122">
        <v>884.13207949415414</v>
      </c>
      <c r="V100" s="122">
        <v>977.12387121028007</v>
      </c>
      <c r="W100" s="122">
        <v>872.17533247461279</v>
      </c>
      <c r="X100" s="122">
        <v>833.4687506121046</v>
      </c>
      <c r="Y100" s="122">
        <v>699.28911349510167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834.16096548879261</v>
      </c>
      <c r="D101" s="98">
        <v>925.62806742864529</v>
      </c>
      <c r="E101" s="98">
        <v>864.22779540786462</v>
      </c>
      <c r="F101" s="98">
        <v>949.24380783658569</v>
      </c>
      <c r="G101" s="98">
        <v>902.37630228183104</v>
      </c>
      <c r="H101" s="98">
        <v>916.81817347145613</v>
      </c>
      <c r="I101" s="98">
        <v>1050.6590300701616</v>
      </c>
      <c r="J101" s="98">
        <v>909.38212593079481</v>
      </c>
      <c r="K101" s="98">
        <v>901.9239057582339</v>
      </c>
      <c r="L101" s="98">
        <v>916.43847831983794</v>
      </c>
      <c r="M101" s="98">
        <v>766.88961228938183</v>
      </c>
      <c r="N101" s="98">
        <v>917.63141216281906</v>
      </c>
      <c r="O101" s="98">
        <v>1011.1263904371282</v>
      </c>
      <c r="P101" s="98">
        <v>996.12570261244639</v>
      </c>
      <c r="Q101" s="98">
        <v>981.69433825023782</v>
      </c>
      <c r="R101" s="98">
        <v>1001.1650649894151</v>
      </c>
      <c r="S101" s="98">
        <v>1000.6056138639551</v>
      </c>
      <c r="T101" s="98">
        <v>972.05474729197601</v>
      </c>
      <c r="U101" s="98">
        <v>1078.2158298326185</v>
      </c>
      <c r="V101" s="98">
        <v>1306.3011026800302</v>
      </c>
      <c r="W101" s="98">
        <v>1458.6407724539833</v>
      </c>
      <c r="X101" s="98">
        <v>909.43838664436259</v>
      </c>
      <c r="Y101" s="98">
        <v>863.78397930319272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830.17375935872042</v>
      </c>
      <c r="D102" s="98">
        <v>880.56904749315811</v>
      </c>
      <c r="E102" s="98">
        <v>849.46977444691754</v>
      </c>
      <c r="F102" s="98">
        <v>970.32276172063541</v>
      </c>
      <c r="G102" s="98">
        <v>900.03380419699158</v>
      </c>
      <c r="H102" s="98">
        <v>902.14044721665812</v>
      </c>
      <c r="I102" s="98">
        <v>936.78810682013784</v>
      </c>
      <c r="J102" s="98">
        <v>945.65952190929238</v>
      </c>
      <c r="K102" s="98">
        <v>834.19410798718116</v>
      </c>
      <c r="L102" s="98">
        <v>1035.9001306681876</v>
      </c>
      <c r="M102" s="98">
        <v>969.22260370802087</v>
      </c>
      <c r="N102" s="98">
        <v>304.15909491372383</v>
      </c>
      <c r="O102" s="98">
        <v>1104.4404399348887</v>
      </c>
      <c r="P102" s="98">
        <v>1072.1057209853143</v>
      </c>
      <c r="Q102" s="98">
        <v>936.27849862889843</v>
      </c>
      <c r="R102" s="98">
        <v>873.26142216198105</v>
      </c>
      <c r="S102" s="98">
        <v>859.87835600412723</v>
      </c>
      <c r="T102" s="98">
        <v>1025.448231034949</v>
      </c>
      <c r="U102" s="98">
        <v>1051.1688815787863</v>
      </c>
      <c r="V102" s="98">
        <v>1197.2606300492048</v>
      </c>
      <c r="W102" s="98">
        <v>1148.9007428568887</v>
      </c>
      <c r="X102" s="98">
        <v>1074.6238244021772</v>
      </c>
      <c r="Y102" s="98">
        <v>959.99170615767798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625.93156416621287</v>
      </c>
      <c r="D103" s="33">
        <v>708.51297465231812</v>
      </c>
      <c r="E103" s="33">
        <v>685.07835742009092</v>
      </c>
      <c r="F103" s="33">
        <v>733.68496261170242</v>
      </c>
      <c r="G103" s="33">
        <v>717.53922954903067</v>
      </c>
      <c r="H103" s="33">
        <v>739.99395847372921</v>
      </c>
      <c r="I103" s="33">
        <v>703.21971154271591</v>
      </c>
      <c r="J103" s="33">
        <v>702.03668264152168</v>
      </c>
      <c r="K103" s="33">
        <v>742.43480420544984</v>
      </c>
      <c r="L103" s="33">
        <v>700.25848408082629</v>
      </c>
      <c r="M103" s="33">
        <v>662.22848455784185</v>
      </c>
      <c r="N103" s="33">
        <v>673.92574895342807</v>
      </c>
      <c r="O103" s="33">
        <v>701.28941140047596</v>
      </c>
      <c r="P103" s="33">
        <v>708.90363999423482</v>
      </c>
      <c r="Q103" s="33">
        <v>704.66757956577533</v>
      </c>
      <c r="R103" s="33">
        <v>734.97333113290074</v>
      </c>
      <c r="S103" s="33">
        <v>720.02978034901923</v>
      </c>
      <c r="T103" s="33">
        <v>704.97543768566629</v>
      </c>
      <c r="U103" s="33">
        <v>713.57136691309381</v>
      </c>
      <c r="V103" s="33">
        <v>800.40263211498518</v>
      </c>
      <c r="W103" s="33">
        <v>765.37032199393138</v>
      </c>
      <c r="X103" s="33">
        <v>786.62970445643782</v>
      </c>
      <c r="Y103" s="33">
        <v>644.07144871279513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12135.785038349803</v>
      </c>
      <c r="G105" s="117">
        <f t="shared" si="35"/>
        <v>9860.4651180941855</v>
      </c>
      <c r="H105" s="117">
        <f t="shared" si="35"/>
        <v>9833.4335328522684</v>
      </c>
      <c r="I105" s="117">
        <f t="shared" si="35"/>
        <v>8927.0852214080605</v>
      </c>
      <c r="J105" s="117">
        <f t="shared" si="35"/>
        <v>8636.0476547230464</v>
      </c>
      <c r="K105" s="117">
        <f t="shared" si="35"/>
        <v>8787.6169529885883</v>
      </c>
      <c r="L105" s="117">
        <f t="shared" si="35"/>
        <v>8193.949856530644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9820.742276103927</v>
      </c>
      <c r="G106" s="122">
        <f t="shared" si="38"/>
        <v>7523.1530831815871</v>
      </c>
      <c r="H106" s="122">
        <f t="shared" si="38"/>
        <v>7436.0022909591871</v>
      </c>
      <c r="I106" s="122">
        <f t="shared" si="38"/>
        <v>7004.8447472679036</v>
      </c>
      <c r="J106" s="122">
        <f t="shared" si="38"/>
        <v>6557.4931318179015</v>
      </c>
      <c r="K106" s="122">
        <f t="shared" si="38"/>
        <v>6212.6515118713378</v>
      </c>
      <c r="L106" s="122">
        <f t="shared" si="38"/>
        <v>6138.7800910913502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9784.6626115625822</v>
      </c>
      <c r="G107" s="98">
        <v>7495.7479099715529</v>
      </c>
      <c r="H107" s="98">
        <v>7409.4521840874359</v>
      </c>
      <c r="I107" s="98">
        <v>6981.2590110183855</v>
      </c>
      <c r="J107" s="98">
        <v>6535.2326913145835</v>
      </c>
      <c r="K107" s="98">
        <v>6190.4222445837204</v>
      </c>
      <c r="L107" s="98">
        <v>6117.9234145625069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36.079664541345146</v>
      </c>
      <c r="G108" s="98">
        <v>27.405173210034107</v>
      </c>
      <c r="H108" s="98">
        <v>26.550106871751062</v>
      </c>
      <c r="I108" s="98">
        <v>23.585736249518199</v>
      </c>
      <c r="J108" s="98">
        <v>22.260440503318399</v>
      </c>
      <c r="K108" s="98">
        <v>22.229267287616988</v>
      </c>
      <c r="L108" s="98">
        <v>20.856676528843558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89.989458429853585</v>
      </c>
      <c r="G109" s="122">
        <f t="shared" si="41"/>
        <v>213.76092129344988</v>
      </c>
      <c r="H109" s="122">
        <f t="shared" si="41"/>
        <v>260.29791052562587</v>
      </c>
      <c r="I109" s="122">
        <f t="shared" si="41"/>
        <v>0</v>
      </c>
      <c r="J109" s="122">
        <f t="shared" si="41"/>
        <v>0</v>
      </c>
      <c r="K109" s="122">
        <f t="shared" si="41"/>
        <v>204.62367012630781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89.989458429853585</v>
      </c>
      <c r="G110" s="98">
        <f>IF(RES_hhdet_in_fec!G110=0,0,RES_hhdet_in_fec!G110*1000*11630/RES_hhdet_in_new!G107)</f>
        <v>213.76092129344988</v>
      </c>
      <c r="H110" s="98">
        <f>IF(RES_hhdet_in_fec!H110=0,0,RES_hhdet_in_fec!H110*1000*11630/RES_hhdet_in_new!H107)</f>
        <v>260.29791052562587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204.62367012630781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1483.6518912333786</v>
      </c>
      <c r="G111" s="122">
        <v>1395.8732965896761</v>
      </c>
      <c r="H111" s="122">
        <v>1384.6665660673459</v>
      </c>
      <c r="I111" s="122">
        <v>1219.0207625974413</v>
      </c>
      <c r="J111" s="122">
        <v>1376.5178402636241</v>
      </c>
      <c r="K111" s="122">
        <v>1627.9069667854924</v>
      </c>
      <c r="L111" s="122">
        <v>1354.9112813584666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1777.6104121739775</v>
      </c>
      <c r="G116" s="101">
        <v>1707.5965378097749</v>
      </c>
      <c r="H116" s="101">
        <v>1756.537840997938</v>
      </c>
      <c r="I116" s="101">
        <v>0</v>
      </c>
      <c r="J116" s="101">
        <v>1856.5817551739412</v>
      </c>
      <c r="K116" s="101">
        <v>1983.945124781266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1225.6882912242816</v>
      </c>
      <c r="G117" s="104">
        <v>1197.5039612677951</v>
      </c>
      <c r="H117" s="104">
        <v>1219.3904438759719</v>
      </c>
      <c r="I117" s="104">
        <v>1219.0207625974413</v>
      </c>
      <c r="J117" s="104">
        <v>1296.5071877785713</v>
      </c>
      <c r="K117" s="104">
        <v>1390.5481947883097</v>
      </c>
      <c r="L117" s="104">
        <v>1354.9112813584666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357.14082881225323</v>
      </c>
      <c r="G118" s="98">
        <v>388.14131913718847</v>
      </c>
      <c r="H118" s="98">
        <v>359.31222876784761</v>
      </c>
      <c r="I118" s="98">
        <v>361.97624980742808</v>
      </c>
      <c r="J118" s="98">
        <v>377.81942799122595</v>
      </c>
      <c r="K118" s="98">
        <v>407.01401085748608</v>
      </c>
      <c r="L118" s="98">
        <v>397.64370243932984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868.54746241202849</v>
      </c>
      <c r="G119" s="98">
        <v>809.36264213060667</v>
      </c>
      <c r="H119" s="98">
        <v>860.07821510812425</v>
      </c>
      <c r="I119" s="98">
        <v>857.04451279001319</v>
      </c>
      <c r="J119" s="98">
        <v>918.68775978734527</v>
      </c>
      <c r="K119" s="98">
        <v>983.53418393082347</v>
      </c>
      <c r="L119" s="98">
        <v>957.26757891913667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741.40141258264589</v>
      </c>
      <c r="G120" s="122">
        <v>727.67781702947309</v>
      </c>
      <c r="H120" s="122">
        <v>752.46676530010836</v>
      </c>
      <c r="I120" s="122">
        <v>703.21971154271557</v>
      </c>
      <c r="J120" s="122">
        <v>702.03668264152179</v>
      </c>
      <c r="K120" s="122">
        <v>742.43480420544995</v>
      </c>
      <c r="L120" s="122">
        <v>700.25848408082629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970.32276172063519</v>
      </c>
      <c r="G121" s="98">
        <v>900.03380419699158</v>
      </c>
      <c r="H121" s="98">
        <v>902.140447216658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733.68496261170242</v>
      </c>
      <c r="G122" s="33">
        <v>717.53922954903067</v>
      </c>
      <c r="H122" s="33">
        <v>739.99395847372932</v>
      </c>
      <c r="I122" s="33">
        <v>703.21971154271557</v>
      </c>
      <c r="J122" s="33">
        <v>702.03668264152179</v>
      </c>
      <c r="K122" s="33">
        <v>742.43480420544995</v>
      </c>
      <c r="L122" s="33">
        <v>700.25848408082629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8352.0570353613057</v>
      </c>
      <c r="D124" s="117">
        <f t="shared" si="42"/>
        <v>7955.6504458603331</v>
      </c>
      <c r="E124" s="117">
        <f t="shared" si="42"/>
        <v>10669.003814705256</v>
      </c>
      <c r="F124" s="117">
        <f t="shared" si="42"/>
        <v>9563.4157940943478</v>
      </c>
      <c r="G124" s="117">
        <f t="shared" si="42"/>
        <v>10057.262880171222</v>
      </c>
      <c r="H124" s="117">
        <f t="shared" si="42"/>
        <v>11198.183654633252</v>
      </c>
      <c r="I124" s="117">
        <f t="shared" si="42"/>
        <v>8352.9095894294551</v>
      </c>
      <c r="J124" s="117">
        <f t="shared" si="42"/>
        <v>8604.6780632075479</v>
      </c>
      <c r="K124" s="117">
        <f t="shared" si="42"/>
        <v>9463.0388624241368</v>
      </c>
      <c r="L124" s="117">
        <f t="shared" si="42"/>
        <v>8890.9992906830594</v>
      </c>
      <c r="M124" s="117">
        <f t="shared" si="42"/>
        <v>9958.9419940570697</v>
      </c>
      <c r="N124" s="117">
        <f t="shared" si="42"/>
        <v>8770.1041281562411</v>
      </c>
      <c r="O124" s="117">
        <f t="shared" si="42"/>
        <v>7703.821150126616</v>
      </c>
      <c r="P124" s="117">
        <f t="shared" si="42"/>
        <v>8547.1423284898829</v>
      </c>
      <c r="Q124" s="117">
        <f t="shared" si="42"/>
        <v>8405.1387335576273</v>
      </c>
      <c r="R124" s="117">
        <f t="shared" ref="R124:V124" si="43">R125+R128+R130+R139</f>
        <v>7164.8963688459062</v>
      </c>
      <c r="S124" s="117">
        <f t="shared" si="43"/>
        <v>7079.9314339505509</v>
      </c>
      <c r="T124" s="117">
        <f t="shared" si="43"/>
        <v>7054.1960351305024</v>
      </c>
      <c r="U124" s="117">
        <f t="shared" si="43"/>
        <v>6807.9539102827312</v>
      </c>
      <c r="V124" s="117">
        <f t="shared" si="43"/>
        <v>7269.0451014116625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6242.5834872820842</v>
      </c>
      <c r="D125" s="122">
        <f t="shared" si="45"/>
        <v>5742.3469688900714</v>
      </c>
      <c r="E125" s="122">
        <f t="shared" si="45"/>
        <v>8396.0555099205212</v>
      </c>
      <c r="F125" s="122">
        <f t="shared" si="45"/>
        <v>7256.1086371437605</v>
      </c>
      <c r="G125" s="122">
        <f t="shared" si="45"/>
        <v>7727.9787260083704</v>
      </c>
      <c r="H125" s="122">
        <f t="shared" si="45"/>
        <v>8772.1668234612571</v>
      </c>
      <c r="I125" s="122">
        <f t="shared" si="45"/>
        <v>6243.4398193183251</v>
      </c>
      <c r="J125" s="122">
        <f t="shared" si="45"/>
        <v>6511.0080322265394</v>
      </c>
      <c r="K125" s="122">
        <f t="shared" si="45"/>
        <v>6953.3780205685207</v>
      </c>
      <c r="L125" s="122">
        <f t="shared" si="45"/>
        <v>6414.2770283463515</v>
      </c>
      <c r="M125" s="122">
        <f t="shared" si="45"/>
        <v>7534.4864972732448</v>
      </c>
      <c r="N125" s="122">
        <f t="shared" si="45"/>
        <v>6140.5919072018132</v>
      </c>
      <c r="O125" s="122">
        <f t="shared" si="45"/>
        <v>5299.8348071787505</v>
      </c>
      <c r="P125" s="122">
        <f t="shared" si="45"/>
        <v>6183.8072475793742</v>
      </c>
      <c r="Q125" s="122">
        <f t="shared" si="45"/>
        <v>6121.9993462021093</v>
      </c>
      <c r="R125" s="122">
        <f t="shared" ref="R125:V125" si="46">SUM(R126:R127)</f>
        <v>4687.5669088208388</v>
      </c>
      <c r="S125" s="122">
        <f t="shared" si="46"/>
        <v>4547.8762558519493</v>
      </c>
      <c r="T125" s="122">
        <f t="shared" si="46"/>
        <v>4681.0048388586874</v>
      </c>
      <c r="U125" s="122">
        <f t="shared" si="46"/>
        <v>4389.0866027613802</v>
      </c>
      <c r="V125" s="122">
        <f t="shared" si="46"/>
        <v>4705.6180375980657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6221.6506929496127</v>
      </c>
      <c r="D126" s="98">
        <v>5722.4872505151534</v>
      </c>
      <c r="E126" s="98">
        <v>8368.6377304734742</v>
      </c>
      <c r="F126" s="98">
        <v>7230.8326395355807</v>
      </c>
      <c r="G126" s="98">
        <v>7701.3915661275723</v>
      </c>
      <c r="H126" s="98">
        <v>8742.7007726774245</v>
      </c>
      <c r="I126" s="98">
        <v>6223.737976722924</v>
      </c>
      <c r="J126" s="98">
        <v>6490.3697423980193</v>
      </c>
      <c r="K126" s="98">
        <v>6930.2287904211262</v>
      </c>
      <c r="L126" s="98">
        <v>6394.0692325682485</v>
      </c>
      <c r="M126" s="98">
        <v>7510.7470859924251</v>
      </c>
      <c r="N126" s="98">
        <v>6123.3089715887672</v>
      </c>
      <c r="O126" s="98">
        <v>5283.3843701197529</v>
      </c>
      <c r="P126" s="98">
        <v>6163.9381488484569</v>
      </c>
      <c r="Q126" s="98">
        <v>6103.3112117304945</v>
      </c>
      <c r="R126" s="98">
        <v>4673.2801489909625</v>
      </c>
      <c r="S126" s="98">
        <v>4534.0252322218612</v>
      </c>
      <c r="T126" s="98">
        <v>4666.7467730911549</v>
      </c>
      <c r="U126" s="98">
        <v>4375.7054301759599</v>
      </c>
      <c r="V126" s="98">
        <v>4691.2474362399589</v>
      </c>
      <c r="W126" s="98">
        <v>0</v>
      </c>
      <c r="X126" s="98">
        <v>0</v>
      </c>
      <c r="Y126" s="98">
        <v>0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20.932794332471637</v>
      </c>
      <c r="D127" s="98">
        <v>19.859718374918426</v>
      </c>
      <c r="E127" s="98">
        <v>27.41777944704744</v>
      </c>
      <c r="F127" s="98">
        <v>25.2759976081799</v>
      </c>
      <c r="G127" s="98">
        <v>26.587159880797863</v>
      </c>
      <c r="H127" s="98">
        <v>29.466050783832074</v>
      </c>
      <c r="I127" s="98">
        <v>19.701842595400731</v>
      </c>
      <c r="J127" s="98">
        <v>20.638289828519849</v>
      </c>
      <c r="K127" s="98">
        <v>23.149230147394125</v>
      </c>
      <c r="L127" s="98">
        <v>20.207795778102962</v>
      </c>
      <c r="M127" s="98">
        <v>23.739411280819834</v>
      </c>
      <c r="N127" s="98">
        <v>17.282935613046099</v>
      </c>
      <c r="O127" s="98">
        <v>16.45043705899754</v>
      </c>
      <c r="P127" s="98">
        <v>19.869098730917443</v>
      </c>
      <c r="Q127" s="98">
        <v>18.688134471615143</v>
      </c>
      <c r="R127" s="98">
        <v>14.286759829876607</v>
      </c>
      <c r="S127" s="98">
        <v>13.851023630087731</v>
      </c>
      <c r="T127" s="98">
        <v>14.258065767532793</v>
      </c>
      <c r="U127" s="98">
        <v>13.381172585420556</v>
      </c>
      <c r="V127" s="98">
        <v>14.370601358106411</v>
      </c>
      <c r="W127" s="98">
        <v>0</v>
      </c>
      <c r="X127" s="98">
        <v>0</v>
      </c>
      <c r="Y127" s="98">
        <v>0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146.07705806567657</v>
      </c>
      <c r="D128" s="122">
        <f t="shared" si="48"/>
        <v>86.656265528972753</v>
      </c>
      <c r="E128" s="122">
        <f t="shared" si="48"/>
        <v>214.07026895540915</v>
      </c>
      <c r="F128" s="122">
        <f t="shared" si="48"/>
        <v>94.688488785167067</v>
      </c>
      <c r="G128" s="122">
        <f t="shared" si="48"/>
        <v>221.19111374482645</v>
      </c>
      <c r="H128" s="122">
        <f t="shared" si="48"/>
        <v>273.93256298173014</v>
      </c>
      <c r="I128" s="122">
        <f t="shared" si="48"/>
        <v>158.49520959039077</v>
      </c>
      <c r="J128" s="122">
        <f t="shared" si="48"/>
        <v>34.029135495388296</v>
      </c>
      <c r="K128" s="122">
        <f t="shared" si="48"/>
        <v>167.20406378376538</v>
      </c>
      <c r="L128" s="122">
        <f t="shared" si="48"/>
        <v>236.292166621457</v>
      </c>
      <c r="M128" s="122">
        <f t="shared" si="48"/>
        <v>226.76470530023451</v>
      </c>
      <c r="N128" s="122">
        <f t="shared" si="48"/>
        <v>586.73831776836653</v>
      </c>
      <c r="O128" s="122">
        <f t="shared" si="48"/>
        <v>157.73412926764715</v>
      </c>
      <c r="P128" s="122">
        <f t="shared" si="48"/>
        <v>119.85529092361176</v>
      </c>
      <c r="Q128" s="122">
        <f t="shared" si="48"/>
        <v>178.99814260844877</v>
      </c>
      <c r="R128" s="122">
        <f t="shared" si="48"/>
        <v>271.12211362984038</v>
      </c>
      <c r="S128" s="122">
        <f t="shared" si="48"/>
        <v>320.78049003252966</v>
      </c>
      <c r="T128" s="122">
        <f t="shared" si="48"/>
        <v>188.51356304078357</v>
      </c>
      <c r="U128" s="122">
        <f t="shared" si="48"/>
        <v>193.64910191340462</v>
      </c>
      <c r="V128" s="122">
        <f t="shared" si="48"/>
        <v>219.77899419521506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146.07705806567657</v>
      </c>
      <c r="D129" s="98">
        <f>IF(RES_hhdet_in_fec!D129=0,0,RES_hhdet_in_fec!D129*1000*11630/RES_hhdet_in_new!D126)</f>
        <v>86.656265528972753</v>
      </c>
      <c r="E129" s="98">
        <f>IF(RES_hhdet_in_fec!E129=0,0,RES_hhdet_in_fec!E129*1000*11630/RES_hhdet_in_new!E126)</f>
        <v>214.07026895540915</v>
      </c>
      <c r="F129" s="98">
        <f>IF(RES_hhdet_in_fec!F129=0,0,RES_hhdet_in_fec!F129*1000*11630/RES_hhdet_in_new!F126)</f>
        <v>94.688488785167067</v>
      </c>
      <c r="G129" s="98">
        <f>IF(RES_hhdet_in_fec!G129=0,0,RES_hhdet_in_fec!G129*1000*11630/RES_hhdet_in_new!G126)</f>
        <v>221.19111374482645</v>
      </c>
      <c r="H129" s="98">
        <f>IF(RES_hhdet_in_fec!H129=0,0,RES_hhdet_in_fec!H129*1000*11630/RES_hhdet_in_new!H126)</f>
        <v>273.93256298173014</v>
      </c>
      <c r="I129" s="98">
        <f>IF(RES_hhdet_in_fec!I129=0,0,RES_hhdet_in_fec!I129*1000*11630/RES_hhdet_in_new!I126)</f>
        <v>158.49520959039077</v>
      </c>
      <c r="J129" s="98">
        <f>IF(RES_hhdet_in_fec!J129=0,0,RES_hhdet_in_fec!J129*1000*11630/RES_hhdet_in_new!J126)</f>
        <v>34.029135495388296</v>
      </c>
      <c r="K129" s="98">
        <f>IF(RES_hhdet_in_fec!K129=0,0,RES_hhdet_in_fec!K129*1000*11630/RES_hhdet_in_new!K126)</f>
        <v>167.20406378376538</v>
      </c>
      <c r="L129" s="98">
        <f>IF(RES_hhdet_in_fec!L129=0,0,RES_hhdet_in_fec!L129*1000*11630/RES_hhdet_in_new!L126)</f>
        <v>236.292166621457</v>
      </c>
      <c r="M129" s="98">
        <f>IF(RES_hhdet_in_fec!M129=0,0,RES_hhdet_in_fec!M129*1000*11630/RES_hhdet_in_new!M126)</f>
        <v>226.76470530023451</v>
      </c>
      <c r="N129" s="98">
        <f>IF(RES_hhdet_in_fec!N129=0,0,RES_hhdet_in_fec!N129*1000*11630/RES_hhdet_in_new!N126)</f>
        <v>586.73831776836653</v>
      </c>
      <c r="O129" s="98">
        <f>IF(RES_hhdet_in_fec!O129=0,0,RES_hhdet_in_fec!O129*1000*11630/RES_hhdet_in_new!O126)</f>
        <v>157.73412926764715</v>
      </c>
      <c r="P129" s="98">
        <f>IF(RES_hhdet_in_fec!P129=0,0,RES_hhdet_in_fec!P129*1000*11630/RES_hhdet_in_new!P126)</f>
        <v>119.85529092361176</v>
      </c>
      <c r="Q129" s="98">
        <f>IF(RES_hhdet_in_fec!Q129=0,0,RES_hhdet_in_fec!Q129*1000*11630/RES_hhdet_in_new!Q126)</f>
        <v>178.99814260844877</v>
      </c>
      <c r="R129" s="98">
        <f>IF(RES_hhdet_in_fec!R129=0,0,RES_hhdet_in_fec!R129*1000*11630/RES_hhdet_in_new!R126)</f>
        <v>271.12211362984038</v>
      </c>
      <c r="S129" s="98">
        <f>IF(RES_hhdet_in_fec!S129=0,0,RES_hhdet_in_fec!S129*1000*11630/RES_hhdet_in_new!S126)</f>
        <v>320.78049003252966</v>
      </c>
      <c r="T129" s="98">
        <f>IF(RES_hhdet_in_fec!T129=0,0,RES_hhdet_in_fec!T129*1000*11630/RES_hhdet_in_new!T126)</f>
        <v>188.51356304078357</v>
      </c>
      <c r="U129" s="98">
        <f>IF(RES_hhdet_in_fec!U129=0,0,RES_hhdet_in_fec!U129*1000*11630/RES_hhdet_in_new!U126)</f>
        <v>193.64910191340462</v>
      </c>
      <c r="V129" s="98">
        <f>IF(RES_hhdet_in_fec!V129=0,0,RES_hhdet_in_fec!V129*1000*11630/RES_hhdet_in_new!V126)</f>
        <v>219.77899419521506</v>
      </c>
      <c r="W129" s="98">
        <f>IF(RES_hhdet_in_fec!W129=0,0,RES_hhdet_in_fec!W129*1000*11630/RES_hhdet_in_new!W126)</f>
        <v>0</v>
      </c>
      <c r="X129" s="98">
        <f>IF(RES_hhdet_in_fec!X129=0,0,RES_hhdet_in_fec!X129*1000*11630/RES_hhdet_in_new!X126)</f>
        <v>0</v>
      </c>
      <c r="Y129" s="98">
        <f>IF(RES_hhdet_in_fec!Y129=0,0,RES_hhdet_in_fec!Y129*1000*11630/RES_hhdet_in_new!Y126)</f>
        <v>0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1331.0111761851149</v>
      </c>
      <c r="D130" s="122">
        <v>1414.1906225501052</v>
      </c>
      <c r="E130" s="122">
        <v>1368.8809441213389</v>
      </c>
      <c r="F130" s="122">
        <v>1471.273562545766</v>
      </c>
      <c r="G130" s="122">
        <v>1383.2720446243</v>
      </c>
      <c r="H130" s="122">
        <v>1404.6585956491506</v>
      </c>
      <c r="I130" s="122">
        <v>1236.3585166480614</v>
      </c>
      <c r="J130" s="122">
        <v>1346.6468771994621</v>
      </c>
      <c r="K130" s="122">
        <v>1596.4535564971109</v>
      </c>
      <c r="L130" s="122">
        <v>1527.2334699503308</v>
      </c>
      <c r="M130" s="122">
        <v>1520.3160580427871</v>
      </c>
      <c r="N130" s="122">
        <v>1393.6903583800029</v>
      </c>
      <c r="O130" s="122">
        <v>1488.374463183229</v>
      </c>
      <c r="P130" s="122">
        <v>1480.8620536303454</v>
      </c>
      <c r="Q130" s="122">
        <v>1366.8667606057559</v>
      </c>
      <c r="R130" s="122">
        <v>1455.9079091574699</v>
      </c>
      <c r="S130" s="122">
        <v>1466.3267625389965</v>
      </c>
      <c r="T130" s="122">
        <v>1391.8827130267819</v>
      </c>
      <c r="U130" s="122">
        <v>1414.1642736698047</v>
      </c>
      <c r="V130" s="122">
        <v>1443.2346739790426</v>
      </c>
      <c r="W130" s="122">
        <v>0</v>
      </c>
      <c r="X130" s="122">
        <v>0</v>
      </c>
      <c r="Y130" s="122">
        <v>0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1345.7347070589005</v>
      </c>
      <c r="D131" s="98">
        <v>1160.404627797142</v>
      </c>
      <c r="E131" s="98">
        <v>1504.3875813709817</v>
      </c>
      <c r="F131" s="98">
        <v>1357.9477635674978</v>
      </c>
      <c r="G131" s="98">
        <v>1342.145545404582</v>
      </c>
      <c r="H131" s="98">
        <v>1533.7691437595981</v>
      </c>
      <c r="I131" s="98">
        <v>1215.0952951879958</v>
      </c>
      <c r="J131" s="98">
        <v>1369.1860790810429</v>
      </c>
      <c r="K131" s="98">
        <v>1662.0216272719474</v>
      </c>
      <c r="L131" s="98">
        <v>1581.8306755131894</v>
      </c>
      <c r="M131" s="98">
        <v>1383.7129664652057</v>
      </c>
      <c r="N131" s="98">
        <v>1235.330094545664</v>
      </c>
      <c r="O131" s="98">
        <v>1516.5040891681876</v>
      </c>
      <c r="P131" s="98">
        <v>1593.582562944865</v>
      </c>
      <c r="Q131" s="98">
        <v>1477.4371352484277</v>
      </c>
      <c r="R131" s="98">
        <v>1411.795489981675</v>
      </c>
      <c r="S131" s="98">
        <v>1494.740715911111</v>
      </c>
      <c r="T131" s="98">
        <v>1468.4811570255749</v>
      </c>
      <c r="U131" s="98">
        <v>1429.8959140003212</v>
      </c>
      <c r="V131" s="98">
        <v>1476.2735052349281</v>
      </c>
      <c r="W131" s="98">
        <v>0</v>
      </c>
      <c r="X131" s="98">
        <v>0</v>
      </c>
      <c r="Y131" s="98">
        <v>0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1239.9906411470147</v>
      </c>
      <c r="F132" s="98">
        <v>0</v>
      </c>
      <c r="G132" s="98">
        <v>1118.5171479040989</v>
      </c>
      <c r="H132" s="98">
        <v>1275.082554817129</v>
      </c>
      <c r="I132" s="98">
        <v>0</v>
      </c>
      <c r="J132" s="98">
        <v>1141.2020585109699</v>
      </c>
      <c r="K132" s="98">
        <v>1391.8606263124088</v>
      </c>
      <c r="L132" s="98">
        <v>1328.2363077962057</v>
      </c>
      <c r="M132" s="98">
        <v>0</v>
      </c>
      <c r="N132" s="98">
        <v>1034.2018980322598</v>
      </c>
      <c r="O132" s="98">
        <v>1285.8479058296955</v>
      </c>
      <c r="P132" s="98">
        <v>1361.6585384909713</v>
      </c>
      <c r="Q132" s="98">
        <v>1268.2776101632378</v>
      </c>
      <c r="R132" s="98">
        <v>0</v>
      </c>
      <c r="S132" s="98">
        <v>1302.7286020821853</v>
      </c>
      <c r="T132" s="98">
        <v>1284.2463074254463</v>
      </c>
      <c r="U132" s="98">
        <v>1252.922782795524</v>
      </c>
      <c r="V132" s="98">
        <v>1298.1904614737434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303.27883917271618</v>
      </c>
      <c r="F133" s="101">
        <v>0</v>
      </c>
      <c r="G133" s="101">
        <v>305.81469824135814</v>
      </c>
      <c r="H133" s="101">
        <v>320.76542403524383</v>
      </c>
      <c r="I133" s="101">
        <v>0</v>
      </c>
      <c r="J133" s="101">
        <v>273.87450392148338</v>
      </c>
      <c r="K133" s="101">
        <v>346.01617097915948</v>
      </c>
      <c r="L133" s="101">
        <v>329.87085969741315</v>
      </c>
      <c r="M133" s="101">
        <v>0</v>
      </c>
      <c r="N133" s="101">
        <v>198.26367255048388</v>
      </c>
      <c r="O133" s="101">
        <v>281.53623359349467</v>
      </c>
      <c r="P133" s="101">
        <v>294.85859460285189</v>
      </c>
      <c r="Q133" s="101">
        <v>256.11913916662445</v>
      </c>
      <c r="R133" s="101">
        <v>0</v>
      </c>
      <c r="S133" s="101">
        <v>290.64254596761157</v>
      </c>
      <c r="T133" s="101">
        <v>263.97856963381236</v>
      </c>
      <c r="U133" s="101">
        <v>232.10912690131804</v>
      </c>
      <c r="V133" s="101">
        <v>228.91670316324337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936.7118019742984</v>
      </c>
      <c r="F134" s="104">
        <v>0</v>
      </c>
      <c r="G134" s="104">
        <v>812.70244966274095</v>
      </c>
      <c r="H134" s="104">
        <v>954.31713078188523</v>
      </c>
      <c r="I134" s="104">
        <v>0</v>
      </c>
      <c r="J134" s="104">
        <v>867.32755458948645</v>
      </c>
      <c r="K134" s="104">
        <v>1045.8444553332495</v>
      </c>
      <c r="L134" s="104">
        <v>998.36544809879251</v>
      </c>
      <c r="M134" s="104">
        <v>0</v>
      </c>
      <c r="N134" s="104">
        <v>835.93822548177604</v>
      </c>
      <c r="O134" s="104">
        <v>1004.3116722362008</v>
      </c>
      <c r="P134" s="104">
        <v>1066.7999438881193</v>
      </c>
      <c r="Q134" s="104">
        <v>1012.1584709966136</v>
      </c>
      <c r="R134" s="104">
        <v>0</v>
      </c>
      <c r="S134" s="104">
        <v>1012.0860561145736</v>
      </c>
      <c r="T134" s="104">
        <v>1020.2677377916336</v>
      </c>
      <c r="U134" s="104">
        <v>1020.8136558942059</v>
      </c>
      <c r="V134" s="104">
        <v>1069.2737583105002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1697.5479011081136</v>
      </c>
      <c r="D135" s="101">
        <v>1738.2861495430059</v>
      </c>
      <c r="E135" s="101">
        <v>1724.6256314939799</v>
      </c>
      <c r="F135" s="101">
        <v>1777.6104121739777</v>
      </c>
      <c r="G135" s="101">
        <v>1707.5965378097746</v>
      </c>
      <c r="H135" s="101">
        <v>1756.5378409979376</v>
      </c>
      <c r="I135" s="101">
        <v>1748.0723974179145</v>
      </c>
      <c r="J135" s="101">
        <v>1856.5817551739417</v>
      </c>
      <c r="K135" s="101">
        <v>1983.9451247812663</v>
      </c>
      <c r="L135" s="101">
        <v>1925.4604152619759</v>
      </c>
      <c r="M135" s="101">
        <v>1892.3182742856134</v>
      </c>
      <c r="N135" s="101">
        <v>1793.3520699163944</v>
      </c>
      <c r="O135" s="101">
        <v>1804.6464289281625</v>
      </c>
      <c r="P135" s="101">
        <v>1777.1192823751014</v>
      </c>
      <c r="Q135" s="101">
        <v>1739.8451938786632</v>
      </c>
      <c r="R135" s="101">
        <v>1772.7964893269007</v>
      </c>
      <c r="S135" s="101">
        <v>1742.3943243323195</v>
      </c>
      <c r="T135" s="101">
        <v>1650.8844763732386</v>
      </c>
      <c r="U135" s="101">
        <v>1639.9993471387097</v>
      </c>
      <c r="V135" s="101">
        <v>1626.4759829090965</v>
      </c>
      <c r="W135" s="101">
        <v>0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1163.2327097514685</v>
      </c>
      <c r="D136" s="104">
        <v>1196.0787560948818</v>
      </c>
      <c r="E136" s="104">
        <v>1184.5289574529866</v>
      </c>
      <c r="F136" s="104">
        <v>1225.6882912242818</v>
      </c>
      <c r="G136" s="104">
        <v>1197.5039612677951</v>
      </c>
      <c r="H136" s="104">
        <v>1219.3904438759716</v>
      </c>
      <c r="I136" s="104">
        <v>1219.020762597441</v>
      </c>
      <c r="J136" s="104">
        <v>1296.5071877785708</v>
      </c>
      <c r="K136" s="104">
        <v>1390.548194788309</v>
      </c>
      <c r="L136" s="104">
        <v>1354.9112813584666</v>
      </c>
      <c r="M136" s="104">
        <v>1336.3639002935631</v>
      </c>
      <c r="N136" s="104">
        <v>1257.7285166078191</v>
      </c>
      <c r="O136" s="104">
        <v>1297.1017044009611</v>
      </c>
      <c r="P136" s="104">
        <v>1305.259918077563</v>
      </c>
      <c r="Q136" s="104">
        <v>1307.0185123679223</v>
      </c>
      <c r="R136" s="104">
        <v>1363.3757782885596</v>
      </c>
      <c r="S136" s="104">
        <v>1357.7599555365312</v>
      </c>
      <c r="T136" s="104">
        <v>1297.1797285485027</v>
      </c>
      <c r="U136" s="104">
        <v>1293.8051815710539</v>
      </c>
      <c r="V136" s="104">
        <v>1292.5474060872414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337.67526570755524</v>
      </c>
      <c r="D137" s="98">
        <v>354.12095289506215</v>
      </c>
      <c r="E137" s="98">
        <v>339.31499241167649</v>
      </c>
      <c r="F137" s="98">
        <v>357.14082881225318</v>
      </c>
      <c r="G137" s="98">
        <v>388.14131913718842</v>
      </c>
      <c r="H137" s="98">
        <v>359.31222876784756</v>
      </c>
      <c r="I137" s="98">
        <v>361.97624980742802</v>
      </c>
      <c r="J137" s="98">
        <v>377.81942799122595</v>
      </c>
      <c r="K137" s="98">
        <v>407.01401085748603</v>
      </c>
      <c r="L137" s="98">
        <v>397.64370243932979</v>
      </c>
      <c r="M137" s="98">
        <v>381.93775417141927</v>
      </c>
      <c r="N137" s="98">
        <v>301.55754605472754</v>
      </c>
      <c r="O137" s="98">
        <v>331.18332361379686</v>
      </c>
      <c r="P137" s="98">
        <v>320.55847719831593</v>
      </c>
      <c r="Q137" s="98">
        <v>301.79344754188645</v>
      </c>
      <c r="R137" s="98">
        <v>346.05455315502013</v>
      </c>
      <c r="S137" s="98">
        <v>341.64199263646287</v>
      </c>
      <c r="T137" s="98">
        <v>298.00230510298979</v>
      </c>
      <c r="U137" s="98">
        <v>268.46471399208542</v>
      </c>
      <c r="V137" s="98">
        <v>249.89209582904238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825.55744404391339</v>
      </c>
      <c r="D138" s="98">
        <v>841.95780319981975</v>
      </c>
      <c r="E138" s="98">
        <v>845.21396504131008</v>
      </c>
      <c r="F138" s="98">
        <v>868.54746241202849</v>
      </c>
      <c r="G138" s="98">
        <v>809.36264213060656</v>
      </c>
      <c r="H138" s="98">
        <v>860.07821510812414</v>
      </c>
      <c r="I138" s="98">
        <v>857.04451279001262</v>
      </c>
      <c r="J138" s="98">
        <v>918.68775978734504</v>
      </c>
      <c r="K138" s="98">
        <v>983.53418393082302</v>
      </c>
      <c r="L138" s="98">
        <v>957.26757891913701</v>
      </c>
      <c r="M138" s="98">
        <v>954.4261461221439</v>
      </c>
      <c r="N138" s="98">
        <v>956.17097055309148</v>
      </c>
      <c r="O138" s="98">
        <v>965.91838078716432</v>
      </c>
      <c r="P138" s="98">
        <v>984.70144087924712</v>
      </c>
      <c r="Q138" s="98">
        <v>1005.2250648260359</v>
      </c>
      <c r="R138" s="98">
        <v>1017.3212251335394</v>
      </c>
      <c r="S138" s="98">
        <v>1016.1179629000681</v>
      </c>
      <c r="T138" s="98">
        <v>999.17742344551277</v>
      </c>
      <c r="U138" s="98">
        <v>1025.3404675789686</v>
      </c>
      <c r="V138" s="98">
        <v>1042.6553102581991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632.38531382842973</v>
      </c>
      <c r="D139" s="122">
        <v>712.45658889118408</v>
      </c>
      <c r="E139" s="122">
        <v>689.99709170798565</v>
      </c>
      <c r="F139" s="122">
        <v>741.34510561965351</v>
      </c>
      <c r="G139" s="122">
        <v>724.82099579372516</v>
      </c>
      <c r="H139" s="122">
        <v>747.4256725411135</v>
      </c>
      <c r="I139" s="122">
        <v>714.61604387267676</v>
      </c>
      <c r="J139" s="122">
        <v>712.99401828615873</v>
      </c>
      <c r="K139" s="122">
        <v>746.00322157473943</v>
      </c>
      <c r="L139" s="122">
        <v>713.19662576491999</v>
      </c>
      <c r="M139" s="122">
        <v>677.37473344080342</v>
      </c>
      <c r="N139" s="122">
        <v>649.08354480605783</v>
      </c>
      <c r="O139" s="122">
        <v>757.87775049698973</v>
      </c>
      <c r="P139" s="122">
        <v>762.61773635655209</v>
      </c>
      <c r="Q139" s="122">
        <v>737.27448414131391</v>
      </c>
      <c r="R139" s="122">
        <v>750.29943723775807</v>
      </c>
      <c r="S139" s="122">
        <v>744.94792552707577</v>
      </c>
      <c r="T139" s="122">
        <v>792.7949202042488</v>
      </c>
      <c r="U139" s="122">
        <v>811.05393193814177</v>
      </c>
      <c r="V139" s="122">
        <v>900.41339563933911</v>
      </c>
      <c r="W139" s="122">
        <v>0</v>
      </c>
      <c r="X139" s="122">
        <v>0</v>
      </c>
      <c r="Y139" s="122">
        <v>0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830.17375935872053</v>
      </c>
      <c r="D140" s="98">
        <v>880.569047493158</v>
      </c>
      <c r="E140" s="98">
        <v>849.46977444691754</v>
      </c>
      <c r="F140" s="98">
        <v>970.32276172063564</v>
      </c>
      <c r="G140" s="98">
        <v>900.03380419699158</v>
      </c>
      <c r="H140" s="98">
        <v>902.140447216658</v>
      </c>
      <c r="I140" s="98">
        <v>936.78810682013761</v>
      </c>
      <c r="J140" s="98">
        <v>945.65952190929215</v>
      </c>
      <c r="K140" s="98">
        <v>834.19410798718138</v>
      </c>
      <c r="L140" s="98">
        <v>1035.9001306681873</v>
      </c>
      <c r="M140" s="98">
        <v>969.22260370802087</v>
      </c>
      <c r="N140" s="98">
        <v>304.15909491372383</v>
      </c>
      <c r="O140" s="98">
        <v>1104.4404399348887</v>
      </c>
      <c r="P140" s="98">
        <v>1072.1057209853145</v>
      </c>
      <c r="Q140" s="98">
        <v>936.27849862889821</v>
      </c>
      <c r="R140" s="98">
        <v>873.26142216198105</v>
      </c>
      <c r="S140" s="98">
        <v>859.87835600412723</v>
      </c>
      <c r="T140" s="98">
        <v>1025.4482310349492</v>
      </c>
      <c r="U140" s="98">
        <v>1051.1688815787863</v>
      </c>
      <c r="V140" s="98">
        <v>1197.2606300492048</v>
      </c>
      <c r="W140" s="98">
        <v>0</v>
      </c>
      <c r="X140" s="98">
        <v>0</v>
      </c>
      <c r="Y140" s="98">
        <v>0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625.93156416621287</v>
      </c>
      <c r="D141" s="33">
        <v>708.51297465231823</v>
      </c>
      <c r="E141" s="33">
        <v>685.07835742009092</v>
      </c>
      <c r="F141" s="33">
        <v>733.68496261170264</v>
      </c>
      <c r="G141" s="33">
        <v>717.53922954903078</v>
      </c>
      <c r="H141" s="33">
        <v>739.99395847372921</v>
      </c>
      <c r="I141" s="33">
        <v>703.21971154271557</v>
      </c>
      <c r="J141" s="33">
        <v>702.03668264152191</v>
      </c>
      <c r="K141" s="33">
        <v>742.43480420544995</v>
      </c>
      <c r="L141" s="33">
        <v>700.25848408082607</v>
      </c>
      <c r="M141" s="33">
        <v>662.22848455784185</v>
      </c>
      <c r="N141" s="33">
        <v>673.92574895342818</v>
      </c>
      <c r="O141" s="33">
        <v>701.28941140047596</v>
      </c>
      <c r="P141" s="33">
        <v>708.90363999423482</v>
      </c>
      <c r="Q141" s="33">
        <v>704.66757956577533</v>
      </c>
      <c r="R141" s="33">
        <v>734.97333113290074</v>
      </c>
      <c r="S141" s="33">
        <v>720.02978034901923</v>
      </c>
      <c r="T141" s="33">
        <v>704.97543768566607</v>
      </c>
      <c r="U141" s="33">
        <v>713.57136691309381</v>
      </c>
      <c r="V141" s="33">
        <v>800.40263211498518</v>
      </c>
      <c r="W141" s="33">
        <v>0</v>
      </c>
      <c r="X141" s="33">
        <v>0</v>
      </c>
      <c r="Y141" s="33">
        <v>0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5815.7415812485833</v>
      </c>
      <c r="D143" s="117">
        <f t="shared" si="49"/>
        <v>5654.6180552045507</v>
      </c>
      <c r="E143" s="117">
        <f t="shared" si="49"/>
        <v>6672.8343950389381</v>
      </c>
      <c r="F143" s="117">
        <f t="shared" si="49"/>
        <v>5852.873768221215</v>
      </c>
      <c r="G143" s="117">
        <f t="shared" si="49"/>
        <v>5588.1220962020507</v>
      </c>
      <c r="H143" s="117">
        <f t="shared" si="49"/>
        <v>5937.2392647273655</v>
      </c>
      <c r="I143" s="117">
        <f t="shared" si="49"/>
        <v>6034.955186115073</v>
      </c>
      <c r="J143" s="117">
        <f t="shared" si="49"/>
        <v>4749.5613874747132</v>
      </c>
      <c r="K143" s="117">
        <f t="shared" si="49"/>
        <v>5130.1384857476996</v>
      </c>
      <c r="L143" s="117">
        <f t="shared" si="49"/>
        <v>5061.3591195168383</v>
      </c>
      <c r="M143" s="117">
        <f t="shared" si="49"/>
        <v>5362.0878820710923</v>
      </c>
      <c r="N143" s="117">
        <f t="shared" si="49"/>
        <v>5706.845054765342</v>
      </c>
      <c r="O143" s="117">
        <f t="shared" si="49"/>
        <v>4228.3840742933144</v>
      </c>
      <c r="P143" s="117">
        <f t="shared" si="49"/>
        <v>3801.519133393962</v>
      </c>
      <c r="Q143" s="117">
        <f t="shared" si="49"/>
        <v>4292.1843962175599</v>
      </c>
      <c r="R143" s="117">
        <f t="shared" ref="R143:V143" si="50">R144+R146+R148+R157</f>
        <v>4444.3525369406161</v>
      </c>
      <c r="S143" s="117">
        <f t="shared" si="50"/>
        <v>4469.6911599991008</v>
      </c>
      <c r="T143" s="117">
        <f t="shared" si="50"/>
        <v>4026.7755224292041</v>
      </c>
      <c r="U143" s="117">
        <f t="shared" si="50"/>
        <v>4374.3929386506461</v>
      </c>
      <c r="V143" s="117">
        <f t="shared" si="50"/>
        <v>4298.8269670176787</v>
      </c>
      <c r="W143" s="117">
        <f t="shared" ref="W143:Y143" si="51">W144+W146+W148+W157</f>
        <v>4226.1271222077603</v>
      </c>
      <c r="X143" s="117">
        <f t="shared" si="51"/>
        <v>3987.7638197910119</v>
      </c>
      <c r="Y143" s="117">
        <f t="shared" si="51"/>
        <v>3769.6593397182587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2725.4661867330146</v>
      </c>
      <c r="D144" s="122">
        <f t="shared" si="52"/>
        <v>2639.6789006849467</v>
      </c>
      <c r="E144" s="122">
        <f t="shared" si="52"/>
        <v>3358.0653910766932</v>
      </c>
      <c r="F144" s="122">
        <f t="shared" si="52"/>
        <v>2883.3940160737975</v>
      </c>
      <c r="G144" s="122">
        <f t="shared" si="52"/>
        <v>2689.0750744513193</v>
      </c>
      <c r="H144" s="122">
        <f t="shared" si="52"/>
        <v>2847.4015645379031</v>
      </c>
      <c r="I144" s="122">
        <f t="shared" si="52"/>
        <v>2722.0443440667577</v>
      </c>
      <c r="J144" s="122">
        <f t="shared" si="52"/>
        <v>2362.6459877638158</v>
      </c>
      <c r="K144" s="122">
        <f t="shared" si="52"/>
        <v>1941.9927733983832</v>
      </c>
      <c r="L144" s="122">
        <f t="shared" si="52"/>
        <v>1722.421788855152</v>
      </c>
      <c r="M144" s="122">
        <f t="shared" si="52"/>
        <v>2104.4831063259762</v>
      </c>
      <c r="N144" s="122">
        <f t="shared" si="52"/>
        <v>1963.712158873102</v>
      </c>
      <c r="O144" s="122">
        <f t="shared" si="52"/>
        <v>1002.1066129639668</v>
      </c>
      <c r="P144" s="122">
        <f t="shared" si="52"/>
        <v>887.93414934393161</v>
      </c>
      <c r="Q144" s="122">
        <f t="shared" si="52"/>
        <v>1314.0640799034247</v>
      </c>
      <c r="R144" s="122">
        <f t="shared" si="52"/>
        <v>1133.5964074186877</v>
      </c>
      <c r="S144" s="122">
        <f t="shared" si="52"/>
        <v>1087.3110864436092</v>
      </c>
      <c r="T144" s="122">
        <f t="shared" si="52"/>
        <v>1025.2609450274417</v>
      </c>
      <c r="U144" s="122">
        <f t="shared" si="52"/>
        <v>952.92219276139213</v>
      </c>
      <c r="V144" s="122">
        <f t="shared" si="52"/>
        <v>975.43454583594155</v>
      </c>
      <c r="W144" s="122">
        <f t="shared" si="52"/>
        <v>993.85826981650121</v>
      </c>
      <c r="X144" s="122">
        <f t="shared" si="52"/>
        <v>917.67030063327013</v>
      </c>
      <c r="Y144" s="122">
        <f t="shared" si="52"/>
        <v>814.40981171845772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2725.4661867330146</v>
      </c>
      <c r="D145" s="98">
        <v>2639.6789006849467</v>
      </c>
      <c r="E145" s="98">
        <v>3358.0653910766932</v>
      </c>
      <c r="F145" s="98">
        <v>2883.3940160737975</v>
      </c>
      <c r="G145" s="98">
        <v>2689.0750744513193</v>
      </c>
      <c r="H145" s="98">
        <v>2847.4015645379031</v>
      </c>
      <c r="I145" s="98">
        <v>2722.0443440667577</v>
      </c>
      <c r="J145" s="98">
        <v>2362.6459877638158</v>
      </c>
      <c r="K145" s="98">
        <v>1941.9927733983832</v>
      </c>
      <c r="L145" s="98">
        <v>1722.421788855152</v>
      </c>
      <c r="M145" s="98">
        <v>2104.4831063259762</v>
      </c>
      <c r="N145" s="98">
        <v>1963.712158873102</v>
      </c>
      <c r="O145" s="98">
        <v>1002.1066129639668</v>
      </c>
      <c r="P145" s="98">
        <v>887.93414934393161</v>
      </c>
      <c r="Q145" s="98">
        <v>1314.0640799034247</v>
      </c>
      <c r="R145" s="98">
        <v>1133.5964074186877</v>
      </c>
      <c r="S145" s="98">
        <v>1087.3110864436092</v>
      </c>
      <c r="T145" s="98">
        <v>1025.2609450274417</v>
      </c>
      <c r="U145" s="98">
        <v>952.92219276139213</v>
      </c>
      <c r="V145" s="98">
        <v>975.43454583594155</v>
      </c>
      <c r="W145" s="98">
        <v>993.85826981650121</v>
      </c>
      <c r="X145" s="98">
        <v>917.67030063327013</v>
      </c>
      <c r="Y145" s="98">
        <v>814.40981171845772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1121.6490850416249</v>
      </c>
      <c r="D146" s="122">
        <f t="shared" si="53"/>
        <v>867.69182584954092</v>
      </c>
      <c r="E146" s="122">
        <f t="shared" si="53"/>
        <v>1261.8414187318092</v>
      </c>
      <c r="F146" s="122">
        <f t="shared" si="53"/>
        <v>743.31131174573773</v>
      </c>
      <c r="G146" s="122">
        <f t="shared" si="53"/>
        <v>784.55471795703272</v>
      </c>
      <c r="H146" s="122">
        <f t="shared" si="53"/>
        <v>940.737250605133</v>
      </c>
      <c r="I146" s="122">
        <f t="shared" si="53"/>
        <v>1360.3762787448679</v>
      </c>
      <c r="J146" s="122">
        <f t="shared" si="53"/>
        <v>328.78517680917577</v>
      </c>
      <c r="K146" s="122">
        <f t="shared" si="53"/>
        <v>851.76783514818158</v>
      </c>
      <c r="L146" s="122">
        <f t="shared" si="53"/>
        <v>1102.7184193238927</v>
      </c>
      <c r="M146" s="122">
        <f t="shared" si="53"/>
        <v>1038.3744381105573</v>
      </c>
      <c r="N146" s="122">
        <f t="shared" si="53"/>
        <v>1649.3228417002558</v>
      </c>
      <c r="O146" s="122">
        <f t="shared" si="53"/>
        <v>991.49089873871094</v>
      </c>
      <c r="P146" s="122">
        <f t="shared" si="53"/>
        <v>717.8528017554637</v>
      </c>
      <c r="Q146" s="122">
        <f t="shared" si="53"/>
        <v>892.87114203435044</v>
      </c>
      <c r="R146" s="122">
        <f t="shared" si="53"/>
        <v>1096.4940318840956</v>
      </c>
      <c r="S146" s="122">
        <f t="shared" si="53"/>
        <v>1180.6283739745713</v>
      </c>
      <c r="T146" s="122">
        <f t="shared" si="53"/>
        <v>844.88505931635541</v>
      </c>
      <c r="U146" s="122">
        <f t="shared" si="53"/>
        <v>1202.890217553733</v>
      </c>
      <c r="V146" s="122">
        <f t="shared" si="53"/>
        <v>1035.3427797970689</v>
      </c>
      <c r="W146" s="122">
        <f t="shared" si="53"/>
        <v>929.60484909417301</v>
      </c>
      <c r="X146" s="122">
        <f t="shared" si="53"/>
        <v>797.39628222845931</v>
      </c>
      <c r="Y146" s="122">
        <f t="shared" si="53"/>
        <v>860.56810531306394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1121.6490850416249</v>
      </c>
      <c r="D147" s="98">
        <f>IF(RES_hhdet_in_fec!D147=0,0,RES_hhdet_in_fec!D147*1000*11630/RES_hhdet_in_new!D145)</f>
        <v>867.69182584954092</v>
      </c>
      <c r="E147" s="98">
        <f>IF(RES_hhdet_in_fec!E147=0,0,RES_hhdet_in_fec!E147*1000*11630/RES_hhdet_in_new!E145)</f>
        <v>1261.8414187318092</v>
      </c>
      <c r="F147" s="98">
        <f>IF(RES_hhdet_in_fec!F147=0,0,RES_hhdet_in_fec!F147*1000*11630/RES_hhdet_in_new!F145)</f>
        <v>743.31131174573773</v>
      </c>
      <c r="G147" s="98">
        <f>IF(RES_hhdet_in_fec!G147=0,0,RES_hhdet_in_fec!G147*1000*11630/RES_hhdet_in_new!G145)</f>
        <v>784.55471795703272</v>
      </c>
      <c r="H147" s="98">
        <f>IF(RES_hhdet_in_fec!H147=0,0,RES_hhdet_in_fec!H147*1000*11630/RES_hhdet_in_new!H145)</f>
        <v>940.737250605133</v>
      </c>
      <c r="I147" s="98">
        <f>IF(RES_hhdet_in_fec!I147=0,0,RES_hhdet_in_fec!I147*1000*11630/RES_hhdet_in_new!I145)</f>
        <v>1360.3762787448679</v>
      </c>
      <c r="J147" s="98">
        <f>IF(RES_hhdet_in_fec!J147=0,0,RES_hhdet_in_fec!J147*1000*11630/RES_hhdet_in_new!J145)</f>
        <v>328.78517680917577</v>
      </c>
      <c r="K147" s="98">
        <f>IF(RES_hhdet_in_fec!K147=0,0,RES_hhdet_in_fec!K147*1000*11630/RES_hhdet_in_new!K145)</f>
        <v>851.76783514818158</v>
      </c>
      <c r="L147" s="98">
        <f>IF(RES_hhdet_in_fec!L147=0,0,RES_hhdet_in_fec!L147*1000*11630/RES_hhdet_in_new!L145)</f>
        <v>1102.7184193238927</v>
      </c>
      <c r="M147" s="98">
        <f>IF(RES_hhdet_in_fec!M147=0,0,RES_hhdet_in_fec!M147*1000*11630/RES_hhdet_in_new!M145)</f>
        <v>1038.3744381105573</v>
      </c>
      <c r="N147" s="98">
        <f>IF(RES_hhdet_in_fec!N147=0,0,RES_hhdet_in_fec!N147*1000*11630/RES_hhdet_in_new!N145)</f>
        <v>1649.3228417002558</v>
      </c>
      <c r="O147" s="98">
        <f>IF(RES_hhdet_in_fec!O147=0,0,RES_hhdet_in_fec!O147*1000*11630/RES_hhdet_in_new!O145)</f>
        <v>991.49089873871094</v>
      </c>
      <c r="P147" s="98">
        <f>IF(RES_hhdet_in_fec!P147=0,0,RES_hhdet_in_fec!P147*1000*11630/RES_hhdet_in_new!P145)</f>
        <v>717.8528017554637</v>
      </c>
      <c r="Q147" s="98">
        <f>IF(RES_hhdet_in_fec!Q147=0,0,RES_hhdet_in_fec!Q147*1000*11630/RES_hhdet_in_new!Q145)</f>
        <v>892.87114203435044</v>
      </c>
      <c r="R147" s="98">
        <f>IF(RES_hhdet_in_fec!R147=0,0,RES_hhdet_in_fec!R147*1000*11630/RES_hhdet_in_new!R145)</f>
        <v>1096.4940318840956</v>
      </c>
      <c r="S147" s="98">
        <f>IF(RES_hhdet_in_fec!S147=0,0,RES_hhdet_in_fec!S147*1000*11630/RES_hhdet_in_new!S145)</f>
        <v>1180.6283739745713</v>
      </c>
      <c r="T147" s="98">
        <f>IF(RES_hhdet_in_fec!T147=0,0,RES_hhdet_in_fec!T147*1000*11630/RES_hhdet_in_new!T145)</f>
        <v>844.88505931635541</v>
      </c>
      <c r="U147" s="98">
        <f>IF(RES_hhdet_in_fec!U147=0,0,RES_hhdet_in_fec!U147*1000*11630/RES_hhdet_in_new!U145)</f>
        <v>1202.890217553733</v>
      </c>
      <c r="V147" s="98">
        <f>IF(RES_hhdet_in_fec!V147=0,0,RES_hhdet_in_fec!V147*1000*11630/RES_hhdet_in_new!V145)</f>
        <v>1035.3427797970689</v>
      </c>
      <c r="W147" s="98">
        <f>IF(RES_hhdet_in_fec!W147=0,0,RES_hhdet_in_fec!W147*1000*11630/RES_hhdet_in_new!W145)</f>
        <v>929.60484909417301</v>
      </c>
      <c r="X147" s="98">
        <f>IF(RES_hhdet_in_fec!X147=0,0,RES_hhdet_in_fec!X147*1000*11630/RES_hhdet_in_new!X145)</f>
        <v>797.39628222845931</v>
      </c>
      <c r="Y147" s="98">
        <f>IF(RES_hhdet_in_fec!Y147=0,0,RES_hhdet_in_fec!Y147*1000*11630/RES_hhdet_in_new!Y145)</f>
        <v>860.56810531306394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1336.2091212407997</v>
      </c>
      <c r="D148" s="122">
        <v>1434.7685957962037</v>
      </c>
      <c r="E148" s="122">
        <v>1362.9237809834538</v>
      </c>
      <c r="F148" s="122">
        <v>1484.83972654016</v>
      </c>
      <c r="G148" s="122">
        <v>1389.6532912587495</v>
      </c>
      <c r="H148" s="122">
        <v>1401.665522106643</v>
      </c>
      <c r="I148" s="122">
        <v>1237.9152921906455</v>
      </c>
      <c r="J148" s="122">
        <v>1345.0562617101771</v>
      </c>
      <c r="K148" s="122">
        <v>1590.3665836887235</v>
      </c>
      <c r="L148" s="122">
        <v>1523.0640166844985</v>
      </c>
      <c r="M148" s="122">
        <v>1541.8517989947081</v>
      </c>
      <c r="N148" s="122">
        <v>1444.6249744915906</v>
      </c>
      <c r="O148" s="122">
        <v>1476.8838579972532</v>
      </c>
      <c r="P148" s="122">
        <v>1433.0359500683398</v>
      </c>
      <c r="Q148" s="122">
        <v>1348.0061885897649</v>
      </c>
      <c r="R148" s="122">
        <v>1463.9781757814696</v>
      </c>
      <c r="S148" s="122">
        <v>1456.8028362346263</v>
      </c>
      <c r="T148" s="122">
        <v>1363.8510327807794</v>
      </c>
      <c r="U148" s="122">
        <v>1407.4437695779102</v>
      </c>
      <c r="V148" s="122">
        <v>1387.6924133605107</v>
      </c>
      <c r="W148" s="122">
        <v>1460.5927517629248</v>
      </c>
      <c r="X148" s="122">
        <v>1439.4731107380969</v>
      </c>
      <c r="Y148" s="122">
        <v>1395.6993425154474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1890.4719949954879</v>
      </c>
      <c r="D149" s="98">
        <v>1972.0429534217224</v>
      </c>
      <c r="E149" s="98">
        <v>1972.1342038225878</v>
      </c>
      <c r="F149" s="98">
        <v>2000.5667932007429</v>
      </c>
      <c r="G149" s="98">
        <v>1961.5240649427269</v>
      </c>
      <c r="H149" s="98">
        <v>2004.3706023354264</v>
      </c>
      <c r="I149" s="98">
        <v>1907.2342850979073</v>
      </c>
      <c r="J149" s="98">
        <v>2053.9591105600366</v>
      </c>
      <c r="K149" s="98">
        <v>2173.9594828413492</v>
      </c>
      <c r="L149" s="98">
        <v>2041.0406307872152</v>
      </c>
      <c r="M149" s="98">
        <v>1679.280717536094</v>
      </c>
      <c r="N149" s="98">
        <v>1459.6586159290002</v>
      </c>
      <c r="O149" s="98">
        <v>2122.8747060887872</v>
      </c>
      <c r="P149" s="98">
        <v>1989.0128353303801</v>
      </c>
      <c r="Q149" s="98">
        <v>1809.4051194308765</v>
      </c>
      <c r="R149" s="98">
        <v>1731.5798022994863</v>
      </c>
      <c r="S149" s="98">
        <v>1753.7477552856974</v>
      </c>
      <c r="T149" s="98">
        <v>1701.2672780916505</v>
      </c>
      <c r="U149" s="98">
        <v>1679.7965258368467</v>
      </c>
      <c r="V149" s="98">
        <v>1704.6527562516762</v>
      </c>
      <c r="W149" s="98">
        <v>1729.740243188161</v>
      </c>
      <c r="X149" s="98">
        <v>1790.0878410056953</v>
      </c>
      <c r="Y149" s="98">
        <v>1799.2319483241986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1255.9932226613294</v>
      </c>
      <c r="E150" s="98">
        <v>1254.0622928448306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1469.5283287584577</v>
      </c>
      <c r="P150" s="98">
        <v>1420.6627763049246</v>
      </c>
      <c r="Q150" s="98">
        <v>1325.1422738468989</v>
      </c>
      <c r="R150" s="98">
        <v>1303.8918404175556</v>
      </c>
      <c r="S150" s="98">
        <v>1343.1064242131486</v>
      </c>
      <c r="T150" s="98">
        <v>1315.6510815274214</v>
      </c>
      <c r="U150" s="98">
        <v>1308.9488629125383</v>
      </c>
      <c r="V150" s="98">
        <v>1340.1980711889069</v>
      </c>
      <c r="W150" s="98">
        <v>1381.3129042501448</v>
      </c>
      <c r="X150" s="98">
        <v>1437.2594883207819</v>
      </c>
      <c r="Y150" s="98">
        <v>1438.2380225488014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402.3807470546472</v>
      </c>
      <c r="E151" s="101">
        <v>390.09846532936336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397.81415636474509</v>
      </c>
      <c r="P151" s="101">
        <v>361.56421244804295</v>
      </c>
      <c r="Q151" s="101">
        <v>307.44233219214158</v>
      </c>
      <c r="R151" s="101">
        <v>329.81475475431319</v>
      </c>
      <c r="S151" s="101">
        <v>334.54956337633774</v>
      </c>
      <c r="T151" s="101">
        <v>299.44021503379378</v>
      </c>
      <c r="U151" s="101">
        <v>268.84224817395852</v>
      </c>
      <c r="V151" s="101">
        <v>260.05103369939189</v>
      </c>
      <c r="W151" s="101">
        <v>317.94079048832646</v>
      </c>
      <c r="X151" s="101">
        <v>334.80575800132766</v>
      </c>
      <c r="Y151" s="101">
        <v>286.11056715598579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853.6124756066821</v>
      </c>
      <c r="E152" s="104">
        <v>863.96382751546719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1071.7141723937127</v>
      </c>
      <c r="P152" s="104">
        <v>1059.098563856882</v>
      </c>
      <c r="Q152" s="104">
        <v>1017.6999416547571</v>
      </c>
      <c r="R152" s="104">
        <v>974.07708566324243</v>
      </c>
      <c r="S152" s="104">
        <v>1008.5568608368108</v>
      </c>
      <c r="T152" s="104">
        <v>1016.2108664936277</v>
      </c>
      <c r="U152" s="104">
        <v>1040.1066147385798</v>
      </c>
      <c r="V152" s="104">
        <v>1080.147037489515</v>
      </c>
      <c r="W152" s="104">
        <v>1063.3721137618184</v>
      </c>
      <c r="X152" s="104">
        <v>1102.4537303194543</v>
      </c>
      <c r="Y152" s="104">
        <v>1152.1274553928158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1697.5479011081138</v>
      </c>
      <c r="D153" s="101">
        <v>1738.2861495430056</v>
      </c>
      <c r="E153" s="101">
        <v>1724.6256314939799</v>
      </c>
      <c r="F153" s="101">
        <v>1777.6104121739781</v>
      </c>
      <c r="G153" s="101">
        <v>1707.5965378097746</v>
      </c>
      <c r="H153" s="101">
        <v>1756.5378409979378</v>
      </c>
      <c r="I153" s="101">
        <v>1748.0723974179148</v>
      </c>
      <c r="J153" s="101">
        <v>1856.581755173941</v>
      </c>
      <c r="K153" s="101">
        <v>1983.9451247812658</v>
      </c>
      <c r="L153" s="101">
        <v>1925.4604152619756</v>
      </c>
      <c r="M153" s="101">
        <v>1892.3182742856131</v>
      </c>
      <c r="N153" s="101">
        <v>1793.3520699163942</v>
      </c>
      <c r="O153" s="101">
        <v>1804.646428928163</v>
      </c>
      <c r="P153" s="101">
        <v>1777.1192823751019</v>
      </c>
      <c r="Q153" s="101">
        <v>1739.8451938786638</v>
      </c>
      <c r="R153" s="101">
        <v>1772.7964893269007</v>
      </c>
      <c r="S153" s="101">
        <v>1742.3943243323195</v>
      </c>
      <c r="T153" s="101">
        <v>1650.8844763732388</v>
      </c>
      <c r="U153" s="101">
        <v>1639.9993471387097</v>
      </c>
      <c r="V153" s="101">
        <v>1626.4759829090963</v>
      </c>
      <c r="W153" s="101">
        <v>1715.0586958574152</v>
      </c>
      <c r="X153" s="101">
        <v>0</v>
      </c>
      <c r="Y153" s="101">
        <v>0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1163.2327097514687</v>
      </c>
      <c r="D154" s="104">
        <v>1196.0787560948818</v>
      </c>
      <c r="E154" s="104">
        <v>1184.5289574529866</v>
      </c>
      <c r="F154" s="104">
        <v>1225.6882912242813</v>
      </c>
      <c r="G154" s="104">
        <v>1197.5039612677954</v>
      </c>
      <c r="H154" s="104">
        <v>1219.3904438759719</v>
      </c>
      <c r="I154" s="104">
        <v>1219.020762597441</v>
      </c>
      <c r="J154" s="104">
        <v>1296.5071877785711</v>
      </c>
      <c r="K154" s="104">
        <v>1390.5481947883095</v>
      </c>
      <c r="L154" s="104">
        <v>1354.9112813584663</v>
      </c>
      <c r="M154" s="104">
        <v>1336.3639002935629</v>
      </c>
      <c r="N154" s="104">
        <v>1257.7285166078186</v>
      </c>
      <c r="O154" s="104">
        <v>1297.1017044009611</v>
      </c>
      <c r="P154" s="104">
        <v>1305.2599180775628</v>
      </c>
      <c r="Q154" s="104">
        <v>1307.0185123679219</v>
      </c>
      <c r="R154" s="104">
        <v>1363.3757782885596</v>
      </c>
      <c r="S154" s="104">
        <v>1357.7599555365309</v>
      </c>
      <c r="T154" s="104">
        <v>1297.1797285485027</v>
      </c>
      <c r="U154" s="104">
        <v>1293.8051815710542</v>
      </c>
      <c r="V154" s="104">
        <v>1292.5474060872411</v>
      </c>
      <c r="W154" s="104">
        <v>1392.2058278116963</v>
      </c>
      <c r="X154" s="104">
        <v>1438.1251404820941</v>
      </c>
      <c r="Y154" s="104">
        <v>1394.2981476614989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337.6752657075553</v>
      </c>
      <c r="D155" s="98">
        <v>354.12095289506209</v>
      </c>
      <c r="E155" s="98">
        <v>339.31499241167643</v>
      </c>
      <c r="F155" s="98">
        <v>357.14082881225318</v>
      </c>
      <c r="G155" s="98">
        <v>388.14131913718842</v>
      </c>
      <c r="H155" s="98">
        <v>359.3122287678475</v>
      </c>
      <c r="I155" s="98">
        <v>361.97624980742802</v>
      </c>
      <c r="J155" s="98">
        <v>377.81942799122595</v>
      </c>
      <c r="K155" s="98">
        <v>407.01401085748608</v>
      </c>
      <c r="L155" s="98">
        <v>397.64370243932973</v>
      </c>
      <c r="M155" s="98">
        <v>381.93775417141916</v>
      </c>
      <c r="N155" s="98">
        <v>301.5575460547276</v>
      </c>
      <c r="O155" s="98">
        <v>331.18332361379692</v>
      </c>
      <c r="P155" s="98">
        <v>320.55847719831593</v>
      </c>
      <c r="Q155" s="98">
        <v>301.79344754188639</v>
      </c>
      <c r="R155" s="98">
        <v>346.05455315502013</v>
      </c>
      <c r="S155" s="98">
        <v>341.64199263646282</v>
      </c>
      <c r="T155" s="98">
        <v>298.00230510298985</v>
      </c>
      <c r="U155" s="98">
        <v>268.46471399208542</v>
      </c>
      <c r="V155" s="98">
        <v>249.89209582904243</v>
      </c>
      <c r="W155" s="98">
        <v>322.31925119601982</v>
      </c>
      <c r="X155" s="98">
        <v>333.38046466251052</v>
      </c>
      <c r="Y155" s="98">
        <v>264.18409427869727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825.55744404391339</v>
      </c>
      <c r="D156" s="98">
        <v>841.95780319981964</v>
      </c>
      <c r="E156" s="98">
        <v>845.21396504131008</v>
      </c>
      <c r="F156" s="98">
        <v>868.54746241202827</v>
      </c>
      <c r="G156" s="98">
        <v>809.3626421306069</v>
      </c>
      <c r="H156" s="98">
        <v>860.07821510812403</v>
      </c>
      <c r="I156" s="98">
        <v>857.04451279001296</v>
      </c>
      <c r="J156" s="98">
        <v>918.68775978734516</v>
      </c>
      <c r="K156" s="98">
        <v>983.53418393082336</v>
      </c>
      <c r="L156" s="98">
        <v>957.26757891913678</v>
      </c>
      <c r="M156" s="98">
        <v>954.4261461221439</v>
      </c>
      <c r="N156" s="98">
        <v>956.17097055309125</v>
      </c>
      <c r="O156" s="98">
        <v>965.91838078716421</v>
      </c>
      <c r="P156" s="98">
        <v>984.701440879247</v>
      </c>
      <c r="Q156" s="98">
        <v>1005.2250648260355</v>
      </c>
      <c r="R156" s="98">
        <v>1017.3212251335395</v>
      </c>
      <c r="S156" s="98">
        <v>1016.1179629000679</v>
      </c>
      <c r="T156" s="98">
        <v>999.17742344551277</v>
      </c>
      <c r="U156" s="98">
        <v>1025.3404675789684</v>
      </c>
      <c r="V156" s="98">
        <v>1042.6553102581991</v>
      </c>
      <c r="W156" s="98">
        <v>1069.8865766156766</v>
      </c>
      <c r="X156" s="98">
        <v>1104.7446758195838</v>
      </c>
      <c r="Y156" s="98">
        <v>1130.1140533828018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632.41718823314397</v>
      </c>
      <c r="D157" s="122">
        <v>712.4787328738596</v>
      </c>
      <c r="E157" s="122">
        <v>690.00380424698164</v>
      </c>
      <c r="F157" s="122">
        <v>741.32871386151999</v>
      </c>
      <c r="G157" s="122">
        <v>724.83901253494923</v>
      </c>
      <c r="H157" s="122">
        <v>747.43492747768562</v>
      </c>
      <c r="I157" s="122">
        <v>714.61927111280238</v>
      </c>
      <c r="J157" s="122">
        <v>713.07396119154441</v>
      </c>
      <c r="K157" s="122">
        <v>746.01129351241127</v>
      </c>
      <c r="L157" s="122">
        <v>713.1548946532946</v>
      </c>
      <c r="M157" s="122">
        <v>677.37853863985151</v>
      </c>
      <c r="N157" s="122">
        <v>649.1850797003932</v>
      </c>
      <c r="O157" s="122">
        <v>757.90270459338342</v>
      </c>
      <c r="P157" s="122">
        <v>762.69623222622727</v>
      </c>
      <c r="Q157" s="122">
        <v>737.24298569001985</v>
      </c>
      <c r="R157" s="122">
        <v>750.28392185636289</v>
      </c>
      <c r="S157" s="122">
        <v>744.94886334629371</v>
      </c>
      <c r="T157" s="122">
        <v>792.77848530462768</v>
      </c>
      <c r="U157" s="122">
        <v>811.13675875761089</v>
      </c>
      <c r="V157" s="122">
        <v>900.35722802415728</v>
      </c>
      <c r="W157" s="122">
        <v>842.07125153416121</v>
      </c>
      <c r="X157" s="122">
        <v>833.22412619118597</v>
      </c>
      <c r="Y157" s="122">
        <v>698.98208017128923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830.17375935872064</v>
      </c>
      <c r="D158" s="98">
        <v>880.56904749315811</v>
      </c>
      <c r="E158" s="98">
        <v>849.46977444691731</v>
      </c>
      <c r="F158" s="98">
        <v>970.32276172063519</v>
      </c>
      <c r="G158" s="98">
        <v>900.03380419699158</v>
      </c>
      <c r="H158" s="98">
        <v>902.14044721665789</v>
      </c>
      <c r="I158" s="98">
        <v>936.78810682013773</v>
      </c>
      <c r="J158" s="98">
        <v>945.65952190929238</v>
      </c>
      <c r="K158" s="98">
        <v>834.19410798718116</v>
      </c>
      <c r="L158" s="98">
        <v>1035.9001306681873</v>
      </c>
      <c r="M158" s="98">
        <v>969.22260370802098</v>
      </c>
      <c r="N158" s="98">
        <v>304.15909491372383</v>
      </c>
      <c r="O158" s="98">
        <v>1104.4404399348887</v>
      </c>
      <c r="P158" s="98">
        <v>1072.1057209853147</v>
      </c>
      <c r="Q158" s="98">
        <v>936.27849862889855</v>
      </c>
      <c r="R158" s="98">
        <v>873.26142216198116</v>
      </c>
      <c r="S158" s="98">
        <v>859.87835600412723</v>
      </c>
      <c r="T158" s="98">
        <v>1025.448231034949</v>
      </c>
      <c r="U158" s="98">
        <v>1051.1688815787863</v>
      </c>
      <c r="V158" s="98">
        <v>1197.2606300492048</v>
      </c>
      <c r="W158" s="98">
        <v>1148.9007428568889</v>
      </c>
      <c r="X158" s="98">
        <v>1074.623824402177</v>
      </c>
      <c r="Y158" s="98">
        <v>959.9917061576781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625.93156416621275</v>
      </c>
      <c r="D159" s="33">
        <v>708.51297465231812</v>
      </c>
      <c r="E159" s="33">
        <v>685.07835742009092</v>
      </c>
      <c r="F159" s="33">
        <v>733.68496261170242</v>
      </c>
      <c r="G159" s="33">
        <v>717.53922954903078</v>
      </c>
      <c r="H159" s="33">
        <v>739.99395847372932</v>
      </c>
      <c r="I159" s="33">
        <v>703.21971154271569</v>
      </c>
      <c r="J159" s="33">
        <v>702.03668264152179</v>
      </c>
      <c r="K159" s="33">
        <v>742.43480420544984</v>
      </c>
      <c r="L159" s="33">
        <v>700.25848408082618</v>
      </c>
      <c r="M159" s="33">
        <v>662.22848455784197</v>
      </c>
      <c r="N159" s="33">
        <v>673.92574895342807</v>
      </c>
      <c r="O159" s="33">
        <v>701.28941140047596</v>
      </c>
      <c r="P159" s="33">
        <v>708.90363999423471</v>
      </c>
      <c r="Q159" s="33">
        <v>704.66757956577533</v>
      </c>
      <c r="R159" s="33">
        <v>734.97333113290074</v>
      </c>
      <c r="S159" s="33">
        <v>720.02978034901912</v>
      </c>
      <c r="T159" s="33">
        <v>704.97543768566629</v>
      </c>
      <c r="U159" s="33">
        <v>713.57136691309404</v>
      </c>
      <c r="V159" s="33">
        <v>800.40263211498541</v>
      </c>
      <c r="W159" s="33">
        <v>765.37032199393127</v>
      </c>
      <c r="X159" s="33">
        <v>786.62970445643782</v>
      </c>
      <c r="Y159" s="33">
        <v>644.07144871279525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8805.5934545691489</v>
      </c>
      <c r="D161" s="117">
        <f t="shared" si="54"/>
        <v>10645.705406643683</v>
      </c>
      <c r="E161" s="117">
        <f t="shared" si="54"/>
        <v>11214.754044434883</v>
      </c>
      <c r="F161" s="117">
        <f t="shared" si="54"/>
        <v>11014.540811995634</v>
      </c>
      <c r="G161" s="117">
        <f t="shared" si="54"/>
        <v>10677.931433278231</v>
      </c>
      <c r="H161" s="117">
        <f t="shared" si="54"/>
        <v>11645.023451527702</v>
      </c>
      <c r="I161" s="117">
        <f t="shared" si="54"/>
        <v>10597.411097737544</v>
      </c>
      <c r="J161" s="117">
        <f t="shared" si="54"/>
        <v>9783.568489823565</v>
      </c>
      <c r="K161" s="117">
        <f t="shared" si="54"/>
        <v>10481.412523416428</v>
      </c>
      <c r="L161" s="117">
        <f t="shared" si="54"/>
        <v>10432.740535251276</v>
      </c>
      <c r="M161" s="117">
        <f t="shared" si="54"/>
        <v>9121.0205034799601</v>
      </c>
      <c r="N161" s="117">
        <f t="shared" si="54"/>
        <v>11816.793821607429</v>
      </c>
      <c r="O161" s="117">
        <f t="shared" si="54"/>
        <v>8205.3194445138361</v>
      </c>
      <c r="P161" s="117">
        <f t="shared" si="54"/>
        <v>7303.3943701977023</v>
      </c>
      <c r="Q161" s="117">
        <f t="shared" si="54"/>
        <v>7399.5401320458495</v>
      </c>
      <c r="R161" s="117">
        <f t="shared" ref="R161:V161" si="55">R162+R164+R166+R175</f>
        <v>11468.821814135148</v>
      </c>
      <c r="S161" s="117">
        <f t="shared" si="55"/>
        <v>10304.394245281394</v>
      </c>
      <c r="T161" s="117">
        <f t="shared" si="55"/>
        <v>6293.7948916054784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6105.6592823675883</v>
      </c>
      <c r="D162" s="122">
        <f t="shared" si="57"/>
        <v>8064.587611887885</v>
      </c>
      <c r="E162" s="122">
        <f t="shared" si="57"/>
        <v>8106.0098593281846</v>
      </c>
      <c r="F162" s="122">
        <f t="shared" si="57"/>
        <v>8319.7290666688295</v>
      </c>
      <c r="G162" s="122">
        <f t="shared" si="57"/>
        <v>7783.675891860431</v>
      </c>
      <c r="H162" s="122">
        <f t="shared" si="57"/>
        <v>8569.2535889990831</v>
      </c>
      <c r="I162" s="122">
        <f t="shared" si="57"/>
        <v>7894.919471259509</v>
      </c>
      <c r="J162" s="122">
        <f t="shared" si="57"/>
        <v>7557.692212924504</v>
      </c>
      <c r="K162" s="122">
        <f t="shared" si="57"/>
        <v>7344.0251853165619</v>
      </c>
      <c r="L162" s="122">
        <f t="shared" si="57"/>
        <v>7100.3832750681659</v>
      </c>
      <c r="M162" s="122">
        <f t="shared" si="57"/>
        <v>5886.253466450944</v>
      </c>
      <c r="N162" s="122">
        <f t="shared" si="57"/>
        <v>8115.4735902274651</v>
      </c>
      <c r="O162" s="122">
        <f t="shared" si="57"/>
        <v>5267.2435044938338</v>
      </c>
      <c r="P162" s="122">
        <f t="shared" si="57"/>
        <v>4538.5928558076384</v>
      </c>
      <c r="Q162" s="122">
        <f t="shared" si="57"/>
        <v>4464.2702426955175</v>
      </c>
      <c r="R162" s="122">
        <f t="shared" si="57"/>
        <v>8186.2375601777303</v>
      </c>
      <c r="S162" s="122">
        <f t="shared" si="57"/>
        <v>6963.7316074498895</v>
      </c>
      <c r="T162" s="122">
        <f t="shared" si="57"/>
        <v>3320.1351989264767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6105.6592823675883</v>
      </c>
      <c r="D163" s="33">
        <v>8064.587611887885</v>
      </c>
      <c r="E163" s="33">
        <v>8106.0098593281846</v>
      </c>
      <c r="F163" s="33">
        <v>8319.7290666688295</v>
      </c>
      <c r="G163" s="33">
        <v>7783.675891860431</v>
      </c>
      <c r="H163" s="33">
        <v>8569.2535889990831</v>
      </c>
      <c r="I163" s="33">
        <v>7894.919471259509</v>
      </c>
      <c r="J163" s="33">
        <v>7557.692212924504</v>
      </c>
      <c r="K163" s="33">
        <v>7344.0251853165619</v>
      </c>
      <c r="L163" s="33">
        <v>7100.3832750681659</v>
      </c>
      <c r="M163" s="33">
        <v>5886.253466450944</v>
      </c>
      <c r="N163" s="33">
        <v>8115.4735902274651</v>
      </c>
      <c r="O163" s="33">
        <v>5267.2435044938338</v>
      </c>
      <c r="P163" s="33">
        <v>4538.5928558076384</v>
      </c>
      <c r="Q163" s="33">
        <v>4464.2702426955175</v>
      </c>
      <c r="R163" s="33">
        <v>8186.2375601777303</v>
      </c>
      <c r="S163" s="33">
        <v>6963.7316074498895</v>
      </c>
      <c r="T163" s="33">
        <v>3320.1351989264767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731.36764296434285</v>
      </c>
      <c r="D164" s="122">
        <f t="shared" si="58"/>
        <v>433.81356737851519</v>
      </c>
      <c r="E164" s="122">
        <f t="shared" si="58"/>
        <v>1055.7068275599052</v>
      </c>
      <c r="F164" s="122">
        <f t="shared" si="58"/>
        <v>468.67888582728006</v>
      </c>
      <c r="G164" s="122">
        <f t="shared" si="58"/>
        <v>779.79785855156888</v>
      </c>
      <c r="H164" s="122">
        <f t="shared" si="58"/>
        <v>926.72466297953702</v>
      </c>
      <c r="I164" s="122">
        <f t="shared" si="58"/>
        <v>750.00234586605711</v>
      </c>
      <c r="J164" s="122">
        <f t="shared" si="58"/>
        <v>167.88177038063097</v>
      </c>
      <c r="K164" s="122">
        <f t="shared" si="58"/>
        <v>801.02913403456228</v>
      </c>
      <c r="L164" s="122">
        <f t="shared" si="58"/>
        <v>1096.0722332692417</v>
      </c>
      <c r="M164" s="122">
        <f t="shared" si="58"/>
        <v>1015.5355261634659</v>
      </c>
      <c r="N164" s="122">
        <f t="shared" si="58"/>
        <v>1607.5160781924214</v>
      </c>
      <c r="O164" s="122">
        <f t="shared" si="58"/>
        <v>703.23830524970595</v>
      </c>
      <c r="P164" s="122">
        <f t="shared" si="58"/>
        <v>569.07579273677152</v>
      </c>
      <c r="Q164" s="122">
        <f t="shared" si="58"/>
        <v>849.98301352968519</v>
      </c>
      <c r="R164" s="122">
        <f t="shared" si="58"/>
        <v>1068.3200785042768</v>
      </c>
      <c r="S164" s="122">
        <f t="shared" si="58"/>
        <v>1138.9387562380753</v>
      </c>
      <c r="T164" s="122">
        <f t="shared" si="58"/>
        <v>817.21253868450583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731.36764296434285</v>
      </c>
      <c r="D165" s="98">
        <f>IF(RES_hhdet_in_fec!D165=0,0,RES_hhdet_in_fec!D165*1000*11630/RES_hhdet_in_new!D163)</f>
        <v>433.81356737851519</v>
      </c>
      <c r="E165" s="98">
        <f>IF(RES_hhdet_in_fec!E165=0,0,RES_hhdet_in_fec!E165*1000*11630/RES_hhdet_in_new!E163)</f>
        <v>1055.7068275599052</v>
      </c>
      <c r="F165" s="98">
        <f>IF(RES_hhdet_in_fec!F165=0,0,RES_hhdet_in_fec!F165*1000*11630/RES_hhdet_in_new!F163)</f>
        <v>468.67888582728006</v>
      </c>
      <c r="G165" s="98">
        <f>IF(RES_hhdet_in_fec!G165=0,0,RES_hhdet_in_fec!G165*1000*11630/RES_hhdet_in_new!G163)</f>
        <v>779.79785855156888</v>
      </c>
      <c r="H165" s="98">
        <f>IF(RES_hhdet_in_fec!H165=0,0,RES_hhdet_in_fec!H165*1000*11630/RES_hhdet_in_new!H163)</f>
        <v>926.72466297953702</v>
      </c>
      <c r="I165" s="98">
        <f>IF(RES_hhdet_in_fec!I165=0,0,RES_hhdet_in_fec!I165*1000*11630/RES_hhdet_in_new!I163)</f>
        <v>750.00234586605711</v>
      </c>
      <c r="J165" s="98">
        <f>IF(RES_hhdet_in_fec!J165=0,0,RES_hhdet_in_fec!J165*1000*11630/RES_hhdet_in_new!J163)</f>
        <v>167.88177038063097</v>
      </c>
      <c r="K165" s="98">
        <f>IF(RES_hhdet_in_fec!K165=0,0,RES_hhdet_in_fec!K165*1000*11630/RES_hhdet_in_new!K163)</f>
        <v>801.02913403456228</v>
      </c>
      <c r="L165" s="98">
        <f>IF(RES_hhdet_in_fec!L165=0,0,RES_hhdet_in_fec!L165*1000*11630/RES_hhdet_in_new!L163)</f>
        <v>1096.0722332692417</v>
      </c>
      <c r="M165" s="98">
        <f>IF(RES_hhdet_in_fec!M165=0,0,RES_hhdet_in_fec!M165*1000*11630/RES_hhdet_in_new!M163)</f>
        <v>1015.5355261634659</v>
      </c>
      <c r="N165" s="98">
        <f>IF(RES_hhdet_in_fec!N165=0,0,RES_hhdet_in_fec!N165*1000*11630/RES_hhdet_in_new!N163)</f>
        <v>1607.5160781924214</v>
      </c>
      <c r="O165" s="98">
        <f>IF(RES_hhdet_in_fec!O165=0,0,RES_hhdet_in_fec!O165*1000*11630/RES_hhdet_in_new!O163)</f>
        <v>703.23830524970595</v>
      </c>
      <c r="P165" s="98">
        <f>IF(RES_hhdet_in_fec!P165=0,0,RES_hhdet_in_fec!P165*1000*11630/RES_hhdet_in_new!P163)</f>
        <v>569.07579273677152</v>
      </c>
      <c r="Q165" s="98">
        <f>IF(RES_hhdet_in_fec!Q165=0,0,RES_hhdet_in_fec!Q165*1000*11630/RES_hhdet_in_new!Q163)</f>
        <v>849.98301352968519</v>
      </c>
      <c r="R165" s="98">
        <f>IF(RES_hhdet_in_fec!R165=0,0,RES_hhdet_in_fec!R165*1000*11630/RES_hhdet_in_new!R163)</f>
        <v>1068.3200785042768</v>
      </c>
      <c r="S165" s="98">
        <f>IF(RES_hhdet_in_fec!S165=0,0,RES_hhdet_in_fec!S165*1000*11630/RES_hhdet_in_new!S163)</f>
        <v>1138.9387562380753</v>
      </c>
      <c r="T165" s="98">
        <f>IF(RES_hhdet_in_fec!T165=0,0,RES_hhdet_in_fec!T165*1000*11630/RES_hhdet_in_new!T163)</f>
        <v>817.21253868450583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0</v>
      </c>
      <c r="W165" s="98">
        <f>IF(RES_hhdet_in_fec!W165=0,0,RES_hhdet_in_fec!W165*1000*11630/RES_hhdet_in_new!W163)</f>
        <v>0</v>
      </c>
      <c r="X165" s="98">
        <f>IF(RES_hhdet_in_fec!X165=0,0,RES_hhdet_in_fec!X165*1000*11630/RES_hhdet_in_new!X163)</f>
        <v>0</v>
      </c>
      <c r="Y165" s="98">
        <f>IF(RES_hhdet_in_fec!Y165=0,0,RES_hhdet_in_fec!Y165*1000*11630/RES_hhdet_in_new!Y163)</f>
        <v>0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1336.1236117940853</v>
      </c>
      <c r="D166" s="122">
        <v>1434.8244868867889</v>
      </c>
      <c r="E166" s="122">
        <v>1363.0453226067789</v>
      </c>
      <c r="F166" s="122">
        <v>1484.7909444363768</v>
      </c>
      <c r="G166" s="122">
        <v>1389.6200806448405</v>
      </c>
      <c r="H166" s="122">
        <v>1401.5971757820153</v>
      </c>
      <c r="I166" s="122">
        <v>1237.8598158393618</v>
      </c>
      <c r="J166" s="122">
        <v>1344.9514198883912</v>
      </c>
      <c r="K166" s="122">
        <v>1590.3711506929303</v>
      </c>
      <c r="L166" s="122">
        <v>1523.0622821528118</v>
      </c>
      <c r="M166" s="122">
        <v>1541.8951461546312</v>
      </c>
      <c r="N166" s="122">
        <v>1444.5964330246879</v>
      </c>
      <c r="O166" s="122">
        <v>1476.892230761282</v>
      </c>
      <c r="P166" s="122">
        <v>1433.0407896896763</v>
      </c>
      <c r="Q166" s="122">
        <v>1348.0483384746778</v>
      </c>
      <c r="R166" s="122">
        <v>1463.9725730308216</v>
      </c>
      <c r="S166" s="122">
        <v>1456.779489343236</v>
      </c>
      <c r="T166" s="122">
        <v>1363.5305289082687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1890.4719949954883</v>
      </c>
      <c r="D167" s="98">
        <v>1972.0429534217221</v>
      </c>
      <c r="E167" s="98">
        <v>1972.1342038225876</v>
      </c>
      <c r="F167" s="98">
        <v>2000.5667932007434</v>
      </c>
      <c r="G167" s="98">
        <v>1961.5240649427267</v>
      </c>
      <c r="H167" s="98">
        <v>2004.3706023354266</v>
      </c>
      <c r="I167" s="98">
        <v>1907.2342850979073</v>
      </c>
      <c r="J167" s="98">
        <v>2053.9591105600366</v>
      </c>
      <c r="K167" s="98">
        <v>2173.9594828413487</v>
      </c>
      <c r="L167" s="98">
        <v>2041.0406307872154</v>
      </c>
      <c r="M167" s="98">
        <v>1679.280717536094</v>
      </c>
      <c r="N167" s="98">
        <v>1459.6586159290007</v>
      </c>
      <c r="O167" s="98">
        <v>2122.8747060887868</v>
      </c>
      <c r="P167" s="98">
        <v>1989.0128353303799</v>
      </c>
      <c r="Q167" s="98">
        <v>1809.4051194308768</v>
      </c>
      <c r="R167" s="98">
        <v>1731.5798022994859</v>
      </c>
      <c r="S167" s="98">
        <v>1753.7477552856974</v>
      </c>
      <c r="T167" s="98">
        <v>1701.2672780916503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1196.3628172353706</v>
      </c>
      <c r="D168" s="98">
        <v>1255.9932226613294</v>
      </c>
      <c r="E168" s="98">
        <v>1254.0622928448306</v>
      </c>
      <c r="F168" s="98">
        <v>1279.3071820801226</v>
      </c>
      <c r="G168" s="98">
        <v>0</v>
      </c>
      <c r="H168" s="98">
        <v>1293.2681591145206</v>
      </c>
      <c r="I168" s="98">
        <v>1235.3884971702801</v>
      </c>
      <c r="J168" s="98">
        <v>1333.4382453292205</v>
      </c>
      <c r="K168" s="98">
        <v>1419.9501294466043</v>
      </c>
      <c r="L168" s="98">
        <v>0</v>
      </c>
      <c r="M168" s="98">
        <v>0</v>
      </c>
      <c r="N168" s="98">
        <v>0</v>
      </c>
      <c r="O168" s="98">
        <v>1469.5283287584582</v>
      </c>
      <c r="P168" s="98">
        <v>1420.6627763049246</v>
      </c>
      <c r="Q168" s="98">
        <v>1325.1422738468989</v>
      </c>
      <c r="R168" s="98">
        <v>1303.8918404175556</v>
      </c>
      <c r="S168" s="98">
        <v>1343.1064242131486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375.49257092763503</v>
      </c>
      <c r="D169" s="101">
        <v>402.3807470546472</v>
      </c>
      <c r="E169" s="101">
        <v>390.09846532936336</v>
      </c>
      <c r="F169" s="101">
        <v>403.69947640967342</v>
      </c>
      <c r="G169" s="101">
        <v>0</v>
      </c>
      <c r="H169" s="101">
        <v>411.21083476313356</v>
      </c>
      <c r="I169" s="101">
        <v>391.30599209276625</v>
      </c>
      <c r="J169" s="101">
        <v>414.13299840280519</v>
      </c>
      <c r="K169" s="101">
        <v>440.97764479848257</v>
      </c>
      <c r="L169" s="101">
        <v>0</v>
      </c>
      <c r="M169" s="101">
        <v>0</v>
      </c>
      <c r="N169" s="101">
        <v>0</v>
      </c>
      <c r="O169" s="101">
        <v>397.8141563647452</v>
      </c>
      <c r="P169" s="101">
        <v>361.56421244804301</v>
      </c>
      <c r="Q169" s="101">
        <v>307.44233219214158</v>
      </c>
      <c r="R169" s="101">
        <v>329.81475475431319</v>
      </c>
      <c r="S169" s="101">
        <v>334.54956337633774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820.87024630773556</v>
      </c>
      <c r="D170" s="104">
        <v>853.6124756066821</v>
      </c>
      <c r="E170" s="104">
        <v>863.96382751546719</v>
      </c>
      <c r="F170" s="104">
        <v>875.60770567044926</v>
      </c>
      <c r="G170" s="104">
        <v>0</v>
      </c>
      <c r="H170" s="104">
        <v>882.05732435138702</v>
      </c>
      <c r="I170" s="104">
        <v>844.0825050775137</v>
      </c>
      <c r="J170" s="104">
        <v>919.30524692641529</v>
      </c>
      <c r="K170" s="104">
        <v>978.97248464812162</v>
      </c>
      <c r="L170" s="104">
        <v>0</v>
      </c>
      <c r="M170" s="104">
        <v>0</v>
      </c>
      <c r="N170" s="104">
        <v>0</v>
      </c>
      <c r="O170" s="104">
        <v>1071.7141723937127</v>
      </c>
      <c r="P170" s="104">
        <v>1059.0985638568816</v>
      </c>
      <c r="Q170" s="104">
        <v>1017.6999416547571</v>
      </c>
      <c r="R170" s="104">
        <v>974.07708566324243</v>
      </c>
      <c r="S170" s="104">
        <v>1008.5568608368108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1697.5479011081138</v>
      </c>
      <c r="D171" s="101">
        <v>1738.2861495430061</v>
      </c>
      <c r="E171" s="101">
        <v>1724.6256314939806</v>
      </c>
      <c r="F171" s="101">
        <v>1777.6104121739777</v>
      </c>
      <c r="G171" s="101">
        <v>1707.5965378097751</v>
      </c>
      <c r="H171" s="101">
        <v>1756.5378409979378</v>
      </c>
      <c r="I171" s="101">
        <v>1748.0723974179145</v>
      </c>
      <c r="J171" s="101">
        <v>1856.581755173941</v>
      </c>
      <c r="K171" s="101">
        <v>1983.945124781266</v>
      </c>
      <c r="L171" s="101">
        <v>1925.4604152619759</v>
      </c>
      <c r="M171" s="101">
        <v>1892.3182742856129</v>
      </c>
      <c r="N171" s="101">
        <v>1793.3520699163942</v>
      </c>
      <c r="O171" s="101">
        <v>1804.646428928163</v>
      </c>
      <c r="P171" s="101">
        <v>1777.1192823751016</v>
      </c>
      <c r="Q171" s="101">
        <v>1739.8451938786638</v>
      </c>
      <c r="R171" s="101">
        <v>1772.7964893269007</v>
      </c>
      <c r="S171" s="101">
        <v>1742.394324332319</v>
      </c>
      <c r="T171" s="101">
        <v>1650.8844763732388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1163.2327097514685</v>
      </c>
      <c r="D172" s="104">
        <v>1196.0787560948818</v>
      </c>
      <c r="E172" s="104">
        <v>1184.5289574529868</v>
      </c>
      <c r="F172" s="104">
        <v>1225.6882912242811</v>
      </c>
      <c r="G172" s="104">
        <v>1197.5039612677954</v>
      </c>
      <c r="H172" s="104">
        <v>1219.3904438759719</v>
      </c>
      <c r="I172" s="104">
        <v>1219.0207625974408</v>
      </c>
      <c r="J172" s="104">
        <v>1296.5071877785711</v>
      </c>
      <c r="K172" s="104">
        <v>1390.5481947883095</v>
      </c>
      <c r="L172" s="104">
        <v>1354.9112813584668</v>
      </c>
      <c r="M172" s="104">
        <v>1336.3639002935629</v>
      </c>
      <c r="N172" s="104">
        <v>1257.7285166078186</v>
      </c>
      <c r="O172" s="104">
        <v>1297.1017044009611</v>
      </c>
      <c r="P172" s="104">
        <v>1305.259918077563</v>
      </c>
      <c r="Q172" s="104">
        <v>1307.0185123679219</v>
      </c>
      <c r="R172" s="104">
        <v>1363.3757782885591</v>
      </c>
      <c r="S172" s="104">
        <v>1357.7599555365307</v>
      </c>
      <c r="T172" s="104">
        <v>1297.1797285485027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337.67526570755535</v>
      </c>
      <c r="D173" s="98">
        <v>354.12095289506203</v>
      </c>
      <c r="E173" s="98">
        <v>339.31499241167649</v>
      </c>
      <c r="F173" s="98">
        <v>357.14082881225312</v>
      </c>
      <c r="G173" s="98">
        <v>388.14131913718842</v>
      </c>
      <c r="H173" s="98">
        <v>359.31222876784756</v>
      </c>
      <c r="I173" s="98">
        <v>361.97624980742802</v>
      </c>
      <c r="J173" s="98">
        <v>377.81942799122589</v>
      </c>
      <c r="K173" s="98">
        <v>407.01401085748597</v>
      </c>
      <c r="L173" s="98">
        <v>397.64370243932979</v>
      </c>
      <c r="M173" s="98">
        <v>381.93775417141916</v>
      </c>
      <c r="N173" s="98">
        <v>301.55754605472748</v>
      </c>
      <c r="O173" s="98">
        <v>331.18332361379692</v>
      </c>
      <c r="P173" s="98">
        <v>320.55847719831593</v>
      </c>
      <c r="Q173" s="98">
        <v>301.79344754188639</v>
      </c>
      <c r="R173" s="98">
        <v>346.05455315502019</v>
      </c>
      <c r="S173" s="98">
        <v>341.6419926364627</v>
      </c>
      <c r="T173" s="98">
        <v>298.00230510298979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825.55744404391328</v>
      </c>
      <c r="D174" s="33">
        <v>841.95780319981964</v>
      </c>
      <c r="E174" s="33">
        <v>845.2139650413103</v>
      </c>
      <c r="F174" s="33">
        <v>868.54746241202804</v>
      </c>
      <c r="G174" s="33">
        <v>809.3626421306069</v>
      </c>
      <c r="H174" s="33">
        <v>860.07821510812414</v>
      </c>
      <c r="I174" s="33">
        <v>857.04451279001296</v>
      </c>
      <c r="J174" s="33">
        <v>918.68775978734539</v>
      </c>
      <c r="K174" s="33">
        <v>983.53418393082336</v>
      </c>
      <c r="L174" s="33">
        <v>957.26757891913689</v>
      </c>
      <c r="M174" s="33">
        <v>954.42614612214379</v>
      </c>
      <c r="N174" s="33">
        <v>956.17097055309125</v>
      </c>
      <c r="O174" s="33">
        <v>965.91838078716432</v>
      </c>
      <c r="P174" s="33">
        <v>984.70144087924689</v>
      </c>
      <c r="Q174" s="33">
        <v>1005.2250648260352</v>
      </c>
      <c r="R174" s="33">
        <v>1017.321225133539</v>
      </c>
      <c r="S174" s="33">
        <v>1016.1179629000681</v>
      </c>
      <c r="T174" s="33">
        <v>999.177423445513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632.44291744313318</v>
      </c>
      <c r="D175" s="122">
        <v>712.4797404904931</v>
      </c>
      <c r="E175" s="122">
        <v>689.9920349400137</v>
      </c>
      <c r="F175" s="122">
        <v>741.34191506314812</v>
      </c>
      <c r="G175" s="122">
        <v>724.83760222138926</v>
      </c>
      <c r="H175" s="122">
        <v>747.44802376706662</v>
      </c>
      <c r="I175" s="122">
        <v>714.62946477261619</v>
      </c>
      <c r="J175" s="122">
        <v>713.04308663003894</v>
      </c>
      <c r="K175" s="122">
        <v>745.98705337237311</v>
      </c>
      <c r="L175" s="122">
        <v>713.22274476105576</v>
      </c>
      <c r="M175" s="122">
        <v>677.33636471092029</v>
      </c>
      <c r="N175" s="122">
        <v>649.20772016285412</v>
      </c>
      <c r="O175" s="122">
        <v>757.94540400901417</v>
      </c>
      <c r="P175" s="122">
        <v>762.68493196361658</v>
      </c>
      <c r="Q175" s="122">
        <v>737.23853734596923</v>
      </c>
      <c r="R175" s="122">
        <v>750.29160242232001</v>
      </c>
      <c r="S175" s="122">
        <v>744.94439225019198</v>
      </c>
      <c r="T175" s="122">
        <v>792.9166250862271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830.17375935872053</v>
      </c>
      <c r="D176" s="98">
        <v>880.56904749315822</v>
      </c>
      <c r="E176" s="98">
        <v>849.46977444691754</v>
      </c>
      <c r="F176" s="98">
        <v>970.3227617206353</v>
      </c>
      <c r="G176" s="98">
        <v>900.0338041969917</v>
      </c>
      <c r="H176" s="98">
        <v>902.140447216658</v>
      </c>
      <c r="I176" s="98">
        <v>936.78810682013773</v>
      </c>
      <c r="J176" s="98">
        <v>945.65952190929215</v>
      </c>
      <c r="K176" s="98">
        <v>834.1941079871815</v>
      </c>
      <c r="L176" s="98">
        <v>1035.9001306681873</v>
      </c>
      <c r="M176" s="98">
        <v>969.22260370802098</v>
      </c>
      <c r="N176" s="98">
        <v>304.15909491372389</v>
      </c>
      <c r="O176" s="98">
        <v>1104.4404399348889</v>
      </c>
      <c r="P176" s="98">
        <v>1072.1057209853145</v>
      </c>
      <c r="Q176" s="98">
        <v>936.27849862889832</v>
      </c>
      <c r="R176" s="98">
        <v>873.26142216198093</v>
      </c>
      <c r="S176" s="98">
        <v>859.87835600412734</v>
      </c>
      <c r="T176" s="98">
        <v>1025.4482310349492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625.93156416621287</v>
      </c>
      <c r="D177" s="33">
        <v>708.51297465231812</v>
      </c>
      <c r="E177" s="33">
        <v>685.07835742009081</v>
      </c>
      <c r="F177" s="33">
        <v>733.68496261170242</v>
      </c>
      <c r="G177" s="33">
        <v>717.53922954903067</v>
      </c>
      <c r="H177" s="33">
        <v>739.99395847372909</v>
      </c>
      <c r="I177" s="33">
        <v>703.21971154271569</v>
      </c>
      <c r="J177" s="33">
        <v>702.03668264152168</v>
      </c>
      <c r="K177" s="33">
        <v>742.43480420544972</v>
      </c>
      <c r="L177" s="33">
        <v>700.25848408082618</v>
      </c>
      <c r="M177" s="33">
        <v>662.22848455784185</v>
      </c>
      <c r="N177" s="33">
        <v>673.92574895342818</v>
      </c>
      <c r="O177" s="33">
        <v>701.28941140047573</v>
      </c>
      <c r="P177" s="33">
        <v>708.90363999423494</v>
      </c>
      <c r="Q177" s="33">
        <v>704.66757956577533</v>
      </c>
      <c r="R177" s="33">
        <v>734.97333113290085</v>
      </c>
      <c r="S177" s="33">
        <v>720.02978034901923</v>
      </c>
      <c r="T177" s="33">
        <v>704.97543768566629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5303.4186636202849</v>
      </c>
      <c r="J3" s="117">
        <f t="shared" si="0"/>
        <v>11522.181841931148</v>
      </c>
      <c r="K3" s="117">
        <f t="shared" si="0"/>
        <v>8088.402348274939</v>
      </c>
      <c r="L3" s="117">
        <f t="shared" si="0"/>
        <v>7585.5431559570106</v>
      </c>
      <c r="M3" s="117">
        <f t="shared" si="0"/>
        <v>0</v>
      </c>
      <c r="N3" s="117">
        <f t="shared" si="0"/>
        <v>4390.5398722880864</v>
      </c>
      <c r="O3" s="117">
        <f t="shared" si="0"/>
        <v>4187.8725126663194</v>
      </c>
      <c r="P3" s="117">
        <f t="shared" si="0"/>
        <v>6556.2043717823644</v>
      </c>
      <c r="Q3" s="117">
        <f t="shared" si="0"/>
        <v>8475.8422735180648</v>
      </c>
      <c r="R3" s="117">
        <f t="shared" ref="R3:V3" si="1">R4+R7+R9+R19</f>
        <v>5213.6320334902966</v>
      </c>
      <c r="S3" s="117">
        <f t="shared" si="1"/>
        <v>7593.3224682803684</v>
      </c>
      <c r="T3" s="117">
        <f t="shared" si="1"/>
        <v>6061.7350098477045</v>
      </c>
      <c r="U3" s="117">
        <f t="shared" si="1"/>
        <v>6059.5064925319166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3189.2322931772155</v>
      </c>
      <c r="J4" s="122">
        <f t="shared" si="3"/>
        <v>9730.1649938094142</v>
      </c>
      <c r="K4" s="122">
        <f t="shared" si="3"/>
        <v>5758.6508991644387</v>
      </c>
      <c r="L4" s="122">
        <f t="shared" si="3"/>
        <v>5224.9394938938622</v>
      </c>
      <c r="M4" s="122">
        <f t="shared" si="3"/>
        <v>0</v>
      </c>
      <c r="N4" s="122">
        <f t="shared" si="3"/>
        <v>821.56148672717222</v>
      </c>
      <c r="O4" s="122">
        <f t="shared" si="3"/>
        <v>1889.5258857124868</v>
      </c>
      <c r="P4" s="122">
        <f t="shared" si="3"/>
        <v>4352.0660822156324</v>
      </c>
      <c r="Q4" s="122">
        <f t="shared" si="3"/>
        <v>6024.7937887211638</v>
      </c>
      <c r="R4" s="122">
        <f t="shared" ref="R4:V4" si="4">SUM(R5:R6)</f>
        <v>2327.8316038855337</v>
      </c>
      <c r="S4" s="122">
        <f t="shared" si="4"/>
        <v>4546.9920808603501</v>
      </c>
      <c r="T4" s="122">
        <f t="shared" si="4"/>
        <v>3588.7870473317289</v>
      </c>
      <c r="U4" s="122">
        <f t="shared" si="4"/>
        <v>3370.6511716833406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3161.9123796323115</v>
      </c>
      <c r="J5" s="98">
        <v>9646.6051671919795</v>
      </c>
      <c r="K5" s="98">
        <v>5706.830627704162</v>
      </c>
      <c r="L5" s="98">
        <v>5180.5298452343495</v>
      </c>
      <c r="M5" s="98">
        <v>0</v>
      </c>
      <c r="N5" s="98">
        <v>815.36350890037204</v>
      </c>
      <c r="O5" s="98">
        <v>1873.8957509180157</v>
      </c>
      <c r="P5" s="98">
        <v>4315.0344507328418</v>
      </c>
      <c r="Q5" s="98">
        <v>5976.3554830961648</v>
      </c>
      <c r="R5" s="98">
        <v>2309.2273548944731</v>
      </c>
      <c r="S5" s="98">
        <v>4510.8319689576638</v>
      </c>
      <c r="T5" s="98">
        <v>3560.3601819422875</v>
      </c>
      <c r="U5" s="98">
        <v>3344.0315507766832</v>
      </c>
      <c r="V5" s="98">
        <v>0</v>
      </c>
      <c r="W5" s="98">
        <v>0</v>
      </c>
      <c r="X5" s="98">
        <v>0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27.319913544904097</v>
      </c>
      <c r="J6" s="98">
        <v>83.559826617434339</v>
      </c>
      <c r="K6" s="98">
        <v>51.820271460277006</v>
      </c>
      <c r="L6" s="98">
        <v>44.40964865951274</v>
      </c>
      <c r="M6" s="98">
        <v>0</v>
      </c>
      <c r="N6" s="98">
        <v>6.1979778268002379</v>
      </c>
      <c r="O6" s="98">
        <v>15.630134794471184</v>
      </c>
      <c r="P6" s="98">
        <v>37.031631482790914</v>
      </c>
      <c r="Q6" s="98">
        <v>48.438305624998527</v>
      </c>
      <c r="R6" s="98">
        <v>18.604248991060405</v>
      </c>
      <c r="S6" s="98">
        <v>36.160111902686246</v>
      </c>
      <c r="T6" s="98">
        <v>28.426865389441272</v>
      </c>
      <c r="U6" s="98">
        <v>26.61962090665725</v>
      </c>
      <c r="V6" s="98">
        <v>0</v>
      </c>
      <c r="W6" s="98">
        <v>0</v>
      </c>
      <c r="X6" s="98">
        <v>0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498.98805901121966</v>
      </c>
      <c r="J7" s="122">
        <f t="shared" si="6"/>
        <v>104.01799034789536</v>
      </c>
      <c r="K7" s="122">
        <f t="shared" si="6"/>
        <v>529.23851908287884</v>
      </c>
      <c r="L7" s="122">
        <f t="shared" si="6"/>
        <v>615.31910659830226</v>
      </c>
      <c r="M7" s="122">
        <f t="shared" si="6"/>
        <v>0</v>
      </c>
      <c r="N7" s="122">
        <f t="shared" si="6"/>
        <v>1922.2841270707981</v>
      </c>
      <c r="O7" s="122">
        <f t="shared" si="6"/>
        <v>552.92598890441025</v>
      </c>
      <c r="P7" s="122">
        <f t="shared" si="6"/>
        <v>433.8341484302245</v>
      </c>
      <c r="Q7" s="122">
        <f t="shared" si="6"/>
        <v>677.17860363110094</v>
      </c>
      <c r="R7" s="122">
        <f t="shared" si="6"/>
        <v>1039.3067947555076</v>
      </c>
      <c r="S7" s="122">
        <f t="shared" si="6"/>
        <v>1205.6469339695195</v>
      </c>
      <c r="T7" s="122">
        <f t="shared" si="6"/>
        <v>655.47500591777157</v>
      </c>
      <c r="U7" s="122">
        <f t="shared" si="6"/>
        <v>841.03606129257594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498.98805901121966</v>
      </c>
      <c r="J8" s="98">
        <f>IF(RES_hhdet_in_tes!J8=0,0,RES_hhdet_in_tes!J8*1000*11630/RES_hhdet_in_new!J5)</f>
        <v>104.01799034789536</v>
      </c>
      <c r="K8" s="98">
        <f>IF(RES_hhdet_in_tes!K8=0,0,RES_hhdet_in_tes!K8*1000*11630/RES_hhdet_in_new!K5)</f>
        <v>529.23851908287884</v>
      </c>
      <c r="L8" s="98">
        <f>IF(RES_hhdet_in_tes!L8=0,0,RES_hhdet_in_tes!L8*1000*11630/RES_hhdet_in_new!L5)</f>
        <v>615.31910659830226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1922.2841270707981</v>
      </c>
      <c r="O8" s="98">
        <f>IF(RES_hhdet_in_tes!O8=0,0,RES_hhdet_in_tes!O8*1000*11630/RES_hhdet_in_new!O5)</f>
        <v>552.92598890441025</v>
      </c>
      <c r="P8" s="98">
        <f>IF(RES_hhdet_in_tes!P8=0,0,RES_hhdet_in_tes!P8*1000*11630/RES_hhdet_in_new!P5)</f>
        <v>433.8341484302245</v>
      </c>
      <c r="Q8" s="98">
        <f>IF(RES_hhdet_in_tes!Q8=0,0,RES_hhdet_in_tes!Q8*1000*11630/RES_hhdet_in_new!Q5)</f>
        <v>677.17860363110094</v>
      </c>
      <c r="R8" s="98">
        <f>IF(RES_hhdet_in_tes!R8=0,0,RES_hhdet_in_tes!R8*1000*11630/RES_hhdet_in_new!R5)</f>
        <v>1039.3067947555076</v>
      </c>
      <c r="S8" s="98">
        <f>IF(RES_hhdet_in_tes!S8=0,0,RES_hhdet_in_tes!S8*1000*11630/RES_hhdet_in_new!S5)</f>
        <v>1205.6469339695195</v>
      </c>
      <c r="T8" s="98">
        <f>IF(RES_hhdet_in_tes!T8=0,0,RES_hhdet_in_tes!T8*1000*11630/RES_hhdet_in_new!T5)</f>
        <v>655.47500591777157</v>
      </c>
      <c r="U8" s="98">
        <f>IF(RES_hhdet_in_tes!U8=0,0,RES_hhdet_in_tes!U8*1000*11630/RES_hhdet_in_new!U5)</f>
        <v>841.03606129257594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1080.6331744182701</v>
      </c>
      <c r="J9" s="122">
        <v>1152.8415726741002</v>
      </c>
      <c r="K9" s="122">
        <v>1236.6319184232559</v>
      </c>
      <c r="L9" s="122">
        <v>1205.9942446262628</v>
      </c>
      <c r="M9" s="122">
        <v>0</v>
      </c>
      <c r="N9" s="122">
        <v>1148.9656757846478</v>
      </c>
      <c r="O9" s="122">
        <v>1185.317764239732</v>
      </c>
      <c r="P9" s="122">
        <v>1202.6091017838974</v>
      </c>
      <c r="Q9" s="122">
        <v>1214.9017466323378</v>
      </c>
      <c r="R9" s="122">
        <v>1261.1499931286357</v>
      </c>
      <c r="S9" s="122">
        <v>1261.0377597493489</v>
      </c>
      <c r="T9" s="122">
        <v>1216.5981382189959</v>
      </c>
      <c r="U9" s="122">
        <v>1224.9401072372973</v>
      </c>
      <c r="V9" s="122">
        <v>0</v>
      </c>
      <c r="W9" s="122">
        <v>0</v>
      </c>
      <c r="X9" s="122">
        <v>0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870.53365077395199</v>
      </c>
      <c r="O11" s="98">
        <v>1317.9708974537677</v>
      </c>
      <c r="P11" s="98">
        <v>1293.8276563690133</v>
      </c>
      <c r="Q11" s="98">
        <v>1225.290025669595</v>
      </c>
      <c r="R11" s="98">
        <v>0</v>
      </c>
      <c r="S11" s="98">
        <v>1246.2452637405338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1079.8505702833245</v>
      </c>
      <c r="J15" s="101">
        <v>1151.3122839266691</v>
      </c>
      <c r="K15" s="101">
        <v>1235.7780856165421</v>
      </c>
      <c r="L15" s="101">
        <v>1205.4686918337793</v>
      </c>
      <c r="M15" s="101">
        <v>0</v>
      </c>
      <c r="N15" s="101">
        <v>1151.4655082003317</v>
      </c>
      <c r="O15" s="101">
        <v>1186.1365821356144</v>
      </c>
      <c r="P15" s="101">
        <v>1203.0586780576232</v>
      </c>
      <c r="Q15" s="101">
        <v>1210.8984799366249</v>
      </c>
      <c r="R15" s="101">
        <v>1256.6378351687349</v>
      </c>
      <c r="S15" s="101">
        <v>1256.8034809038381</v>
      </c>
      <c r="T15" s="101">
        <v>1211.2125388745942</v>
      </c>
      <c r="U15" s="101">
        <v>1223.5529081379329</v>
      </c>
      <c r="V15" s="101">
        <v>0</v>
      </c>
      <c r="W15" s="101">
        <v>0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1080.6509608758827</v>
      </c>
      <c r="J16" s="104">
        <v>1152.9829354994929</v>
      </c>
      <c r="K16" s="104">
        <v>1237.0588348266131</v>
      </c>
      <c r="L16" s="104">
        <v>1206.2194815373273</v>
      </c>
      <c r="M16" s="104">
        <v>0</v>
      </c>
      <c r="N16" s="104">
        <v>1149.7933600684642</v>
      </c>
      <c r="O16" s="104">
        <v>1183.5946243075616</v>
      </c>
      <c r="P16" s="104">
        <v>1201.7103167848377</v>
      </c>
      <c r="Q16" s="104">
        <v>1215.2674457051182</v>
      </c>
      <c r="R16" s="104">
        <v>1262.6202468459066</v>
      </c>
      <c r="S16" s="104">
        <v>1262.5471664231948</v>
      </c>
      <c r="T16" s="104">
        <v>1217.8142412967638</v>
      </c>
      <c r="U16" s="104">
        <v>1225.6337067869792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223.60644808586946</v>
      </c>
      <c r="J17" s="98">
        <v>234.29517571214771</v>
      </c>
      <c r="K17" s="98">
        <v>253.52465089578968</v>
      </c>
      <c r="L17" s="98">
        <v>248.95190261819025</v>
      </c>
      <c r="M17" s="98">
        <v>0</v>
      </c>
      <c r="N17" s="98">
        <v>193.62238951537262</v>
      </c>
      <c r="O17" s="98">
        <v>217.67624352039735</v>
      </c>
      <c r="P17" s="98">
        <v>217.00887590559066</v>
      </c>
      <c r="Q17" s="98">
        <v>210.04238087908271</v>
      </c>
      <c r="R17" s="98">
        <v>245.29902171236756</v>
      </c>
      <c r="S17" s="98">
        <v>246.42920352312677</v>
      </c>
      <c r="T17" s="98">
        <v>218.63681785125101</v>
      </c>
      <c r="U17" s="98">
        <v>200.29323920801048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857.04451279001307</v>
      </c>
      <c r="J18" s="98">
        <v>918.68775978734516</v>
      </c>
      <c r="K18" s="98">
        <v>983.53418393082325</v>
      </c>
      <c r="L18" s="98">
        <v>957.26757891913678</v>
      </c>
      <c r="M18" s="98">
        <v>0</v>
      </c>
      <c r="N18" s="98">
        <v>956.17097055309137</v>
      </c>
      <c r="O18" s="98">
        <v>965.91838078716432</v>
      </c>
      <c r="P18" s="98">
        <v>984.701440879247</v>
      </c>
      <c r="Q18" s="98">
        <v>1005.2250648260359</v>
      </c>
      <c r="R18" s="98">
        <v>1017.3212251335391</v>
      </c>
      <c r="S18" s="98">
        <v>1016.1179629000678</v>
      </c>
      <c r="T18" s="98">
        <v>999.17742344551289</v>
      </c>
      <c r="U18" s="98">
        <v>1025.3404675789686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534.5651370135796</v>
      </c>
      <c r="J19" s="122">
        <v>535.15728509973735</v>
      </c>
      <c r="K19" s="122">
        <v>563.8810116043652</v>
      </c>
      <c r="L19" s="122">
        <v>539.29031083858331</v>
      </c>
      <c r="M19" s="122">
        <v>0</v>
      </c>
      <c r="N19" s="122">
        <v>497.72858270546834</v>
      </c>
      <c r="O19" s="122">
        <v>560.10287380968975</v>
      </c>
      <c r="P19" s="122">
        <v>567.69503935261037</v>
      </c>
      <c r="Q19" s="122">
        <v>558.96813453346203</v>
      </c>
      <c r="R19" s="122">
        <v>585.34364172062055</v>
      </c>
      <c r="S19" s="122">
        <v>579.64569370114987</v>
      </c>
      <c r="T19" s="122">
        <v>600.87481837920882</v>
      </c>
      <c r="U19" s="122">
        <v>622.87915231870238</v>
      </c>
      <c r="V19" s="122">
        <v>0</v>
      </c>
      <c r="W19" s="122">
        <v>0</v>
      </c>
      <c r="X19" s="122">
        <v>0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550.85850180229579</v>
      </c>
      <c r="J21" s="98">
        <v>556.55598043082864</v>
      </c>
      <c r="K21" s="98">
        <v>491.37866651481744</v>
      </c>
      <c r="L21" s="98">
        <v>610.71974143223645</v>
      </c>
      <c r="M21" s="98">
        <v>0</v>
      </c>
      <c r="N21" s="98">
        <v>179.50159320032486</v>
      </c>
      <c r="O21" s="98">
        <v>651.93570247508092</v>
      </c>
      <c r="P21" s="98">
        <v>633.23505946457635</v>
      </c>
      <c r="Q21" s="98">
        <v>554.38161699827026</v>
      </c>
      <c r="R21" s="98">
        <v>520.43071796802974</v>
      </c>
      <c r="S21" s="98">
        <v>517.12508390616051</v>
      </c>
      <c r="T21" s="98">
        <v>622.80843077857094</v>
      </c>
      <c r="U21" s="98">
        <v>644.14188169179249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533.80730609317413</v>
      </c>
      <c r="J22" s="33">
        <v>534.12186435791034</v>
      </c>
      <c r="K22" s="33">
        <v>566.25813767287491</v>
      </c>
      <c r="L22" s="33">
        <v>535.5308671231279</v>
      </c>
      <c r="M22" s="33">
        <v>0</v>
      </c>
      <c r="N22" s="33">
        <v>520.09047926528922</v>
      </c>
      <c r="O22" s="33">
        <v>545.13378635324329</v>
      </c>
      <c r="P22" s="33">
        <v>556.30073822048814</v>
      </c>
      <c r="Q22" s="33">
        <v>559.72717088611716</v>
      </c>
      <c r="R22" s="33">
        <v>593.38047989951281</v>
      </c>
      <c r="S22" s="33">
        <v>593.06104721991301</v>
      </c>
      <c r="T22" s="33">
        <v>593.04138537943641</v>
      </c>
      <c r="U22" s="33">
        <v>612.24778763215716</v>
      </c>
      <c r="V22" s="33">
        <v>0</v>
      </c>
      <c r="W22" s="33">
        <v>0</v>
      </c>
      <c r="X22" s="33">
        <v>0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7829.171358136844</v>
      </c>
      <c r="H24" s="117">
        <f t="shared" si="7"/>
        <v>8090.4820111295303</v>
      </c>
      <c r="I24" s="117">
        <f t="shared" si="7"/>
        <v>7513.9501333112457</v>
      </c>
      <c r="J24" s="117">
        <f t="shared" si="7"/>
        <v>7247.1794876196846</v>
      </c>
      <c r="K24" s="117">
        <f t="shared" si="7"/>
        <v>6557.342950096081</v>
      </c>
      <c r="L24" s="117">
        <f t="shared" si="7"/>
        <v>7397.7818047283199</v>
      </c>
      <c r="M24" s="117">
        <f t="shared" si="7"/>
        <v>6471.015012347505</v>
      </c>
      <c r="N24" s="117">
        <f t="shared" si="7"/>
        <v>5248.4515895698314</v>
      </c>
      <c r="O24" s="117">
        <f t="shared" si="7"/>
        <v>6951.0175866273794</v>
      </c>
      <c r="P24" s="117">
        <f t="shared" si="7"/>
        <v>9092.6081340792789</v>
      </c>
      <c r="Q24" s="117">
        <f t="shared" si="7"/>
        <v>8268.5704557921345</v>
      </c>
      <c r="R24" s="117">
        <f t="shared" ref="R24:V24" si="8">R25+R28+R30+R39</f>
        <v>8292.8755090682353</v>
      </c>
      <c r="S24" s="117">
        <f t="shared" si="8"/>
        <v>8341.2612857719232</v>
      </c>
      <c r="T24" s="117">
        <f t="shared" si="8"/>
        <v>0</v>
      </c>
      <c r="U24" s="117">
        <f t="shared" si="8"/>
        <v>0</v>
      </c>
      <c r="V24" s="117">
        <f t="shared" si="8"/>
        <v>3754.7847857004776</v>
      </c>
      <c r="W24" s="117">
        <f t="shared" ref="W24:Y24" si="9">W25+W28+W30+W39</f>
        <v>6209.242004444528</v>
      </c>
      <c r="X24" s="117">
        <f t="shared" si="9"/>
        <v>6603.7096667485148</v>
      </c>
      <c r="Y24" s="117">
        <f t="shared" si="9"/>
        <v>7907.2932958191032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5671.171171577329</v>
      </c>
      <c r="H25" s="122">
        <f t="shared" si="10"/>
        <v>5719.2704439903227</v>
      </c>
      <c r="I25" s="122">
        <f t="shared" si="10"/>
        <v>5461.3831270192895</v>
      </c>
      <c r="J25" s="122">
        <f t="shared" si="10"/>
        <v>5461.7954851436016</v>
      </c>
      <c r="K25" s="122">
        <f t="shared" si="10"/>
        <v>4261.127688918732</v>
      </c>
      <c r="L25" s="122">
        <f t="shared" si="10"/>
        <v>4927.8189262640144</v>
      </c>
      <c r="M25" s="122">
        <f t="shared" si="10"/>
        <v>4043.9962321343978</v>
      </c>
      <c r="N25" s="122">
        <f t="shared" si="10"/>
        <v>1657.288518639295</v>
      </c>
      <c r="O25" s="122">
        <f t="shared" si="10"/>
        <v>4658.4336029245078</v>
      </c>
      <c r="P25" s="122">
        <f t="shared" si="10"/>
        <v>6888.8486793883403</v>
      </c>
      <c r="Q25" s="122">
        <f t="shared" si="10"/>
        <v>5824.8795828819311</v>
      </c>
      <c r="R25" s="122">
        <f t="shared" ref="R25:V25" si="11">SUM(R26:R27)</f>
        <v>5419.4899543276415</v>
      </c>
      <c r="S25" s="122">
        <f t="shared" si="11"/>
        <v>5287.0262723820106</v>
      </c>
      <c r="T25" s="122">
        <f t="shared" si="11"/>
        <v>0</v>
      </c>
      <c r="U25" s="122">
        <f t="shared" si="11"/>
        <v>0</v>
      </c>
      <c r="V25" s="122">
        <f t="shared" si="11"/>
        <v>980.41935877802894</v>
      </c>
      <c r="W25" s="122">
        <f t="shared" ref="W25:Y25" si="12">SUM(W26:W27)</f>
        <v>3453.5885063349037</v>
      </c>
      <c r="X25" s="122">
        <f t="shared" si="12"/>
        <v>3624.2339469949738</v>
      </c>
      <c r="Y25" s="122">
        <f t="shared" si="12"/>
        <v>2985.6395448510602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5540.1738865697198</v>
      </c>
      <c r="H26" s="98">
        <v>5590.4578844562311</v>
      </c>
      <c r="I26" s="98">
        <v>5345.9073414408977</v>
      </c>
      <c r="J26" s="98">
        <v>5346.0259999450745</v>
      </c>
      <c r="K26" s="98">
        <v>4166.5430559175247</v>
      </c>
      <c r="L26" s="98">
        <v>4824.4264688957746</v>
      </c>
      <c r="M26" s="98">
        <v>3959.3906541693036</v>
      </c>
      <c r="N26" s="98">
        <v>1626.3812159324677</v>
      </c>
      <c r="O26" s="98">
        <v>4563.2780284294231</v>
      </c>
      <c r="P26" s="98">
        <v>6744.1528570732189</v>
      </c>
      <c r="Q26" s="98">
        <v>5709.1971091614869</v>
      </c>
      <c r="R26" s="98">
        <v>5312.4900019949382</v>
      </c>
      <c r="S26" s="98">
        <v>5183.1522168530855</v>
      </c>
      <c r="T26" s="98">
        <v>0</v>
      </c>
      <c r="U26" s="98">
        <v>0</v>
      </c>
      <c r="V26" s="98">
        <v>961.32635867061379</v>
      </c>
      <c r="W26" s="98">
        <v>3386.3978494159396</v>
      </c>
      <c r="X26" s="98">
        <v>3553.7242263477551</v>
      </c>
      <c r="Y26" s="98">
        <v>2927.4952973155691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130.99728500760921</v>
      </c>
      <c r="H27" s="98">
        <v>128.81255953409183</v>
      </c>
      <c r="I27" s="98">
        <v>115.47578557839188</v>
      </c>
      <c r="J27" s="98">
        <v>115.76948519852705</v>
      </c>
      <c r="K27" s="98">
        <v>94.584633001206967</v>
      </c>
      <c r="L27" s="98">
        <v>103.39245736824007</v>
      </c>
      <c r="M27" s="98">
        <v>84.605577965094369</v>
      </c>
      <c r="N27" s="98">
        <v>30.90730270682722</v>
      </c>
      <c r="O27" s="98">
        <v>95.155574495084466</v>
      </c>
      <c r="P27" s="98">
        <v>144.69582231512152</v>
      </c>
      <c r="Q27" s="98">
        <v>115.68247372044436</v>
      </c>
      <c r="R27" s="98">
        <v>106.99995233270286</v>
      </c>
      <c r="S27" s="98">
        <v>103.87405552892531</v>
      </c>
      <c r="T27" s="98">
        <v>0</v>
      </c>
      <c r="U27" s="98">
        <v>0</v>
      </c>
      <c r="V27" s="98">
        <v>19.093000107415186</v>
      </c>
      <c r="W27" s="98">
        <v>67.190656918964265</v>
      </c>
      <c r="X27" s="98">
        <v>70.509720647218899</v>
      </c>
      <c r="Y27" s="98">
        <v>58.144247535491118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568.37412735166822</v>
      </c>
      <c r="H28" s="122">
        <f t="shared" si="13"/>
        <v>730.66923130027135</v>
      </c>
      <c r="I28" s="122">
        <f t="shared" si="13"/>
        <v>437.32914173569259</v>
      </c>
      <c r="J28" s="122">
        <f t="shared" si="13"/>
        <v>97.410429729856205</v>
      </c>
      <c r="K28" s="122">
        <f t="shared" si="13"/>
        <v>496.2712744625689</v>
      </c>
      <c r="L28" s="122">
        <f t="shared" si="13"/>
        <v>725.68346724124115</v>
      </c>
      <c r="M28" s="122">
        <f t="shared" si="13"/>
        <v>720.40513219218326</v>
      </c>
      <c r="N28" s="122">
        <f t="shared" si="13"/>
        <v>1944.4713232394488</v>
      </c>
      <c r="O28" s="122">
        <f t="shared" si="13"/>
        <v>547.12631137313645</v>
      </c>
      <c r="P28" s="122">
        <f t="shared" si="13"/>
        <v>433.43910731892402</v>
      </c>
      <c r="Q28" s="122">
        <f t="shared" si="13"/>
        <v>669.80235703284438</v>
      </c>
      <c r="R28" s="122">
        <f t="shared" si="13"/>
        <v>1027.1658954559609</v>
      </c>
      <c r="S28" s="122">
        <f t="shared" si="13"/>
        <v>1213.6264349947141</v>
      </c>
      <c r="T28" s="122">
        <f t="shared" si="13"/>
        <v>0</v>
      </c>
      <c r="U28" s="122">
        <f t="shared" si="13"/>
        <v>0</v>
      </c>
      <c r="V28" s="122">
        <f t="shared" si="13"/>
        <v>833.56258683313513</v>
      </c>
      <c r="W28" s="122">
        <f t="shared" si="13"/>
        <v>755.08378905651284</v>
      </c>
      <c r="X28" s="122">
        <f t="shared" si="13"/>
        <v>919.81393239589102</v>
      </c>
      <c r="Y28" s="122">
        <f t="shared" si="13"/>
        <v>3001.5871514266964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568.37412735166822</v>
      </c>
      <c r="H29" s="98">
        <f>IF(RES_hhdet_in_tes!H29=0,0,RES_hhdet_in_tes!H29*1000*11630/RES_hhdet_in_new!H26)</f>
        <v>730.66923130027135</v>
      </c>
      <c r="I29" s="98">
        <f>IF(RES_hhdet_in_tes!I29=0,0,RES_hhdet_in_tes!I29*1000*11630/RES_hhdet_in_new!I26)</f>
        <v>437.32914173569259</v>
      </c>
      <c r="J29" s="98">
        <f>IF(RES_hhdet_in_tes!J29=0,0,RES_hhdet_in_tes!J29*1000*11630/RES_hhdet_in_new!J26)</f>
        <v>97.410429729856205</v>
      </c>
      <c r="K29" s="98">
        <f>IF(RES_hhdet_in_tes!K29=0,0,RES_hhdet_in_tes!K29*1000*11630/RES_hhdet_in_new!K26)</f>
        <v>496.2712744625689</v>
      </c>
      <c r="L29" s="98">
        <f>IF(RES_hhdet_in_tes!L29=0,0,RES_hhdet_in_tes!L29*1000*11630/RES_hhdet_in_new!L26)</f>
        <v>725.68346724124115</v>
      </c>
      <c r="M29" s="98">
        <f>IF(RES_hhdet_in_tes!M29=0,0,RES_hhdet_in_tes!M29*1000*11630/RES_hhdet_in_new!M26)</f>
        <v>720.40513219218326</v>
      </c>
      <c r="N29" s="98">
        <f>IF(RES_hhdet_in_tes!N29=0,0,RES_hhdet_in_tes!N29*1000*11630/RES_hhdet_in_new!N26)</f>
        <v>1944.4713232394488</v>
      </c>
      <c r="O29" s="98">
        <f>IF(RES_hhdet_in_tes!O29=0,0,RES_hhdet_in_tes!O29*1000*11630/RES_hhdet_in_new!O26)</f>
        <v>547.12631137313645</v>
      </c>
      <c r="P29" s="98">
        <f>IF(RES_hhdet_in_tes!P29=0,0,RES_hhdet_in_tes!P29*1000*11630/RES_hhdet_in_new!P26)</f>
        <v>433.43910731892402</v>
      </c>
      <c r="Q29" s="98">
        <f>IF(RES_hhdet_in_tes!Q29=0,0,RES_hhdet_in_tes!Q29*1000*11630/RES_hhdet_in_new!Q26)</f>
        <v>669.80235703284438</v>
      </c>
      <c r="R29" s="98">
        <f>IF(RES_hhdet_in_tes!R29=0,0,RES_hhdet_in_tes!R29*1000*11630/RES_hhdet_in_new!R26)</f>
        <v>1027.1658954559609</v>
      </c>
      <c r="S29" s="98">
        <f>IF(RES_hhdet_in_tes!S29=0,0,RES_hhdet_in_tes!S29*1000*11630/RES_hhdet_in_new!S26)</f>
        <v>1213.6264349947141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833.56258683313513</v>
      </c>
      <c r="W29" s="98">
        <f>IF(RES_hhdet_in_tes!W29=0,0,RES_hhdet_in_tes!W29*1000*11630/RES_hhdet_in_new!W26)</f>
        <v>755.08378905651284</v>
      </c>
      <c r="X29" s="98">
        <f>IF(RES_hhdet_in_tes!X29=0,0,RES_hhdet_in_tes!X29*1000*11630/RES_hhdet_in_new!X26)</f>
        <v>919.81393239589102</v>
      </c>
      <c r="Y29" s="98">
        <f>IF(RES_hhdet_in_tes!Y29=0,0,RES_hhdet_in_tes!Y29*1000*11630/RES_hhdet_in_new!Y26)</f>
        <v>3001.5871514266964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1047.6757811667981</v>
      </c>
      <c r="H30" s="122">
        <v>1081.4235565667614</v>
      </c>
      <c r="I30" s="122">
        <v>1080.5933475444754</v>
      </c>
      <c r="J30" s="122">
        <v>1152.8379860510336</v>
      </c>
      <c r="K30" s="122">
        <v>1236.5983929223187</v>
      </c>
      <c r="L30" s="122">
        <v>1205.8296639670521</v>
      </c>
      <c r="M30" s="122">
        <v>1195.0997003316093</v>
      </c>
      <c r="N30" s="122">
        <v>1149.3179349041152</v>
      </c>
      <c r="O30" s="122">
        <v>1185.3148763415463</v>
      </c>
      <c r="P30" s="122">
        <v>1202.6342823544146</v>
      </c>
      <c r="Q30" s="122">
        <v>1214.9124079001306</v>
      </c>
      <c r="R30" s="122">
        <v>1260.9911585121345</v>
      </c>
      <c r="S30" s="122">
        <v>1261.0282976961535</v>
      </c>
      <c r="T30" s="122">
        <v>0</v>
      </c>
      <c r="U30" s="122">
        <v>0</v>
      </c>
      <c r="V30" s="122">
        <v>1232.7245454977035</v>
      </c>
      <c r="W30" s="122">
        <v>1318.1357581387801</v>
      </c>
      <c r="X30" s="122">
        <v>1365.1029213219479</v>
      </c>
      <c r="Y30" s="122">
        <v>1339.4495755079388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1109.8079000987821</v>
      </c>
      <c r="I31" s="98">
        <v>1061.8572225337016</v>
      </c>
      <c r="J31" s="98">
        <v>1150.8534419568498</v>
      </c>
      <c r="K31" s="98">
        <v>1227.3129435512574</v>
      </c>
      <c r="L31" s="98">
        <v>1162.4303777351986</v>
      </c>
      <c r="M31" s="98">
        <v>973.43366615606226</v>
      </c>
      <c r="N31" s="98">
        <v>870.53365077395199</v>
      </c>
      <c r="O31" s="98">
        <v>1317.970897453768</v>
      </c>
      <c r="P31" s="98">
        <v>1293.8276563690133</v>
      </c>
      <c r="Q31" s="98">
        <v>1225.2900256695953</v>
      </c>
      <c r="R31" s="98">
        <v>1202.573410918935</v>
      </c>
      <c r="S31" s="98">
        <v>1246.2452637405338</v>
      </c>
      <c r="T31" s="98">
        <v>0</v>
      </c>
      <c r="U31" s="98">
        <v>0</v>
      </c>
      <c r="V31" s="98">
        <v>1273.503732555364</v>
      </c>
      <c r="W31" s="98">
        <v>1302.5496983418379</v>
      </c>
      <c r="X31" s="98">
        <v>1353.8574138763609</v>
      </c>
      <c r="Y31" s="98">
        <v>1363.7577509313101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1318.6941185865089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1355.6699397675527</v>
      </c>
      <c r="Y32" s="98">
        <v>1368.9897137279606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246.97994619279618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253.21620944809831</v>
      </c>
      <c r="Y33" s="101">
        <v>216.86225833514504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1071.7141723937127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1102.4537303194543</v>
      </c>
      <c r="Y34" s="104">
        <v>1152.1274553928158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1047.8842880235677</v>
      </c>
      <c r="H35" s="101">
        <v>1081.3650827850281</v>
      </c>
      <c r="I35" s="101">
        <v>1079.8505702833247</v>
      </c>
      <c r="J35" s="101">
        <v>1151.3122839266694</v>
      </c>
      <c r="K35" s="101">
        <v>1235.7780856165418</v>
      </c>
      <c r="L35" s="101">
        <v>1205.4686918337793</v>
      </c>
      <c r="M35" s="101">
        <v>1196.1542493210836</v>
      </c>
      <c r="N35" s="101">
        <v>1151.4655082003319</v>
      </c>
      <c r="O35" s="101">
        <v>1186.1365821356142</v>
      </c>
      <c r="P35" s="101">
        <v>1203.0586780576232</v>
      </c>
      <c r="Q35" s="101">
        <v>1210.8984799366249</v>
      </c>
      <c r="R35" s="101">
        <v>1256.6378351687349</v>
      </c>
      <c r="S35" s="101">
        <v>1256.8034809038384</v>
      </c>
      <c r="T35" s="101">
        <v>0</v>
      </c>
      <c r="U35" s="101">
        <v>0</v>
      </c>
      <c r="V35" s="101">
        <v>1233.2673297411279</v>
      </c>
      <c r="W35" s="101">
        <v>1319.5072533617299</v>
      </c>
      <c r="X35" s="101">
        <v>0</v>
      </c>
      <c r="Y35" s="101">
        <v>0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1047.5495796482269</v>
      </c>
      <c r="H36" s="104">
        <v>1081.2790847611639</v>
      </c>
      <c r="I36" s="104">
        <v>1080.6509608758824</v>
      </c>
      <c r="J36" s="104">
        <v>1152.9829354994929</v>
      </c>
      <c r="K36" s="104">
        <v>1237.0588348266133</v>
      </c>
      <c r="L36" s="104">
        <v>1206.2194815373275</v>
      </c>
      <c r="M36" s="104">
        <v>1195.853010638773</v>
      </c>
      <c r="N36" s="104">
        <v>1149.7933600684639</v>
      </c>
      <c r="O36" s="104">
        <v>1183.5946243075616</v>
      </c>
      <c r="P36" s="104">
        <v>1201.7103167848377</v>
      </c>
      <c r="Q36" s="104">
        <v>1215.2674457051182</v>
      </c>
      <c r="R36" s="104">
        <v>1262.6202468459069</v>
      </c>
      <c r="S36" s="104">
        <v>1262.5471664231943</v>
      </c>
      <c r="T36" s="104">
        <v>0</v>
      </c>
      <c r="U36" s="104">
        <v>0</v>
      </c>
      <c r="V36" s="104">
        <v>1232.1347498471464</v>
      </c>
      <c r="W36" s="104">
        <v>1317.8679377659121</v>
      </c>
      <c r="X36" s="104">
        <v>1365.147606001053</v>
      </c>
      <c r="Y36" s="104">
        <v>1339.3595433585683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238.18693751762007</v>
      </c>
      <c r="H37" s="98">
        <v>221.20086965303958</v>
      </c>
      <c r="I37" s="98">
        <v>223.60644808586946</v>
      </c>
      <c r="J37" s="98">
        <v>234.29517571214768</v>
      </c>
      <c r="K37" s="98">
        <v>253.52465089578965</v>
      </c>
      <c r="L37" s="98">
        <v>248.95190261819033</v>
      </c>
      <c r="M37" s="98">
        <v>241.42686451662922</v>
      </c>
      <c r="N37" s="98">
        <v>193.62238951537259</v>
      </c>
      <c r="O37" s="98">
        <v>217.67624352039729</v>
      </c>
      <c r="P37" s="98">
        <v>217.0088759055906</v>
      </c>
      <c r="Q37" s="98">
        <v>210.04238087908274</v>
      </c>
      <c r="R37" s="98">
        <v>245.29902171236765</v>
      </c>
      <c r="S37" s="98">
        <v>246.42920352312669</v>
      </c>
      <c r="T37" s="98">
        <v>0</v>
      </c>
      <c r="U37" s="98">
        <v>0</v>
      </c>
      <c r="V37" s="98">
        <v>189.479439588947</v>
      </c>
      <c r="W37" s="98">
        <v>247.98136115023539</v>
      </c>
      <c r="X37" s="98">
        <v>260.40293018146946</v>
      </c>
      <c r="Y37" s="98">
        <v>209.24548997576656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809.36264213060679</v>
      </c>
      <c r="H38" s="98">
        <v>860.07821510812425</v>
      </c>
      <c r="I38" s="98">
        <v>857.04451279001285</v>
      </c>
      <c r="J38" s="98">
        <v>918.68775978734527</v>
      </c>
      <c r="K38" s="98">
        <v>983.53418393082359</v>
      </c>
      <c r="L38" s="98">
        <v>957.26757891913701</v>
      </c>
      <c r="M38" s="98">
        <v>954.42614612214368</v>
      </c>
      <c r="N38" s="98">
        <v>956.17097055309137</v>
      </c>
      <c r="O38" s="98">
        <v>965.91838078716421</v>
      </c>
      <c r="P38" s="98">
        <v>984.70144087924723</v>
      </c>
      <c r="Q38" s="98">
        <v>1005.2250648260355</v>
      </c>
      <c r="R38" s="98">
        <v>1017.3212251335393</v>
      </c>
      <c r="S38" s="98">
        <v>1016.1179629000678</v>
      </c>
      <c r="T38" s="98">
        <v>0</v>
      </c>
      <c r="U38" s="98">
        <v>0</v>
      </c>
      <c r="V38" s="98">
        <v>1042.6553102581993</v>
      </c>
      <c r="W38" s="98">
        <v>1069.8865766156766</v>
      </c>
      <c r="X38" s="98">
        <v>1104.7446758195836</v>
      </c>
      <c r="Y38" s="98">
        <v>1130.1140533828018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541.9502780410495</v>
      </c>
      <c r="H39" s="122">
        <v>559.11877927217449</v>
      </c>
      <c r="I39" s="122">
        <v>534.64451701178893</v>
      </c>
      <c r="J39" s="122">
        <v>535.13558669519352</v>
      </c>
      <c r="K39" s="122">
        <v>563.34559379246207</v>
      </c>
      <c r="L39" s="122">
        <v>538.44974725601219</v>
      </c>
      <c r="M39" s="122">
        <v>511.51394768931419</v>
      </c>
      <c r="N39" s="122">
        <v>497.3738127869733</v>
      </c>
      <c r="O39" s="122">
        <v>560.14279598818882</v>
      </c>
      <c r="P39" s="122">
        <v>567.68606501760098</v>
      </c>
      <c r="Q39" s="122">
        <v>558.97610797722825</v>
      </c>
      <c r="R39" s="122">
        <v>585.22850077249893</v>
      </c>
      <c r="S39" s="122">
        <v>579.58028069904447</v>
      </c>
      <c r="T39" s="122">
        <v>0</v>
      </c>
      <c r="U39" s="122">
        <v>0</v>
      </c>
      <c r="V39" s="122">
        <v>708.07829459161019</v>
      </c>
      <c r="W39" s="122">
        <v>682.43395091433149</v>
      </c>
      <c r="X39" s="122">
        <v>694.55886603570116</v>
      </c>
      <c r="Y39" s="122">
        <v>580.61702403340757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528.33083769042901</v>
      </c>
      <c r="H40" s="98">
        <v>530.02604832863335</v>
      </c>
      <c r="I40" s="98">
        <v>550.85850180229579</v>
      </c>
      <c r="J40" s="98">
        <v>556.55598043082853</v>
      </c>
      <c r="K40" s="98">
        <v>491.3786665148175</v>
      </c>
      <c r="L40" s="98">
        <v>610.71974143223633</v>
      </c>
      <c r="M40" s="98">
        <v>571.78413035875997</v>
      </c>
      <c r="N40" s="98">
        <v>179.50159320032492</v>
      </c>
      <c r="O40" s="98">
        <v>651.93570247508103</v>
      </c>
      <c r="P40" s="98">
        <v>633.23505946457624</v>
      </c>
      <c r="Q40" s="98">
        <v>554.38161699827026</v>
      </c>
      <c r="R40" s="98">
        <v>520.43071796802985</v>
      </c>
      <c r="S40" s="98">
        <v>517.1250839061604</v>
      </c>
      <c r="T40" s="98">
        <v>0</v>
      </c>
      <c r="U40" s="98">
        <v>0</v>
      </c>
      <c r="V40" s="98">
        <v>738.28112800158874</v>
      </c>
      <c r="W40" s="98">
        <v>710.58937224397675</v>
      </c>
      <c r="X40" s="98">
        <v>665.07158780778946</v>
      </c>
      <c r="Y40" s="98">
        <v>594.16487597259834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542.41195398513821</v>
      </c>
      <c r="H41" s="33">
        <v>560.53008622007405</v>
      </c>
      <c r="I41" s="33">
        <v>533.80730609317425</v>
      </c>
      <c r="J41" s="33">
        <v>534.12186435791034</v>
      </c>
      <c r="K41" s="33">
        <v>566.25813767287502</v>
      </c>
      <c r="L41" s="33">
        <v>535.53086712312779</v>
      </c>
      <c r="M41" s="33">
        <v>508.39510936688271</v>
      </c>
      <c r="N41" s="33">
        <v>520.09047926528933</v>
      </c>
      <c r="O41" s="33">
        <v>545.13378635324329</v>
      </c>
      <c r="P41" s="33">
        <v>556.30073822048826</v>
      </c>
      <c r="Q41" s="33">
        <v>559.72717088611716</v>
      </c>
      <c r="R41" s="33">
        <v>593.38047989951292</v>
      </c>
      <c r="S41" s="33">
        <v>593.06104721991301</v>
      </c>
      <c r="T41" s="33">
        <v>0</v>
      </c>
      <c r="U41" s="33">
        <v>0</v>
      </c>
      <c r="V41" s="33">
        <v>697.9358869383334</v>
      </c>
      <c r="W41" s="33">
        <v>675.39826480989518</v>
      </c>
      <c r="X41" s="33">
        <v>700.24896032748302</v>
      </c>
      <c r="Y41" s="33">
        <v>577.76736538424518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6413.0511357545975</v>
      </c>
      <c r="D43" s="117">
        <f t="shared" si="14"/>
        <v>6607.1666647727234</v>
      </c>
      <c r="E43" s="117">
        <f t="shared" si="14"/>
        <v>7784.472620784325</v>
      </c>
      <c r="F43" s="117">
        <f t="shared" si="14"/>
        <v>7272.7504960213091</v>
      </c>
      <c r="G43" s="117">
        <f t="shared" si="14"/>
        <v>7869.2831937338324</v>
      </c>
      <c r="H43" s="117">
        <f t="shared" si="14"/>
        <v>8164.9678479775002</v>
      </c>
      <c r="I43" s="117">
        <f t="shared" si="14"/>
        <v>7490.6093178776873</v>
      </c>
      <c r="J43" s="117">
        <f t="shared" si="14"/>
        <v>7222.0036718734418</v>
      </c>
      <c r="K43" s="117">
        <f t="shared" si="14"/>
        <v>7032.3160697416624</v>
      </c>
      <c r="L43" s="117">
        <f t="shared" si="14"/>
        <v>6888.6451362394282</v>
      </c>
      <c r="M43" s="117">
        <f t="shared" si="14"/>
        <v>8816.2116147274264</v>
      </c>
      <c r="N43" s="117">
        <f t="shared" si="14"/>
        <v>8678.5094387128338</v>
      </c>
      <c r="O43" s="117">
        <f t="shared" si="14"/>
        <v>4796.6542672254109</v>
      </c>
      <c r="P43" s="117">
        <f t="shared" si="14"/>
        <v>4828.2675536822844</v>
      </c>
      <c r="Q43" s="117">
        <f t="shared" si="14"/>
        <v>5848.2720268533985</v>
      </c>
      <c r="R43" s="117">
        <f t="shared" ref="R43:V43" si="15">R44+R47+R49+R58</f>
        <v>6481.2131003792156</v>
      </c>
      <c r="S43" s="117">
        <f t="shared" si="15"/>
        <v>6754.2369376036795</v>
      </c>
      <c r="T43" s="117">
        <f t="shared" si="15"/>
        <v>5639.148421041712</v>
      </c>
      <c r="U43" s="117">
        <f t="shared" si="15"/>
        <v>6008.7477994567307</v>
      </c>
      <c r="V43" s="117">
        <f t="shared" si="15"/>
        <v>6577.445740481031</v>
      </c>
      <c r="W43" s="117">
        <f t="shared" ref="W43:Y43" si="16">W44+W47+W49+W58</f>
        <v>5969.502937527629</v>
      </c>
      <c r="X43" s="117">
        <f t="shared" si="16"/>
        <v>6734.8469714847815</v>
      </c>
      <c r="Y43" s="117">
        <f t="shared" si="16"/>
        <v>7410.9922966384183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4589.4072334755556</v>
      </c>
      <c r="D44" s="122">
        <f t="shared" si="17"/>
        <v>4818.5093617030543</v>
      </c>
      <c r="E44" s="122">
        <f t="shared" si="17"/>
        <v>5704.927139960444</v>
      </c>
      <c r="F44" s="122">
        <f t="shared" si="17"/>
        <v>5396.6094859074192</v>
      </c>
      <c r="G44" s="122">
        <f t="shared" si="17"/>
        <v>5709.3731774120151</v>
      </c>
      <c r="H44" s="122">
        <f t="shared" si="17"/>
        <v>5793.1424717213431</v>
      </c>
      <c r="I44" s="122">
        <f t="shared" si="17"/>
        <v>5438.8817277063481</v>
      </c>
      <c r="J44" s="122">
        <f t="shared" si="17"/>
        <v>5434.6813952985758</v>
      </c>
      <c r="K44" s="122">
        <f t="shared" si="17"/>
        <v>4738.2186735543073</v>
      </c>
      <c r="L44" s="122">
        <f t="shared" si="17"/>
        <v>4422.9296150227256</v>
      </c>
      <c r="M44" s="122">
        <f t="shared" si="17"/>
        <v>6384.874292911185</v>
      </c>
      <c r="N44" s="122">
        <f t="shared" si="17"/>
        <v>5079.2127331198317</v>
      </c>
      <c r="O44" s="122">
        <f t="shared" si="17"/>
        <v>2514.2245490477712</v>
      </c>
      <c r="P44" s="122">
        <f t="shared" si="17"/>
        <v>2625.1140024579981</v>
      </c>
      <c r="Q44" s="122">
        <f t="shared" si="17"/>
        <v>4073.2774102621629</v>
      </c>
      <c r="R44" s="122">
        <f t="shared" ref="R44:V44" si="18">SUM(R45:R46)</f>
        <v>3609.4487100684491</v>
      </c>
      <c r="S44" s="122">
        <f t="shared" si="18"/>
        <v>3710.7641571883769</v>
      </c>
      <c r="T44" s="122">
        <f t="shared" si="18"/>
        <v>3112.5383589035855</v>
      </c>
      <c r="U44" s="122">
        <f t="shared" si="18"/>
        <v>3430.1293438713633</v>
      </c>
      <c r="V44" s="122">
        <f t="shared" si="18"/>
        <v>3812.4962329139407</v>
      </c>
      <c r="W44" s="122">
        <f t="shared" ref="W44:Y44" si="19">SUM(W45:W46)</f>
        <v>3230.4573948730995</v>
      </c>
      <c r="X44" s="122">
        <f t="shared" si="19"/>
        <v>3720.4664704742986</v>
      </c>
      <c r="Y44" s="122">
        <f t="shared" si="19"/>
        <v>2471.9632617697548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4485.3137531604252</v>
      </c>
      <c r="D45" s="98">
        <v>4706.047674118875</v>
      </c>
      <c r="E45" s="98">
        <v>5579.2813853761445</v>
      </c>
      <c r="F45" s="98">
        <v>5270.2028134700477</v>
      </c>
      <c r="G45" s="98">
        <v>5577.4934716671742</v>
      </c>
      <c r="H45" s="98">
        <v>5662.6661256845509</v>
      </c>
      <c r="I45" s="98">
        <v>5323.8817129541085</v>
      </c>
      <c r="J45" s="98">
        <v>5319.4866266436329</v>
      </c>
      <c r="K45" s="98">
        <v>4633.0440092317458</v>
      </c>
      <c r="L45" s="98">
        <v>4330.1304337811653</v>
      </c>
      <c r="M45" s="98">
        <v>6251.2945493165398</v>
      </c>
      <c r="N45" s="98">
        <v>4984.4888732189638</v>
      </c>
      <c r="O45" s="98">
        <v>2462.867697846953</v>
      </c>
      <c r="P45" s="98">
        <v>2569.9751763732993</v>
      </c>
      <c r="Q45" s="98">
        <v>3992.3818655107302</v>
      </c>
      <c r="R45" s="98">
        <v>3538.185391346683</v>
      </c>
      <c r="S45" s="98">
        <v>3637.8588788219672</v>
      </c>
      <c r="T45" s="98">
        <v>3051.6258715177946</v>
      </c>
      <c r="U45" s="98">
        <v>3363.198846236166</v>
      </c>
      <c r="V45" s="98">
        <v>3738.2504621294142</v>
      </c>
      <c r="W45" s="98">
        <v>3167.6078243142147</v>
      </c>
      <c r="X45" s="98">
        <v>3648.084539465679</v>
      </c>
      <c r="Y45" s="98">
        <v>2423.8226735869471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104.09348031513026</v>
      </c>
      <c r="D46" s="98">
        <v>112.4616875841796</v>
      </c>
      <c r="E46" s="98">
        <v>125.64575458429957</v>
      </c>
      <c r="F46" s="98">
        <v>126.40667243737167</v>
      </c>
      <c r="G46" s="98">
        <v>131.87970574484058</v>
      </c>
      <c r="H46" s="98">
        <v>130.47634603679253</v>
      </c>
      <c r="I46" s="98">
        <v>115.00001475223979</v>
      </c>
      <c r="J46" s="98">
        <v>115.19476865494291</v>
      </c>
      <c r="K46" s="98">
        <v>105.17466432256147</v>
      </c>
      <c r="L46" s="98">
        <v>92.799181241559907</v>
      </c>
      <c r="M46" s="98">
        <v>133.57974359464515</v>
      </c>
      <c r="N46" s="98">
        <v>94.723859900868121</v>
      </c>
      <c r="O46" s="98">
        <v>51.356851200818198</v>
      </c>
      <c r="P46" s="98">
        <v>55.138826084698692</v>
      </c>
      <c r="Q46" s="98">
        <v>80.895544751432766</v>
      </c>
      <c r="R46" s="98">
        <v>71.263318721766026</v>
      </c>
      <c r="S46" s="98">
        <v>72.905278366409576</v>
      </c>
      <c r="T46" s="98">
        <v>60.912487385790968</v>
      </c>
      <c r="U46" s="98">
        <v>66.930497635197497</v>
      </c>
      <c r="V46" s="98">
        <v>74.245770784526357</v>
      </c>
      <c r="W46" s="98">
        <v>62.849570558884913</v>
      </c>
      <c r="X46" s="98">
        <v>72.381931008619574</v>
      </c>
      <c r="Y46" s="98">
        <v>48.140588182807804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322.8840703650111</v>
      </c>
      <c r="D47" s="122">
        <f t="shared" si="20"/>
        <v>199.32436096510267</v>
      </c>
      <c r="E47" s="122">
        <f t="shared" si="20"/>
        <v>511.44783967746849</v>
      </c>
      <c r="F47" s="122">
        <f t="shared" si="20"/>
        <v>234.81634696583669</v>
      </c>
      <c r="G47" s="122">
        <f t="shared" si="20"/>
        <v>570.29114596825639</v>
      </c>
      <c r="H47" s="122">
        <f t="shared" si="20"/>
        <v>731.41800525946417</v>
      </c>
      <c r="I47" s="122">
        <f t="shared" si="20"/>
        <v>436.65552906810075</v>
      </c>
      <c r="J47" s="122">
        <f t="shared" si="20"/>
        <v>97.73342937057825</v>
      </c>
      <c r="K47" s="122">
        <f t="shared" si="20"/>
        <v>495.1780993943151</v>
      </c>
      <c r="L47" s="122">
        <f t="shared" si="20"/>
        <v>724.63667935235912</v>
      </c>
      <c r="M47" s="122">
        <f t="shared" si="20"/>
        <v>720.89473449915499</v>
      </c>
      <c r="N47" s="122">
        <f t="shared" si="20"/>
        <v>1945.143007178274</v>
      </c>
      <c r="O47" s="122">
        <f t="shared" si="20"/>
        <v>547.5000792913429</v>
      </c>
      <c r="P47" s="122">
        <f t="shared" si="20"/>
        <v>434.29185776485321</v>
      </c>
      <c r="Q47" s="122">
        <f t="shared" si="20"/>
        <v>0</v>
      </c>
      <c r="R47" s="122">
        <f t="shared" si="20"/>
        <v>1023.6305045717652</v>
      </c>
      <c r="S47" s="122">
        <f t="shared" si="20"/>
        <v>1210.20185971193</v>
      </c>
      <c r="T47" s="122">
        <f t="shared" si="20"/>
        <v>712.65315552634934</v>
      </c>
      <c r="U47" s="122">
        <f t="shared" si="20"/>
        <v>730.56621254974266</v>
      </c>
      <c r="V47" s="122">
        <f t="shared" si="20"/>
        <v>834.34164355983057</v>
      </c>
      <c r="W47" s="122">
        <f t="shared" si="20"/>
        <v>754.28032699694029</v>
      </c>
      <c r="X47" s="122">
        <f t="shared" si="20"/>
        <v>919.81174967947788</v>
      </c>
      <c r="Y47" s="122">
        <f t="shared" si="20"/>
        <v>3001.5156273957928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322.8840703650111</v>
      </c>
      <c r="D48" s="98">
        <f>IF(RES_hhdet_in_tes!D48=0,0,RES_hhdet_in_tes!D48*1000*11630/RES_hhdet_in_new!D45)</f>
        <v>199.32436096510267</v>
      </c>
      <c r="E48" s="98">
        <f>IF(RES_hhdet_in_tes!E48=0,0,RES_hhdet_in_tes!E48*1000*11630/RES_hhdet_in_new!E45)</f>
        <v>511.44783967746849</v>
      </c>
      <c r="F48" s="98">
        <f>IF(RES_hhdet_in_tes!F48=0,0,RES_hhdet_in_tes!F48*1000*11630/RES_hhdet_in_new!F45)</f>
        <v>234.81634696583669</v>
      </c>
      <c r="G48" s="98">
        <f>IF(RES_hhdet_in_tes!G48=0,0,RES_hhdet_in_tes!G48*1000*11630/RES_hhdet_in_new!G45)</f>
        <v>570.29114596825639</v>
      </c>
      <c r="H48" s="98">
        <f>IF(RES_hhdet_in_tes!H48=0,0,RES_hhdet_in_tes!H48*1000*11630/RES_hhdet_in_new!H45)</f>
        <v>731.41800525946417</v>
      </c>
      <c r="I48" s="98">
        <f>IF(RES_hhdet_in_tes!I48=0,0,RES_hhdet_in_tes!I48*1000*11630/RES_hhdet_in_new!I45)</f>
        <v>436.65552906810075</v>
      </c>
      <c r="J48" s="98">
        <f>IF(RES_hhdet_in_tes!J48=0,0,RES_hhdet_in_tes!J48*1000*11630/RES_hhdet_in_new!J45)</f>
        <v>97.73342937057825</v>
      </c>
      <c r="K48" s="98">
        <f>IF(RES_hhdet_in_tes!K48=0,0,RES_hhdet_in_tes!K48*1000*11630/RES_hhdet_in_new!K45)</f>
        <v>495.1780993943151</v>
      </c>
      <c r="L48" s="98">
        <f>IF(RES_hhdet_in_tes!L48=0,0,RES_hhdet_in_tes!L48*1000*11630/RES_hhdet_in_new!L45)</f>
        <v>724.63667935235912</v>
      </c>
      <c r="M48" s="98">
        <f>IF(RES_hhdet_in_tes!M48=0,0,RES_hhdet_in_tes!M48*1000*11630/RES_hhdet_in_new!M45)</f>
        <v>720.89473449915499</v>
      </c>
      <c r="N48" s="98">
        <f>IF(RES_hhdet_in_tes!N48=0,0,RES_hhdet_in_tes!N48*1000*11630/RES_hhdet_in_new!N45)</f>
        <v>1945.143007178274</v>
      </c>
      <c r="O48" s="98">
        <f>IF(RES_hhdet_in_tes!O48=0,0,RES_hhdet_in_tes!O48*1000*11630/RES_hhdet_in_new!O45)</f>
        <v>547.5000792913429</v>
      </c>
      <c r="P48" s="98">
        <f>IF(RES_hhdet_in_tes!P48=0,0,RES_hhdet_in_tes!P48*1000*11630/RES_hhdet_in_new!P45)</f>
        <v>434.29185776485321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1023.6305045717652</v>
      </c>
      <c r="S48" s="98">
        <f>IF(RES_hhdet_in_tes!S48=0,0,RES_hhdet_in_tes!S48*1000*11630/RES_hhdet_in_new!S45)</f>
        <v>1210.20185971193</v>
      </c>
      <c r="T48" s="98">
        <f>IF(RES_hhdet_in_tes!T48=0,0,RES_hhdet_in_tes!T48*1000*11630/RES_hhdet_in_new!T45)</f>
        <v>712.65315552634934</v>
      </c>
      <c r="U48" s="98">
        <f>IF(RES_hhdet_in_tes!U48=0,0,RES_hhdet_in_tes!U48*1000*11630/RES_hhdet_in_new!U45)</f>
        <v>730.56621254974266</v>
      </c>
      <c r="V48" s="98">
        <f>IF(RES_hhdet_in_tes!V48=0,0,RES_hhdet_in_tes!V48*1000*11630/RES_hhdet_in_new!V45)</f>
        <v>834.34164355983057</v>
      </c>
      <c r="W48" s="98">
        <f>IF(RES_hhdet_in_tes!W48=0,0,RES_hhdet_in_tes!W48*1000*11630/RES_hhdet_in_new!W45)</f>
        <v>754.28032699694029</v>
      </c>
      <c r="X48" s="98">
        <f>IF(RES_hhdet_in_tes!X48=0,0,RES_hhdet_in_tes!X48*1000*11630/RES_hhdet_in_new!X45)</f>
        <v>919.81174967947788</v>
      </c>
      <c r="Y48" s="98">
        <f>IF(RES_hhdet_in_tes!Y48=0,0,RES_hhdet_in_tes!Y48*1000*11630/RES_hhdet_in_new!Y45)</f>
        <v>3001.5156273957928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1030.661580447033</v>
      </c>
      <c r="D49" s="122">
        <v>1057.2183702492766</v>
      </c>
      <c r="E49" s="122">
        <v>1052.7700269995146</v>
      </c>
      <c r="F49" s="122">
        <v>1087.2987681699431</v>
      </c>
      <c r="G49" s="122">
        <v>1047.7691441900938</v>
      </c>
      <c r="H49" s="122">
        <v>1081.2789213423684</v>
      </c>
      <c r="I49" s="122">
        <v>1080.4315321820438</v>
      </c>
      <c r="J49" s="122">
        <v>1154.4532469930939</v>
      </c>
      <c r="K49" s="122">
        <v>1235.5574478250812</v>
      </c>
      <c r="L49" s="122">
        <v>1202.6427604386042</v>
      </c>
      <c r="M49" s="122">
        <v>1198.9247086492974</v>
      </c>
      <c r="N49" s="122">
        <v>1156.8622286374762</v>
      </c>
      <c r="O49" s="122">
        <v>1174.790323955408</v>
      </c>
      <c r="P49" s="122">
        <v>1201.1679302617067</v>
      </c>
      <c r="Q49" s="122">
        <v>1215.2674457051185</v>
      </c>
      <c r="R49" s="122">
        <v>1262.8321307431775</v>
      </c>
      <c r="S49" s="122">
        <v>1253.7407427717267</v>
      </c>
      <c r="T49" s="122">
        <v>1212.7598244032465</v>
      </c>
      <c r="U49" s="122">
        <v>1226.5876570063738</v>
      </c>
      <c r="V49" s="122">
        <v>1222.5101603859812</v>
      </c>
      <c r="W49" s="122">
        <v>1302.3305027586039</v>
      </c>
      <c r="X49" s="122">
        <v>1400.0104139058501</v>
      </c>
      <c r="Y49" s="122">
        <v>1356.8957556413588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1047.7896484591486</v>
      </c>
      <c r="D50" s="98">
        <v>1039.545908401821</v>
      </c>
      <c r="E50" s="98">
        <v>1083.3235324419497</v>
      </c>
      <c r="F50" s="98">
        <v>1087.6047262167497</v>
      </c>
      <c r="G50" s="98">
        <v>1059.9571615197772</v>
      </c>
      <c r="H50" s="98">
        <v>1074.3268589676291</v>
      </c>
      <c r="I50" s="98">
        <v>1050.1122543012639</v>
      </c>
      <c r="J50" s="98">
        <v>1172.3503647401826</v>
      </c>
      <c r="K50" s="98">
        <v>1212.2471218596604</v>
      </c>
      <c r="L50" s="98">
        <v>1159.5620150666443</v>
      </c>
      <c r="M50" s="98">
        <v>1221.6889597038796</v>
      </c>
      <c r="N50" s="98">
        <v>1201.927716453896</v>
      </c>
      <c r="O50" s="98">
        <v>1072.8985300604957</v>
      </c>
      <c r="P50" s="98">
        <v>1152.3731510958023</v>
      </c>
      <c r="Q50" s="98">
        <v>0</v>
      </c>
      <c r="R50" s="98">
        <v>1342.2092828257503</v>
      </c>
      <c r="S50" s="98">
        <v>1115.0898443839462</v>
      </c>
      <c r="T50" s="98">
        <v>1141.9224319210607</v>
      </c>
      <c r="U50" s="98">
        <v>1244.8190686588835</v>
      </c>
      <c r="V50" s="98">
        <v>1158.5748461788887</v>
      </c>
      <c r="W50" s="98">
        <v>1231.7351931070884</v>
      </c>
      <c r="X50" s="98">
        <v>1496.5292887398732</v>
      </c>
      <c r="Y50" s="98">
        <v>1385.0927836634728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1047.8046956196606</v>
      </c>
      <c r="D51" s="98">
        <v>0</v>
      </c>
      <c r="E51" s="98">
        <v>1083.3402063673707</v>
      </c>
      <c r="F51" s="98">
        <v>0</v>
      </c>
      <c r="G51" s="98">
        <v>0</v>
      </c>
      <c r="H51" s="98">
        <v>0</v>
      </c>
      <c r="I51" s="98">
        <v>1050.1783697896497</v>
      </c>
      <c r="J51" s="98">
        <v>1172.9697957885276</v>
      </c>
      <c r="K51" s="98">
        <v>1212.714130566211</v>
      </c>
      <c r="L51" s="98">
        <v>1159.9557923888942</v>
      </c>
      <c r="M51" s="98">
        <v>1222.0630523723221</v>
      </c>
      <c r="N51" s="98">
        <v>1202.185254134349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1140.9150655382225</v>
      </c>
      <c r="U51" s="98">
        <v>1245.6417907731145</v>
      </c>
      <c r="V51" s="98">
        <v>1159.135057886748</v>
      </c>
      <c r="W51" s="98">
        <v>1231.9389763005158</v>
      </c>
      <c r="X51" s="98">
        <v>1499.528198302902</v>
      </c>
      <c r="Y51" s="98">
        <v>1388.6516440612061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209.23762968400752</v>
      </c>
      <c r="D52" s="101">
        <v>0</v>
      </c>
      <c r="E52" s="101">
        <v>214.69486551073933</v>
      </c>
      <c r="F52" s="101">
        <v>0</v>
      </c>
      <c r="G52" s="101">
        <v>0</v>
      </c>
      <c r="H52" s="101">
        <v>0</v>
      </c>
      <c r="I52" s="101">
        <v>215.96886491126213</v>
      </c>
      <c r="J52" s="101">
        <v>239.52175806801199</v>
      </c>
      <c r="K52" s="101">
        <v>247.40824083596689</v>
      </c>
      <c r="L52" s="101">
        <v>237.04524103056983</v>
      </c>
      <c r="M52" s="101">
        <v>248.22392050821847</v>
      </c>
      <c r="N52" s="101">
        <v>205.78528820708382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200.8205450217668</v>
      </c>
      <c r="U52" s="101">
        <v>205.27422866228</v>
      </c>
      <c r="V52" s="101">
        <v>173.49043022639881</v>
      </c>
      <c r="W52" s="101">
        <v>226.6303053383273</v>
      </c>
      <c r="X52" s="101">
        <v>297.57349407222711</v>
      </c>
      <c r="Y52" s="101">
        <v>227.69251621277482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838.5670659356532</v>
      </c>
      <c r="D53" s="104">
        <v>0</v>
      </c>
      <c r="E53" s="104">
        <v>868.64534085663138</v>
      </c>
      <c r="F53" s="104">
        <v>0</v>
      </c>
      <c r="G53" s="104">
        <v>0</v>
      </c>
      <c r="H53" s="104">
        <v>0</v>
      </c>
      <c r="I53" s="104">
        <v>834.20950487838752</v>
      </c>
      <c r="J53" s="104">
        <v>933.44803772051534</v>
      </c>
      <c r="K53" s="104">
        <v>965.3058897302443</v>
      </c>
      <c r="L53" s="104">
        <v>922.9105513583246</v>
      </c>
      <c r="M53" s="104">
        <v>973.83913186410359</v>
      </c>
      <c r="N53" s="104">
        <v>996.39996592726504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940.09452051645587</v>
      </c>
      <c r="U53" s="104">
        <v>1040.3675621108343</v>
      </c>
      <c r="V53" s="104">
        <v>985.64462766034899</v>
      </c>
      <c r="W53" s="104">
        <v>1005.3086709621886</v>
      </c>
      <c r="X53" s="104">
        <v>1201.9547042306751</v>
      </c>
      <c r="Y53" s="104">
        <v>1160.9591278484313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1030.2284190375997</v>
      </c>
      <c r="D54" s="101">
        <v>1057.6268424835419</v>
      </c>
      <c r="E54" s="101">
        <v>1052.2204877492006</v>
      </c>
      <c r="F54" s="101">
        <v>1087.5778197372945</v>
      </c>
      <c r="G54" s="101">
        <v>1047.8842880235679</v>
      </c>
      <c r="H54" s="101">
        <v>1081.3650827850279</v>
      </c>
      <c r="I54" s="101">
        <v>1079.8505702833245</v>
      </c>
      <c r="J54" s="101">
        <v>1151.3122839266694</v>
      </c>
      <c r="K54" s="101">
        <v>1235.7780856165416</v>
      </c>
      <c r="L54" s="101">
        <v>1205.4686918337793</v>
      </c>
      <c r="M54" s="101">
        <v>1196.1542493210834</v>
      </c>
      <c r="N54" s="101">
        <v>1151.4655082003321</v>
      </c>
      <c r="O54" s="101">
        <v>1186.1365821356144</v>
      </c>
      <c r="P54" s="101">
        <v>1203.058678057623</v>
      </c>
      <c r="Q54" s="101">
        <v>0</v>
      </c>
      <c r="R54" s="101">
        <v>1256.6378351687351</v>
      </c>
      <c r="S54" s="101">
        <v>1256.8034809038388</v>
      </c>
      <c r="T54" s="101">
        <v>1211.2125388745942</v>
      </c>
      <c r="U54" s="101">
        <v>1223.5529081379334</v>
      </c>
      <c r="V54" s="101">
        <v>1233.2673297411279</v>
      </c>
      <c r="W54" s="101">
        <v>1319.5072533617301</v>
      </c>
      <c r="X54" s="101">
        <v>0</v>
      </c>
      <c r="Y54" s="101">
        <v>0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1030.4898968547634</v>
      </c>
      <c r="D55" s="104">
        <v>1057.4158998809276</v>
      </c>
      <c r="E55" s="104">
        <v>1052.2352340611521</v>
      </c>
      <c r="F55" s="104">
        <v>1087.0534079660788</v>
      </c>
      <c r="G55" s="104">
        <v>1047.5495796482269</v>
      </c>
      <c r="H55" s="104">
        <v>1081.2790847611639</v>
      </c>
      <c r="I55" s="104">
        <v>1080.6509608758822</v>
      </c>
      <c r="J55" s="104">
        <v>1152.9829354994929</v>
      </c>
      <c r="K55" s="104">
        <v>1237.0588348266128</v>
      </c>
      <c r="L55" s="104">
        <v>1206.2194815373271</v>
      </c>
      <c r="M55" s="104">
        <v>1195.8530106387732</v>
      </c>
      <c r="N55" s="104">
        <v>1149.7933600684639</v>
      </c>
      <c r="O55" s="104">
        <v>1183.5946243075616</v>
      </c>
      <c r="P55" s="104">
        <v>1201.7103167848379</v>
      </c>
      <c r="Q55" s="104">
        <v>1215.2674457051185</v>
      </c>
      <c r="R55" s="104">
        <v>1262.6202468459064</v>
      </c>
      <c r="S55" s="104">
        <v>1262.5471664231945</v>
      </c>
      <c r="T55" s="104">
        <v>1217.8142412967641</v>
      </c>
      <c r="U55" s="104">
        <v>1225.633706786979</v>
      </c>
      <c r="V55" s="104">
        <v>1232.1347498471462</v>
      </c>
      <c r="W55" s="104">
        <v>1317.8679377659123</v>
      </c>
      <c r="X55" s="104">
        <v>1365.147606001053</v>
      </c>
      <c r="Y55" s="104">
        <v>1339.3595433585683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204.93245281085009</v>
      </c>
      <c r="D56" s="98">
        <v>215.45809668110786</v>
      </c>
      <c r="E56" s="98">
        <v>207.02126901984212</v>
      </c>
      <c r="F56" s="98">
        <v>218.50594555405058</v>
      </c>
      <c r="G56" s="98">
        <v>238.18693751762007</v>
      </c>
      <c r="H56" s="98">
        <v>221.20086965303952</v>
      </c>
      <c r="I56" s="98">
        <v>223.6064480858694</v>
      </c>
      <c r="J56" s="98">
        <v>234.29517571214768</v>
      </c>
      <c r="K56" s="98">
        <v>253.52465089578962</v>
      </c>
      <c r="L56" s="98">
        <v>248.95190261819022</v>
      </c>
      <c r="M56" s="98">
        <v>241.42686451662922</v>
      </c>
      <c r="N56" s="98">
        <v>193.62238951537262</v>
      </c>
      <c r="O56" s="98">
        <v>217.67624352039732</v>
      </c>
      <c r="P56" s="98">
        <v>217.0088759055906</v>
      </c>
      <c r="Q56" s="98">
        <v>210.04238087908274</v>
      </c>
      <c r="R56" s="98">
        <v>245.29902171236756</v>
      </c>
      <c r="S56" s="98">
        <v>246.42920352312677</v>
      </c>
      <c r="T56" s="98">
        <v>218.63681785125101</v>
      </c>
      <c r="U56" s="98">
        <v>200.2932392080105</v>
      </c>
      <c r="V56" s="98">
        <v>189.47943958894697</v>
      </c>
      <c r="W56" s="98">
        <v>247.98136115023544</v>
      </c>
      <c r="X56" s="98">
        <v>260.4029301814694</v>
      </c>
      <c r="Y56" s="98">
        <v>209.24548997576656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825.55744404391328</v>
      </c>
      <c r="D57" s="98">
        <v>841.95780319981975</v>
      </c>
      <c r="E57" s="98">
        <v>845.21396504130996</v>
      </c>
      <c r="F57" s="98">
        <v>868.54746241202838</v>
      </c>
      <c r="G57" s="98">
        <v>809.3626421306069</v>
      </c>
      <c r="H57" s="98">
        <v>860.07821510812437</v>
      </c>
      <c r="I57" s="98">
        <v>857.04451279001296</v>
      </c>
      <c r="J57" s="98">
        <v>918.68775978734527</v>
      </c>
      <c r="K57" s="98">
        <v>983.53418393082336</v>
      </c>
      <c r="L57" s="98">
        <v>957.26757891913689</v>
      </c>
      <c r="M57" s="98">
        <v>954.42614612214379</v>
      </c>
      <c r="N57" s="98">
        <v>956.17097055309114</v>
      </c>
      <c r="O57" s="98">
        <v>965.91838078716421</v>
      </c>
      <c r="P57" s="98">
        <v>984.70144087924723</v>
      </c>
      <c r="Q57" s="98">
        <v>1005.2250648260357</v>
      </c>
      <c r="R57" s="98">
        <v>1017.3212251335392</v>
      </c>
      <c r="S57" s="98">
        <v>1016.1179629000678</v>
      </c>
      <c r="T57" s="98">
        <v>999.177423445513</v>
      </c>
      <c r="U57" s="98">
        <v>1025.3404675789686</v>
      </c>
      <c r="V57" s="98">
        <v>1042.6553102581988</v>
      </c>
      <c r="W57" s="98">
        <v>1069.8865766156769</v>
      </c>
      <c r="X57" s="98">
        <v>1104.7446758195836</v>
      </c>
      <c r="Y57" s="98">
        <v>1130.1140533828016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470.09825146699779</v>
      </c>
      <c r="D58" s="122">
        <v>532.11457185529002</v>
      </c>
      <c r="E58" s="122">
        <v>515.3276141468981</v>
      </c>
      <c r="F58" s="122">
        <v>554.02589497811016</v>
      </c>
      <c r="G58" s="122">
        <v>541.84972616346784</v>
      </c>
      <c r="H58" s="122">
        <v>559.12844965432464</v>
      </c>
      <c r="I58" s="122">
        <v>534.640528921194</v>
      </c>
      <c r="J58" s="122">
        <v>535.13560021119463</v>
      </c>
      <c r="K58" s="122">
        <v>563.36184896795919</v>
      </c>
      <c r="L58" s="122">
        <v>538.43608142573851</v>
      </c>
      <c r="M58" s="122">
        <v>511.51787866778966</v>
      </c>
      <c r="N58" s="122">
        <v>497.29146977725264</v>
      </c>
      <c r="O58" s="122">
        <v>560.13931493088842</v>
      </c>
      <c r="P58" s="122">
        <v>567.69376319772607</v>
      </c>
      <c r="Q58" s="122">
        <v>559.72717088611739</v>
      </c>
      <c r="R58" s="122">
        <v>585.30175499582333</v>
      </c>
      <c r="S58" s="122">
        <v>579.53017793164599</v>
      </c>
      <c r="T58" s="122">
        <v>601.19708220853079</v>
      </c>
      <c r="U58" s="122">
        <v>621.46458602925122</v>
      </c>
      <c r="V58" s="122">
        <v>708.09770362127801</v>
      </c>
      <c r="W58" s="122">
        <v>682.43471289898537</v>
      </c>
      <c r="X58" s="122">
        <v>694.55833742515495</v>
      </c>
      <c r="Y58" s="122">
        <v>580.61765183151169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485.63440636636233</v>
      </c>
      <c r="D59" s="98">
        <v>515.56210707406581</v>
      </c>
      <c r="E59" s="98">
        <v>497.78561182688242</v>
      </c>
      <c r="F59" s="98">
        <v>569.09810643711103</v>
      </c>
      <c r="G59" s="98">
        <v>528.33083769042912</v>
      </c>
      <c r="H59" s="98">
        <v>530.02604832863335</v>
      </c>
      <c r="I59" s="98">
        <v>550.85850180229602</v>
      </c>
      <c r="J59" s="98">
        <v>556.55598043082853</v>
      </c>
      <c r="K59" s="98">
        <v>491.37866651481755</v>
      </c>
      <c r="L59" s="98">
        <v>610.71974143223645</v>
      </c>
      <c r="M59" s="98">
        <v>571.78413035876008</v>
      </c>
      <c r="N59" s="98">
        <v>179.50159320032489</v>
      </c>
      <c r="O59" s="98">
        <v>651.93570247508092</v>
      </c>
      <c r="P59" s="98">
        <v>633.23505946457635</v>
      </c>
      <c r="Q59" s="98">
        <v>0</v>
      </c>
      <c r="R59" s="98">
        <v>520.43071796802985</v>
      </c>
      <c r="S59" s="98">
        <v>517.1250839061604</v>
      </c>
      <c r="T59" s="98">
        <v>622.80843077857094</v>
      </c>
      <c r="U59" s="98">
        <v>644.14188169179238</v>
      </c>
      <c r="V59" s="98">
        <v>738.28112800158874</v>
      </c>
      <c r="W59" s="98">
        <v>710.58937224397675</v>
      </c>
      <c r="X59" s="98">
        <v>665.07158780778946</v>
      </c>
      <c r="Y59" s="98">
        <v>594.16487597259822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469.58709506293428</v>
      </c>
      <c r="D60" s="33">
        <v>532.50557644053913</v>
      </c>
      <c r="E60" s="33">
        <v>515.8687680905465</v>
      </c>
      <c r="F60" s="33">
        <v>553.52179043008266</v>
      </c>
      <c r="G60" s="33">
        <v>542.41195398513833</v>
      </c>
      <c r="H60" s="33">
        <v>560.53008622007394</v>
      </c>
      <c r="I60" s="33">
        <v>533.80730609317425</v>
      </c>
      <c r="J60" s="33">
        <v>534.12186435791045</v>
      </c>
      <c r="K60" s="33">
        <v>566.25813767287491</v>
      </c>
      <c r="L60" s="33">
        <v>535.5308671231279</v>
      </c>
      <c r="M60" s="33">
        <v>508.39510936688265</v>
      </c>
      <c r="N60" s="33">
        <v>520.09047926528922</v>
      </c>
      <c r="O60" s="33">
        <v>545.13378635324307</v>
      </c>
      <c r="P60" s="33">
        <v>556.30073822048803</v>
      </c>
      <c r="Q60" s="33">
        <v>559.72717088611739</v>
      </c>
      <c r="R60" s="33">
        <v>593.38047989951269</v>
      </c>
      <c r="S60" s="33">
        <v>593.06104721991312</v>
      </c>
      <c r="T60" s="33">
        <v>593.04138537943652</v>
      </c>
      <c r="U60" s="33">
        <v>612.24778763215716</v>
      </c>
      <c r="V60" s="33">
        <v>697.9358869383334</v>
      </c>
      <c r="W60" s="33">
        <v>675.3982648098953</v>
      </c>
      <c r="X60" s="33">
        <v>700.24896032748313</v>
      </c>
      <c r="Y60" s="33">
        <v>577.76736538424518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5783.9363489374418</v>
      </c>
      <c r="D62" s="117">
        <f t="shared" si="21"/>
        <v>5331.6398284052248</v>
      </c>
      <c r="E62" s="117">
        <f t="shared" si="21"/>
        <v>6221.1975120586721</v>
      </c>
      <c r="F62" s="117">
        <f t="shared" si="21"/>
        <v>5850.2685782991048</v>
      </c>
      <c r="G62" s="117">
        <f t="shared" si="21"/>
        <v>6972.6680791571107</v>
      </c>
      <c r="H62" s="117">
        <f t="shared" si="21"/>
        <v>8340.4683293291509</v>
      </c>
      <c r="I62" s="117">
        <f t="shared" si="21"/>
        <v>7528.2218214583527</v>
      </c>
      <c r="J62" s="117">
        <f t="shared" si="21"/>
        <v>6861.0313096875025</v>
      </c>
      <c r="K62" s="117">
        <f t="shared" si="21"/>
        <v>7401.5185320231476</v>
      </c>
      <c r="L62" s="117">
        <f t="shared" si="21"/>
        <v>7044.3336883974207</v>
      </c>
      <c r="M62" s="117">
        <f t="shared" si="21"/>
        <v>8295.9622950130233</v>
      </c>
      <c r="N62" s="117">
        <f t="shared" si="21"/>
        <v>8612.8487369344875</v>
      </c>
      <c r="O62" s="117">
        <f t="shared" si="21"/>
        <v>5680.6100227097841</v>
      </c>
      <c r="P62" s="117">
        <f t="shared" si="21"/>
        <v>5354.9550254570668</v>
      </c>
      <c r="Q62" s="117">
        <f t="shared" si="21"/>
        <v>6908.6530854860475</v>
      </c>
      <c r="R62" s="117">
        <f t="shared" ref="R62:V62" si="22">R63+R66+R68+R77</f>
        <v>6713.5485995402487</v>
      </c>
      <c r="S62" s="117">
        <f t="shared" si="22"/>
        <v>6908.7900709156766</v>
      </c>
      <c r="T62" s="117">
        <f t="shared" si="22"/>
        <v>5725.0761528850317</v>
      </c>
      <c r="U62" s="117">
        <f t="shared" si="22"/>
        <v>5948.0976772018685</v>
      </c>
      <c r="V62" s="117">
        <f t="shared" si="22"/>
        <v>6304.2316219403265</v>
      </c>
      <c r="W62" s="117">
        <f t="shared" ref="W62:Y62" si="23">W63+W66+W68+W77</f>
        <v>6629.8450423169288</v>
      </c>
      <c r="X62" s="117">
        <f t="shared" si="23"/>
        <v>6569.5256786578975</v>
      </c>
      <c r="Y62" s="117">
        <f t="shared" si="23"/>
        <v>7667.0032308875125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3966.3060572173067</v>
      </c>
      <c r="D63" s="122">
        <f t="shared" si="24"/>
        <v>3564.118403607275</v>
      </c>
      <c r="E63" s="122">
        <f t="shared" si="24"/>
        <v>4164.3521744837926</v>
      </c>
      <c r="F63" s="122">
        <f t="shared" si="24"/>
        <v>4002.4355545279132</v>
      </c>
      <c r="G63" s="122">
        <f t="shared" si="24"/>
        <v>4826.9686769687069</v>
      </c>
      <c r="H63" s="122">
        <f t="shared" si="24"/>
        <v>5963.2139443450187</v>
      </c>
      <c r="I63" s="122">
        <f t="shared" si="24"/>
        <v>5476.6957528123557</v>
      </c>
      <c r="J63" s="122">
        <f t="shared" si="24"/>
        <v>5078.7575051507883</v>
      </c>
      <c r="K63" s="122">
        <f t="shared" si="24"/>
        <v>5099.4177065224831</v>
      </c>
      <c r="L63" s="122">
        <f t="shared" si="24"/>
        <v>4577.5764483718967</v>
      </c>
      <c r="M63" s="122">
        <f t="shared" si="24"/>
        <v>5872.1760805479898</v>
      </c>
      <c r="N63" s="122">
        <f t="shared" si="24"/>
        <v>4998.9427868611774</v>
      </c>
      <c r="O63" s="122">
        <f t="shared" si="24"/>
        <v>3401.737597646882</v>
      </c>
      <c r="P63" s="122">
        <f t="shared" si="24"/>
        <v>3164.6002965830548</v>
      </c>
      <c r="Q63" s="122">
        <f t="shared" si="24"/>
        <v>4462.1530808692014</v>
      </c>
      <c r="R63" s="122">
        <f t="shared" ref="R63:V63" si="25">SUM(R64:R65)</f>
        <v>3841.0479354991116</v>
      </c>
      <c r="S63" s="122">
        <f t="shared" si="25"/>
        <v>3841.0614136958884</v>
      </c>
      <c r="T63" s="122">
        <f t="shared" si="25"/>
        <v>3200.0770563484175</v>
      </c>
      <c r="U63" s="122">
        <f t="shared" si="25"/>
        <v>3379.1998631998513</v>
      </c>
      <c r="V63" s="122">
        <f t="shared" si="25"/>
        <v>3539.3375103943122</v>
      </c>
      <c r="W63" s="122">
        <f t="shared" ref="W63:Y63" si="26">SUM(W64:W65)</f>
        <v>3883.6644169440374</v>
      </c>
      <c r="X63" s="122">
        <f t="shared" si="26"/>
        <v>3587.0271111565585</v>
      </c>
      <c r="Y63" s="122">
        <f t="shared" si="26"/>
        <v>2743.8745084540346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3876.3452887591834</v>
      </c>
      <c r="D64" s="98">
        <v>3480.9335967860557</v>
      </c>
      <c r="E64" s="98">
        <v>4072.6361615565156</v>
      </c>
      <c r="F64" s="98">
        <v>3908.6851059519904</v>
      </c>
      <c r="G64" s="98">
        <v>4715.4714619545102</v>
      </c>
      <c r="H64" s="98">
        <v>5828.907154913928</v>
      </c>
      <c r="I64" s="98">
        <v>5360.8961962309786</v>
      </c>
      <c r="J64" s="98">
        <v>4971.1069819082468</v>
      </c>
      <c r="K64" s="98">
        <v>4986.2254749107433</v>
      </c>
      <c r="L64" s="98">
        <v>4481.5325626549011</v>
      </c>
      <c r="M64" s="98">
        <v>5749.3226398697461</v>
      </c>
      <c r="N64" s="98">
        <v>4905.7159068158835</v>
      </c>
      <c r="O64" s="98">
        <v>3332.2519458212541</v>
      </c>
      <c r="P64" s="98">
        <v>3098.1299089284635</v>
      </c>
      <c r="Q64" s="98">
        <v>4373.5344409180461</v>
      </c>
      <c r="R64" s="98">
        <v>3765.2120266830357</v>
      </c>
      <c r="S64" s="98">
        <v>3765.5961888188235</v>
      </c>
      <c r="T64" s="98">
        <v>3137.451433512063</v>
      </c>
      <c r="U64" s="98">
        <v>3313.2631285233997</v>
      </c>
      <c r="V64" s="98">
        <v>3470.411319921734</v>
      </c>
      <c r="W64" s="98">
        <v>3808.1064971314645</v>
      </c>
      <c r="X64" s="98">
        <v>3517.2412520589805</v>
      </c>
      <c r="Y64" s="98">
        <v>2690.4385473377592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89.960768458123511</v>
      </c>
      <c r="D65" s="98">
        <v>83.184806821219482</v>
      </c>
      <c r="E65" s="98">
        <v>91.716012927276893</v>
      </c>
      <c r="F65" s="98">
        <v>93.750448575922647</v>
      </c>
      <c r="G65" s="98">
        <v>111.49721501419681</v>
      </c>
      <c r="H65" s="98">
        <v>134.30678943109075</v>
      </c>
      <c r="I65" s="98">
        <v>115.79955658137725</v>
      </c>
      <c r="J65" s="98">
        <v>107.65052324254202</v>
      </c>
      <c r="K65" s="98">
        <v>113.19223161173953</v>
      </c>
      <c r="L65" s="98">
        <v>96.04388571699603</v>
      </c>
      <c r="M65" s="98">
        <v>122.85344067824391</v>
      </c>
      <c r="N65" s="98">
        <v>93.226880045294209</v>
      </c>
      <c r="O65" s="98">
        <v>69.485651825627883</v>
      </c>
      <c r="P65" s="98">
        <v>66.470387654591349</v>
      </c>
      <c r="Q65" s="98">
        <v>88.618639951155586</v>
      </c>
      <c r="R65" s="98">
        <v>75.835908816076156</v>
      </c>
      <c r="S65" s="98">
        <v>75.465224877064983</v>
      </c>
      <c r="T65" s="98">
        <v>62.625622836354594</v>
      </c>
      <c r="U65" s="98">
        <v>65.936734676451664</v>
      </c>
      <c r="V65" s="98">
        <v>68.926190472577986</v>
      </c>
      <c r="W65" s="98">
        <v>75.557919812572933</v>
      </c>
      <c r="X65" s="98">
        <v>69.785859097577784</v>
      </c>
      <c r="Y65" s="98">
        <v>53.435961116275372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321.22512216179524</v>
      </c>
      <c r="D66" s="122">
        <f t="shared" si="27"/>
        <v>198.84845589538233</v>
      </c>
      <c r="E66" s="122">
        <f t="shared" si="27"/>
        <v>511.90749002680377</v>
      </c>
      <c r="F66" s="122">
        <f t="shared" si="27"/>
        <v>234.95806934713761</v>
      </c>
      <c r="G66" s="122">
        <f t="shared" si="27"/>
        <v>570.20654475538902</v>
      </c>
      <c r="H66" s="122">
        <f t="shared" si="27"/>
        <v>731.30679434247702</v>
      </c>
      <c r="I66" s="122">
        <f t="shared" si="27"/>
        <v>436.78158227960608</v>
      </c>
      <c r="J66" s="122">
        <f t="shared" si="27"/>
        <v>97.551351015849249</v>
      </c>
      <c r="K66" s="122">
        <f t="shared" si="27"/>
        <v>495.17705845697532</v>
      </c>
      <c r="L66" s="122">
        <f t="shared" si="27"/>
        <v>724.73690581084691</v>
      </c>
      <c r="M66" s="122">
        <f t="shared" si="27"/>
        <v>720.67572451620401</v>
      </c>
      <c r="N66" s="122">
        <f t="shared" si="27"/>
        <v>1944.4866650943673</v>
      </c>
      <c r="O66" s="122">
        <f t="shared" si="27"/>
        <v>547.42185997501122</v>
      </c>
      <c r="P66" s="122">
        <f t="shared" si="27"/>
        <v>434.27290462542641</v>
      </c>
      <c r="Q66" s="122">
        <f t="shared" si="27"/>
        <v>671.29837756163045</v>
      </c>
      <c r="R66" s="122">
        <f t="shared" si="27"/>
        <v>1023.5067352289385</v>
      </c>
      <c r="S66" s="122">
        <f t="shared" si="27"/>
        <v>1210.0953008591739</v>
      </c>
      <c r="T66" s="122">
        <f t="shared" si="27"/>
        <v>712.62685294789242</v>
      </c>
      <c r="U66" s="122">
        <f t="shared" si="27"/>
        <v>730.56282495500614</v>
      </c>
      <c r="V66" s="122">
        <f t="shared" si="27"/>
        <v>834.31739606144788</v>
      </c>
      <c r="W66" s="122">
        <f t="shared" si="27"/>
        <v>754.29971356575413</v>
      </c>
      <c r="X66" s="122">
        <f t="shared" si="27"/>
        <v>919.69072729089771</v>
      </c>
      <c r="Y66" s="122">
        <f t="shared" si="27"/>
        <v>3001.3347572474004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321.22512216179524</v>
      </c>
      <c r="D67" s="98">
        <f>IF(RES_hhdet_in_tes!D67=0,0,RES_hhdet_in_tes!D67*1000*11630/RES_hhdet_in_new!D64)</f>
        <v>198.84845589538233</v>
      </c>
      <c r="E67" s="98">
        <f>IF(RES_hhdet_in_tes!E67=0,0,RES_hhdet_in_tes!E67*1000*11630/RES_hhdet_in_new!E64)</f>
        <v>511.90749002680377</v>
      </c>
      <c r="F67" s="98">
        <f>IF(RES_hhdet_in_tes!F67=0,0,RES_hhdet_in_tes!F67*1000*11630/RES_hhdet_in_new!F64)</f>
        <v>234.95806934713761</v>
      </c>
      <c r="G67" s="98">
        <f>IF(RES_hhdet_in_tes!G67=0,0,RES_hhdet_in_tes!G67*1000*11630/RES_hhdet_in_new!G64)</f>
        <v>570.20654475538902</v>
      </c>
      <c r="H67" s="98">
        <f>IF(RES_hhdet_in_tes!H67=0,0,RES_hhdet_in_tes!H67*1000*11630/RES_hhdet_in_new!H64)</f>
        <v>731.30679434247702</v>
      </c>
      <c r="I67" s="98">
        <f>IF(RES_hhdet_in_tes!I67=0,0,RES_hhdet_in_tes!I67*1000*11630/RES_hhdet_in_new!I64)</f>
        <v>436.78158227960608</v>
      </c>
      <c r="J67" s="98">
        <f>IF(RES_hhdet_in_tes!J67=0,0,RES_hhdet_in_tes!J67*1000*11630/RES_hhdet_in_new!J64)</f>
        <v>97.551351015849249</v>
      </c>
      <c r="K67" s="98">
        <f>IF(RES_hhdet_in_tes!K67=0,0,RES_hhdet_in_tes!K67*1000*11630/RES_hhdet_in_new!K64)</f>
        <v>495.17705845697532</v>
      </c>
      <c r="L67" s="98">
        <f>IF(RES_hhdet_in_tes!L67=0,0,RES_hhdet_in_tes!L67*1000*11630/RES_hhdet_in_new!L64)</f>
        <v>724.73690581084691</v>
      </c>
      <c r="M67" s="98">
        <f>IF(RES_hhdet_in_tes!M67=0,0,RES_hhdet_in_tes!M67*1000*11630/RES_hhdet_in_new!M64)</f>
        <v>720.67572451620401</v>
      </c>
      <c r="N67" s="98">
        <f>IF(RES_hhdet_in_tes!N67=0,0,RES_hhdet_in_tes!N67*1000*11630/RES_hhdet_in_new!N64)</f>
        <v>1944.4866650943673</v>
      </c>
      <c r="O67" s="98">
        <f>IF(RES_hhdet_in_tes!O67=0,0,RES_hhdet_in_tes!O67*1000*11630/RES_hhdet_in_new!O64)</f>
        <v>547.42185997501122</v>
      </c>
      <c r="P67" s="98">
        <f>IF(RES_hhdet_in_tes!P67=0,0,RES_hhdet_in_tes!P67*1000*11630/RES_hhdet_in_new!P64)</f>
        <v>434.27290462542641</v>
      </c>
      <c r="Q67" s="98">
        <f>IF(RES_hhdet_in_tes!Q67=0,0,RES_hhdet_in_tes!Q67*1000*11630/RES_hhdet_in_new!Q64)</f>
        <v>671.29837756163045</v>
      </c>
      <c r="R67" s="98">
        <f>IF(RES_hhdet_in_tes!R67=0,0,RES_hhdet_in_tes!R67*1000*11630/RES_hhdet_in_new!R64)</f>
        <v>1023.5067352289385</v>
      </c>
      <c r="S67" s="98">
        <f>IF(RES_hhdet_in_tes!S67=0,0,RES_hhdet_in_tes!S67*1000*11630/RES_hhdet_in_new!S64)</f>
        <v>1210.0953008591739</v>
      </c>
      <c r="T67" s="98">
        <f>IF(RES_hhdet_in_tes!T67=0,0,RES_hhdet_in_tes!T67*1000*11630/RES_hhdet_in_new!T64)</f>
        <v>712.62685294789242</v>
      </c>
      <c r="U67" s="98">
        <f>IF(RES_hhdet_in_tes!U67=0,0,RES_hhdet_in_tes!U67*1000*11630/RES_hhdet_in_new!U64)</f>
        <v>730.56282495500614</v>
      </c>
      <c r="V67" s="98">
        <f>IF(RES_hhdet_in_tes!V67=0,0,RES_hhdet_in_tes!V67*1000*11630/RES_hhdet_in_new!V64)</f>
        <v>834.31739606144788</v>
      </c>
      <c r="W67" s="98">
        <f>IF(RES_hhdet_in_tes!W67=0,0,RES_hhdet_in_tes!W67*1000*11630/RES_hhdet_in_new!W64)</f>
        <v>754.29971356575413</v>
      </c>
      <c r="X67" s="98">
        <f>IF(RES_hhdet_in_tes!X67=0,0,RES_hhdet_in_tes!X67*1000*11630/RES_hhdet_in_new!X64)</f>
        <v>919.69072729089771</v>
      </c>
      <c r="Y67" s="98">
        <f>IF(RES_hhdet_in_tes!Y67=0,0,RES_hhdet_in_tes!Y67*1000*11630/RES_hhdet_in_new!Y64)</f>
        <v>3001.3347572474004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1027.1904817419545</v>
      </c>
      <c r="D68" s="122">
        <v>1038.4565369013785</v>
      </c>
      <c r="E68" s="122">
        <v>1031.0825501331594</v>
      </c>
      <c r="F68" s="122">
        <v>1061.8127042445969</v>
      </c>
      <c r="G68" s="122">
        <v>1034.4552957700855</v>
      </c>
      <c r="H68" s="122">
        <v>1085.1997604475982</v>
      </c>
      <c r="I68" s="122">
        <v>1080.7705172943663</v>
      </c>
      <c r="J68" s="122">
        <v>1150.7181258668113</v>
      </c>
      <c r="K68" s="122">
        <v>1240.4671973394213</v>
      </c>
      <c r="L68" s="122">
        <v>1206.3737506841126</v>
      </c>
      <c r="M68" s="122">
        <v>1194.7993637780855</v>
      </c>
      <c r="N68" s="122">
        <v>1149.4663530629937</v>
      </c>
      <c r="O68" s="122">
        <v>1186.1238856510834</v>
      </c>
      <c r="P68" s="122">
        <v>1200.5464778421047</v>
      </c>
      <c r="Q68" s="122">
        <v>1216.4863479101716</v>
      </c>
      <c r="R68" s="122">
        <v>1254.2929918651694</v>
      </c>
      <c r="S68" s="122">
        <v>1264.828399712959</v>
      </c>
      <c r="T68" s="122">
        <v>1219.3782590841049</v>
      </c>
      <c r="U68" s="122">
        <v>1225.2360381174899</v>
      </c>
      <c r="V68" s="122">
        <v>1232.9785930581145</v>
      </c>
      <c r="W68" s="122">
        <v>1316.9858219349237</v>
      </c>
      <c r="X68" s="122">
        <v>1363.9867669650605</v>
      </c>
      <c r="Y68" s="122">
        <v>1342.0176086313031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899.6420354974897</v>
      </c>
      <c r="D69" s="98">
        <v>774.25265519987749</v>
      </c>
      <c r="E69" s="98">
        <v>806.94573830307922</v>
      </c>
      <c r="F69" s="98">
        <v>812.49875969856703</v>
      </c>
      <c r="G69" s="98">
        <v>905.48780177363778</v>
      </c>
      <c r="H69" s="98">
        <v>1126.1331328065855</v>
      </c>
      <c r="I69" s="98">
        <v>1082.5852466748895</v>
      </c>
      <c r="J69" s="98">
        <v>1116.7033387220281</v>
      </c>
      <c r="K69" s="98">
        <v>1323.6524053613598</v>
      </c>
      <c r="L69" s="98">
        <v>1218.1716941501968</v>
      </c>
      <c r="M69" s="98">
        <v>1151.9002293760486</v>
      </c>
      <c r="N69" s="98">
        <v>1120.9164561379787</v>
      </c>
      <c r="O69" s="98">
        <v>1231.9751976842317</v>
      </c>
      <c r="P69" s="98">
        <v>1154.0527632871656</v>
      </c>
      <c r="Q69" s="98">
        <v>1249.0656775686393</v>
      </c>
      <c r="R69" s="98">
        <v>1143.472506658703</v>
      </c>
      <c r="S69" s="98">
        <v>1306.2783928447468</v>
      </c>
      <c r="T69" s="98">
        <v>1258.2521061225098</v>
      </c>
      <c r="U69" s="98">
        <v>1231.3567726999363</v>
      </c>
      <c r="V69" s="98">
        <v>1248.260706168177</v>
      </c>
      <c r="W69" s="98">
        <v>1286.1536989583442</v>
      </c>
      <c r="X69" s="98">
        <v>1339.0166304892437</v>
      </c>
      <c r="Y69" s="98">
        <v>1386.5884808456058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774.03549348583203</v>
      </c>
      <c r="E70" s="98">
        <v>806.99301025038926</v>
      </c>
      <c r="F70" s="98">
        <v>812.40142060659878</v>
      </c>
      <c r="G70" s="98">
        <v>905.47810636130828</v>
      </c>
      <c r="H70" s="98">
        <v>1126.2523549434225</v>
      </c>
      <c r="I70" s="98">
        <v>1082.7258758960932</v>
      </c>
      <c r="J70" s="98">
        <v>1116.9395997636175</v>
      </c>
      <c r="K70" s="98">
        <v>1324.0069690570776</v>
      </c>
      <c r="L70" s="98">
        <v>1218.4150249475465</v>
      </c>
      <c r="M70" s="98">
        <v>1151.9985805917415</v>
      </c>
      <c r="N70" s="98">
        <v>1121.0969715875449</v>
      </c>
      <c r="O70" s="98">
        <v>1231.9904303388309</v>
      </c>
      <c r="P70" s="98">
        <v>1153.3151525588046</v>
      </c>
      <c r="Q70" s="98">
        <v>1249.4115067918131</v>
      </c>
      <c r="R70" s="98">
        <v>0</v>
      </c>
      <c r="S70" s="98">
        <v>1306.9287775907167</v>
      </c>
      <c r="T70" s="98">
        <v>1259.7262733338928</v>
      </c>
      <c r="U70" s="98">
        <v>1232.8348211897485</v>
      </c>
      <c r="V70" s="98">
        <v>1250.0413592800162</v>
      </c>
      <c r="W70" s="98">
        <v>1286.9411494936016</v>
      </c>
      <c r="X70" s="98">
        <v>1340.5621359303882</v>
      </c>
      <c r="Y70" s="98">
        <v>1389.4511276387861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76.968023387628648</v>
      </c>
      <c r="E71" s="101">
        <v>123.40105231894691</v>
      </c>
      <c r="F71" s="101">
        <v>97.355595881138854</v>
      </c>
      <c r="G71" s="101">
        <v>201.7621289174896</v>
      </c>
      <c r="H71" s="101">
        <v>231.94875279278298</v>
      </c>
      <c r="I71" s="101">
        <v>223.75006546320725</v>
      </c>
      <c r="J71" s="101">
        <v>225.29730498160328</v>
      </c>
      <c r="K71" s="101">
        <v>275.62619222844256</v>
      </c>
      <c r="L71" s="101">
        <v>251.70947341580592</v>
      </c>
      <c r="M71" s="101">
        <v>230.20280676229686</v>
      </c>
      <c r="N71" s="101">
        <v>186.93562415435045</v>
      </c>
      <c r="O71" s="101">
        <v>228.99114783133305</v>
      </c>
      <c r="P71" s="101">
        <v>205.90915108861611</v>
      </c>
      <c r="Q71" s="101">
        <v>217.73144934677927</v>
      </c>
      <c r="R71" s="101">
        <v>0</v>
      </c>
      <c r="S71" s="101">
        <v>257.36756255982738</v>
      </c>
      <c r="T71" s="101">
        <v>228.06735674701002</v>
      </c>
      <c r="U71" s="101">
        <v>201.62772707692906</v>
      </c>
      <c r="V71" s="101">
        <v>193.12218814546736</v>
      </c>
      <c r="W71" s="101">
        <v>239.45939416940394</v>
      </c>
      <c r="X71" s="101">
        <v>254.97236023088391</v>
      </c>
      <c r="Y71" s="101">
        <v>227.42621287381567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697.06747009820344</v>
      </c>
      <c r="E72" s="104">
        <v>683.59195793144238</v>
      </c>
      <c r="F72" s="104">
        <v>715.04582472545985</v>
      </c>
      <c r="G72" s="104">
        <v>703.7159774438187</v>
      </c>
      <c r="H72" s="104">
        <v>894.30360215063945</v>
      </c>
      <c r="I72" s="104">
        <v>858.97581043288585</v>
      </c>
      <c r="J72" s="104">
        <v>891.64229478201446</v>
      </c>
      <c r="K72" s="104">
        <v>1048.3807768286354</v>
      </c>
      <c r="L72" s="104">
        <v>966.70555153174053</v>
      </c>
      <c r="M72" s="104">
        <v>921.79577382944467</v>
      </c>
      <c r="N72" s="104">
        <v>934.16134743319435</v>
      </c>
      <c r="O72" s="104">
        <v>1002.9992825074979</v>
      </c>
      <c r="P72" s="104">
        <v>947.40600147018836</v>
      </c>
      <c r="Q72" s="104">
        <v>1031.6800574450338</v>
      </c>
      <c r="R72" s="104">
        <v>0</v>
      </c>
      <c r="S72" s="104">
        <v>1049.5612150308891</v>
      </c>
      <c r="T72" s="104">
        <v>1031.6589165868827</v>
      </c>
      <c r="U72" s="104">
        <v>1031.2070941128195</v>
      </c>
      <c r="V72" s="104">
        <v>1056.9191711345491</v>
      </c>
      <c r="W72" s="104">
        <v>1047.4817553241976</v>
      </c>
      <c r="X72" s="104">
        <v>1085.5897756995046</v>
      </c>
      <c r="Y72" s="104">
        <v>1162.0249147649704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1030.2284190375995</v>
      </c>
      <c r="D73" s="101">
        <v>1057.6268424835421</v>
      </c>
      <c r="E73" s="101">
        <v>1052.2204877492002</v>
      </c>
      <c r="F73" s="101">
        <v>1087.5778197372947</v>
      </c>
      <c r="G73" s="101">
        <v>1047.8842880235679</v>
      </c>
      <c r="H73" s="101">
        <v>1081.3650827850277</v>
      </c>
      <c r="I73" s="101">
        <v>1079.8505702833245</v>
      </c>
      <c r="J73" s="101">
        <v>1151.3122839266691</v>
      </c>
      <c r="K73" s="101">
        <v>1235.7780856165418</v>
      </c>
      <c r="L73" s="101">
        <v>1205.4686918337795</v>
      </c>
      <c r="M73" s="101">
        <v>1196.1542493210834</v>
      </c>
      <c r="N73" s="101">
        <v>1151.4655082003321</v>
      </c>
      <c r="O73" s="101">
        <v>1186.1365821356142</v>
      </c>
      <c r="P73" s="101">
        <v>1203.058678057623</v>
      </c>
      <c r="Q73" s="101">
        <v>1210.8984799366247</v>
      </c>
      <c r="R73" s="101">
        <v>1256.6378351687351</v>
      </c>
      <c r="S73" s="101">
        <v>1256.8034809038384</v>
      </c>
      <c r="T73" s="101">
        <v>1211.212538874594</v>
      </c>
      <c r="U73" s="101">
        <v>1223.5529081379332</v>
      </c>
      <c r="V73" s="101">
        <v>1233.2673297411277</v>
      </c>
      <c r="W73" s="101">
        <v>1319.5072533617304</v>
      </c>
      <c r="X73" s="101">
        <v>0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1030.4898968547634</v>
      </c>
      <c r="D74" s="104">
        <v>1057.4158998809278</v>
      </c>
      <c r="E74" s="104">
        <v>1052.2352340611524</v>
      </c>
      <c r="F74" s="104">
        <v>1087.0534079660792</v>
      </c>
      <c r="G74" s="104">
        <v>1047.5495796482271</v>
      </c>
      <c r="H74" s="104">
        <v>1081.2790847611639</v>
      </c>
      <c r="I74" s="104">
        <v>1080.650960875882</v>
      </c>
      <c r="J74" s="104">
        <v>1152.9829354994929</v>
      </c>
      <c r="K74" s="104">
        <v>1237.0588348266131</v>
      </c>
      <c r="L74" s="104">
        <v>1206.2194815373273</v>
      </c>
      <c r="M74" s="104">
        <v>1195.8530106387732</v>
      </c>
      <c r="N74" s="104">
        <v>1149.7933600684639</v>
      </c>
      <c r="O74" s="104">
        <v>1183.5946243075616</v>
      </c>
      <c r="P74" s="104">
        <v>1201.7103167848377</v>
      </c>
      <c r="Q74" s="104">
        <v>1215.2674457051185</v>
      </c>
      <c r="R74" s="104">
        <v>1262.6202468459069</v>
      </c>
      <c r="S74" s="104">
        <v>1262.5471664231945</v>
      </c>
      <c r="T74" s="104">
        <v>1217.8142412967641</v>
      </c>
      <c r="U74" s="104">
        <v>1225.633706786979</v>
      </c>
      <c r="V74" s="104">
        <v>1232.1347498471462</v>
      </c>
      <c r="W74" s="104">
        <v>1317.8679377659118</v>
      </c>
      <c r="X74" s="104">
        <v>1365.147606001053</v>
      </c>
      <c r="Y74" s="104">
        <v>1339.3595433585681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204.93245281085012</v>
      </c>
      <c r="D75" s="98">
        <v>215.45809668110783</v>
      </c>
      <c r="E75" s="98">
        <v>207.02126901984207</v>
      </c>
      <c r="F75" s="98">
        <v>218.50594555405064</v>
      </c>
      <c r="G75" s="98">
        <v>238.18693751762009</v>
      </c>
      <c r="H75" s="98">
        <v>221.20086965303955</v>
      </c>
      <c r="I75" s="98">
        <v>223.6064480858694</v>
      </c>
      <c r="J75" s="98">
        <v>234.29517571214771</v>
      </c>
      <c r="K75" s="98">
        <v>253.52465089578976</v>
      </c>
      <c r="L75" s="98">
        <v>248.95190261819027</v>
      </c>
      <c r="M75" s="98">
        <v>241.42686451662931</v>
      </c>
      <c r="N75" s="98">
        <v>193.62238951537262</v>
      </c>
      <c r="O75" s="98">
        <v>217.67624352039732</v>
      </c>
      <c r="P75" s="98">
        <v>217.00887590559063</v>
      </c>
      <c r="Q75" s="98">
        <v>210.04238087908271</v>
      </c>
      <c r="R75" s="98">
        <v>245.29902171236756</v>
      </c>
      <c r="S75" s="98">
        <v>246.42920352312669</v>
      </c>
      <c r="T75" s="98">
        <v>218.63681785125104</v>
      </c>
      <c r="U75" s="98">
        <v>200.29323920801048</v>
      </c>
      <c r="V75" s="98">
        <v>189.47943958894697</v>
      </c>
      <c r="W75" s="98">
        <v>247.98136115023547</v>
      </c>
      <c r="X75" s="98">
        <v>260.40293018146929</v>
      </c>
      <c r="Y75" s="98">
        <v>209.24548997576653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825.55744404391339</v>
      </c>
      <c r="D76" s="98">
        <v>841.95780319981986</v>
      </c>
      <c r="E76" s="98">
        <v>845.21396504131008</v>
      </c>
      <c r="F76" s="98">
        <v>868.54746241202849</v>
      </c>
      <c r="G76" s="98">
        <v>809.3626421306069</v>
      </c>
      <c r="H76" s="98">
        <v>860.07821510812403</v>
      </c>
      <c r="I76" s="98">
        <v>857.04451279001273</v>
      </c>
      <c r="J76" s="98">
        <v>918.68775978734527</v>
      </c>
      <c r="K76" s="98">
        <v>983.53418393082336</v>
      </c>
      <c r="L76" s="98">
        <v>957.26757891913701</v>
      </c>
      <c r="M76" s="98">
        <v>954.4261461221439</v>
      </c>
      <c r="N76" s="98">
        <v>956.17097055309125</v>
      </c>
      <c r="O76" s="98">
        <v>965.91838078716432</v>
      </c>
      <c r="P76" s="98">
        <v>984.70144087924723</v>
      </c>
      <c r="Q76" s="98">
        <v>1005.2250648260358</v>
      </c>
      <c r="R76" s="98">
        <v>1017.3212251335391</v>
      </c>
      <c r="S76" s="98">
        <v>1016.1179629000679</v>
      </c>
      <c r="T76" s="98">
        <v>999.17742344551289</v>
      </c>
      <c r="U76" s="98">
        <v>1025.3404675789684</v>
      </c>
      <c r="V76" s="98">
        <v>1042.6553102581993</v>
      </c>
      <c r="W76" s="98">
        <v>1069.8865766156764</v>
      </c>
      <c r="X76" s="98">
        <v>1104.7446758195836</v>
      </c>
      <c r="Y76" s="98">
        <v>1130.1140533828018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469.21468781638572</v>
      </c>
      <c r="D77" s="122">
        <v>530.21643200118854</v>
      </c>
      <c r="E77" s="122">
        <v>513.85529741491598</v>
      </c>
      <c r="F77" s="122">
        <v>551.06225017945735</v>
      </c>
      <c r="G77" s="122">
        <v>541.03756166293022</v>
      </c>
      <c r="H77" s="122">
        <v>560.7478301940572</v>
      </c>
      <c r="I77" s="122">
        <v>533.97396907202472</v>
      </c>
      <c r="J77" s="122">
        <v>534.00432765405355</v>
      </c>
      <c r="K77" s="122">
        <v>566.45656970426774</v>
      </c>
      <c r="L77" s="122">
        <v>535.64658353056461</v>
      </c>
      <c r="M77" s="122">
        <v>508.31112617074399</v>
      </c>
      <c r="N77" s="122">
        <v>519.9529319159509</v>
      </c>
      <c r="O77" s="122">
        <v>545.32667943680735</v>
      </c>
      <c r="P77" s="122">
        <v>555.53534640648127</v>
      </c>
      <c r="Q77" s="122">
        <v>558.71527914504441</v>
      </c>
      <c r="R77" s="122">
        <v>594.70093694702894</v>
      </c>
      <c r="S77" s="122">
        <v>592.80495664765465</v>
      </c>
      <c r="T77" s="122">
        <v>592.99398450461649</v>
      </c>
      <c r="U77" s="122">
        <v>613.09895092952081</v>
      </c>
      <c r="V77" s="122">
        <v>697.59812242645137</v>
      </c>
      <c r="W77" s="122">
        <v>674.89508987221461</v>
      </c>
      <c r="X77" s="122">
        <v>698.82107324538106</v>
      </c>
      <c r="Y77" s="122">
        <v>579.77635655477491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416.61216424139496</v>
      </c>
      <c r="D78" s="98">
        <v>389.54850620309583</v>
      </c>
      <c r="E78" s="98">
        <v>405.85564141603402</v>
      </c>
      <c r="F78" s="98">
        <v>412.91611141347437</v>
      </c>
      <c r="G78" s="98">
        <v>462.60600738943833</v>
      </c>
      <c r="H78" s="98">
        <v>574.65678200156106</v>
      </c>
      <c r="I78" s="98">
        <v>546.9243551595689</v>
      </c>
      <c r="J78" s="98">
        <v>522.39804456368495</v>
      </c>
      <c r="K78" s="98">
        <v>591.27354304219739</v>
      </c>
      <c r="L78" s="98">
        <v>551.60077947981415</v>
      </c>
      <c r="M78" s="98">
        <v>495.36228848039275</v>
      </c>
      <c r="N78" s="98">
        <v>503.18001514521455</v>
      </c>
      <c r="O78" s="98">
        <v>566.77892007449066</v>
      </c>
      <c r="P78" s="98">
        <v>501.55192898552514</v>
      </c>
      <c r="Q78" s="98">
        <v>504.75989014038362</v>
      </c>
      <c r="R78" s="98">
        <v>639.058082827916</v>
      </c>
      <c r="S78" s="98">
        <v>581.08639918675499</v>
      </c>
      <c r="T78" s="98">
        <v>590.50880034074521</v>
      </c>
      <c r="U78" s="98">
        <v>671.92487298959793</v>
      </c>
      <c r="V78" s="98">
        <v>667.62579492145005</v>
      </c>
      <c r="W78" s="98">
        <v>650.28526110201813</v>
      </c>
      <c r="X78" s="98">
        <v>644.38172671840346</v>
      </c>
      <c r="Y78" s="98">
        <v>638.16595707666715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469.58709506293422</v>
      </c>
      <c r="D79" s="33">
        <v>532.50557644053913</v>
      </c>
      <c r="E79" s="33">
        <v>515.86876809054638</v>
      </c>
      <c r="F79" s="33">
        <v>553.52179043008255</v>
      </c>
      <c r="G79" s="33">
        <v>542.41195398513821</v>
      </c>
      <c r="H79" s="33">
        <v>560.53008622007394</v>
      </c>
      <c r="I79" s="33">
        <v>533.80730609317413</v>
      </c>
      <c r="J79" s="33">
        <v>534.12186435791045</v>
      </c>
      <c r="K79" s="33">
        <v>566.2581376728748</v>
      </c>
      <c r="L79" s="33">
        <v>535.53086712312813</v>
      </c>
      <c r="M79" s="33">
        <v>508.39510936688265</v>
      </c>
      <c r="N79" s="33">
        <v>520.0904792652891</v>
      </c>
      <c r="O79" s="33">
        <v>545.13378635324318</v>
      </c>
      <c r="P79" s="33">
        <v>556.30073822048826</v>
      </c>
      <c r="Q79" s="33">
        <v>559.72717088611716</v>
      </c>
      <c r="R79" s="33">
        <v>593.38047989951269</v>
      </c>
      <c r="S79" s="33">
        <v>593.06104721991301</v>
      </c>
      <c r="T79" s="33">
        <v>593.04138537943629</v>
      </c>
      <c r="U79" s="33">
        <v>612.24778763215727</v>
      </c>
      <c r="V79" s="33">
        <v>697.93588693833362</v>
      </c>
      <c r="W79" s="33">
        <v>675.39826480989507</v>
      </c>
      <c r="X79" s="33">
        <v>700.24896032748291</v>
      </c>
      <c r="Y79" s="33">
        <v>577.76736538424518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6388.166566097163</v>
      </c>
      <c r="D81" s="117">
        <f t="shared" si="28"/>
        <v>6718.4855170058754</v>
      </c>
      <c r="E81" s="117">
        <f t="shared" si="28"/>
        <v>7335.1493328383385</v>
      </c>
      <c r="F81" s="117">
        <f t="shared" si="28"/>
        <v>7306.9852924279003</v>
      </c>
      <c r="G81" s="117">
        <f t="shared" si="28"/>
        <v>7636.3813725760001</v>
      </c>
      <c r="H81" s="117">
        <f t="shared" si="28"/>
        <v>7870.1783422442049</v>
      </c>
      <c r="I81" s="117">
        <f t="shared" si="28"/>
        <v>8176.8397177837614</v>
      </c>
      <c r="J81" s="117">
        <f t="shared" si="28"/>
        <v>6936.9865741316698</v>
      </c>
      <c r="K81" s="117">
        <f t="shared" si="28"/>
        <v>6814.6959142382957</v>
      </c>
      <c r="L81" s="117">
        <f t="shared" si="28"/>
        <v>6866.4231711157026</v>
      </c>
      <c r="M81" s="117">
        <f t="shared" si="28"/>
        <v>7554.3882901226189</v>
      </c>
      <c r="N81" s="117">
        <f t="shared" si="28"/>
        <v>9237.5910213852403</v>
      </c>
      <c r="O81" s="117">
        <f t="shared" si="28"/>
        <v>6979.6353621128246</v>
      </c>
      <c r="P81" s="117">
        <f t="shared" si="28"/>
        <v>6641.0906990833018</v>
      </c>
      <c r="Q81" s="117">
        <f t="shared" si="28"/>
        <v>6976.729832349728</v>
      </c>
      <c r="R81" s="117">
        <f t="shared" ref="R81:V81" si="29">R82+R85+R87+R100</f>
        <v>6684.6401039044385</v>
      </c>
      <c r="S81" s="117">
        <f t="shared" si="29"/>
        <v>6833.5656517457119</v>
      </c>
      <c r="T81" s="117">
        <f t="shared" si="29"/>
        <v>6063.052158964676</v>
      </c>
      <c r="U81" s="117">
        <f t="shared" si="29"/>
        <v>5951.9844856852442</v>
      </c>
      <c r="V81" s="117">
        <f t="shared" si="29"/>
        <v>5900.7480462598232</v>
      </c>
      <c r="W81" s="117">
        <f t="shared" ref="W81:Y81" si="30">W82+W85+W87+W100</f>
        <v>5974.2591622825048</v>
      </c>
      <c r="X81" s="117">
        <f t="shared" si="30"/>
        <v>6238.0959031247721</v>
      </c>
      <c r="Y81" s="117">
        <f t="shared" si="30"/>
        <v>8077.4083526678351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4564.6710768017201</v>
      </c>
      <c r="D82" s="122">
        <f t="shared" si="31"/>
        <v>4929.3551615602146</v>
      </c>
      <c r="E82" s="122">
        <f t="shared" si="31"/>
        <v>5256.1821934075588</v>
      </c>
      <c r="F82" s="122">
        <f t="shared" si="31"/>
        <v>5431.091228363578</v>
      </c>
      <c r="G82" s="122">
        <f t="shared" si="31"/>
        <v>5477.7662106987855</v>
      </c>
      <c r="H82" s="122">
        <f t="shared" si="31"/>
        <v>5500.653853801382</v>
      </c>
      <c r="I82" s="122">
        <f t="shared" si="31"/>
        <v>6120.0531927104894</v>
      </c>
      <c r="J82" s="122">
        <f t="shared" si="31"/>
        <v>5153.0196831469329</v>
      </c>
      <c r="K82" s="122">
        <f t="shared" si="31"/>
        <v>4523.8824055739642</v>
      </c>
      <c r="L82" s="122">
        <f t="shared" si="31"/>
        <v>4398.8263475012645</v>
      </c>
      <c r="M82" s="122">
        <f t="shared" si="31"/>
        <v>5134.8452013576234</v>
      </c>
      <c r="N82" s="122">
        <f t="shared" si="31"/>
        <v>5640.5993753067796</v>
      </c>
      <c r="O82" s="122">
        <f t="shared" si="31"/>
        <v>4681.6648600779727</v>
      </c>
      <c r="P82" s="122">
        <f t="shared" si="31"/>
        <v>4437.0842324435944</v>
      </c>
      <c r="Q82" s="122">
        <f t="shared" si="31"/>
        <v>4532.5762753947674</v>
      </c>
      <c r="R82" s="122">
        <f t="shared" ref="R82:V82" si="32">SUM(R83:R84)</f>
        <v>3815.8641861734782</v>
      </c>
      <c r="S82" s="122">
        <f t="shared" si="32"/>
        <v>3781.1341792908943</v>
      </c>
      <c r="T82" s="122">
        <f t="shared" si="32"/>
        <v>3539.0050221900137</v>
      </c>
      <c r="U82" s="122">
        <f t="shared" si="32"/>
        <v>3370.1233436072762</v>
      </c>
      <c r="V82" s="122">
        <f t="shared" si="32"/>
        <v>3111.68072577262</v>
      </c>
      <c r="W82" s="122">
        <f t="shared" ref="W82:Y82" si="33">SUM(W83:W84)</f>
        <v>3210.8490738623377</v>
      </c>
      <c r="X82" s="122">
        <f t="shared" si="33"/>
        <v>3259.6149732120007</v>
      </c>
      <c r="Y82" s="122">
        <f t="shared" si="33"/>
        <v>3155.2799926047846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4522.6867492816109</v>
      </c>
      <c r="D83" s="98">
        <v>4882.68205479682</v>
      </c>
      <c r="E83" s="98">
        <v>5209.2570794822623</v>
      </c>
      <c r="F83" s="98">
        <v>5379.4801455487977</v>
      </c>
      <c r="G83" s="98">
        <v>5426.4429627343088</v>
      </c>
      <c r="H83" s="98">
        <v>5450.4195079311994</v>
      </c>
      <c r="I83" s="98">
        <v>6067.6269945709691</v>
      </c>
      <c r="J83" s="98">
        <v>5108.767049039091</v>
      </c>
      <c r="K83" s="98">
        <v>4483.1734238322115</v>
      </c>
      <c r="L83" s="98">
        <v>4361.4382910778295</v>
      </c>
      <c r="M83" s="98">
        <v>5091.327925156138</v>
      </c>
      <c r="N83" s="98">
        <v>5598.0458836657763</v>
      </c>
      <c r="O83" s="98">
        <v>4642.938186165291</v>
      </c>
      <c r="P83" s="98">
        <v>4399.3291834507945</v>
      </c>
      <c r="Q83" s="98">
        <v>4496.1351418729528</v>
      </c>
      <c r="R83" s="98">
        <v>3785.3674409118598</v>
      </c>
      <c r="S83" s="98">
        <v>3751.0645788581705</v>
      </c>
      <c r="T83" s="98">
        <v>3510.9724813756598</v>
      </c>
      <c r="U83" s="98">
        <v>3343.5078912077033</v>
      </c>
      <c r="V83" s="98">
        <v>3087.1550065555653</v>
      </c>
      <c r="W83" s="98">
        <v>3185.5667142920483</v>
      </c>
      <c r="X83" s="98">
        <v>3233.9489593976605</v>
      </c>
      <c r="Y83" s="98">
        <v>3130.4102212397142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41.984327520109389</v>
      </c>
      <c r="D84" s="98">
        <v>46.673106763394792</v>
      </c>
      <c r="E84" s="98">
        <v>46.925113925296436</v>
      </c>
      <c r="F84" s="98">
        <v>51.611082814780644</v>
      </c>
      <c r="G84" s="98">
        <v>51.323247964476735</v>
      </c>
      <c r="H84" s="98">
        <v>50.234345870182878</v>
      </c>
      <c r="I84" s="98">
        <v>52.426198139520132</v>
      </c>
      <c r="J84" s="98">
        <v>44.252634107842354</v>
      </c>
      <c r="K84" s="98">
        <v>40.708981741752844</v>
      </c>
      <c r="L84" s="98">
        <v>37.388056423435238</v>
      </c>
      <c r="M84" s="98">
        <v>43.517276201484968</v>
      </c>
      <c r="N84" s="98">
        <v>42.55349164100295</v>
      </c>
      <c r="O84" s="98">
        <v>38.726673912681299</v>
      </c>
      <c r="P84" s="98">
        <v>37.755048992799765</v>
      </c>
      <c r="Q84" s="98">
        <v>36.44113352181494</v>
      </c>
      <c r="R84" s="98">
        <v>30.49674526161829</v>
      </c>
      <c r="S84" s="98">
        <v>30.069600432723892</v>
      </c>
      <c r="T84" s="98">
        <v>28.032540814354132</v>
      </c>
      <c r="U84" s="98">
        <v>26.6154523995727</v>
      </c>
      <c r="V84" s="98">
        <v>24.525719217054693</v>
      </c>
      <c r="W84" s="98">
        <v>25.282359570289145</v>
      </c>
      <c r="X84" s="98">
        <v>25.666013814340292</v>
      </c>
      <c r="Y84" s="98">
        <v>24.869771365070513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322.87568618922904</v>
      </c>
      <c r="D85" s="122">
        <f t="shared" si="34"/>
        <v>199.38027777235854</v>
      </c>
      <c r="E85" s="122">
        <f t="shared" si="34"/>
        <v>511.70163088729225</v>
      </c>
      <c r="F85" s="122">
        <f t="shared" si="34"/>
        <v>234.82268215343919</v>
      </c>
      <c r="G85" s="122">
        <f t="shared" si="34"/>
        <v>570.2551845322314</v>
      </c>
      <c r="H85" s="122">
        <f t="shared" si="34"/>
        <v>731.46586346891161</v>
      </c>
      <c r="I85" s="122">
        <f t="shared" si="34"/>
        <v>436.85367046266271</v>
      </c>
      <c r="J85" s="122">
        <f t="shared" si="34"/>
        <v>97.65535391305994</v>
      </c>
      <c r="K85" s="122">
        <f t="shared" si="34"/>
        <v>495.12514801144778</v>
      </c>
      <c r="L85" s="122">
        <f t="shared" si="34"/>
        <v>724.6531012783355</v>
      </c>
      <c r="M85" s="122">
        <f t="shared" si="34"/>
        <v>720.91977492652427</v>
      </c>
      <c r="N85" s="122">
        <f t="shared" si="34"/>
        <v>1945.1652945348928</v>
      </c>
      <c r="O85" s="122">
        <f t="shared" si="34"/>
        <v>547.49415710946596</v>
      </c>
      <c r="P85" s="122">
        <f t="shared" si="34"/>
        <v>434.18180206212105</v>
      </c>
      <c r="Q85" s="122">
        <f t="shared" si="34"/>
        <v>671.30228917969998</v>
      </c>
      <c r="R85" s="122">
        <f t="shared" si="34"/>
        <v>1023.3528295726385</v>
      </c>
      <c r="S85" s="122">
        <f t="shared" si="34"/>
        <v>1210.3069429962679</v>
      </c>
      <c r="T85" s="122">
        <f t="shared" si="34"/>
        <v>712.62363210483488</v>
      </c>
      <c r="U85" s="122">
        <f t="shared" si="34"/>
        <v>730.50440795783538</v>
      </c>
      <c r="V85" s="122">
        <f t="shared" si="34"/>
        <v>834.34457529670487</v>
      </c>
      <c r="W85" s="122">
        <f t="shared" si="34"/>
        <v>754.31070207597941</v>
      </c>
      <c r="X85" s="122">
        <f t="shared" si="34"/>
        <v>919.85792770297132</v>
      </c>
      <c r="Y85" s="122">
        <f t="shared" si="34"/>
        <v>3001.5127547762572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322.87568618922904</v>
      </c>
      <c r="D86" s="98">
        <f>IF(RES_hhdet_in_tes!D86=0,0,RES_hhdet_in_tes!D86*1000*11630/RES_hhdet_in_new!D83)</f>
        <v>199.38027777235854</v>
      </c>
      <c r="E86" s="98">
        <f>IF(RES_hhdet_in_tes!E86=0,0,RES_hhdet_in_tes!E86*1000*11630/RES_hhdet_in_new!E83)</f>
        <v>511.70163088729225</v>
      </c>
      <c r="F86" s="98">
        <f>IF(RES_hhdet_in_tes!F86=0,0,RES_hhdet_in_tes!F86*1000*11630/RES_hhdet_in_new!F83)</f>
        <v>234.82268215343919</v>
      </c>
      <c r="G86" s="98">
        <f>IF(RES_hhdet_in_tes!G86=0,0,RES_hhdet_in_tes!G86*1000*11630/RES_hhdet_in_new!G83)</f>
        <v>570.2551845322314</v>
      </c>
      <c r="H86" s="98">
        <f>IF(RES_hhdet_in_tes!H86=0,0,RES_hhdet_in_tes!H86*1000*11630/RES_hhdet_in_new!H83)</f>
        <v>731.46586346891161</v>
      </c>
      <c r="I86" s="98">
        <f>IF(RES_hhdet_in_tes!I86=0,0,RES_hhdet_in_tes!I86*1000*11630/RES_hhdet_in_new!I83)</f>
        <v>436.85367046266271</v>
      </c>
      <c r="J86" s="98">
        <f>IF(RES_hhdet_in_tes!J86=0,0,RES_hhdet_in_tes!J86*1000*11630/RES_hhdet_in_new!J83)</f>
        <v>97.65535391305994</v>
      </c>
      <c r="K86" s="98">
        <f>IF(RES_hhdet_in_tes!K86=0,0,RES_hhdet_in_tes!K86*1000*11630/RES_hhdet_in_new!K83)</f>
        <v>495.12514801144778</v>
      </c>
      <c r="L86" s="98">
        <f>IF(RES_hhdet_in_tes!L86=0,0,RES_hhdet_in_tes!L86*1000*11630/RES_hhdet_in_new!L83)</f>
        <v>724.6531012783355</v>
      </c>
      <c r="M86" s="98">
        <f>IF(RES_hhdet_in_tes!M86=0,0,RES_hhdet_in_tes!M86*1000*11630/RES_hhdet_in_new!M83)</f>
        <v>720.91977492652427</v>
      </c>
      <c r="N86" s="98">
        <f>IF(RES_hhdet_in_tes!N86=0,0,RES_hhdet_in_tes!N86*1000*11630/RES_hhdet_in_new!N83)</f>
        <v>1945.1652945348928</v>
      </c>
      <c r="O86" s="98">
        <f>IF(RES_hhdet_in_tes!O86=0,0,RES_hhdet_in_tes!O86*1000*11630/RES_hhdet_in_new!O83)</f>
        <v>547.49415710946596</v>
      </c>
      <c r="P86" s="98">
        <f>IF(RES_hhdet_in_tes!P86=0,0,RES_hhdet_in_tes!P86*1000*11630/RES_hhdet_in_new!P83)</f>
        <v>434.18180206212105</v>
      </c>
      <c r="Q86" s="98">
        <f>IF(RES_hhdet_in_tes!Q86=0,0,RES_hhdet_in_tes!Q86*1000*11630/RES_hhdet_in_new!Q83)</f>
        <v>671.30228917969998</v>
      </c>
      <c r="R86" s="98">
        <f>IF(RES_hhdet_in_tes!R86=0,0,RES_hhdet_in_tes!R86*1000*11630/RES_hhdet_in_new!R83)</f>
        <v>1023.3528295726385</v>
      </c>
      <c r="S86" s="98">
        <f>IF(RES_hhdet_in_tes!S86=0,0,RES_hhdet_in_tes!S86*1000*11630/RES_hhdet_in_new!S83)</f>
        <v>1210.3069429962679</v>
      </c>
      <c r="T86" s="98">
        <f>IF(RES_hhdet_in_tes!T86=0,0,RES_hhdet_in_tes!T86*1000*11630/RES_hhdet_in_new!T83)</f>
        <v>712.62363210483488</v>
      </c>
      <c r="U86" s="98">
        <f>IF(RES_hhdet_in_tes!U86=0,0,RES_hhdet_in_tes!U86*1000*11630/RES_hhdet_in_new!U83)</f>
        <v>730.50440795783538</v>
      </c>
      <c r="V86" s="98">
        <f>IF(RES_hhdet_in_tes!V86=0,0,RES_hhdet_in_tes!V86*1000*11630/RES_hhdet_in_new!V83)</f>
        <v>834.34457529670487</v>
      </c>
      <c r="W86" s="98">
        <f>IF(RES_hhdet_in_tes!W86=0,0,RES_hhdet_in_tes!W86*1000*11630/RES_hhdet_in_new!W83)</f>
        <v>754.31070207597941</v>
      </c>
      <c r="X86" s="98">
        <f>IF(RES_hhdet_in_tes!X86=0,0,RES_hhdet_in_tes!X86*1000*11630/RES_hhdet_in_new!X83)</f>
        <v>919.85792770297132</v>
      </c>
      <c r="Y86" s="98">
        <f>IF(RES_hhdet_in_tes!Y86=0,0,RES_hhdet_in_tes!Y86*1000*11630/RES_hhdet_in_new!Y83)</f>
        <v>3001.5127547762572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1030.3519983843996</v>
      </c>
      <c r="D87" s="122">
        <v>1057.6723236771468</v>
      </c>
      <c r="E87" s="122">
        <v>1052.4788204801828</v>
      </c>
      <c r="F87" s="122">
        <v>1087.360936861543</v>
      </c>
      <c r="G87" s="122">
        <v>1047.8370074862212</v>
      </c>
      <c r="H87" s="122">
        <v>1081.3863519270119</v>
      </c>
      <c r="I87" s="122">
        <v>1080.6718919204102</v>
      </c>
      <c r="J87" s="122">
        <v>1152.7196209133551</v>
      </c>
      <c r="K87" s="122">
        <v>1236.4300206032585</v>
      </c>
      <c r="L87" s="122">
        <v>1205.7051107014775</v>
      </c>
      <c r="M87" s="122">
        <v>1194.6360348035084</v>
      </c>
      <c r="N87" s="122">
        <v>1149.3256359799523</v>
      </c>
      <c r="O87" s="122">
        <v>1185.7032697293457</v>
      </c>
      <c r="P87" s="122">
        <v>1201.1334553217441</v>
      </c>
      <c r="Q87" s="122">
        <v>1213.2199267774283</v>
      </c>
      <c r="R87" s="122">
        <v>1260.5939718863528</v>
      </c>
      <c r="S87" s="122">
        <v>1262.2564024437143</v>
      </c>
      <c r="T87" s="122">
        <v>1214.8046988206111</v>
      </c>
      <c r="U87" s="122">
        <v>1226.3259940965722</v>
      </c>
      <c r="V87" s="122">
        <v>1234.6226455865608</v>
      </c>
      <c r="W87" s="122">
        <v>1317.8417137183826</v>
      </c>
      <c r="X87" s="122">
        <v>1364.5849495487346</v>
      </c>
      <c r="Y87" s="122">
        <v>1340.1270965145325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1041.9845971646814</v>
      </c>
      <c r="D88" s="98">
        <v>1065.3998760652967</v>
      </c>
      <c r="E88" s="98">
        <v>1001.6139062015538</v>
      </c>
      <c r="F88" s="98">
        <v>1078.7818099648571</v>
      </c>
      <c r="G88" s="98">
        <v>1008.0333540819313</v>
      </c>
      <c r="H88" s="98">
        <v>1019.2252360558681</v>
      </c>
      <c r="I88" s="98">
        <v>1190.7750108003092</v>
      </c>
      <c r="J88" s="98">
        <v>1114.9989508031865</v>
      </c>
      <c r="K88" s="98">
        <v>1155.6923754177008</v>
      </c>
      <c r="L88" s="98">
        <v>1153.401361146912</v>
      </c>
      <c r="M88" s="98">
        <v>998.96927489685049</v>
      </c>
      <c r="N88" s="98">
        <v>1144.9133614039392</v>
      </c>
      <c r="O88" s="98">
        <v>1269.9252191793198</v>
      </c>
      <c r="P88" s="98">
        <v>955.23464627789281</v>
      </c>
      <c r="Q88" s="98">
        <v>1069.0300086096511</v>
      </c>
      <c r="R88" s="98">
        <v>1238.5943763060775</v>
      </c>
      <c r="S88" s="98">
        <v>1323.5921732038873</v>
      </c>
      <c r="T88" s="98">
        <v>1105.515802880529</v>
      </c>
      <c r="U88" s="98">
        <v>1270.9375022077095</v>
      </c>
      <c r="V88" s="98">
        <v>1301.4544008783303</v>
      </c>
      <c r="W88" s="98">
        <v>1306.2081745920268</v>
      </c>
      <c r="X88" s="98">
        <v>1341.5451545109418</v>
      </c>
      <c r="Y88" s="98">
        <v>1380.3442733009747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1191.4428405839394</v>
      </c>
      <c r="J89" s="98">
        <v>1115.121357395285</v>
      </c>
      <c r="K89" s="98">
        <v>1155.4686161664308</v>
      </c>
      <c r="L89" s="98">
        <v>1153.8183513945862</v>
      </c>
      <c r="M89" s="98">
        <v>998.25434729963581</v>
      </c>
      <c r="N89" s="98">
        <v>1144.898701050806</v>
      </c>
      <c r="O89" s="98">
        <v>1269.7702804357498</v>
      </c>
      <c r="P89" s="98">
        <v>0</v>
      </c>
      <c r="Q89" s="98">
        <v>1068.9025398534454</v>
      </c>
      <c r="R89" s="98">
        <v>1238.7045740369315</v>
      </c>
      <c r="S89" s="98">
        <v>1323.8203157989881</v>
      </c>
      <c r="T89" s="98">
        <v>1105.5781801822543</v>
      </c>
      <c r="U89" s="98">
        <v>1271.3619008313851</v>
      </c>
      <c r="V89" s="98">
        <v>1302.0789205128481</v>
      </c>
      <c r="W89" s="98">
        <v>1305.7858113403352</v>
      </c>
      <c r="X89" s="98">
        <v>1342.5578221113924</v>
      </c>
      <c r="Y89" s="98">
        <v>1384.7513203981421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252.17672057640161</v>
      </c>
      <c r="J90" s="101">
        <v>224.36118039621707</v>
      </c>
      <c r="K90" s="101">
        <v>231.66530033383492</v>
      </c>
      <c r="L90" s="101">
        <v>235.78433407755531</v>
      </c>
      <c r="M90" s="101">
        <v>192.74021434803927</v>
      </c>
      <c r="N90" s="101">
        <v>190.79045927625015</v>
      </c>
      <c r="O90" s="101">
        <v>236.88338220255466</v>
      </c>
      <c r="P90" s="101">
        <v>0</v>
      </c>
      <c r="Q90" s="101">
        <v>176.87249123478443</v>
      </c>
      <c r="R90" s="101">
        <v>238.46774136482074</v>
      </c>
      <c r="S90" s="101">
        <v>261.62505961723713</v>
      </c>
      <c r="T90" s="101">
        <v>191.20474119071494</v>
      </c>
      <c r="U90" s="101">
        <v>210.09883974283312</v>
      </c>
      <c r="V90" s="101">
        <v>204.65226436866988</v>
      </c>
      <c r="W90" s="101">
        <v>244.43345841211973</v>
      </c>
      <c r="X90" s="101">
        <v>254.60134516535149</v>
      </c>
      <c r="Y90" s="101">
        <v>227.18313075103521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939.26612000753767</v>
      </c>
      <c r="J91" s="104">
        <v>890.76017699906788</v>
      </c>
      <c r="K91" s="104">
        <v>923.80331583259579</v>
      </c>
      <c r="L91" s="104">
        <v>918.03401731703104</v>
      </c>
      <c r="M91" s="104">
        <v>805.51413295159648</v>
      </c>
      <c r="N91" s="104">
        <v>954.10824177455595</v>
      </c>
      <c r="O91" s="104">
        <v>1032.8868982331953</v>
      </c>
      <c r="P91" s="104">
        <v>0</v>
      </c>
      <c r="Q91" s="104">
        <v>892.03004861866123</v>
      </c>
      <c r="R91" s="104">
        <v>1000.2368326721109</v>
      </c>
      <c r="S91" s="104">
        <v>1062.1952561817509</v>
      </c>
      <c r="T91" s="104">
        <v>914.37343899153927</v>
      </c>
      <c r="U91" s="104">
        <v>1061.2630610885519</v>
      </c>
      <c r="V91" s="104">
        <v>1097.4266561441782</v>
      </c>
      <c r="W91" s="104">
        <v>1061.3523529282156</v>
      </c>
      <c r="X91" s="104">
        <v>1087.956476946041</v>
      </c>
      <c r="Y91" s="104">
        <v>1157.5681896471067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1024.3096711311857</v>
      </c>
      <c r="D92" s="101">
        <v>1072.4179634143077</v>
      </c>
      <c r="E92" s="101">
        <v>1076.9223313697196</v>
      </c>
      <c r="F92" s="101">
        <v>1097.0426750022002</v>
      </c>
      <c r="G92" s="101">
        <v>1080.6354713648279</v>
      </c>
      <c r="H92" s="101">
        <v>1109.8079000987818</v>
      </c>
      <c r="I92" s="101">
        <v>1061.8572225337016</v>
      </c>
      <c r="J92" s="101">
        <v>1150.8534419568493</v>
      </c>
      <c r="K92" s="101">
        <v>1227.3129435512576</v>
      </c>
      <c r="L92" s="101">
        <v>1162.4303777351986</v>
      </c>
      <c r="M92" s="101">
        <v>973.43366615606215</v>
      </c>
      <c r="N92" s="101">
        <v>870.53365077395199</v>
      </c>
      <c r="O92" s="101">
        <v>1317.970897453768</v>
      </c>
      <c r="P92" s="101">
        <v>1293.8276563690133</v>
      </c>
      <c r="Q92" s="101">
        <v>1225.2900256695948</v>
      </c>
      <c r="R92" s="101">
        <v>1202.573410918935</v>
      </c>
      <c r="S92" s="101">
        <v>1246.2452637405338</v>
      </c>
      <c r="T92" s="101">
        <v>1233.5430968560918</v>
      </c>
      <c r="U92" s="101">
        <v>1238.6547945109776</v>
      </c>
      <c r="V92" s="101">
        <v>1273.5037325553637</v>
      </c>
      <c r="W92" s="101">
        <v>1302.5496983418379</v>
      </c>
      <c r="X92" s="101">
        <v>1353.8574138763604</v>
      </c>
      <c r="Y92" s="101">
        <v>1363.7577509313103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1024.3224385947772</v>
      </c>
      <c r="D93" s="104">
        <v>1072.4314118396555</v>
      </c>
      <c r="E93" s="104">
        <v>1076.9846999956244</v>
      </c>
      <c r="F93" s="104">
        <v>1096.9827454854862</v>
      </c>
      <c r="G93" s="104">
        <v>1080.4848924859725</v>
      </c>
      <c r="H93" s="104">
        <v>1109.7422806636575</v>
      </c>
      <c r="I93" s="104">
        <v>1061.9430464755985</v>
      </c>
      <c r="J93" s="104">
        <v>1151.3480291752919</v>
      </c>
      <c r="K93" s="104">
        <v>1227.9272492376433</v>
      </c>
      <c r="L93" s="104">
        <v>1162.7796634326407</v>
      </c>
      <c r="M93" s="104">
        <v>973.24912181351192</v>
      </c>
      <c r="N93" s="104">
        <v>871.10740478500929</v>
      </c>
      <c r="O93" s="104">
        <v>1318.6941185865089</v>
      </c>
      <c r="P93" s="104">
        <v>1294.291504449875</v>
      </c>
      <c r="Q93" s="104">
        <v>1225.8932417942624</v>
      </c>
      <c r="R93" s="104">
        <v>1203.1317639804522</v>
      </c>
      <c r="S93" s="104">
        <v>1246.2939057382901</v>
      </c>
      <c r="T93" s="104">
        <v>1233.3269040103037</v>
      </c>
      <c r="U93" s="104">
        <v>1238.346541149838</v>
      </c>
      <c r="V93" s="104">
        <v>1274.4247053937231</v>
      </c>
      <c r="W93" s="104">
        <v>1302.7916927257827</v>
      </c>
      <c r="X93" s="104">
        <v>1355.6699397675527</v>
      </c>
      <c r="Y93" s="104">
        <v>1368.9897137279606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203.45219228704158</v>
      </c>
      <c r="D94" s="98">
        <v>218.8189362329735</v>
      </c>
      <c r="E94" s="98">
        <v>213.02087248015721</v>
      </c>
      <c r="F94" s="98">
        <v>221.37503981503713</v>
      </c>
      <c r="G94" s="98">
        <v>247.18793549894878</v>
      </c>
      <c r="H94" s="98">
        <v>227.68495631227032</v>
      </c>
      <c r="I94" s="98">
        <v>217.86054139808482</v>
      </c>
      <c r="J94" s="98">
        <v>232.04278224887662</v>
      </c>
      <c r="K94" s="98">
        <v>248.9547645895218</v>
      </c>
      <c r="L94" s="98">
        <v>233.78120095275611</v>
      </c>
      <c r="M94" s="98">
        <v>161.08098250938761</v>
      </c>
      <c r="N94" s="98">
        <v>8.7053365077395224</v>
      </c>
      <c r="O94" s="98">
        <v>246.97994619279618</v>
      </c>
      <c r="P94" s="98">
        <v>235.19294059299335</v>
      </c>
      <c r="Q94" s="98">
        <v>208.19330013950494</v>
      </c>
      <c r="R94" s="98">
        <v>229.05467831720975</v>
      </c>
      <c r="S94" s="98">
        <v>237.73704490147929</v>
      </c>
      <c r="T94" s="98">
        <v>217.11603751667604</v>
      </c>
      <c r="U94" s="98">
        <v>198.2399264112583</v>
      </c>
      <c r="V94" s="98">
        <v>194.27766790420813</v>
      </c>
      <c r="W94" s="98">
        <v>239.41957896396457</v>
      </c>
      <c r="X94" s="98">
        <v>253.21620944809834</v>
      </c>
      <c r="Y94" s="98">
        <v>216.86225833514504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820.87024630773556</v>
      </c>
      <c r="D95" s="98">
        <v>853.6124756066821</v>
      </c>
      <c r="E95" s="98">
        <v>863.96382751546719</v>
      </c>
      <c r="F95" s="98">
        <v>875.60770567044926</v>
      </c>
      <c r="G95" s="98">
        <v>833.29695698702358</v>
      </c>
      <c r="H95" s="98">
        <v>882.05732435138702</v>
      </c>
      <c r="I95" s="98">
        <v>844.0825050775137</v>
      </c>
      <c r="J95" s="98">
        <v>919.30524692641518</v>
      </c>
      <c r="K95" s="98">
        <v>978.97248464812162</v>
      </c>
      <c r="L95" s="98">
        <v>928.99846247988467</v>
      </c>
      <c r="M95" s="98">
        <v>812.16813930412434</v>
      </c>
      <c r="N95" s="98">
        <v>862.40206827726979</v>
      </c>
      <c r="O95" s="98">
        <v>1071.7141723937127</v>
      </c>
      <c r="P95" s="98">
        <v>1059.098563856882</v>
      </c>
      <c r="Q95" s="98">
        <v>1017.6999416547571</v>
      </c>
      <c r="R95" s="98">
        <v>974.07708566324243</v>
      </c>
      <c r="S95" s="98">
        <v>1008.5568608368108</v>
      </c>
      <c r="T95" s="98">
        <v>1016.2108664936276</v>
      </c>
      <c r="U95" s="98">
        <v>1040.1066147385798</v>
      </c>
      <c r="V95" s="98">
        <v>1080.147037489515</v>
      </c>
      <c r="W95" s="98">
        <v>1063.3721137618184</v>
      </c>
      <c r="X95" s="98">
        <v>1102.4537303194545</v>
      </c>
      <c r="Y95" s="98">
        <v>1152.1274553928158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1030.2284190375997</v>
      </c>
      <c r="D96" s="101">
        <v>1057.6268424835416</v>
      </c>
      <c r="E96" s="101">
        <v>1052.2204877492002</v>
      </c>
      <c r="F96" s="101">
        <v>1087.5778197372947</v>
      </c>
      <c r="G96" s="101">
        <v>1047.8842880235682</v>
      </c>
      <c r="H96" s="101">
        <v>1081.3650827850277</v>
      </c>
      <c r="I96" s="101">
        <v>1079.8505702833247</v>
      </c>
      <c r="J96" s="101">
        <v>1151.3122839266691</v>
      </c>
      <c r="K96" s="101">
        <v>1235.7780856165418</v>
      </c>
      <c r="L96" s="101">
        <v>1205.4686918337798</v>
      </c>
      <c r="M96" s="101">
        <v>1196.1542493210836</v>
      </c>
      <c r="N96" s="101">
        <v>1151.4655082003319</v>
      </c>
      <c r="O96" s="101">
        <v>1186.1365821356146</v>
      </c>
      <c r="P96" s="101">
        <v>1203.058678057623</v>
      </c>
      <c r="Q96" s="101">
        <v>1210.8984799366247</v>
      </c>
      <c r="R96" s="101">
        <v>1256.6378351687349</v>
      </c>
      <c r="S96" s="101">
        <v>1256.8034809038384</v>
      </c>
      <c r="T96" s="101">
        <v>1211.2125388745944</v>
      </c>
      <c r="U96" s="101">
        <v>1223.5529081379332</v>
      </c>
      <c r="V96" s="101">
        <v>1233.2673297411282</v>
      </c>
      <c r="W96" s="101">
        <v>1319.5072533617301</v>
      </c>
      <c r="X96" s="101">
        <v>0</v>
      </c>
      <c r="Y96" s="101">
        <v>0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1030.4898968547634</v>
      </c>
      <c r="D97" s="104">
        <v>1057.4158998809278</v>
      </c>
      <c r="E97" s="104">
        <v>1052.2352340611526</v>
      </c>
      <c r="F97" s="104">
        <v>1087.0534079660792</v>
      </c>
      <c r="G97" s="104">
        <v>1047.5495796482271</v>
      </c>
      <c r="H97" s="104">
        <v>1081.2790847611639</v>
      </c>
      <c r="I97" s="104">
        <v>1080.6509608758824</v>
      </c>
      <c r="J97" s="104">
        <v>1152.9829354994927</v>
      </c>
      <c r="K97" s="104">
        <v>1237.0588348266131</v>
      </c>
      <c r="L97" s="104">
        <v>1206.2194815373271</v>
      </c>
      <c r="M97" s="104">
        <v>1195.853010638773</v>
      </c>
      <c r="N97" s="104">
        <v>1149.7933600684637</v>
      </c>
      <c r="O97" s="104">
        <v>1183.5946243075616</v>
      </c>
      <c r="P97" s="104">
        <v>1201.7103167848375</v>
      </c>
      <c r="Q97" s="104">
        <v>1215.2674457051182</v>
      </c>
      <c r="R97" s="104">
        <v>1262.6202468459066</v>
      </c>
      <c r="S97" s="104">
        <v>1262.5471664231945</v>
      </c>
      <c r="T97" s="104">
        <v>1217.8142412967641</v>
      </c>
      <c r="U97" s="104">
        <v>1225.6337067869788</v>
      </c>
      <c r="V97" s="104">
        <v>1232.1347498471462</v>
      </c>
      <c r="W97" s="104">
        <v>1317.8679377659116</v>
      </c>
      <c r="X97" s="104">
        <v>1365.1476060010532</v>
      </c>
      <c r="Y97" s="104">
        <v>1339.3595433585681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204.93245281085015</v>
      </c>
      <c r="D98" s="98">
        <v>215.45809668110783</v>
      </c>
      <c r="E98" s="98">
        <v>207.02126901984212</v>
      </c>
      <c r="F98" s="98">
        <v>218.50594555405067</v>
      </c>
      <c r="G98" s="98">
        <v>238.18693751762009</v>
      </c>
      <c r="H98" s="98">
        <v>221.20086965303958</v>
      </c>
      <c r="I98" s="98">
        <v>223.60644808586949</v>
      </c>
      <c r="J98" s="98">
        <v>234.29517571214765</v>
      </c>
      <c r="K98" s="98">
        <v>253.5246508957897</v>
      </c>
      <c r="L98" s="98">
        <v>248.95190261819025</v>
      </c>
      <c r="M98" s="98">
        <v>241.42686451662928</v>
      </c>
      <c r="N98" s="98">
        <v>193.62238951537262</v>
      </c>
      <c r="O98" s="98">
        <v>217.67624352039732</v>
      </c>
      <c r="P98" s="98">
        <v>217.0088759055906</v>
      </c>
      <c r="Q98" s="98">
        <v>210.04238087908271</v>
      </c>
      <c r="R98" s="98">
        <v>245.29902171236756</v>
      </c>
      <c r="S98" s="98">
        <v>246.42920352312674</v>
      </c>
      <c r="T98" s="98">
        <v>218.63681785125107</v>
      </c>
      <c r="U98" s="98">
        <v>200.29323920801048</v>
      </c>
      <c r="V98" s="98">
        <v>189.47943958894695</v>
      </c>
      <c r="W98" s="98">
        <v>247.98136115023544</v>
      </c>
      <c r="X98" s="98">
        <v>260.40293018146946</v>
      </c>
      <c r="Y98" s="98">
        <v>209.24548997576659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825.55744404391328</v>
      </c>
      <c r="D99" s="98">
        <v>841.95780319981986</v>
      </c>
      <c r="E99" s="98">
        <v>845.21396504131042</v>
      </c>
      <c r="F99" s="98">
        <v>868.54746241202849</v>
      </c>
      <c r="G99" s="98">
        <v>809.3626421306069</v>
      </c>
      <c r="H99" s="98">
        <v>860.07821510812425</v>
      </c>
      <c r="I99" s="98">
        <v>857.04451279001273</v>
      </c>
      <c r="J99" s="98">
        <v>918.68775978734504</v>
      </c>
      <c r="K99" s="98">
        <v>983.53418393082347</v>
      </c>
      <c r="L99" s="98">
        <v>957.26757891913689</v>
      </c>
      <c r="M99" s="98">
        <v>954.4261461221439</v>
      </c>
      <c r="N99" s="98">
        <v>956.17097055309114</v>
      </c>
      <c r="O99" s="98">
        <v>965.91838078716432</v>
      </c>
      <c r="P99" s="98">
        <v>984.701440879247</v>
      </c>
      <c r="Q99" s="98">
        <v>1005.2250648260356</v>
      </c>
      <c r="R99" s="98">
        <v>1017.3212251335391</v>
      </c>
      <c r="S99" s="98">
        <v>1016.1179629000676</v>
      </c>
      <c r="T99" s="98">
        <v>999.17742344551311</v>
      </c>
      <c r="U99" s="98">
        <v>1025.3404675789684</v>
      </c>
      <c r="V99" s="98">
        <v>1042.6553102581993</v>
      </c>
      <c r="W99" s="98">
        <v>1069.8865766156762</v>
      </c>
      <c r="X99" s="98">
        <v>1104.7446758195838</v>
      </c>
      <c r="Y99" s="98">
        <v>1130.1140533828016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470.26780472181457</v>
      </c>
      <c r="D100" s="122">
        <v>532.07775399615582</v>
      </c>
      <c r="E100" s="122">
        <v>514.78668806330472</v>
      </c>
      <c r="F100" s="122">
        <v>553.71044504934071</v>
      </c>
      <c r="G100" s="122">
        <v>540.52296985876194</v>
      </c>
      <c r="H100" s="122">
        <v>556.67227304689982</v>
      </c>
      <c r="I100" s="122">
        <v>539.26096269019843</v>
      </c>
      <c r="J100" s="122">
        <v>533.5919161583214</v>
      </c>
      <c r="K100" s="122">
        <v>559.25834004962542</v>
      </c>
      <c r="L100" s="122">
        <v>537.23861163462539</v>
      </c>
      <c r="M100" s="122">
        <v>503.98727903496234</v>
      </c>
      <c r="N100" s="122">
        <v>502.50071556361638</v>
      </c>
      <c r="O100" s="122">
        <v>564.77307519603949</v>
      </c>
      <c r="P100" s="122">
        <v>568.6912092558423</v>
      </c>
      <c r="Q100" s="122">
        <v>559.63134099783235</v>
      </c>
      <c r="R100" s="122">
        <v>584.82911627196904</v>
      </c>
      <c r="S100" s="122">
        <v>579.86812701483586</v>
      </c>
      <c r="T100" s="122">
        <v>596.61880584921687</v>
      </c>
      <c r="U100" s="122">
        <v>625.03074002356084</v>
      </c>
      <c r="V100" s="122">
        <v>720.10009960393757</v>
      </c>
      <c r="W100" s="122">
        <v>691.25767262580462</v>
      </c>
      <c r="X100" s="122">
        <v>694.03805266106508</v>
      </c>
      <c r="Y100" s="122">
        <v>580.48850877226153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477.82674240528627</v>
      </c>
      <c r="D101" s="98">
        <v>530.48609681171376</v>
      </c>
      <c r="E101" s="98">
        <v>495.54435662583745</v>
      </c>
      <c r="F101" s="98">
        <v>544.56382159620671</v>
      </c>
      <c r="G101" s="98">
        <v>517.93506207156042</v>
      </c>
      <c r="H101" s="98">
        <v>526.48665772297818</v>
      </c>
      <c r="I101" s="98">
        <v>603.64608959933832</v>
      </c>
      <c r="J101" s="98">
        <v>522.73715905342499</v>
      </c>
      <c r="K101" s="98">
        <v>518.70825962555307</v>
      </c>
      <c r="L101" s="98">
        <v>527.31828495476475</v>
      </c>
      <c r="M101" s="98">
        <v>441.43476029615351</v>
      </c>
      <c r="N101" s="98">
        <v>528.31589146847227</v>
      </c>
      <c r="O101" s="98">
        <v>582.21804688769248</v>
      </c>
      <c r="P101" s="98">
        <v>573.7824745761402</v>
      </c>
      <c r="Q101" s="98">
        <v>566.28005624014247</v>
      </c>
      <c r="R101" s="98">
        <v>579.68208165861279</v>
      </c>
      <c r="S101" s="98">
        <v>582.41824105490423</v>
      </c>
      <c r="T101" s="98">
        <v>569.06147214165594</v>
      </c>
      <c r="U101" s="98">
        <v>634.50950433519847</v>
      </c>
      <c r="V101" s="98">
        <v>771.56941838284217</v>
      </c>
      <c r="W101" s="98">
        <v>863.07114884522707</v>
      </c>
      <c r="X101" s="98">
        <v>538.46042286012471</v>
      </c>
      <c r="Y101" s="98">
        <v>511.46258216900497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485.63440636636221</v>
      </c>
      <c r="D102" s="98">
        <v>515.56210707406592</v>
      </c>
      <c r="E102" s="98">
        <v>497.78561182688236</v>
      </c>
      <c r="F102" s="98">
        <v>569.09810643711103</v>
      </c>
      <c r="G102" s="98">
        <v>528.33083769042901</v>
      </c>
      <c r="H102" s="98">
        <v>530.02604832863335</v>
      </c>
      <c r="I102" s="98">
        <v>550.8585018022959</v>
      </c>
      <c r="J102" s="98">
        <v>556.55598043082864</v>
      </c>
      <c r="K102" s="98">
        <v>491.3786665148175</v>
      </c>
      <c r="L102" s="98">
        <v>610.71974143223645</v>
      </c>
      <c r="M102" s="98">
        <v>571.78413035875997</v>
      </c>
      <c r="N102" s="98">
        <v>179.50159320032495</v>
      </c>
      <c r="O102" s="98">
        <v>651.93570247508092</v>
      </c>
      <c r="P102" s="98">
        <v>633.23505946457647</v>
      </c>
      <c r="Q102" s="98">
        <v>554.38161699827026</v>
      </c>
      <c r="R102" s="98">
        <v>520.43071796802985</v>
      </c>
      <c r="S102" s="98">
        <v>517.12508390616051</v>
      </c>
      <c r="T102" s="98">
        <v>622.80843077857071</v>
      </c>
      <c r="U102" s="98">
        <v>644.14188169179249</v>
      </c>
      <c r="V102" s="98">
        <v>738.28112800158863</v>
      </c>
      <c r="W102" s="98">
        <v>710.58937224397664</v>
      </c>
      <c r="X102" s="98">
        <v>665.07158780778946</v>
      </c>
      <c r="Y102" s="98">
        <v>594.16487597259822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469.58709506293428</v>
      </c>
      <c r="D103" s="33">
        <v>532.50557644053913</v>
      </c>
      <c r="E103" s="33">
        <v>515.86876809054661</v>
      </c>
      <c r="F103" s="33">
        <v>553.52179043008277</v>
      </c>
      <c r="G103" s="33">
        <v>542.41195398513833</v>
      </c>
      <c r="H103" s="33">
        <v>560.53008622007383</v>
      </c>
      <c r="I103" s="33">
        <v>533.80730609317436</v>
      </c>
      <c r="J103" s="33">
        <v>534.12186435791034</v>
      </c>
      <c r="K103" s="33">
        <v>566.2581376728748</v>
      </c>
      <c r="L103" s="33">
        <v>535.53086712312802</v>
      </c>
      <c r="M103" s="33">
        <v>508.39510936688254</v>
      </c>
      <c r="N103" s="33">
        <v>520.09047926528922</v>
      </c>
      <c r="O103" s="33">
        <v>545.13378635324318</v>
      </c>
      <c r="P103" s="33">
        <v>556.30073822048814</v>
      </c>
      <c r="Q103" s="33">
        <v>559.72717088611728</v>
      </c>
      <c r="R103" s="33">
        <v>593.38047989951258</v>
      </c>
      <c r="S103" s="33">
        <v>593.06104721991312</v>
      </c>
      <c r="T103" s="33">
        <v>593.04138537943641</v>
      </c>
      <c r="U103" s="33">
        <v>612.24778763215727</v>
      </c>
      <c r="V103" s="33">
        <v>697.93588693833362</v>
      </c>
      <c r="W103" s="33">
        <v>675.39826480989518</v>
      </c>
      <c r="X103" s="33">
        <v>700.24896032748291</v>
      </c>
      <c r="Y103" s="33">
        <v>577.76736538424518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9421.9268890761577</v>
      </c>
      <c r="G105" s="117">
        <f t="shared" si="35"/>
        <v>7962.1814166294153</v>
      </c>
      <c r="H105" s="117">
        <f t="shared" si="35"/>
        <v>8122.1705410376571</v>
      </c>
      <c r="I105" s="117">
        <f t="shared" si="35"/>
        <v>7097.5072118058197</v>
      </c>
      <c r="J105" s="117">
        <f t="shared" si="35"/>
        <v>6848.8615196870014</v>
      </c>
      <c r="K105" s="117">
        <f t="shared" si="35"/>
        <v>7327.3544538003352</v>
      </c>
      <c r="L105" s="117">
        <f t="shared" si="35"/>
        <v>6628.605225646952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7557.3262059001991</v>
      </c>
      <c r="G106" s="122">
        <f t="shared" si="38"/>
        <v>5822.5414986053183</v>
      </c>
      <c r="H106" s="122">
        <f t="shared" si="38"/>
        <v>5787.9158786252892</v>
      </c>
      <c r="I106" s="122">
        <f t="shared" si="38"/>
        <v>5483.0489448367634</v>
      </c>
      <c r="J106" s="122">
        <f t="shared" si="38"/>
        <v>5161.9953843400008</v>
      </c>
      <c r="K106" s="122">
        <f t="shared" si="38"/>
        <v>4918.3311136717602</v>
      </c>
      <c r="L106" s="122">
        <f t="shared" si="38"/>
        <v>4886.8548769864974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7521.2465413588543</v>
      </c>
      <c r="G107" s="98">
        <v>5795.1363253952841</v>
      </c>
      <c r="H107" s="98">
        <v>5761.365771753538</v>
      </c>
      <c r="I107" s="98">
        <v>5459.4632085872454</v>
      </c>
      <c r="J107" s="98">
        <v>5139.7349438366828</v>
      </c>
      <c r="K107" s="98">
        <v>4896.1018463841428</v>
      </c>
      <c r="L107" s="98">
        <v>4865.9982004576541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36.079664541345146</v>
      </c>
      <c r="G108" s="98">
        <v>27.405173210034107</v>
      </c>
      <c r="H108" s="98">
        <v>26.550106871751062</v>
      </c>
      <c r="I108" s="98">
        <v>23.585736249518199</v>
      </c>
      <c r="J108" s="98">
        <v>22.260440503318399</v>
      </c>
      <c r="K108" s="98">
        <v>22.229267287616988</v>
      </c>
      <c r="L108" s="98">
        <v>20.856676528843558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223.27245592997878</v>
      </c>
      <c r="G109" s="122">
        <f t="shared" si="41"/>
        <v>550.33050426113869</v>
      </c>
      <c r="H109" s="122">
        <f t="shared" si="41"/>
        <v>694.76549495389838</v>
      </c>
      <c r="I109" s="122">
        <f t="shared" si="41"/>
        <v>0</v>
      </c>
      <c r="J109" s="122">
        <f t="shared" si="41"/>
        <v>0</v>
      </c>
      <c r="K109" s="122">
        <f t="shared" si="41"/>
        <v>606.21866731311582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223.27245592997878</v>
      </c>
      <c r="G110" s="98">
        <f>IF(RES_hhdet_in_tes!G110=0,0,RES_hhdet_in_tes!G110*1000*11630/RES_hhdet_in_new!G107)</f>
        <v>550.33050426113869</v>
      </c>
      <c r="H110" s="98">
        <f>IF(RES_hhdet_in_tes!H110=0,0,RES_hhdet_in_tes!H110*1000*11630/RES_hhdet_in_new!H107)</f>
        <v>694.76549495389838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606.21866731311582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1087.2985134678427</v>
      </c>
      <c r="G111" s="122">
        <v>1047.6797440164148</v>
      </c>
      <c r="H111" s="122">
        <v>1081.3055456915833</v>
      </c>
      <c r="I111" s="122">
        <v>1080.6509608758824</v>
      </c>
      <c r="J111" s="122">
        <v>1152.7442709890897</v>
      </c>
      <c r="K111" s="122">
        <v>1236.5465351425844</v>
      </c>
      <c r="L111" s="122">
        <v>1206.2194815373271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1087.5778197372947</v>
      </c>
      <c r="G116" s="101">
        <v>1047.8842880235679</v>
      </c>
      <c r="H116" s="101">
        <v>1081.3650827850281</v>
      </c>
      <c r="I116" s="101">
        <v>0</v>
      </c>
      <c r="J116" s="101">
        <v>1151.3122839266691</v>
      </c>
      <c r="K116" s="101">
        <v>1235.7780856165416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1087.053407966079</v>
      </c>
      <c r="G117" s="104">
        <v>1047.5495796482269</v>
      </c>
      <c r="H117" s="104">
        <v>1081.2790847611639</v>
      </c>
      <c r="I117" s="104">
        <v>1080.6509608758824</v>
      </c>
      <c r="J117" s="104">
        <v>1152.9829354994929</v>
      </c>
      <c r="K117" s="104">
        <v>1237.0588348266131</v>
      </c>
      <c r="L117" s="104">
        <v>1206.2194815373271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218.50594555405064</v>
      </c>
      <c r="G118" s="98">
        <v>238.18693751762009</v>
      </c>
      <c r="H118" s="98">
        <v>221.20086965303958</v>
      </c>
      <c r="I118" s="98">
        <v>223.60644808586949</v>
      </c>
      <c r="J118" s="98">
        <v>234.29517571214765</v>
      </c>
      <c r="K118" s="98">
        <v>253.5246508957897</v>
      </c>
      <c r="L118" s="98">
        <v>248.9519026181903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868.54746241202849</v>
      </c>
      <c r="G119" s="98">
        <v>809.36264213060667</v>
      </c>
      <c r="H119" s="98">
        <v>860.07821510812425</v>
      </c>
      <c r="I119" s="98">
        <v>857.04451279001319</v>
      </c>
      <c r="J119" s="98">
        <v>918.68775978734527</v>
      </c>
      <c r="K119" s="98">
        <v>983.53418393082347</v>
      </c>
      <c r="L119" s="98">
        <v>957.26757891913667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554.02971377813799</v>
      </c>
      <c r="G120" s="122">
        <v>541.62966974654319</v>
      </c>
      <c r="H120" s="122">
        <v>558.18362176688629</v>
      </c>
      <c r="I120" s="122">
        <v>533.80730609317413</v>
      </c>
      <c r="J120" s="122">
        <v>534.12186435791034</v>
      </c>
      <c r="K120" s="122">
        <v>566.25813767287491</v>
      </c>
      <c r="L120" s="122">
        <v>535.5308671231279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569.09810643711114</v>
      </c>
      <c r="G121" s="98">
        <v>528.33083769042901</v>
      </c>
      <c r="H121" s="98">
        <v>530.02604832863346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553.52179043008266</v>
      </c>
      <c r="G122" s="33">
        <v>542.41195398513821</v>
      </c>
      <c r="H122" s="33">
        <v>560.53008622007394</v>
      </c>
      <c r="I122" s="33">
        <v>533.80730609317413</v>
      </c>
      <c r="J122" s="33">
        <v>534.12186435791034</v>
      </c>
      <c r="K122" s="33">
        <v>566.25813767287491</v>
      </c>
      <c r="L122" s="33">
        <v>535.5308671231279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6353.9272462097806</v>
      </c>
      <c r="D124" s="117">
        <f t="shared" si="42"/>
        <v>5955.1967692816143</v>
      </c>
      <c r="E124" s="117">
        <f t="shared" si="42"/>
        <v>8204.3999547030744</v>
      </c>
      <c r="F124" s="117">
        <f t="shared" si="42"/>
        <v>7168.5837173056525</v>
      </c>
      <c r="G124" s="117">
        <f t="shared" si="42"/>
        <v>7808.0840556262601</v>
      </c>
      <c r="H124" s="117">
        <f t="shared" si="42"/>
        <v>8800.7827744528713</v>
      </c>
      <c r="I124" s="117">
        <f t="shared" si="42"/>
        <v>6632.3593479386936</v>
      </c>
      <c r="J124" s="117">
        <f t="shared" si="42"/>
        <v>6559.7079197818639</v>
      </c>
      <c r="K124" s="117">
        <f t="shared" si="42"/>
        <v>7427.5427067831006</v>
      </c>
      <c r="L124" s="117">
        <f t="shared" si="42"/>
        <v>7209.2860496467347</v>
      </c>
      <c r="M124" s="117">
        <f t="shared" si="42"/>
        <v>7995.9529236375738</v>
      </c>
      <c r="N124" s="117">
        <f t="shared" si="42"/>
        <v>8121.5473691135057</v>
      </c>
      <c r="O124" s="117">
        <f t="shared" si="42"/>
        <v>6272.609471534176</v>
      </c>
      <c r="P124" s="117">
        <f t="shared" si="42"/>
        <v>6889.3154907618491</v>
      </c>
      <c r="Q124" s="117">
        <f t="shared" si="42"/>
        <v>7076.8814642596499</v>
      </c>
      <c r="R124" s="117">
        <f t="shared" ref="R124:V124" si="43">R125+R128+R130+R139</f>
        <v>6419.6425712765285</v>
      </c>
      <c r="S124" s="117">
        <f t="shared" si="43"/>
        <v>6520.9856221894588</v>
      </c>
      <c r="T124" s="117">
        <f t="shared" si="43"/>
        <v>6124.391079112158</v>
      </c>
      <c r="U124" s="117">
        <f t="shared" si="43"/>
        <v>5951.7330918114567</v>
      </c>
      <c r="V124" s="117">
        <f t="shared" si="43"/>
        <v>6428.3861385819146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4530.8286123641437</v>
      </c>
      <c r="D125" s="122">
        <f t="shared" si="45"/>
        <v>4175.0873107487059</v>
      </c>
      <c r="E125" s="122">
        <f t="shared" si="45"/>
        <v>6114.8302432970368</v>
      </c>
      <c r="F125" s="122">
        <f t="shared" si="45"/>
        <v>5294.3662734356185</v>
      </c>
      <c r="G125" s="122">
        <f t="shared" si="45"/>
        <v>5648.745240527066</v>
      </c>
      <c r="H125" s="122">
        <f t="shared" si="45"/>
        <v>6423.5908365996229</v>
      </c>
      <c r="I125" s="122">
        <f t="shared" si="45"/>
        <v>4580.1481925864719</v>
      </c>
      <c r="J125" s="122">
        <f t="shared" si="45"/>
        <v>4785.8332731380297</v>
      </c>
      <c r="K125" s="122">
        <f t="shared" si="45"/>
        <v>5121.8772719018552</v>
      </c>
      <c r="L125" s="122">
        <f t="shared" si="45"/>
        <v>4734.8178994290192</v>
      </c>
      <c r="M125" s="122">
        <f t="shared" si="45"/>
        <v>5578.5506554956082</v>
      </c>
      <c r="N125" s="122">
        <f t="shared" si="45"/>
        <v>4564.5321899162136</v>
      </c>
      <c r="O125" s="122">
        <f t="shared" si="45"/>
        <v>3960.9338994158175</v>
      </c>
      <c r="P125" s="122">
        <f t="shared" si="45"/>
        <v>4650.280565682544</v>
      </c>
      <c r="Q125" s="122">
        <f t="shared" si="45"/>
        <v>4630.2010054187404</v>
      </c>
      <c r="R125" s="122">
        <f t="shared" ref="R125:V125" si="46">SUM(R126:R127)</f>
        <v>3560.9364125851557</v>
      </c>
      <c r="S125" s="122">
        <f t="shared" si="46"/>
        <v>3469.572640948772</v>
      </c>
      <c r="T125" s="122">
        <f t="shared" si="46"/>
        <v>3585.7985036445571</v>
      </c>
      <c r="U125" s="122">
        <f t="shared" si="46"/>
        <v>3375.3421463304389</v>
      </c>
      <c r="V125" s="122">
        <f t="shared" si="46"/>
        <v>3632.1461729745661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4509.8958180316722</v>
      </c>
      <c r="D126" s="98">
        <v>4155.227592373788</v>
      </c>
      <c r="E126" s="98">
        <v>6087.4124638499898</v>
      </c>
      <c r="F126" s="98">
        <v>5269.0902758274387</v>
      </c>
      <c r="G126" s="98">
        <v>5622.158080646268</v>
      </c>
      <c r="H126" s="98">
        <v>6394.1247858157913</v>
      </c>
      <c r="I126" s="98">
        <v>4560.4463499910707</v>
      </c>
      <c r="J126" s="98">
        <v>4765.1949833095096</v>
      </c>
      <c r="K126" s="98">
        <v>5098.7280417544607</v>
      </c>
      <c r="L126" s="98">
        <v>4714.6101036509162</v>
      </c>
      <c r="M126" s="98">
        <v>5554.8112442147885</v>
      </c>
      <c r="N126" s="98">
        <v>4547.2492543031676</v>
      </c>
      <c r="O126" s="98">
        <v>3944.4834623568199</v>
      </c>
      <c r="P126" s="98">
        <v>4630.4114669516266</v>
      </c>
      <c r="Q126" s="98">
        <v>4611.5128709471255</v>
      </c>
      <c r="R126" s="98">
        <v>3546.649652755279</v>
      </c>
      <c r="S126" s="98">
        <v>3455.7216173186844</v>
      </c>
      <c r="T126" s="98">
        <v>3571.5404378770245</v>
      </c>
      <c r="U126" s="98">
        <v>3361.9609737450182</v>
      </c>
      <c r="V126" s="98">
        <v>3617.7755716164597</v>
      </c>
      <c r="W126" s="98">
        <v>0</v>
      </c>
      <c r="X126" s="98">
        <v>0</v>
      </c>
      <c r="Y126" s="98">
        <v>0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20.932794332471637</v>
      </c>
      <c r="D127" s="98">
        <v>19.859718374918426</v>
      </c>
      <c r="E127" s="98">
        <v>27.41777944704744</v>
      </c>
      <c r="F127" s="98">
        <v>25.2759976081799</v>
      </c>
      <c r="G127" s="98">
        <v>26.587159880797863</v>
      </c>
      <c r="H127" s="98">
        <v>29.466050783832074</v>
      </c>
      <c r="I127" s="98">
        <v>19.701842595400731</v>
      </c>
      <c r="J127" s="98">
        <v>20.638289828519849</v>
      </c>
      <c r="K127" s="98">
        <v>23.149230147394125</v>
      </c>
      <c r="L127" s="98">
        <v>20.207795778102962</v>
      </c>
      <c r="M127" s="98">
        <v>23.739411280819834</v>
      </c>
      <c r="N127" s="98">
        <v>17.282935613046099</v>
      </c>
      <c r="O127" s="98">
        <v>16.45043705899754</v>
      </c>
      <c r="P127" s="98">
        <v>19.869098730917443</v>
      </c>
      <c r="Q127" s="98">
        <v>18.688134471615143</v>
      </c>
      <c r="R127" s="98">
        <v>14.286759829876607</v>
      </c>
      <c r="S127" s="98">
        <v>13.851023630087731</v>
      </c>
      <c r="T127" s="98">
        <v>14.258065767532793</v>
      </c>
      <c r="U127" s="98">
        <v>13.381172585420556</v>
      </c>
      <c r="V127" s="98">
        <v>14.370601358106411</v>
      </c>
      <c r="W127" s="98">
        <v>0</v>
      </c>
      <c r="X127" s="98">
        <v>0</v>
      </c>
      <c r="Y127" s="98">
        <v>0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322.45974710363055</v>
      </c>
      <c r="D128" s="122">
        <f t="shared" si="48"/>
        <v>199.09529958613291</v>
      </c>
      <c r="E128" s="122">
        <f t="shared" si="48"/>
        <v>511.40216817881043</v>
      </c>
      <c r="F128" s="122">
        <f t="shared" si="48"/>
        <v>234.93119981205447</v>
      </c>
      <c r="G128" s="122">
        <f t="shared" si="48"/>
        <v>569.45963943599122</v>
      </c>
      <c r="H128" s="122">
        <f t="shared" si="48"/>
        <v>731.15797326100733</v>
      </c>
      <c r="I128" s="122">
        <f t="shared" si="48"/>
        <v>438.24168660985379</v>
      </c>
      <c r="J128" s="122">
        <f t="shared" si="48"/>
        <v>97.415602331264964</v>
      </c>
      <c r="K128" s="122">
        <f t="shared" si="48"/>
        <v>495.359235096134</v>
      </c>
      <c r="L128" s="122">
        <f t="shared" si="48"/>
        <v>724.17444203003208</v>
      </c>
      <c r="M128" s="122">
        <f t="shared" si="48"/>
        <v>721.5165759940918</v>
      </c>
      <c r="N128" s="122">
        <f t="shared" si="48"/>
        <v>1946.4989465009535</v>
      </c>
      <c r="O128" s="122">
        <f t="shared" si="48"/>
        <v>547.59237783271578</v>
      </c>
      <c r="P128" s="122">
        <f t="shared" si="48"/>
        <v>434.97431076869583</v>
      </c>
      <c r="Q128" s="122">
        <f t="shared" si="48"/>
        <v>671.25673394875787</v>
      </c>
      <c r="R128" s="122">
        <f t="shared" si="48"/>
        <v>1023.8319273392922</v>
      </c>
      <c r="S128" s="122">
        <f t="shared" si="48"/>
        <v>1212.2894699393721</v>
      </c>
      <c r="T128" s="122">
        <f t="shared" si="48"/>
        <v>713.03776114399432</v>
      </c>
      <c r="U128" s="122">
        <f t="shared" si="48"/>
        <v>733.15848747328505</v>
      </c>
      <c r="V128" s="122">
        <f t="shared" si="48"/>
        <v>834.34372064649551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322.45974710363055</v>
      </c>
      <c r="D129" s="98">
        <f>IF(RES_hhdet_in_tes!D129=0,0,RES_hhdet_in_tes!D129*1000*11630/RES_hhdet_in_new!D126)</f>
        <v>199.09529958613291</v>
      </c>
      <c r="E129" s="98">
        <f>IF(RES_hhdet_in_tes!E129=0,0,RES_hhdet_in_tes!E129*1000*11630/RES_hhdet_in_new!E126)</f>
        <v>511.40216817881043</v>
      </c>
      <c r="F129" s="98">
        <f>IF(RES_hhdet_in_tes!F129=0,0,RES_hhdet_in_tes!F129*1000*11630/RES_hhdet_in_new!F126)</f>
        <v>234.93119981205447</v>
      </c>
      <c r="G129" s="98">
        <f>IF(RES_hhdet_in_tes!G129=0,0,RES_hhdet_in_tes!G129*1000*11630/RES_hhdet_in_new!G126)</f>
        <v>569.45963943599122</v>
      </c>
      <c r="H129" s="98">
        <f>IF(RES_hhdet_in_tes!H129=0,0,RES_hhdet_in_tes!H129*1000*11630/RES_hhdet_in_new!H126)</f>
        <v>731.15797326100733</v>
      </c>
      <c r="I129" s="98">
        <f>IF(RES_hhdet_in_tes!I129=0,0,RES_hhdet_in_tes!I129*1000*11630/RES_hhdet_in_new!I126)</f>
        <v>438.24168660985379</v>
      </c>
      <c r="J129" s="98">
        <f>IF(RES_hhdet_in_tes!J129=0,0,RES_hhdet_in_tes!J129*1000*11630/RES_hhdet_in_new!J126)</f>
        <v>97.415602331264964</v>
      </c>
      <c r="K129" s="98">
        <f>IF(RES_hhdet_in_tes!K129=0,0,RES_hhdet_in_tes!K129*1000*11630/RES_hhdet_in_new!K126)</f>
        <v>495.359235096134</v>
      </c>
      <c r="L129" s="98">
        <f>IF(RES_hhdet_in_tes!L129=0,0,RES_hhdet_in_tes!L129*1000*11630/RES_hhdet_in_new!L126)</f>
        <v>724.17444203003208</v>
      </c>
      <c r="M129" s="98">
        <f>IF(RES_hhdet_in_tes!M129=0,0,RES_hhdet_in_tes!M129*1000*11630/RES_hhdet_in_new!M126)</f>
        <v>721.5165759940918</v>
      </c>
      <c r="N129" s="98">
        <f>IF(RES_hhdet_in_tes!N129=0,0,RES_hhdet_in_tes!N129*1000*11630/RES_hhdet_in_new!N126)</f>
        <v>1946.4989465009535</v>
      </c>
      <c r="O129" s="98">
        <f>IF(RES_hhdet_in_tes!O129=0,0,RES_hhdet_in_tes!O129*1000*11630/RES_hhdet_in_new!O126)</f>
        <v>547.59237783271578</v>
      </c>
      <c r="P129" s="98">
        <f>IF(RES_hhdet_in_tes!P129=0,0,RES_hhdet_in_tes!P129*1000*11630/RES_hhdet_in_new!P126)</f>
        <v>434.97431076869583</v>
      </c>
      <c r="Q129" s="98">
        <f>IF(RES_hhdet_in_tes!Q129=0,0,RES_hhdet_in_tes!Q129*1000*11630/RES_hhdet_in_new!Q126)</f>
        <v>671.25673394875787</v>
      </c>
      <c r="R129" s="98">
        <f>IF(RES_hhdet_in_tes!R129=0,0,RES_hhdet_in_tes!R129*1000*11630/RES_hhdet_in_new!R126)</f>
        <v>1023.8319273392922</v>
      </c>
      <c r="S129" s="98">
        <f>IF(RES_hhdet_in_tes!S129=0,0,RES_hhdet_in_tes!S129*1000*11630/RES_hhdet_in_new!S126)</f>
        <v>1212.2894699393721</v>
      </c>
      <c r="T129" s="98">
        <f>IF(RES_hhdet_in_tes!T129=0,0,RES_hhdet_in_tes!T129*1000*11630/RES_hhdet_in_new!T126)</f>
        <v>713.03776114399432</v>
      </c>
      <c r="U129" s="98">
        <f>IF(RES_hhdet_in_tes!U129=0,0,RES_hhdet_in_tes!U129*1000*11630/RES_hhdet_in_new!U126)</f>
        <v>733.15848747328505</v>
      </c>
      <c r="V129" s="98">
        <f>IF(RES_hhdet_in_tes!V129=0,0,RES_hhdet_in_tes!V129*1000*11630/RES_hhdet_in_new!V126)</f>
        <v>834.34372064649551</v>
      </c>
      <c r="W129" s="98">
        <f>IF(RES_hhdet_in_tes!W129=0,0,RES_hhdet_in_tes!W129*1000*11630/RES_hhdet_in_new!W126)</f>
        <v>0</v>
      </c>
      <c r="X129" s="98">
        <f>IF(RES_hhdet_in_tes!X129=0,0,RES_hhdet_in_tes!X129*1000*11630/RES_hhdet_in_new!X126)</f>
        <v>0</v>
      </c>
      <c r="Y129" s="98">
        <f>IF(RES_hhdet_in_tes!Y129=0,0,RES_hhdet_in_tes!Y129*1000*11630/RES_hhdet_in_new!Y126)</f>
        <v>0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1030.5447205040566</v>
      </c>
      <c r="D130" s="122">
        <v>1048.8969355933798</v>
      </c>
      <c r="E130" s="122">
        <v>1062.8398389121262</v>
      </c>
      <c r="F130" s="122">
        <v>1085.2602365983259</v>
      </c>
      <c r="G130" s="122">
        <v>1048.0290761743979</v>
      </c>
      <c r="H130" s="122">
        <v>1086.9019801088582</v>
      </c>
      <c r="I130" s="122">
        <v>1079.3301960952699</v>
      </c>
      <c r="J130" s="122">
        <v>1141.3281688929676</v>
      </c>
      <c r="K130" s="122">
        <v>1246.9600415461609</v>
      </c>
      <c r="L130" s="122">
        <v>1211.8644989822494</v>
      </c>
      <c r="M130" s="122">
        <v>1184.3631421282255</v>
      </c>
      <c r="N130" s="122">
        <v>1113.3076940969127</v>
      </c>
      <c r="O130" s="122">
        <v>1203.9581450609367</v>
      </c>
      <c r="P130" s="122">
        <v>1236.3820295381461</v>
      </c>
      <c r="Q130" s="122">
        <v>1216.4491176858016</v>
      </c>
      <c r="R130" s="122">
        <v>1249.5785820649942</v>
      </c>
      <c r="S130" s="122">
        <v>1259.5926938261371</v>
      </c>
      <c r="T130" s="122">
        <v>1224.3563354956477</v>
      </c>
      <c r="U130" s="122">
        <v>1221.7751295376877</v>
      </c>
      <c r="V130" s="122">
        <v>1253.7930982361131</v>
      </c>
      <c r="W130" s="122">
        <v>0</v>
      </c>
      <c r="X130" s="122">
        <v>0</v>
      </c>
      <c r="Y130" s="122">
        <v>0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1043.4008236993814</v>
      </c>
      <c r="D131" s="98">
        <v>902.24647737767975</v>
      </c>
      <c r="E131" s="98">
        <v>1173.0836141026009</v>
      </c>
      <c r="F131" s="98">
        <v>1061.9562990648781</v>
      </c>
      <c r="G131" s="98">
        <v>1052.6986412155698</v>
      </c>
      <c r="H131" s="98">
        <v>1206.6142492711742</v>
      </c>
      <c r="I131" s="98">
        <v>958.85293653162228</v>
      </c>
      <c r="J131" s="98">
        <v>1083.9068015171456</v>
      </c>
      <c r="K131" s="98">
        <v>1320.1696688959844</v>
      </c>
      <c r="L131" s="98">
        <v>1260.9489828842054</v>
      </c>
      <c r="M131" s="98">
        <v>1108.4420160529578</v>
      </c>
      <c r="N131" s="98">
        <v>996.12634301902494</v>
      </c>
      <c r="O131" s="98">
        <v>1233.3823197540266</v>
      </c>
      <c r="P131" s="98">
        <v>1308.9654408761755</v>
      </c>
      <c r="Q131" s="98">
        <v>1224.8430040135215</v>
      </c>
      <c r="R131" s="98">
        <v>1178.682825560865</v>
      </c>
      <c r="S131" s="98">
        <v>1256.4388428411132</v>
      </c>
      <c r="T131" s="98">
        <v>1242.4336347292724</v>
      </c>
      <c r="U131" s="98">
        <v>1217.3078224774717</v>
      </c>
      <c r="V131" s="98">
        <v>1264.1510540880643</v>
      </c>
      <c r="W131" s="98">
        <v>0</v>
      </c>
      <c r="X131" s="98">
        <v>0</v>
      </c>
      <c r="Y131" s="98">
        <v>0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1173.2010160193577</v>
      </c>
      <c r="F132" s="98">
        <v>0</v>
      </c>
      <c r="G132" s="98">
        <v>1052.5651965940979</v>
      </c>
      <c r="H132" s="98">
        <v>1206.6628849582387</v>
      </c>
      <c r="I132" s="98">
        <v>0</v>
      </c>
      <c r="J132" s="98">
        <v>1084.1384337666032</v>
      </c>
      <c r="K132" s="98">
        <v>1320.690490053031</v>
      </c>
      <c r="L132" s="98">
        <v>1261.3204732209635</v>
      </c>
      <c r="M132" s="98">
        <v>0</v>
      </c>
      <c r="N132" s="98">
        <v>995.81101410988026</v>
      </c>
      <c r="O132" s="98">
        <v>1233.2868628503063</v>
      </c>
      <c r="P132" s="98">
        <v>1308.9961872802512</v>
      </c>
      <c r="Q132" s="98">
        <v>1224.4894922751985</v>
      </c>
      <c r="R132" s="98">
        <v>0</v>
      </c>
      <c r="S132" s="98">
        <v>1256.3923630538015</v>
      </c>
      <c r="T132" s="98">
        <v>1243.6113279981914</v>
      </c>
      <c r="U132" s="98">
        <v>1218.4142316276698</v>
      </c>
      <c r="V132" s="98">
        <v>1265.2979303734721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236.48921404505941</v>
      </c>
      <c r="F133" s="101">
        <v>0</v>
      </c>
      <c r="G133" s="101">
        <v>239.8627469313569</v>
      </c>
      <c r="H133" s="101">
        <v>252.34575417635344</v>
      </c>
      <c r="I133" s="101">
        <v>0</v>
      </c>
      <c r="J133" s="101">
        <v>216.81087917711662</v>
      </c>
      <c r="K133" s="101">
        <v>274.84603471978141</v>
      </c>
      <c r="L133" s="101">
        <v>262.95502512217104</v>
      </c>
      <c r="M133" s="101">
        <v>0</v>
      </c>
      <c r="N133" s="101">
        <v>159.87278862810425</v>
      </c>
      <c r="O133" s="101">
        <v>228.97519061410534</v>
      </c>
      <c r="P133" s="101">
        <v>242.19624339213172</v>
      </c>
      <c r="Q133" s="101">
        <v>212.3310212785849</v>
      </c>
      <c r="R133" s="101">
        <v>0</v>
      </c>
      <c r="S133" s="101">
        <v>244.30630693922771</v>
      </c>
      <c r="T133" s="101">
        <v>223.34359020655782</v>
      </c>
      <c r="U133" s="101">
        <v>197.60057573346356</v>
      </c>
      <c r="V133" s="101">
        <v>196.02417206297218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936.7118019742984</v>
      </c>
      <c r="F134" s="104">
        <v>0</v>
      </c>
      <c r="G134" s="104">
        <v>812.70244966274095</v>
      </c>
      <c r="H134" s="104">
        <v>954.31713078188523</v>
      </c>
      <c r="I134" s="104">
        <v>0</v>
      </c>
      <c r="J134" s="104">
        <v>867.32755458948645</v>
      </c>
      <c r="K134" s="104">
        <v>1045.8444553332495</v>
      </c>
      <c r="L134" s="104">
        <v>998.36544809879251</v>
      </c>
      <c r="M134" s="104">
        <v>0</v>
      </c>
      <c r="N134" s="104">
        <v>835.93822548177604</v>
      </c>
      <c r="O134" s="104">
        <v>1004.3116722362008</v>
      </c>
      <c r="P134" s="104">
        <v>1066.7999438881193</v>
      </c>
      <c r="Q134" s="104">
        <v>1012.1584709966136</v>
      </c>
      <c r="R134" s="104">
        <v>0</v>
      </c>
      <c r="S134" s="104">
        <v>1012.0860561145736</v>
      </c>
      <c r="T134" s="104">
        <v>1020.2677377916336</v>
      </c>
      <c r="U134" s="104">
        <v>1020.8136558942059</v>
      </c>
      <c r="V134" s="104">
        <v>1069.2737583105002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1030.2284190375997</v>
      </c>
      <c r="D135" s="101">
        <v>1057.6268424835419</v>
      </c>
      <c r="E135" s="101">
        <v>1052.2204877492004</v>
      </c>
      <c r="F135" s="101">
        <v>1087.5778197372947</v>
      </c>
      <c r="G135" s="101">
        <v>1047.8842880235679</v>
      </c>
      <c r="H135" s="101">
        <v>1081.3650827850279</v>
      </c>
      <c r="I135" s="101">
        <v>1079.8505702833245</v>
      </c>
      <c r="J135" s="101">
        <v>1151.3122839266696</v>
      </c>
      <c r="K135" s="101">
        <v>1235.7780856165418</v>
      </c>
      <c r="L135" s="101">
        <v>1205.4686918337798</v>
      </c>
      <c r="M135" s="101">
        <v>1196.1542493210839</v>
      </c>
      <c r="N135" s="101">
        <v>1151.4655082003324</v>
      </c>
      <c r="O135" s="101">
        <v>1186.1365821356144</v>
      </c>
      <c r="P135" s="101">
        <v>1203.058678057623</v>
      </c>
      <c r="Q135" s="101">
        <v>1210.8984799366244</v>
      </c>
      <c r="R135" s="101">
        <v>1256.6378351687349</v>
      </c>
      <c r="S135" s="101">
        <v>1256.8034809038388</v>
      </c>
      <c r="T135" s="101">
        <v>1211.2125388745942</v>
      </c>
      <c r="U135" s="101">
        <v>1223.5529081379332</v>
      </c>
      <c r="V135" s="101">
        <v>1233.2673297411282</v>
      </c>
      <c r="W135" s="101">
        <v>0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1030.4898968547636</v>
      </c>
      <c r="D136" s="104">
        <v>1057.4158998809276</v>
      </c>
      <c r="E136" s="104">
        <v>1052.2352340611524</v>
      </c>
      <c r="F136" s="104">
        <v>1087.0534079660792</v>
      </c>
      <c r="G136" s="104">
        <v>1047.5495796482267</v>
      </c>
      <c r="H136" s="104">
        <v>1081.2790847611636</v>
      </c>
      <c r="I136" s="104">
        <v>1080.650960875882</v>
      </c>
      <c r="J136" s="104">
        <v>1152.9829354994927</v>
      </c>
      <c r="K136" s="104">
        <v>1237.0588348266128</v>
      </c>
      <c r="L136" s="104">
        <v>1206.2194815373271</v>
      </c>
      <c r="M136" s="104">
        <v>1195.8530106387732</v>
      </c>
      <c r="N136" s="104">
        <v>1149.7933600684644</v>
      </c>
      <c r="O136" s="104">
        <v>1183.5946243075616</v>
      </c>
      <c r="P136" s="104">
        <v>1201.7103167848377</v>
      </c>
      <c r="Q136" s="104">
        <v>1215.2674457051185</v>
      </c>
      <c r="R136" s="104">
        <v>1262.6202468459069</v>
      </c>
      <c r="S136" s="104">
        <v>1262.5471664231948</v>
      </c>
      <c r="T136" s="104">
        <v>1217.8142412967638</v>
      </c>
      <c r="U136" s="104">
        <v>1225.6337067869788</v>
      </c>
      <c r="V136" s="104">
        <v>1232.1347498471462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204.93245281085004</v>
      </c>
      <c r="D137" s="98">
        <v>215.45809668110786</v>
      </c>
      <c r="E137" s="98">
        <v>207.02126901984215</v>
      </c>
      <c r="F137" s="98">
        <v>218.50594555405064</v>
      </c>
      <c r="G137" s="98">
        <v>238.18693751762004</v>
      </c>
      <c r="H137" s="98">
        <v>221.20086965303955</v>
      </c>
      <c r="I137" s="98">
        <v>223.6064480858694</v>
      </c>
      <c r="J137" s="98">
        <v>234.29517571214765</v>
      </c>
      <c r="K137" s="98">
        <v>253.52465089578968</v>
      </c>
      <c r="L137" s="98">
        <v>248.9519026181903</v>
      </c>
      <c r="M137" s="98">
        <v>241.42686451662934</v>
      </c>
      <c r="N137" s="98">
        <v>193.62238951537265</v>
      </c>
      <c r="O137" s="98">
        <v>217.67624352039732</v>
      </c>
      <c r="P137" s="98">
        <v>217.0088759055906</v>
      </c>
      <c r="Q137" s="98">
        <v>210.04238087908271</v>
      </c>
      <c r="R137" s="98">
        <v>245.29902171236756</v>
      </c>
      <c r="S137" s="98">
        <v>246.42920352312683</v>
      </c>
      <c r="T137" s="98">
        <v>218.63681785125101</v>
      </c>
      <c r="U137" s="98">
        <v>200.29323920801045</v>
      </c>
      <c r="V137" s="98">
        <v>189.47943958894692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825.55744404391339</v>
      </c>
      <c r="D138" s="98">
        <v>841.95780319981975</v>
      </c>
      <c r="E138" s="98">
        <v>845.21396504131008</v>
      </c>
      <c r="F138" s="98">
        <v>868.54746241202849</v>
      </c>
      <c r="G138" s="98">
        <v>809.36264213060656</v>
      </c>
      <c r="H138" s="98">
        <v>860.07821510812414</v>
      </c>
      <c r="I138" s="98">
        <v>857.04451279001262</v>
      </c>
      <c r="J138" s="98">
        <v>918.68775978734504</v>
      </c>
      <c r="K138" s="98">
        <v>983.53418393082302</v>
      </c>
      <c r="L138" s="98">
        <v>957.26757891913701</v>
      </c>
      <c r="M138" s="98">
        <v>954.4261461221439</v>
      </c>
      <c r="N138" s="98">
        <v>956.17097055309148</v>
      </c>
      <c r="O138" s="98">
        <v>965.91838078716432</v>
      </c>
      <c r="P138" s="98">
        <v>984.70144087924712</v>
      </c>
      <c r="Q138" s="98">
        <v>1005.2250648260359</v>
      </c>
      <c r="R138" s="98">
        <v>1017.3212251335394</v>
      </c>
      <c r="S138" s="98">
        <v>1016.1179629000681</v>
      </c>
      <c r="T138" s="98">
        <v>999.17742344551277</v>
      </c>
      <c r="U138" s="98">
        <v>1025.3404675789686</v>
      </c>
      <c r="V138" s="98">
        <v>1042.6553102581991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470.09416623794965</v>
      </c>
      <c r="D139" s="122">
        <v>532.11722335339641</v>
      </c>
      <c r="E139" s="122">
        <v>515.32770431510062</v>
      </c>
      <c r="F139" s="122">
        <v>554.02600745965344</v>
      </c>
      <c r="G139" s="122">
        <v>541.85009948880474</v>
      </c>
      <c r="H139" s="122">
        <v>559.13198448338289</v>
      </c>
      <c r="I139" s="122">
        <v>534.63927264709753</v>
      </c>
      <c r="J139" s="122">
        <v>535.13087541960124</v>
      </c>
      <c r="K139" s="122">
        <v>563.34615823895035</v>
      </c>
      <c r="L139" s="122">
        <v>538.42920920543429</v>
      </c>
      <c r="M139" s="122">
        <v>511.52255001964812</v>
      </c>
      <c r="N139" s="122">
        <v>497.20853859942611</v>
      </c>
      <c r="O139" s="122">
        <v>560.125049224706</v>
      </c>
      <c r="P139" s="122">
        <v>567.67858477246295</v>
      </c>
      <c r="Q139" s="122">
        <v>558.97460720635002</v>
      </c>
      <c r="R139" s="122">
        <v>585.29564928708578</v>
      </c>
      <c r="S139" s="122">
        <v>579.53081747517729</v>
      </c>
      <c r="T139" s="122">
        <v>601.19847882795898</v>
      </c>
      <c r="U139" s="122">
        <v>621.45732847004581</v>
      </c>
      <c r="V139" s="122">
        <v>708.10314672473987</v>
      </c>
      <c r="W139" s="122">
        <v>0</v>
      </c>
      <c r="X139" s="122">
        <v>0</v>
      </c>
      <c r="Y139" s="122">
        <v>0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485.63440636636227</v>
      </c>
      <c r="D140" s="98">
        <v>515.56210707406592</v>
      </c>
      <c r="E140" s="98">
        <v>497.78561182688242</v>
      </c>
      <c r="F140" s="98">
        <v>569.09810643711114</v>
      </c>
      <c r="G140" s="98">
        <v>528.33083769042901</v>
      </c>
      <c r="H140" s="98">
        <v>530.02604832863335</v>
      </c>
      <c r="I140" s="98">
        <v>550.8585018022959</v>
      </c>
      <c r="J140" s="98">
        <v>556.55598043082853</v>
      </c>
      <c r="K140" s="98">
        <v>491.37866651481755</v>
      </c>
      <c r="L140" s="98">
        <v>610.71974143223633</v>
      </c>
      <c r="M140" s="98">
        <v>571.78413035875985</v>
      </c>
      <c r="N140" s="98">
        <v>179.50159320032486</v>
      </c>
      <c r="O140" s="98">
        <v>651.93570247508092</v>
      </c>
      <c r="P140" s="98">
        <v>633.23505946457647</v>
      </c>
      <c r="Q140" s="98">
        <v>554.38161699827026</v>
      </c>
      <c r="R140" s="98">
        <v>520.43071796802985</v>
      </c>
      <c r="S140" s="98">
        <v>517.1250839061604</v>
      </c>
      <c r="T140" s="98">
        <v>622.80843077857082</v>
      </c>
      <c r="U140" s="98">
        <v>644.14188169179238</v>
      </c>
      <c r="V140" s="98">
        <v>738.28112800158863</v>
      </c>
      <c r="W140" s="98">
        <v>0</v>
      </c>
      <c r="X140" s="98">
        <v>0</v>
      </c>
      <c r="Y140" s="98">
        <v>0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469.58709506293434</v>
      </c>
      <c r="D141" s="33">
        <v>532.50557644053913</v>
      </c>
      <c r="E141" s="33">
        <v>515.86876809054661</v>
      </c>
      <c r="F141" s="33">
        <v>553.52179043008266</v>
      </c>
      <c r="G141" s="33">
        <v>542.41195398513833</v>
      </c>
      <c r="H141" s="33">
        <v>560.53008622007394</v>
      </c>
      <c r="I141" s="33">
        <v>533.80730609317425</v>
      </c>
      <c r="J141" s="33">
        <v>534.12186435791045</v>
      </c>
      <c r="K141" s="33">
        <v>566.25813767287491</v>
      </c>
      <c r="L141" s="33">
        <v>535.5308671231279</v>
      </c>
      <c r="M141" s="33">
        <v>508.39510936688254</v>
      </c>
      <c r="N141" s="33">
        <v>520.09047926528933</v>
      </c>
      <c r="O141" s="33">
        <v>545.13378635324318</v>
      </c>
      <c r="P141" s="33">
        <v>556.30073822048814</v>
      </c>
      <c r="Q141" s="33">
        <v>559.72717088611716</v>
      </c>
      <c r="R141" s="33">
        <v>593.38047989951258</v>
      </c>
      <c r="S141" s="33">
        <v>593.06104721991301</v>
      </c>
      <c r="T141" s="33">
        <v>593.04138537943641</v>
      </c>
      <c r="U141" s="33">
        <v>612.24778763215716</v>
      </c>
      <c r="V141" s="33">
        <v>697.93588693833351</v>
      </c>
      <c r="W141" s="33">
        <v>0</v>
      </c>
      <c r="X141" s="33">
        <v>0</v>
      </c>
      <c r="Y141" s="33">
        <v>0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8162.6804330407613</v>
      </c>
      <c r="D143" s="117">
        <f t="shared" si="49"/>
        <v>7907.0714226357122</v>
      </c>
      <c r="E143" s="117">
        <f t="shared" si="49"/>
        <v>10431.046307789431</v>
      </c>
      <c r="F143" s="117">
        <f t="shared" si="49"/>
        <v>8808.7870214386458</v>
      </c>
      <c r="G143" s="117">
        <f t="shared" si="49"/>
        <v>8859.2181909112915</v>
      </c>
      <c r="H143" s="117">
        <f t="shared" si="49"/>
        <v>10016.598320415869</v>
      </c>
      <c r="I143" s="117">
        <f t="shared" si="49"/>
        <v>11281.201821211767</v>
      </c>
      <c r="J143" s="117">
        <f t="shared" si="49"/>
        <v>8018.7458330351064</v>
      </c>
      <c r="K143" s="117">
        <f t="shared" si="49"/>
        <v>8977.5922387428654</v>
      </c>
      <c r="L143" s="117">
        <f t="shared" si="49"/>
        <v>9456.9725420528357</v>
      </c>
      <c r="M143" s="117">
        <f t="shared" si="49"/>
        <v>10611.444408776968</v>
      </c>
      <c r="N143" s="117">
        <f t="shared" si="49"/>
        <v>12698.224296523686</v>
      </c>
      <c r="O143" s="117">
        <f t="shared" si="49"/>
        <v>8252.7133832767504</v>
      </c>
      <c r="P143" s="117">
        <f t="shared" si="49"/>
        <v>7297.934682473162</v>
      </c>
      <c r="Q143" s="117">
        <f t="shared" si="49"/>
        <v>9684.7073916785303</v>
      </c>
      <c r="R143" s="117">
        <f t="shared" ref="R143:V143" si="50">R144+R146+R148+R157</f>
        <v>9923.7656887643188</v>
      </c>
      <c r="S143" s="117">
        <f t="shared" si="50"/>
        <v>10078.551822149395</v>
      </c>
      <c r="T143" s="117">
        <f t="shared" si="50"/>
        <v>8574.4093702259033</v>
      </c>
      <c r="U143" s="117">
        <f t="shared" si="50"/>
        <v>9710.3652710659426</v>
      </c>
      <c r="V143" s="117">
        <f t="shared" si="50"/>
        <v>9269.0994532479181</v>
      </c>
      <c r="W143" s="117">
        <f t="shared" ref="W143:Y143" si="51">W144+W146+W148+W157</f>
        <v>9077.0149443514601</v>
      </c>
      <c r="X143" s="117">
        <f t="shared" si="51"/>
        <v>8460.2630814650001</v>
      </c>
      <c r="Y143" s="117">
        <f t="shared" si="51"/>
        <v>8300.8808403856819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4186.2357307269713</v>
      </c>
      <c r="D144" s="122">
        <f t="shared" si="52"/>
        <v>4323.7378959637153</v>
      </c>
      <c r="E144" s="122">
        <f t="shared" si="52"/>
        <v>5848.7571971625048</v>
      </c>
      <c r="F144" s="122">
        <f t="shared" si="52"/>
        <v>5323.1705902373051</v>
      </c>
      <c r="G144" s="122">
        <f t="shared" si="52"/>
        <v>5249.663849910723</v>
      </c>
      <c r="H144" s="122">
        <f t="shared" si="52"/>
        <v>5865.1055967413358</v>
      </c>
      <c r="I144" s="122">
        <f t="shared" si="52"/>
        <v>5904.5112593325657</v>
      </c>
      <c r="J144" s="122">
        <f t="shared" si="52"/>
        <v>5389.5519502739371</v>
      </c>
      <c r="K144" s="122">
        <f t="shared" si="52"/>
        <v>4654.2047295418615</v>
      </c>
      <c r="L144" s="122">
        <f t="shared" si="52"/>
        <v>4333.1786197235824</v>
      </c>
      <c r="M144" s="122">
        <f t="shared" si="52"/>
        <v>5600.9239226828468</v>
      </c>
      <c r="N144" s="122">
        <f t="shared" si="52"/>
        <v>5579.9489818024003</v>
      </c>
      <c r="O144" s="122">
        <f t="shared" si="52"/>
        <v>3065.2187521568544</v>
      </c>
      <c r="P144" s="122">
        <f t="shared" si="52"/>
        <v>2922.4152284428128</v>
      </c>
      <c r="Q144" s="122">
        <f t="shared" si="52"/>
        <v>4562.4859667674145</v>
      </c>
      <c r="R144" s="122">
        <f t="shared" si="52"/>
        <v>3936.8324185117649</v>
      </c>
      <c r="S144" s="122">
        <f t="shared" si="52"/>
        <v>3776.1894864558826</v>
      </c>
      <c r="T144" s="122">
        <f t="shared" si="52"/>
        <v>3560.7964539069662</v>
      </c>
      <c r="U144" s="122">
        <f t="shared" si="52"/>
        <v>3309.6675098969213</v>
      </c>
      <c r="V144" s="122">
        <f t="shared" si="52"/>
        <v>3397.8196396870167</v>
      </c>
      <c r="W144" s="122">
        <f t="shared" si="52"/>
        <v>3516.0644624278907</v>
      </c>
      <c r="X144" s="122">
        <f t="shared" si="52"/>
        <v>3313.3887093518661</v>
      </c>
      <c r="Y144" s="122">
        <f t="shared" si="52"/>
        <v>3008.6437720269555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4186.2357307269713</v>
      </c>
      <c r="D145" s="98">
        <v>4323.7378959637153</v>
      </c>
      <c r="E145" s="98">
        <v>5848.7571971625048</v>
      </c>
      <c r="F145" s="98">
        <v>5323.1705902373051</v>
      </c>
      <c r="G145" s="98">
        <v>5249.663849910723</v>
      </c>
      <c r="H145" s="98">
        <v>5865.1055967413358</v>
      </c>
      <c r="I145" s="98">
        <v>5904.5112593325657</v>
      </c>
      <c r="J145" s="98">
        <v>5389.5519502739371</v>
      </c>
      <c r="K145" s="98">
        <v>4654.2047295418615</v>
      </c>
      <c r="L145" s="98">
        <v>4333.1786197235824</v>
      </c>
      <c r="M145" s="98">
        <v>5600.9239226828468</v>
      </c>
      <c r="N145" s="98">
        <v>5579.9489818024003</v>
      </c>
      <c r="O145" s="98">
        <v>3065.2187521568544</v>
      </c>
      <c r="P145" s="98">
        <v>2922.4152284428128</v>
      </c>
      <c r="Q145" s="98">
        <v>4562.4859667674145</v>
      </c>
      <c r="R145" s="98">
        <v>3936.8324185117649</v>
      </c>
      <c r="S145" s="98">
        <v>3776.1894864558826</v>
      </c>
      <c r="T145" s="98">
        <v>3560.7964539069662</v>
      </c>
      <c r="U145" s="98">
        <v>3309.6675098969213</v>
      </c>
      <c r="V145" s="98">
        <v>3397.8196396870167</v>
      </c>
      <c r="W145" s="98">
        <v>3516.0644624278907</v>
      </c>
      <c r="X145" s="98">
        <v>3313.3887093518661</v>
      </c>
      <c r="Y145" s="98">
        <v>3008.6437720269555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2475.9992095331349</v>
      </c>
      <c r="D146" s="122">
        <f t="shared" si="53"/>
        <v>1993.54729818347</v>
      </c>
      <c r="E146" s="122">
        <f t="shared" si="53"/>
        <v>3014.4701577952014</v>
      </c>
      <c r="F146" s="122">
        <f t="shared" si="53"/>
        <v>1844.2264792978037</v>
      </c>
      <c r="G146" s="122">
        <f t="shared" si="53"/>
        <v>2019.8471775906385</v>
      </c>
      <c r="H146" s="122">
        <f t="shared" si="53"/>
        <v>2510.9374878132176</v>
      </c>
      <c r="I146" s="122">
        <f t="shared" si="53"/>
        <v>3761.4612855613536</v>
      </c>
      <c r="J146" s="122">
        <f t="shared" si="53"/>
        <v>941.21715318915187</v>
      </c>
      <c r="K146" s="122">
        <f t="shared" si="53"/>
        <v>2523.4498118667157</v>
      </c>
      <c r="L146" s="122">
        <f t="shared" si="53"/>
        <v>3379.5470558675893</v>
      </c>
      <c r="M146" s="122">
        <f t="shared" si="53"/>
        <v>3303.8843862115937</v>
      </c>
      <c r="N146" s="122">
        <f t="shared" si="53"/>
        <v>5471.6132841300396</v>
      </c>
      <c r="O146" s="122">
        <f t="shared" si="53"/>
        <v>3442.0759879972793</v>
      </c>
      <c r="P146" s="122">
        <f t="shared" si="53"/>
        <v>2605.204369959496</v>
      </c>
      <c r="Q146" s="122">
        <f t="shared" si="53"/>
        <v>3348.335116248219</v>
      </c>
      <c r="R146" s="122">
        <f t="shared" si="53"/>
        <v>4140.6640828738591</v>
      </c>
      <c r="S146" s="122">
        <f t="shared" si="53"/>
        <v>4461.8154474914436</v>
      </c>
      <c r="T146" s="122">
        <f t="shared" si="53"/>
        <v>3195.7114459112549</v>
      </c>
      <c r="U146" s="122">
        <f t="shared" si="53"/>
        <v>4554.1609219157381</v>
      </c>
      <c r="V146" s="122">
        <f t="shared" si="53"/>
        <v>3930.4563668768415</v>
      </c>
      <c r="W146" s="122">
        <f t="shared" si="53"/>
        <v>3560.3792734346071</v>
      </c>
      <c r="X146" s="122">
        <f t="shared" si="53"/>
        <v>3087.2138311944568</v>
      </c>
      <c r="Y146" s="122">
        <f t="shared" si="53"/>
        <v>3372.1686660203959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2475.9992095331349</v>
      </c>
      <c r="D147" s="98">
        <f>IF(RES_hhdet_in_tes!D147=0,0,RES_hhdet_in_tes!D147*1000*11630/RES_hhdet_in_new!D145)</f>
        <v>1993.54729818347</v>
      </c>
      <c r="E147" s="98">
        <f>IF(RES_hhdet_in_tes!E147=0,0,RES_hhdet_in_tes!E147*1000*11630/RES_hhdet_in_new!E145)</f>
        <v>3014.4701577952014</v>
      </c>
      <c r="F147" s="98">
        <f>IF(RES_hhdet_in_tes!F147=0,0,RES_hhdet_in_tes!F147*1000*11630/RES_hhdet_in_new!F145)</f>
        <v>1844.2264792978037</v>
      </c>
      <c r="G147" s="98">
        <f>IF(RES_hhdet_in_tes!G147=0,0,RES_hhdet_in_tes!G147*1000*11630/RES_hhdet_in_new!G145)</f>
        <v>2019.8471775906385</v>
      </c>
      <c r="H147" s="98">
        <f>IF(RES_hhdet_in_tes!H147=0,0,RES_hhdet_in_tes!H147*1000*11630/RES_hhdet_in_new!H145)</f>
        <v>2510.9374878132176</v>
      </c>
      <c r="I147" s="98">
        <f>IF(RES_hhdet_in_tes!I147=0,0,RES_hhdet_in_tes!I147*1000*11630/RES_hhdet_in_new!I145)</f>
        <v>3761.4612855613536</v>
      </c>
      <c r="J147" s="98">
        <f>IF(RES_hhdet_in_tes!J147=0,0,RES_hhdet_in_tes!J147*1000*11630/RES_hhdet_in_new!J145)</f>
        <v>941.21715318915187</v>
      </c>
      <c r="K147" s="98">
        <f>IF(RES_hhdet_in_tes!K147=0,0,RES_hhdet_in_tes!K147*1000*11630/RES_hhdet_in_new!K145)</f>
        <v>2523.4498118667157</v>
      </c>
      <c r="L147" s="98">
        <f>IF(RES_hhdet_in_tes!L147=0,0,RES_hhdet_in_tes!L147*1000*11630/RES_hhdet_in_new!L145)</f>
        <v>3379.5470558675893</v>
      </c>
      <c r="M147" s="98">
        <f>IF(RES_hhdet_in_tes!M147=0,0,RES_hhdet_in_tes!M147*1000*11630/RES_hhdet_in_new!M145)</f>
        <v>3303.8843862115937</v>
      </c>
      <c r="N147" s="98">
        <f>IF(RES_hhdet_in_tes!N147=0,0,RES_hhdet_in_tes!N147*1000*11630/RES_hhdet_in_new!N145)</f>
        <v>5471.6132841300396</v>
      </c>
      <c r="O147" s="98">
        <f>IF(RES_hhdet_in_tes!O147=0,0,RES_hhdet_in_tes!O147*1000*11630/RES_hhdet_in_new!O145)</f>
        <v>3442.0759879972793</v>
      </c>
      <c r="P147" s="98">
        <f>IF(RES_hhdet_in_tes!P147=0,0,RES_hhdet_in_tes!P147*1000*11630/RES_hhdet_in_new!P145)</f>
        <v>2605.204369959496</v>
      </c>
      <c r="Q147" s="98">
        <f>IF(RES_hhdet_in_tes!Q147=0,0,RES_hhdet_in_tes!Q147*1000*11630/RES_hhdet_in_new!Q145)</f>
        <v>3348.335116248219</v>
      </c>
      <c r="R147" s="98">
        <f>IF(RES_hhdet_in_tes!R147=0,0,RES_hhdet_in_tes!R147*1000*11630/RES_hhdet_in_new!R145)</f>
        <v>4140.6640828738591</v>
      </c>
      <c r="S147" s="98">
        <f>IF(RES_hhdet_in_tes!S147=0,0,RES_hhdet_in_tes!S147*1000*11630/RES_hhdet_in_new!S145)</f>
        <v>4461.8154474914436</v>
      </c>
      <c r="T147" s="98">
        <f>IF(RES_hhdet_in_tes!T147=0,0,RES_hhdet_in_tes!T147*1000*11630/RES_hhdet_in_new!T145)</f>
        <v>3195.7114459112549</v>
      </c>
      <c r="U147" s="98">
        <f>IF(RES_hhdet_in_tes!U147=0,0,RES_hhdet_in_tes!U147*1000*11630/RES_hhdet_in_new!U145)</f>
        <v>4554.1609219157381</v>
      </c>
      <c r="V147" s="98">
        <f>IF(RES_hhdet_in_tes!V147=0,0,RES_hhdet_in_tes!V147*1000*11630/RES_hhdet_in_new!V145)</f>
        <v>3930.4563668768415</v>
      </c>
      <c r="W147" s="98">
        <f>IF(RES_hhdet_in_tes!W147=0,0,RES_hhdet_in_tes!W147*1000*11630/RES_hhdet_in_new!W145)</f>
        <v>3560.3792734346071</v>
      </c>
      <c r="X147" s="98">
        <f>IF(RES_hhdet_in_tes!X147=0,0,RES_hhdet_in_tes!X147*1000*11630/RES_hhdet_in_new!X145)</f>
        <v>3087.2138311944568</v>
      </c>
      <c r="Y147" s="98">
        <f>IF(RES_hhdet_in_tes!Y147=0,0,RES_hhdet_in_tes!Y147*1000*11630/RES_hhdet_in_new!Y145)</f>
        <v>3372.1686660203959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1030.3488221704106</v>
      </c>
      <c r="D148" s="122">
        <v>1057.6711857956898</v>
      </c>
      <c r="E148" s="122">
        <v>1052.4919869000141</v>
      </c>
      <c r="F148" s="122">
        <v>1087.3650234059305</v>
      </c>
      <c r="G148" s="122">
        <v>1047.8584540765796</v>
      </c>
      <c r="H148" s="122">
        <v>1081.4249924759852</v>
      </c>
      <c r="I148" s="122">
        <v>1080.5897680725107</v>
      </c>
      <c r="J148" s="122">
        <v>1152.8384925748896</v>
      </c>
      <c r="K148" s="122">
        <v>1236.5981261377331</v>
      </c>
      <c r="L148" s="122">
        <v>1205.8270056649828</v>
      </c>
      <c r="M148" s="122">
        <v>1195.1127641545309</v>
      </c>
      <c r="N148" s="122">
        <v>1149.3599690735657</v>
      </c>
      <c r="O148" s="122">
        <v>1185.2869831115772</v>
      </c>
      <c r="P148" s="122">
        <v>1202.6198721181784</v>
      </c>
      <c r="Q148" s="122">
        <v>1214.9109744758443</v>
      </c>
      <c r="R148" s="122">
        <v>1260.9653534144581</v>
      </c>
      <c r="S148" s="122">
        <v>1261.0165799505673</v>
      </c>
      <c r="T148" s="122">
        <v>1216.7045181317847</v>
      </c>
      <c r="U148" s="122">
        <v>1225.0716858252451</v>
      </c>
      <c r="V148" s="122">
        <v>1232.726010052065</v>
      </c>
      <c r="W148" s="122">
        <v>1318.1351951592201</v>
      </c>
      <c r="X148" s="122">
        <v>1365.1029097440667</v>
      </c>
      <c r="Y148" s="122">
        <v>1339.4509580511494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1024.3096711311855</v>
      </c>
      <c r="D149" s="98">
        <v>1072.4179634143077</v>
      </c>
      <c r="E149" s="98">
        <v>1076.9223313697198</v>
      </c>
      <c r="F149" s="98">
        <v>1097.0426750022</v>
      </c>
      <c r="G149" s="98">
        <v>1080.6354713648282</v>
      </c>
      <c r="H149" s="98">
        <v>1109.8079000987818</v>
      </c>
      <c r="I149" s="98">
        <v>1061.8572225337018</v>
      </c>
      <c r="J149" s="98">
        <v>1150.8534419568498</v>
      </c>
      <c r="K149" s="98">
        <v>1227.3129435512576</v>
      </c>
      <c r="L149" s="98">
        <v>1162.4303777351986</v>
      </c>
      <c r="M149" s="98">
        <v>973.4336661560626</v>
      </c>
      <c r="N149" s="98">
        <v>870.5336507739521</v>
      </c>
      <c r="O149" s="98">
        <v>1317.970897453768</v>
      </c>
      <c r="P149" s="98">
        <v>1293.8276563690131</v>
      </c>
      <c r="Q149" s="98">
        <v>1225.2900256695948</v>
      </c>
      <c r="R149" s="98">
        <v>1202.573410918935</v>
      </c>
      <c r="S149" s="98">
        <v>1246.2452637405333</v>
      </c>
      <c r="T149" s="98">
        <v>1233.5430968560918</v>
      </c>
      <c r="U149" s="98">
        <v>1238.6547945109776</v>
      </c>
      <c r="V149" s="98">
        <v>1273.503732555364</v>
      </c>
      <c r="W149" s="98">
        <v>1302.5496983418377</v>
      </c>
      <c r="X149" s="98">
        <v>1353.8574138763609</v>
      </c>
      <c r="Y149" s="98">
        <v>1363.7577509313101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1072.4314118396555</v>
      </c>
      <c r="E150" s="98">
        <v>1076.9846999956244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1318.6941185865089</v>
      </c>
      <c r="P150" s="98">
        <v>1294.291504449875</v>
      </c>
      <c r="Q150" s="98">
        <v>1225.8932417942624</v>
      </c>
      <c r="R150" s="98">
        <v>1203.1317639804522</v>
      </c>
      <c r="S150" s="98">
        <v>1246.2939057382901</v>
      </c>
      <c r="T150" s="98">
        <v>1233.3269040103039</v>
      </c>
      <c r="U150" s="98">
        <v>1238.346541149838</v>
      </c>
      <c r="V150" s="98">
        <v>1274.4247053937231</v>
      </c>
      <c r="W150" s="98">
        <v>1302.7916927257827</v>
      </c>
      <c r="X150" s="98">
        <v>1355.6699397675527</v>
      </c>
      <c r="Y150" s="98">
        <v>1368.9897137279606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218.8189362329735</v>
      </c>
      <c r="E151" s="101">
        <v>213.02087248015721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246.97994619279618</v>
      </c>
      <c r="P151" s="101">
        <v>235.19294059299335</v>
      </c>
      <c r="Q151" s="101">
        <v>208.19330013950494</v>
      </c>
      <c r="R151" s="101">
        <v>229.05467831720975</v>
      </c>
      <c r="S151" s="101">
        <v>237.73704490147929</v>
      </c>
      <c r="T151" s="101">
        <v>217.11603751667607</v>
      </c>
      <c r="U151" s="101">
        <v>198.2399264112583</v>
      </c>
      <c r="V151" s="101">
        <v>194.27766790420813</v>
      </c>
      <c r="W151" s="101">
        <v>239.41957896396454</v>
      </c>
      <c r="X151" s="101">
        <v>253.21620944809831</v>
      </c>
      <c r="Y151" s="101">
        <v>216.86225833514504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853.6124756066821</v>
      </c>
      <c r="E152" s="104">
        <v>863.96382751546719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1071.7141723937127</v>
      </c>
      <c r="P152" s="104">
        <v>1059.098563856882</v>
      </c>
      <c r="Q152" s="104">
        <v>1017.6999416547571</v>
      </c>
      <c r="R152" s="104">
        <v>974.07708566324243</v>
      </c>
      <c r="S152" s="104">
        <v>1008.5568608368108</v>
      </c>
      <c r="T152" s="104">
        <v>1016.2108664936277</v>
      </c>
      <c r="U152" s="104">
        <v>1040.1066147385798</v>
      </c>
      <c r="V152" s="104">
        <v>1080.147037489515</v>
      </c>
      <c r="W152" s="104">
        <v>1063.3721137618184</v>
      </c>
      <c r="X152" s="104">
        <v>1102.4537303194543</v>
      </c>
      <c r="Y152" s="104">
        <v>1152.1274553928158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1030.2284190375997</v>
      </c>
      <c r="D153" s="101">
        <v>1057.6268424835416</v>
      </c>
      <c r="E153" s="101">
        <v>1052.2204877492004</v>
      </c>
      <c r="F153" s="101">
        <v>1087.5778197372947</v>
      </c>
      <c r="G153" s="101">
        <v>1047.8842880235677</v>
      </c>
      <c r="H153" s="101">
        <v>1081.3650827850277</v>
      </c>
      <c r="I153" s="101">
        <v>1079.8505702833247</v>
      </c>
      <c r="J153" s="101">
        <v>1151.3122839266691</v>
      </c>
      <c r="K153" s="101">
        <v>1235.7780856165416</v>
      </c>
      <c r="L153" s="101">
        <v>1205.4686918337795</v>
      </c>
      <c r="M153" s="101">
        <v>1196.1542493210836</v>
      </c>
      <c r="N153" s="101">
        <v>1151.4655082003321</v>
      </c>
      <c r="O153" s="101">
        <v>1186.1365821356144</v>
      </c>
      <c r="P153" s="101">
        <v>1203.0586780576232</v>
      </c>
      <c r="Q153" s="101">
        <v>1210.8984799366249</v>
      </c>
      <c r="R153" s="101">
        <v>1256.6378351687349</v>
      </c>
      <c r="S153" s="101">
        <v>1256.8034809038386</v>
      </c>
      <c r="T153" s="101">
        <v>1211.2125388745942</v>
      </c>
      <c r="U153" s="101">
        <v>1223.5529081379334</v>
      </c>
      <c r="V153" s="101">
        <v>1233.2673297411279</v>
      </c>
      <c r="W153" s="101">
        <v>1319.5072533617301</v>
      </c>
      <c r="X153" s="101">
        <v>0</v>
      </c>
      <c r="Y153" s="101">
        <v>0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1030.4898968547634</v>
      </c>
      <c r="D154" s="104">
        <v>1057.4158998809273</v>
      </c>
      <c r="E154" s="104">
        <v>1052.2352340611524</v>
      </c>
      <c r="F154" s="104">
        <v>1087.0534079660786</v>
      </c>
      <c r="G154" s="104">
        <v>1047.5495796482269</v>
      </c>
      <c r="H154" s="104">
        <v>1081.2790847611639</v>
      </c>
      <c r="I154" s="104">
        <v>1080.6509608758824</v>
      </c>
      <c r="J154" s="104">
        <v>1152.9829354994929</v>
      </c>
      <c r="K154" s="104">
        <v>1237.0588348266131</v>
      </c>
      <c r="L154" s="104">
        <v>1206.2194815373271</v>
      </c>
      <c r="M154" s="104">
        <v>1195.853010638773</v>
      </c>
      <c r="N154" s="104">
        <v>1149.7933600684642</v>
      </c>
      <c r="O154" s="104">
        <v>1183.5946243075616</v>
      </c>
      <c r="P154" s="104">
        <v>1201.7103167848377</v>
      </c>
      <c r="Q154" s="104">
        <v>1215.2674457051182</v>
      </c>
      <c r="R154" s="104">
        <v>1262.6202468459069</v>
      </c>
      <c r="S154" s="104">
        <v>1262.5471664231948</v>
      </c>
      <c r="T154" s="104">
        <v>1217.8142412967636</v>
      </c>
      <c r="U154" s="104">
        <v>1225.6337067869788</v>
      </c>
      <c r="V154" s="104">
        <v>1232.1347498471462</v>
      </c>
      <c r="W154" s="104">
        <v>1317.8679377659121</v>
      </c>
      <c r="X154" s="104">
        <v>1365.1476060010532</v>
      </c>
      <c r="Y154" s="104">
        <v>1339.3595433585683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204.93245281085007</v>
      </c>
      <c r="D155" s="98">
        <v>215.45809668110786</v>
      </c>
      <c r="E155" s="98">
        <v>207.02126901984209</v>
      </c>
      <c r="F155" s="98">
        <v>218.50594555405064</v>
      </c>
      <c r="G155" s="98">
        <v>238.18693751762004</v>
      </c>
      <c r="H155" s="98">
        <v>221.20086965303955</v>
      </c>
      <c r="I155" s="98">
        <v>223.60644808586946</v>
      </c>
      <c r="J155" s="98">
        <v>234.29517571214762</v>
      </c>
      <c r="K155" s="98">
        <v>253.52465089578973</v>
      </c>
      <c r="L155" s="98">
        <v>248.95190261819025</v>
      </c>
      <c r="M155" s="98">
        <v>241.42686451662931</v>
      </c>
      <c r="N155" s="98">
        <v>193.62238951537267</v>
      </c>
      <c r="O155" s="98">
        <v>217.67624352039732</v>
      </c>
      <c r="P155" s="98">
        <v>217.0088759055906</v>
      </c>
      <c r="Q155" s="98">
        <v>210.04238087908271</v>
      </c>
      <c r="R155" s="98">
        <v>245.29902171236759</v>
      </c>
      <c r="S155" s="98">
        <v>246.42920352312677</v>
      </c>
      <c r="T155" s="98">
        <v>218.63681785125107</v>
      </c>
      <c r="U155" s="98">
        <v>200.29323920801045</v>
      </c>
      <c r="V155" s="98">
        <v>189.47943958894695</v>
      </c>
      <c r="W155" s="98">
        <v>247.98136115023547</v>
      </c>
      <c r="X155" s="98">
        <v>260.4029301814694</v>
      </c>
      <c r="Y155" s="98">
        <v>209.24548997576656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825.55744404391339</v>
      </c>
      <c r="D156" s="98">
        <v>841.95780319981964</v>
      </c>
      <c r="E156" s="98">
        <v>845.21396504131008</v>
      </c>
      <c r="F156" s="98">
        <v>868.54746241202827</v>
      </c>
      <c r="G156" s="98">
        <v>809.3626421306069</v>
      </c>
      <c r="H156" s="98">
        <v>860.07821510812403</v>
      </c>
      <c r="I156" s="98">
        <v>857.04451279001296</v>
      </c>
      <c r="J156" s="98">
        <v>918.68775978734516</v>
      </c>
      <c r="K156" s="98">
        <v>983.53418393082336</v>
      </c>
      <c r="L156" s="98">
        <v>957.26757891913678</v>
      </c>
      <c r="M156" s="98">
        <v>954.4261461221439</v>
      </c>
      <c r="N156" s="98">
        <v>956.17097055309125</v>
      </c>
      <c r="O156" s="98">
        <v>965.91838078716421</v>
      </c>
      <c r="P156" s="98">
        <v>984.701440879247</v>
      </c>
      <c r="Q156" s="98">
        <v>1005.2250648260355</v>
      </c>
      <c r="R156" s="98">
        <v>1017.3212251335395</v>
      </c>
      <c r="S156" s="98">
        <v>1016.1179629000679</v>
      </c>
      <c r="T156" s="98">
        <v>999.17742344551277</v>
      </c>
      <c r="U156" s="98">
        <v>1025.3404675789684</v>
      </c>
      <c r="V156" s="98">
        <v>1042.6553102581991</v>
      </c>
      <c r="W156" s="98">
        <v>1069.8865766156766</v>
      </c>
      <c r="X156" s="98">
        <v>1104.7446758195838</v>
      </c>
      <c r="Y156" s="98">
        <v>1130.1140533828018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470.09667061024442</v>
      </c>
      <c r="D157" s="122">
        <v>532.1150426928366</v>
      </c>
      <c r="E157" s="122">
        <v>515.32696593171192</v>
      </c>
      <c r="F157" s="122">
        <v>554.02492849760449</v>
      </c>
      <c r="G157" s="122">
        <v>541.84870933335003</v>
      </c>
      <c r="H157" s="122">
        <v>559.13024338532978</v>
      </c>
      <c r="I157" s="122">
        <v>534.63950824533811</v>
      </c>
      <c r="J157" s="122">
        <v>535.13823699712827</v>
      </c>
      <c r="K157" s="122">
        <v>563.33957119655588</v>
      </c>
      <c r="L157" s="122">
        <v>538.41986079668152</v>
      </c>
      <c r="M157" s="122">
        <v>511.5233357279966</v>
      </c>
      <c r="N157" s="122">
        <v>497.30206151767891</v>
      </c>
      <c r="O157" s="122">
        <v>560.13166001103991</v>
      </c>
      <c r="P157" s="122">
        <v>567.69521195267475</v>
      </c>
      <c r="Q157" s="122">
        <v>558.97533418705302</v>
      </c>
      <c r="R157" s="122">
        <v>585.30383396423781</v>
      </c>
      <c r="S157" s="122">
        <v>579.53030825150154</v>
      </c>
      <c r="T157" s="122">
        <v>601.19695227589807</v>
      </c>
      <c r="U157" s="122">
        <v>621.46515342803889</v>
      </c>
      <c r="V157" s="122">
        <v>708.09743663199561</v>
      </c>
      <c r="W157" s="122">
        <v>682.43601332974106</v>
      </c>
      <c r="X157" s="122">
        <v>694.55763117461083</v>
      </c>
      <c r="Y157" s="122">
        <v>580.61744428718134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485.63440636636233</v>
      </c>
      <c r="D158" s="98">
        <v>515.56210707406592</v>
      </c>
      <c r="E158" s="98">
        <v>497.78561182688236</v>
      </c>
      <c r="F158" s="98">
        <v>569.09810643711114</v>
      </c>
      <c r="G158" s="98">
        <v>528.33083769042901</v>
      </c>
      <c r="H158" s="98">
        <v>530.02604832863346</v>
      </c>
      <c r="I158" s="98">
        <v>550.8585018022959</v>
      </c>
      <c r="J158" s="98">
        <v>556.55598043082853</v>
      </c>
      <c r="K158" s="98">
        <v>491.37866651481744</v>
      </c>
      <c r="L158" s="98">
        <v>610.71974143223645</v>
      </c>
      <c r="M158" s="98">
        <v>571.78413035875997</v>
      </c>
      <c r="N158" s="98">
        <v>179.50159320032489</v>
      </c>
      <c r="O158" s="98">
        <v>651.93570247508114</v>
      </c>
      <c r="P158" s="98">
        <v>633.23505946457647</v>
      </c>
      <c r="Q158" s="98">
        <v>554.38161699827037</v>
      </c>
      <c r="R158" s="98">
        <v>520.43071796802985</v>
      </c>
      <c r="S158" s="98">
        <v>517.1250839061604</v>
      </c>
      <c r="T158" s="98">
        <v>622.80843077857082</v>
      </c>
      <c r="U158" s="98">
        <v>644.14188169179249</v>
      </c>
      <c r="V158" s="98">
        <v>738.28112800158851</v>
      </c>
      <c r="W158" s="98">
        <v>710.58937224397675</v>
      </c>
      <c r="X158" s="98">
        <v>665.07158780778946</v>
      </c>
      <c r="Y158" s="98">
        <v>594.16487597259811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469.58709506293422</v>
      </c>
      <c r="D159" s="33">
        <v>532.50557644053924</v>
      </c>
      <c r="E159" s="33">
        <v>515.86876809054672</v>
      </c>
      <c r="F159" s="33">
        <v>553.52179043008266</v>
      </c>
      <c r="G159" s="33">
        <v>542.41195398513833</v>
      </c>
      <c r="H159" s="33">
        <v>560.53008622007405</v>
      </c>
      <c r="I159" s="33">
        <v>533.80730609317425</v>
      </c>
      <c r="J159" s="33">
        <v>534.12186435791034</v>
      </c>
      <c r="K159" s="33">
        <v>566.25813767287491</v>
      </c>
      <c r="L159" s="33">
        <v>535.5308671231279</v>
      </c>
      <c r="M159" s="33">
        <v>508.39510936688265</v>
      </c>
      <c r="N159" s="33">
        <v>520.09047926528922</v>
      </c>
      <c r="O159" s="33">
        <v>545.13378635324318</v>
      </c>
      <c r="P159" s="33">
        <v>556.30073822048814</v>
      </c>
      <c r="Q159" s="33">
        <v>559.72717088611728</v>
      </c>
      <c r="R159" s="33">
        <v>593.38047989951258</v>
      </c>
      <c r="S159" s="33">
        <v>593.06104721991289</v>
      </c>
      <c r="T159" s="33">
        <v>593.04138537943663</v>
      </c>
      <c r="U159" s="33">
        <v>612.24778763215727</v>
      </c>
      <c r="V159" s="33">
        <v>697.93588693833362</v>
      </c>
      <c r="W159" s="33">
        <v>675.39826480989507</v>
      </c>
      <c r="X159" s="33">
        <v>700.24896032748302</v>
      </c>
      <c r="Y159" s="33">
        <v>577.76736538424518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7168.705576571545</v>
      </c>
      <c r="D161" s="117">
        <f t="shared" si="54"/>
        <v>7970.6991909957742</v>
      </c>
      <c r="E161" s="117">
        <f t="shared" si="54"/>
        <v>9531.6017566355749</v>
      </c>
      <c r="F161" s="117">
        <f t="shared" si="54"/>
        <v>8420.1125147976982</v>
      </c>
      <c r="G161" s="117">
        <f t="shared" si="54"/>
        <v>8879.9597196536797</v>
      </c>
      <c r="H161" s="117">
        <f t="shared" si="54"/>
        <v>9961.3229805972805</v>
      </c>
      <c r="I161" s="117">
        <f t="shared" si="54"/>
        <v>9104.9635505778988</v>
      </c>
      <c r="J161" s="117">
        <f t="shared" si="54"/>
        <v>7380.6960276180471</v>
      </c>
      <c r="K161" s="117">
        <f t="shared" si="54"/>
        <v>9264.3993112114786</v>
      </c>
      <c r="L161" s="117">
        <f t="shared" si="54"/>
        <v>10051.323795922441</v>
      </c>
      <c r="M161" s="117">
        <f t="shared" si="54"/>
        <v>9056.7540147791096</v>
      </c>
      <c r="N161" s="117">
        <f t="shared" si="54"/>
        <v>12674.396183968156</v>
      </c>
      <c r="O161" s="117">
        <f t="shared" si="54"/>
        <v>7890.1643787350577</v>
      </c>
      <c r="P161" s="117">
        <f t="shared" si="54"/>
        <v>7036.3437160696631</v>
      </c>
      <c r="Q161" s="117">
        <f t="shared" si="54"/>
        <v>8139.520009139309</v>
      </c>
      <c r="R161" s="117">
        <f t="shared" ref="R161:V161" si="55">R162+R164+R166+R175</f>
        <v>11836.278968232655</v>
      </c>
      <c r="S161" s="117">
        <f t="shared" si="55"/>
        <v>11357.748378008169</v>
      </c>
      <c r="T161" s="117">
        <f t="shared" si="55"/>
        <v>7472.6518011619837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4053.7912851477959</v>
      </c>
      <c r="D162" s="122">
        <f t="shared" si="57"/>
        <v>5384.2156463241017</v>
      </c>
      <c r="E162" s="122">
        <f t="shared" si="57"/>
        <v>5441.7538593080726</v>
      </c>
      <c r="F162" s="122">
        <f t="shared" si="57"/>
        <v>5615.8849711707571</v>
      </c>
      <c r="G162" s="122">
        <f t="shared" si="57"/>
        <v>5282.6521204467062</v>
      </c>
      <c r="H162" s="122">
        <f t="shared" si="57"/>
        <v>5847.2325050570562</v>
      </c>
      <c r="I162" s="122">
        <f t="shared" si="57"/>
        <v>5415.9676923696461</v>
      </c>
      <c r="J162" s="122">
        <f t="shared" si="57"/>
        <v>5212.124975510952</v>
      </c>
      <c r="K162" s="122">
        <f t="shared" si="57"/>
        <v>5091.3098652264989</v>
      </c>
      <c r="L162" s="122">
        <f t="shared" si="57"/>
        <v>4947.8753531920129</v>
      </c>
      <c r="M162" s="122">
        <f t="shared" si="57"/>
        <v>4118.8906970759854</v>
      </c>
      <c r="N162" s="122">
        <f t="shared" si="57"/>
        <v>5694.821518632004</v>
      </c>
      <c r="O162" s="122">
        <f t="shared" si="57"/>
        <v>3703.3511188709635</v>
      </c>
      <c r="P162" s="122">
        <f t="shared" si="57"/>
        <v>3200.7603309945644</v>
      </c>
      <c r="Q162" s="122">
        <f t="shared" si="57"/>
        <v>3178.1322478285188</v>
      </c>
      <c r="R162" s="122">
        <f t="shared" si="57"/>
        <v>5955.7429498543679</v>
      </c>
      <c r="S162" s="122">
        <f t="shared" si="57"/>
        <v>5212.9370020861243</v>
      </c>
      <c r="T162" s="122">
        <f t="shared" si="57"/>
        <v>2563.7063395238647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4053.7912851477959</v>
      </c>
      <c r="D163" s="33">
        <v>5384.2156463241017</v>
      </c>
      <c r="E163" s="33">
        <v>5441.7538593080726</v>
      </c>
      <c r="F163" s="33">
        <v>5615.8849711707571</v>
      </c>
      <c r="G163" s="33">
        <v>5282.6521204467062</v>
      </c>
      <c r="H163" s="33">
        <v>5847.2325050570562</v>
      </c>
      <c r="I163" s="33">
        <v>5415.9676923696461</v>
      </c>
      <c r="J163" s="33">
        <v>5212.124975510952</v>
      </c>
      <c r="K163" s="33">
        <v>5091.3098652264989</v>
      </c>
      <c r="L163" s="33">
        <v>4947.8753531920129</v>
      </c>
      <c r="M163" s="33">
        <v>4118.8906970759854</v>
      </c>
      <c r="N163" s="33">
        <v>5694.821518632004</v>
      </c>
      <c r="O163" s="33">
        <v>3703.3511188709635</v>
      </c>
      <c r="P163" s="33">
        <v>3200.7603309945644</v>
      </c>
      <c r="Q163" s="33">
        <v>3178.1322478285188</v>
      </c>
      <c r="R163" s="33">
        <v>5955.7429498543679</v>
      </c>
      <c r="S163" s="33">
        <v>5212.9370020861243</v>
      </c>
      <c r="T163" s="33">
        <v>2563.7063395238647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1614.4672429261802</v>
      </c>
      <c r="D164" s="122">
        <f t="shared" si="58"/>
        <v>996.69933425503325</v>
      </c>
      <c r="E164" s="122">
        <f t="shared" si="58"/>
        <v>2522.0258899556397</v>
      </c>
      <c r="F164" s="122">
        <f t="shared" si="58"/>
        <v>1162.8371556736483</v>
      </c>
      <c r="G164" s="122">
        <f t="shared" si="58"/>
        <v>2007.6005760160012</v>
      </c>
      <c r="H164" s="122">
        <f t="shared" si="58"/>
        <v>2473.5362564409679</v>
      </c>
      <c r="I164" s="122">
        <f t="shared" si="58"/>
        <v>2073.767995027245</v>
      </c>
      <c r="J164" s="122">
        <f t="shared" si="58"/>
        <v>480.59709845654623</v>
      </c>
      <c r="K164" s="122">
        <f t="shared" si="58"/>
        <v>2373.1311915853457</v>
      </c>
      <c r="L164" s="122">
        <f t="shared" si="58"/>
        <v>3359.1782127249171</v>
      </c>
      <c r="M164" s="122">
        <f t="shared" si="58"/>
        <v>3231.2158749206574</v>
      </c>
      <c r="N164" s="122">
        <f t="shared" si="58"/>
        <v>5332.9197325751875</v>
      </c>
      <c r="O164" s="122">
        <f t="shared" si="58"/>
        <v>2441.3735793431811</v>
      </c>
      <c r="P164" s="122">
        <f t="shared" si="58"/>
        <v>2065.2684484207593</v>
      </c>
      <c r="Q164" s="122">
        <f t="shared" si="58"/>
        <v>3187.5013520220118</v>
      </c>
      <c r="R164" s="122">
        <f t="shared" si="58"/>
        <v>4034.2714592569978</v>
      </c>
      <c r="S164" s="122">
        <f t="shared" si="58"/>
        <v>4304.2625845270322</v>
      </c>
      <c r="T164" s="122">
        <f t="shared" si="58"/>
        <v>3091.0423078488848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1614.4672429261802</v>
      </c>
      <c r="D165" s="98">
        <f>IF(RES_hhdet_in_tes!D165=0,0,RES_hhdet_in_tes!D165*1000*11630/RES_hhdet_in_new!D163)</f>
        <v>996.69933425503325</v>
      </c>
      <c r="E165" s="98">
        <f>IF(RES_hhdet_in_tes!E165=0,0,RES_hhdet_in_tes!E165*1000*11630/RES_hhdet_in_new!E163)</f>
        <v>2522.0258899556397</v>
      </c>
      <c r="F165" s="98">
        <f>IF(RES_hhdet_in_tes!F165=0,0,RES_hhdet_in_tes!F165*1000*11630/RES_hhdet_in_new!F163)</f>
        <v>1162.8371556736483</v>
      </c>
      <c r="G165" s="98">
        <f>IF(RES_hhdet_in_tes!G165=0,0,RES_hhdet_in_tes!G165*1000*11630/RES_hhdet_in_new!G163)</f>
        <v>2007.6005760160012</v>
      </c>
      <c r="H165" s="98">
        <f>IF(RES_hhdet_in_tes!H165=0,0,RES_hhdet_in_tes!H165*1000*11630/RES_hhdet_in_new!H163)</f>
        <v>2473.5362564409679</v>
      </c>
      <c r="I165" s="98">
        <f>IF(RES_hhdet_in_tes!I165=0,0,RES_hhdet_in_tes!I165*1000*11630/RES_hhdet_in_new!I163)</f>
        <v>2073.767995027245</v>
      </c>
      <c r="J165" s="98">
        <f>IF(RES_hhdet_in_tes!J165=0,0,RES_hhdet_in_tes!J165*1000*11630/RES_hhdet_in_new!J163)</f>
        <v>480.59709845654623</v>
      </c>
      <c r="K165" s="98">
        <f>IF(RES_hhdet_in_tes!K165=0,0,RES_hhdet_in_tes!K165*1000*11630/RES_hhdet_in_new!K163)</f>
        <v>2373.1311915853457</v>
      </c>
      <c r="L165" s="98">
        <f>IF(RES_hhdet_in_tes!L165=0,0,RES_hhdet_in_tes!L165*1000*11630/RES_hhdet_in_new!L163)</f>
        <v>3359.1782127249171</v>
      </c>
      <c r="M165" s="98">
        <f>IF(RES_hhdet_in_tes!M165=0,0,RES_hhdet_in_tes!M165*1000*11630/RES_hhdet_in_new!M163)</f>
        <v>3231.2158749206574</v>
      </c>
      <c r="N165" s="98">
        <f>IF(RES_hhdet_in_tes!N165=0,0,RES_hhdet_in_tes!N165*1000*11630/RES_hhdet_in_new!N163)</f>
        <v>5332.9197325751875</v>
      </c>
      <c r="O165" s="98">
        <f>IF(RES_hhdet_in_tes!O165=0,0,RES_hhdet_in_tes!O165*1000*11630/RES_hhdet_in_new!O163)</f>
        <v>2441.3735793431811</v>
      </c>
      <c r="P165" s="98">
        <f>IF(RES_hhdet_in_tes!P165=0,0,RES_hhdet_in_tes!P165*1000*11630/RES_hhdet_in_new!P163)</f>
        <v>2065.2684484207593</v>
      </c>
      <c r="Q165" s="98">
        <f>IF(RES_hhdet_in_tes!Q165=0,0,RES_hhdet_in_tes!Q165*1000*11630/RES_hhdet_in_new!Q163)</f>
        <v>3187.5013520220118</v>
      </c>
      <c r="R165" s="98">
        <f>IF(RES_hhdet_in_tes!R165=0,0,RES_hhdet_in_tes!R165*1000*11630/RES_hhdet_in_new!R163)</f>
        <v>4034.2714592569978</v>
      </c>
      <c r="S165" s="98">
        <f>IF(RES_hhdet_in_tes!S165=0,0,RES_hhdet_in_tes!S165*1000*11630/RES_hhdet_in_new!S163)</f>
        <v>4304.2625845270322</v>
      </c>
      <c r="T165" s="98">
        <f>IF(RES_hhdet_in_tes!T165=0,0,RES_hhdet_in_tes!T165*1000*11630/RES_hhdet_in_new!T163)</f>
        <v>3091.0423078488848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0</v>
      </c>
      <c r="W165" s="98">
        <f>IF(RES_hhdet_in_tes!W165=0,0,RES_hhdet_in_tes!W165*1000*11630/RES_hhdet_in_new!W163)</f>
        <v>0</v>
      </c>
      <c r="X165" s="98">
        <f>IF(RES_hhdet_in_tes!X165=0,0,RES_hhdet_in_tes!X165*1000*11630/RES_hhdet_in_new!X163)</f>
        <v>0</v>
      </c>
      <c r="Y165" s="98">
        <f>IF(RES_hhdet_in_tes!Y165=0,0,RES_hhdet_in_tes!Y165*1000*11630/RES_hhdet_in_new!Y163)</f>
        <v>0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1030.3483563430398</v>
      </c>
      <c r="D166" s="122">
        <v>1057.6692669503009</v>
      </c>
      <c r="E166" s="122">
        <v>1052.4937468091957</v>
      </c>
      <c r="F166" s="122">
        <v>1087.3645905070707</v>
      </c>
      <c r="G166" s="122">
        <v>1047.8582050391044</v>
      </c>
      <c r="H166" s="122">
        <v>1081.4264394719187</v>
      </c>
      <c r="I166" s="122">
        <v>1080.5876107678278</v>
      </c>
      <c r="J166" s="122">
        <v>1152.8385597509673</v>
      </c>
      <c r="K166" s="122">
        <v>1236.598902224016</v>
      </c>
      <c r="L166" s="122">
        <v>1205.8351697445319</v>
      </c>
      <c r="M166" s="122">
        <v>1195.1328152475573</v>
      </c>
      <c r="N166" s="122">
        <v>1149.3320173079594</v>
      </c>
      <c r="O166" s="122">
        <v>1185.2967086711733</v>
      </c>
      <c r="P166" s="122">
        <v>1202.622118349937</v>
      </c>
      <c r="Q166" s="122">
        <v>1214.9109724344464</v>
      </c>
      <c r="R166" s="122">
        <v>1260.96477681077</v>
      </c>
      <c r="S166" s="122">
        <v>1261.0160553962992</v>
      </c>
      <c r="T166" s="122">
        <v>1216.6933704299013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1024.3096711311855</v>
      </c>
      <c r="D167" s="98">
        <v>1072.4179634143077</v>
      </c>
      <c r="E167" s="98">
        <v>1076.9223313697198</v>
      </c>
      <c r="F167" s="98">
        <v>1097.0426750022002</v>
      </c>
      <c r="G167" s="98">
        <v>1080.6354713648279</v>
      </c>
      <c r="H167" s="98">
        <v>1109.8079000987821</v>
      </c>
      <c r="I167" s="98">
        <v>1061.8572225337018</v>
      </c>
      <c r="J167" s="98">
        <v>1150.8534419568496</v>
      </c>
      <c r="K167" s="98">
        <v>1227.3129435512576</v>
      </c>
      <c r="L167" s="98">
        <v>1162.4303777351988</v>
      </c>
      <c r="M167" s="98">
        <v>973.43366615606249</v>
      </c>
      <c r="N167" s="98">
        <v>870.5336507739521</v>
      </c>
      <c r="O167" s="98">
        <v>1317.9708974537675</v>
      </c>
      <c r="P167" s="98">
        <v>1293.8276563690131</v>
      </c>
      <c r="Q167" s="98">
        <v>1225.2900256695953</v>
      </c>
      <c r="R167" s="98">
        <v>1202.5734109189348</v>
      </c>
      <c r="S167" s="98">
        <v>1246.2452637405336</v>
      </c>
      <c r="T167" s="98">
        <v>1233.543096856092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1024.3224385947772</v>
      </c>
      <c r="D168" s="98">
        <v>1072.4314118396555</v>
      </c>
      <c r="E168" s="98">
        <v>1076.9846999956244</v>
      </c>
      <c r="F168" s="98">
        <v>1096.9827454854862</v>
      </c>
      <c r="G168" s="98">
        <v>0</v>
      </c>
      <c r="H168" s="98">
        <v>1109.7422806636575</v>
      </c>
      <c r="I168" s="98">
        <v>1061.9430464755985</v>
      </c>
      <c r="J168" s="98">
        <v>1151.3480291752919</v>
      </c>
      <c r="K168" s="98">
        <v>1227.9272492376433</v>
      </c>
      <c r="L168" s="98">
        <v>0</v>
      </c>
      <c r="M168" s="98">
        <v>0</v>
      </c>
      <c r="N168" s="98">
        <v>0</v>
      </c>
      <c r="O168" s="98">
        <v>1318.6941185865091</v>
      </c>
      <c r="P168" s="98">
        <v>1294.2915044498752</v>
      </c>
      <c r="Q168" s="98">
        <v>1225.8932417942624</v>
      </c>
      <c r="R168" s="98">
        <v>1203.1317639804522</v>
      </c>
      <c r="S168" s="98">
        <v>1246.2939057382901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203.45219228704158</v>
      </c>
      <c r="D169" s="101">
        <v>218.8189362329735</v>
      </c>
      <c r="E169" s="101">
        <v>213.02087248015721</v>
      </c>
      <c r="F169" s="101">
        <v>221.37503981503713</v>
      </c>
      <c r="G169" s="101">
        <v>0</v>
      </c>
      <c r="H169" s="101">
        <v>227.68495631227032</v>
      </c>
      <c r="I169" s="101">
        <v>217.86054139808482</v>
      </c>
      <c r="J169" s="101">
        <v>232.04278224887665</v>
      </c>
      <c r="K169" s="101">
        <v>248.9547645895218</v>
      </c>
      <c r="L169" s="101">
        <v>0</v>
      </c>
      <c r="M169" s="101">
        <v>0</v>
      </c>
      <c r="N169" s="101">
        <v>0</v>
      </c>
      <c r="O169" s="101">
        <v>246.97994619279621</v>
      </c>
      <c r="P169" s="101">
        <v>235.19294059299341</v>
      </c>
      <c r="Q169" s="101">
        <v>208.19330013950494</v>
      </c>
      <c r="R169" s="101">
        <v>229.05467831720975</v>
      </c>
      <c r="S169" s="101">
        <v>237.73704490147929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820.87024630773556</v>
      </c>
      <c r="D170" s="104">
        <v>853.6124756066821</v>
      </c>
      <c r="E170" s="104">
        <v>863.96382751546719</v>
      </c>
      <c r="F170" s="104">
        <v>875.60770567044926</v>
      </c>
      <c r="G170" s="104">
        <v>0</v>
      </c>
      <c r="H170" s="104">
        <v>882.05732435138702</v>
      </c>
      <c r="I170" s="104">
        <v>844.0825050775137</v>
      </c>
      <c r="J170" s="104">
        <v>919.30524692641529</v>
      </c>
      <c r="K170" s="104">
        <v>978.97248464812162</v>
      </c>
      <c r="L170" s="104">
        <v>0</v>
      </c>
      <c r="M170" s="104">
        <v>0</v>
      </c>
      <c r="N170" s="104">
        <v>0</v>
      </c>
      <c r="O170" s="104">
        <v>1071.7141723937127</v>
      </c>
      <c r="P170" s="104">
        <v>1059.0985638568816</v>
      </c>
      <c r="Q170" s="104">
        <v>1017.6999416547571</v>
      </c>
      <c r="R170" s="104">
        <v>974.07708566324243</v>
      </c>
      <c r="S170" s="104">
        <v>1008.5568608368108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1030.2284190375999</v>
      </c>
      <c r="D171" s="101">
        <v>1057.6268424835421</v>
      </c>
      <c r="E171" s="101">
        <v>1052.2204877492004</v>
      </c>
      <c r="F171" s="101">
        <v>1087.5778197372947</v>
      </c>
      <c r="G171" s="101">
        <v>1047.8842880235679</v>
      </c>
      <c r="H171" s="101">
        <v>1081.3650827850277</v>
      </c>
      <c r="I171" s="101">
        <v>1079.8505702833245</v>
      </c>
      <c r="J171" s="101">
        <v>1151.3122839266691</v>
      </c>
      <c r="K171" s="101">
        <v>1235.7780856165418</v>
      </c>
      <c r="L171" s="101">
        <v>1205.4686918337793</v>
      </c>
      <c r="M171" s="101">
        <v>1196.1542493210834</v>
      </c>
      <c r="N171" s="101">
        <v>1151.4655082003319</v>
      </c>
      <c r="O171" s="101">
        <v>1186.1365821356144</v>
      </c>
      <c r="P171" s="101">
        <v>1203.058678057623</v>
      </c>
      <c r="Q171" s="101">
        <v>1210.8984799366249</v>
      </c>
      <c r="R171" s="101">
        <v>1256.6378351687349</v>
      </c>
      <c r="S171" s="101">
        <v>1256.8034809038384</v>
      </c>
      <c r="T171" s="101">
        <v>1211.2125388745942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1030.4898968547632</v>
      </c>
      <c r="D172" s="104">
        <v>1057.4158998809278</v>
      </c>
      <c r="E172" s="104">
        <v>1052.2352340611526</v>
      </c>
      <c r="F172" s="104">
        <v>1087.0534079660786</v>
      </c>
      <c r="G172" s="104">
        <v>1047.5495796482271</v>
      </c>
      <c r="H172" s="104">
        <v>1081.2790847611636</v>
      </c>
      <c r="I172" s="104">
        <v>1080.6509608758824</v>
      </c>
      <c r="J172" s="104">
        <v>1152.9829354994927</v>
      </c>
      <c r="K172" s="104">
        <v>1237.0588348266131</v>
      </c>
      <c r="L172" s="104">
        <v>1206.2194815373271</v>
      </c>
      <c r="M172" s="104">
        <v>1195.8530106387732</v>
      </c>
      <c r="N172" s="104">
        <v>1149.7933600684637</v>
      </c>
      <c r="O172" s="104">
        <v>1183.5946243075616</v>
      </c>
      <c r="P172" s="104">
        <v>1201.7103167848377</v>
      </c>
      <c r="Q172" s="104">
        <v>1215.2674457051182</v>
      </c>
      <c r="R172" s="104">
        <v>1262.6202468459066</v>
      </c>
      <c r="S172" s="104">
        <v>1262.5471664231945</v>
      </c>
      <c r="T172" s="104">
        <v>1217.8142412967638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204.93245281085015</v>
      </c>
      <c r="D173" s="98">
        <v>215.45809668110783</v>
      </c>
      <c r="E173" s="98">
        <v>207.02126901984215</v>
      </c>
      <c r="F173" s="98">
        <v>218.50594555405061</v>
      </c>
      <c r="G173" s="98">
        <v>238.18693751762009</v>
      </c>
      <c r="H173" s="98">
        <v>221.20086965303952</v>
      </c>
      <c r="I173" s="98">
        <v>223.60644808586943</v>
      </c>
      <c r="J173" s="98">
        <v>234.29517571214762</v>
      </c>
      <c r="K173" s="98">
        <v>253.52465089578965</v>
      </c>
      <c r="L173" s="98">
        <v>248.95190261819022</v>
      </c>
      <c r="M173" s="98">
        <v>241.42686451662925</v>
      </c>
      <c r="N173" s="98">
        <v>193.62238951537265</v>
      </c>
      <c r="O173" s="98">
        <v>217.67624352039735</v>
      </c>
      <c r="P173" s="98">
        <v>217.00887590559066</v>
      </c>
      <c r="Q173" s="98">
        <v>210.04238087908269</v>
      </c>
      <c r="R173" s="98">
        <v>245.29902171236762</v>
      </c>
      <c r="S173" s="98">
        <v>246.42920352312669</v>
      </c>
      <c r="T173" s="98">
        <v>218.63681785125095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825.55744404391328</v>
      </c>
      <c r="D174" s="33">
        <v>841.95780319981964</v>
      </c>
      <c r="E174" s="33">
        <v>845.2139650413103</v>
      </c>
      <c r="F174" s="33">
        <v>868.54746241202804</v>
      </c>
      <c r="G174" s="33">
        <v>809.3626421306069</v>
      </c>
      <c r="H174" s="33">
        <v>860.07821510812414</v>
      </c>
      <c r="I174" s="33">
        <v>857.04451279001296</v>
      </c>
      <c r="J174" s="33">
        <v>918.68775978734539</v>
      </c>
      <c r="K174" s="33">
        <v>983.53418393082336</v>
      </c>
      <c r="L174" s="33">
        <v>957.26757891913689</v>
      </c>
      <c r="M174" s="33">
        <v>954.42614612214379</v>
      </c>
      <c r="N174" s="33">
        <v>956.17097055309125</v>
      </c>
      <c r="O174" s="33">
        <v>965.91838078716432</v>
      </c>
      <c r="P174" s="33">
        <v>984.70144087924689</v>
      </c>
      <c r="Q174" s="33">
        <v>1005.2250648260352</v>
      </c>
      <c r="R174" s="33">
        <v>1017.321225133539</v>
      </c>
      <c r="S174" s="33">
        <v>1016.1179629000681</v>
      </c>
      <c r="T174" s="33">
        <v>999.177423445513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470.09869215452875</v>
      </c>
      <c r="D175" s="122">
        <v>532.11494346633867</v>
      </c>
      <c r="E175" s="122">
        <v>515.32826056266572</v>
      </c>
      <c r="F175" s="122">
        <v>554.0257974462213</v>
      </c>
      <c r="G175" s="122">
        <v>541.84881815186827</v>
      </c>
      <c r="H175" s="122">
        <v>559.12777962733776</v>
      </c>
      <c r="I175" s="122">
        <v>534.64025241317927</v>
      </c>
      <c r="J175" s="122">
        <v>535.13539389958203</v>
      </c>
      <c r="K175" s="122">
        <v>563.35935217561791</v>
      </c>
      <c r="L175" s="122">
        <v>538.43506026097975</v>
      </c>
      <c r="M175" s="122">
        <v>511.51462753490898</v>
      </c>
      <c r="N175" s="122">
        <v>497.3229154530062</v>
      </c>
      <c r="O175" s="122">
        <v>560.14297184974021</v>
      </c>
      <c r="P175" s="122">
        <v>567.69281830440195</v>
      </c>
      <c r="Q175" s="122">
        <v>558.97543685433197</v>
      </c>
      <c r="R175" s="122">
        <v>585.29978231052064</v>
      </c>
      <c r="S175" s="122">
        <v>579.53273599871295</v>
      </c>
      <c r="T175" s="122">
        <v>601.20978335933364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485.63440636636233</v>
      </c>
      <c r="D176" s="98">
        <v>515.56210707406592</v>
      </c>
      <c r="E176" s="98">
        <v>497.78561182688236</v>
      </c>
      <c r="F176" s="98">
        <v>569.09810643711103</v>
      </c>
      <c r="G176" s="98">
        <v>528.33083769042912</v>
      </c>
      <c r="H176" s="98">
        <v>530.02604832863346</v>
      </c>
      <c r="I176" s="98">
        <v>550.85850180229602</v>
      </c>
      <c r="J176" s="98">
        <v>556.55598043082864</v>
      </c>
      <c r="K176" s="98">
        <v>491.37866651481755</v>
      </c>
      <c r="L176" s="98">
        <v>610.71974143223645</v>
      </c>
      <c r="M176" s="98">
        <v>571.78413035875997</v>
      </c>
      <c r="N176" s="98">
        <v>179.50159320032492</v>
      </c>
      <c r="O176" s="98">
        <v>651.93570247508092</v>
      </c>
      <c r="P176" s="98">
        <v>633.23505946457624</v>
      </c>
      <c r="Q176" s="98">
        <v>554.38161699827026</v>
      </c>
      <c r="R176" s="98">
        <v>520.43071796802985</v>
      </c>
      <c r="S176" s="98">
        <v>517.12508390616051</v>
      </c>
      <c r="T176" s="98">
        <v>622.80843077857094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469.58709506293428</v>
      </c>
      <c r="D177" s="33">
        <v>532.50557644053924</v>
      </c>
      <c r="E177" s="33">
        <v>515.86876809054661</v>
      </c>
      <c r="F177" s="33">
        <v>553.52179043008266</v>
      </c>
      <c r="G177" s="33">
        <v>542.41195398513821</v>
      </c>
      <c r="H177" s="33">
        <v>560.53008622007383</v>
      </c>
      <c r="I177" s="33">
        <v>533.80730609317436</v>
      </c>
      <c r="J177" s="33">
        <v>534.12186435791023</v>
      </c>
      <c r="K177" s="33">
        <v>566.25813767287468</v>
      </c>
      <c r="L177" s="33">
        <v>535.53086712312802</v>
      </c>
      <c r="M177" s="33">
        <v>508.39510936688254</v>
      </c>
      <c r="N177" s="33">
        <v>520.09047926528933</v>
      </c>
      <c r="O177" s="33">
        <v>545.13378635324318</v>
      </c>
      <c r="P177" s="33">
        <v>556.30073822048826</v>
      </c>
      <c r="Q177" s="33">
        <v>559.72717088611716</v>
      </c>
      <c r="R177" s="33">
        <v>593.38047989951269</v>
      </c>
      <c r="S177" s="33">
        <v>593.06104721991301</v>
      </c>
      <c r="T177" s="33">
        <v>593.04138537943652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1923.8071744770796</v>
      </c>
      <c r="J3" s="117">
        <f t="shared" si="0"/>
        <v>6301.586246518179</v>
      </c>
      <c r="K3" s="117">
        <f t="shared" si="0"/>
        <v>3696.0287243260532</v>
      </c>
      <c r="L3" s="117">
        <f t="shared" si="0"/>
        <v>3635.5405387433266</v>
      </c>
      <c r="M3" s="117">
        <f t="shared" si="0"/>
        <v>0</v>
      </c>
      <c r="N3" s="117">
        <f t="shared" si="0"/>
        <v>578.26452003168936</v>
      </c>
      <c r="O3" s="117">
        <f t="shared" si="0"/>
        <v>1307.1422331579172</v>
      </c>
      <c r="P3" s="117">
        <f t="shared" si="0"/>
        <v>2997.1740524331399</v>
      </c>
      <c r="Q3" s="117">
        <f t="shared" si="0"/>
        <v>4022.452051006956</v>
      </c>
      <c r="R3" s="117">
        <f t="shared" ref="R3:V3" si="1">R4+R7+R9+R19</f>
        <v>1525.6740516376613</v>
      </c>
      <c r="S3" s="117">
        <f t="shared" si="1"/>
        <v>2909.3363252676827</v>
      </c>
      <c r="T3" s="117">
        <f t="shared" si="1"/>
        <v>2241.9847549022656</v>
      </c>
      <c r="U3" s="117">
        <f t="shared" si="1"/>
        <v>2046.8032522962603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1914.3493617506235</v>
      </c>
      <c r="J4" s="122">
        <f t="shared" si="3"/>
        <v>6291.671661118321</v>
      </c>
      <c r="K4" s="122">
        <f t="shared" si="3"/>
        <v>3690.0129931015972</v>
      </c>
      <c r="L4" s="122">
        <f t="shared" si="3"/>
        <v>3623.7747850591973</v>
      </c>
      <c r="M4" s="122">
        <f t="shared" si="3"/>
        <v>0</v>
      </c>
      <c r="N4" s="122">
        <f t="shared" si="3"/>
        <v>572.0534988640012</v>
      </c>
      <c r="O4" s="122">
        <f t="shared" si="3"/>
        <v>1268.9411838464057</v>
      </c>
      <c r="P4" s="122">
        <f t="shared" si="3"/>
        <v>2958.4281250329664</v>
      </c>
      <c r="Q4" s="122">
        <f t="shared" si="3"/>
        <v>3991.0102969794293</v>
      </c>
      <c r="R4" s="122">
        <f t="shared" ref="R4:V4" si="4">SUM(R5:R6)</f>
        <v>1503.8197224803891</v>
      </c>
      <c r="S4" s="122">
        <f t="shared" si="4"/>
        <v>2873.5000932355651</v>
      </c>
      <c r="T4" s="122">
        <f t="shared" si="4"/>
        <v>2180.6845390701869</v>
      </c>
      <c r="U4" s="122">
        <f t="shared" si="4"/>
        <v>1967.2087445831146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1914.3493617506235</v>
      </c>
      <c r="J5" s="98">
        <v>6291.671661118321</v>
      </c>
      <c r="K5" s="98">
        <v>3690.0129931015972</v>
      </c>
      <c r="L5" s="98">
        <v>3623.7747850591973</v>
      </c>
      <c r="M5" s="98">
        <v>0</v>
      </c>
      <c r="N5" s="98">
        <v>572.0534988640012</v>
      </c>
      <c r="O5" s="98">
        <v>1268.9411838464057</v>
      </c>
      <c r="P5" s="98">
        <v>2958.4281250329664</v>
      </c>
      <c r="Q5" s="98">
        <v>3991.0102969794293</v>
      </c>
      <c r="R5" s="98">
        <v>1503.8197224803891</v>
      </c>
      <c r="S5" s="98">
        <v>2873.5000932355651</v>
      </c>
      <c r="T5" s="98">
        <v>2180.6845390701869</v>
      </c>
      <c r="U5" s="98">
        <v>1967.2087445831146</v>
      </c>
      <c r="V5" s="98">
        <v>0</v>
      </c>
      <c r="W5" s="98">
        <v>0</v>
      </c>
      <c r="X5" s="98">
        <v>0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1.674626521183999</v>
      </c>
      <c r="O9" s="122">
        <v>3.037683264473253</v>
      </c>
      <c r="P9" s="122">
        <v>2.6766833866922353</v>
      </c>
      <c r="Q9" s="122">
        <v>1.2417657611175774</v>
      </c>
      <c r="R9" s="122">
        <v>0</v>
      </c>
      <c r="S9" s="122">
        <v>1.3279378003023306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331.57605119443178</v>
      </c>
      <c r="O11" s="98">
        <v>482.23221823512893</v>
      </c>
      <c r="P11" s="98">
        <v>451.82415567364933</v>
      </c>
      <c r="Q11" s="98">
        <v>411.02446692991811</v>
      </c>
      <c r="R11" s="98">
        <v>0</v>
      </c>
      <c r="S11" s="98">
        <v>398.38134009069915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9.45781272645611</v>
      </c>
      <c r="J19" s="122">
        <v>9.914585399857609</v>
      </c>
      <c r="K19" s="122">
        <v>6.0157312244561307</v>
      </c>
      <c r="L19" s="122">
        <v>11.765753684129272</v>
      </c>
      <c r="M19" s="122">
        <v>0</v>
      </c>
      <c r="N19" s="122">
        <v>4.5363946465041405</v>
      </c>
      <c r="O19" s="122">
        <v>35.16336604703816</v>
      </c>
      <c r="P19" s="122">
        <v>36.069244013481054</v>
      </c>
      <c r="Q19" s="122">
        <v>30.199988266409086</v>
      </c>
      <c r="R19" s="122">
        <v>21.854329157272062</v>
      </c>
      <c r="S19" s="122">
        <v>34.508294231815242</v>
      </c>
      <c r="T19" s="122">
        <v>61.30021583207872</v>
      </c>
      <c r="U19" s="122">
        <v>79.594507713145731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212.80078634526248</v>
      </c>
      <c r="J21" s="98">
        <v>214.81601699691487</v>
      </c>
      <c r="K21" s="98">
        <v>189.49553357036811</v>
      </c>
      <c r="L21" s="98">
        <v>235.31507368258545</v>
      </c>
      <c r="M21" s="98">
        <v>0</v>
      </c>
      <c r="N21" s="98">
        <v>69.092780000601522</v>
      </c>
      <c r="O21" s="98">
        <v>250.88469033560938</v>
      </c>
      <c r="P21" s="98">
        <v>243.53953557902409</v>
      </c>
      <c r="Q21" s="98">
        <v>212.68502374854057</v>
      </c>
      <c r="R21" s="98">
        <v>198.37006465831564</v>
      </c>
      <c r="S21" s="98">
        <v>195.3299673498976</v>
      </c>
      <c r="T21" s="98">
        <v>232.94082016189913</v>
      </c>
      <c r="U21" s="98">
        <v>238.78352313943719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2260.5330920015604</v>
      </c>
      <c r="H24" s="117">
        <f t="shared" si="7"/>
        <v>2263.4907731477142</v>
      </c>
      <c r="I24" s="117">
        <f t="shared" si="7"/>
        <v>2143.1098495375995</v>
      </c>
      <c r="J24" s="117">
        <f t="shared" si="7"/>
        <v>2119.9843757306426</v>
      </c>
      <c r="K24" s="117">
        <f t="shared" si="7"/>
        <v>1633.1813084709559</v>
      </c>
      <c r="L24" s="117">
        <f t="shared" si="7"/>
        <v>1866.8717629362416</v>
      </c>
      <c r="M24" s="117">
        <f t="shared" si="7"/>
        <v>1500.3242891511079</v>
      </c>
      <c r="N24" s="117">
        <f t="shared" si="7"/>
        <v>595.79181040661251</v>
      </c>
      <c r="O24" s="117">
        <f t="shared" si="7"/>
        <v>1616.4499883006383</v>
      </c>
      <c r="P24" s="117">
        <f t="shared" si="7"/>
        <v>2252.798737541334</v>
      </c>
      <c r="Q24" s="117">
        <f t="shared" si="7"/>
        <v>1832.5768766539222</v>
      </c>
      <c r="R24" s="117">
        <f t="shared" ref="R24:V24" si="8">R25+R28+R30+R39</f>
        <v>1674.8464777999413</v>
      </c>
      <c r="S24" s="117">
        <f t="shared" si="8"/>
        <v>1637.1084035318056</v>
      </c>
      <c r="T24" s="117">
        <f t="shared" si="8"/>
        <v>0</v>
      </c>
      <c r="U24" s="117">
        <f t="shared" si="8"/>
        <v>0</v>
      </c>
      <c r="V24" s="117">
        <f t="shared" si="8"/>
        <v>366.30372754593805</v>
      </c>
      <c r="W24" s="117">
        <f t="shared" ref="W24:Y24" si="9">W25+W28+W30+W39</f>
        <v>1090.6944859163677</v>
      </c>
      <c r="X24" s="117">
        <f t="shared" si="9"/>
        <v>1125.8151793828013</v>
      </c>
      <c r="Y24" s="117">
        <f t="shared" si="9"/>
        <v>930.69834999933983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2253.8297582651212</v>
      </c>
      <c r="H25" s="122">
        <f t="shared" si="10"/>
        <v>2252.1615630036008</v>
      </c>
      <c r="I25" s="122">
        <f t="shared" si="10"/>
        <v>2131.9522866397915</v>
      </c>
      <c r="J25" s="122">
        <f t="shared" si="10"/>
        <v>2108.9025792311118</v>
      </c>
      <c r="K25" s="122">
        <f t="shared" si="10"/>
        <v>1624.0237738820686</v>
      </c>
      <c r="L25" s="122">
        <f t="shared" si="10"/>
        <v>1855.9140070942558</v>
      </c>
      <c r="M25" s="122">
        <f t="shared" si="10"/>
        <v>1488.0099128760939</v>
      </c>
      <c r="N25" s="122">
        <f t="shared" si="10"/>
        <v>589.92866452693397</v>
      </c>
      <c r="O25" s="122">
        <f t="shared" si="10"/>
        <v>1578.2744636814389</v>
      </c>
      <c r="P25" s="122">
        <f t="shared" si="10"/>
        <v>2213.9602294545707</v>
      </c>
      <c r="Q25" s="122">
        <f t="shared" si="10"/>
        <v>1801.0810041377226</v>
      </c>
      <c r="R25" s="122">
        <f t="shared" ref="R25:V25" si="11">SUM(R26:R27)</f>
        <v>1651.5519844200999</v>
      </c>
      <c r="S25" s="122">
        <f t="shared" si="11"/>
        <v>1600.6413695973711</v>
      </c>
      <c r="T25" s="122">
        <f t="shared" si="11"/>
        <v>0</v>
      </c>
      <c r="U25" s="122">
        <f t="shared" si="11"/>
        <v>0</v>
      </c>
      <c r="V25" s="122">
        <f t="shared" si="11"/>
        <v>295.34874277638562</v>
      </c>
      <c r="W25" s="122">
        <f t="shared" ref="W25:Y25" si="12">SUM(W26:W27)</f>
        <v>1036.6763505445576</v>
      </c>
      <c r="X25" s="122">
        <f t="shared" si="12"/>
        <v>1084.7506969297872</v>
      </c>
      <c r="Y25" s="122">
        <f t="shared" si="12"/>
        <v>891.37107297508624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2253.8297582651212</v>
      </c>
      <c r="H26" s="98">
        <v>2252.1615630036008</v>
      </c>
      <c r="I26" s="98">
        <v>2131.9522866397915</v>
      </c>
      <c r="J26" s="98">
        <v>2108.9025792311118</v>
      </c>
      <c r="K26" s="98">
        <v>1624.0237738820686</v>
      </c>
      <c r="L26" s="98">
        <v>1855.9140070942558</v>
      </c>
      <c r="M26" s="98">
        <v>1488.0099128760939</v>
      </c>
      <c r="N26" s="98">
        <v>589.92866452693397</v>
      </c>
      <c r="O26" s="98">
        <v>1578.2744636814389</v>
      </c>
      <c r="P26" s="98">
        <v>2213.9602294545707</v>
      </c>
      <c r="Q26" s="98">
        <v>1801.0810041377226</v>
      </c>
      <c r="R26" s="98">
        <v>1651.5519844200999</v>
      </c>
      <c r="S26" s="98">
        <v>1600.6413695973711</v>
      </c>
      <c r="T26" s="98">
        <v>0</v>
      </c>
      <c r="U26" s="98">
        <v>0</v>
      </c>
      <c r="V26" s="98">
        <v>295.34874277638562</v>
      </c>
      <c r="W26" s="98">
        <v>1036.6763505445576</v>
      </c>
      <c r="X26" s="98">
        <v>1084.7506969297872</v>
      </c>
      <c r="Y26" s="98">
        <v>891.37107297508624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1.847860495237482</v>
      </c>
      <c r="I30" s="122">
        <v>0.7090791165349275</v>
      </c>
      <c r="J30" s="122">
        <v>1.374982371969012</v>
      </c>
      <c r="K30" s="122">
        <v>1.7868354088547835</v>
      </c>
      <c r="L30" s="122">
        <v>1.8226743575022066</v>
      </c>
      <c r="M30" s="122">
        <v>1.4817387441344376</v>
      </c>
      <c r="N30" s="122">
        <v>1.2547816506884835</v>
      </c>
      <c r="O30" s="122">
        <v>2.9183787622672162</v>
      </c>
      <c r="P30" s="122">
        <v>2.797672790548912</v>
      </c>
      <c r="Q30" s="122">
        <v>1.6131258513733049</v>
      </c>
      <c r="R30" s="122">
        <v>1.1270649509752189</v>
      </c>
      <c r="S30" s="122">
        <v>1.7904779329919063</v>
      </c>
      <c r="T30" s="122">
        <v>0</v>
      </c>
      <c r="U30" s="122">
        <v>0</v>
      </c>
      <c r="V30" s="122">
        <v>2.584397687053154</v>
      </c>
      <c r="W30" s="122">
        <v>1.8400797252716481</v>
      </c>
      <c r="X30" s="122">
        <v>1.5783689072235974</v>
      </c>
      <c r="Y30" s="122">
        <v>1.4294541684337954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455.31282602651555</v>
      </c>
      <c r="I31" s="98">
        <v>433.24734020284069</v>
      </c>
      <c r="J31" s="98">
        <v>466.57735155481805</v>
      </c>
      <c r="K31" s="98">
        <v>493.8366361222408</v>
      </c>
      <c r="L31" s="98">
        <v>463.64278968962384</v>
      </c>
      <c r="M31" s="98">
        <v>381.46540779549912</v>
      </c>
      <c r="N31" s="98">
        <v>331.57605119443178</v>
      </c>
      <c r="O31" s="98">
        <v>482.23221823512893</v>
      </c>
      <c r="P31" s="98">
        <v>451.82415567364933</v>
      </c>
      <c r="Q31" s="98">
        <v>411.02446692991805</v>
      </c>
      <c r="R31" s="98">
        <v>393.34566789035136</v>
      </c>
      <c r="S31" s="98">
        <v>398.38134009069915</v>
      </c>
      <c r="T31" s="98">
        <v>0</v>
      </c>
      <c r="U31" s="98">
        <v>0</v>
      </c>
      <c r="V31" s="98">
        <v>387.2289201101309</v>
      </c>
      <c r="W31" s="98">
        <v>392.9277936426227</v>
      </c>
      <c r="X31" s="98">
        <v>406.63635396285372</v>
      </c>
      <c r="Y31" s="98">
        <v>408.71352938132509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90.367463759815507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76.054475987581611</v>
      </c>
      <c r="Y32" s="98">
        <v>64.992876435153761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90.367463759815507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76.054475987581611</v>
      </c>
      <c r="Y33" s="101">
        <v>64.992876435153761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6.7033337364389718</v>
      </c>
      <c r="H39" s="122">
        <v>9.4813496488757778</v>
      </c>
      <c r="I39" s="122">
        <v>10.448483781273117</v>
      </c>
      <c r="J39" s="122">
        <v>9.7068141275619695</v>
      </c>
      <c r="K39" s="122">
        <v>7.3706991800324113</v>
      </c>
      <c r="L39" s="122">
        <v>9.1350814844836616</v>
      </c>
      <c r="M39" s="122">
        <v>10.832637530879502</v>
      </c>
      <c r="N39" s="122">
        <v>4.6083642289899789</v>
      </c>
      <c r="O39" s="122">
        <v>35.257145856932247</v>
      </c>
      <c r="P39" s="122">
        <v>36.040835296214702</v>
      </c>
      <c r="Q39" s="122">
        <v>29.882746664826342</v>
      </c>
      <c r="R39" s="122">
        <v>22.167428428866216</v>
      </c>
      <c r="S39" s="122">
        <v>34.676556001442492</v>
      </c>
      <c r="T39" s="122">
        <v>0</v>
      </c>
      <c r="U39" s="122">
        <v>0</v>
      </c>
      <c r="V39" s="122">
        <v>68.370587082499327</v>
      </c>
      <c r="W39" s="122">
        <v>52.178055646538496</v>
      </c>
      <c r="X39" s="122">
        <v>39.486113545790374</v>
      </c>
      <c r="Y39" s="122">
        <v>37.897822855819804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204.45167896138864</v>
      </c>
      <c r="H40" s="98">
        <v>204.93022398973611</v>
      </c>
      <c r="I40" s="98">
        <v>212.80078634526248</v>
      </c>
      <c r="J40" s="98">
        <v>214.8160169969149</v>
      </c>
      <c r="K40" s="98">
        <v>189.49553357036814</v>
      </c>
      <c r="L40" s="98">
        <v>235.31507368258545</v>
      </c>
      <c r="M40" s="98">
        <v>220.1686066583141</v>
      </c>
      <c r="N40" s="98">
        <v>69.092780000601522</v>
      </c>
      <c r="O40" s="98">
        <v>250.88469033560935</v>
      </c>
      <c r="P40" s="98">
        <v>243.53953557902406</v>
      </c>
      <c r="Q40" s="98">
        <v>212.68502374854057</v>
      </c>
      <c r="R40" s="98">
        <v>198.37006465831561</v>
      </c>
      <c r="S40" s="98">
        <v>195.3299673498976</v>
      </c>
      <c r="T40" s="98">
        <v>0</v>
      </c>
      <c r="U40" s="98">
        <v>0</v>
      </c>
      <c r="V40" s="98">
        <v>271.9697247219774</v>
      </c>
      <c r="W40" s="98">
        <v>260.98429274737094</v>
      </c>
      <c r="X40" s="98">
        <v>244.11154795119862</v>
      </c>
      <c r="Y40" s="98">
        <v>218.07171597077823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2616.3253145450108</v>
      </c>
      <c r="D43" s="117">
        <f t="shared" si="14"/>
        <v>2716.9030792089457</v>
      </c>
      <c r="E43" s="117">
        <f t="shared" si="14"/>
        <v>3187.3458254555489</v>
      </c>
      <c r="F43" s="117">
        <f t="shared" si="14"/>
        <v>2977.4486242104836</v>
      </c>
      <c r="G43" s="117">
        <f t="shared" si="14"/>
        <v>3117.7825517465735</v>
      </c>
      <c r="H43" s="117">
        <f t="shared" si="14"/>
        <v>3130.2703713551441</v>
      </c>
      <c r="I43" s="117">
        <f t="shared" si="14"/>
        <v>2913.0821715906141</v>
      </c>
      <c r="J43" s="117">
        <f t="shared" si="14"/>
        <v>2920.742673755311</v>
      </c>
      <c r="K43" s="117">
        <f t="shared" si="14"/>
        <v>2494.7453372641871</v>
      </c>
      <c r="L43" s="117">
        <f t="shared" si="14"/>
        <v>2317.3539394432182</v>
      </c>
      <c r="M43" s="117">
        <f t="shared" si="14"/>
        <v>3268.1604596961361</v>
      </c>
      <c r="N43" s="117">
        <f t="shared" si="14"/>
        <v>2521.107962237335</v>
      </c>
      <c r="O43" s="117">
        <f t="shared" si="14"/>
        <v>1224.3129597270547</v>
      </c>
      <c r="P43" s="117">
        <f t="shared" si="14"/>
        <v>1175.274398481818</v>
      </c>
      <c r="Q43" s="117">
        <f t="shared" si="14"/>
        <v>1681.5270691813801</v>
      </c>
      <c r="R43" s="117">
        <f t="shared" ref="R43:V43" si="15">R44+R47+R49+R58</f>
        <v>1499.52364581235</v>
      </c>
      <c r="S43" s="117">
        <f t="shared" si="15"/>
        <v>1553.135451072081</v>
      </c>
      <c r="T43" s="117">
        <f t="shared" si="15"/>
        <v>1337.7540467079025</v>
      </c>
      <c r="U43" s="117">
        <f t="shared" si="15"/>
        <v>1484.6997175372187</v>
      </c>
      <c r="V43" s="117">
        <f t="shared" si="15"/>
        <v>1654.127969757842</v>
      </c>
      <c r="W43" s="117">
        <f t="shared" ref="W43:Y43" si="16">W44+W47+W49+W58</f>
        <v>1425.0830225771126</v>
      </c>
      <c r="X43" s="117">
        <f t="shared" si="16"/>
        <v>1661.4842833193875</v>
      </c>
      <c r="Y43" s="117">
        <f t="shared" si="16"/>
        <v>1206.0790924106427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2602.1223376884773</v>
      </c>
      <c r="D44" s="122">
        <f t="shared" si="17"/>
        <v>2703.2325460912307</v>
      </c>
      <c r="E44" s="122">
        <f t="shared" si="17"/>
        <v>3171.6088559534192</v>
      </c>
      <c r="F44" s="122">
        <f t="shared" si="17"/>
        <v>2965.4086734444486</v>
      </c>
      <c r="G44" s="122">
        <f t="shared" si="17"/>
        <v>3105.2166775077817</v>
      </c>
      <c r="H44" s="122">
        <f t="shared" si="17"/>
        <v>3118.4932386212527</v>
      </c>
      <c r="I44" s="122">
        <f t="shared" si="17"/>
        <v>2899.3562428049181</v>
      </c>
      <c r="J44" s="122">
        <f t="shared" si="17"/>
        <v>2862.1828583158422</v>
      </c>
      <c r="K44" s="122">
        <f t="shared" si="17"/>
        <v>2459.920340087619</v>
      </c>
      <c r="L44" s="122">
        <f t="shared" si="17"/>
        <v>2265.9464948430864</v>
      </c>
      <c r="M44" s="122">
        <f t="shared" si="17"/>
        <v>3188.1877940699342</v>
      </c>
      <c r="N44" s="122">
        <f t="shared" si="17"/>
        <v>2444.9699002803909</v>
      </c>
      <c r="O44" s="122">
        <f t="shared" si="17"/>
        <v>1146.5441799122239</v>
      </c>
      <c r="P44" s="122">
        <f t="shared" si="17"/>
        <v>1130.2491436972794</v>
      </c>
      <c r="Q44" s="122">
        <f t="shared" si="17"/>
        <v>1681.5270691813801</v>
      </c>
      <c r="R44" s="122">
        <f t="shared" ref="R44:V44" si="18">SUM(R45:R46)</f>
        <v>1466.6014810288648</v>
      </c>
      <c r="S44" s="122">
        <f t="shared" si="18"/>
        <v>1496.7116861032707</v>
      </c>
      <c r="T44" s="122">
        <f t="shared" si="18"/>
        <v>1252.456514727309</v>
      </c>
      <c r="U44" s="122">
        <f t="shared" si="18"/>
        <v>1379.3490666044456</v>
      </c>
      <c r="V44" s="122">
        <f t="shared" si="18"/>
        <v>1529.9691298070275</v>
      </c>
      <c r="W44" s="122">
        <f t="shared" ref="W44:Y44" si="19">SUM(W45:W46)</f>
        <v>1292.791818586177</v>
      </c>
      <c r="X44" s="122">
        <f t="shared" si="19"/>
        <v>1486.4901996772408</v>
      </c>
      <c r="Y44" s="122">
        <f t="shared" si="19"/>
        <v>986.56101959554542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2602.1223376884773</v>
      </c>
      <c r="D45" s="98">
        <v>2703.2325460912307</v>
      </c>
      <c r="E45" s="98">
        <v>3171.6088559534192</v>
      </c>
      <c r="F45" s="98">
        <v>2965.4086734444486</v>
      </c>
      <c r="G45" s="98">
        <v>3105.2166775077817</v>
      </c>
      <c r="H45" s="98">
        <v>3118.4932386212527</v>
      </c>
      <c r="I45" s="98">
        <v>2899.3562428049181</v>
      </c>
      <c r="J45" s="98">
        <v>2862.1828583158422</v>
      </c>
      <c r="K45" s="98">
        <v>2459.920340087619</v>
      </c>
      <c r="L45" s="98">
        <v>2265.9464948430864</v>
      </c>
      <c r="M45" s="98">
        <v>3188.1877940699342</v>
      </c>
      <c r="N45" s="98">
        <v>2444.9699002803909</v>
      </c>
      <c r="O45" s="98">
        <v>1146.5441799122239</v>
      </c>
      <c r="P45" s="98">
        <v>1130.2491436972794</v>
      </c>
      <c r="Q45" s="98">
        <v>1681.5270691813801</v>
      </c>
      <c r="R45" s="98">
        <v>1466.6014810288648</v>
      </c>
      <c r="S45" s="98">
        <v>1496.7116861032707</v>
      </c>
      <c r="T45" s="98">
        <v>1252.456514727309</v>
      </c>
      <c r="U45" s="98">
        <v>1379.3490666044456</v>
      </c>
      <c r="V45" s="98">
        <v>1529.9691298070275</v>
      </c>
      <c r="W45" s="98">
        <v>1292.791818586177</v>
      </c>
      <c r="X45" s="98">
        <v>1486.4901996772408</v>
      </c>
      <c r="Y45" s="98">
        <v>986.56101959554542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8.1960493543656696</v>
      </c>
      <c r="D49" s="122">
        <v>9.0544376272356715</v>
      </c>
      <c r="E49" s="122">
        <v>9.9623099795881256</v>
      </c>
      <c r="F49" s="122">
        <v>4.9064297446577205</v>
      </c>
      <c r="G49" s="122">
        <v>4.4025710110128085</v>
      </c>
      <c r="H49" s="122">
        <v>2.3607500112677804</v>
      </c>
      <c r="I49" s="122">
        <v>3.3272168109955844</v>
      </c>
      <c r="J49" s="122">
        <v>48.85287189056092</v>
      </c>
      <c r="K49" s="122">
        <v>27.495434547134789</v>
      </c>
      <c r="L49" s="122">
        <v>42.315132420114416</v>
      </c>
      <c r="M49" s="122">
        <v>69.12637465754716</v>
      </c>
      <c r="N49" s="122">
        <v>71.51299340292195</v>
      </c>
      <c r="O49" s="122">
        <v>42.519811189305251</v>
      </c>
      <c r="P49" s="122">
        <v>8.9600505047263699</v>
      </c>
      <c r="Q49" s="122">
        <v>0</v>
      </c>
      <c r="R49" s="122">
        <v>10.953934331865481</v>
      </c>
      <c r="S49" s="122">
        <v>21.618329692080305</v>
      </c>
      <c r="T49" s="122">
        <v>21.475453474399409</v>
      </c>
      <c r="U49" s="122">
        <v>36.346665768342852</v>
      </c>
      <c r="V49" s="122">
        <v>55.657415418426133</v>
      </c>
      <c r="W49" s="122">
        <v>80.107497313768874</v>
      </c>
      <c r="X49" s="122">
        <v>135.50430183095159</v>
      </c>
      <c r="Y49" s="122">
        <v>181.61190082548117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571.6085072833323</v>
      </c>
      <c r="D50" s="98">
        <v>564.38701705092171</v>
      </c>
      <c r="E50" s="98">
        <v>584.90416704460335</v>
      </c>
      <c r="F50" s="98">
        <v>583.94922157561871</v>
      </c>
      <c r="G50" s="98">
        <v>565.59776735457319</v>
      </c>
      <c r="H50" s="98">
        <v>569.43257563454927</v>
      </c>
      <c r="I50" s="98">
        <v>552.58282947758903</v>
      </c>
      <c r="J50" s="98">
        <v>611.72538517203634</v>
      </c>
      <c r="K50" s="98">
        <v>626.2657173152013</v>
      </c>
      <c r="L50" s="98">
        <v>592.16469767488934</v>
      </c>
      <c r="M50" s="98">
        <v>609.62263404731152</v>
      </c>
      <c r="N50" s="98">
        <v>577.98346440601335</v>
      </c>
      <c r="O50" s="98">
        <v>489.83464298550433</v>
      </c>
      <c r="P50" s="98">
        <v>495.78946126152579</v>
      </c>
      <c r="Q50" s="98">
        <v>0</v>
      </c>
      <c r="R50" s="98">
        <v>531.92544982713923</v>
      </c>
      <c r="S50" s="98">
        <v>429.49667729615408</v>
      </c>
      <c r="T50" s="98">
        <v>429.03512086590274</v>
      </c>
      <c r="U50" s="98">
        <v>458.11456900750443</v>
      </c>
      <c r="V50" s="98">
        <v>419.59563364492118</v>
      </c>
      <c r="W50" s="98">
        <v>441.8008044846365</v>
      </c>
      <c r="X50" s="98">
        <v>534.45043468275219</v>
      </c>
      <c r="Y50" s="98">
        <v>493.54009696686467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114.14696580278468</v>
      </c>
      <c r="D51" s="98">
        <v>0</v>
      </c>
      <c r="E51" s="98">
        <v>115.91728391355811</v>
      </c>
      <c r="F51" s="98">
        <v>0</v>
      </c>
      <c r="G51" s="98">
        <v>0</v>
      </c>
      <c r="H51" s="98">
        <v>0</v>
      </c>
      <c r="I51" s="98">
        <v>113.64564689432824</v>
      </c>
      <c r="J51" s="98">
        <v>124.98101601538734</v>
      </c>
      <c r="K51" s="98">
        <v>127.81494517317266</v>
      </c>
      <c r="L51" s="98">
        <v>121.05417534056689</v>
      </c>
      <c r="M51" s="98">
        <v>123.86370446570062</v>
      </c>
      <c r="N51" s="98">
        <v>98.958108855860303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75.450892632719757</v>
      </c>
      <c r="U51" s="98">
        <v>75.544404130378666</v>
      </c>
      <c r="V51" s="98">
        <v>62.832217739116913</v>
      </c>
      <c r="W51" s="98">
        <v>81.288130581462411</v>
      </c>
      <c r="X51" s="98">
        <v>106.27141376623682</v>
      </c>
      <c r="Y51" s="98">
        <v>81.13202801696599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114.14696580278468</v>
      </c>
      <c r="D52" s="101">
        <v>0</v>
      </c>
      <c r="E52" s="101">
        <v>115.91728391355811</v>
      </c>
      <c r="F52" s="101">
        <v>0</v>
      </c>
      <c r="G52" s="101">
        <v>0</v>
      </c>
      <c r="H52" s="101">
        <v>0</v>
      </c>
      <c r="I52" s="101">
        <v>113.64564689432824</v>
      </c>
      <c r="J52" s="101">
        <v>124.98101601538734</v>
      </c>
      <c r="K52" s="101">
        <v>127.81494517317266</v>
      </c>
      <c r="L52" s="101">
        <v>121.05417534056689</v>
      </c>
      <c r="M52" s="101">
        <v>123.86370446570062</v>
      </c>
      <c r="N52" s="101">
        <v>98.958108855860303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75.450892632719757</v>
      </c>
      <c r="U52" s="101">
        <v>75.544404130378666</v>
      </c>
      <c r="V52" s="101">
        <v>62.832217739116913</v>
      </c>
      <c r="W52" s="101">
        <v>81.288130581462411</v>
      </c>
      <c r="X52" s="101">
        <v>106.27141376623682</v>
      </c>
      <c r="Y52" s="101">
        <v>81.13202801696599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6.0069275021678488</v>
      </c>
      <c r="D58" s="122">
        <v>4.616095490479351</v>
      </c>
      <c r="E58" s="122">
        <v>5.7746595225418451</v>
      </c>
      <c r="F58" s="122">
        <v>7.1335210213776152</v>
      </c>
      <c r="G58" s="122">
        <v>8.1633032277793518</v>
      </c>
      <c r="H58" s="122">
        <v>9.4163827226239043</v>
      </c>
      <c r="I58" s="122">
        <v>10.398711974700456</v>
      </c>
      <c r="J58" s="122">
        <v>9.7069435489081428</v>
      </c>
      <c r="K58" s="122">
        <v>7.3295626294335348</v>
      </c>
      <c r="L58" s="122">
        <v>9.0923121800175419</v>
      </c>
      <c r="M58" s="122">
        <v>10.846290968654747</v>
      </c>
      <c r="N58" s="122">
        <v>4.6250685540222616</v>
      </c>
      <c r="O58" s="122">
        <v>35.248968625525606</v>
      </c>
      <c r="P58" s="122">
        <v>36.065204279812313</v>
      </c>
      <c r="Q58" s="122">
        <v>0</v>
      </c>
      <c r="R58" s="122">
        <v>21.968230451619863</v>
      </c>
      <c r="S58" s="122">
        <v>34.805435276729817</v>
      </c>
      <c r="T58" s="122">
        <v>63.822078506193954</v>
      </c>
      <c r="U58" s="122">
        <v>69.003985164430404</v>
      </c>
      <c r="V58" s="122">
        <v>68.50142453238854</v>
      </c>
      <c r="W58" s="122">
        <v>52.18370667716686</v>
      </c>
      <c r="X58" s="122">
        <v>39.489781811195115</v>
      </c>
      <c r="Y58" s="122">
        <v>37.906171989616041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188.58227117592702</v>
      </c>
      <c r="D59" s="98">
        <v>200.03006482854582</v>
      </c>
      <c r="E59" s="98">
        <v>192.96555396336183</v>
      </c>
      <c r="F59" s="98">
        <v>220.4185185524596</v>
      </c>
      <c r="G59" s="98">
        <v>204.45167896138867</v>
      </c>
      <c r="H59" s="98">
        <v>204.93022398973602</v>
      </c>
      <c r="I59" s="98">
        <v>212.80078634526254</v>
      </c>
      <c r="J59" s="98">
        <v>214.81601699691487</v>
      </c>
      <c r="K59" s="98">
        <v>189.49553357036817</v>
      </c>
      <c r="L59" s="98">
        <v>235.31507368258545</v>
      </c>
      <c r="M59" s="98">
        <v>220.16860665831408</v>
      </c>
      <c r="N59" s="98">
        <v>69.092780000601522</v>
      </c>
      <c r="O59" s="98">
        <v>250.88469033560941</v>
      </c>
      <c r="P59" s="98">
        <v>243.53953557902409</v>
      </c>
      <c r="Q59" s="98">
        <v>0</v>
      </c>
      <c r="R59" s="98">
        <v>198.37006465831564</v>
      </c>
      <c r="S59" s="98">
        <v>195.32996734989757</v>
      </c>
      <c r="T59" s="98">
        <v>232.94082016189913</v>
      </c>
      <c r="U59" s="98">
        <v>238.78352313943719</v>
      </c>
      <c r="V59" s="98">
        <v>271.9697247219774</v>
      </c>
      <c r="W59" s="98">
        <v>260.98429274737094</v>
      </c>
      <c r="X59" s="98">
        <v>244.11154795119859</v>
      </c>
      <c r="Y59" s="98">
        <v>218.0717159707782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1569.7729860278021</v>
      </c>
      <c r="D62" s="117">
        <f t="shared" si="21"/>
        <v>1409.2741158500614</v>
      </c>
      <c r="E62" s="117">
        <f t="shared" si="21"/>
        <v>1635.2965499316963</v>
      </c>
      <c r="F62" s="117">
        <f t="shared" si="21"/>
        <v>1557.0820487610981</v>
      </c>
      <c r="G62" s="117">
        <f t="shared" si="21"/>
        <v>1856.3300271836156</v>
      </c>
      <c r="H62" s="117">
        <f t="shared" si="21"/>
        <v>2267.4185540265116</v>
      </c>
      <c r="I62" s="117">
        <f t="shared" si="21"/>
        <v>2058.5222678611854</v>
      </c>
      <c r="J62" s="117">
        <f t="shared" si="21"/>
        <v>1882.1970628494669</v>
      </c>
      <c r="K62" s="117">
        <f t="shared" si="21"/>
        <v>1859.7134098337269</v>
      </c>
      <c r="L62" s="117">
        <f t="shared" si="21"/>
        <v>1641.6723786810303</v>
      </c>
      <c r="M62" s="117">
        <f t="shared" si="21"/>
        <v>2043.4516075381202</v>
      </c>
      <c r="N62" s="117">
        <f t="shared" si="21"/>
        <v>1675.6940807000528</v>
      </c>
      <c r="O62" s="117">
        <f t="shared" si="21"/>
        <v>1082.5791441060048</v>
      </c>
      <c r="P62" s="117">
        <f t="shared" si="21"/>
        <v>945.76250199710967</v>
      </c>
      <c r="Q62" s="117">
        <f t="shared" si="21"/>
        <v>1271.9077499682219</v>
      </c>
      <c r="R62" s="117">
        <f t="shared" ref="R62:V62" si="22">R63+R66+R68+R77</f>
        <v>1076.7915374823478</v>
      </c>
      <c r="S62" s="117">
        <f t="shared" si="22"/>
        <v>1065.5514913635827</v>
      </c>
      <c r="T62" s="117">
        <f t="shared" si="22"/>
        <v>873.43767606684469</v>
      </c>
      <c r="U62" s="117">
        <f t="shared" si="22"/>
        <v>901.19753466436759</v>
      </c>
      <c r="V62" s="117">
        <f t="shared" si="22"/>
        <v>929.11390116374639</v>
      </c>
      <c r="W62" s="117">
        <f t="shared" ref="W62:Y62" si="23">W63+W66+W68+W77</f>
        <v>1013.600585042897</v>
      </c>
      <c r="X62" s="117">
        <f t="shared" si="23"/>
        <v>936.17945578739068</v>
      </c>
      <c r="Y62" s="117">
        <f t="shared" si="23"/>
        <v>723.71251054986612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1560.4437970674985</v>
      </c>
      <c r="D63" s="122">
        <f t="shared" si="24"/>
        <v>1387.891022800357</v>
      </c>
      <c r="E63" s="122">
        <f t="shared" si="24"/>
        <v>1607.4958450453714</v>
      </c>
      <c r="F63" s="122">
        <f t="shared" si="24"/>
        <v>1527.4925593744294</v>
      </c>
      <c r="G63" s="122">
        <f t="shared" si="24"/>
        <v>1823.7409896398622</v>
      </c>
      <c r="H63" s="122">
        <f t="shared" si="24"/>
        <v>2230.3193767911916</v>
      </c>
      <c r="I63" s="122">
        <f t="shared" si="24"/>
        <v>2028.4275167946259</v>
      </c>
      <c r="J63" s="122">
        <f t="shared" si="24"/>
        <v>1858.1916402981185</v>
      </c>
      <c r="K63" s="122">
        <f t="shared" si="24"/>
        <v>1838.7347965324734</v>
      </c>
      <c r="L63" s="122">
        <f t="shared" si="24"/>
        <v>1628.003303862303</v>
      </c>
      <c r="M63" s="122">
        <f t="shared" si="24"/>
        <v>2032.5260603765701</v>
      </c>
      <c r="N63" s="122">
        <f t="shared" si="24"/>
        <v>1663.5924305425374</v>
      </c>
      <c r="O63" s="122">
        <f t="shared" si="24"/>
        <v>1068.1250446908498</v>
      </c>
      <c r="P63" s="122">
        <f t="shared" si="24"/>
        <v>932.89234878972638</v>
      </c>
      <c r="Q63" s="122">
        <f t="shared" si="24"/>
        <v>1252.8775020930743</v>
      </c>
      <c r="R63" s="122">
        <f t="shared" ref="R63:V63" si="25">SUM(R64:R65)</f>
        <v>1052.5834035654607</v>
      </c>
      <c r="S63" s="122">
        <f t="shared" si="25"/>
        <v>1033.579466158744</v>
      </c>
      <c r="T63" s="122">
        <f t="shared" si="25"/>
        <v>848.62573100331269</v>
      </c>
      <c r="U63" s="122">
        <f t="shared" si="25"/>
        <v>884.93326906756579</v>
      </c>
      <c r="V63" s="122">
        <f t="shared" si="25"/>
        <v>916.42025915394674</v>
      </c>
      <c r="W63" s="122">
        <f t="shared" ref="W63:Y63" si="26">SUM(W64:W65)</f>
        <v>997.08727729821214</v>
      </c>
      <c r="X63" s="122">
        <f t="shared" si="26"/>
        <v>916.36803071203371</v>
      </c>
      <c r="Y63" s="122">
        <f t="shared" si="26"/>
        <v>698.51327030315133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1560.4437970674985</v>
      </c>
      <c r="D64" s="98">
        <v>1387.891022800357</v>
      </c>
      <c r="E64" s="98">
        <v>1607.4958450453714</v>
      </c>
      <c r="F64" s="98">
        <v>1527.4925593744294</v>
      </c>
      <c r="G64" s="98">
        <v>1823.7409896398622</v>
      </c>
      <c r="H64" s="98">
        <v>2230.3193767911916</v>
      </c>
      <c r="I64" s="98">
        <v>2028.4275167946259</v>
      </c>
      <c r="J64" s="98">
        <v>1858.1916402981185</v>
      </c>
      <c r="K64" s="98">
        <v>1838.7347965324734</v>
      </c>
      <c r="L64" s="98">
        <v>1628.003303862303</v>
      </c>
      <c r="M64" s="98">
        <v>2032.5260603765701</v>
      </c>
      <c r="N64" s="98">
        <v>1663.5924305425374</v>
      </c>
      <c r="O64" s="98">
        <v>1068.1250446908498</v>
      </c>
      <c r="P64" s="98">
        <v>932.89234878972638</v>
      </c>
      <c r="Q64" s="98">
        <v>1252.8775020930743</v>
      </c>
      <c r="R64" s="98">
        <v>1052.5834035654607</v>
      </c>
      <c r="S64" s="98">
        <v>1033.579466158744</v>
      </c>
      <c r="T64" s="98">
        <v>848.62573100331269</v>
      </c>
      <c r="U64" s="98">
        <v>884.93326906756579</v>
      </c>
      <c r="V64" s="98">
        <v>916.42025915394674</v>
      </c>
      <c r="W64" s="98">
        <v>997.08727729821214</v>
      </c>
      <c r="X64" s="98">
        <v>916.36803071203371</v>
      </c>
      <c r="Y64" s="98">
        <v>698.51327030315133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8.3166761709898758</v>
      </c>
      <c r="D68" s="122">
        <v>19.228861307064935</v>
      </c>
      <c r="E68" s="122">
        <v>25.238117862223525</v>
      </c>
      <c r="F68" s="122">
        <v>27.100273724327597</v>
      </c>
      <c r="G68" s="122">
        <v>29.846325646406658</v>
      </c>
      <c r="H68" s="122">
        <v>34.05302348783092</v>
      </c>
      <c r="I68" s="122">
        <v>27.70741970640492</v>
      </c>
      <c r="J68" s="122">
        <v>22.208069170142899</v>
      </c>
      <c r="K68" s="122">
        <v>19.370688528437793</v>
      </c>
      <c r="L68" s="122">
        <v>12.308804547777033</v>
      </c>
      <c r="M68" s="122">
        <v>9.8332237687363548</v>
      </c>
      <c r="N68" s="122">
        <v>10.701734345949946</v>
      </c>
      <c r="O68" s="122">
        <v>12.726922176474678</v>
      </c>
      <c r="P68" s="122">
        <v>10.474239677850882</v>
      </c>
      <c r="Q68" s="122">
        <v>15.864635683276111</v>
      </c>
      <c r="R68" s="122">
        <v>17.96359806698813</v>
      </c>
      <c r="S68" s="122">
        <v>27.817194959002066</v>
      </c>
      <c r="T68" s="122">
        <v>21.160454305348495</v>
      </c>
      <c r="U68" s="122">
        <v>13.131737930192944</v>
      </c>
      <c r="V68" s="122">
        <v>10.280085454200115</v>
      </c>
      <c r="W68" s="122">
        <v>12.301598602883368</v>
      </c>
      <c r="X68" s="122">
        <v>14.491236954821412</v>
      </c>
      <c r="Y68" s="122">
        <v>18.342728415073847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338.01348152094567</v>
      </c>
      <c r="D69" s="98">
        <v>287.45580673104706</v>
      </c>
      <c r="E69" s="98">
        <v>295.92899445623976</v>
      </c>
      <c r="F69" s="98">
        <v>294.33726709137306</v>
      </c>
      <c r="G69" s="98">
        <v>323.92440208152487</v>
      </c>
      <c r="H69" s="98">
        <v>397.7188644266796</v>
      </c>
      <c r="I69" s="98">
        <v>377.33582073236744</v>
      </c>
      <c r="J69" s="98">
        <v>383.87222640069223</v>
      </c>
      <c r="K69" s="98">
        <v>448.32494208158568</v>
      </c>
      <c r="L69" s="98">
        <v>406.13803163487631</v>
      </c>
      <c r="M69" s="98">
        <v>374.98469876030288</v>
      </c>
      <c r="N69" s="98">
        <v>352.8693726885204</v>
      </c>
      <c r="O69" s="98">
        <v>371.25751472560108</v>
      </c>
      <c r="P69" s="98">
        <v>331.31304233249921</v>
      </c>
      <c r="Q69" s="98">
        <v>344.31992041393806</v>
      </c>
      <c r="R69" s="98">
        <v>307.72628437991938</v>
      </c>
      <c r="S69" s="98">
        <v>344.5712772456389</v>
      </c>
      <c r="T69" s="98">
        <v>326.45747516537244</v>
      </c>
      <c r="U69" s="98">
        <v>315.19069223230292</v>
      </c>
      <c r="V69" s="98">
        <v>316.06804951647723</v>
      </c>
      <c r="W69" s="98">
        <v>323.35248145394888</v>
      </c>
      <c r="X69" s="98">
        <v>335.55061162759279</v>
      </c>
      <c r="Y69" s="98">
        <v>346.81215979267387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28.575820963343329</v>
      </c>
      <c r="E70" s="98">
        <v>45.254529015025398</v>
      </c>
      <c r="F70" s="98">
        <v>35.268213871904919</v>
      </c>
      <c r="G70" s="98">
        <v>72.177313536722366</v>
      </c>
      <c r="H70" s="98">
        <v>81.917840687291417</v>
      </c>
      <c r="I70" s="98">
        <v>77.988236815345289</v>
      </c>
      <c r="J70" s="98">
        <v>77.447048886178649</v>
      </c>
      <c r="K70" s="98">
        <v>93.355397660649146</v>
      </c>
      <c r="L70" s="98">
        <v>83.919853472101906</v>
      </c>
      <c r="M70" s="98">
        <v>74.939242085483855</v>
      </c>
      <c r="N70" s="98">
        <v>58.848147038322089</v>
      </c>
      <c r="O70" s="98">
        <v>69.006814908146865</v>
      </c>
      <c r="P70" s="98">
        <v>59.113750654653735</v>
      </c>
      <c r="Q70" s="98">
        <v>60.020282885865022</v>
      </c>
      <c r="R70" s="98">
        <v>0</v>
      </c>
      <c r="S70" s="98">
        <v>67.888644747243049</v>
      </c>
      <c r="T70" s="98">
        <v>59.172794616423182</v>
      </c>
      <c r="U70" s="98">
        <v>51.61069827979874</v>
      </c>
      <c r="V70" s="98">
        <v>48.899843617498426</v>
      </c>
      <c r="W70" s="98">
        <v>60.202594273799768</v>
      </c>
      <c r="X70" s="98">
        <v>63.894748934032215</v>
      </c>
      <c r="Y70" s="98">
        <v>56.883622768981404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28.575820963343329</v>
      </c>
      <c r="E71" s="101">
        <v>45.254529015025398</v>
      </c>
      <c r="F71" s="101">
        <v>35.268213871904919</v>
      </c>
      <c r="G71" s="101">
        <v>72.177313536722366</v>
      </c>
      <c r="H71" s="101">
        <v>81.917840687291417</v>
      </c>
      <c r="I71" s="101">
        <v>77.988236815345289</v>
      </c>
      <c r="J71" s="101">
        <v>77.447048886178649</v>
      </c>
      <c r="K71" s="101">
        <v>93.355397660649146</v>
      </c>
      <c r="L71" s="101">
        <v>83.919853472101906</v>
      </c>
      <c r="M71" s="101">
        <v>74.939242085483855</v>
      </c>
      <c r="N71" s="101">
        <v>58.848147038322089</v>
      </c>
      <c r="O71" s="101">
        <v>69.006814908146865</v>
      </c>
      <c r="P71" s="101">
        <v>59.113750654653735</v>
      </c>
      <c r="Q71" s="101">
        <v>60.020282885865022</v>
      </c>
      <c r="R71" s="101">
        <v>0</v>
      </c>
      <c r="S71" s="101">
        <v>67.888644747243049</v>
      </c>
      <c r="T71" s="101">
        <v>59.172794616423182</v>
      </c>
      <c r="U71" s="101">
        <v>51.61069827979874</v>
      </c>
      <c r="V71" s="101">
        <v>48.899843617498426</v>
      </c>
      <c r="W71" s="101">
        <v>60.202594273799768</v>
      </c>
      <c r="X71" s="101">
        <v>63.894748934032215</v>
      </c>
      <c r="Y71" s="101">
        <v>56.883622768981404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1.0125127893135701</v>
      </c>
      <c r="D77" s="122">
        <v>2.1542317426395736</v>
      </c>
      <c r="E77" s="122">
        <v>2.5625870241012958</v>
      </c>
      <c r="F77" s="122">
        <v>2.4892156623410826</v>
      </c>
      <c r="G77" s="122">
        <v>2.7427118973465956</v>
      </c>
      <c r="H77" s="122">
        <v>3.0461537474887956</v>
      </c>
      <c r="I77" s="122">
        <v>2.3873313601545476</v>
      </c>
      <c r="J77" s="122">
        <v>1.797353381205488</v>
      </c>
      <c r="K77" s="122">
        <v>1.6079247728158621</v>
      </c>
      <c r="L77" s="122">
        <v>1.3602702709502017</v>
      </c>
      <c r="M77" s="122">
        <v>1.0923233928136886</v>
      </c>
      <c r="N77" s="122">
        <v>1.3999158115655943</v>
      </c>
      <c r="O77" s="122">
        <v>1.7271772386803308</v>
      </c>
      <c r="P77" s="122">
        <v>2.3959135295324141</v>
      </c>
      <c r="Q77" s="122">
        <v>3.1656121918713538</v>
      </c>
      <c r="R77" s="122">
        <v>6.2445358498989645</v>
      </c>
      <c r="S77" s="122">
        <v>4.1548302458365383</v>
      </c>
      <c r="T77" s="122">
        <v>3.6514907581835594</v>
      </c>
      <c r="U77" s="122">
        <v>3.1325276666088442</v>
      </c>
      <c r="V77" s="122">
        <v>2.4135565555994414</v>
      </c>
      <c r="W77" s="122">
        <v>4.2117091418015633</v>
      </c>
      <c r="X77" s="122">
        <v>5.3201881205355672</v>
      </c>
      <c r="Y77" s="122">
        <v>6.8565118316410407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144.02994427985536</v>
      </c>
      <c r="D78" s="98">
        <v>134.53177232784137</v>
      </c>
      <c r="E78" s="98">
        <v>140.01605005179971</v>
      </c>
      <c r="F78" s="98">
        <v>142.30214705096293</v>
      </c>
      <c r="G78" s="98">
        <v>159.25927093028668</v>
      </c>
      <c r="H78" s="98">
        <v>197.62699516871186</v>
      </c>
      <c r="I78" s="98">
        <v>187.89261301377786</v>
      </c>
      <c r="J78" s="98">
        <v>179.27886742056012</v>
      </c>
      <c r="K78" s="98">
        <v>202.70361449720491</v>
      </c>
      <c r="L78" s="98">
        <v>188.90513903618293</v>
      </c>
      <c r="M78" s="98">
        <v>169.51075671337324</v>
      </c>
      <c r="N78" s="98">
        <v>172.10964963333578</v>
      </c>
      <c r="O78" s="98">
        <v>193.81193768470268</v>
      </c>
      <c r="P78" s="98">
        <v>171.38073646898818</v>
      </c>
      <c r="Q78" s="98">
        <v>171.96018805156848</v>
      </c>
      <c r="R78" s="98">
        <v>216.01265225581952</v>
      </c>
      <c r="S78" s="98">
        <v>194.27747531923276</v>
      </c>
      <c r="T78" s="98">
        <v>195.09578458706272</v>
      </c>
      <c r="U78" s="98">
        <v>219.62897310515228</v>
      </c>
      <c r="V78" s="98">
        <v>216.58616792067181</v>
      </c>
      <c r="W78" s="98">
        <v>210.2025744408235</v>
      </c>
      <c r="X78" s="98">
        <v>208.15665069024482</v>
      </c>
      <c r="Y78" s="98">
        <v>206.13513121831608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10.007226717922439</v>
      </c>
      <c r="D81" s="117">
        <f t="shared" si="28"/>
        <v>9.3468767615217629</v>
      </c>
      <c r="E81" s="117">
        <f t="shared" si="28"/>
        <v>10.353424774255373</v>
      </c>
      <c r="F81" s="117">
        <f t="shared" si="28"/>
        <v>10.059381876467391</v>
      </c>
      <c r="G81" s="117">
        <f t="shared" si="28"/>
        <v>10.210600534925918</v>
      </c>
      <c r="H81" s="117">
        <f t="shared" si="28"/>
        <v>10.581801754840196</v>
      </c>
      <c r="I81" s="117">
        <f t="shared" si="28"/>
        <v>10.519131223471025</v>
      </c>
      <c r="J81" s="117">
        <f t="shared" si="28"/>
        <v>9.7220106104529158</v>
      </c>
      <c r="K81" s="117">
        <f t="shared" si="28"/>
        <v>8.3544635615375622</v>
      </c>
      <c r="L81" s="117">
        <f t="shared" si="28"/>
        <v>9.8626538811232276</v>
      </c>
      <c r="M81" s="117">
        <f t="shared" si="28"/>
        <v>11.102856823253404</v>
      </c>
      <c r="N81" s="117">
        <f t="shared" si="28"/>
        <v>5.0515471913551462</v>
      </c>
      <c r="O81" s="117">
        <f t="shared" si="28"/>
        <v>30.724060447296516</v>
      </c>
      <c r="P81" s="117">
        <f t="shared" si="28"/>
        <v>32.836726436393555</v>
      </c>
      <c r="Q81" s="117">
        <f t="shared" si="28"/>
        <v>28.753938974423619</v>
      </c>
      <c r="R81" s="117">
        <f t="shared" ref="R81:V81" si="29">R82+R85+R87+R100</f>
        <v>21.384483581916996</v>
      </c>
      <c r="S81" s="117">
        <f t="shared" si="29"/>
        <v>32.648313744383849</v>
      </c>
      <c r="T81" s="117">
        <f t="shared" si="29"/>
        <v>56.895600108604846</v>
      </c>
      <c r="U81" s="117">
        <f t="shared" si="29"/>
        <v>53.036045510070416</v>
      </c>
      <c r="V81" s="117">
        <f t="shared" si="29"/>
        <v>57.976821795980001</v>
      </c>
      <c r="W81" s="117">
        <f t="shared" ref="W81:Y81" si="30">W82+W85+W87+W100</f>
        <v>51.4296894707999</v>
      </c>
      <c r="X81" s="117">
        <f t="shared" si="30"/>
        <v>40.885205147768467</v>
      </c>
      <c r="Y81" s="117">
        <f t="shared" si="30"/>
        <v>39.227715869413821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4.1274964380214216</v>
      </c>
      <c r="D87" s="122">
        <v>4.860068618956503</v>
      </c>
      <c r="E87" s="122">
        <v>4.7299244985455609</v>
      </c>
      <c r="F87" s="122">
        <v>3.1646565856257403</v>
      </c>
      <c r="G87" s="122">
        <v>2.4998310536204831</v>
      </c>
      <c r="H87" s="122">
        <v>1.8764188614210484</v>
      </c>
      <c r="I87" s="122">
        <v>0.81664592523804946</v>
      </c>
      <c r="J87" s="122">
        <v>1.2240715397121174</v>
      </c>
      <c r="K87" s="122">
        <v>1.7015851641469759</v>
      </c>
      <c r="L87" s="122">
        <v>1.7514602854523549</v>
      </c>
      <c r="M87" s="122">
        <v>1.4224742459645725</v>
      </c>
      <c r="N87" s="122">
        <v>1.2031583126386187</v>
      </c>
      <c r="O87" s="122">
        <v>2.8762379922991821</v>
      </c>
      <c r="P87" s="122">
        <v>2.6906885629590911</v>
      </c>
      <c r="Q87" s="122">
        <v>1.5306552493698686</v>
      </c>
      <c r="R87" s="122">
        <v>1.2749049848707488</v>
      </c>
      <c r="S87" s="122">
        <v>1.9010999761347089</v>
      </c>
      <c r="T87" s="122">
        <v>2.1666914119076099</v>
      </c>
      <c r="U87" s="122">
        <v>2.8791683151637621</v>
      </c>
      <c r="V87" s="122">
        <v>2.426175326298075</v>
      </c>
      <c r="W87" s="122">
        <v>1.7927736847859232</v>
      </c>
      <c r="X87" s="122">
        <v>1.5304461263761449</v>
      </c>
      <c r="Y87" s="122">
        <v>1.3951089140495603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429.43961838317529</v>
      </c>
      <c r="D92" s="101">
        <v>447.96927729927847</v>
      </c>
      <c r="E92" s="101">
        <v>447.99000574033897</v>
      </c>
      <c r="F92" s="101">
        <v>454.4487527434809</v>
      </c>
      <c r="G92" s="101">
        <v>445.57980659238979</v>
      </c>
      <c r="H92" s="101">
        <v>455.31282602651549</v>
      </c>
      <c r="I92" s="101">
        <v>433.24734020284069</v>
      </c>
      <c r="J92" s="101">
        <v>466.57735155481794</v>
      </c>
      <c r="K92" s="101">
        <v>493.83663612224086</v>
      </c>
      <c r="L92" s="101">
        <v>463.6427896896239</v>
      </c>
      <c r="M92" s="101">
        <v>381.46540779549906</v>
      </c>
      <c r="N92" s="101">
        <v>331.57605119443184</v>
      </c>
      <c r="O92" s="101">
        <v>482.23221823512893</v>
      </c>
      <c r="P92" s="101">
        <v>451.82415567364922</v>
      </c>
      <c r="Q92" s="101">
        <v>411.02446692991799</v>
      </c>
      <c r="R92" s="101">
        <v>393.34566789035136</v>
      </c>
      <c r="S92" s="101">
        <v>398.3813400906991</v>
      </c>
      <c r="T92" s="101">
        <v>386.45987489129936</v>
      </c>
      <c r="U92" s="101">
        <v>381.58257880909821</v>
      </c>
      <c r="V92" s="101">
        <v>387.2289201101309</v>
      </c>
      <c r="W92" s="101">
        <v>392.92779364262276</v>
      </c>
      <c r="X92" s="101">
        <v>406.63635396285372</v>
      </c>
      <c r="Y92" s="101">
        <v>408.71352938132515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85.29689241192159</v>
      </c>
      <c r="D93" s="104">
        <v>91.404810500933678</v>
      </c>
      <c r="E93" s="104">
        <v>88.614767384218197</v>
      </c>
      <c r="F93" s="104">
        <v>91.704373061221432</v>
      </c>
      <c r="G93" s="104">
        <v>101.92331772386294</v>
      </c>
      <c r="H93" s="104">
        <v>93.41065322479345</v>
      </c>
      <c r="I93" s="104">
        <v>88.889069163792783</v>
      </c>
      <c r="J93" s="104">
        <v>94.074451917181236</v>
      </c>
      <c r="K93" s="104">
        <v>100.17248179242331</v>
      </c>
      <c r="L93" s="104">
        <v>93.24512698808519</v>
      </c>
      <c r="M93" s="104">
        <v>63.123790369493918</v>
      </c>
      <c r="N93" s="104">
        <v>3.315760511944319</v>
      </c>
      <c r="O93" s="104">
        <v>90.367463759815507</v>
      </c>
      <c r="P93" s="104">
        <v>82.132926499697447</v>
      </c>
      <c r="Q93" s="104">
        <v>69.838600180766889</v>
      </c>
      <c r="R93" s="104">
        <v>74.920719689989795</v>
      </c>
      <c r="S93" s="104">
        <v>75.996278816568875</v>
      </c>
      <c r="T93" s="104">
        <v>68.020839247076609</v>
      </c>
      <c r="U93" s="104">
        <v>61.070205095196421</v>
      </c>
      <c r="V93" s="104">
        <v>59.073192815153867</v>
      </c>
      <c r="W93" s="104">
        <v>72.223429967328258</v>
      </c>
      <c r="X93" s="104">
        <v>76.054475987581625</v>
      </c>
      <c r="Y93" s="104">
        <v>64.992876435153761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85.29689241192159</v>
      </c>
      <c r="D94" s="98">
        <v>91.404810500933678</v>
      </c>
      <c r="E94" s="98">
        <v>88.614767384218197</v>
      </c>
      <c r="F94" s="98">
        <v>91.704373061221432</v>
      </c>
      <c r="G94" s="98">
        <v>101.92331772386294</v>
      </c>
      <c r="H94" s="98">
        <v>93.41065322479345</v>
      </c>
      <c r="I94" s="98">
        <v>88.889069163792783</v>
      </c>
      <c r="J94" s="98">
        <v>94.074451917181236</v>
      </c>
      <c r="K94" s="98">
        <v>100.17248179242331</v>
      </c>
      <c r="L94" s="98">
        <v>93.24512698808519</v>
      </c>
      <c r="M94" s="98">
        <v>63.123790369493918</v>
      </c>
      <c r="N94" s="98">
        <v>3.315760511944319</v>
      </c>
      <c r="O94" s="98">
        <v>90.367463759815507</v>
      </c>
      <c r="P94" s="98">
        <v>82.132926499697447</v>
      </c>
      <c r="Q94" s="98">
        <v>69.838600180766889</v>
      </c>
      <c r="R94" s="98">
        <v>74.920719689989795</v>
      </c>
      <c r="S94" s="98">
        <v>75.996278816568875</v>
      </c>
      <c r="T94" s="98">
        <v>68.020839247076609</v>
      </c>
      <c r="U94" s="98">
        <v>61.070205095196421</v>
      </c>
      <c r="V94" s="98">
        <v>59.073192815153867</v>
      </c>
      <c r="W94" s="98">
        <v>72.223429967328258</v>
      </c>
      <c r="X94" s="98">
        <v>76.054475987581625</v>
      </c>
      <c r="Y94" s="98">
        <v>64.992876435153761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5.8797302799010183</v>
      </c>
      <c r="D100" s="122">
        <v>4.4868081425652608</v>
      </c>
      <c r="E100" s="122">
        <v>5.6235002757098114</v>
      </c>
      <c r="F100" s="122">
        <v>6.8947252908416505</v>
      </c>
      <c r="G100" s="122">
        <v>7.7107694813054346</v>
      </c>
      <c r="H100" s="122">
        <v>8.7053828934191468</v>
      </c>
      <c r="I100" s="122">
        <v>9.7024852982329755</v>
      </c>
      <c r="J100" s="122">
        <v>8.4979390707407987</v>
      </c>
      <c r="K100" s="122">
        <v>6.6528783973905856</v>
      </c>
      <c r="L100" s="122">
        <v>8.1111935956708727</v>
      </c>
      <c r="M100" s="122">
        <v>9.6803825772888317</v>
      </c>
      <c r="N100" s="122">
        <v>3.8483888787165279</v>
      </c>
      <c r="O100" s="122">
        <v>27.847822454997335</v>
      </c>
      <c r="P100" s="122">
        <v>30.146037873434466</v>
      </c>
      <c r="Q100" s="122">
        <v>27.223283725053751</v>
      </c>
      <c r="R100" s="122">
        <v>20.109578597046248</v>
      </c>
      <c r="S100" s="122">
        <v>30.747213768249139</v>
      </c>
      <c r="T100" s="122">
        <v>54.728908696697239</v>
      </c>
      <c r="U100" s="122">
        <v>50.156877194906656</v>
      </c>
      <c r="V100" s="122">
        <v>55.550646469681929</v>
      </c>
      <c r="W100" s="122">
        <v>49.636915786013979</v>
      </c>
      <c r="X100" s="122">
        <v>39.354759021392319</v>
      </c>
      <c r="Y100" s="122">
        <v>37.832606955364263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188.58227117592699</v>
      </c>
      <c r="D102" s="98">
        <v>200.03006482854579</v>
      </c>
      <c r="E102" s="98">
        <v>192.9655539633618</v>
      </c>
      <c r="F102" s="98">
        <v>220.41851855245955</v>
      </c>
      <c r="G102" s="98">
        <v>204.45167896138864</v>
      </c>
      <c r="H102" s="98">
        <v>204.93022398973608</v>
      </c>
      <c r="I102" s="98">
        <v>212.80078634526251</v>
      </c>
      <c r="J102" s="98">
        <v>214.8160169969149</v>
      </c>
      <c r="K102" s="98">
        <v>189.49553357036814</v>
      </c>
      <c r="L102" s="98">
        <v>235.31507368258548</v>
      </c>
      <c r="M102" s="98">
        <v>220.1686066583141</v>
      </c>
      <c r="N102" s="98">
        <v>69.092780000601522</v>
      </c>
      <c r="O102" s="98">
        <v>250.88469033560935</v>
      </c>
      <c r="P102" s="98">
        <v>243.53953557902406</v>
      </c>
      <c r="Q102" s="98">
        <v>212.6850237485406</v>
      </c>
      <c r="R102" s="98">
        <v>198.37006465831564</v>
      </c>
      <c r="S102" s="98">
        <v>195.32996734989757</v>
      </c>
      <c r="T102" s="98">
        <v>232.94082016189904</v>
      </c>
      <c r="U102" s="98">
        <v>238.78352313943711</v>
      </c>
      <c r="V102" s="98">
        <v>271.96972472197734</v>
      </c>
      <c r="W102" s="98">
        <v>260.98429274737089</v>
      </c>
      <c r="X102" s="98">
        <v>244.11154795119862</v>
      </c>
      <c r="Y102" s="98">
        <v>218.07171597077814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7.187560387580203</v>
      </c>
      <c r="G105" s="117">
        <f t="shared" si="35"/>
        <v>11.358426608966035</v>
      </c>
      <c r="H105" s="117">
        <f t="shared" si="35"/>
        <v>15.763863383825852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7.187560387580203</v>
      </c>
      <c r="G120" s="122">
        <v>11.358426608966035</v>
      </c>
      <c r="H120" s="122">
        <v>15.763863383825852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220.41851855245955</v>
      </c>
      <c r="G121" s="98">
        <v>204.45167896138864</v>
      </c>
      <c r="H121" s="98">
        <v>204.93022398973608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5.9589193494252015</v>
      </c>
      <c r="D124" s="117">
        <f t="shared" si="42"/>
        <v>4.584792613445412</v>
      </c>
      <c r="E124" s="117">
        <f t="shared" si="42"/>
        <v>5.7736973366881257</v>
      </c>
      <c r="F124" s="117">
        <f t="shared" si="42"/>
        <v>7.1351127337661584</v>
      </c>
      <c r="G124" s="117">
        <f t="shared" si="42"/>
        <v>8.1578827063984782</v>
      </c>
      <c r="H124" s="117">
        <f t="shared" si="42"/>
        <v>9.3926352661962369</v>
      </c>
      <c r="I124" s="117">
        <f t="shared" si="42"/>
        <v>10.383033536652906</v>
      </c>
      <c r="J124" s="117">
        <f t="shared" si="42"/>
        <v>9.6617016990434834</v>
      </c>
      <c r="K124" s="117">
        <f t="shared" si="42"/>
        <v>7.369270749958762</v>
      </c>
      <c r="L124" s="117">
        <f t="shared" si="42"/>
        <v>9.0708045162560857</v>
      </c>
      <c r="M124" s="117">
        <f t="shared" si="42"/>
        <v>10.862515939695907</v>
      </c>
      <c r="N124" s="117">
        <f t="shared" si="42"/>
        <v>4.6418921964228419</v>
      </c>
      <c r="O124" s="117">
        <f t="shared" si="42"/>
        <v>35.215457548122046</v>
      </c>
      <c r="P124" s="117">
        <f t="shared" si="42"/>
        <v>36.017156196984864</v>
      </c>
      <c r="Q124" s="117">
        <f t="shared" si="42"/>
        <v>29.942458248804662</v>
      </c>
      <c r="R124" s="117">
        <f t="shared" ref="R124:V124" si="43">R125+R128+R130+R139</f>
        <v>21.984833519333247</v>
      </c>
      <c r="S124" s="117">
        <f t="shared" si="43"/>
        <v>34.80379017983973</v>
      </c>
      <c r="T124" s="117">
        <f t="shared" si="43"/>
        <v>63.83300769552816</v>
      </c>
      <c r="U124" s="117">
        <f t="shared" si="43"/>
        <v>68.949649538743259</v>
      </c>
      <c r="V124" s="117">
        <f t="shared" si="43"/>
        <v>68.538116823997527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5.9589193494252015</v>
      </c>
      <c r="D139" s="122">
        <v>4.584792613445412</v>
      </c>
      <c r="E139" s="122">
        <v>5.7736973366881257</v>
      </c>
      <c r="F139" s="122">
        <v>7.1351127337661584</v>
      </c>
      <c r="G139" s="122">
        <v>8.1578827063984782</v>
      </c>
      <c r="H139" s="122">
        <v>9.3926352661962369</v>
      </c>
      <c r="I139" s="122">
        <v>10.383033536652906</v>
      </c>
      <c r="J139" s="122">
        <v>9.6617016990434834</v>
      </c>
      <c r="K139" s="122">
        <v>7.369270749958762</v>
      </c>
      <c r="L139" s="122">
        <v>9.0708045162560857</v>
      </c>
      <c r="M139" s="122">
        <v>10.862515939695907</v>
      </c>
      <c r="N139" s="122">
        <v>4.6418921964228419</v>
      </c>
      <c r="O139" s="122">
        <v>35.215457548122046</v>
      </c>
      <c r="P139" s="122">
        <v>36.017156196984864</v>
      </c>
      <c r="Q139" s="122">
        <v>29.942458248804662</v>
      </c>
      <c r="R139" s="122">
        <v>21.984833519333247</v>
      </c>
      <c r="S139" s="122">
        <v>34.80379017983973</v>
      </c>
      <c r="T139" s="122">
        <v>63.83300769552816</v>
      </c>
      <c r="U139" s="122">
        <v>68.949649538743259</v>
      </c>
      <c r="V139" s="122">
        <v>68.538116823997527</v>
      </c>
      <c r="W139" s="122">
        <v>0</v>
      </c>
      <c r="X139" s="122">
        <v>0</v>
      </c>
      <c r="Y139" s="122">
        <v>0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188.58227117592696</v>
      </c>
      <c r="D140" s="98">
        <v>200.03006482854579</v>
      </c>
      <c r="E140" s="98">
        <v>192.96555396336183</v>
      </c>
      <c r="F140" s="98">
        <v>220.41851855245957</v>
      </c>
      <c r="G140" s="98">
        <v>204.45167896138867</v>
      </c>
      <c r="H140" s="98">
        <v>204.93022398973608</v>
      </c>
      <c r="I140" s="98">
        <v>212.80078634526254</v>
      </c>
      <c r="J140" s="98">
        <v>214.81601699691487</v>
      </c>
      <c r="K140" s="98">
        <v>189.49553357036817</v>
      </c>
      <c r="L140" s="98">
        <v>235.31507368258542</v>
      </c>
      <c r="M140" s="98">
        <v>220.16860665831405</v>
      </c>
      <c r="N140" s="98">
        <v>69.092780000601522</v>
      </c>
      <c r="O140" s="98">
        <v>250.88469033560935</v>
      </c>
      <c r="P140" s="98">
        <v>243.53953557902409</v>
      </c>
      <c r="Q140" s="98">
        <v>212.6850237485406</v>
      </c>
      <c r="R140" s="98">
        <v>198.37006465831564</v>
      </c>
      <c r="S140" s="98">
        <v>195.3299673498976</v>
      </c>
      <c r="T140" s="98">
        <v>232.9408201618991</v>
      </c>
      <c r="U140" s="98">
        <v>238.78352313943716</v>
      </c>
      <c r="V140" s="98">
        <v>271.9697247219774</v>
      </c>
      <c r="W140" s="98">
        <v>0</v>
      </c>
      <c r="X140" s="98">
        <v>0</v>
      </c>
      <c r="Y140" s="98">
        <v>0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10.148690597565578</v>
      </c>
      <c r="D143" s="117">
        <f t="shared" si="49"/>
        <v>9.4724870378172525</v>
      </c>
      <c r="E143" s="117">
        <f t="shared" si="49"/>
        <v>10.443922889967769</v>
      </c>
      <c r="F143" s="117">
        <f t="shared" si="49"/>
        <v>10.330956120003101</v>
      </c>
      <c r="G143" s="117">
        <f t="shared" si="49"/>
        <v>10.677661195437246</v>
      </c>
      <c r="H143" s="117">
        <f t="shared" si="49"/>
        <v>11.275480796898227</v>
      </c>
      <c r="I143" s="117">
        <f t="shared" si="49"/>
        <v>11.181757449918317</v>
      </c>
      <c r="J143" s="117">
        <f t="shared" si="49"/>
        <v>11.077348982926015</v>
      </c>
      <c r="K143" s="117">
        <f t="shared" si="49"/>
        <v>9.1904591749311848</v>
      </c>
      <c r="L143" s="117">
        <f t="shared" si="49"/>
        <v>10.892416662213607</v>
      </c>
      <c r="M143" s="117">
        <f t="shared" si="49"/>
        <v>12.324561720305093</v>
      </c>
      <c r="N143" s="117">
        <f t="shared" si="49"/>
        <v>5.8275558566352155</v>
      </c>
      <c r="O143" s="117">
        <f t="shared" si="49"/>
        <v>38.092688311970527</v>
      </c>
      <c r="P143" s="117">
        <f t="shared" si="49"/>
        <v>38.753025974832049</v>
      </c>
      <c r="Q143" s="117">
        <f t="shared" si="49"/>
        <v>31.451624889443128</v>
      </c>
      <c r="R143" s="117">
        <f t="shared" ref="R143:V143" si="50">R144+R146+R148+R157</f>
        <v>23.270544237794176</v>
      </c>
      <c r="S143" s="117">
        <f t="shared" si="50"/>
        <v>36.746625831253397</v>
      </c>
      <c r="T143" s="117">
        <f t="shared" si="50"/>
        <v>66.019272773320168</v>
      </c>
      <c r="U143" s="117">
        <f t="shared" si="50"/>
        <v>71.968859925873716</v>
      </c>
      <c r="V143" s="117">
        <f t="shared" si="50"/>
        <v>71.01356711226785</v>
      </c>
      <c r="W143" s="117">
        <f t="shared" ref="W143:Y143" si="51">W144+W146+W148+W157</f>
        <v>54.020126094179439</v>
      </c>
      <c r="X143" s="117">
        <f t="shared" si="51"/>
        <v>41.063851380653382</v>
      </c>
      <c r="Y143" s="117">
        <f t="shared" si="51"/>
        <v>39.323032912091669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4.1603407593633754</v>
      </c>
      <c r="D148" s="122">
        <v>4.8619501294041925</v>
      </c>
      <c r="E148" s="122">
        <v>4.6623462562378499</v>
      </c>
      <c r="F148" s="122">
        <v>3.2111116445535326</v>
      </c>
      <c r="G148" s="122">
        <v>2.4995940369816991</v>
      </c>
      <c r="H148" s="122">
        <v>1.8711486001089679</v>
      </c>
      <c r="I148" s="122">
        <v>0.79578362146940029</v>
      </c>
      <c r="J148" s="122">
        <v>1.3451571090954391</v>
      </c>
      <c r="K148" s="122">
        <v>1.8045187678035601</v>
      </c>
      <c r="L148" s="122">
        <v>1.8508694199186579</v>
      </c>
      <c r="M148" s="122">
        <v>1.4593167857517184</v>
      </c>
      <c r="N148" s="122">
        <v>1.2046359716418957</v>
      </c>
      <c r="O148" s="122">
        <v>2.8617015941250128</v>
      </c>
      <c r="P148" s="122">
        <v>2.6832355870038063</v>
      </c>
      <c r="Q148" s="122">
        <v>1.5380912219519409</v>
      </c>
      <c r="R148" s="122">
        <v>1.3079670616328216</v>
      </c>
      <c r="S148" s="122">
        <v>1.9415257760978561</v>
      </c>
      <c r="T148" s="122">
        <v>2.1982110497325369</v>
      </c>
      <c r="U148" s="122">
        <v>2.9606267811971518</v>
      </c>
      <c r="V148" s="122">
        <v>2.5139423708763342</v>
      </c>
      <c r="W148" s="122">
        <v>1.8267751623753981</v>
      </c>
      <c r="X148" s="122">
        <v>1.5691685805207485</v>
      </c>
      <c r="Y148" s="122">
        <v>1.4196210700007021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429.43961838317506</v>
      </c>
      <c r="D149" s="98">
        <v>447.96927729927847</v>
      </c>
      <c r="E149" s="98">
        <v>447.99000574033909</v>
      </c>
      <c r="F149" s="98">
        <v>454.4487527434809</v>
      </c>
      <c r="G149" s="98">
        <v>445.57980659238984</v>
      </c>
      <c r="H149" s="98">
        <v>455.31282602651549</v>
      </c>
      <c r="I149" s="98">
        <v>433.24734020284069</v>
      </c>
      <c r="J149" s="98">
        <v>466.57735155481799</v>
      </c>
      <c r="K149" s="98">
        <v>493.83663612224092</v>
      </c>
      <c r="L149" s="98">
        <v>463.64278968962384</v>
      </c>
      <c r="M149" s="98">
        <v>381.46540779549917</v>
      </c>
      <c r="N149" s="98">
        <v>331.57605119443184</v>
      </c>
      <c r="O149" s="98">
        <v>482.23221823512893</v>
      </c>
      <c r="P149" s="98">
        <v>451.82415567364922</v>
      </c>
      <c r="Q149" s="98">
        <v>411.02446692991799</v>
      </c>
      <c r="R149" s="98">
        <v>393.34566789035136</v>
      </c>
      <c r="S149" s="98">
        <v>398.3813400906991</v>
      </c>
      <c r="T149" s="98">
        <v>386.45987489129942</v>
      </c>
      <c r="U149" s="98">
        <v>381.58257880909821</v>
      </c>
      <c r="V149" s="98">
        <v>387.2289201101309</v>
      </c>
      <c r="W149" s="98">
        <v>392.92779364262276</v>
      </c>
      <c r="X149" s="98">
        <v>406.63635396285378</v>
      </c>
      <c r="Y149" s="98">
        <v>408.71352938132503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91.404810500933678</v>
      </c>
      <c r="E150" s="98">
        <v>88.614767384218197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90.367463759815507</v>
      </c>
      <c r="P150" s="98">
        <v>82.132926499697447</v>
      </c>
      <c r="Q150" s="98">
        <v>69.838600180766889</v>
      </c>
      <c r="R150" s="98">
        <v>74.920719689989795</v>
      </c>
      <c r="S150" s="98">
        <v>75.996278816568875</v>
      </c>
      <c r="T150" s="98">
        <v>68.020839247076609</v>
      </c>
      <c r="U150" s="98">
        <v>61.070205095196421</v>
      </c>
      <c r="V150" s="98">
        <v>59.073192815153867</v>
      </c>
      <c r="W150" s="98">
        <v>72.223429967328258</v>
      </c>
      <c r="X150" s="98">
        <v>76.054475987581611</v>
      </c>
      <c r="Y150" s="98">
        <v>64.992876435153761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91.404810500933678</v>
      </c>
      <c r="E151" s="101">
        <v>88.614767384218197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90.367463759815507</v>
      </c>
      <c r="P151" s="101">
        <v>82.132926499697447</v>
      </c>
      <c r="Q151" s="101">
        <v>69.838600180766889</v>
      </c>
      <c r="R151" s="101">
        <v>74.920719689989795</v>
      </c>
      <c r="S151" s="101">
        <v>75.996278816568875</v>
      </c>
      <c r="T151" s="101">
        <v>68.020839247076609</v>
      </c>
      <c r="U151" s="101">
        <v>61.070205095196421</v>
      </c>
      <c r="V151" s="101">
        <v>59.073192815153867</v>
      </c>
      <c r="W151" s="101">
        <v>72.223429967328258</v>
      </c>
      <c r="X151" s="101">
        <v>76.054475987581611</v>
      </c>
      <c r="Y151" s="101">
        <v>64.992876435153761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5.9883498382022022</v>
      </c>
      <c r="D157" s="122">
        <v>4.610536908413061</v>
      </c>
      <c r="E157" s="122">
        <v>5.7815766337299204</v>
      </c>
      <c r="F157" s="122">
        <v>7.1198444754495682</v>
      </c>
      <c r="G157" s="122">
        <v>8.178067158455546</v>
      </c>
      <c r="H157" s="122">
        <v>9.4043321967892588</v>
      </c>
      <c r="I157" s="122">
        <v>10.385973828448916</v>
      </c>
      <c r="J157" s="122">
        <v>9.7321918738305762</v>
      </c>
      <c r="K157" s="122">
        <v>7.3859404071276247</v>
      </c>
      <c r="L157" s="122">
        <v>9.0415472422949499</v>
      </c>
      <c r="M157" s="122">
        <v>10.865244934553374</v>
      </c>
      <c r="N157" s="122">
        <v>4.62291988499332</v>
      </c>
      <c r="O157" s="122">
        <v>35.230986717845511</v>
      </c>
      <c r="P157" s="122">
        <v>36.069790387828242</v>
      </c>
      <c r="Q157" s="122">
        <v>29.913533667491187</v>
      </c>
      <c r="R157" s="122">
        <v>21.962577176161354</v>
      </c>
      <c r="S157" s="122">
        <v>34.805100055155542</v>
      </c>
      <c r="T157" s="122">
        <v>63.821061723587633</v>
      </c>
      <c r="U157" s="122">
        <v>69.008233144676566</v>
      </c>
      <c r="V157" s="122">
        <v>68.499624741391514</v>
      </c>
      <c r="W157" s="122">
        <v>52.193350931804041</v>
      </c>
      <c r="X157" s="122">
        <v>39.494682800132637</v>
      </c>
      <c r="Y157" s="122">
        <v>37.903411842090968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188.58227117592696</v>
      </c>
      <c r="D158" s="98">
        <v>200.03006482854582</v>
      </c>
      <c r="E158" s="98">
        <v>192.96555396336177</v>
      </c>
      <c r="F158" s="98">
        <v>220.41851855245955</v>
      </c>
      <c r="G158" s="98">
        <v>204.45167896138864</v>
      </c>
      <c r="H158" s="98">
        <v>204.93022398973608</v>
      </c>
      <c r="I158" s="98">
        <v>212.80078634526248</v>
      </c>
      <c r="J158" s="98">
        <v>214.81601699691487</v>
      </c>
      <c r="K158" s="98">
        <v>189.49553357036811</v>
      </c>
      <c r="L158" s="98">
        <v>235.31507368258542</v>
      </c>
      <c r="M158" s="98">
        <v>220.1686066583141</v>
      </c>
      <c r="N158" s="98">
        <v>69.092780000601522</v>
      </c>
      <c r="O158" s="98">
        <v>250.88469033560938</v>
      </c>
      <c r="P158" s="98">
        <v>243.53953557902409</v>
      </c>
      <c r="Q158" s="98">
        <v>212.68502374854063</v>
      </c>
      <c r="R158" s="98">
        <v>198.37006465831564</v>
      </c>
      <c r="S158" s="98">
        <v>195.32996734989757</v>
      </c>
      <c r="T158" s="98">
        <v>232.94082016189907</v>
      </c>
      <c r="U158" s="98">
        <v>238.78352313943714</v>
      </c>
      <c r="V158" s="98">
        <v>271.96972472197746</v>
      </c>
      <c r="W158" s="98">
        <v>260.98429274737094</v>
      </c>
      <c r="X158" s="98">
        <v>244.11154795119862</v>
      </c>
      <c r="Y158" s="98">
        <v>218.07171597077823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10.150436278201198</v>
      </c>
      <c r="D161" s="117">
        <f t="shared" si="54"/>
        <v>9.4615635270969456</v>
      </c>
      <c r="E161" s="117">
        <f t="shared" si="54"/>
        <v>10.46405612726759</v>
      </c>
      <c r="F161" s="117">
        <f t="shared" si="54"/>
        <v>10.297963473577594</v>
      </c>
      <c r="G161" s="117">
        <f t="shared" si="54"/>
        <v>10.672973712555404</v>
      </c>
      <c r="H161" s="117">
        <f t="shared" si="54"/>
        <v>11.278599062475731</v>
      </c>
      <c r="I161" s="117">
        <f t="shared" si="54"/>
        <v>11.209807236348876</v>
      </c>
      <c r="J161" s="117">
        <f t="shared" si="54"/>
        <v>10.9296340303382</v>
      </c>
      <c r="K161" s="117">
        <f t="shared" si="54"/>
        <v>9.0496991091434822</v>
      </c>
      <c r="L161" s="117">
        <f t="shared" si="54"/>
        <v>10.851748548907739</v>
      </c>
      <c r="M161" s="117">
        <f t="shared" si="54"/>
        <v>12.259995484288719</v>
      </c>
      <c r="N161" s="117">
        <f t="shared" si="54"/>
        <v>5.8563332959814218</v>
      </c>
      <c r="O161" s="117">
        <f t="shared" si="54"/>
        <v>38.147560164198914</v>
      </c>
      <c r="P161" s="117">
        <f t="shared" si="54"/>
        <v>38.753960105388877</v>
      </c>
      <c r="Q161" s="117">
        <f t="shared" si="54"/>
        <v>31.466345904752085</v>
      </c>
      <c r="R161" s="117">
        <f t="shared" ref="R161:V161" si="55">R162+R164+R166+R175</f>
        <v>23.279793771663986</v>
      </c>
      <c r="S161" s="117">
        <f t="shared" si="55"/>
        <v>36.729722644375691</v>
      </c>
      <c r="T161" s="117">
        <f t="shared" si="55"/>
        <v>65.873288402463729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4.1383299735610724</v>
      </c>
      <c r="D166" s="122">
        <v>4.8498551772045371</v>
      </c>
      <c r="E166" s="122">
        <v>4.6962945142967749</v>
      </c>
      <c r="F166" s="122">
        <v>3.1658226138777397</v>
      </c>
      <c r="G166" s="122">
        <v>2.4964865516188772</v>
      </c>
      <c r="H166" s="122">
        <v>1.8577150085534215</v>
      </c>
      <c r="I166" s="122">
        <v>0.81454611189601234</v>
      </c>
      <c r="J166" s="122">
        <v>1.2246660011562742</v>
      </c>
      <c r="K166" s="122">
        <v>1.7138179121562813</v>
      </c>
      <c r="L166" s="122">
        <v>1.7626322600730835</v>
      </c>
      <c r="M166" s="122">
        <v>1.4249966508521166</v>
      </c>
      <c r="N166" s="122">
        <v>1.2376438965520018</v>
      </c>
      <c r="O166" s="122">
        <v>2.8900011969732535</v>
      </c>
      <c r="P166" s="122">
        <v>2.6917469338052107</v>
      </c>
      <c r="Q166" s="122">
        <v>1.5568970885445395</v>
      </c>
      <c r="R166" s="122">
        <v>1.3061990570134145</v>
      </c>
      <c r="S166" s="122">
        <v>1.9308674798203327</v>
      </c>
      <c r="T166" s="122">
        <v>1.9518175499560575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429.43961838317523</v>
      </c>
      <c r="D167" s="98">
        <v>447.96927729927842</v>
      </c>
      <c r="E167" s="98">
        <v>447.99000574033909</v>
      </c>
      <c r="F167" s="98">
        <v>454.4487527434809</v>
      </c>
      <c r="G167" s="98">
        <v>445.57980659238996</v>
      </c>
      <c r="H167" s="98">
        <v>455.31282602651555</v>
      </c>
      <c r="I167" s="98">
        <v>433.24734020284069</v>
      </c>
      <c r="J167" s="98">
        <v>466.57735155481799</v>
      </c>
      <c r="K167" s="98">
        <v>493.83663612224092</v>
      </c>
      <c r="L167" s="98">
        <v>463.6427896896239</v>
      </c>
      <c r="M167" s="98">
        <v>381.46540779549917</v>
      </c>
      <c r="N167" s="98">
        <v>331.57605119443178</v>
      </c>
      <c r="O167" s="98">
        <v>482.23221823512881</v>
      </c>
      <c r="P167" s="98">
        <v>451.82415567364916</v>
      </c>
      <c r="Q167" s="98">
        <v>411.02446692991805</v>
      </c>
      <c r="R167" s="98">
        <v>393.34566789035131</v>
      </c>
      <c r="S167" s="98">
        <v>398.3813400906991</v>
      </c>
      <c r="T167" s="98">
        <v>386.45987489129942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85.29689241192159</v>
      </c>
      <c r="D168" s="98">
        <v>91.404810500933678</v>
      </c>
      <c r="E168" s="98">
        <v>88.614767384218197</v>
      </c>
      <c r="F168" s="98">
        <v>91.704373061221432</v>
      </c>
      <c r="G168" s="98">
        <v>0</v>
      </c>
      <c r="H168" s="98">
        <v>93.41065322479345</v>
      </c>
      <c r="I168" s="98">
        <v>88.889069163792783</v>
      </c>
      <c r="J168" s="98">
        <v>94.074451917181236</v>
      </c>
      <c r="K168" s="98">
        <v>100.17248179242331</v>
      </c>
      <c r="L168" s="98">
        <v>0</v>
      </c>
      <c r="M168" s="98">
        <v>0</v>
      </c>
      <c r="N168" s="98">
        <v>0</v>
      </c>
      <c r="O168" s="98">
        <v>90.367463759815521</v>
      </c>
      <c r="P168" s="98">
        <v>82.132926499697462</v>
      </c>
      <c r="Q168" s="98">
        <v>69.838600180766889</v>
      </c>
      <c r="R168" s="98">
        <v>74.920719689989795</v>
      </c>
      <c r="S168" s="98">
        <v>75.996278816568875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85.29689241192159</v>
      </c>
      <c r="D169" s="101">
        <v>91.404810500933678</v>
      </c>
      <c r="E169" s="101">
        <v>88.614767384218197</v>
      </c>
      <c r="F169" s="101">
        <v>91.704373061221432</v>
      </c>
      <c r="G169" s="101">
        <v>0</v>
      </c>
      <c r="H169" s="101">
        <v>93.41065322479345</v>
      </c>
      <c r="I169" s="101">
        <v>88.889069163792783</v>
      </c>
      <c r="J169" s="101">
        <v>94.074451917181236</v>
      </c>
      <c r="K169" s="101">
        <v>100.17248179242331</v>
      </c>
      <c r="L169" s="101">
        <v>0</v>
      </c>
      <c r="M169" s="101">
        <v>0</v>
      </c>
      <c r="N169" s="101">
        <v>0</v>
      </c>
      <c r="O169" s="101">
        <v>90.367463759815521</v>
      </c>
      <c r="P169" s="101">
        <v>82.132926499697462</v>
      </c>
      <c r="Q169" s="101">
        <v>69.838600180766889</v>
      </c>
      <c r="R169" s="101">
        <v>74.920719689989795</v>
      </c>
      <c r="S169" s="101">
        <v>75.996278816568875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6.0121063046401257</v>
      </c>
      <c r="D175" s="122">
        <v>4.6117083498924085</v>
      </c>
      <c r="E175" s="122">
        <v>5.7677616129708138</v>
      </c>
      <c r="F175" s="122">
        <v>7.1321408596998541</v>
      </c>
      <c r="G175" s="122">
        <v>8.1764871609365262</v>
      </c>
      <c r="H175" s="122">
        <v>9.4208840539223093</v>
      </c>
      <c r="I175" s="122">
        <v>10.395261124452864</v>
      </c>
      <c r="J175" s="122">
        <v>9.7049680291819254</v>
      </c>
      <c r="K175" s="122">
        <v>7.3358811969872004</v>
      </c>
      <c r="L175" s="122">
        <v>9.0891162888346564</v>
      </c>
      <c r="M175" s="122">
        <v>10.834998833436602</v>
      </c>
      <c r="N175" s="122">
        <v>4.61868939942942</v>
      </c>
      <c r="O175" s="122">
        <v>35.257558967225663</v>
      </c>
      <c r="P175" s="122">
        <v>36.062213171583664</v>
      </c>
      <c r="Q175" s="122">
        <v>29.909448816207547</v>
      </c>
      <c r="R175" s="122">
        <v>21.97359471465057</v>
      </c>
      <c r="S175" s="122">
        <v>34.798855164555356</v>
      </c>
      <c r="T175" s="122">
        <v>63.921470852507674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188.58227117592696</v>
      </c>
      <c r="D176" s="98">
        <v>200.03006482854585</v>
      </c>
      <c r="E176" s="98">
        <v>192.9655539633618</v>
      </c>
      <c r="F176" s="98">
        <v>220.41851855245955</v>
      </c>
      <c r="G176" s="98">
        <v>204.45167896138867</v>
      </c>
      <c r="H176" s="98">
        <v>204.93022398973605</v>
      </c>
      <c r="I176" s="98">
        <v>212.80078634526254</v>
      </c>
      <c r="J176" s="98">
        <v>214.8160169969149</v>
      </c>
      <c r="K176" s="98">
        <v>189.49553357036817</v>
      </c>
      <c r="L176" s="98">
        <v>235.31507368258545</v>
      </c>
      <c r="M176" s="98">
        <v>220.16860665831408</v>
      </c>
      <c r="N176" s="98">
        <v>69.092780000601536</v>
      </c>
      <c r="O176" s="98">
        <v>250.88469033560941</v>
      </c>
      <c r="P176" s="98">
        <v>243.53953557902409</v>
      </c>
      <c r="Q176" s="98">
        <v>212.6850237485406</v>
      </c>
      <c r="R176" s="98">
        <v>198.37006465831561</v>
      </c>
      <c r="S176" s="98">
        <v>195.3299673498976</v>
      </c>
      <c r="T176" s="98">
        <v>232.94082016189913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71.90804819107143</v>
      </c>
      <c r="J3" s="118">
        <f t="shared" si="0"/>
        <v>171.45860865898464</v>
      </c>
      <c r="K3" s="118">
        <f t="shared" si="0"/>
        <v>112.60991948171379</v>
      </c>
      <c r="L3" s="118">
        <f t="shared" si="0"/>
        <v>101.74742759158021</v>
      </c>
      <c r="M3" s="118">
        <f t="shared" si="0"/>
        <v>0</v>
      </c>
      <c r="N3" s="118">
        <f t="shared" si="0"/>
        <v>36.914330153465905</v>
      </c>
      <c r="O3" s="118">
        <f t="shared" si="0"/>
        <v>49.517837467823746</v>
      </c>
      <c r="P3" s="118">
        <f t="shared" si="0"/>
        <v>83.661123475345875</v>
      </c>
      <c r="Q3" s="118">
        <f t="shared" si="0"/>
        <v>105.98304645645361</v>
      </c>
      <c r="R3" s="118">
        <f t="shared" ref="R3:V3" si="1">R4+R7+R9+R19</f>
        <v>55.138586936127027</v>
      </c>
      <c r="S3" s="118">
        <f t="shared" si="1"/>
        <v>84.201119390955157</v>
      </c>
      <c r="T3" s="118">
        <f t="shared" si="1"/>
        <v>68.066031303250384</v>
      </c>
      <c r="U3" s="118">
        <f t="shared" si="1"/>
        <v>65.198099504999121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50.941666694392644</v>
      </c>
      <c r="J4" s="123">
        <f t="shared" si="3"/>
        <v>151.21195157318164</v>
      </c>
      <c r="K4" s="123">
        <f t="shared" si="3"/>
        <v>88.419443916296942</v>
      </c>
      <c r="L4" s="123">
        <f t="shared" si="3"/>
        <v>78.538871700150366</v>
      </c>
      <c r="M4" s="123">
        <f t="shared" si="3"/>
        <v>0</v>
      </c>
      <c r="N4" s="123">
        <f t="shared" si="3"/>
        <v>11.96175293963309</v>
      </c>
      <c r="O4" s="123">
        <f t="shared" si="3"/>
        <v>27.248271523852129</v>
      </c>
      <c r="P4" s="123">
        <f t="shared" si="3"/>
        <v>62.191139462721928</v>
      </c>
      <c r="Q4" s="123">
        <f t="shared" si="3"/>
        <v>85.026640074809293</v>
      </c>
      <c r="R4" s="123">
        <f t="shared" ref="R4:V4" si="4">SUM(R5:R6)</f>
        <v>32.163887994242636</v>
      </c>
      <c r="S4" s="123">
        <f t="shared" si="4"/>
        <v>61.046313938789581</v>
      </c>
      <c r="T4" s="123">
        <f t="shared" si="4"/>
        <v>46.794548865075264</v>
      </c>
      <c r="U4" s="123">
        <f t="shared" si="4"/>
        <v>42.804167537566293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50.672093943042853</v>
      </c>
      <c r="J5" s="99">
        <v>150.40383334209724</v>
      </c>
      <c r="K5" s="99">
        <v>87.920482922042538</v>
      </c>
      <c r="L5" s="99">
        <v>78.117132690510672</v>
      </c>
      <c r="M5" s="99">
        <v>0</v>
      </c>
      <c r="N5" s="99">
        <v>11.903926818506607</v>
      </c>
      <c r="O5" s="99">
        <v>27.102901189414624</v>
      </c>
      <c r="P5" s="99">
        <v>61.847712569002596</v>
      </c>
      <c r="Q5" s="99">
        <v>84.578652990728145</v>
      </c>
      <c r="R5" s="99">
        <v>31.992190881062452</v>
      </c>
      <c r="S5" s="99">
        <v>60.714096717286516</v>
      </c>
      <c r="T5" s="99">
        <v>46.534464207127094</v>
      </c>
      <c r="U5" s="99">
        <v>42.561591695862504</v>
      </c>
      <c r="V5" s="99">
        <v>0</v>
      </c>
      <c r="W5" s="99">
        <v>0</v>
      </c>
      <c r="X5" s="99">
        <v>0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0.26957275134979292</v>
      </c>
      <c r="J6" s="99">
        <v>0.8081182310843924</v>
      </c>
      <c r="K6" s="99">
        <v>0.49896099425440404</v>
      </c>
      <c r="L6" s="99">
        <v>0.42173900963969391</v>
      </c>
      <c r="M6" s="99">
        <v>0</v>
      </c>
      <c r="N6" s="99">
        <v>5.7826121126483866E-2</v>
      </c>
      <c r="O6" s="99">
        <v>0.14537033443750422</v>
      </c>
      <c r="P6" s="99">
        <v>0.34342689371933377</v>
      </c>
      <c r="Q6" s="99">
        <v>0.44798708408114823</v>
      </c>
      <c r="R6" s="99">
        <v>0.17169711318018338</v>
      </c>
      <c r="S6" s="99">
        <v>0.33221722150306549</v>
      </c>
      <c r="T6" s="99">
        <v>0.26008465794816976</v>
      </c>
      <c r="U6" s="99">
        <v>0.2425758417037884</v>
      </c>
      <c r="V6" s="99">
        <v>0</v>
      </c>
      <c r="W6" s="99">
        <v>0</v>
      </c>
      <c r="X6" s="99">
        <v>0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1.7806939272489308</v>
      </c>
      <c r="J7" s="123">
        <f t="shared" si="6"/>
        <v>0.35140523666967988</v>
      </c>
      <c r="K7" s="123">
        <f t="shared" si="6"/>
        <v>1.720065252623507</v>
      </c>
      <c r="L7" s="123">
        <f t="shared" si="6"/>
        <v>1.9066587393697403</v>
      </c>
      <c r="M7" s="123">
        <f t="shared" si="6"/>
        <v>0</v>
      </c>
      <c r="N7" s="123">
        <f t="shared" si="6"/>
        <v>5.4060729468150317</v>
      </c>
      <c r="O7" s="123">
        <f t="shared" si="6"/>
        <v>1.4813181627980858</v>
      </c>
      <c r="P7" s="123">
        <f t="shared" si="6"/>
        <v>1.1086099986547444</v>
      </c>
      <c r="Q7" s="123">
        <f t="shared" si="6"/>
        <v>1.6700891188614504</v>
      </c>
      <c r="R7" s="123">
        <f t="shared" si="6"/>
        <v>2.5399834658937515</v>
      </c>
      <c r="S7" s="123">
        <f t="shared" si="6"/>
        <v>2.9309886426375251</v>
      </c>
      <c r="T7" s="123">
        <f t="shared" si="6"/>
        <v>1.5855208948024497</v>
      </c>
      <c r="U7" s="123">
        <f t="shared" si="6"/>
        <v>2.0243141871035024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1.7806939272489308</v>
      </c>
      <c r="J8" s="99">
        <f>RES_hhdet_in_fech!J8/RES_summary!J$21</f>
        <v>0.35140523666967988</v>
      </c>
      <c r="K8" s="99">
        <f>RES_hhdet_in_fech!K8/RES_summary!K$21</f>
        <v>1.720065252623507</v>
      </c>
      <c r="L8" s="99">
        <f>RES_hhdet_in_fech!L8/RES_summary!L$21</f>
        <v>1.9066587393697403</v>
      </c>
      <c r="M8" s="99">
        <f>RES_hhdet_in_fech!M8/RES_summary!M$21</f>
        <v>0</v>
      </c>
      <c r="N8" s="99">
        <f>RES_hhdet_in_fech!N8/RES_summary!N$21</f>
        <v>5.4060729468150317</v>
      </c>
      <c r="O8" s="99">
        <f>RES_hhdet_in_fech!O8/RES_summary!O$21</f>
        <v>1.4813181627980858</v>
      </c>
      <c r="P8" s="99">
        <f>RES_hhdet_in_fech!P8/RES_summary!P$21</f>
        <v>1.1086099986547444</v>
      </c>
      <c r="Q8" s="99">
        <f>RES_hhdet_in_fech!Q8/RES_summary!Q$21</f>
        <v>1.6700891188614504</v>
      </c>
      <c r="R8" s="99">
        <f>RES_hhdet_in_fech!R8/RES_summary!R$21</f>
        <v>2.5399834658937515</v>
      </c>
      <c r="S8" s="99">
        <f>RES_hhdet_in_fech!S8/RES_summary!S$21</f>
        <v>2.9309886426375251</v>
      </c>
      <c r="T8" s="99">
        <f>RES_hhdet_in_fech!T8/RES_summary!T$21</f>
        <v>1.5855208948024497</v>
      </c>
      <c r="U8" s="99">
        <f>RES_hhdet_in_fech!U8/RES_summary!U$21</f>
        <v>2.0243141871035024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12.144404013358916</v>
      </c>
      <c r="J9" s="123">
        <v>12.99701793990919</v>
      </c>
      <c r="K9" s="123">
        <v>15.293692247380159</v>
      </c>
      <c r="L9" s="123">
        <v>14.492476508635484</v>
      </c>
      <c r="M9" s="123">
        <v>0</v>
      </c>
      <c r="N9" s="123">
        <v>13.485393191189795</v>
      </c>
      <c r="O9" s="123">
        <v>13.740274425684161</v>
      </c>
      <c r="P9" s="123">
        <v>13.288228501309389</v>
      </c>
      <c r="Q9" s="123">
        <v>12.464958042001857</v>
      </c>
      <c r="R9" s="123">
        <v>13.511102117888051</v>
      </c>
      <c r="S9" s="123">
        <v>13.381629882182375</v>
      </c>
      <c r="T9" s="123">
        <v>12.464359082315386</v>
      </c>
      <c r="U9" s="123">
        <v>12.841605163630875</v>
      </c>
      <c r="V9" s="123">
        <v>0</v>
      </c>
      <c r="W9" s="123">
        <v>0</v>
      </c>
      <c r="X9" s="123">
        <v>0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13.618376555503383</v>
      </c>
      <c r="O11" s="99">
        <v>19.744103940946619</v>
      </c>
      <c r="P11" s="99">
        <v>18.44586566278706</v>
      </c>
      <c r="Q11" s="99">
        <v>16.734485505145393</v>
      </c>
      <c r="R11" s="99">
        <v>0</v>
      </c>
      <c r="S11" s="99">
        <v>16.112372883308769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17.248688761625804</v>
      </c>
      <c r="J15" s="102">
        <v>17.955249844207838</v>
      </c>
      <c r="K15" s="102">
        <v>19.102779744522529</v>
      </c>
      <c r="L15" s="102">
        <v>18.285255415076936</v>
      </c>
      <c r="M15" s="102">
        <v>0</v>
      </c>
      <c r="N15" s="102">
        <v>16.731681996183159</v>
      </c>
      <c r="O15" s="102">
        <v>16.784375718086089</v>
      </c>
      <c r="P15" s="102">
        <v>16.480790353469359</v>
      </c>
      <c r="Q15" s="102">
        <v>16.091152758160217</v>
      </c>
      <c r="R15" s="102">
        <v>16.360995792931675</v>
      </c>
      <c r="S15" s="102">
        <v>16.008064431609029</v>
      </c>
      <c r="T15" s="102">
        <v>15.104364074871233</v>
      </c>
      <c r="U15" s="102">
        <v>14.944774135620575</v>
      </c>
      <c r="V15" s="102">
        <v>0</v>
      </c>
      <c r="W15" s="102">
        <v>0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12.028397541807395</v>
      </c>
      <c r="J16" s="105">
        <v>12.538693982368978</v>
      </c>
      <c r="K16" s="105">
        <v>13.389148498808979</v>
      </c>
      <c r="L16" s="105">
        <v>12.866999834446293</v>
      </c>
      <c r="M16" s="105">
        <v>0</v>
      </c>
      <c r="N16" s="105">
        <v>11.734401699714358</v>
      </c>
      <c r="O16" s="105">
        <v>12.063882432730104</v>
      </c>
      <c r="P16" s="105">
        <v>12.104823395913366</v>
      </c>
      <c r="Q16" s="105">
        <v>12.088106812175543</v>
      </c>
      <c r="R16" s="105">
        <v>12.582485077705297</v>
      </c>
      <c r="S16" s="105">
        <v>12.474276659054338</v>
      </c>
      <c r="T16" s="105">
        <v>11.868228922705999</v>
      </c>
      <c r="U16" s="105">
        <v>11.790020677636027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3.5717145818739033</v>
      </c>
      <c r="J17" s="99">
        <v>3.6539420936745035</v>
      </c>
      <c r="K17" s="99">
        <v>3.9190091022313309</v>
      </c>
      <c r="L17" s="99">
        <v>3.7762483225658579</v>
      </c>
      <c r="M17" s="99">
        <v>0</v>
      </c>
      <c r="N17" s="99">
        <v>2.8134826667762352</v>
      </c>
      <c r="O17" s="99">
        <v>3.0802185103926174</v>
      </c>
      <c r="P17" s="99">
        <v>2.972820739231461</v>
      </c>
      <c r="Q17" s="99">
        <v>2.7911704345271628</v>
      </c>
      <c r="R17" s="99">
        <v>3.1937095557109427</v>
      </c>
      <c r="S17" s="99">
        <v>3.1387998424314847</v>
      </c>
      <c r="T17" s="99">
        <v>2.7264992649968924</v>
      </c>
      <c r="U17" s="99">
        <v>2.4464305555948185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8.4566829599334898</v>
      </c>
      <c r="J18" s="99">
        <v>8.8847518886944759</v>
      </c>
      <c r="K18" s="99">
        <v>9.470139396577645</v>
      </c>
      <c r="L18" s="99">
        <v>9.0907515118804323</v>
      </c>
      <c r="M18" s="99">
        <v>0</v>
      </c>
      <c r="N18" s="99">
        <v>8.9209190329381212</v>
      </c>
      <c r="O18" s="99">
        <v>8.9836639223374863</v>
      </c>
      <c r="P18" s="99">
        <v>9.132002656681907</v>
      </c>
      <c r="Q18" s="99">
        <v>9.2969363776483824</v>
      </c>
      <c r="R18" s="99">
        <v>9.3887755219943543</v>
      </c>
      <c r="S18" s="99">
        <v>9.3354768166228528</v>
      </c>
      <c r="T18" s="99">
        <v>9.1417296577091065</v>
      </c>
      <c r="U18" s="99">
        <v>9.3435901220412081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7.0412835560709324</v>
      </c>
      <c r="J19" s="123">
        <v>6.8982339092241363</v>
      </c>
      <c r="K19" s="123">
        <v>7.1767180654131719</v>
      </c>
      <c r="L19" s="123">
        <v>6.8094206434246196</v>
      </c>
      <c r="M19" s="123">
        <v>0</v>
      </c>
      <c r="N19" s="123">
        <v>6.0611110758279905</v>
      </c>
      <c r="O19" s="123">
        <v>7.0479733554893667</v>
      </c>
      <c r="P19" s="123">
        <v>7.0731455126598268</v>
      </c>
      <c r="Q19" s="123">
        <v>6.8213592207810025</v>
      </c>
      <c r="R19" s="123">
        <v>6.9236133581025934</v>
      </c>
      <c r="S19" s="123">
        <v>6.8421869273456837</v>
      </c>
      <c r="T19" s="123">
        <v>7.2216024610572838</v>
      </c>
      <c r="U19" s="123">
        <v>7.5280126166984536</v>
      </c>
      <c r="V19" s="123">
        <v>0</v>
      </c>
      <c r="W19" s="123">
        <v>0</v>
      </c>
      <c r="X19" s="123">
        <v>0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9.2435339142708361</v>
      </c>
      <c r="J21" s="99">
        <v>9.1455993985272599</v>
      </c>
      <c r="K21" s="99">
        <v>8.0321910671871386</v>
      </c>
      <c r="L21" s="99">
        <v>9.8374904639118164</v>
      </c>
      <c r="M21" s="99">
        <v>0</v>
      </c>
      <c r="N21" s="99">
        <v>2.8377546928532396</v>
      </c>
      <c r="O21" s="99">
        <v>10.272008413928145</v>
      </c>
      <c r="P21" s="99">
        <v>9.9425794315277738</v>
      </c>
      <c r="Q21" s="99">
        <v>8.6592763532208767</v>
      </c>
      <c r="R21" s="99">
        <v>8.0592592213144467</v>
      </c>
      <c r="S21" s="99">
        <v>7.9000418757302997</v>
      </c>
      <c r="T21" s="99">
        <v>9.3820879917116535</v>
      </c>
      <c r="U21" s="99">
        <v>9.5789559556813426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6.9388533068523319</v>
      </c>
      <c r="J22" s="110">
        <v>6.7894904178062445</v>
      </c>
      <c r="K22" s="110">
        <v>7.1486697702730417</v>
      </c>
      <c r="L22" s="110">
        <v>6.6500485476095026</v>
      </c>
      <c r="M22" s="110">
        <v>0</v>
      </c>
      <c r="N22" s="110">
        <v>6.2876172000370278</v>
      </c>
      <c r="O22" s="110">
        <v>6.5224438313116178</v>
      </c>
      <c r="P22" s="110">
        <v>6.5742870427592806</v>
      </c>
      <c r="Q22" s="110">
        <v>6.5171968784406005</v>
      </c>
      <c r="R22" s="110">
        <v>6.7830095845620777</v>
      </c>
      <c r="S22" s="110">
        <v>6.6151978088663936</v>
      </c>
      <c r="T22" s="110">
        <v>6.4500004858235833</v>
      </c>
      <c r="U22" s="110">
        <v>6.5025409472070095</v>
      </c>
      <c r="V22" s="110">
        <v>0</v>
      </c>
      <c r="W22" s="110">
        <v>0</v>
      </c>
      <c r="X22" s="110">
        <v>0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128.61372951727282</v>
      </c>
      <c r="H24" s="118">
        <f t="shared" si="7"/>
        <v>124.99930880889036</v>
      </c>
      <c r="I24" s="118">
        <f t="shared" si="7"/>
        <v>114.57343554712624</v>
      </c>
      <c r="J24" s="118">
        <f t="shared" si="7"/>
        <v>111.13918500292627</v>
      </c>
      <c r="K24" s="118">
        <f t="shared" si="7"/>
        <v>93.857785233071127</v>
      </c>
      <c r="L24" s="118">
        <f t="shared" si="7"/>
        <v>102.05542838805111</v>
      </c>
      <c r="M24" s="118">
        <f t="shared" si="7"/>
        <v>85.292314350842986</v>
      </c>
      <c r="N24" s="118">
        <f t="shared" si="7"/>
        <v>49.522689734486136</v>
      </c>
      <c r="O24" s="118">
        <f t="shared" si="7"/>
        <v>87.756176062398524</v>
      </c>
      <c r="P24" s="118">
        <f t="shared" si="7"/>
        <v>113.19947192832645</v>
      </c>
      <c r="Q24" s="118">
        <f t="shared" si="7"/>
        <v>95.337015457865121</v>
      </c>
      <c r="R24" s="118">
        <f t="shared" ref="R24:V24" si="8">R25+R28+R30+R39</f>
        <v>91.034180117324709</v>
      </c>
      <c r="S24" s="118">
        <f t="shared" si="8"/>
        <v>88.865338964992446</v>
      </c>
      <c r="T24" s="118">
        <f t="shared" si="8"/>
        <v>0</v>
      </c>
      <c r="U24" s="118">
        <f t="shared" si="8"/>
        <v>0</v>
      </c>
      <c r="V24" s="118">
        <f t="shared" si="8"/>
        <v>34.8027813659115</v>
      </c>
      <c r="W24" s="118">
        <f t="shared" ref="W24:Y24" si="9">W25+W28+W30+W39</f>
        <v>64.329940778105254</v>
      </c>
      <c r="X24" s="118">
        <f t="shared" si="9"/>
        <v>65.581163518466241</v>
      </c>
      <c r="Y24" s="118">
        <f t="shared" si="9"/>
        <v>60.776382501953279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104.37838655624229</v>
      </c>
      <c r="H25" s="123">
        <f t="shared" si="10"/>
        <v>100.70369804638823</v>
      </c>
      <c r="I25" s="123">
        <f t="shared" si="10"/>
        <v>93.746104879194874</v>
      </c>
      <c r="J25" s="123">
        <f t="shared" si="10"/>
        <v>90.904259379903891</v>
      </c>
      <c r="K25" s="123">
        <f t="shared" si="10"/>
        <v>69.748597313059676</v>
      </c>
      <c r="L25" s="123">
        <f t="shared" si="10"/>
        <v>78.569492221655381</v>
      </c>
      <c r="M25" s="123">
        <f t="shared" si="10"/>
        <v>62.321254111838947</v>
      </c>
      <c r="N25" s="123">
        <f t="shared" si="10"/>
        <v>24.517705559092732</v>
      </c>
      <c r="O25" s="123">
        <f t="shared" si="10"/>
        <v>65.504529432611463</v>
      </c>
      <c r="P25" s="123">
        <f t="shared" si="10"/>
        <v>91.727526103204738</v>
      </c>
      <c r="Q25" s="123">
        <f t="shared" si="10"/>
        <v>74.399269230617961</v>
      </c>
      <c r="R25" s="123">
        <f t="shared" ref="R25:V25" si="11">SUM(R26:R27)</f>
        <v>68.08575082969088</v>
      </c>
      <c r="S25" s="123">
        <f t="shared" si="11"/>
        <v>65.691627611586114</v>
      </c>
      <c r="T25" s="123">
        <f t="shared" si="11"/>
        <v>0</v>
      </c>
      <c r="U25" s="123">
        <f t="shared" si="11"/>
        <v>0</v>
      </c>
      <c r="V25" s="123">
        <f t="shared" si="11"/>
        <v>11.998098429591831</v>
      </c>
      <c r="W25" s="123">
        <f t="shared" ref="W25:Y25" si="12">SUM(W26:W27)</f>
        <v>41.777313555170515</v>
      </c>
      <c r="X25" s="123">
        <f t="shared" si="12"/>
        <v>43.201399184641296</v>
      </c>
      <c r="Y25" s="123">
        <f t="shared" si="12"/>
        <v>35.368399343153783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103.01823546945232</v>
      </c>
      <c r="H26" s="99">
        <v>99.412092965058605</v>
      </c>
      <c r="I26" s="99">
        <v>92.606675020404111</v>
      </c>
      <c r="J26" s="99">
        <v>89.784637243533098</v>
      </c>
      <c r="K26" s="99">
        <v>68.837871815227288</v>
      </c>
      <c r="L26" s="99">
        <v>77.58761927532764</v>
      </c>
      <c r="M26" s="99">
        <v>61.526582272217112</v>
      </c>
      <c r="N26" s="99">
        <v>24.229345471341244</v>
      </c>
      <c r="O26" s="99">
        <v>64.61952121804147</v>
      </c>
      <c r="P26" s="99">
        <v>90.385634460787102</v>
      </c>
      <c r="Q26" s="99">
        <v>73.329366941249489</v>
      </c>
      <c r="R26" s="99">
        <v>67.098256901031348</v>
      </c>
      <c r="S26" s="99">
        <v>64.73729566131604</v>
      </c>
      <c r="T26" s="99">
        <v>0</v>
      </c>
      <c r="U26" s="99">
        <v>0</v>
      </c>
      <c r="V26" s="99">
        <v>11.82445748779535</v>
      </c>
      <c r="W26" s="99">
        <v>41.171148992368416</v>
      </c>
      <c r="X26" s="99">
        <v>42.572786710045854</v>
      </c>
      <c r="Y26" s="99">
        <v>34.851974101912646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1.36015108678997</v>
      </c>
      <c r="H27" s="99">
        <v>1.2916050813296203</v>
      </c>
      <c r="I27" s="99">
        <v>1.1394298587907596</v>
      </c>
      <c r="J27" s="99">
        <v>1.1196221363707877</v>
      </c>
      <c r="K27" s="99">
        <v>0.91072549783238566</v>
      </c>
      <c r="L27" s="99">
        <v>0.9818729463277468</v>
      </c>
      <c r="M27" s="99">
        <v>0.79467183962183441</v>
      </c>
      <c r="N27" s="99">
        <v>0.28836008775148803</v>
      </c>
      <c r="O27" s="99">
        <v>0.88500821456999346</v>
      </c>
      <c r="P27" s="99">
        <v>1.3418916424176333</v>
      </c>
      <c r="Q27" s="99">
        <v>1.0699022893684775</v>
      </c>
      <c r="R27" s="99">
        <v>0.98749392865952856</v>
      </c>
      <c r="S27" s="99">
        <v>0.95433195027007467</v>
      </c>
      <c r="T27" s="99">
        <v>0</v>
      </c>
      <c r="U27" s="99">
        <v>0</v>
      </c>
      <c r="V27" s="99">
        <v>0.17364094179648165</v>
      </c>
      <c r="W27" s="99">
        <v>0.60616456280210051</v>
      </c>
      <c r="X27" s="99">
        <v>0.62861247459543967</v>
      </c>
      <c r="Y27" s="99">
        <v>0.51642524124113676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2.2922600481098847</v>
      </c>
      <c r="H28" s="123">
        <f t="shared" si="13"/>
        <v>2.7448890524239125</v>
      </c>
      <c r="I28" s="123">
        <f t="shared" si="13"/>
        <v>1.5606572799374838</v>
      </c>
      <c r="J28" s="123">
        <f t="shared" si="13"/>
        <v>0.32908283460225429</v>
      </c>
      <c r="K28" s="123">
        <f t="shared" si="13"/>
        <v>1.6129192118470341</v>
      </c>
      <c r="L28" s="123">
        <f t="shared" si="13"/>
        <v>2.2486392995023965</v>
      </c>
      <c r="M28" s="123">
        <f t="shared" si="13"/>
        <v>2.1266438859797563</v>
      </c>
      <c r="N28" s="123">
        <f t="shared" si="13"/>
        <v>5.4684703829088281</v>
      </c>
      <c r="O28" s="123">
        <f t="shared" si="13"/>
        <v>1.465780517909173</v>
      </c>
      <c r="P28" s="123">
        <f t="shared" si="13"/>
        <v>1.1076005195082732</v>
      </c>
      <c r="Q28" s="123">
        <f t="shared" si="13"/>
        <v>1.6518974791437577</v>
      </c>
      <c r="R28" s="123">
        <f t="shared" si="13"/>
        <v>2.5103120698848538</v>
      </c>
      <c r="S28" s="123">
        <f t="shared" si="13"/>
        <v>2.9503872129982165</v>
      </c>
      <c r="T28" s="123">
        <f t="shared" si="13"/>
        <v>0</v>
      </c>
      <c r="U28" s="123">
        <f t="shared" si="13"/>
        <v>0</v>
      </c>
      <c r="V28" s="123">
        <f t="shared" si="13"/>
        <v>1.9969047555807729</v>
      </c>
      <c r="W28" s="123">
        <f t="shared" si="13"/>
        <v>1.7786025840012671</v>
      </c>
      <c r="X28" s="123">
        <f t="shared" si="13"/>
        <v>2.1180757105132018</v>
      </c>
      <c r="Y28" s="123">
        <f t="shared" si="13"/>
        <v>6.8034253143697567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2.2922600481098847</v>
      </c>
      <c r="H29" s="99">
        <f>RES_hhdet_in_fech!H29/RES_summary!H$21</f>
        <v>2.7448890524239125</v>
      </c>
      <c r="I29" s="99">
        <f>RES_hhdet_in_fech!I29/RES_summary!I$21</f>
        <v>1.5606572799374838</v>
      </c>
      <c r="J29" s="99">
        <f>RES_hhdet_in_fech!J29/RES_summary!J$21</f>
        <v>0.32908283460225429</v>
      </c>
      <c r="K29" s="99">
        <f>RES_hhdet_in_fech!K29/RES_summary!K$21</f>
        <v>1.6129192118470341</v>
      </c>
      <c r="L29" s="99">
        <f>RES_hhdet_in_fech!L29/RES_summary!L$21</f>
        <v>2.2486392995023965</v>
      </c>
      <c r="M29" s="99">
        <f>RES_hhdet_in_fech!M29/RES_summary!M$21</f>
        <v>2.1266438859797563</v>
      </c>
      <c r="N29" s="99">
        <f>RES_hhdet_in_fech!N29/RES_summary!N$21</f>
        <v>5.4684703829088281</v>
      </c>
      <c r="O29" s="99">
        <f>RES_hhdet_in_fech!O29/RES_summary!O$21</f>
        <v>1.465780517909173</v>
      </c>
      <c r="P29" s="99">
        <f>RES_hhdet_in_fech!P29/RES_summary!P$21</f>
        <v>1.1076005195082732</v>
      </c>
      <c r="Q29" s="99">
        <f>RES_hhdet_in_fech!Q29/RES_summary!Q$21</f>
        <v>1.6518974791437577</v>
      </c>
      <c r="R29" s="99">
        <f>RES_hhdet_in_fech!R29/RES_summary!R$21</f>
        <v>2.5103120698848538</v>
      </c>
      <c r="S29" s="99">
        <f>RES_hhdet_in_fech!S29/RES_summary!S$21</f>
        <v>2.9503872129982165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1.9969047555807729</v>
      </c>
      <c r="W29" s="99">
        <f>RES_hhdet_in_fech!W29/RES_summary!W$21</f>
        <v>1.7786025840012671</v>
      </c>
      <c r="X29" s="99">
        <f>RES_hhdet_in_fech!X29/RES_summary!X$21</f>
        <v>2.1180757105132018</v>
      </c>
      <c r="Y29" s="99">
        <f>RES_hhdet_in_fech!Y29/RES_summary!Y$21</f>
        <v>6.8034253143697567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14.430712485960154</v>
      </c>
      <c r="H30" s="123">
        <v>14.055571686927033</v>
      </c>
      <c r="I30" s="123">
        <v>12.214660640515429</v>
      </c>
      <c r="J30" s="123">
        <v>13.009887721190319</v>
      </c>
      <c r="K30" s="123">
        <v>15.313233116301776</v>
      </c>
      <c r="L30" s="123">
        <v>14.46350978788929</v>
      </c>
      <c r="M30" s="123">
        <v>14.482453803113906</v>
      </c>
      <c r="N30" s="123">
        <v>13.47899622041014</v>
      </c>
      <c r="O30" s="123">
        <v>13.73649118240936</v>
      </c>
      <c r="P30" s="123">
        <v>13.291592701915659</v>
      </c>
      <c r="Q30" s="123">
        <v>12.467684659312972</v>
      </c>
      <c r="R30" s="123">
        <v>13.512489478936642</v>
      </c>
      <c r="S30" s="123">
        <v>13.380030418547898</v>
      </c>
      <c r="T30" s="123">
        <v>0</v>
      </c>
      <c r="U30" s="123">
        <v>0</v>
      </c>
      <c r="V30" s="123">
        <v>12.621208180771205</v>
      </c>
      <c r="W30" s="123">
        <v>13.177430848486649</v>
      </c>
      <c r="X30" s="123">
        <v>12.833369237481124</v>
      </c>
      <c r="Y30" s="123">
        <v>12.396414763981683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20.097848099656588</v>
      </c>
      <c r="I31" s="99">
        <v>18.8191808461414</v>
      </c>
      <c r="J31" s="99">
        <v>19.86411258061576</v>
      </c>
      <c r="K31" s="99">
        <v>20.932367864163076</v>
      </c>
      <c r="L31" s="99">
        <v>19.382870169998341</v>
      </c>
      <c r="M31" s="99">
        <v>15.772920995781691</v>
      </c>
      <c r="N31" s="99">
        <v>13.618376555503383</v>
      </c>
      <c r="O31" s="99">
        <v>19.744103940946623</v>
      </c>
      <c r="P31" s="99">
        <v>18.44586566278706</v>
      </c>
      <c r="Q31" s="99">
        <v>16.734485505145393</v>
      </c>
      <c r="R31" s="99">
        <v>15.980610313202895</v>
      </c>
      <c r="S31" s="99">
        <v>16.112372883308769</v>
      </c>
      <c r="T31" s="99">
        <v>0</v>
      </c>
      <c r="U31" s="99">
        <v>0</v>
      </c>
      <c r="V31" s="99">
        <v>15.502933450283292</v>
      </c>
      <c r="W31" s="99">
        <v>15.604955902394432</v>
      </c>
      <c r="X31" s="99">
        <v>15.959098081069786</v>
      </c>
      <c r="Y31" s="99">
        <v>15.980407905269086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13.667561247940681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12.813541669090954</v>
      </c>
      <c r="Y32" s="99">
        <v>12.774134144630075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3.6999282293568454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2.9848802989736107</v>
      </c>
      <c r="Y33" s="102">
        <v>2.5411751794531225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9.967633018583836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9.8286613701173433</v>
      </c>
      <c r="Y34" s="105">
        <v>10.232958965176955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17.730056669234354</v>
      </c>
      <c r="H35" s="102">
        <v>17.612826025557265</v>
      </c>
      <c r="I35" s="102">
        <v>17.248688761625807</v>
      </c>
      <c r="J35" s="102">
        <v>17.955249844207845</v>
      </c>
      <c r="K35" s="102">
        <v>19.102779744522529</v>
      </c>
      <c r="L35" s="102">
        <v>18.285255415076932</v>
      </c>
      <c r="M35" s="102">
        <v>17.773911370205084</v>
      </c>
      <c r="N35" s="102">
        <v>16.731681996183159</v>
      </c>
      <c r="O35" s="102">
        <v>16.784375718086089</v>
      </c>
      <c r="P35" s="102">
        <v>16.480790353469359</v>
      </c>
      <c r="Q35" s="102">
        <v>16.091152758160213</v>
      </c>
      <c r="R35" s="102">
        <v>16.360995792931675</v>
      </c>
      <c r="S35" s="102">
        <v>16.008064431609036</v>
      </c>
      <c r="T35" s="102">
        <v>0</v>
      </c>
      <c r="U35" s="102">
        <v>0</v>
      </c>
      <c r="V35" s="102">
        <v>14.791956208705439</v>
      </c>
      <c r="W35" s="102">
        <v>15.472505437894089</v>
      </c>
      <c r="X35" s="102">
        <v>0</v>
      </c>
      <c r="Y35" s="102">
        <v>0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12.433741006609981</v>
      </c>
      <c r="H36" s="105">
        <v>12.22684262413209</v>
      </c>
      <c r="I36" s="105">
        <v>12.02839754180739</v>
      </c>
      <c r="J36" s="105">
        <v>12.538693982368979</v>
      </c>
      <c r="K36" s="105">
        <v>13.38914849880898</v>
      </c>
      <c r="L36" s="105">
        <v>12.866999834446297</v>
      </c>
      <c r="M36" s="105">
        <v>12.552018254501276</v>
      </c>
      <c r="N36" s="105">
        <v>11.734401699714358</v>
      </c>
      <c r="O36" s="105">
        <v>12.0638824327301</v>
      </c>
      <c r="P36" s="105">
        <v>12.104823395913369</v>
      </c>
      <c r="Q36" s="105">
        <v>12.088106812175541</v>
      </c>
      <c r="R36" s="105">
        <v>12.582485077705297</v>
      </c>
      <c r="S36" s="105">
        <v>12.474276659054336</v>
      </c>
      <c r="T36" s="105">
        <v>0</v>
      </c>
      <c r="U36" s="105">
        <v>0</v>
      </c>
      <c r="V36" s="105">
        <v>11.75504884758379</v>
      </c>
      <c r="W36" s="105">
        <v>12.559868821699592</v>
      </c>
      <c r="X36" s="105">
        <v>12.821259182963743</v>
      </c>
      <c r="Y36" s="105">
        <v>12.38386921816543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4.0300899138625166</v>
      </c>
      <c r="H37" s="99">
        <v>3.6028280327555793</v>
      </c>
      <c r="I37" s="99">
        <v>3.5717145818739029</v>
      </c>
      <c r="J37" s="99">
        <v>3.6539420936745035</v>
      </c>
      <c r="K37" s="99">
        <v>3.9190091022313305</v>
      </c>
      <c r="L37" s="99">
        <v>3.7762483225658579</v>
      </c>
      <c r="M37" s="99">
        <v>3.5874133246114637</v>
      </c>
      <c r="N37" s="99">
        <v>2.8134826667762352</v>
      </c>
      <c r="O37" s="99">
        <v>3.0802185103926165</v>
      </c>
      <c r="P37" s="99">
        <v>2.9728207392314605</v>
      </c>
      <c r="Q37" s="99">
        <v>2.7911704345271633</v>
      </c>
      <c r="R37" s="99">
        <v>3.1937095557109427</v>
      </c>
      <c r="S37" s="99">
        <v>3.1387998424314842</v>
      </c>
      <c r="T37" s="99">
        <v>0</v>
      </c>
      <c r="U37" s="99">
        <v>0</v>
      </c>
      <c r="V37" s="99">
        <v>2.2726391150230776</v>
      </c>
      <c r="W37" s="99">
        <v>2.9078225596093401</v>
      </c>
      <c r="X37" s="99">
        <v>2.9721734386355734</v>
      </c>
      <c r="Y37" s="99">
        <v>2.3464287595547613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8.4036510927474666</v>
      </c>
      <c r="H38" s="99">
        <v>8.6240145913765112</v>
      </c>
      <c r="I38" s="99">
        <v>8.4566829599334881</v>
      </c>
      <c r="J38" s="99">
        <v>8.8847518886944759</v>
      </c>
      <c r="K38" s="99">
        <v>9.4701393965776486</v>
      </c>
      <c r="L38" s="99">
        <v>9.0907515118804358</v>
      </c>
      <c r="M38" s="99">
        <v>8.9646049298898109</v>
      </c>
      <c r="N38" s="99">
        <v>8.9209190329381212</v>
      </c>
      <c r="O38" s="99">
        <v>8.9836639223374846</v>
      </c>
      <c r="P38" s="99">
        <v>9.1320026566819088</v>
      </c>
      <c r="Q38" s="99">
        <v>9.2969363776483771</v>
      </c>
      <c r="R38" s="99">
        <v>9.3887755219943561</v>
      </c>
      <c r="S38" s="99">
        <v>9.3354768166228528</v>
      </c>
      <c r="T38" s="99">
        <v>0</v>
      </c>
      <c r="U38" s="99">
        <v>0</v>
      </c>
      <c r="V38" s="99">
        <v>9.4824097325607131</v>
      </c>
      <c r="W38" s="99">
        <v>9.6520462620902521</v>
      </c>
      <c r="X38" s="99">
        <v>9.8490857443281694</v>
      </c>
      <c r="Y38" s="99">
        <v>10.03744045861067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7.5123704269604996</v>
      </c>
      <c r="H39" s="123">
        <v>7.4951500231511865</v>
      </c>
      <c r="I39" s="123">
        <v>7.052012747478444</v>
      </c>
      <c r="J39" s="123">
        <v>6.8959550672297869</v>
      </c>
      <c r="K39" s="123">
        <v>7.1830355918626463</v>
      </c>
      <c r="L39" s="123">
        <v>6.7737870790040402</v>
      </c>
      <c r="M39" s="123">
        <v>6.3619625499103751</v>
      </c>
      <c r="N39" s="123">
        <v>6.0575175720744392</v>
      </c>
      <c r="O39" s="123">
        <v>7.0493749294685246</v>
      </c>
      <c r="P39" s="123">
        <v>7.0727526036977748</v>
      </c>
      <c r="Q39" s="123">
        <v>6.8181640887904207</v>
      </c>
      <c r="R39" s="123">
        <v>6.9256277388123415</v>
      </c>
      <c r="S39" s="123">
        <v>6.8432937218602117</v>
      </c>
      <c r="T39" s="123">
        <v>0</v>
      </c>
      <c r="U39" s="123">
        <v>0</v>
      </c>
      <c r="V39" s="123">
        <v>8.1865699999676913</v>
      </c>
      <c r="W39" s="123">
        <v>7.5965937904468142</v>
      </c>
      <c r="X39" s="123">
        <v>7.4283193858306173</v>
      </c>
      <c r="Y39" s="123">
        <v>6.208143080448064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9.3450941128676082</v>
      </c>
      <c r="H40" s="99">
        <v>9.045773097844739</v>
      </c>
      <c r="I40" s="99">
        <v>9.2435339142708361</v>
      </c>
      <c r="J40" s="99">
        <v>9.1455993985272581</v>
      </c>
      <c r="K40" s="99">
        <v>8.0321910671871404</v>
      </c>
      <c r="L40" s="99">
        <v>9.8374904639118164</v>
      </c>
      <c r="M40" s="99">
        <v>9.1035830971981966</v>
      </c>
      <c r="N40" s="99">
        <v>2.83775469285324</v>
      </c>
      <c r="O40" s="99">
        <v>10.272008413928145</v>
      </c>
      <c r="P40" s="99">
        <v>9.942579431527772</v>
      </c>
      <c r="Q40" s="99">
        <v>8.6592763532208767</v>
      </c>
      <c r="R40" s="99">
        <v>8.0592592213144449</v>
      </c>
      <c r="S40" s="99">
        <v>7.9000418757302988</v>
      </c>
      <c r="T40" s="99">
        <v>0</v>
      </c>
      <c r="U40" s="99">
        <v>0</v>
      </c>
      <c r="V40" s="99">
        <v>10.888464998062453</v>
      </c>
      <c r="W40" s="99">
        <v>10.364877327167376</v>
      </c>
      <c r="X40" s="99">
        <v>9.580550529997204</v>
      </c>
      <c r="Y40" s="99">
        <v>8.526448779638196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7.4502442003195819</v>
      </c>
      <c r="H41" s="110">
        <v>7.4199283080383927</v>
      </c>
      <c r="I41" s="110">
        <v>6.938853306852331</v>
      </c>
      <c r="J41" s="110">
        <v>6.7894904178062445</v>
      </c>
      <c r="K41" s="110">
        <v>7.1486697702730435</v>
      </c>
      <c r="L41" s="110">
        <v>6.6500485476095026</v>
      </c>
      <c r="M41" s="110">
        <v>6.220090220182362</v>
      </c>
      <c r="N41" s="110">
        <v>6.2876172000370278</v>
      </c>
      <c r="O41" s="110">
        <v>6.5224438313116186</v>
      </c>
      <c r="P41" s="110">
        <v>6.5742870427592806</v>
      </c>
      <c r="Q41" s="110">
        <v>6.5171968784405996</v>
      </c>
      <c r="R41" s="110">
        <v>6.7830095845620777</v>
      </c>
      <c r="S41" s="110">
        <v>6.6151978088663945</v>
      </c>
      <c r="T41" s="110">
        <v>0</v>
      </c>
      <c r="U41" s="110">
        <v>0</v>
      </c>
      <c r="V41" s="110">
        <v>7.279247162568856</v>
      </c>
      <c r="W41" s="110">
        <v>6.904834509546359</v>
      </c>
      <c r="X41" s="110">
        <v>7.0130081436955001</v>
      </c>
      <c r="Y41" s="110">
        <v>5.7205100655057288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132.37374821845944</v>
      </c>
      <c r="D43" s="118">
        <f t="shared" si="14"/>
        <v>134.85222678933619</v>
      </c>
      <c r="E43" s="118">
        <f t="shared" si="14"/>
        <v>153.3334401880027</v>
      </c>
      <c r="F43" s="118">
        <f t="shared" si="14"/>
        <v>143.18028400340816</v>
      </c>
      <c r="G43" s="118">
        <f t="shared" si="14"/>
        <v>146.52797686631143</v>
      </c>
      <c r="H43" s="118">
        <f t="shared" si="14"/>
        <v>142.84615596338469</v>
      </c>
      <c r="I43" s="118">
        <f t="shared" si="14"/>
        <v>129.24965800537919</v>
      </c>
      <c r="J43" s="118">
        <f t="shared" si="14"/>
        <v>125.83404173431492</v>
      </c>
      <c r="K43" s="118">
        <f t="shared" si="14"/>
        <v>114.2184659086235</v>
      </c>
      <c r="L43" s="118">
        <f t="shared" si="14"/>
        <v>105.49058634189791</v>
      </c>
      <c r="M43" s="118">
        <f t="shared" si="14"/>
        <v>137.27514445234249</v>
      </c>
      <c r="N43" s="118">
        <f t="shared" si="14"/>
        <v>112.23079394068124</v>
      </c>
      <c r="O43" s="118">
        <f t="shared" si="14"/>
        <v>62.966977602003247</v>
      </c>
      <c r="P43" s="118">
        <f t="shared" si="14"/>
        <v>61.321961335897299</v>
      </c>
      <c r="Q43" s="118">
        <f t="shared" si="14"/>
        <v>77.657422231654877</v>
      </c>
      <c r="R43" s="118">
        <f t="shared" ref="R43:V43" si="15">R44+R47+R49+R58</f>
        <v>74.430370864143896</v>
      </c>
      <c r="S43" s="118">
        <f t="shared" si="15"/>
        <v>75.451420588175452</v>
      </c>
      <c r="T43" s="118">
        <f t="shared" si="15"/>
        <v>65.065036496996683</v>
      </c>
      <c r="U43" s="118">
        <f t="shared" si="15"/>
        <v>69.911431670803708</v>
      </c>
      <c r="V43" s="118">
        <f t="shared" si="15"/>
        <v>75.851926260909792</v>
      </c>
      <c r="W43" s="118">
        <f t="shared" ref="W43:Y43" si="16">W44+W47+W49+W58</f>
        <v>67.146937891527514</v>
      </c>
      <c r="X43" s="118">
        <f t="shared" si="16"/>
        <v>73.979972925468417</v>
      </c>
      <c r="Y43" s="118">
        <f t="shared" si="16"/>
        <v>60.164621191199593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108.94000856789131</v>
      </c>
      <c r="D44" s="123">
        <f t="shared" si="17"/>
        <v>110.66863641518633</v>
      </c>
      <c r="E44" s="123">
        <f t="shared" si="17"/>
        <v>128.92622495962058</v>
      </c>
      <c r="F44" s="123">
        <f t="shared" si="17"/>
        <v>118.66333447561753</v>
      </c>
      <c r="G44" s="123">
        <f t="shared" si="17"/>
        <v>122.2476733566907</v>
      </c>
      <c r="H44" s="123">
        <f t="shared" si="17"/>
        <v>118.54402377610764</v>
      </c>
      <c r="I44" s="123">
        <f t="shared" si="17"/>
        <v>108.38875245727839</v>
      </c>
      <c r="J44" s="123">
        <f t="shared" si="17"/>
        <v>104.88873231431462</v>
      </c>
      <c r="K44" s="123">
        <f t="shared" si="17"/>
        <v>89.812128528956094</v>
      </c>
      <c r="L44" s="123">
        <f t="shared" si="17"/>
        <v>81.555870655356358</v>
      </c>
      <c r="M44" s="123">
        <f t="shared" si="17"/>
        <v>113.51939032789006</v>
      </c>
      <c r="N44" s="123">
        <f t="shared" si="17"/>
        <v>86.397091083422694</v>
      </c>
      <c r="O44" s="123">
        <f t="shared" si="17"/>
        <v>40.457416836595222</v>
      </c>
      <c r="P44" s="123">
        <f t="shared" si="17"/>
        <v>39.80805442952213</v>
      </c>
      <c r="Q44" s="123">
        <f t="shared" si="17"/>
        <v>59.05211854103873</v>
      </c>
      <c r="R44" s="123">
        <f t="shared" ref="R44:V44" si="18">SUM(R45:R46)</f>
        <v>51.400627505291084</v>
      </c>
      <c r="S44" s="123">
        <f t="shared" si="18"/>
        <v>52.222518814125166</v>
      </c>
      <c r="T44" s="123">
        <f t="shared" si="18"/>
        <v>43.517188231267646</v>
      </c>
      <c r="U44" s="123">
        <f t="shared" si="18"/>
        <v>47.732812968231833</v>
      </c>
      <c r="V44" s="123">
        <f t="shared" si="18"/>
        <v>52.840864475425107</v>
      </c>
      <c r="W44" s="123">
        <f t="shared" ref="W44:Y44" si="19">SUM(W45:W46)</f>
        <v>44.290511663714412</v>
      </c>
      <c r="X44" s="123">
        <f t="shared" si="19"/>
        <v>50.327706350912578</v>
      </c>
      <c r="Y44" s="123">
        <f t="shared" si="19"/>
        <v>33.279312180802542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107.78996162764869</v>
      </c>
      <c r="D45" s="99">
        <v>109.45406438487501</v>
      </c>
      <c r="E45" s="99">
        <v>127.57816229193014</v>
      </c>
      <c r="F45" s="99">
        <v>117.32931075896614</v>
      </c>
      <c r="G45" s="99">
        <v>120.87836005310606</v>
      </c>
      <c r="H45" s="99">
        <v>117.2357358875354</v>
      </c>
      <c r="I45" s="99">
        <v>107.2540171539959</v>
      </c>
      <c r="J45" s="99">
        <v>103.7746683383108</v>
      </c>
      <c r="K45" s="99">
        <v>88.799434970972982</v>
      </c>
      <c r="L45" s="99">
        <v>80.674597419167256</v>
      </c>
      <c r="M45" s="99">
        <v>112.26472056341703</v>
      </c>
      <c r="N45" s="99">
        <v>85.513332936933239</v>
      </c>
      <c r="O45" s="99">
        <v>39.979764997190678</v>
      </c>
      <c r="P45" s="99">
        <v>39.296703592214342</v>
      </c>
      <c r="Q45" s="99">
        <v>58.303947052776614</v>
      </c>
      <c r="R45" s="99">
        <v>50.742944085441891</v>
      </c>
      <c r="S45" s="99">
        <v>51.552709243928653</v>
      </c>
      <c r="T45" s="99">
        <v>42.959884313671793</v>
      </c>
      <c r="U45" s="99">
        <v>47.122897377906838</v>
      </c>
      <c r="V45" s="99">
        <v>52.165637665028562</v>
      </c>
      <c r="W45" s="99">
        <v>43.723510473265065</v>
      </c>
      <c r="X45" s="99">
        <v>49.682402634635274</v>
      </c>
      <c r="Y45" s="99">
        <v>32.851737383302208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1.1500469402426148</v>
      </c>
      <c r="D46" s="99">
        <v>1.2145720303113103</v>
      </c>
      <c r="E46" s="99">
        <v>1.3480626676904464</v>
      </c>
      <c r="F46" s="99">
        <v>1.3340237166513842</v>
      </c>
      <c r="G46" s="99">
        <v>1.3693133035846274</v>
      </c>
      <c r="H46" s="99">
        <v>1.3082878885722411</v>
      </c>
      <c r="I46" s="99">
        <v>1.1347353032824863</v>
      </c>
      <c r="J46" s="99">
        <v>1.1140639760038147</v>
      </c>
      <c r="K46" s="99">
        <v>1.0126935579831087</v>
      </c>
      <c r="L46" s="99">
        <v>0.88127323618910491</v>
      </c>
      <c r="M46" s="99">
        <v>1.2546697644730311</v>
      </c>
      <c r="N46" s="99">
        <v>0.88375814648945006</v>
      </c>
      <c r="O46" s="99">
        <v>0.47765183940454115</v>
      </c>
      <c r="P46" s="99">
        <v>0.51135083730778985</v>
      </c>
      <c r="Q46" s="99">
        <v>0.74817148826211655</v>
      </c>
      <c r="R46" s="99">
        <v>0.65768341984919498</v>
      </c>
      <c r="S46" s="99">
        <v>0.66980957019651444</v>
      </c>
      <c r="T46" s="99">
        <v>0.55730391759585529</v>
      </c>
      <c r="U46" s="99">
        <v>0.60991559032499565</v>
      </c>
      <c r="V46" s="99">
        <v>0.67522681039654564</v>
      </c>
      <c r="W46" s="99">
        <v>0.56700119044934472</v>
      </c>
      <c r="X46" s="99">
        <v>0.64530371627730165</v>
      </c>
      <c r="Y46" s="99">
        <v>0.42757479750033101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1.616014159684299</v>
      </c>
      <c r="D47" s="123">
        <f t="shared" si="20"/>
        <v>0.93695346612391195</v>
      </c>
      <c r="E47" s="123">
        <f t="shared" si="20"/>
        <v>2.296980991169395</v>
      </c>
      <c r="F47" s="123">
        <f t="shared" si="20"/>
        <v>0.9987996184611998</v>
      </c>
      <c r="G47" s="123">
        <f t="shared" si="20"/>
        <v>2.2999914084495319</v>
      </c>
      <c r="H47" s="123">
        <f t="shared" si="20"/>
        <v>2.7477019551099495</v>
      </c>
      <c r="I47" s="123">
        <f t="shared" si="20"/>
        <v>1.558253418833321</v>
      </c>
      <c r="J47" s="123">
        <f t="shared" si="20"/>
        <v>0.33017402820071295</v>
      </c>
      <c r="K47" s="123">
        <f t="shared" si="20"/>
        <v>1.6093663101172127</v>
      </c>
      <c r="L47" s="123">
        <f t="shared" si="20"/>
        <v>2.2453956698877771</v>
      </c>
      <c r="M47" s="123">
        <f t="shared" si="20"/>
        <v>2.1280891973832357</v>
      </c>
      <c r="N47" s="123">
        <f t="shared" si="20"/>
        <v>5.4703593712843546</v>
      </c>
      <c r="O47" s="123">
        <f t="shared" si="20"/>
        <v>1.4667818620619546</v>
      </c>
      <c r="P47" s="123">
        <f t="shared" si="20"/>
        <v>1.1097796187657547</v>
      </c>
      <c r="Q47" s="123">
        <f t="shared" si="20"/>
        <v>0</v>
      </c>
      <c r="R47" s="123">
        <f t="shared" si="20"/>
        <v>2.5016718546600116</v>
      </c>
      <c r="S47" s="123">
        <f t="shared" si="20"/>
        <v>2.9420618973714849</v>
      </c>
      <c r="T47" s="123">
        <f t="shared" si="20"/>
        <v>1.723828458190936</v>
      </c>
      <c r="U47" s="123">
        <f t="shared" si="20"/>
        <v>1.7584210912550224</v>
      </c>
      <c r="V47" s="123">
        <f t="shared" si="20"/>
        <v>1.998771084644696</v>
      </c>
      <c r="W47" s="123">
        <f t="shared" si="20"/>
        <v>1.7767100262268665</v>
      </c>
      <c r="X47" s="123">
        <f t="shared" si="20"/>
        <v>2.1180706843242576</v>
      </c>
      <c r="Y47" s="123">
        <f t="shared" si="20"/>
        <v>6.8032631973370377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1.616014159684299</v>
      </c>
      <c r="D48" s="99">
        <f>RES_hhdet_in_fech!D48/RES_summary!D$21</f>
        <v>0.93695346612391195</v>
      </c>
      <c r="E48" s="99">
        <f>RES_hhdet_in_fech!E48/RES_summary!E$21</f>
        <v>2.296980991169395</v>
      </c>
      <c r="F48" s="99">
        <f>RES_hhdet_in_fech!F48/RES_summary!F$21</f>
        <v>0.9987996184611998</v>
      </c>
      <c r="G48" s="99">
        <f>RES_hhdet_in_fech!G48/RES_summary!G$21</f>
        <v>2.2999914084495319</v>
      </c>
      <c r="H48" s="99">
        <f>RES_hhdet_in_fech!H48/RES_summary!H$21</f>
        <v>2.7477019551099495</v>
      </c>
      <c r="I48" s="99">
        <f>RES_hhdet_in_fech!I48/RES_summary!I$21</f>
        <v>1.558253418833321</v>
      </c>
      <c r="J48" s="99">
        <f>RES_hhdet_in_fech!J48/RES_summary!J$21</f>
        <v>0.33017402820071295</v>
      </c>
      <c r="K48" s="99">
        <f>RES_hhdet_in_fech!K48/RES_summary!K$21</f>
        <v>1.6093663101172127</v>
      </c>
      <c r="L48" s="99">
        <f>RES_hhdet_in_fech!L48/RES_summary!L$21</f>
        <v>2.2453956698877771</v>
      </c>
      <c r="M48" s="99">
        <f>RES_hhdet_in_fech!M48/RES_summary!M$21</f>
        <v>2.1280891973832357</v>
      </c>
      <c r="N48" s="99">
        <f>RES_hhdet_in_fech!N48/RES_summary!N$21</f>
        <v>5.4703593712843546</v>
      </c>
      <c r="O48" s="99">
        <f>RES_hhdet_in_fech!O48/RES_summary!O$21</f>
        <v>1.4667818620619546</v>
      </c>
      <c r="P48" s="99">
        <f>RES_hhdet_in_fech!P48/RES_summary!P$21</f>
        <v>1.1097796187657547</v>
      </c>
      <c r="Q48" s="99">
        <f>RES_hhdet_in_fech!Q48/RES_summary!Q$21</f>
        <v>0</v>
      </c>
      <c r="R48" s="99">
        <f>RES_hhdet_in_fech!R48/RES_summary!R$21</f>
        <v>2.5016718546600116</v>
      </c>
      <c r="S48" s="99">
        <f>RES_hhdet_in_fech!S48/RES_summary!S$21</f>
        <v>2.9420618973714849</v>
      </c>
      <c r="T48" s="99">
        <f>RES_hhdet_in_fech!T48/RES_summary!T$21</f>
        <v>1.723828458190936</v>
      </c>
      <c r="U48" s="99">
        <f>RES_hhdet_in_fech!U48/RES_summary!U$21</f>
        <v>1.7584210912550224</v>
      </c>
      <c r="V48" s="99">
        <f>RES_hhdet_in_fech!V48/RES_summary!V$21</f>
        <v>1.998771084644696</v>
      </c>
      <c r="W48" s="99">
        <f>RES_hhdet_in_fech!W48/RES_summary!W$21</f>
        <v>1.7767100262268665</v>
      </c>
      <c r="X48" s="99">
        <f>RES_hhdet_in_fech!X48/RES_summary!X$21</f>
        <v>2.1180706843242576</v>
      </c>
      <c r="Y48" s="99">
        <f>RES_hhdet_in_fech!Y48/RES_summary!Y$21</f>
        <v>6.8032631973370377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14.830423409725775</v>
      </c>
      <c r="D49" s="123">
        <v>15.551904889809469</v>
      </c>
      <c r="E49" s="123">
        <v>14.707195207047851</v>
      </c>
      <c r="F49" s="123">
        <v>15.694435745973328</v>
      </c>
      <c r="G49" s="123">
        <v>14.454410735863583</v>
      </c>
      <c r="H49" s="123">
        <v>14.059795633907857</v>
      </c>
      <c r="I49" s="123">
        <v>12.251178421702265</v>
      </c>
      <c r="J49" s="123">
        <v>13.719178905072319</v>
      </c>
      <c r="K49" s="123">
        <v>15.614127276501218</v>
      </c>
      <c r="L49" s="123">
        <v>14.916112265916539</v>
      </c>
      <c r="M49" s="123">
        <v>15.265523561517639</v>
      </c>
      <c r="N49" s="123">
        <v>14.306659975355037</v>
      </c>
      <c r="O49" s="123">
        <v>13.993526185628392</v>
      </c>
      <c r="P49" s="123">
        <v>13.331037646798638</v>
      </c>
      <c r="Q49" s="123">
        <v>12.088106812175543</v>
      </c>
      <c r="R49" s="123">
        <v>13.60372534154236</v>
      </c>
      <c r="S49" s="123">
        <v>13.442698411001071</v>
      </c>
      <c r="T49" s="123">
        <v>12.570673996246201</v>
      </c>
      <c r="U49" s="123">
        <v>13.028630098066456</v>
      </c>
      <c r="V49" s="123">
        <v>12.823984401517016</v>
      </c>
      <c r="W49" s="123">
        <v>13.48304749165775</v>
      </c>
      <c r="X49" s="123">
        <v>14.105837921929174</v>
      </c>
      <c r="Y49" s="123">
        <v>13.87379530392665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23.6782330229872</v>
      </c>
      <c r="D50" s="99">
        <v>22.852067607576927</v>
      </c>
      <c r="E50" s="99">
        <v>23.527806276732939</v>
      </c>
      <c r="F50" s="99">
        <v>23.104525288286744</v>
      </c>
      <c r="G50" s="99">
        <v>22.017313980933203</v>
      </c>
      <c r="H50" s="99">
        <v>21.407084105901731</v>
      </c>
      <c r="I50" s="99">
        <v>20.441340528218994</v>
      </c>
      <c r="J50" s="99">
        <v>22.179435103495507</v>
      </c>
      <c r="K50" s="99">
        <v>22.607253142717681</v>
      </c>
      <c r="L50" s="99">
        <v>21.082867004797823</v>
      </c>
      <c r="M50" s="99">
        <v>21.466462793613726</v>
      </c>
      <c r="N50" s="99">
        <v>20.215092389532227</v>
      </c>
      <c r="O50" s="99">
        <v>17.080435501004864</v>
      </c>
      <c r="P50" s="99">
        <v>17.237696318534901</v>
      </c>
      <c r="Q50" s="99">
        <v>0</v>
      </c>
      <c r="R50" s="99">
        <v>18.404088436667013</v>
      </c>
      <c r="S50" s="99">
        <v>14.793575497181189</v>
      </c>
      <c r="T50" s="99">
        <v>14.716119036607299</v>
      </c>
      <c r="U50" s="99">
        <v>15.65063285670481</v>
      </c>
      <c r="V50" s="99">
        <v>14.306480676057687</v>
      </c>
      <c r="W50" s="99">
        <v>14.942144453781033</v>
      </c>
      <c r="X50" s="99">
        <v>17.862735785227311</v>
      </c>
      <c r="Y50" s="99">
        <v>16.434512748468368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13.993075920246214</v>
      </c>
      <c r="D51" s="99">
        <v>0</v>
      </c>
      <c r="E51" s="99">
        <v>13.982540529773699</v>
      </c>
      <c r="F51" s="99">
        <v>0</v>
      </c>
      <c r="G51" s="99">
        <v>0</v>
      </c>
      <c r="H51" s="99">
        <v>0</v>
      </c>
      <c r="I51" s="99">
        <v>12.435384131256315</v>
      </c>
      <c r="J51" s="99">
        <v>13.558959230684048</v>
      </c>
      <c r="K51" s="99">
        <v>13.90855274862988</v>
      </c>
      <c r="L51" s="99">
        <v>13.074375228120639</v>
      </c>
      <c r="M51" s="99">
        <v>13.508520851094319</v>
      </c>
      <c r="N51" s="99">
        <v>12.757329517603884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11.189168396462962</v>
      </c>
      <c r="U51" s="99">
        <v>12.061361257241481</v>
      </c>
      <c r="V51" s="99">
        <v>11.106246619846353</v>
      </c>
      <c r="W51" s="99">
        <v>11.818698554707209</v>
      </c>
      <c r="X51" s="99">
        <v>14.267607874548039</v>
      </c>
      <c r="Y51" s="99">
        <v>13.013035364145626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4.7284083786485276</v>
      </c>
      <c r="D52" s="102">
        <v>0</v>
      </c>
      <c r="E52" s="102">
        <v>4.6627799111495651</v>
      </c>
      <c r="F52" s="102">
        <v>0</v>
      </c>
      <c r="G52" s="102">
        <v>0</v>
      </c>
      <c r="H52" s="102">
        <v>0</v>
      </c>
      <c r="I52" s="102">
        <v>4.2040201826627932</v>
      </c>
      <c r="J52" s="102">
        <v>4.5314587249025813</v>
      </c>
      <c r="K52" s="102">
        <v>4.6139278281748579</v>
      </c>
      <c r="L52" s="102">
        <v>4.3098973800728695</v>
      </c>
      <c r="M52" s="102">
        <v>4.3615762520815062</v>
      </c>
      <c r="N52" s="102">
        <v>3.4610805263614925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2.5880033204750732</v>
      </c>
      <c r="U52" s="102">
        <v>2.5808341698989348</v>
      </c>
      <c r="V52" s="102">
        <v>2.1423195020165946</v>
      </c>
      <c r="W52" s="102">
        <v>2.7492457623360096</v>
      </c>
      <c r="X52" s="102">
        <v>3.5518694764570249</v>
      </c>
      <c r="Y52" s="102">
        <v>2.7016353016671717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9.2646675415976851</v>
      </c>
      <c r="D53" s="105">
        <v>0</v>
      </c>
      <c r="E53" s="105">
        <v>9.319760618624132</v>
      </c>
      <c r="F53" s="105">
        <v>0</v>
      </c>
      <c r="G53" s="105">
        <v>0</v>
      </c>
      <c r="H53" s="105">
        <v>0</v>
      </c>
      <c r="I53" s="105">
        <v>8.2313639485935219</v>
      </c>
      <c r="J53" s="105">
        <v>9.0275005057814663</v>
      </c>
      <c r="K53" s="105">
        <v>9.2946249204550213</v>
      </c>
      <c r="L53" s="105">
        <v>8.7644778480477683</v>
      </c>
      <c r="M53" s="105">
        <v>9.1469445990128122</v>
      </c>
      <c r="N53" s="105">
        <v>9.2962489912423916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8.6011650759878879</v>
      </c>
      <c r="U53" s="105">
        <v>9.480527087342546</v>
      </c>
      <c r="V53" s="105">
        <v>8.9639271178297584</v>
      </c>
      <c r="W53" s="105">
        <v>9.0694527923711998</v>
      </c>
      <c r="X53" s="105">
        <v>10.715738398091016</v>
      </c>
      <c r="Y53" s="105">
        <v>10.311400062478455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18.754870753426932</v>
      </c>
      <c r="D54" s="102">
        <v>18.773270998020124</v>
      </c>
      <c r="E54" s="102">
        <v>18.50363696927975</v>
      </c>
      <c r="F54" s="102">
        <v>18.759883502047163</v>
      </c>
      <c r="G54" s="102">
        <v>17.730056669234358</v>
      </c>
      <c r="H54" s="102">
        <v>17.612826025557265</v>
      </c>
      <c r="I54" s="102">
        <v>17.248688761625804</v>
      </c>
      <c r="J54" s="102">
        <v>17.955249844207838</v>
      </c>
      <c r="K54" s="102">
        <v>19.102779744522522</v>
      </c>
      <c r="L54" s="102">
        <v>18.285255415076932</v>
      </c>
      <c r="M54" s="102">
        <v>17.773911370205084</v>
      </c>
      <c r="N54" s="102">
        <v>16.731681996183163</v>
      </c>
      <c r="O54" s="102">
        <v>16.784375718086093</v>
      </c>
      <c r="P54" s="102">
        <v>16.480790353469359</v>
      </c>
      <c r="Q54" s="102">
        <v>0</v>
      </c>
      <c r="R54" s="102">
        <v>16.360995792931675</v>
      </c>
      <c r="S54" s="102">
        <v>16.008064431609039</v>
      </c>
      <c r="T54" s="102">
        <v>15.104364074871233</v>
      </c>
      <c r="U54" s="102">
        <v>14.944774135620577</v>
      </c>
      <c r="V54" s="102">
        <v>14.791956208705439</v>
      </c>
      <c r="W54" s="102">
        <v>15.472505437894091</v>
      </c>
      <c r="X54" s="102">
        <v>0</v>
      </c>
      <c r="Y54" s="102">
        <v>0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12.851642721425591</v>
      </c>
      <c r="D55" s="105">
        <v>12.917499589493508</v>
      </c>
      <c r="E55" s="105">
        <v>12.708899489869363</v>
      </c>
      <c r="F55" s="105">
        <v>12.935213135407951</v>
      </c>
      <c r="G55" s="105">
        <v>12.433741006609981</v>
      </c>
      <c r="H55" s="105">
        <v>12.22684262413209</v>
      </c>
      <c r="I55" s="105">
        <v>12.02839754180739</v>
      </c>
      <c r="J55" s="105">
        <v>12.538693982368978</v>
      </c>
      <c r="K55" s="105">
        <v>13.389148498808975</v>
      </c>
      <c r="L55" s="105">
        <v>12.866999834446293</v>
      </c>
      <c r="M55" s="105">
        <v>12.552018254501277</v>
      </c>
      <c r="N55" s="105">
        <v>11.734401699714358</v>
      </c>
      <c r="O55" s="105">
        <v>12.063882432730102</v>
      </c>
      <c r="P55" s="105">
        <v>12.104823395913373</v>
      </c>
      <c r="Q55" s="105">
        <v>12.088106812175543</v>
      </c>
      <c r="R55" s="105">
        <v>12.582485077705293</v>
      </c>
      <c r="S55" s="105">
        <v>12.474276659054338</v>
      </c>
      <c r="T55" s="105">
        <v>11.868228922706004</v>
      </c>
      <c r="U55" s="105">
        <v>11.790020677636027</v>
      </c>
      <c r="V55" s="105">
        <v>11.755048847583788</v>
      </c>
      <c r="W55" s="105">
        <v>12.559868821699597</v>
      </c>
      <c r="X55" s="105">
        <v>12.821259182963743</v>
      </c>
      <c r="Y55" s="105">
        <v>12.383869218165428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3.7307082532635745</v>
      </c>
      <c r="D56" s="99">
        <v>3.8244615919673959</v>
      </c>
      <c r="E56" s="99">
        <v>3.6405358491516115</v>
      </c>
      <c r="F56" s="99">
        <v>3.7690600237588532</v>
      </c>
      <c r="G56" s="99">
        <v>4.0300899138625166</v>
      </c>
      <c r="H56" s="99">
        <v>3.6028280327555779</v>
      </c>
      <c r="I56" s="99">
        <v>3.5717145818739033</v>
      </c>
      <c r="J56" s="99">
        <v>3.6539420936745031</v>
      </c>
      <c r="K56" s="99">
        <v>3.91900910223133</v>
      </c>
      <c r="L56" s="99">
        <v>3.7762483225658574</v>
      </c>
      <c r="M56" s="99">
        <v>3.5874133246114637</v>
      </c>
      <c r="N56" s="99">
        <v>2.8134826667762352</v>
      </c>
      <c r="O56" s="99">
        <v>3.080218510392617</v>
      </c>
      <c r="P56" s="99">
        <v>2.972820739231461</v>
      </c>
      <c r="Q56" s="99">
        <v>2.7911704345271633</v>
      </c>
      <c r="R56" s="99">
        <v>3.1937095557109418</v>
      </c>
      <c r="S56" s="99">
        <v>3.1387998424314847</v>
      </c>
      <c r="T56" s="99">
        <v>2.7264992649968924</v>
      </c>
      <c r="U56" s="99">
        <v>2.4464305555948189</v>
      </c>
      <c r="V56" s="99">
        <v>2.2726391150230776</v>
      </c>
      <c r="W56" s="99">
        <v>2.9078225596093406</v>
      </c>
      <c r="X56" s="99">
        <v>2.9721734386355738</v>
      </c>
      <c r="Y56" s="99">
        <v>2.3464287595547613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9.1209344681620177</v>
      </c>
      <c r="D57" s="99">
        <v>9.0930379975261122</v>
      </c>
      <c r="E57" s="99">
        <v>9.0683636407177524</v>
      </c>
      <c r="F57" s="99">
        <v>9.1661531116490984</v>
      </c>
      <c r="G57" s="99">
        <v>8.4036510927474666</v>
      </c>
      <c r="H57" s="99">
        <v>8.6240145913765112</v>
      </c>
      <c r="I57" s="99">
        <v>8.4566829599334898</v>
      </c>
      <c r="J57" s="99">
        <v>8.8847518886944759</v>
      </c>
      <c r="K57" s="99">
        <v>9.4701393965776468</v>
      </c>
      <c r="L57" s="99">
        <v>9.0907515118804341</v>
      </c>
      <c r="M57" s="99">
        <v>8.9646049298898109</v>
      </c>
      <c r="N57" s="99">
        <v>8.9209190329381194</v>
      </c>
      <c r="O57" s="99">
        <v>8.9836639223374846</v>
      </c>
      <c r="P57" s="99">
        <v>9.1320026566819088</v>
      </c>
      <c r="Q57" s="99">
        <v>9.2969363776483789</v>
      </c>
      <c r="R57" s="99">
        <v>9.3887755219943543</v>
      </c>
      <c r="S57" s="99">
        <v>9.3354768166228528</v>
      </c>
      <c r="T57" s="99">
        <v>9.1417296577091083</v>
      </c>
      <c r="U57" s="99">
        <v>9.3435901220412081</v>
      </c>
      <c r="V57" s="99">
        <v>9.4824097325607095</v>
      </c>
      <c r="W57" s="99">
        <v>9.6520462620902556</v>
      </c>
      <c r="X57" s="99">
        <v>9.8490857443281694</v>
      </c>
      <c r="Y57" s="99">
        <v>10.037440458610668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6.9873020811580453</v>
      </c>
      <c r="D58" s="123">
        <v>7.6947320182164862</v>
      </c>
      <c r="E58" s="123">
        <v>7.4030390301648783</v>
      </c>
      <c r="F58" s="123">
        <v>7.8237141633560929</v>
      </c>
      <c r="G58" s="123">
        <v>7.5259013653076101</v>
      </c>
      <c r="H58" s="123">
        <v>7.4946345982592382</v>
      </c>
      <c r="I58" s="123">
        <v>7.0514737075652283</v>
      </c>
      <c r="J58" s="123">
        <v>6.8959564867272745</v>
      </c>
      <c r="K58" s="123">
        <v>7.1828437930489706</v>
      </c>
      <c r="L58" s="123">
        <v>6.7732077507372477</v>
      </c>
      <c r="M58" s="123">
        <v>6.3621413655515751</v>
      </c>
      <c r="N58" s="123">
        <v>6.0566835106191572</v>
      </c>
      <c r="O58" s="123">
        <v>7.0492527177176783</v>
      </c>
      <c r="P58" s="123">
        <v>7.07308964081078</v>
      </c>
      <c r="Q58" s="123">
        <v>6.5171968784406005</v>
      </c>
      <c r="R58" s="123">
        <v>6.9243461626504317</v>
      </c>
      <c r="S58" s="123">
        <v>6.8441414656777191</v>
      </c>
      <c r="T58" s="123">
        <v>7.253345811291906</v>
      </c>
      <c r="U58" s="123">
        <v>7.3915675132503891</v>
      </c>
      <c r="V58" s="123">
        <v>8.1883062993229743</v>
      </c>
      <c r="W58" s="123">
        <v>7.5966687099284895</v>
      </c>
      <c r="X58" s="123">
        <v>7.4283579683024001</v>
      </c>
      <c r="Y58" s="123">
        <v>6.2082505091333662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9.1719365029380349</v>
      </c>
      <c r="D59" s="99">
        <v>9.5100345621482045</v>
      </c>
      <c r="E59" s="99">
        <v>9.1140245370965154</v>
      </c>
      <c r="F59" s="99">
        <v>10.240231405374002</v>
      </c>
      <c r="G59" s="99">
        <v>9.3450941128676117</v>
      </c>
      <c r="H59" s="99">
        <v>9.0457730978447373</v>
      </c>
      <c r="I59" s="99">
        <v>9.2435339142708397</v>
      </c>
      <c r="J59" s="99">
        <v>9.1455993985272581</v>
      </c>
      <c r="K59" s="99">
        <v>8.0321910671871404</v>
      </c>
      <c r="L59" s="99">
        <v>9.8374904639118164</v>
      </c>
      <c r="M59" s="99">
        <v>9.1035830971981966</v>
      </c>
      <c r="N59" s="99">
        <v>2.8377546928532396</v>
      </c>
      <c r="O59" s="99">
        <v>10.272008413928145</v>
      </c>
      <c r="P59" s="99">
        <v>9.9425794315277738</v>
      </c>
      <c r="Q59" s="99">
        <v>0</v>
      </c>
      <c r="R59" s="99">
        <v>8.0592592213144467</v>
      </c>
      <c r="S59" s="99">
        <v>7.9000418757302979</v>
      </c>
      <c r="T59" s="99">
        <v>9.3820879917116553</v>
      </c>
      <c r="U59" s="99">
        <v>9.5789559556813408</v>
      </c>
      <c r="V59" s="99">
        <v>10.888464998062457</v>
      </c>
      <c r="W59" s="99">
        <v>10.364877327167376</v>
      </c>
      <c r="X59" s="99">
        <v>9.580550529997204</v>
      </c>
      <c r="Y59" s="99">
        <v>8.526448779638196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6.9154252311611364</v>
      </c>
      <c r="D60" s="110">
        <v>7.6518506934305268</v>
      </c>
      <c r="E60" s="110">
        <v>7.3502567686128479</v>
      </c>
      <c r="F60" s="110">
        <v>7.7428914297179965</v>
      </c>
      <c r="G60" s="110">
        <v>7.4502442003195828</v>
      </c>
      <c r="H60" s="110">
        <v>7.4199283080383909</v>
      </c>
      <c r="I60" s="110">
        <v>6.9388533068523319</v>
      </c>
      <c r="J60" s="110">
        <v>6.7894904178062463</v>
      </c>
      <c r="K60" s="110">
        <v>7.1486697702730408</v>
      </c>
      <c r="L60" s="110">
        <v>6.6500485476095017</v>
      </c>
      <c r="M60" s="110">
        <v>6.2200902201823611</v>
      </c>
      <c r="N60" s="110">
        <v>6.287617200037027</v>
      </c>
      <c r="O60" s="110">
        <v>6.522443831311616</v>
      </c>
      <c r="P60" s="110">
        <v>6.5742870427592797</v>
      </c>
      <c r="Q60" s="110">
        <v>6.5171968784406005</v>
      </c>
      <c r="R60" s="110">
        <v>6.7830095845620759</v>
      </c>
      <c r="S60" s="110">
        <v>6.6151978088663945</v>
      </c>
      <c r="T60" s="110">
        <v>6.4500004858235842</v>
      </c>
      <c r="U60" s="110">
        <v>6.5025409472070104</v>
      </c>
      <c r="V60" s="110">
        <v>7.279247162568856</v>
      </c>
      <c r="W60" s="110">
        <v>6.9048345095463599</v>
      </c>
      <c r="X60" s="110">
        <v>7.0130081436955019</v>
      </c>
      <c r="Y60" s="110">
        <v>5.7205100655057306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109.683428882622</v>
      </c>
      <c r="D62" s="118">
        <f t="shared" si="21"/>
        <v>99.122086676813453</v>
      </c>
      <c r="E62" s="118">
        <f t="shared" si="21"/>
        <v>110.68144286162031</v>
      </c>
      <c r="F62" s="118">
        <f t="shared" si="21"/>
        <v>105.14925746992324</v>
      </c>
      <c r="G62" s="118">
        <f t="shared" si="21"/>
        <v>119.28024726534191</v>
      </c>
      <c r="H62" s="118">
        <f t="shared" si="21"/>
        <v>136.79811463641587</v>
      </c>
      <c r="I62" s="118">
        <f t="shared" si="21"/>
        <v>121.43096300227543</v>
      </c>
      <c r="J62" s="118">
        <f t="shared" si="21"/>
        <v>110.45966566243096</v>
      </c>
      <c r="K62" s="118">
        <f t="shared" si="21"/>
        <v>113.08597780922747</v>
      </c>
      <c r="L62" s="118">
        <f t="shared" si="21"/>
        <v>100.96060458002094</v>
      </c>
      <c r="M62" s="118">
        <f t="shared" si="21"/>
        <v>118.59457501185</v>
      </c>
      <c r="N62" s="118">
        <f t="shared" si="21"/>
        <v>103.05345609939434</v>
      </c>
      <c r="O62" s="118">
        <f t="shared" si="21"/>
        <v>71.661658814982829</v>
      </c>
      <c r="P62" s="118">
        <f t="shared" si="21"/>
        <v>64.477315373890846</v>
      </c>
      <c r="Q62" s="118">
        <f t="shared" si="21"/>
        <v>78.995082648810779</v>
      </c>
      <c r="R62" s="118">
        <f t="shared" ref="R62:V62" si="22">R63+R66+R68+R77</f>
        <v>71.708595305055724</v>
      </c>
      <c r="S62" s="118">
        <f t="shared" si="22"/>
        <v>70.870969782118749</v>
      </c>
      <c r="T62" s="118">
        <f t="shared" si="22"/>
        <v>59.846214616107602</v>
      </c>
      <c r="U62" s="118">
        <f t="shared" si="22"/>
        <v>61.703732979734355</v>
      </c>
      <c r="V62" s="118">
        <f t="shared" si="22"/>
        <v>63.853709578665516</v>
      </c>
      <c r="W62" s="118">
        <f t="shared" ref="W62:Y62" si="23">W63+W66+W68+W77</f>
        <v>67.167036174223753</v>
      </c>
      <c r="X62" s="118">
        <f t="shared" si="23"/>
        <v>63.166530726319223</v>
      </c>
      <c r="Y62" s="118">
        <f t="shared" si="23"/>
        <v>56.363884872221412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86.357915492485077</v>
      </c>
      <c r="D63" s="123">
        <f t="shared" si="24"/>
        <v>75.116289247021271</v>
      </c>
      <c r="E63" s="123">
        <f t="shared" si="24"/>
        <v>86.381843143895509</v>
      </c>
      <c r="F63" s="123">
        <f t="shared" si="24"/>
        <v>80.808574340578474</v>
      </c>
      <c r="G63" s="123">
        <f t="shared" si="24"/>
        <v>94.918772614622497</v>
      </c>
      <c r="H63" s="123">
        <f t="shared" si="24"/>
        <v>112.07871784679868</v>
      </c>
      <c r="I63" s="123">
        <f t="shared" si="24"/>
        <v>100.24653747161801</v>
      </c>
      <c r="J63" s="123">
        <f t="shared" si="24"/>
        <v>90.0231745567866</v>
      </c>
      <c r="K63" s="123">
        <f t="shared" si="24"/>
        <v>88.753763480983707</v>
      </c>
      <c r="L63" s="123">
        <f t="shared" si="24"/>
        <v>77.464054137702547</v>
      </c>
      <c r="M63" s="123">
        <f t="shared" si="24"/>
        <v>95.681729259721138</v>
      </c>
      <c r="N63" s="123">
        <f t="shared" si="24"/>
        <v>77.721869939856674</v>
      </c>
      <c r="O63" s="123">
        <f t="shared" si="24"/>
        <v>49.835466250331315</v>
      </c>
      <c r="P63" s="123">
        <f t="shared" si="24"/>
        <v>43.4542843437047</v>
      </c>
      <c r="Q63" s="123">
        <f t="shared" si="24"/>
        <v>58.19421628543045</v>
      </c>
      <c r="R63" s="123">
        <f t="shared" ref="R63:V63" si="25">SUM(R64:R65)</f>
        <v>48.7995434286752</v>
      </c>
      <c r="S63" s="123">
        <f t="shared" si="25"/>
        <v>47.712057961711871</v>
      </c>
      <c r="T63" s="123">
        <f t="shared" si="25"/>
        <v>39.017688365516463</v>
      </c>
      <c r="U63" s="123">
        <f t="shared" si="25"/>
        <v>40.530081118162776</v>
      </c>
      <c r="V63" s="123">
        <f t="shared" si="25"/>
        <v>41.894264101233972</v>
      </c>
      <c r="W63" s="123">
        <f t="shared" ref="W63:Y63" si="26">SUM(W64:W65)</f>
        <v>45.221574045624962</v>
      </c>
      <c r="X63" s="123">
        <f t="shared" si="26"/>
        <v>41.074025876192678</v>
      </c>
      <c r="Y63" s="123">
        <f t="shared" si="26"/>
        <v>31.193814584978739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85.364009762808934</v>
      </c>
      <c r="D64" s="99">
        <v>74.217903833444069</v>
      </c>
      <c r="E64" s="99">
        <v>85.397815203868902</v>
      </c>
      <c r="F64" s="99">
        <v>79.819185731294809</v>
      </c>
      <c r="G64" s="99">
        <v>93.761091688893345</v>
      </c>
      <c r="H64" s="99">
        <v>110.73202205631287</v>
      </c>
      <c r="I64" s="99">
        <v>99.103912879434759</v>
      </c>
      <c r="J64" s="99">
        <v>88.982071984657509</v>
      </c>
      <c r="K64" s="99">
        <v>87.663871304904276</v>
      </c>
      <c r="L64" s="99">
        <v>76.551967362263554</v>
      </c>
      <c r="M64" s="99">
        <v>94.527808063793245</v>
      </c>
      <c r="N64" s="99">
        <v>76.852078370994846</v>
      </c>
      <c r="O64" s="99">
        <v>49.18920487272166</v>
      </c>
      <c r="P64" s="99">
        <v>42.837845968119098</v>
      </c>
      <c r="Q64" s="99">
        <v>57.374616887914229</v>
      </c>
      <c r="R64" s="99">
        <v>48.099659943705042</v>
      </c>
      <c r="S64" s="99">
        <v>47.018729152436251</v>
      </c>
      <c r="T64" s="99">
        <v>38.44471053377022</v>
      </c>
      <c r="U64" s="99">
        <v>39.929221362517666</v>
      </c>
      <c r="V64" s="99">
        <v>41.267416117115758</v>
      </c>
      <c r="W64" s="99">
        <v>44.539923716105747</v>
      </c>
      <c r="X64" s="99">
        <v>40.451866815336615</v>
      </c>
      <c r="Y64" s="99">
        <v>30.719207374805794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0.99390572967614776</v>
      </c>
      <c r="D65" s="99">
        <v>0.8983854135771967</v>
      </c>
      <c r="E65" s="99">
        <v>0.98402794002660254</v>
      </c>
      <c r="F65" s="99">
        <v>0.9893886092836639</v>
      </c>
      <c r="G65" s="99">
        <v>1.1576809257291532</v>
      </c>
      <c r="H65" s="99">
        <v>1.346695790485809</v>
      </c>
      <c r="I65" s="99">
        <v>1.1426245921832572</v>
      </c>
      <c r="J65" s="99">
        <v>1.0411025721290976</v>
      </c>
      <c r="K65" s="99">
        <v>1.0898921760794349</v>
      </c>
      <c r="L65" s="99">
        <v>0.91208677543899919</v>
      </c>
      <c r="M65" s="99">
        <v>1.1539211959278897</v>
      </c>
      <c r="N65" s="99">
        <v>0.86979156886182196</v>
      </c>
      <c r="O65" s="99">
        <v>0.64626137760965185</v>
      </c>
      <c r="P65" s="99">
        <v>0.61643837558560166</v>
      </c>
      <c r="Q65" s="99">
        <v>0.81959939751622035</v>
      </c>
      <c r="R65" s="99">
        <v>0.69988348497015762</v>
      </c>
      <c r="S65" s="99">
        <v>0.69332880927561769</v>
      </c>
      <c r="T65" s="99">
        <v>0.57297783174624284</v>
      </c>
      <c r="U65" s="99">
        <v>0.60085975564511374</v>
      </c>
      <c r="V65" s="99">
        <v>0.62684798411821763</v>
      </c>
      <c r="W65" s="99">
        <v>0.68165032951921389</v>
      </c>
      <c r="X65" s="99">
        <v>0.62215906085606276</v>
      </c>
      <c r="Y65" s="99">
        <v>0.47460721017294394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1.6077112298322662</v>
      </c>
      <c r="D66" s="123">
        <f t="shared" si="27"/>
        <v>0.93471640436958647</v>
      </c>
      <c r="E66" s="123">
        <f t="shared" si="27"/>
        <v>2.2990453426693906</v>
      </c>
      <c r="F66" s="123">
        <f t="shared" si="27"/>
        <v>0.99940243961142994</v>
      </c>
      <c r="G66" s="123">
        <f t="shared" si="27"/>
        <v>2.2996502106874503</v>
      </c>
      <c r="H66" s="123">
        <f t="shared" si="27"/>
        <v>2.7472841715007985</v>
      </c>
      <c r="I66" s="123">
        <f t="shared" si="27"/>
        <v>1.5587032536223189</v>
      </c>
      <c r="J66" s="123">
        <f t="shared" si="27"/>
        <v>0.32955891068957882</v>
      </c>
      <c r="K66" s="123">
        <f t="shared" si="27"/>
        <v>1.6093629269920549</v>
      </c>
      <c r="L66" s="123">
        <f t="shared" si="27"/>
        <v>2.245706236634271</v>
      </c>
      <c r="M66" s="123">
        <f t="shared" si="27"/>
        <v>2.1274426775010222</v>
      </c>
      <c r="N66" s="123">
        <f t="shared" si="27"/>
        <v>5.4685135290731566</v>
      </c>
      <c r="O66" s="123">
        <f t="shared" si="27"/>
        <v>1.4665723083490003</v>
      </c>
      <c r="P66" s="123">
        <f t="shared" si="27"/>
        <v>1.1097311863407129</v>
      </c>
      <c r="Q66" s="123">
        <f t="shared" si="27"/>
        <v>1.6555870340016965</v>
      </c>
      <c r="R66" s="123">
        <f t="shared" si="27"/>
        <v>2.5013693721919368</v>
      </c>
      <c r="S66" s="123">
        <f t="shared" si="27"/>
        <v>2.9418028474138223</v>
      </c>
      <c r="T66" s="123">
        <f t="shared" si="27"/>
        <v>1.723764835188756</v>
      </c>
      <c r="U66" s="123">
        <f t="shared" si="27"/>
        <v>1.7584129375546034</v>
      </c>
      <c r="V66" s="123">
        <f t="shared" si="27"/>
        <v>1.9987129966911381</v>
      </c>
      <c r="W66" s="123">
        <f t="shared" si="27"/>
        <v>1.7767556913595144</v>
      </c>
      <c r="X66" s="123">
        <f t="shared" si="27"/>
        <v>2.1177920034164659</v>
      </c>
      <c r="Y66" s="123">
        <f t="shared" si="27"/>
        <v>6.8028532353788771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1.6077112298322662</v>
      </c>
      <c r="D67" s="99">
        <f>RES_hhdet_in_fech!D67/RES_summary!D$21</f>
        <v>0.93471640436958647</v>
      </c>
      <c r="E67" s="99">
        <f>RES_hhdet_in_fech!E67/RES_summary!E$21</f>
        <v>2.2990453426693906</v>
      </c>
      <c r="F67" s="99">
        <f>RES_hhdet_in_fech!F67/RES_summary!F$21</f>
        <v>0.99940243961142994</v>
      </c>
      <c r="G67" s="99">
        <f>RES_hhdet_in_fech!G67/RES_summary!G$21</f>
        <v>2.2996502106874503</v>
      </c>
      <c r="H67" s="99">
        <f>RES_hhdet_in_fech!H67/RES_summary!H$21</f>
        <v>2.7472841715007985</v>
      </c>
      <c r="I67" s="99">
        <f>RES_hhdet_in_fech!I67/RES_summary!I$21</f>
        <v>1.5587032536223189</v>
      </c>
      <c r="J67" s="99">
        <f>RES_hhdet_in_fech!J67/RES_summary!J$21</f>
        <v>0.32955891068957882</v>
      </c>
      <c r="K67" s="99">
        <f>RES_hhdet_in_fech!K67/RES_summary!K$21</f>
        <v>1.6093629269920549</v>
      </c>
      <c r="L67" s="99">
        <f>RES_hhdet_in_fech!L67/RES_summary!L$21</f>
        <v>2.245706236634271</v>
      </c>
      <c r="M67" s="99">
        <f>RES_hhdet_in_fech!M67/RES_summary!M$21</f>
        <v>2.1274426775010222</v>
      </c>
      <c r="N67" s="99">
        <f>RES_hhdet_in_fech!N67/RES_summary!N$21</f>
        <v>5.4685135290731566</v>
      </c>
      <c r="O67" s="99">
        <f>RES_hhdet_in_fech!O67/RES_summary!O$21</f>
        <v>1.4665723083490003</v>
      </c>
      <c r="P67" s="99">
        <f>RES_hhdet_in_fech!P67/RES_summary!P$21</f>
        <v>1.1097311863407129</v>
      </c>
      <c r="Q67" s="99">
        <f>RES_hhdet_in_fech!Q67/RES_summary!Q$21</f>
        <v>1.6555870340016965</v>
      </c>
      <c r="R67" s="99">
        <f>RES_hhdet_in_fech!R67/RES_summary!R$21</f>
        <v>2.5013693721919368</v>
      </c>
      <c r="S67" s="99">
        <f>RES_hhdet_in_fech!S67/RES_summary!S$21</f>
        <v>2.9418028474138223</v>
      </c>
      <c r="T67" s="99">
        <f>RES_hhdet_in_fech!T67/RES_summary!T$21</f>
        <v>1.723764835188756</v>
      </c>
      <c r="U67" s="99">
        <f>RES_hhdet_in_fech!U67/RES_summary!U$21</f>
        <v>1.7584129375546034</v>
      </c>
      <c r="V67" s="99">
        <f>RES_hhdet_in_fech!V67/RES_summary!V$21</f>
        <v>1.9987129966911381</v>
      </c>
      <c r="W67" s="99">
        <f>RES_hhdet_in_fech!W67/RES_summary!W$21</f>
        <v>1.7767556913595144</v>
      </c>
      <c r="X67" s="99">
        <f>RES_hhdet_in_fech!X67/RES_summary!X$21</f>
        <v>2.1177920034164659</v>
      </c>
      <c r="Y67" s="99">
        <f>RES_hhdet_in_fech!Y67/RES_summary!Y$21</f>
        <v>6.8028532353788771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14.795602049847579</v>
      </c>
      <c r="D68" s="123">
        <v>15.42655975316994</v>
      </c>
      <c r="E68" s="123">
        <v>14.648685907256484</v>
      </c>
      <c r="F68" s="123">
        <v>15.603757470071997</v>
      </c>
      <c r="G68" s="123">
        <v>14.598879267291693</v>
      </c>
      <c r="H68" s="123">
        <v>14.515315524922045</v>
      </c>
      <c r="I68" s="123">
        <v>12.65839379172137</v>
      </c>
      <c r="J68" s="123">
        <v>13.299440803906597</v>
      </c>
      <c r="K68" s="123">
        <v>15.554227961901896</v>
      </c>
      <c r="L68" s="123">
        <v>14.584718777849146</v>
      </c>
      <c r="M68" s="123">
        <v>14.554593686680573</v>
      </c>
      <c r="N68" s="123">
        <v>13.561926876646138</v>
      </c>
      <c r="O68" s="123">
        <v>13.815762107647119</v>
      </c>
      <c r="P68" s="123">
        <v>13.320902865934132</v>
      </c>
      <c r="Q68" s="123">
        <v>12.603090502689273</v>
      </c>
      <c r="R68" s="123">
        <v>13.53540237455208</v>
      </c>
      <c r="S68" s="123">
        <v>13.55437614984192</v>
      </c>
      <c r="T68" s="123">
        <v>12.610060733129332</v>
      </c>
      <c r="U68" s="123">
        <v>12.864099220540172</v>
      </c>
      <c r="V68" s="123">
        <v>12.653917453343071</v>
      </c>
      <c r="W68" s="123">
        <v>13.214082964754356</v>
      </c>
      <c r="X68" s="123">
        <v>12.906094484691099</v>
      </c>
      <c r="Y68" s="123">
        <v>12.535448256892195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18.49101274313113</v>
      </c>
      <c r="D69" s="99">
        <v>15.371788612972965</v>
      </c>
      <c r="E69" s="99">
        <v>15.721153905270231</v>
      </c>
      <c r="F69" s="99">
        <v>15.380605846767388</v>
      </c>
      <c r="G69" s="99">
        <v>16.653409522715904</v>
      </c>
      <c r="H69" s="99">
        <v>19.746146908909697</v>
      </c>
      <c r="I69" s="99">
        <v>18.435687740641495</v>
      </c>
      <c r="J69" s="99">
        <v>18.382251508255123</v>
      </c>
      <c r="K69" s="99">
        <v>21.374425555841533</v>
      </c>
      <c r="L69" s="99">
        <v>19.097421527663354</v>
      </c>
      <c r="M69" s="99">
        <v>17.439619753119427</v>
      </c>
      <c r="N69" s="99">
        <v>16.301315266106307</v>
      </c>
      <c r="O69" s="99">
        <v>17.097119895415101</v>
      </c>
      <c r="P69" s="99">
        <v>15.213692226205147</v>
      </c>
      <c r="Q69" s="99">
        <v>15.76788112774271</v>
      </c>
      <c r="R69" s="99">
        <v>14.062096727229539</v>
      </c>
      <c r="S69" s="99">
        <v>15.674947199496135</v>
      </c>
      <c r="T69" s="99">
        <v>14.789279508977364</v>
      </c>
      <c r="U69" s="99">
        <v>14.22177169902276</v>
      </c>
      <c r="V69" s="99">
        <v>14.232893250050369</v>
      </c>
      <c r="W69" s="99">
        <v>14.444166709656004</v>
      </c>
      <c r="X69" s="99">
        <v>14.812442377346107</v>
      </c>
      <c r="Y69" s="99">
        <v>15.252100582357924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9.0563415970197418</v>
      </c>
      <c r="E70" s="99">
        <v>9.7384446267020337</v>
      </c>
      <c r="F70" s="99">
        <v>9.3891265783425677</v>
      </c>
      <c r="G70" s="99">
        <v>11.017454009513154</v>
      </c>
      <c r="H70" s="99">
        <v>13.034291256457175</v>
      </c>
      <c r="I70" s="99">
        <v>12.286050455525601</v>
      </c>
      <c r="J70" s="99">
        <v>12.331850442319254</v>
      </c>
      <c r="K70" s="99">
        <v>14.545356484558226</v>
      </c>
      <c r="L70" s="99">
        <v>13.1264589540363</v>
      </c>
      <c r="M70" s="99">
        <v>12.143359351982363</v>
      </c>
      <c r="N70" s="99">
        <v>11.434148814512412</v>
      </c>
      <c r="O70" s="99">
        <v>12.506436270099021</v>
      </c>
      <c r="P70" s="99">
        <v>11.500596507771906</v>
      </c>
      <c r="Q70" s="99">
        <v>12.290193674872631</v>
      </c>
      <c r="R70" s="99">
        <v>0</v>
      </c>
      <c r="S70" s="99">
        <v>12.731066394057413</v>
      </c>
      <c r="T70" s="99">
        <v>12.119575747007891</v>
      </c>
      <c r="U70" s="99">
        <v>11.725785667790738</v>
      </c>
      <c r="V70" s="99">
        <v>11.814146105455082</v>
      </c>
      <c r="W70" s="99">
        <v>12.139171817684703</v>
      </c>
      <c r="X70" s="99">
        <v>12.498864861578813</v>
      </c>
      <c r="Y70" s="99">
        <v>12.822493373309999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1.5281009080524939</v>
      </c>
      <c r="E71" s="102">
        <v>2.4041355490123735</v>
      </c>
      <c r="F71" s="102">
        <v>1.8429419483427769</v>
      </c>
      <c r="G71" s="102">
        <v>3.7107372981242293</v>
      </c>
      <c r="H71" s="102">
        <v>4.0670982982003308</v>
      </c>
      <c r="I71" s="102">
        <v>3.8103108752844053</v>
      </c>
      <c r="J71" s="102">
        <v>3.7086588538755993</v>
      </c>
      <c r="K71" s="102">
        <v>4.4508297670630252</v>
      </c>
      <c r="L71" s="102">
        <v>3.9460791441892846</v>
      </c>
      <c r="M71" s="102">
        <v>3.4852405734912546</v>
      </c>
      <c r="N71" s="102">
        <v>2.7185759715809894</v>
      </c>
      <c r="O71" s="102">
        <v>3.177896045975841</v>
      </c>
      <c r="P71" s="102">
        <v>2.7144672677690025</v>
      </c>
      <c r="Q71" s="102">
        <v>2.7485853408076593</v>
      </c>
      <c r="R71" s="102">
        <v>0</v>
      </c>
      <c r="S71" s="102">
        <v>3.0883332190795771</v>
      </c>
      <c r="T71" s="102">
        <v>2.6806646056007306</v>
      </c>
      <c r="U71" s="102">
        <v>2.328734909536835</v>
      </c>
      <c r="V71" s="102">
        <v>2.2020139498969789</v>
      </c>
      <c r="W71" s="102">
        <v>2.6892520018232458</v>
      </c>
      <c r="X71" s="102">
        <v>2.8205500273405604</v>
      </c>
      <c r="Y71" s="102">
        <v>2.5016272107646467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7.5282406889672471</v>
      </c>
      <c r="E72" s="105">
        <v>7.3343090776896602</v>
      </c>
      <c r="F72" s="105">
        <v>7.5461846299997903</v>
      </c>
      <c r="G72" s="105">
        <v>7.3067167113889244</v>
      </c>
      <c r="H72" s="105">
        <v>8.9671929582568453</v>
      </c>
      <c r="I72" s="105">
        <v>8.4757395802411963</v>
      </c>
      <c r="J72" s="105">
        <v>8.6231915884436532</v>
      </c>
      <c r="K72" s="105">
        <v>10.094526717495203</v>
      </c>
      <c r="L72" s="105">
        <v>9.1803798098470164</v>
      </c>
      <c r="M72" s="105">
        <v>8.6581187784911098</v>
      </c>
      <c r="N72" s="105">
        <v>8.7155728429314241</v>
      </c>
      <c r="O72" s="105">
        <v>9.3285402241231807</v>
      </c>
      <c r="P72" s="105">
        <v>8.7861292400029036</v>
      </c>
      <c r="Q72" s="105">
        <v>9.5416083340649731</v>
      </c>
      <c r="R72" s="105">
        <v>0</v>
      </c>
      <c r="S72" s="105">
        <v>9.6427331749778329</v>
      </c>
      <c r="T72" s="105">
        <v>9.4389111414071607</v>
      </c>
      <c r="U72" s="105">
        <v>9.3970507582539025</v>
      </c>
      <c r="V72" s="105">
        <v>9.6121321555581059</v>
      </c>
      <c r="W72" s="105">
        <v>9.4499198158614561</v>
      </c>
      <c r="X72" s="105">
        <v>9.6783148342382539</v>
      </c>
      <c r="Y72" s="105">
        <v>10.32086616254535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18.754870753426928</v>
      </c>
      <c r="D73" s="102">
        <v>18.77327099802012</v>
      </c>
      <c r="E73" s="102">
        <v>18.503636969279743</v>
      </c>
      <c r="F73" s="102">
        <v>18.759883502047163</v>
      </c>
      <c r="G73" s="102">
        <v>17.730056669234354</v>
      </c>
      <c r="H73" s="102">
        <v>17.612826025557265</v>
      </c>
      <c r="I73" s="102">
        <v>17.248688761625807</v>
      </c>
      <c r="J73" s="102">
        <v>17.955249844207842</v>
      </c>
      <c r="K73" s="102">
        <v>19.102779744522525</v>
      </c>
      <c r="L73" s="102">
        <v>18.285255415076932</v>
      </c>
      <c r="M73" s="102">
        <v>17.773911370205081</v>
      </c>
      <c r="N73" s="102">
        <v>16.731681996183163</v>
      </c>
      <c r="O73" s="102">
        <v>16.784375718086089</v>
      </c>
      <c r="P73" s="102">
        <v>16.480790353469359</v>
      </c>
      <c r="Q73" s="102">
        <v>16.091152758160217</v>
      </c>
      <c r="R73" s="102">
        <v>16.360995792931675</v>
      </c>
      <c r="S73" s="102">
        <v>16.008064431609036</v>
      </c>
      <c r="T73" s="102">
        <v>15.104364074871231</v>
      </c>
      <c r="U73" s="102">
        <v>14.944774135620575</v>
      </c>
      <c r="V73" s="102">
        <v>14.791956208705438</v>
      </c>
      <c r="W73" s="102">
        <v>15.472505437894096</v>
      </c>
      <c r="X73" s="102">
        <v>0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12.851642721425593</v>
      </c>
      <c r="D74" s="105">
        <v>12.917499589493508</v>
      </c>
      <c r="E74" s="105">
        <v>12.708899489869365</v>
      </c>
      <c r="F74" s="105">
        <v>12.935213135407954</v>
      </c>
      <c r="G74" s="105">
        <v>12.433741006609987</v>
      </c>
      <c r="H74" s="105">
        <v>12.226842624132088</v>
      </c>
      <c r="I74" s="105">
        <v>12.028397541807388</v>
      </c>
      <c r="J74" s="105">
        <v>12.538693982368978</v>
      </c>
      <c r="K74" s="105">
        <v>13.389148498808975</v>
      </c>
      <c r="L74" s="105">
        <v>12.866999834446291</v>
      </c>
      <c r="M74" s="105">
        <v>12.552018254501276</v>
      </c>
      <c r="N74" s="105">
        <v>11.734401699714358</v>
      </c>
      <c r="O74" s="105">
        <v>12.063882432730104</v>
      </c>
      <c r="P74" s="105">
        <v>12.104823395913369</v>
      </c>
      <c r="Q74" s="105">
        <v>12.088106812175544</v>
      </c>
      <c r="R74" s="105">
        <v>12.582485077705297</v>
      </c>
      <c r="S74" s="105">
        <v>12.474276659054336</v>
      </c>
      <c r="T74" s="105">
        <v>11.868228922706001</v>
      </c>
      <c r="U74" s="105">
        <v>11.790020677636026</v>
      </c>
      <c r="V74" s="105">
        <v>11.755048847583792</v>
      </c>
      <c r="W74" s="105">
        <v>12.559868821699595</v>
      </c>
      <c r="X74" s="105">
        <v>12.821259182963741</v>
      </c>
      <c r="Y74" s="105">
        <v>12.383869218165433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3.7307082532635745</v>
      </c>
      <c r="D75" s="99">
        <v>3.8244615919673954</v>
      </c>
      <c r="E75" s="99">
        <v>3.6405358491516115</v>
      </c>
      <c r="F75" s="99">
        <v>3.769060023758855</v>
      </c>
      <c r="G75" s="99">
        <v>4.0300899138625166</v>
      </c>
      <c r="H75" s="99">
        <v>3.6028280327555779</v>
      </c>
      <c r="I75" s="99">
        <v>3.5717145818739029</v>
      </c>
      <c r="J75" s="99">
        <v>3.6539420936745031</v>
      </c>
      <c r="K75" s="99">
        <v>3.9190091022313305</v>
      </c>
      <c r="L75" s="99">
        <v>3.7762483225658583</v>
      </c>
      <c r="M75" s="99">
        <v>3.5874133246114654</v>
      </c>
      <c r="N75" s="99">
        <v>2.8134826667762356</v>
      </c>
      <c r="O75" s="99">
        <v>3.080218510392617</v>
      </c>
      <c r="P75" s="99">
        <v>2.972820739231461</v>
      </c>
      <c r="Q75" s="99">
        <v>2.7911704345271633</v>
      </c>
      <c r="R75" s="99">
        <v>3.1937095557109427</v>
      </c>
      <c r="S75" s="99">
        <v>3.1387998424314838</v>
      </c>
      <c r="T75" s="99">
        <v>2.7264992649968929</v>
      </c>
      <c r="U75" s="99">
        <v>2.446430555594818</v>
      </c>
      <c r="V75" s="99">
        <v>2.2726391150230771</v>
      </c>
      <c r="W75" s="99">
        <v>2.9078225596093406</v>
      </c>
      <c r="X75" s="99">
        <v>2.9721734386355734</v>
      </c>
      <c r="Y75" s="99">
        <v>2.3464287595547617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9.1209344681620177</v>
      </c>
      <c r="D76" s="99">
        <v>9.093037997526114</v>
      </c>
      <c r="E76" s="99">
        <v>9.0683636407177524</v>
      </c>
      <c r="F76" s="99">
        <v>9.1661531116490984</v>
      </c>
      <c r="G76" s="99">
        <v>8.4036510927474666</v>
      </c>
      <c r="H76" s="99">
        <v>8.6240145913765076</v>
      </c>
      <c r="I76" s="99">
        <v>8.4566829599334863</v>
      </c>
      <c r="J76" s="99">
        <v>8.8847518886944759</v>
      </c>
      <c r="K76" s="99">
        <v>9.4701393965776468</v>
      </c>
      <c r="L76" s="99">
        <v>9.0907515118804358</v>
      </c>
      <c r="M76" s="99">
        <v>8.9646049298898127</v>
      </c>
      <c r="N76" s="99">
        <v>8.9209190329381212</v>
      </c>
      <c r="O76" s="99">
        <v>8.9836639223374863</v>
      </c>
      <c r="P76" s="99">
        <v>9.1320026566819088</v>
      </c>
      <c r="Q76" s="99">
        <v>9.2969363776483807</v>
      </c>
      <c r="R76" s="99">
        <v>9.3887755219943543</v>
      </c>
      <c r="S76" s="99">
        <v>9.3354768166228546</v>
      </c>
      <c r="T76" s="99">
        <v>9.1417296577091065</v>
      </c>
      <c r="U76" s="99">
        <v>9.3435901220412045</v>
      </c>
      <c r="V76" s="99">
        <v>9.4824097325607131</v>
      </c>
      <c r="W76" s="99">
        <v>9.6520462620902503</v>
      </c>
      <c r="X76" s="99">
        <v>9.8490857443281694</v>
      </c>
      <c r="Y76" s="99">
        <v>10.03744045861067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6.9222001104570809</v>
      </c>
      <c r="D77" s="123">
        <v>7.6445212722526552</v>
      </c>
      <c r="E77" s="123">
        <v>7.3518684677989317</v>
      </c>
      <c r="F77" s="123">
        <v>7.7375232196613366</v>
      </c>
      <c r="G77" s="123">
        <v>7.4629451727402758</v>
      </c>
      <c r="H77" s="123">
        <v>7.4567970931943552</v>
      </c>
      <c r="I77" s="123">
        <v>6.9673284853137361</v>
      </c>
      <c r="J77" s="123">
        <v>6.8074913910481936</v>
      </c>
      <c r="K77" s="123">
        <v>7.1686234393498207</v>
      </c>
      <c r="L77" s="123">
        <v>6.6661254278349658</v>
      </c>
      <c r="M77" s="123">
        <v>6.2308093879472599</v>
      </c>
      <c r="N77" s="123">
        <v>6.3011457538183633</v>
      </c>
      <c r="O77" s="123">
        <v>6.5438581486553895</v>
      </c>
      <c r="P77" s="123">
        <v>6.5923969779113039</v>
      </c>
      <c r="Q77" s="123">
        <v>6.5421888266893617</v>
      </c>
      <c r="R77" s="123">
        <v>6.872280129636505</v>
      </c>
      <c r="S77" s="123">
        <v>6.662732823151126</v>
      </c>
      <c r="T77" s="123">
        <v>6.4947006822730593</v>
      </c>
      <c r="U77" s="123">
        <v>6.5511397034768084</v>
      </c>
      <c r="V77" s="123">
        <v>7.3068150273973336</v>
      </c>
      <c r="W77" s="123">
        <v>6.9546234724849194</v>
      </c>
      <c r="X77" s="123">
        <v>7.0686183620189773</v>
      </c>
      <c r="Y77" s="123">
        <v>5.8317687949716017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7.8791518110091623</v>
      </c>
      <c r="D78" s="99">
        <v>7.1941283408724646</v>
      </c>
      <c r="E78" s="99">
        <v>7.4383176819730839</v>
      </c>
      <c r="F78" s="99">
        <v>7.4360044739429574</v>
      </c>
      <c r="G78" s="99">
        <v>8.1877433192690532</v>
      </c>
      <c r="H78" s="99">
        <v>9.8118847980548409</v>
      </c>
      <c r="I78" s="99">
        <v>9.1799647740097754</v>
      </c>
      <c r="J78" s="99">
        <v>8.5850160662571913</v>
      </c>
      <c r="K78" s="99">
        <v>9.6641362353247153</v>
      </c>
      <c r="L78" s="99">
        <v>8.8826969845540678</v>
      </c>
      <c r="M78" s="99">
        <v>7.8835300504739401</v>
      </c>
      <c r="N78" s="99">
        <v>7.950856254925343</v>
      </c>
      <c r="O78" s="99">
        <v>8.9254110807890452</v>
      </c>
      <c r="P78" s="99">
        <v>7.8696985780683208</v>
      </c>
      <c r="Q78" s="99">
        <v>7.8747921428470882</v>
      </c>
      <c r="R78" s="99">
        <v>9.8710801270928084</v>
      </c>
      <c r="S78" s="99">
        <v>8.83790776765602</v>
      </c>
      <c r="T78" s="99">
        <v>8.8382907691719979</v>
      </c>
      <c r="U78" s="99">
        <v>9.9099154606068858</v>
      </c>
      <c r="V78" s="99">
        <v>9.7531142808273668</v>
      </c>
      <c r="W78" s="99">
        <v>9.3897563871163285</v>
      </c>
      <c r="X78" s="99">
        <v>9.1888027825518908</v>
      </c>
      <c r="Y78" s="99">
        <v>9.0654080779024628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6.9154252311611364</v>
      </c>
      <c r="D79" s="110">
        <v>7.6518506934305268</v>
      </c>
      <c r="E79" s="110">
        <v>7.350256768612847</v>
      </c>
      <c r="F79" s="110">
        <v>7.7428914297179965</v>
      </c>
      <c r="G79" s="110">
        <v>7.4502442003195819</v>
      </c>
      <c r="H79" s="110">
        <v>7.4199283080383909</v>
      </c>
      <c r="I79" s="110">
        <v>6.9388533068523319</v>
      </c>
      <c r="J79" s="110">
        <v>6.7894904178062463</v>
      </c>
      <c r="K79" s="110">
        <v>7.1486697702730408</v>
      </c>
      <c r="L79" s="110">
        <v>6.6500485476095044</v>
      </c>
      <c r="M79" s="110">
        <v>6.220090220182362</v>
      </c>
      <c r="N79" s="110">
        <v>6.2876172000370261</v>
      </c>
      <c r="O79" s="110">
        <v>6.522443831311616</v>
      </c>
      <c r="P79" s="110">
        <v>6.5742870427592806</v>
      </c>
      <c r="Q79" s="110">
        <v>6.5171968784406005</v>
      </c>
      <c r="R79" s="110">
        <v>6.7830095845620768</v>
      </c>
      <c r="S79" s="110">
        <v>6.6151978088663945</v>
      </c>
      <c r="T79" s="110">
        <v>6.4500004858235807</v>
      </c>
      <c r="U79" s="110">
        <v>6.5025409472070104</v>
      </c>
      <c r="V79" s="110">
        <v>7.2792471625688568</v>
      </c>
      <c r="W79" s="110">
        <v>6.904834509546359</v>
      </c>
      <c r="X79" s="110">
        <v>7.0130081436955001</v>
      </c>
      <c r="Y79" s="110">
        <v>5.7205100655057297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119.60088678485749</v>
      </c>
      <c r="D81" s="118">
        <f t="shared" si="28"/>
        <v>123.72714803714865</v>
      </c>
      <c r="E81" s="118">
        <f t="shared" si="28"/>
        <v>127.81794482925174</v>
      </c>
      <c r="F81" s="118">
        <f t="shared" si="28"/>
        <v>127.66686074837629</v>
      </c>
      <c r="G81" s="118">
        <f t="shared" si="28"/>
        <v>124.74284595542986</v>
      </c>
      <c r="H81" s="118">
        <f t="shared" si="28"/>
        <v>119.97177304242794</v>
      </c>
      <c r="I81" s="118">
        <f t="shared" si="28"/>
        <v>123.76708099204757</v>
      </c>
      <c r="J81" s="118">
        <f t="shared" si="28"/>
        <v>103.71704355217165</v>
      </c>
      <c r="K81" s="118">
        <f t="shared" si="28"/>
        <v>95.701563950702706</v>
      </c>
      <c r="L81" s="118">
        <f t="shared" si="28"/>
        <v>91.051933478377677</v>
      </c>
      <c r="M81" s="118">
        <f t="shared" si="28"/>
        <v>99.617438710482716</v>
      </c>
      <c r="N81" s="118">
        <f t="shared" si="28"/>
        <v>107.8791246368795</v>
      </c>
      <c r="O81" s="118">
        <f t="shared" si="28"/>
        <v>90.224877910250541</v>
      </c>
      <c r="P81" s="118">
        <f t="shared" si="28"/>
        <v>84.985964080950509</v>
      </c>
      <c r="Q81" s="118">
        <f t="shared" si="28"/>
        <v>84.816717023141081</v>
      </c>
      <c r="R81" s="118">
        <f t="shared" ref="R81:V81" si="29">R82+R85+R87+R100</f>
        <v>75.78846688319544</v>
      </c>
      <c r="S81" s="118">
        <f t="shared" si="29"/>
        <v>74.491020875152216</v>
      </c>
      <c r="T81" s="118">
        <f t="shared" si="29"/>
        <v>68.395663012949541</v>
      </c>
      <c r="U81" s="118">
        <f t="shared" si="29"/>
        <v>66.277238718418118</v>
      </c>
      <c r="V81" s="118">
        <f t="shared" si="29"/>
        <v>63.199374154631862</v>
      </c>
      <c r="W81" s="118">
        <f t="shared" ref="W81:Y81" si="30">W82+W85+W87+W100</f>
        <v>63.000279540354128</v>
      </c>
      <c r="X81" s="118">
        <f t="shared" si="30"/>
        <v>62.311892568880459</v>
      </c>
      <c r="Y81" s="118">
        <f t="shared" si="30"/>
        <v>63.576779698058324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96.18532897533585</v>
      </c>
      <c r="D82" s="123">
        <f t="shared" si="31"/>
        <v>99.543869148444983</v>
      </c>
      <c r="E82" s="123">
        <f t="shared" si="31"/>
        <v>103.44002662080665</v>
      </c>
      <c r="F82" s="123">
        <f t="shared" si="31"/>
        <v>103.09991259225234</v>
      </c>
      <c r="G82" s="123">
        <f t="shared" si="31"/>
        <v>100.38465442988677</v>
      </c>
      <c r="H82" s="123">
        <f t="shared" si="31"/>
        <v>95.545521108489837</v>
      </c>
      <c r="I82" s="123">
        <f t="shared" si="31"/>
        <v>102.71510142217841</v>
      </c>
      <c r="J82" s="123">
        <f t="shared" si="31"/>
        <v>83.235401950993861</v>
      </c>
      <c r="K82" s="123">
        <f t="shared" si="31"/>
        <v>71.455002274077671</v>
      </c>
      <c r="L82" s="123">
        <f t="shared" si="31"/>
        <v>67.357588035023454</v>
      </c>
      <c r="M82" s="123">
        <f t="shared" si="31"/>
        <v>76.555664387496492</v>
      </c>
      <c r="N82" s="123">
        <f t="shared" si="31"/>
        <v>82.447309835236837</v>
      </c>
      <c r="O82" s="123">
        <f t="shared" si="31"/>
        <v>67.463564992439601</v>
      </c>
      <c r="P82" s="123">
        <f t="shared" si="31"/>
        <v>63.162746619099508</v>
      </c>
      <c r="Q82" s="123">
        <f t="shared" si="31"/>
        <v>63.657422116701497</v>
      </c>
      <c r="R82" s="123">
        <f t="shared" ref="R82:V82" si="32">SUM(R83:R84)</f>
        <v>52.621790786255744</v>
      </c>
      <c r="S82" s="123">
        <f t="shared" si="32"/>
        <v>50.98984840923795</v>
      </c>
      <c r="T82" s="123">
        <f t="shared" si="32"/>
        <v>46.693254978896483</v>
      </c>
      <c r="U82" s="123">
        <f t="shared" si="32"/>
        <v>43.581438248331047</v>
      </c>
      <c r="V82" s="123">
        <f t="shared" si="32"/>
        <v>39.629267861528589</v>
      </c>
      <c r="W82" s="123">
        <f t="shared" ref="W82:Y82" si="33">SUM(W83:W84)</f>
        <v>40.139006944865216</v>
      </c>
      <c r="X82" s="123">
        <f t="shared" si="33"/>
        <v>39.887124496240759</v>
      </c>
      <c r="Y82" s="123">
        <f t="shared" si="33"/>
        <v>38.125148313305544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95.721477183115326</v>
      </c>
      <c r="D83" s="99">
        <v>99.039805486763569</v>
      </c>
      <c r="E83" s="99">
        <v>102.9365635752855</v>
      </c>
      <c r="F83" s="99">
        <v>102.5552387456159</v>
      </c>
      <c r="G83" s="99">
        <v>99.851762687188284</v>
      </c>
      <c r="H83" s="99">
        <v>95.041820719196465</v>
      </c>
      <c r="I83" s="99">
        <v>102.19779837683565</v>
      </c>
      <c r="J83" s="99">
        <v>82.807428822713177</v>
      </c>
      <c r="K83" s="99">
        <v>71.063028372116932</v>
      </c>
      <c r="L83" s="99">
        <v>67.002530015779357</v>
      </c>
      <c r="M83" s="99">
        <v>76.146921196254027</v>
      </c>
      <c r="N83" s="99">
        <v>82.050292706303708</v>
      </c>
      <c r="O83" s="99">
        <v>67.103381947803925</v>
      </c>
      <c r="P83" s="99">
        <v>62.812610838453601</v>
      </c>
      <c r="Q83" s="99">
        <v>63.320392219879004</v>
      </c>
      <c r="R83" s="99">
        <v>52.340338784332559</v>
      </c>
      <c r="S83" s="99">
        <v>50.713587120712326</v>
      </c>
      <c r="T83" s="99">
        <v>46.43677809728338</v>
      </c>
      <c r="U83" s="99">
        <v>43.338900392859976</v>
      </c>
      <c r="V83" s="99">
        <v>39.406219154718414</v>
      </c>
      <c r="W83" s="99">
        <v>39.910920613546665</v>
      </c>
      <c r="X83" s="99">
        <v>39.658305316293131</v>
      </c>
      <c r="Y83" s="99">
        <v>37.904260121933234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0.46385179222052975</v>
      </c>
      <c r="D84" s="99">
        <v>0.50406366168141559</v>
      </c>
      <c r="E84" s="99">
        <v>0.50346304552114018</v>
      </c>
      <c r="F84" s="99">
        <v>0.54467384663644303</v>
      </c>
      <c r="G84" s="99">
        <v>0.5328917426984785</v>
      </c>
      <c r="H84" s="99">
        <v>0.50370038929337291</v>
      </c>
      <c r="I84" s="99">
        <v>0.51730304534276117</v>
      </c>
      <c r="J84" s="99">
        <v>0.42797312828067774</v>
      </c>
      <c r="K84" s="99">
        <v>0.39197390196073667</v>
      </c>
      <c r="L84" s="99">
        <v>0.35505801924409053</v>
      </c>
      <c r="M84" s="99">
        <v>0.40874319124246128</v>
      </c>
      <c r="N84" s="99">
        <v>0.39701712893313396</v>
      </c>
      <c r="O84" s="99">
        <v>0.36018304463567619</v>
      </c>
      <c r="P84" s="99">
        <v>0.35013578064590539</v>
      </c>
      <c r="Q84" s="99">
        <v>0.33702989682249346</v>
      </c>
      <c r="R84" s="99">
        <v>0.28145200192318237</v>
      </c>
      <c r="S84" s="99">
        <v>0.27626128852562543</v>
      </c>
      <c r="T84" s="99">
        <v>0.25647688161310506</v>
      </c>
      <c r="U84" s="99">
        <v>0.24253785547106824</v>
      </c>
      <c r="V84" s="99">
        <v>0.22304870681017269</v>
      </c>
      <c r="W84" s="99">
        <v>0.22808633131854872</v>
      </c>
      <c r="X84" s="99">
        <v>0.22881917994763126</v>
      </c>
      <c r="Y84" s="99">
        <v>0.22088819137230875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1.6159721974197447</v>
      </c>
      <c r="D85" s="123">
        <f t="shared" si="34"/>
        <v>0.93721631129807581</v>
      </c>
      <c r="E85" s="123">
        <f t="shared" si="34"/>
        <v>2.2981208016045285</v>
      </c>
      <c r="F85" s="123">
        <f t="shared" si="34"/>
        <v>0.99882656540523507</v>
      </c>
      <c r="G85" s="123">
        <f t="shared" si="34"/>
        <v>2.2998463755229688</v>
      </c>
      <c r="H85" s="123">
        <f t="shared" si="34"/>
        <v>2.7478817429941977</v>
      </c>
      <c r="I85" s="123">
        <f t="shared" si="34"/>
        <v>1.558960508254924</v>
      </c>
      <c r="J85" s="123">
        <f t="shared" si="34"/>
        <v>0.32991026493692027</v>
      </c>
      <c r="K85" s="123">
        <f t="shared" si="34"/>
        <v>1.609194214114249</v>
      </c>
      <c r="L85" s="123">
        <f t="shared" si="34"/>
        <v>2.2454465556937668</v>
      </c>
      <c r="M85" s="123">
        <f t="shared" si="34"/>
        <v>2.1281631170006676</v>
      </c>
      <c r="N85" s="123">
        <f t="shared" si="34"/>
        <v>5.4704220504034176</v>
      </c>
      <c r="O85" s="123">
        <f t="shared" si="34"/>
        <v>1.4667659962214017</v>
      </c>
      <c r="P85" s="123">
        <f t="shared" si="34"/>
        <v>1.1094983849050744</v>
      </c>
      <c r="Q85" s="123">
        <f t="shared" si="34"/>
        <v>1.6555966810146709</v>
      </c>
      <c r="R85" s="123">
        <f t="shared" si="34"/>
        <v>2.5009932389613239</v>
      </c>
      <c r="S85" s="123">
        <f t="shared" si="34"/>
        <v>2.9423173601477317</v>
      </c>
      <c r="T85" s="123">
        <f t="shared" si="34"/>
        <v>1.7237570443288137</v>
      </c>
      <c r="U85" s="123">
        <f t="shared" si="34"/>
        <v>1.7582723319829956</v>
      </c>
      <c r="V85" s="123">
        <f t="shared" si="34"/>
        <v>1.998778107991712</v>
      </c>
      <c r="W85" s="123">
        <f t="shared" si="34"/>
        <v>1.7767815748349165</v>
      </c>
      <c r="X85" s="123">
        <f t="shared" si="34"/>
        <v>2.1181770194714824</v>
      </c>
      <c r="Y85" s="123">
        <f t="shared" si="34"/>
        <v>6.8032566862309194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1.6159721974197447</v>
      </c>
      <c r="D86" s="99">
        <f>RES_hhdet_in_fech!D86/RES_summary!D$21</f>
        <v>0.93721631129807581</v>
      </c>
      <c r="E86" s="99">
        <f>RES_hhdet_in_fech!E86/RES_summary!E$21</f>
        <v>2.2981208016045285</v>
      </c>
      <c r="F86" s="99">
        <f>RES_hhdet_in_fech!F86/RES_summary!F$21</f>
        <v>0.99882656540523507</v>
      </c>
      <c r="G86" s="99">
        <f>RES_hhdet_in_fech!G86/RES_summary!G$21</f>
        <v>2.2998463755229688</v>
      </c>
      <c r="H86" s="99">
        <f>RES_hhdet_in_fech!H86/RES_summary!H$21</f>
        <v>2.7478817429941977</v>
      </c>
      <c r="I86" s="99">
        <f>RES_hhdet_in_fech!I86/RES_summary!I$21</f>
        <v>1.558960508254924</v>
      </c>
      <c r="J86" s="99">
        <f>RES_hhdet_in_fech!J86/RES_summary!J$21</f>
        <v>0.32991026493692027</v>
      </c>
      <c r="K86" s="99">
        <f>RES_hhdet_in_fech!K86/RES_summary!K$21</f>
        <v>1.609194214114249</v>
      </c>
      <c r="L86" s="99">
        <f>RES_hhdet_in_fech!L86/RES_summary!L$21</f>
        <v>2.2454465556937668</v>
      </c>
      <c r="M86" s="99">
        <f>RES_hhdet_in_fech!M86/RES_summary!M$21</f>
        <v>2.1281631170006676</v>
      </c>
      <c r="N86" s="99">
        <f>RES_hhdet_in_fech!N86/RES_summary!N$21</f>
        <v>5.4704220504034176</v>
      </c>
      <c r="O86" s="99">
        <f>RES_hhdet_in_fech!O86/RES_summary!O$21</f>
        <v>1.4667659962214017</v>
      </c>
      <c r="P86" s="99">
        <f>RES_hhdet_in_fech!P86/RES_summary!P$21</f>
        <v>1.1094983849050744</v>
      </c>
      <c r="Q86" s="99">
        <f>RES_hhdet_in_fech!Q86/RES_summary!Q$21</f>
        <v>1.6555966810146709</v>
      </c>
      <c r="R86" s="99">
        <f>RES_hhdet_in_fech!R86/RES_summary!R$21</f>
        <v>2.5009932389613239</v>
      </c>
      <c r="S86" s="99">
        <f>RES_hhdet_in_fech!S86/RES_summary!S$21</f>
        <v>2.9423173601477317</v>
      </c>
      <c r="T86" s="99">
        <f>RES_hhdet_in_fech!T86/RES_summary!T$21</f>
        <v>1.7237570443288137</v>
      </c>
      <c r="U86" s="99">
        <f>RES_hhdet_in_fech!U86/RES_summary!U$21</f>
        <v>1.7582723319829956</v>
      </c>
      <c r="V86" s="99">
        <f>RES_hhdet_in_fech!V86/RES_summary!V$21</f>
        <v>1.998778107991712</v>
      </c>
      <c r="W86" s="99">
        <f>RES_hhdet_in_fech!W86/RES_summary!W$21</f>
        <v>1.7767815748349165</v>
      </c>
      <c r="X86" s="99">
        <f>RES_hhdet_in_fech!X86/RES_summary!X$21</f>
        <v>2.1181770194714824</v>
      </c>
      <c r="Y86" s="99">
        <f>RES_hhdet_in_fech!Y86/RES_summary!Y$21</f>
        <v>6.8032566862309194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14.763443095474061</v>
      </c>
      <c r="D87" s="123">
        <v>15.497066933987092</v>
      </c>
      <c r="E87" s="123">
        <v>14.625644251638294</v>
      </c>
      <c r="F87" s="123">
        <v>15.671289586793479</v>
      </c>
      <c r="G87" s="123">
        <v>14.430166448829851</v>
      </c>
      <c r="H87" s="123">
        <v>14.05594419297616</v>
      </c>
      <c r="I87" s="123">
        <v>12.219537406569911</v>
      </c>
      <c r="J87" s="123">
        <v>13.019374953842824</v>
      </c>
      <c r="K87" s="123">
        <v>15.316516130595474</v>
      </c>
      <c r="L87" s="123">
        <v>14.46800538458724</v>
      </c>
      <c r="M87" s="123">
        <v>14.481110590972321</v>
      </c>
      <c r="N87" s="123">
        <v>13.48427922146406</v>
      </c>
      <c r="O87" s="123">
        <v>13.751006622527859</v>
      </c>
      <c r="P87" s="123">
        <v>13.285606925937456</v>
      </c>
      <c r="Q87" s="123">
        <v>12.482264182472491</v>
      </c>
      <c r="R87" s="123">
        <v>13.545951430167927</v>
      </c>
      <c r="S87" s="123">
        <v>13.441140496367735</v>
      </c>
      <c r="T87" s="123">
        <v>12.491641174038721</v>
      </c>
      <c r="U87" s="123">
        <v>12.880723568547673</v>
      </c>
      <c r="V87" s="123">
        <v>12.684892931655375</v>
      </c>
      <c r="W87" s="123">
        <v>13.216108669014389</v>
      </c>
      <c r="X87" s="123">
        <v>12.876000646469311</v>
      </c>
      <c r="Y87" s="123">
        <v>12.437432697534142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21.266664892789663</v>
      </c>
      <c r="D88" s="99">
        <v>20.740128985692273</v>
      </c>
      <c r="E88" s="99">
        <v>18.907520727876836</v>
      </c>
      <c r="F88" s="99">
        <v>19.559311147645801</v>
      </c>
      <c r="G88" s="99">
        <v>17.564970890653676</v>
      </c>
      <c r="H88" s="99">
        <v>16.760344554590944</v>
      </c>
      <c r="I88" s="99">
        <v>18.838300314666949</v>
      </c>
      <c r="J88" s="99">
        <v>16.910081451213216</v>
      </c>
      <c r="K88" s="99">
        <v>17.077228871692927</v>
      </c>
      <c r="L88" s="99">
        <v>16.459988489826323</v>
      </c>
      <c r="M88" s="99">
        <v>13.835875643282872</v>
      </c>
      <c r="N88" s="99">
        <v>15.499318158850134</v>
      </c>
      <c r="O88" s="99">
        <v>16.916935512907934</v>
      </c>
      <c r="P88" s="99">
        <v>12.548726747143812</v>
      </c>
      <c r="Q88" s="99">
        <v>13.823980924807827</v>
      </c>
      <c r="R88" s="99">
        <v>15.67841696348559</v>
      </c>
      <c r="S88" s="99">
        <v>16.329208659243964</v>
      </c>
      <c r="T88" s="99">
        <v>13.300843691779185</v>
      </c>
      <c r="U88" s="99">
        <v>14.944009841747709</v>
      </c>
      <c r="V88" s="99">
        <v>15.035503706991381</v>
      </c>
      <c r="W88" s="99">
        <v>14.785273701497566</v>
      </c>
      <c r="X88" s="99">
        <v>14.863401724418651</v>
      </c>
      <c r="Y88" s="99">
        <v>15.100318893172213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13.257471590382302</v>
      </c>
      <c r="J89" s="99">
        <v>12.017323653225771</v>
      </c>
      <c r="K89" s="99">
        <v>12.318240242465039</v>
      </c>
      <c r="L89" s="99">
        <v>12.083004406354696</v>
      </c>
      <c r="M89" s="99">
        <v>10.235405434055787</v>
      </c>
      <c r="N89" s="99">
        <v>11.484508872830878</v>
      </c>
      <c r="O89" s="99">
        <v>12.762086670925065</v>
      </c>
      <c r="P89" s="99">
        <v>0</v>
      </c>
      <c r="Q89" s="99">
        <v>10.537236351808238</v>
      </c>
      <c r="R89" s="99">
        <v>12.249685420800999</v>
      </c>
      <c r="S89" s="99">
        <v>12.986485740666923</v>
      </c>
      <c r="T89" s="99">
        <v>10.666286821034062</v>
      </c>
      <c r="U89" s="99">
        <v>12.141337053375416</v>
      </c>
      <c r="V89" s="99">
        <v>12.34484306021047</v>
      </c>
      <c r="W89" s="99">
        <v>12.341853335147116</v>
      </c>
      <c r="X89" s="99">
        <v>12.520223163500827</v>
      </c>
      <c r="Y89" s="99">
        <v>12.766559336326257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3.9894864701546617</v>
      </c>
      <c r="J90" s="102">
        <v>3.4026631435459191</v>
      </c>
      <c r="K90" s="102">
        <v>3.4232304716906112</v>
      </c>
      <c r="L90" s="102">
        <v>3.3648368692219615</v>
      </c>
      <c r="M90" s="102">
        <v>2.6694811384008905</v>
      </c>
      <c r="N90" s="102">
        <v>2.5828347625968813</v>
      </c>
      <c r="O90" s="102">
        <v>3.1555723441651593</v>
      </c>
      <c r="P90" s="102">
        <v>0</v>
      </c>
      <c r="Q90" s="102">
        <v>2.2871967346668791</v>
      </c>
      <c r="R90" s="102">
        <v>3.0185803786778864</v>
      </c>
      <c r="S90" s="102">
        <v>3.2276786426108046</v>
      </c>
      <c r="T90" s="102">
        <v>2.3004504947629685</v>
      </c>
      <c r="U90" s="102">
        <v>2.4703961629920879</v>
      </c>
      <c r="V90" s="102">
        <v>2.3643163198669623</v>
      </c>
      <c r="W90" s="102">
        <v>2.7667990866429788</v>
      </c>
      <c r="X90" s="102">
        <v>2.8208085728948369</v>
      </c>
      <c r="Y90" s="102">
        <v>2.4852768891387029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9.2679851202276406</v>
      </c>
      <c r="J91" s="105">
        <v>8.6146605096798528</v>
      </c>
      <c r="K91" s="105">
        <v>8.8950097707744291</v>
      </c>
      <c r="L91" s="105">
        <v>8.7181675371327358</v>
      </c>
      <c r="M91" s="105">
        <v>7.5659242956548969</v>
      </c>
      <c r="N91" s="105">
        <v>8.9016741102339925</v>
      </c>
      <c r="O91" s="105">
        <v>9.6065143267599087</v>
      </c>
      <c r="P91" s="105">
        <v>0</v>
      </c>
      <c r="Q91" s="105">
        <v>8.2500396171413577</v>
      </c>
      <c r="R91" s="105">
        <v>9.2311050421231151</v>
      </c>
      <c r="S91" s="105">
        <v>9.7588070980561206</v>
      </c>
      <c r="T91" s="105">
        <v>8.36583632627109</v>
      </c>
      <c r="U91" s="105">
        <v>9.6709408903833278</v>
      </c>
      <c r="V91" s="105">
        <v>9.9805267403435085</v>
      </c>
      <c r="W91" s="105">
        <v>9.5750542485041343</v>
      </c>
      <c r="X91" s="105">
        <v>9.6994145906059881</v>
      </c>
      <c r="Y91" s="105">
        <v>10.281282447187554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20.886337231467294</v>
      </c>
      <c r="D92" s="102">
        <v>21.297814973705535</v>
      </c>
      <c r="E92" s="102">
        <v>21.159174893290505</v>
      </c>
      <c r="F92" s="102">
        <v>21.112837616995719</v>
      </c>
      <c r="G92" s="102">
        <v>20.366598350046381</v>
      </c>
      <c r="H92" s="102">
        <v>20.097848099656584</v>
      </c>
      <c r="I92" s="102">
        <v>18.8191808461414</v>
      </c>
      <c r="J92" s="102">
        <v>19.864112580615757</v>
      </c>
      <c r="K92" s="102">
        <v>20.932367864163076</v>
      </c>
      <c r="L92" s="102">
        <v>19.382870169998345</v>
      </c>
      <c r="M92" s="102">
        <v>15.772920995781691</v>
      </c>
      <c r="N92" s="102">
        <v>13.618376555503383</v>
      </c>
      <c r="O92" s="102">
        <v>19.744103940946623</v>
      </c>
      <c r="P92" s="102">
        <v>18.44586566278706</v>
      </c>
      <c r="Q92" s="102">
        <v>16.734485505145386</v>
      </c>
      <c r="R92" s="102">
        <v>15.980610313202895</v>
      </c>
      <c r="S92" s="102">
        <v>16.112372883308769</v>
      </c>
      <c r="T92" s="102">
        <v>15.565329206688782</v>
      </c>
      <c r="U92" s="102">
        <v>15.30743272320859</v>
      </c>
      <c r="V92" s="102">
        <v>15.502933450283294</v>
      </c>
      <c r="W92" s="102">
        <v>15.604955902394433</v>
      </c>
      <c r="X92" s="102">
        <v>15.959098081069786</v>
      </c>
      <c r="Y92" s="102">
        <v>15.980407905269088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13.217671204923537</v>
      </c>
      <c r="D93" s="105">
        <v>13.564568265642968</v>
      </c>
      <c r="E93" s="105">
        <v>13.454927828923623</v>
      </c>
      <c r="F93" s="105">
        <v>13.501076239649329</v>
      </c>
      <c r="G93" s="105">
        <v>13.310881597838737</v>
      </c>
      <c r="H93" s="105">
        <v>12.967615362010013</v>
      </c>
      <c r="I93" s="105">
        <v>12.189902271129142</v>
      </c>
      <c r="J93" s="105">
        <v>12.895859166980308</v>
      </c>
      <c r="K93" s="105">
        <v>13.672250422760715</v>
      </c>
      <c r="L93" s="105">
        <v>12.720461596101366</v>
      </c>
      <c r="M93" s="105">
        <v>10.238480411002236</v>
      </c>
      <c r="N93" s="105">
        <v>8.1822542507211811</v>
      </c>
      <c r="O93" s="105">
        <v>13.667561247940681</v>
      </c>
      <c r="P93" s="105">
        <v>13.17505561470646</v>
      </c>
      <c r="Q93" s="105">
        <v>12.25572644611581</v>
      </c>
      <c r="R93" s="105">
        <v>12.033512613514546</v>
      </c>
      <c r="S93" s="105">
        <v>12.339648882609307</v>
      </c>
      <c r="T93" s="105">
        <v>12.037228052773516</v>
      </c>
      <c r="U93" s="105">
        <v>11.928020060151116</v>
      </c>
      <c r="V93" s="105">
        <v>12.188406953640074</v>
      </c>
      <c r="W93" s="105">
        <v>12.461597654976398</v>
      </c>
      <c r="X93" s="105">
        <v>12.813541669090956</v>
      </c>
      <c r="Y93" s="105">
        <v>12.774134144630075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4.148521895625306</v>
      </c>
      <c r="D94" s="99">
        <v>4.3456612772463385</v>
      </c>
      <c r="E94" s="99">
        <v>4.1853955159386116</v>
      </c>
      <c r="F94" s="99">
        <v>4.2604133590896716</v>
      </c>
      <c r="G94" s="99">
        <v>4.6587193671570963</v>
      </c>
      <c r="H94" s="99">
        <v>4.123215978309088</v>
      </c>
      <c r="I94" s="99">
        <v>3.861118840465116</v>
      </c>
      <c r="J94" s="99">
        <v>4.0051354777838117</v>
      </c>
      <c r="K94" s="99">
        <v>4.2460341849286038</v>
      </c>
      <c r="L94" s="99">
        <v>3.8981695188335879</v>
      </c>
      <c r="M94" s="99">
        <v>2.6100572636616941</v>
      </c>
      <c r="N94" s="99">
        <v>0.13618376555503384</v>
      </c>
      <c r="O94" s="99">
        <v>3.6999282293568454</v>
      </c>
      <c r="P94" s="99">
        <v>3.3531029930132159</v>
      </c>
      <c r="Q94" s="99">
        <v>2.8434147756560679</v>
      </c>
      <c r="R94" s="99">
        <v>3.0438337662948061</v>
      </c>
      <c r="S94" s="99">
        <v>3.0736388952295828</v>
      </c>
      <c r="T94" s="99">
        <v>2.7396550705136118</v>
      </c>
      <c r="U94" s="99">
        <v>2.4498709003037438</v>
      </c>
      <c r="V94" s="99">
        <v>2.3650293904923756</v>
      </c>
      <c r="W94" s="99">
        <v>2.8683220123260176</v>
      </c>
      <c r="X94" s="99">
        <v>2.9848802989736112</v>
      </c>
      <c r="Y94" s="99">
        <v>2.5411751794531225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9.0691493092982327</v>
      </c>
      <c r="D95" s="99">
        <v>9.218906988396629</v>
      </c>
      <c r="E95" s="99">
        <v>9.2695323129850102</v>
      </c>
      <c r="F95" s="99">
        <v>9.2406628805596593</v>
      </c>
      <c r="G95" s="99">
        <v>8.6521622306816415</v>
      </c>
      <c r="H95" s="99">
        <v>8.8443993837009245</v>
      </c>
      <c r="I95" s="99">
        <v>8.3287834306640267</v>
      </c>
      <c r="J95" s="99">
        <v>8.8907236891964949</v>
      </c>
      <c r="K95" s="99">
        <v>9.4262162378321115</v>
      </c>
      <c r="L95" s="99">
        <v>8.8222920772677789</v>
      </c>
      <c r="M95" s="99">
        <v>7.6284231473405422</v>
      </c>
      <c r="N95" s="99">
        <v>8.0460704851661475</v>
      </c>
      <c r="O95" s="99">
        <v>9.967633018583836</v>
      </c>
      <c r="P95" s="99">
        <v>9.8219526216932476</v>
      </c>
      <c r="Q95" s="99">
        <v>9.41231167045974</v>
      </c>
      <c r="R95" s="99">
        <v>8.9896788472197411</v>
      </c>
      <c r="S95" s="99">
        <v>9.2660099873797233</v>
      </c>
      <c r="T95" s="99">
        <v>9.2975729822599043</v>
      </c>
      <c r="U95" s="99">
        <v>9.4781491598473728</v>
      </c>
      <c r="V95" s="99">
        <v>9.8233775631476998</v>
      </c>
      <c r="W95" s="99">
        <v>9.5932756426503794</v>
      </c>
      <c r="X95" s="99">
        <v>9.8286613701173469</v>
      </c>
      <c r="Y95" s="99">
        <v>10.232958965176955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18.754870753426932</v>
      </c>
      <c r="D96" s="102">
        <v>18.77327099802012</v>
      </c>
      <c r="E96" s="102">
        <v>18.503636969279746</v>
      </c>
      <c r="F96" s="102">
        <v>18.759883502047163</v>
      </c>
      <c r="G96" s="102">
        <v>17.730056669234358</v>
      </c>
      <c r="H96" s="102">
        <v>17.612826025557265</v>
      </c>
      <c r="I96" s="102">
        <v>17.248688761625807</v>
      </c>
      <c r="J96" s="102">
        <v>17.955249844207838</v>
      </c>
      <c r="K96" s="102">
        <v>19.102779744522529</v>
      </c>
      <c r="L96" s="102">
        <v>18.285255415076939</v>
      </c>
      <c r="M96" s="102">
        <v>17.773911370205081</v>
      </c>
      <c r="N96" s="102">
        <v>16.731681996183159</v>
      </c>
      <c r="O96" s="102">
        <v>16.784375718086093</v>
      </c>
      <c r="P96" s="102">
        <v>16.480790353469359</v>
      </c>
      <c r="Q96" s="102">
        <v>16.091152758160217</v>
      </c>
      <c r="R96" s="102">
        <v>16.360995792931675</v>
      </c>
      <c r="S96" s="102">
        <v>16.008064431609036</v>
      </c>
      <c r="T96" s="102">
        <v>15.104364074871235</v>
      </c>
      <c r="U96" s="102">
        <v>14.944774135620575</v>
      </c>
      <c r="V96" s="102">
        <v>14.791956208705439</v>
      </c>
      <c r="W96" s="102">
        <v>15.472505437894089</v>
      </c>
      <c r="X96" s="102">
        <v>0</v>
      </c>
      <c r="Y96" s="102">
        <v>0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12.851642721425593</v>
      </c>
      <c r="D97" s="105">
        <v>12.917499589493509</v>
      </c>
      <c r="E97" s="105">
        <v>12.708899489869369</v>
      </c>
      <c r="F97" s="105">
        <v>12.935213135407954</v>
      </c>
      <c r="G97" s="105">
        <v>12.433741006609985</v>
      </c>
      <c r="H97" s="105">
        <v>12.22684262413209</v>
      </c>
      <c r="I97" s="105">
        <v>12.028397541807394</v>
      </c>
      <c r="J97" s="105">
        <v>12.538693982368978</v>
      </c>
      <c r="K97" s="105">
        <v>13.389148498808979</v>
      </c>
      <c r="L97" s="105">
        <v>12.866999834446295</v>
      </c>
      <c r="M97" s="105">
        <v>12.552018254501277</v>
      </c>
      <c r="N97" s="105">
        <v>11.734401699714354</v>
      </c>
      <c r="O97" s="105">
        <v>12.063882432730102</v>
      </c>
      <c r="P97" s="105">
        <v>12.104823395913369</v>
      </c>
      <c r="Q97" s="105">
        <v>12.088106812175543</v>
      </c>
      <c r="R97" s="105">
        <v>12.582485077705295</v>
      </c>
      <c r="S97" s="105">
        <v>12.474276659054334</v>
      </c>
      <c r="T97" s="105">
        <v>11.868228922706001</v>
      </c>
      <c r="U97" s="105">
        <v>11.790020677636027</v>
      </c>
      <c r="V97" s="105">
        <v>11.75504884758379</v>
      </c>
      <c r="W97" s="105">
        <v>12.559868821699588</v>
      </c>
      <c r="X97" s="105">
        <v>12.821259182963745</v>
      </c>
      <c r="Y97" s="105">
        <v>12.38386921816543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3.7307082532635749</v>
      </c>
      <c r="D98" s="99">
        <v>3.8244615919673959</v>
      </c>
      <c r="E98" s="99">
        <v>3.6405358491516115</v>
      </c>
      <c r="F98" s="99">
        <v>3.769060023758855</v>
      </c>
      <c r="G98" s="99">
        <v>4.0300899138625175</v>
      </c>
      <c r="H98" s="99">
        <v>3.6028280327555788</v>
      </c>
      <c r="I98" s="99">
        <v>3.5717145818739042</v>
      </c>
      <c r="J98" s="99">
        <v>3.6539420936745031</v>
      </c>
      <c r="K98" s="99">
        <v>3.9190091022313309</v>
      </c>
      <c r="L98" s="99">
        <v>3.7762483225658579</v>
      </c>
      <c r="M98" s="99">
        <v>3.5874133246114646</v>
      </c>
      <c r="N98" s="99">
        <v>2.8134826667762356</v>
      </c>
      <c r="O98" s="99">
        <v>3.080218510392617</v>
      </c>
      <c r="P98" s="99">
        <v>2.972820739231461</v>
      </c>
      <c r="Q98" s="99">
        <v>2.7911704345271633</v>
      </c>
      <c r="R98" s="99">
        <v>3.1937095557109418</v>
      </c>
      <c r="S98" s="99">
        <v>3.1387998424314838</v>
      </c>
      <c r="T98" s="99">
        <v>2.7264992649968924</v>
      </c>
      <c r="U98" s="99">
        <v>2.4464305555948189</v>
      </c>
      <c r="V98" s="99">
        <v>2.2726391150230771</v>
      </c>
      <c r="W98" s="99">
        <v>2.9078225596093406</v>
      </c>
      <c r="X98" s="99">
        <v>2.9721734386355734</v>
      </c>
      <c r="Y98" s="99">
        <v>2.3464287595547613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9.1209344681620177</v>
      </c>
      <c r="D99" s="99">
        <v>9.093037997526114</v>
      </c>
      <c r="E99" s="99">
        <v>9.0683636407177559</v>
      </c>
      <c r="F99" s="99">
        <v>9.1661531116490984</v>
      </c>
      <c r="G99" s="99">
        <v>8.4036510927474666</v>
      </c>
      <c r="H99" s="99">
        <v>8.6240145913765112</v>
      </c>
      <c r="I99" s="99">
        <v>8.4566829599334863</v>
      </c>
      <c r="J99" s="99">
        <v>8.8847518886944741</v>
      </c>
      <c r="K99" s="99">
        <v>9.4701393965776468</v>
      </c>
      <c r="L99" s="99">
        <v>9.0907515118804341</v>
      </c>
      <c r="M99" s="99">
        <v>8.9646049298898127</v>
      </c>
      <c r="N99" s="99">
        <v>8.9209190329381194</v>
      </c>
      <c r="O99" s="99">
        <v>8.9836639223374863</v>
      </c>
      <c r="P99" s="99">
        <v>9.132002656681907</v>
      </c>
      <c r="Q99" s="99">
        <v>9.2969363776483789</v>
      </c>
      <c r="R99" s="99">
        <v>9.3887755219943543</v>
      </c>
      <c r="S99" s="99">
        <v>9.335476816622851</v>
      </c>
      <c r="T99" s="99">
        <v>9.1417296577091083</v>
      </c>
      <c r="U99" s="99">
        <v>9.3435901220412045</v>
      </c>
      <c r="V99" s="99">
        <v>9.4824097325607131</v>
      </c>
      <c r="W99" s="99">
        <v>9.6520462620902485</v>
      </c>
      <c r="X99" s="99">
        <v>9.8490857443281712</v>
      </c>
      <c r="Y99" s="99">
        <v>10.037440458610668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7.0361425166278302</v>
      </c>
      <c r="D100" s="123">
        <v>7.7489956434185077</v>
      </c>
      <c r="E100" s="123">
        <v>7.4541531552022748</v>
      </c>
      <c r="F100" s="123">
        <v>7.8968320039252404</v>
      </c>
      <c r="G100" s="123">
        <v>7.6281787011902606</v>
      </c>
      <c r="H100" s="123">
        <v>7.6224259979677518</v>
      </c>
      <c r="I100" s="123">
        <v>7.2734816550443204</v>
      </c>
      <c r="J100" s="123">
        <v>7.1323563823980392</v>
      </c>
      <c r="K100" s="123">
        <v>7.3208513319152999</v>
      </c>
      <c r="L100" s="123">
        <v>6.9808935030732213</v>
      </c>
      <c r="M100" s="123">
        <v>6.4525006150132356</v>
      </c>
      <c r="N100" s="123">
        <v>6.477113529775183</v>
      </c>
      <c r="O100" s="123">
        <v>7.5435402990616911</v>
      </c>
      <c r="P100" s="123">
        <v>7.4281121510084649</v>
      </c>
      <c r="Q100" s="123">
        <v>7.0214340429524205</v>
      </c>
      <c r="R100" s="123">
        <v>7.1197314278104518</v>
      </c>
      <c r="S100" s="123">
        <v>7.1177146093987975</v>
      </c>
      <c r="T100" s="123">
        <v>7.4870098156855285</v>
      </c>
      <c r="U100" s="123">
        <v>8.0568045695563999</v>
      </c>
      <c r="V100" s="123">
        <v>8.8864352534561863</v>
      </c>
      <c r="W100" s="123">
        <v>7.8683823516396103</v>
      </c>
      <c r="X100" s="123">
        <v>7.4305904066989052</v>
      </c>
      <c r="Y100" s="123">
        <v>6.2109420009877203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9.2159880054540828</v>
      </c>
      <c r="D101" s="99">
        <v>9.9966662898280703</v>
      </c>
      <c r="E101" s="99">
        <v>9.2723644441810649</v>
      </c>
      <c r="F101" s="99">
        <v>10.017776183182665</v>
      </c>
      <c r="G101" s="99">
        <v>9.3694163827200931</v>
      </c>
      <c r="H101" s="99">
        <v>9.1929468352631378</v>
      </c>
      <c r="I101" s="99">
        <v>10.367128175606844</v>
      </c>
      <c r="J101" s="99">
        <v>8.7947558621863795</v>
      </c>
      <c r="K101" s="99">
        <v>8.684339855377095</v>
      </c>
      <c r="L101" s="99">
        <v>8.703015401125608</v>
      </c>
      <c r="M101" s="99">
        <v>7.2031371174641521</v>
      </c>
      <c r="N101" s="99">
        <v>8.5613512458446319</v>
      </c>
      <c r="O101" s="99">
        <v>9.4041275695476063</v>
      </c>
      <c r="P101" s="99">
        <v>9.2379498851180237</v>
      </c>
      <c r="Q101" s="99">
        <v>9.0793098226112825</v>
      </c>
      <c r="R101" s="99">
        <v>9.2396716233013318</v>
      </c>
      <c r="S101" s="99">
        <v>9.1929587428505126</v>
      </c>
      <c r="T101" s="99">
        <v>8.8935773604582185</v>
      </c>
      <c r="U101" s="99">
        <v>9.8254258908167174</v>
      </c>
      <c r="V101" s="99">
        <v>11.880131590794344</v>
      </c>
      <c r="W101" s="99">
        <v>13.159215680630325</v>
      </c>
      <c r="X101" s="99">
        <v>8.1078794451747118</v>
      </c>
      <c r="Y101" s="99">
        <v>7.6719515480803882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9.1719365029380349</v>
      </c>
      <c r="D102" s="99">
        <v>9.5100345621482045</v>
      </c>
      <c r="E102" s="99">
        <v>9.1140245370965172</v>
      </c>
      <c r="F102" s="99">
        <v>10.240231405374002</v>
      </c>
      <c r="G102" s="99">
        <v>9.3450941128676082</v>
      </c>
      <c r="H102" s="99">
        <v>9.045773097844739</v>
      </c>
      <c r="I102" s="99">
        <v>9.2435339142708397</v>
      </c>
      <c r="J102" s="99">
        <v>9.1455993985272599</v>
      </c>
      <c r="K102" s="99">
        <v>8.0321910671871386</v>
      </c>
      <c r="L102" s="99">
        <v>9.8374904639118199</v>
      </c>
      <c r="M102" s="99">
        <v>9.1035830971981948</v>
      </c>
      <c r="N102" s="99">
        <v>2.8377546928532396</v>
      </c>
      <c r="O102" s="99">
        <v>10.272008413928145</v>
      </c>
      <c r="P102" s="99">
        <v>9.942579431527772</v>
      </c>
      <c r="Q102" s="99">
        <v>8.6592763532208767</v>
      </c>
      <c r="R102" s="99">
        <v>8.0592592213144467</v>
      </c>
      <c r="S102" s="99">
        <v>7.9000418757302988</v>
      </c>
      <c r="T102" s="99">
        <v>9.38208799171165</v>
      </c>
      <c r="U102" s="99">
        <v>9.5789559556813408</v>
      </c>
      <c r="V102" s="99">
        <v>10.888464998062453</v>
      </c>
      <c r="W102" s="99">
        <v>10.364877327167374</v>
      </c>
      <c r="X102" s="99">
        <v>9.580550529997204</v>
      </c>
      <c r="Y102" s="99">
        <v>8.5264487796381943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6.9154252311611364</v>
      </c>
      <c r="D103" s="110">
        <v>7.6518506934305268</v>
      </c>
      <c r="E103" s="110">
        <v>7.3502567686128497</v>
      </c>
      <c r="F103" s="110">
        <v>7.7428914297179965</v>
      </c>
      <c r="G103" s="110">
        <v>7.4502442003195819</v>
      </c>
      <c r="H103" s="110">
        <v>7.4199283080383918</v>
      </c>
      <c r="I103" s="110">
        <v>6.9388533068523346</v>
      </c>
      <c r="J103" s="110">
        <v>6.7894904178062427</v>
      </c>
      <c r="K103" s="110">
        <v>7.1486697702730408</v>
      </c>
      <c r="L103" s="110">
        <v>6.6500485476095044</v>
      </c>
      <c r="M103" s="110">
        <v>6.2200902201823611</v>
      </c>
      <c r="N103" s="110">
        <v>6.287617200037027</v>
      </c>
      <c r="O103" s="110">
        <v>6.5224438313116186</v>
      </c>
      <c r="P103" s="110">
        <v>6.5742870427592797</v>
      </c>
      <c r="Q103" s="110">
        <v>6.5171968784406005</v>
      </c>
      <c r="R103" s="110">
        <v>6.7830095845620759</v>
      </c>
      <c r="S103" s="110">
        <v>6.6151978088663954</v>
      </c>
      <c r="T103" s="110">
        <v>6.4500004858235833</v>
      </c>
      <c r="U103" s="110">
        <v>6.5025409472070104</v>
      </c>
      <c r="V103" s="110">
        <v>7.279247162568856</v>
      </c>
      <c r="W103" s="110">
        <v>6.904834509546359</v>
      </c>
      <c r="X103" s="110">
        <v>7.0130081436954983</v>
      </c>
      <c r="Y103" s="110">
        <v>5.7205100655057297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128.07413366064785</v>
      </c>
      <c r="G105" s="118">
        <f t="shared" si="35"/>
        <v>102.38168177188827</v>
      </c>
      <c r="H105" s="118">
        <f t="shared" si="35"/>
        <v>98.599956121418529</v>
      </c>
      <c r="I105" s="118">
        <f t="shared" si="35"/>
        <v>88.085890927642538</v>
      </c>
      <c r="J105" s="118">
        <f t="shared" si="35"/>
        <v>83.520369019520956</v>
      </c>
      <c r="K105" s="118">
        <f t="shared" si="35"/>
        <v>84.613182610421703</v>
      </c>
      <c r="L105" s="118">
        <f t="shared" si="35"/>
        <v>77.814357956878766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103.64249654569852</v>
      </c>
      <c r="G106" s="123">
        <f t="shared" si="38"/>
        <v>78.11325892427746</v>
      </c>
      <c r="H106" s="123">
        <f t="shared" si="38"/>
        <v>74.560884268739841</v>
      </c>
      <c r="I106" s="123">
        <f t="shared" si="38"/>
        <v>69.118640078982807</v>
      </c>
      <c r="J106" s="123">
        <f t="shared" si="38"/>
        <v>63.418390924797315</v>
      </c>
      <c r="K106" s="123">
        <f t="shared" si="38"/>
        <v>59.819655280958237</v>
      </c>
      <c r="L106" s="123">
        <f t="shared" si="38"/>
        <v>58.297309574822975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103.26173240359338</v>
      </c>
      <c r="G107" s="99">
        <v>77.828709697756238</v>
      </c>
      <c r="H107" s="99">
        <v>74.294666028302487</v>
      </c>
      <c r="I107" s="99">
        <v>68.885913434261084</v>
      </c>
      <c r="J107" s="99">
        <v>63.203107234884207</v>
      </c>
      <c r="K107" s="99">
        <v>59.605616701174291</v>
      </c>
      <c r="L107" s="99">
        <v>58.099242840021958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0.38076414210513321</v>
      </c>
      <c r="G108" s="99">
        <v>0.28454922652122189</v>
      </c>
      <c r="H108" s="99">
        <v>0.26621824043735637</v>
      </c>
      <c r="I108" s="99">
        <v>0.23272664472172605</v>
      </c>
      <c r="J108" s="99">
        <v>0.2152836899131107</v>
      </c>
      <c r="K108" s="99">
        <v>0.21403857978394661</v>
      </c>
      <c r="L108" s="99">
        <v>0.19806673480101433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0.94969727055758457</v>
      </c>
      <c r="G109" s="123">
        <f t="shared" si="41"/>
        <v>2.2194898878524278</v>
      </c>
      <c r="H109" s="123">
        <f t="shared" si="41"/>
        <v>2.6100102746999694</v>
      </c>
      <c r="I109" s="123">
        <f t="shared" si="41"/>
        <v>0</v>
      </c>
      <c r="J109" s="123">
        <f t="shared" si="41"/>
        <v>0</v>
      </c>
      <c r="K109" s="123">
        <f t="shared" si="41"/>
        <v>1.9702565620960173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0.94969727055758457</v>
      </c>
      <c r="G110" s="99">
        <f>RES_hhdet_in_fech!G110/RES_summary!G$21</f>
        <v>2.2194898878524278</v>
      </c>
      <c r="H110" s="99">
        <f>RES_hhdet_in_fech!H110/RES_summary!H$21</f>
        <v>2.6100102746999694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1.9702565620960173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15.657613415467583</v>
      </c>
      <c r="G111" s="123">
        <v>14.493419319852794</v>
      </c>
      <c r="H111" s="123">
        <v>13.884068286109065</v>
      </c>
      <c r="I111" s="123">
        <v>12.028397541807395</v>
      </c>
      <c r="J111" s="123">
        <v>13.312487676917387</v>
      </c>
      <c r="K111" s="123">
        <v>15.674600997094398</v>
      </c>
      <c r="L111" s="123">
        <v>12.866999834446291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18.759883502047163</v>
      </c>
      <c r="G116" s="102">
        <v>17.730056669234354</v>
      </c>
      <c r="H116" s="102">
        <v>17.612826025557265</v>
      </c>
      <c r="I116" s="102">
        <v>0</v>
      </c>
      <c r="J116" s="102">
        <v>17.955249844207838</v>
      </c>
      <c r="K116" s="102">
        <v>19.102779744522522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12.935213135407952</v>
      </c>
      <c r="G117" s="105">
        <v>12.433741006609981</v>
      </c>
      <c r="H117" s="105">
        <v>12.22684262413209</v>
      </c>
      <c r="I117" s="105">
        <v>12.028397541807395</v>
      </c>
      <c r="J117" s="105">
        <v>12.538693982368979</v>
      </c>
      <c r="K117" s="105">
        <v>13.38914849880898</v>
      </c>
      <c r="L117" s="105">
        <v>12.866999834446291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3.769060023758855</v>
      </c>
      <c r="G118" s="99">
        <v>4.0300899138625175</v>
      </c>
      <c r="H118" s="99">
        <v>3.6028280327555788</v>
      </c>
      <c r="I118" s="99">
        <v>3.5717145818739042</v>
      </c>
      <c r="J118" s="99">
        <v>3.6539420936745031</v>
      </c>
      <c r="K118" s="99">
        <v>3.9190091022313309</v>
      </c>
      <c r="L118" s="99">
        <v>3.7762483225658583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9.1661531116490984</v>
      </c>
      <c r="G119" s="99">
        <v>8.4036510927474648</v>
      </c>
      <c r="H119" s="99">
        <v>8.6240145913765112</v>
      </c>
      <c r="I119" s="99">
        <v>8.4566829599334916</v>
      </c>
      <c r="J119" s="99">
        <v>8.8847518886944759</v>
      </c>
      <c r="K119" s="99">
        <v>9.4701393965776468</v>
      </c>
      <c r="L119" s="99">
        <v>9.0907515118804323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7.824326428924171</v>
      </c>
      <c r="G120" s="123">
        <v>7.5555136399055849</v>
      </c>
      <c r="H120" s="123">
        <v>7.5449932918696492</v>
      </c>
      <c r="I120" s="123">
        <v>6.938853306852331</v>
      </c>
      <c r="J120" s="123">
        <v>6.7894904178062445</v>
      </c>
      <c r="K120" s="123">
        <v>7.1486697702730417</v>
      </c>
      <c r="L120" s="123">
        <v>6.6500485476095044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10.240231405373999</v>
      </c>
      <c r="G121" s="99">
        <v>9.3450941128676082</v>
      </c>
      <c r="H121" s="99">
        <v>9.0457730978447373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7.7428914297179965</v>
      </c>
      <c r="G122" s="110">
        <v>7.4502442003195819</v>
      </c>
      <c r="H122" s="110">
        <v>7.4199283080383927</v>
      </c>
      <c r="I122" s="110">
        <v>6.938853306852331</v>
      </c>
      <c r="J122" s="110">
        <v>6.7894904178062445</v>
      </c>
      <c r="K122" s="110">
        <v>7.1486697702730417</v>
      </c>
      <c r="L122" s="110">
        <v>6.6500485476095044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92.275304939082929</v>
      </c>
      <c r="D124" s="118">
        <f t="shared" si="42"/>
        <v>85.920020604732201</v>
      </c>
      <c r="E124" s="118">
        <f t="shared" si="42"/>
        <v>114.46853729070064</v>
      </c>
      <c r="F124" s="118">
        <f t="shared" si="42"/>
        <v>100.92682004457612</v>
      </c>
      <c r="G124" s="118">
        <f t="shared" si="42"/>
        <v>104.42504236483006</v>
      </c>
      <c r="H124" s="118">
        <f t="shared" si="42"/>
        <v>112.28432198149612</v>
      </c>
      <c r="I124" s="118">
        <f t="shared" si="42"/>
        <v>82.420349394501415</v>
      </c>
      <c r="J124" s="118">
        <f t="shared" si="42"/>
        <v>83.216989514900774</v>
      </c>
      <c r="K124" s="118">
        <f t="shared" si="42"/>
        <v>91.116606424623541</v>
      </c>
      <c r="L124" s="118">
        <f t="shared" si="42"/>
        <v>84.433931560877056</v>
      </c>
      <c r="M124" s="118">
        <f t="shared" si="42"/>
        <v>93.541004570284713</v>
      </c>
      <c r="N124" s="118">
        <f t="shared" si="42"/>
        <v>81.823639544779581</v>
      </c>
      <c r="O124" s="118">
        <f t="shared" si="42"/>
        <v>71.650505370994438</v>
      </c>
      <c r="P124" s="118">
        <f t="shared" si="42"/>
        <v>79.265169330019802</v>
      </c>
      <c r="Q124" s="118">
        <f t="shared" si="42"/>
        <v>77.735865116650871</v>
      </c>
      <c r="R124" s="118">
        <f t="shared" ref="R124:V124" si="43">R125+R128+R130+R139</f>
        <v>66.124250613778869</v>
      </c>
      <c r="S124" s="118">
        <f t="shared" si="43"/>
        <v>65.046124739579042</v>
      </c>
      <c r="T124" s="118">
        <f t="shared" si="43"/>
        <v>64.54064272516375</v>
      </c>
      <c r="U124" s="118">
        <f t="shared" si="43"/>
        <v>62.038642693608928</v>
      </c>
      <c r="V124" s="118">
        <f t="shared" si="43"/>
        <v>66.108198306667262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68.969391906423809</v>
      </c>
      <c r="D125" s="123">
        <f t="shared" si="45"/>
        <v>62.016622430072275</v>
      </c>
      <c r="E125" s="123">
        <f t="shared" si="45"/>
        <v>90.08190548282046</v>
      </c>
      <c r="F125" s="123">
        <f t="shared" si="45"/>
        <v>76.576820083169324</v>
      </c>
      <c r="G125" s="123">
        <f t="shared" si="45"/>
        <v>80.239973387688835</v>
      </c>
      <c r="H125" s="123">
        <f t="shared" si="45"/>
        <v>87.958622081839792</v>
      </c>
      <c r="I125" s="123">
        <f t="shared" si="45"/>
        <v>61.605657983292978</v>
      </c>
      <c r="J125" s="123">
        <f t="shared" si="45"/>
        <v>62.968827324988268</v>
      </c>
      <c r="K125" s="123">
        <f t="shared" si="45"/>
        <v>66.951876414408943</v>
      </c>
      <c r="L125" s="123">
        <f t="shared" si="45"/>
        <v>60.913583492401131</v>
      </c>
      <c r="M125" s="123">
        <f t="shared" si="45"/>
        <v>70.768906606420614</v>
      </c>
      <c r="N125" s="123">
        <f t="shared" si="45"/>
        <v>57.290719866527063</v>
      </c>
      <c r="O125" s="123">
        <f t="shared" si="45"/>
        <v>49.291881900828287</v>
      </c>
      <c r="P125" s="123">
        <f t="shared" si="45"/>
        <v>57.347884210345754</v>
      </c>
      <c r="Q125" s="123">
        <f t="shared" si="45"/>
        <v>56.619995279858891</v>
      </c>
      <c r="R125" s="123">
        <f t="shared" ref="R125:V125" si="46">SUM(R126:R127)</f>
        <v>43.261176867189391</v>
      </c>
      <c r="S125" s="123">
        <f t="shared" si="46"/>
        <v>41.783134342199297</v>
      </c>
      <c r="T125" s="123">
        <f t="shared" si="46"/>
        <v>42.827709833265523</v>
      </c>
      <c r="U125" s="123">
        <f t="shared" si="46"/>
        <v>39.996301251209694</v>
      </c>
      <c r="V125" s="123">
        <f t="shared" si="46"/>
        <v>42.795157554401612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68.738121936393924</v>
      </c>
      <c r="D126" s="99">
        <v>61.80213997843753</v>
      </c>
      <c r="E126" s="99">
        <v>89.787738083167199</v>
      </c>
      <c r="F126" s="99">
        <v>76.310071662210447</v>
      </c>
      <c r="G126" s="99">
        <v>79.963917632759063</v>
      </c>
      <c r="H126" s="99">
        <v>87.663165636779084</v>
      </c>
      <c r="I126" s="99">
        <v>61.411254735772694</v>
      </c>
      <c r="J126" s="99">
        <v>62.769231670665185</v>
      </c>
      <c r="K126" s="99">
        <v>66.728979803390189</v>
      </c>
      <c r="L126" s="99">
        <v>60.721678894285539</v>
      </c>
      <c r="M126" s="99">
        <v>70.545930272143323</v>
      </c>
      <c r="N126" s="99">
        <v>57.129472899192045</v>
      </c>
      <c r="O126" s="99">
        <v>49.138882226266588</v>
      </c>
      <c r="P126" s="99">
        <v>57.163620579905036</v>
      </c>
      <c r="Q126" s="99">
        <v>56.447155979209725</v>
      </c>
      <c r="R126" s="99">
        <v>43.129325513196704</v>
      </c>
      <c r="S126" s="99">
        <v>41.655879520705803</v>
      </c>
      <c r="T126" s="99">
        <v>42.697259144899135</v>
      </c>
      <c r="U126" s="99">
        <v>39.874363030741641</v>
      </c>
      <c r="V126" s="99">
        <v>42.664464382036613</v>
      </c>
      <c r="W126" s="99">
        <v>0</v>
      </c>
      <c r="X126" s="99">
        <v>0</v>
      </c>
      <c r="Y126" s="99">
        <v>0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0.23126997002988839</v>
      </c>
      <c r="D127" s="99">
        <v>0.21448245163474416</v>
      </c>
      <c r="E127" s="99">
        <v>0.29416739965325989</v>
      </c>
      <c r="F127" s="99">
        <v>0.26674842095888301</v>
      </c>
      <c r="G127" s="99">
        <v>0.27605575492977075</v>
      </c>
      <c r="H127" s="99">
        <v>0.29545644506071239</v>
      </c>
      <c r="I127" s="99">
        <v>0.1944032475202829</v>
      </c>
      <c r="J127" s="99">
        <v>0.19959565432308654</v>
      </c>
      <c r="K127" s="99">
        <v>0.22289661101875774</v>
      </c>
      <c r="L127" s="99">
        <v>0.19190459811558974</v>
      </c>
      <c r="M127" s="99">
        <v>0.22297633427729263</v>
      </c>
      <c r="N127" s="99">
        <v>0.16124696733501825</v>
      </c>
      <c r="O127" s="99">
        <v>0.15299967456169941</v>
      </c>
      <c r="P127" s="99">
        <v>0.18426363044071506</v>
      </c>
      <c r="Q127" s="99">
        <v>0.17283930064916495</v>
      </c>
      <c r="R127" s="99">
        <v>0.13185135399268838</v>
      </c>
      <c r="S127" s="99">
        <v>0.12725482149349246</v>
      </c>
      <c r="T127" s="99">
        <v>0.1304506883663884</v>
      </c>
      <c r="U127" s="99">
        <v>0.1219382204680562</v>
      </c>
      <c r="V127" s="99">
        <v>0.130693172365001</v>
      </c>
      <c r="W127" s="99">
        <v>0</v>
      </c>
      <c r="X127" s="99">
        <v>0</v>
      </c>
      <c r="Y127" s="99">
        <v>0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1.6138904488493262</v>
      </c>
      <c r="D128" s="123">
        <f t="shared" si="48"/>
        <v>0.93587672943231193</v>
      </c>
      <c r="E128" s="123">
        <f t="shared" si="48"/>
        <v>2.2967758743302622</v>
      </c>
      <c r="F128" s="123">
        <f t="shared" si="48"/>
        <v>0.99928814909573105</v>
      </c>
      <c r="G128" s="123">
        <f t="shared" si="48"/>
        <v>2.296637932082592</v>
      </c>
      <c r="H128" s="123">
        <f t="shared" si="48"/>
        <v>2.746725098612826</v>
      </c>
      <c r="I128" s="123">
        <f t="shared" si="48"/>
        <v>1.5639137969751475</v>
      </c>
      <c r="J128" s="123">
        <f t="shared" si="48"/>
        <v>0.32910030926424461</v>
      </c>
      <c r="K128" s="123">
        <f t="shared" si="48"/>
        <v>1.6099550148608657</v>
      </c>
      <c r="L128" s="123">
        <f t="shared" si="48"/>
        <v>2.2439633580664364</v>
      </c>
      <c r="M128" s="123">
        <f t="shared" si="48"/>
        <v>2.1299248803262936</v>
      </c>
      <c r="N128" s="123">
        <f t="shared" si="48"/>
        <v>5.4741727029280121</v>
      </c>
      <c r="O128" s="123">
        <f t="shared" si="48"/>
        <v>1.4670291347683913</v>
      </c>
      <c r="P128" s="123">
        <f t="shared" si="48"/>
        <v>1.1115235437804394</v>
      </c>
      <c r="Q128" s="123">
        <f t="shared" si="48"/>
        <v>1.6554843306020974</v>
      </c>
      <c r="R128" s="123">
        <f t="shared" si="48"/>
        <v>2.5021641159458561</v>
      </c>
      <c r="S128" s="123">
        <f t="shared" si="48"/>
        <v>2.9471369833643148</v>
      </c>
      <c r="T128" s="123">
        <f t="shared" si="48"/>
        <v>1.7247587762618453</v>
      </c>
      <c r="U128" s="123">
        <f t="shared" si="48"/>
        <v>1.7646605132561841</v>
      </c>
      <c r="V128" s="123">
        <f t="shared" si="48"/>
        <v>1.9987760605688847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1.6138904488493262</v>
      </c>
      <c r="D129" s="99">
        <f>RES_hhdet_in_fech!D129/RES_summary!D$21</f>
        <v>0.93587672943231193</v>
      </c>
      <c r="E129" s="99">
        <f>RES_hhdet_in_fech!E129/RES_summary!E$21</f>
        <v>2.2967758743302622</v>
      </c>
      <c r="F129" s="99">
        <f>RES_hhdet_in_fech!F129/RES_summary!F$21</f>
        <v>0.99928814909573105</v>
      </c>
      <c r="G129" s="99">
        <f>RES_hhdet_in_fech!G129/RES_summary!G$21</f>
        <v>2.296637932082592</v>
      </c>
      <c r="H129" s="99">
        <f>RES_hhdet_in_fech!H129/RES_summary!H$21</f>
        <v>2.746725098612826</v>
      </c>
      <c r="I129" s="99">
        <f>RES_hhdet_in_fech!I129/RES_summary!I$21</f>
        <v>1.5639137969751475</v>
      </c>
      <c r="J129" s="99">
        <f>RES_hhdet_in_fech!J129/RES_summary!J$21</f>
        <v>0.32910030926424461</v>
      </c>
      <c r="K129" s="99">
        <f>RES_hhdet_in_fech!K129/RES_summary!K$21</f>
        <v>1.6099550148608657</v>
      </c>
      <c r="L129" s="99">
        <f>RES_hhdet_in_fech!L129/RES_summary!L$21</f>
        <v>2.2439633580664364</v>
      </c>
      <c r="M129" s="99">
        <f>RES_hhdet_in_fech!M129/RES_summary!M$21</f>
        <v>2.1299248803262936</v>
      </c>
      <c r="N129" s="99">
        <f>RES_hhdet_in_fech!N129/RES_summary!N$21</f>
        <v>5.4741727029280121</v>
      </c>
      <c r="O129" s="99">
        <f>RES_hhdet_in_fech!O129/RES_summary!O$21</f>
        <v>1.4670291347683913</v>
      </c>
      <c r="P129" s="99">
        <f>RES_hhdet_in_fech!P129/RES_summary!P$21</f>
        <v>1.1115235437804394</v>
      </c>
      <c r="Q129" s="99">
        <f>RES_hhdet_in_fech!Q129/RES_summary!Q$21</f>
        <v>1.6554843306020974</v>
      </c>
      <c r="R129" s="99">
        <f>RES_hhdet_in_fech!R129/RES_summary!R$21</f>
        <v>2.5021641159458561</v>
      </c>
      <c r="S129" s="99">
        <f>RES_hhdet_in_fech!S129/RES_summary!S$21</f>
        <v>2.9471369833643148</v>
      </c>
      <c r="T129" s="99">
        <f>RES_hhdet_in_fech!T129/RES_summary!T$21</f>
        <v>1.7247587762618453</v>
      </c>
      <c r="U129" s="99">
        <f>RES_hhdet_in_fech!U129/RES_summary!U$21</f>
        <v>1.7646605132561841</v>
      </c>
      <c r="V129" s="99">
        <f>RES_hhdet_in_fech!V129/RES_summary!V$21</f>
        <v>1.9987760605688847</v>
      </c>
      <c r="W129" s="99">
        <f>RES_hhdet_in_fech!W129/RES_summary!W$21</f>
        <v>0</v>
      </c>
      <c r="X129" s="99">
        <f>RES_hhdet_in_fech!X129/RES_summary!X$21</f>
        <v>0</v>
      </c>
      <c r="Y129" s="99">
        <f>RES_hhdet_in_fech!Y129/RES_summary!Y$21</f>
        <v>0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14.705294951867605</v>
      </c>
      <c r="D130" s="123">
        <v>15.273080215804297</v>
      </c>
      <c r="E130" s="123">
        <v>14.686825698075902</v>
      </c>
      <c r="F130" s="123">
        <v>15.526979614866885</v>
      </c>
      <c r="G130" s="123">
        <v>14.362579916924519</v>
      </c>
      <c r="H130" s="123">
        <v>14.084528606805643</v>
      </c>
      <c r="I130" s="123">
        <v>12.199473707695317</v>
      </c>
      <c r="J130" s="123">
        <v>13.023601607984817</v>
      </c>
      <c r="K130" s="123">
        <v>15.371746063534028</v>
      </c>
      <c r="L130" s="123">
        <v>14.503468290048676</v>
      </c>
      <c r="M130" s="123">
        <v>14.279819223620496</v>
      </c>
      <c r="N130" s="123">
        <v>13.002903483780443</v>
      </c>
      <c r="O130" s="123">
        <v>13.842842453138747</v>
      </c>
      <c r="P130" s="123">
        <v>13.733336467809718</v>
      </c>
      <c r="Q130" s="123">
        <v>12.641620025932443</v>
      </c>
      <c r="R130" s="123">
        <v>13.43645664915852</v>
      </c>
      <c r="S130" s="123">
        <v>13.471722769477999</v>
      </c>
      <c r="T130" s="123">
        <v>12.734690735757423</v>
      </c>
      <c r="U130" s="123">
        <v>12.886813459732206</v>
      </c>
      <c r="V130" s="123">
        <v>13.125471461435298</v>
      </c>
      <c r="W130" s="123">
        <v>0</v>
      </c>
      <c r="X130" s="123">
        <v>0</v>
      </c>
      <c r="Y130" s="123">
        <v>0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14.867963656763465</v>
      </c>
      <c r="D131" s="99">
        <v>12.532223506883245</v>
      </c>
      <c r="E131" s="99">
        <v>16.140686511000983</v>
      </c>
      <c r="F131" s="99">
        <v>14.331003954480927</v>
      </c>
      <c r="G131" s="99">
        <v>13.935561505006158</v>
      </c>
      <c r="H131" s="99">
        <v>15.37912162316886</v>
      </c>
      <c r="I131" s="99">
        <v>11.989663925459787</v>
      </c>
      <c r="J131" s="99">
        <v>13.241581236377161</v>
      </c>
      <c r="K131" s="99">
        <v>16.003080266602304</v>
      </c>
      <c r="L131" s="99">
        <v>15.021954071814539</v>
      </c>
      <c r="M131" s="99">
        <v>12.996752164770395</v>
      </c>
      <c r="N131" s="99">
        <v>11.525428079058967</v>
      </c>
      <c r="O131" s="99">
        <v>14.104466117349361</v>
      </c>
      <c r="P131" s="99">
        <v>14.778692905598216</v>
      </c>
      <c r="Q131" s="99">
        <v>13.664242495541838</v>
      </c>
      <c r="R131" s="99">
        <v>13.029346691023818</v>
      </c>
      <c r="S131" s="99">
        <v>13.732772974925519</v>
      </c>
      <c r="T131" s="99">
        <v>13.435509480063573</v>
      </c>
      <c r="U131" s="99">
        <v>13.030170718948543</v>
      </c>
      <c r="V131" s="99">
        <v>13.42594251066024</v>
      </c>
      <c r="W131" s="99">
        <v>0</v>
      </c>
      <c r="X131" s="99">
        <v>0</v>
      </c>
      <c r="Y131" s="99">
        <v>0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13.303952028831297</v>
      </c>
      <c r="F132" s="99">
        <v>0</v>
      </c>
      <c r="G132" s="99">
        <v>11.613617138909461</v>
      </c>
      <c r="H132" s="99">
        <v>12.785268089333204</v>
      </c>
      <c r="I132" s="99">
        <v>0</v>
      </c>
      <c r="J132" s="99">
        <v>11.036717357684589</v>
      </c>
      <c r="K132" s="99">
        <v>13.40178548660742</v>
      </c>
      <c r="L132" s="99">
        <v>12.613679277497837</v>
      </c>
      <c r="M132" s="99">
        <v>0</v>
      </c>
      <c r="N132" s="99">
        <v>9.6489348455328798</v>
      </c>
      <c r="O132" s="99">
        <v>11.959214847740631</v>
      </c>
      <c r="P132" s="99">
        <v>12.627857414212928</v>
      </c>
      <c r="Q132" s="99">
        <v>11.729807247617849</v>
      </c>
      <c r="R132" s="99">
        <v>0</v>
      </c>
      <c r="S132" s="99">
        <v>11.968681892385554</v>
      </c>
      <c r="T132" s="99">
        <v>11.749897746798746</v>
      </c>
      <c r="U132" s="99">
        <v>11.417472836755092</v>
      </c>
      <c r="V132" s="99">
        <v>11.806369512037216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3.2539012745944484</v>
      </c>
      <c r="F133" s="102">
        <v>0</v>
      </c>
      <c r="G133" s="102">
        <v>3.1752886645335328</v>
      </c>
      <c r="H133" s="102">
        <v>3.2163187588017847</v>
      </c>
      <c r="I133" s="102">
        <v>0</v>
      </c>
      <c r="J133" s="102">
        <v>2.6486768655162183</v>
      </c>
      <c r="K133" s="102">
        <v>3.3316802061179396</v>
      </c>
      <c r="L133" s="102">
        <v>3.132639277207645</v>
      </c>
      <c r="M133" s="102">
        <v>0</v>
      </c>
      <c r="N133" s="102">
        <v>1.8497676926676958</v>
      </c>
      <c r="O133" s="102">
        <v>2.6184685526985128</v>
      </c>
      <c r="P133" s="102">
        <v>2.7344831209492808</v>
      </c>
      <c r="Q133" s="102">
        <v>2.3687464879740698</v>
      </c>
      <c r="R133" s="102">
        <v>0</v>
      </c>
      <c r="S133" s="102">
        <v>2.6702477949124921</v>
      </c>
      <c r="T133" s="102">
        <v>2.4152074120123959</v>
      </c>
      <c r="U133" s="102">
        <v>2.1151340592960017</v>
      </c>
      <c r="V133" s="102">
        <v>2.0818787883824341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10.050050754236848</v>
      </c>
      <c r="F134" s="105">
        <v>0</v>
      </c>
      <c r="G134" s="105">
        <v>8.4383284743759308</v>
      </c>
      <c r="H134" s="105">
        <v>9.5689493305314191</v>
      </c>
      <c r="I134" s="105">
        <v>0</v>
      </c>
      <c r="J134" s="105">
        <v>8.3880404921683702</v>
      </c>
      <c r="K134" s="105">
        <v>10.07010528048948</v>
      </c>
      <c r="L134" s="105">
        <v>9.4810400002901929</v>
      </c>
      <c r="M134" s="105">
        <v>0</v>
      </c>
      <c r="N134" s="105">
        <v>7.799167152865186</v>
      </c>
      <c r="O134" s="105">
        <v>9.3407462950421181</v>
      </c>
      <c r="P134" s="105">
        <v>9.8933742932636459</v>
      </c>
      <c r="Q134" s="105">
        <v>9.3610607596437809</v>
      </c>
      <c r="R134" s="105">
        <v>0</v>
      </c>
      <c r="S134" s="105">
        <v>9.298434097473061</v>
      </c>
      <c r="T134" s="105">
        <v>9.3346903347863481</v>
      </c>
      <c r="U134" s="105">
        <v>9.3023387774590898</v>
      </c>
      <c r="V134" s="105">
        <v>9.7244907236547835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18.754870753426932</v>
      </c>
      <c r="D135" s="102">
        <v>18.773270998020124</v>
      </c>
      <c r="E135" s="102">
        <v>18.503636969279743</v>
      </c>
      <c r="F135" s="102">
        <v>18.759883502047163</v>
      </c>
      <c r="G135" s="102">
        <v>17.730056669234354</v>
      </c>
      <c r="H135" s="102">
        <v>17.612826025557261</v>
      </c>
      <c r="I135" s="102">
        <v>17.248688761625804</v>
      </c>
      <c r="J135" s="102">
        <v>17.955249844207845</v>
      </c>
      <c r="K135" s="102">
        <v>19.102779744522525</v>
      </c>
      <c r="L135" s="102">
        <v>18.285255415076936</v>
      </c>
      <c r="M135" s="102">
        <v>17.773911370205084</v>
      </c>
      <c r="N135" s="102">
        <v>16.731681996183163</v>
      </c>
      <c r="O135" s="102">
        <v>16.784375718086089</v>
      </c>
      <c r="P135" s="102">
        <v>16.480790353469356</v>
      </c>
      <c r="Q135" s="102">
        <v>16.091152758160209</v>
      </c>
      <c r="R135" s="102">
        <v>16.360995792931675</v>
      </c>
      <c r="S135" s="102">
        <v>16.008064431609039</v>
      </c>
      <c r="T135" s="102">
        <v>15.104364074871231</v>
      </c>
      <c r="U135" s="102">
        <v>14.944774135620575</v>
      </c>
      <c r="V135" s="102">
        <v>14.791956208705441</v>
      </c>
      <c r="W135" s="102">
        <v>0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12.851642721425591</v>
      </c>
      <c r="D136" s="105">
        <v>12.917499589493508</v>
      </c>
      <c r="E136" s="105">
        <v>12.708899489869365</v>
      </c>
      <c r="F136" s="105">
        <v>12.935213135407954</v>
      </c>
      <c r="G136" s="105">
        <v>12.433741006609981</v>
      </c>
      <c r="H136" s="105">
        <v>12.226842624132088</v>
      </c>
      <c r="I136" s="105">
        <v>12.028397541807394</v>
      </c>
      <c r="J136" s="105">
        <v>12.538693982368976</v>
      </c>
      <c r="K136" s="105">
        <v>13.389148498808973</v>
      </c>
      <c r="L136" s="105">
        <v>12.866999834446291</v>
      </c>
      <c r="M136" s="105">
        <v>12.552018254501277</v>
      </c>
      <c r="N136" s="105">
        <v>11.734401699714359</v>
      </c>
      <c r="O136" s="105">
        <v>12.063882432730102</v>
      </c>
      <c r="P136" s="105">
        <v>12.104823395913369</v>
      </c>
      <c r="Q136" s="105">
        <v>12.088106812175544</v>
      </c>
      <c r="R136" s="105">
        <v>12.582485077705298</v>
      </c>
      <c r="S136" s="105">
        <v>12.474276659054341</v>
      </c>
      <c r="T136" s="105">
        <v>11.868228922705999</v>
      </c>
      <c r="U136" s="105">
        <v>11.790020677636026</v>
      </c>
      <c r="V136" s="105">
        <v>11.755048847583788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3.7307082532635736</v>
      </c>
      <c r="D137" s="99">
        <v>3.8244615919673968</v>
      </c>
      <c r="E137" s="99">
        <v>3.6405358491516129</v>
      </c>
      <c r="F137" s="99">
        <v>3.7690600237588545</v>
      </c>
      <c r="G137" s="99">
        <v>4.0300899138625166</v>
      </c>
      <c r="H137" s="99">
        <v>3.6028280327555779</v>
      </c>
      <c r="I137" s="99">
        <v>3.5717145818739033</v>
      </c>
      <c r="J137" s="99">
        <v>3.6539420936745031</v>
      </c>
      <c r="K137" s="99">
        <v>3.9190091022313305</v>
      </c>
      <c r="L137" s="99">
        <v>3.7762483225658579</v>
      </c>
      <c r="M137" s="99">
        <v>3.5874133246114654</v>
      </c>
      <c r="N137" s="99">
        <v>2.8134826667762356</v>
      </c>
      <c r="O137" s="99">
        <v>3.0802185103926165</v>
      </c>
      <c r="P137" s="99">
        <v>2.9728207392314605</v>
      </c>
      <c r="Q137" s="99">
        <v>2.7911704345271633</v>
      </c>
      <c r="R137" s="99">
        <v>3.1937095557109427</v>
      </c>
      <c r="S137" s="99">
        <v>3.1387998424314851</v>
      </c>
      <c r="T137" s="99">
        <v>2.7264992649968924</v>
      </c>
      <c r="U137" s="99">
        <v>2.4464305555948185</v>
      </c>
      <c r="V137" s="99">
        <v>2.2726391150230771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9.1209344681620177</v>
      </c>
      <c r="D138" s="99">
        <v>9.0930379975261122</v>
      </c>
      <c r="E138" s="99">
        <v>9.0683636407177524</v>
      </c>
      <c r="F138" s="99">
        <v>9.1661531116490984</v>
      </c>
      <c r="G138" s="99">
        <v>8.403651092747463</v>
      </c>
      <c r="H138" s="99">
        <v>8.6240145913765094</v>
      </c>
      <c r="I138" s="99">
        <v>8.4566829599334863</v>
      </c>
      <c r="J138" s="99">
        <v>8.8847518886944741</v>
      </c>
      <c r="K138" s="99">
        <v>9.4701393965776433</v>
      </c>
      <c r="L138" s="99">
        <v>9.0907515118804358</v>
      </c>
      <c r="M138" s="99">
        <v>8.9646049298898127</v>
      </c>
      <c r="N138" s="99">
        <v>8.9209190329381229</v>
      </c>
      <c r="O138" s="99">
        <v>8.9836639223374863</v>
      </c>
      <c r="P138" s="99">
        <v>9.132002656681907</v>
      </c>
      <c r="Q138" s="99">
        <v>9.2969363776483824</v>
      </c>
      <c r="R138" s="99">
        <v>9.3887755219943561</v>
      </c>
      <c r="S138" s="99">
        <v>9.3354768166228546</v>
      </c>
      <c r="T138" s="99">
        <v>9.1417296577091065</v>
      </c>
      <c r="U138" s="99">
        <v>9.3435901220412081</v>
      </c>
      <c r="V138" s="99">
        <v>9.4824097325607113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6.986727631942192</v>
      </c>
      <c r="D139" s="123">
        <v>7.694441229423318</v>
      </c>
      <c r="E139" s="123">
        <v>7.4030302354740085</v>
      </c>
      <c r="F139" s="123">
        <v>7.82373219744417</v>
      </c>
      <c r="G139" s="123">
        <v>7.5258511281341267</v>
      </c>
      <c r="H139" s="123">
        <v>7.4944461942378497</v>
      </c>
      <c r="I139" s="123">
        <v>7.0513039065379681</v>
      </c>
      <c r="J139" s="123">
        <v>6.8954602726634402</v>
      </c>
      <c r="K139" s="123">
        <v>7.1830289318197007</v>
      </c>
      <c r="L139" s="123">
        <v>6.7729164203608212</v>
      </c>
      <c r="M139" s="123">
        <v>6.3623538599173086</v>
      </c>
      <c r="N139" s="123">
        <v>6.05584349154406</v>
      </c>
      <c r="O139" s="123">
        <v>7.0487518822590074</v>
      </c>
      <c r="P139" s="123">
        <v>7.0724251080838947</v>
      </c>
      <c r="Q139" s="123">
        <v>6.8187654802574453</v>
      </c>
      <c r="R139" s="123">
        <v>6.9244529814850928</v>
      </c>
      <c r="S139" s="123">
        <v>6.8441306445374321</v>
      </c>
      <c r="T139" s="123">
        <v>7.2534833798789569</v>
      </c>
      <c r="U139" s="123">
        <v>7.3908674694108436</v>
      </c>
      <c r="V139" s="123">
        <v>8.1887932302614637</v>
      </c>
      <c r="W139" s="123">
        <v>0</v>
      </c>
      <c r="X139" s="123">
        <v>0</v>
      </c>
      <c r="Y139" s="123">
        <v>0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9.1719365029380366</v>
      </c>
      <c r="D140" s="99">
        <v>9.5100345621482045</v>
      </c>
      <c r="E140" s="99">
        <v>9.1140245370965172</v>
      </c>
      <c r="F140" s="99">
        <v>10.240231405374004</v>
      </c>
      <c r="G140" s="99">
        <v>9.3450941128676082</v>
      </c>
      <c r="H140" s="99">
        <v>9.0457730978447373</v>
      </c>
      <c r="I140" s="99">
        <v>9.2435339142708361</v>
      </c>
      <c r="J140" s="99">
        <v>9.1455993985272581</v>
      </c>
      <c r="K140" s="99">
        <v>8.0321910671871404</v>
      </c>
      <c r="L140" s="99">
        <v>9.8374904639118181</v>
      </c>
      <c r="M140" s="99">
        <v>9.1035830971981948</v>
      </c>
      <c r="N140" s="99">
        <v>2.8377546928532396</v>
      </c>
      <c r="O140" s="99">
        <v>10.272008413928145</v>
      </c>
      <c r="P140" s="99">
        <v>9.9425794315277738</v>
      </c>
      <c r="Q140" s="99">
        <v>8.659276353220875</v>
      </c>
      <c r="R140" s="99">
        <v>8.0592592213144467</v>
      </c>
      <c r="S140" s="99">
        <v>7.9000418757302988</v>
      </c>
      <c r="T140" s="99">
        <v>9.3820879917116535</v>
      </c>
      <c r="U140" s="99">
        <v>9.5789559556813408</v>
      </c>
      <c r="V140" s="99">
        <v>10.888464998062453</v>
      </c>
      <c r="W140" s="99">
        <v>0</v>
      </c>
      <c r="X140" s="99">
        <v>0</v>
      </c>
      <c r="Y140" s="99">
        <v>0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6.9154252311611364</v>
      </c>
      <c r="D141" s="110">
        <v>7.6518506934305286</v>
      </c>
      <c r="E141" s="110">
        <v>7.3502567686128497</v>
      </c>
      <c r="F141" s="110">
        <v>7.7428914297179992</v>
      </c>
      <c r="G141" s="110">
        <v>7.4502442003195828</v>
      </c>
      <c r="H141" s="110">
        <v>7.4199283080383918</v>
      </c>
      <c r="I141" s="110">
        <v>6.938853306852331</v>
      </c>
      <c r="J141" s="110">
        <v>6.7894904178062454</v>
      </c>
      <c r="K141" s="110">
        <v>7.1486697702730417</v>
      </c>
      <c r="L141" s="110">
        <v>6.6500485476095017</v>
      </c>
      <c r="M141" s="110">
        <v>6.2200902201823611</v>
      </c>
      <c r="N141" s="110">
        <v>6.2876172000370278</v>
      </c>
      <c r="O141" s="110">
        <v>6.5224438313116186</v>
      </c>
      <c r="P141" s="110">
        <v>6.5742870427592797</v>
      </c>
      <c r="Q141" s="110">
        <v>6.5171968784406005</v>
      </c>
      <c r="R141" s="110">
        <v>6.7830095845620759</v>
      </c>
      <c r="S141" s="110">
        <v>6.6151978088663954</v>
      </c>
      <c r="T141" s="110">
        <v>6.4500004858235807</v>
      </c>
      <c r="U141" s="110">
        <v>6.5025409472070104</v>
      </c>
      <c r="V141" s="110">
        <v>7.279247162568856</v>
      </c>
      <c r="W141" s="110">
        <v>0</v>
      </c>
      <c r="X141" s="110">
        <v>0</v>
      </c>
      <c r="Y141" s="110">
        <v>0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64.253551620220989</v>
      </c>
      <c r="D143" s="118">
        <f t="shared" si="49"/>
        <v>61.069161235945415</v>
      </c>
      <c r="E143" s="118">
        <f t="shared" si="49"/>
        <v>71.593337676980312</v>
      </c>
      <c r="F143" s="118">
        <f t="shared" si="49"/>
        <v>61.767881922865087</v>
      </c>
      <c r="G143" s="118">
        <f t="shared" si="49"/>
        <v>58.021739472102524</v>
      </c>
      <c r="H143" s="118">
        <f t="shared" si="49"/>
        <v>59.532769406402657</v>
      </c>
      <c r="I143" s="118">
        <f t="shared" si="49"/>
        <v>59.548485434251873</v>
      </c>
      <c r="J143" s="118">
        <f t="shared" si="49"/>
        <v>45.933641825819386</v>
      </c>
      <c r="K143" s="118">
        <f t="shared" si="49"/>
        <v>49.396479936883985</v>
      </c>
      <c r="L143" s="118">
        <f t="shared" si="49"/>
        <v>48.065513845010564</v>
      </c>
      <c r="M143" s="118">
        <f t="shared" si="49"/>
        <v>50.364294458426592</v>
      </c>
      <c r="N143" s="118">
        <f t="shared" si="49"/>
        <v>53.243932554902997</v>
      </c>
      <c r="O143" s="118">
        <f t="shared" si="49"/>
        <v>39.326699039579992</v>
      </c>
      <c r="P143" s="118">
        <f t="shared" si="49"/>
        <v>35.254830941024174</v>
      </c>
      <c r="Q143" s="118">
        <f t="shared" si="49"/>
        <v>39.696747175395593</v>
      </c>
      <c r="R143" s="118">
        <f t="shared" ref="R143:V143" si="50">R144+R146+R148+R157</f>
        <v>41.016571048602913</v>
      </c>
      <c r="S143" s="118">
        <f t="shared" si="50"/>
        <v>41.064817004656582</v>
      </c>
      <c r="T143" s="118">
        <f t="shared" si="50"/>
        <v>36.841998582582619</v>
      </c>
      <c r="U143" s="118">
        <f t="shared" si="50"/>
        <v>39.862402727565325</v>
      </c>
      <c r="V143" s="118">
        <f t="shared" si="50"/>
        <v>39.095603570607075</v>
      </c>
      <c r="W143" s="118">
        <f t="shared" ref="W143:Y143" si="51">W144+W146+W148+W157</f>
        <v>38.126260656578424</v>
      </c>
      <c r="X143" s="118">
        <f t="shared" si="51"/>
        <v>35.551950282189424</v>
      </c>
      <c r="Y143" s="118">
        <f t="shared" si="51"/>
        <v>33.48133850597371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30.111530897977044</v>
      </c>
      <c r="D144" s="123">
        <f t="shared" si="52"/>
        <v>28.508198931080727</v>
      </c>
      <c r="E144" s="123">
        <f t="shared" si="52"/>
        <v>36.028933921015103</v>
      </c>
      <c r="F144" s="123">
        <f t="shared" si="52"/>
        <v>30.429691152568623</v>
      </c>
      <c r="G144" s="123">
        <f t="shared" si="52"/>
        <v>27.920795341386857</v>
      </c>
      <c r="H144" s="123">
        <f t="shared" si="52"/>
        <v>28.550929681431512</v>
      </c>
      <c r="I144" s="123">
        <f t="shared" si="52"/>
        <v>26.859125374614877</v>
      </c>
      <c r="J144" s="123">
        <f t="shared" si="52"/>
        <v>22.84946455252657</v>
      </c>
      <c r="K144" s="123">
        <f t="shared" si="52"/>
        <v>18.698833829778344</v>
      </c>
      <c r="L144" s="123">
        <f t="shared" si="52"/>
        <v>16.35708638415452</v>
      </c>
      <c r="M144" s="123">
        <f t="shared" si="52"/>
        <v>19.766704533915075</v>
      </c>
      <c r="N144" s="123">
        <f t="shared" si="52"/>
        <v>18.321113809980879</v>
      </c>
      <c r="O144" s="123">
        <f t="shared" si="52"/>
        <v>9.3202378216300676</v>
      </c>
      <c r="P144" s="123">
        <f t="shared" si="52"/>
        <v>8.2345944406531277</v>
      </c>
      <c r="Q144" s="123">
        <f t="shared" si="52"/>
        <v>12.153268531092021</v>
      </c>
      <c r="R144" s="123">
        <f t="shared" si="52"/>
        <v>10.461869799675362</v>
      </c>
      <c r="S144" s="123">
        <f t="shared" si="52"/>
        <v>9.9895561446241246</v>
      </c>
      <c r="T144" s="123">
        <f t="shared" si="52"/>
        <v>9.3803744641547535</v>
      </c>
      <c r="U144" s="123">
        <f t="shared" si="52"/>
        <v>8.6836662249200209</v>
      </c>
      <c r="V144" s="123">
        <f t="shared" si="52"/>
        <v>8.8710717146016034</v>
      </c>
      <c r="W144" s="123">
        <f t="shared" si="52"/>
        <v>8.9661523080083914</v>
      </c>
      <c r="X144" s="123">
        <f t="shared" si="52"/>
        <v>8.181269096640138</v>
      </c>
      <c r="Y144" s="123">
        <f t="shared" si="52"/>
        <v>7.2334203521875677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30.111530897977044</v>
      </c>
      <c r="D145" s="99">
        <v>28.508198931080727</v>
      </c>
      <c r="E145" s="99">
        <v>36.028933921015103</v>
      </c>
      <c r="F145" s="99">
        <v>30.429691152568623</v>
      </c>
      <c r="G145" s="99">
        <v>27.920795341386857</v>
      </c>
      <c r="H145" s="99">
        <v>28.550929681431512</v>
      </c>
      <c r="I145" s="99">
        <v>26.859125374614877</v>
      </c>
      <c r="J145" s="99">
        <v>22.84946455252657</v>
      </c>
      <c r="K145" s="99">
        <v>18.698833829778344</v>
      </c>
      <c r="L145" s="99">
        <v>16.35708638415452</v>
      </c>
      <c r="M145" s="99">
        <v>19.766704533915075</v>
      </c>
      <c r="N145" s="99">
        <v>18.321113809980879</v>
      </c>
      <c r="O145" s="99">
        <v>9.3202378216300676</v>
      </c>
      <c r="P145" s="99">
        <v>8.2345944406531277</v>
      </c>
      <c r="Q145" s="99">
        <v>12.153268531092021</v>
      </c>
      <c r="R145" s="99">
        <v>10.461869799675362</v>
      </c>
      <c r="S145" s="99">
        <v>9.9895561446241246</v>
      </c>
      <c r="T145" s="99">
        <v>9.3803744641547535</v>
      </c>
      <c r="U145" s="99">
        <v>8.6836662249200209</v>
      </c>
      <c r="V145" s="99">
        <v>8.8710717146016034</v>
      </c>
      <c r="W145" s="99">
        <v>8.9661523080083914</v>
      </c>
      <c r="X145" s="99">
        <v>8.181269096640138</v>
      </c>
      <c r="Y145" s="99">
        <v>7.2334203521875677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12.392217979194145</v>
      </c>
      <c r="D146" s="123">
        <f t="shared" si="53"/>
        <v>9.3709621938383325</v>
      </c>
      <c r="E146" s="123">
        <f t="shared" si="53"/>
        <v>13.538390650490461</v>
      </c>
      <c r="F146" s="123">
        <f t="shared" si="53"/>
        <v>7.84448241223462</v>
      </c>
      <c r="G146" s="123">
        <f t="shared" si="53"/>
        <v>8.1460692274154489</v>
      </c>
      <c r="H146" s="123">
        <f t="shared" si="53"/>
        <v>9.4327837089213755</v>
      </c>
      <c r="I146" s="123">
        <f t="shared" si="53"/>
        <v>13.423189488849982</v>
      </c>
      <c r="J146" s="123">
        <f t="shared" si="53"/>
        <v>3.1797253087450033</v>
      </c>
      <c r="K146" s="123">
        <f t="shared" si="53"/>
        <v>8.201402924437442</v>
      </c>
      <c r="L146" s="123">
        <f t="shared" si="53"/>
        <v>10.472034526611584</v>
      </c>
      <c r="M146" s="123">
        <f t="shared" si="53"/>
        <v>9.7531031026115489</v>
      </c>
      <c r="N146" s="123">
        <f t="shared" si="53"/>
        <v>15.387912813827091</v>
      </c>
      <c r="O146" s="123">
        <f t="shared" si="53"/>
        <v>9.2215048325988871</v>
      </c>
      <c r="P146" s="123">
        <f t="shared" si="53"/>
        <v>6.6572804919266195</v>
      </c>
      <c r="Q146" s="123">
        <f t="shared" si="53"/>
        <v>8.2578185636150767</v>
      </c>
      <c r="R146" s="123">
        <f t="shared" si="53"/>
        <v>10.119454968822605</v>
      </c>
      <c r="S146" s="123">
        <f t="shared" si="53"/>
        <v>10.84689890023202</v>
      </c>
      <c r="T146" s="123">
        <f t="shared" si="53"/>
        <v>7.730069377942498</v>
      </c>
      <c r="U146" s="123">
        <f t="shared" si="53"/>
        <v>10.961542541252953</v>
      </c>
      <c r="V146" s="123">
        <f t="shared" si="53"/>
        <v>9.415906057441946</v>
      </c>
      <c r="W146" s="123">
        <f t="shared" si="53"/>
        <v>8.3864861986613271</v>
      </c>
      <c r="X146" s="123">
        <f t="shared" si="53"/>
        <v>7.1089949811708166</v>
      </c>
      <c r="Y146" s="123">
        <f t="shared" si="53"/>
        <v>7.6433888170872724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12.392217979194145</v>
      </c>
      <c r="D147" s="99">
        <f>RES_hhdet_in_fech!D147/RES_summary!D$21</f>
        <v>9.3709621938383325</v>
      </c>
      <c r="E147" s="99">
        <f>RES_hhdet_in_fech!E147/RES_summary!E$21</f>
        <v>13.538390650490461</v>
      </c>
      <c r="F147" s="99">
        <f>RES_hhdet_in_fech!F147/RES_summary!F$21</f>
        <v>7.84448241223462</v>
      </c>
      <c r="G147" s="99">
        <f>RES_hhdet_in_fech!G147/RES_summary!G$21</f>
        <v>8.1460692274154489</v>
      </c>
      <c r="H147" s="99">
        <f>RES_hhdet_in_fech!H147/RES_summary!H$21</f>
        <v>9.4327837089213755</v>
      </c>
      <c r="I147" s="99">
        <f>RES_hhdet_in_fech!I147/RES_summary!I$21</f>
        <v>13.423189488849982</v>
      </c>
      <c r="J147" s="99">
        <f>RES_hhdet_in_fech!J147/RES_summary!J$21</f>
        <v>3.1797253087450033</v>
      </c>
      <c r="K147" s="99">
        <f>RES_hhdet_in_fech!K147/RES_summary!K$21</f>
        <v>8.201402924437442</v>
      </c>
      <c r="L147" s="99">
        <f>RES_hhdet_in_fech!L147/RES_summary!L$21</f>
        <v>10.472034526611584</v>
      </c>
      <c r="M147" s="99">
        <f>RES_hhdet_in_fech!M147/RES_summary!M$21</f>
        <v>9.7531031026115489</v>
      </c>
      <c r="N147" s="99">
        <f>RES_hhdet_in_fech!N147/RES_summary!N$21</f>
        <v>15.387912813827091</v>
      </c>
      <c r="O147" s="99">
        <f>RES_hhdet_in_fech!O147/RES_summary!O$21</f>
        <v>9.2215048325988871</v>
      </c>
      <c r="P147" s="99">
        <f>RES_hhdet_in_fech!P147/RES_summary!P$21</f>
        <v>6.6572804919266195</v>
      </c>
      <c r="Q147" s="99">
        <f>RES_hhdet_in_fech!Q147/RES_summary!Q$21</f>
        <v>8.2578185636150767</v>
      </c>
      <c r="R147" s="99">
        <f>RES_hhdet_in_fech!R147/RES_summary!R$21</f>
        <v>10.119454968822605</v>
      </c>
      <c r="S147" s="99">
        <f>RES_hhdet_in_fech!S147/RES_summary!S$21</f>
        <v>10.84689890023202</v>
      </c>
      <c r="T147" s="99">
        <f>RES_hhdet_in_fech!T147/RES_summary!T$21</f>
        <v>7.730069377942498</v>
      </c>
      <c r="U147" s="99">
        <f>RES_hhdet_in_fech!U147/RES_summary!U$21</f>
        <v>10.961542541252953</v>
      </c>
      <c r="V147" s="99">
        <f>RES_hhdet_in_fech!V147/RES_summary!V$21</f>
        <v>9.415906057441946</v>
      </c>
      <c r="W147" s="99">
        <f>RES_hhdet_in_fech!W147/RES_summary!W$21</f>
        <v>8.3864861986613271</v>
      </c>
      <c r="X147" s="99">
        <f>RES_hhdet_in_fech!X147/RES_summary!X$21</f>
        <v>7.1089949811708166</v>
      </c>
      <c r="Y147" s="99">
        <f>RES_hhdet_in_fech!Y147/RES_summary!Y$21</f>
        <v>7.6433888170872724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14.762722955895738</v>
      </c>
      <c r="D148" s="123">
        <v>15.49531972938529</v>
      </c>
      <c r="E148" s="123">
        <v>14.622910850669445</v>
      </c>
      <c r="F148" s="123">
        <v>15.670149149856979</v>
      </c>
      <c r="G148" s="123">
        <v>14.428836706478723</v>
      </c>
      <c r="H148" s="123">
        <v>14.054517022451767</v>
      </c>
      <c r="I148" s="123">
        <v>12.214834820224413</v>
      </c>
      <c r="J148" s="123">
        <v>13.008218553381059</v>
      </c>
      <c r="K148" s="123">
        <v>15.313136528715196</v>
      </c>
      <c r="L148" s="123">
        <v>14.463872815998592</v>
      </c>
      <c r="M148" s="123">
        <v>14.482097221023256</v>
      </c>
      <c r="N148" s="123">
        <v>13.478115135565295</v>
      </c>
      <c r="O148" s="123">
        <v>13.735972413901116</v>
      </c>
      <c r="P148" s="123">
        <v>13.289802939111921</v>
      </c>
      <c r="Q148" s="123">
        <v>12.467185917378783</v>
      </c>
      <c r="R148" s="123">
        <v>13.510936488823155</v>
      </c>
      <c r="S148" s="123">
        <v>13.384222699147665</v>
      </c>
      <c r="T148" s="123">
        <v>12.478221727704147</v>
      </c>
      <c r="U148" s="123">
        <v>12.825571718443644</v>
      </c>
      <c r="V148" s="123">
        <v>12.620343383655532</v>
      </c>
      <c r="W148" s="123">
        <v>13.176825579664802</v>
      </c>
      <c r="X148" s="123">
        <v>12.833276687933683</v>
      </c>
      <c r="Y148" s="123">
        <v>12.39631434250958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20.886337231467287</v>
      </c>
      <c r="D149" s="99">
        <v>21.297814973705535</v>
      </c>
      <c r="E149" s="99">
        <v>21.159174893290508</v>
      </c>
      <c r="F149" s="99">
        <v>21.112837616995719</v>
      </c>
      <c r="G149" s="99">
        <v>20.366598350046385</v>
      </c>
      <c r="H149" s="99">
        <v>20.097848099656584</v>
      </c>
      <c r="I149" s="99">
        <v>18.819180846141403</v>
      </c>
      <c r="J149" s="99">
        <v>19.864112580615757</v>
      </c>
      <c r="K149" s="99">
        <v>20.93236786416308</v>
      </c>
      <c r="L149" s="99">
        <v>19.382870169998341</v>
      </c>
      <c r="M149" s="99">
        <v>15.772920995781693</v>
      </c>
      <c r="N149" s="99">
        <v>13.618376555503382</v>
      </c>
      <c r="O149" s="99">
        <v>19.744103940946623</v>
      </c>
      <c r="P149" s="99">
        <v>18.445865662787057</v>
      </c>
      <c r="Q149" s="99">
        <v>16.734485505145386</v>
      </c>
      <c r="R149" s="99">
        <v>15.980610313202895</v>
      </c>
      <c r="S149" s="99">
        <v>16.112372883308765</v>
      </c>
      <c r="T149" s="99">
        <v>15.565329206688784</v>
      </c>
      <c r="U149" s="99">
        <v>15.307432723208588</v>
      </c>
      <c r="V149" s="99">
        <v>15.50293345028329</v>
      </c>
      <c r="W149" s="99">
        <v>15.604955902394432</v>
      </c>
      <c r="X149" s="99">
        <v>15.95909808106979</v>
      </c>
      <c r="Y149" s="99">
        <v>15.980407905269084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13.564568265642968</v>
      </c>
      <c r="E150" s="99">
        <v>13.454927828923623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13.667561247940681</v>
      </c>
      <c r="P150" s="99">
        <v>13.17505561470646</v>
      </c>
      <c r="Q150" s="99">
        <v>12.25572644611581</v>
      </c>
      <c r="R150" s="99">
        <v>12.033512613514546</v>
      </c>
      <c r="S150" s="99">
        <v>12.339648882609307</v>
      </c>
      <c r="T150" s="99">
        <v>12.037228052773516</v>
      </c>
      <c r="U150" s="99">
        <v>11.928020060151116</v>
      </c>
      <c r="V150" s="99">
        <v>12.188406953640074</v>
      </c>
      <c r="W150" s="99">
        <v>12.461597654976398</v>
      </c>
      <c r="X150" s="99">
        <v>12.813541669090954</v>
      </c>
      <c r="Y150" s="99">
        <v>12.774134144630075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4.3456612772463385</v>
      </c>
      <c r="E151" s="102">
        <v>4.1853955159386116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3.6999282293568454</v>
      </c>
      <c r="P151" s="102">
        <v>3.3531029930132159</v>
      </c>
      <c r="Q151" s="102">
        <v>2.8434147756560679</v>
      </c>
      <c r="R151" s="102">
        <v>3.0438337662948061</v>
      </c>
      <c r="S151" s="102">
        <v>3.0736388952295828</v>
      </c>
      <c r="T151" s="102">
        <v>2.7396550705136113</v>
      </c>
      <c r="U151" s="102">
        <v>2.4498709003037438</v>
      </c>
      <c r="V151" s="102">
        <v>2.3650293904923756</v>
      </c>
      <c r="W151" s="102">
        <v>2.8683220123260176</v>
      </c>
      <c r="X151" s="102">
        <v>2.9848802989736107</v>
      </c>
      <c r="Y151" s="102">
        <v>2.5411751794531225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9.218906988396629</v>
      </c>
      <c r="E152" s="105">
        <v>9.2695323129850102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9.967633018583836</v>
      </c>
      <c r="P152" s="105">
        <v>9.8219526216932476</v>
      </c>
      <c r="Q152" s="105">
        <v>9.41231167045974</v>
      </c>
      <c r="R152" s="105">
        <v>8.9896788472197411</v>
      </c>
      <c r="S152" s="105">
        <v>9.2660099873797233</v>
      </c>
      <c r="T152" s="105">
        <v>9.297572982259906</v>
      </c>
      <c r="U152" s="105">
        <v>9.4781491598473728</v>
      </c>
      <c r="V152" s="105">
        <v>9.8233775631476998</v>
      </c>
      <c r="W152" s="105">
        <v>9.5932756426503794</v>
      </c>
      <c r="X152" s="105">
        <v>9.8286613701173433</v>
      </c>
      <c r="Y152" s="105">
        <v>10.232958965176955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18.754870753426935</v>
      </c>
      <c r="D153" s="102">
        <v>18.77327099802012</v>
      </c>
      <c r="E153" s="102">
        <v>18.503636969279743</v>
      </c>
      <c r="F153" s="102">
        <v>18.75988350204717</v>
      </c>
      <c r="G153" s="102">
        <v>17.730056669234354</v>
      </c>
      <c r="H153" s="102">
        <v>17.612826025557265</v>
      </c>
      <c r="I153" s="102">
        <v>17.248688761625807</v>
      </c>
      <c r="J153" s="102">
        <v>17.955249844207838</v>
      </c>
      <c r="K153" s="102">
        <v>19.102779744522522</v>
      </c>
      <c r="L153" s="102">
        <v>18.285255415076932</v>
      </c>
      <c r="M153" s="102">
        <v>17.773911370205081</v>
      </c>
      <c r="N153" s="102">
        <v>16.731681996183159</v>
      </c>
      <c r="O153" s="102">
        <v>16.784375718086093</v>
      </c>
      <c r="P153" s="102">
        <v>16.480790353469359</v>
      </c>
      <c r="Q153" s="102">
        <v>16.091152758160217</v>
      </c>
      <c r="R153" s="102">
        <v>16.360995792931675</v>
      </c>
      <c r="S153" s="102">
        <v>16.008064431609039</v>
      </c>
      <c r="T153" s="102">
        <v>15.104364074871233</v>
      </c>
      <c r="U153" s="102">
        <v>14.944774135620575</v>
      </c>
      <c r="V153" s="102">
        <v>14.791956208705439</v>
      </c>
      <c r="W153" s="102">
        <v>15.472505437894089</v>
      </c>
      <c r="X153" s="102">
        <v>0</v>
      </c>
      <c r="Y153" s="102">
        <v>0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12.851642721425593</v>
      </c>
      <c r="D154" s="105">
        <v>12.917499589493508</v>
      </c>
      <c r="E154" s="105">
        <v>12.708899489869365</v>
      </c>
      <c r="F154" s="105">
        <v>12.935213135407951</v>
      </c>
      <c r="G154" s="105">
        <v>12.433741006609985</v>
      </c>
      <c r="H154" s="105">
        <v>12.22684262413209</v>
      </c>
      <c r="I154" s="105">
        <v>12.028397541807394</v>
      </c>
      <c r="J154" s="105">
        <v>12.538693982368978</v>
      </c>
      <c r="K154" s="105">
        <v>13.389148498808979</v>
      </c>
      <c r="L154" s="105">
        <v>12.86699983444629</v>
      </c>
      <c r="M154" s="105">
        <v>12.552018254501276</v>
      </c>
      <c r="N154" s="105">
        <v>11.734401699714354</v>
      </c>
      <c r="O154" s="105">
        <v>12.063882432730102</v>
      </c>
      <c r="P154" s="105">
        <v>12.104823395913366</v>
      </c>
      <c r="Q154" s="105">
        <v>12.088106812175541</v>
      </c>
      <c r="R154" s="105">
        <v>12.582485077705298</v>
      </c>
      <c r="S154" s="105">
        <v>12.47427665905434</v>
      </c>
      <c r="T154" s="105">
        <v>11.868228922705999</v>
      </c>
      <c r="U154" s="105">
        <v>11.790020677636027</v>
      </c>
      <c r="V154" s="105">
        <v>11.755048847583785</v>
      </c>
      <c r="W154" s="105">
        <v>12.559868821699592</v>
      </c>
      <c r="X154" s="105">
        <v>12.821259182963743</v>
      </c>
      <c r="Y154" s="105">
        <v>12.38386921816543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3.7307082532635745</v>
      </c>
      <c r="D155" s="99">
        <v>3.8244615919673959</v>
      </c>
      <c r="E155" s="99">
        <v>3.640535849151612</v>
      </c>
      <c r="F155" s="99">
        <v>3.7690600237588545</v>
      </c>
      <c r="G155" s="99">
        <v>4.0300899138625166</v>
      </c>
      <c r="H155" s="99">
        <v>3.6028280327555775</v>
      </c>
      <c r="I155" s="99">
        <v>3.5717145818739033</v>
      </c>
      <c r="J155" s="99">
        <v>3.6539420936745031</v>
      </c>
      <c r="K155" s="99">
        <v>3.9190091022313309</v>
      </c>
      <c r="L155" s="99">
        <v>3.7762483225658574</v>
      </c>
      <c r="M155" s="99">
        <v>3.5874133246114641</v>
      </c>
      <c r="N155" s="99">
        <v>2.8134826667762365</v>
      </c>
      <c r="O155" s="99">
        <v>3.080218510392617</v>
      </c>
      <c r="P155" s="99">
        <v>2.9728207392314605</v>
      </c>
      <c r="Q155" s="99">
        <v>2.7911704345271628</v>
      </c>
      <c r="R155" s="99">
        <v>3.1937095557109427</v>
      </c>
      <c r="S155" s="99">
        <v>3.1387998424314847</v>
      </c>
      <c r="T155" s="99">
        <v>2.7264992649968929</v>
      </c>
      <c r="U155" s="99">
        <v>2.4464305555948185</v>
      </c>
      <c r="V155" s="99">
        <v>2.2726391150230776</v>
      </c>
      <c r="W155" s="99">
        <v>2.907822559609341</v>
      </c>
      <c r="X155" s="99">
        <v>2.9721734386355734</v>
      </c>
      <c r="Y155" s="99">
        <v>2.3464287595547617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9.1209344681620177</v>
      </c>
      <c r="D156" s="99">
        <v>9.0930379975261104</v>
      </c>
      <c r="E156" s="99">
        <v>9.0683636407177524</v>
      </c>
      <c r="F156" s="99">
        <v>9.1661531116490966</v>
      </c>
      <c r="G156" s="99">
        <v>8.4036510927474666</v>
      </c>
      <c r="H156" s="99">
        <v>8.6240145913765076</v>
      </c>
      <c r="I156" s="99">
        <v>8.4566829599334898</v>
      </c>
      <c r="J156" s="99">
        <v>8.8847518886944759</v>
      </c>
      <c r="K156" s="99">
        <v>9.4701393965776468</v>
      </c>
      <c r="L156" s="99">
        <v>9.0907515118804323</v>
      </c>
      <c r="M156" s="99">
        <v>8.9646049298898127</v>
      </c>
      <c r="N156" s="99">
        <v>8.9209190329381212</v>
      </c>
      <c r="O156" s="99">
        <v>8.9836639223374846</v>
      </c>
      <c r="P156" s="99">
        <v>9.132002656681907</v>
      </c>
      <c r="Q156" s="99">
        <v>9.2969363776483771</v>
      </c>
      <c r="R156" s="99">
        <v>9.3887755219943578</v>
      </c>
      <c r="S156" s="99">
        <v>9.3354768166228546</v>
      </c>
      <c r="T156" s="99">
        <v>9.1417296577091065</v>
      </c>
      <c r="U156" s="99">
        <v>9.3435901220412045</v>
      </c>
      <c r="V156" s="99">
        <v>9.4824097325607113</v>
      </c>
      <c r="W156" s="99">
        <v>9.6520462620902521</v>
      </c>
      <c r="X156" s="99">
        <v>9.8490857443281712</v>
      </c>
      <c r="Y156" s="99">
        <v>10.03744045861067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6.9870797871540526</v>
      </c>
      <c r="D157" s="123">
        <v>7.6946803816410654</v>
      </c>
      <c r="E157" s="123">
        <v>7.4031022548053089</v>
      </c>
      <c r="F157" s="123">
        <v>7.8235592082048671</v>
      </c>
      <c r="G157" s="123">
        <v>7.5260381968215038</v>
      </c>
      <c r="H157" s="123">
        <v>7.4945389935979989</v>
      </c>
      <c r="I157" s="123">
        <v>7.0513357505626031</v>
      </c>
      <c r="J157" s="123">
        <v>6.8962334111667518</v>
      </c>
      <c r="K157" s="123">
        <v>7.1831066539530051</v>
      </c>
      <c r="L157" s="123">
        <v>6.7725201182458692</v>
      </c>
      <c r="M157" s="123">
        <v>6.3623896008767158</v>
      </c>
      <c r="N157" s="123">
        <v>6.0567907955297269</v>
      </c>
      <c r="O157" s="123">
        <v>7.0489839714499221</v>
      </c>
      <c r="P157" s="123">
        <v>7.0731530693325064</v>
      </c>
      <c r="Q157" s="123">
        <v>6.8184741633097063</v>
      </c>
      <c r="R157" s="123">
        <v>6.9243097912817833</v>
      </c>
      <c r="S157" s="123">
        <v>6.8441392606527716</v>
      </c>
      <c r="T157" s="123">
        <v>7.2533330127812192</v>
      </c>
      <c r="U157" s="123">
        <v>7.39162224294871</v>
      </c>
      <c r="V157" s="123">
        <v>8.1882824149079969</v>
      </c>
      <c r="W157" s="123">
        <v>7.5967965702439022</v>
      </c>
      <c r="X157" s="123">
        <v>7.4284095164447868</v>
      </c>
      <c r="Y157" s="123">
        <v>6.2082149941892899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9.1719365029380384</v>
      </c>
      <c r="D158" s="99">
        <v>9.5100345621482045</v>
      </c>
      <c r="E158" s="99">
        <v>9.1140245370965136</v>
      </c>
      <c r="F158" s="99">
        <v>10.240231405373999</v>
      </c>
      <c r="G158" s="99">
        <v>9.3450941128676082</v>
      </c>
      <c r="H158" s="99">
        <v>9.0457730978447355</v>
      </c>
      <c r="I158" s="99">
        <v>9.2435339142708379</v>
      </c>
      <c r="J158" s="99">
        <v>9.1455993985272599</v>
      </c>
      <c r="K158" s="99">
        <v>8.0321910671871386</v>
      </c>
      <c r="L158" s="99">
        <v>9.8374904639118181</v>
      </c>
      <c r="M158" s="99">
        <v>9.1035830971981966</v>
      </c>
      <c r="N158" s="99">
        <v>2.8377546928532396</v>
      </c>
      <c r="O158" s="99">
        <v>10.272008413928145</v>
      </c>
      <c r="P158" s="99">
        <v>9.9425794315277756</v>
      </c>
      <c r="Q158" s="99">
        <v>8.6592763532208785</v>
      </c>
      <c r="R158" s="99">
        <v>8.0592592213144485</v>
      </c>
      <c r="S158" s="99">
        <v>7.9000418757302988</v>
      </c>
      <c r="T158" s="99">
        <v>9.38208799171165</v>
      </c>
      <c r="U158" s="99">
        <v>9.5789559556813408</v>
      </c>
      <c r="V158" s="99">
        <v>10.888464998062453</v>
      </c>
      <c r="W158" s="99">
        <v>10.364877327167376</v>
      </c>
      <c r="X158" s="99">
        <v>9.5805505299972022</v>
      </c>
      <c r="Y158" s="99">
        <v>8.5264487796381943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6.9154252311611355</v>
      </c>
      <c r="D159" s="110">
        <v>7.6518506934305268</v>
      </c>
      <c r="E159" s="110">
        <v>7.3502567686128497</v>
      </c>
      <c r="F159" s="110">
        <v>7.7428914297179965</v>
      </c>
      <c r="G159" s="110">
        <v>7.4502442003195828</v>
      </c>
      <c r="H159" s="110">
        <v>7.4199283080383927</v>
      </c>
      <c r="I159" s="110">
        <v>6.9388533068523319</v>
      </c>
      <c r="J159" s="110">
        <v>6.7894904178062445</v>
      </c>
      <c r="K159" s="110">
        <v>7.1486697702730408</v>
      </c>
      <c r="L159" s="110">
        <v>6.6500485476095026</v>
      </c>
      <c r="M159" s="110">
        <v>6.220090220182362</v>
      </c>
      <c r="N159" s="110">
        <v>6.287617200037027</v>
      </c>
      <c r="O159" s="110">
        <v>6.5224438313116186</v>
      </c>
      <c r="P159" s="110">
        <v>6.5742870427592788</v>
      </c>
      <c r="Q159" s="110">
        <v>6.5171968784406005</v>
      </c>
      <c r="R159" s="110">
        <v>6.7830095845620759</v>
      </c>
      <c r="S159" s="110">
        <v>6.6151978088663945</v>
      </c>
      <c r="T159" s="110">
        <v>6.4500004858235833</v>
      </c>
      <c r="U159" s="110">
        <v>6.5025409472070121</v>
      </c>
      <c r="V159" s="110">
        <v>7.2792471625688586</v>
      </c>
      <c r="W159" s="110">
        <v>6.9048345095463581</v>
      </c>
      <c r="X159" s="110">
        <v>7.0130081436954983</v>
      </c>
      <c r="Y159" s="110">
        <v>5.7205100655057306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97.286071892205541</v>
      </c>
      <c r="D161" s="118">
        <f t="shared" si="54"/>
        <v>114.97227462610313</v>
      </c>
      <c r="E161" s="118">
        <f t="shared" si="54"/>
        <v>120.32393219056085</v>
      </c>
      <c r="F161" s="118">
        <f t="shared" si="54"/>
        <v>116.24116344417469</v>
      </c>
      <c r="G161" s="118">
        <f t="shared" si="54"/>
        <v>110.869473690226</v>
      </c>
      <c r="H161" s="118">
        <f t="shared" si="54"/>
        <v>116.76478999095617</v>
      </c>
      <c r="I161" s="118">
        <f t="shared" si="54"/>
        <v>104.56743437736115</v>
      </c>
      <c r="J161" s="118">
        <f t="shared" si="54"/>
        <v>94.618196108602433</v>
      </c>
      <c r="K161" s="118">
        <f t="shared" si="54"/>
        <v>100.92220412012612</v>
      </c>
      <c r="L161" s="118">
        <f t="shared" si="54"/>
        <v>99.075173841130734</v>
      </c>
      <c r="M161" s="118">
        <f t="shared" si="54"/>
        <v>85.670688825260214</v>
      </c>
      <c r="N161" s="118">
        <f t="shared" si="54"/>
        <v>110.24875692524495</v>
      </c>
      <c r="O161" s="118">
        <f t="shared" si="54"/>
        <v>76.314762956328622</v>
      </c>
      <c r="P161" s="118">
        <f t="shared" si="54"/>
        <v>67.730800446365748</v>
      </c>
      <c r="Q161" s="118">
        <f t="shared" si="54"/>
        <v>68.435474043209894</v>
      </c>
      <c r="R161" s="118">
        <f t="shared" ref="R161:V161" si="55">R162+R164+R166+R175</f>
        <v>105.84483136143407</v>
      </c>
      <c r="S161" s="118">
        <f t="shared" si="55"/>
        <v>94.670537376994488</v>
      </c>
      <c r="T161" s="118">
        <f t="shared" si="55"/>
        <v>57.583538288648526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0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67.456624128553869</v>
      </c>
      <c r="D162" s="123">
        <f t="shared" si="57"/>
        <v>87.096528247118457</v>
      </c>
      <c r="E162" s="123">
        <f t="shared" si="57"/>
        <v>86.96998407502484</v>
      </c>
      <c r="F162" s="123">
        <f t="shared" si="57"/>
        <v>87.801661708554008</v>
      </c>
      <c r="G162" s="123">
        <f t="shared" si="57"/>
        <v>80.8182797293844</v>
      </c>
      <c r="H162" s="123">
        <f t="shared" si="57"/>
        <v>85.924008643147829</v>
      </c>
      <c r="I162" s="123">
        <f t="shared" si="57"/>
        <v>77.901240794718973</v>
      </c>
      <c r="J162" s="123">
        <f t="shared" si="57"/>
        <v>73.091449676542723</v>
      </c>
      <c r="K162" s="123">
        <f t="shared" si="57"/>
        <v>70.713294335092002</v>
      </c>
      <c r="L162" s="123">
        <f t="shared" si="57"/>
        <v>67.429234431649974</v>
      </c>
      <c r="M162" s="123">
        <f t="shared" si="57"/>
        <v>55.287606126806679</v>
      </c>
      <c r="N162" s="123">
        <f t="shared" si="57"/>
        <v>75.716043513106214</v>
      </c>
      <c r="O162" s="123">
        <f t="shared" si="57"/>
        <v>48.988761765694441</v>
      </c>
      <c r="P162" s="123">
        <f t="shared" si="57"/>
        <v>42.090363937951636</v>
      </c>
      <c r="Q162" s="123">
        <f t="shared" si="57"/>
        <v>41.288302362567734</v>
      </c>
      <c r="R162" s="123">
        <f t="shared" si="57"/>
        <v>75.55012607953654</v>
      </c>
      <c r="S162" s="123">
        <f t="shared" si="57"/>
        <v>63.978551066049555</v>
      </c>
      <c r="T162" s="123">
        <f t="shared" si="57"/>
        <v>30.376765630839177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67.456624128553869</v>
      </c>
      <c r="D163" s="110">
        <v>87.096528247118457</v>
      </c>
      <c r="E163" s="110">
        <v>86.96998407502484</v>
      </c>
      <c r="F163" s="110">
        <v>87.801661708554008</v>
      </c>
      <c r="G163" s="110">
        <v>80.8182797293844</v>
      </c>
      <c r="H163" s="110">
        <v>85.924008643147829</v>
      </c>
      <c r="I163" s="110">
        <v>77.901240794718973</v>
      </c>
      <c r="J163" s="110">
        <v>73.091449676542723</v>
      </c>
      <c r="K163" s="110">
        <v>70.713294335092002</v>
      </c>
      <c r="L163" s="110">
        <v>67.429234431649974</v>
      </c>
      <c r="M163" s="110">
        <v>55.287606126806679</v>
      </c>
      <c r="N163" s="110">
        <v>75.716043513106214</v>
      </c>
      <c r="O163" s="110">
        <v>48.988761765694441</v>
      </c>
      <c r="P163" s="110">
        <v>42.090363937951636</v>
      </c>
      <c r="Q163" s="110">
        <v>41.288302362567734</v>
      </c>
      <c r="R163" s="110">
        <v>75.55012607953654</v>
      </c>
      <c r="S163" s="110">
        <v>63.978551066049555</v>
      </c>
      <c r="T163" s="110">
        <v>30.376765630839177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8.0803054853891592</v>
      </c>
      <c r="D164" s="123">
        <f t="shared" si="58"/>
        <v>4.685131769102461</v>
      </c>
      <c r="E164" s="123">
        <f t="shared" si="58"/>
        <v>11.326757254695645</v>
      </c>
      <c r="F164" s="123">
        <f t="shared" si="58"/>
        <v>4.9461688780480175</v>
      </c>
      <c r="G164" s="123">
        <f t="shared" si="58"/>
        <v>8.0966785282900968</v>
      </c>
      <c r="H164" s="123">
        <f t="shared" si="58"/>
        <v>9.2922793245254862</v>
      </c>
      <c r="I164" s="123">
        <f t="shared" si="58"/>
        <v>7.4004698280468793</v>
      </c>
      <c r="J164" s="123">
        <f t="shared" si="58"/>
        <v>1.623606998760875</v>
      </c>
      <c r="K164" s="123">
        <f t="shared" si="58"/>
        <v>7.7128560287648664</v>
      </c>
      <c r="L164" s="123">
        <f t="shared" si="58"/>
        <v>10.408918604527628</v>
      </c>
      <c r="M164" s="123">
        <f t="shared" si="58"/>
        <v>9.5385848567880398</v>
      </c>
      <c r="N164" s="123">
        <f t="shared" si="58"/>
        <v>14.997862536451645</v>
      </c>
      <c r="O164" s="123">
        <f t="shared" si="58"/>
        <v>6.5405698010726709</v>
      </c>
      <c r="P164" s="123">
        <f t="shared" si="58"/>
        <v>5.2775404151793444</v>
      </c>
      <c r="Q164" s="123">
        <f t="shared" si="58"/>
        <v>7.8611629130386707</v>
      </c>
      <c r="R164" s="123">
        <f t="shared" si="58"/>
        <v>9.8594398258027294</v>
      </c>
      <c r="S164" s="123">
        <f t="shared" si="58"/>
        <v>10.463879925976169</v>
      </c>
      <c r="T164" s="123">
        <f t="shared" si="58"/>
        <v>7.4768864130078008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8.0803054853891592</v>
      </c>
      <c r="D165" s="99">
        <f>RES_hhdet_in_fech!D165/RES_summary!D$21</f>
        <v>4.685131769102461</v>
      </c>
      <c r="E165" s="99">
        <f>RES_hhdet_in_fech!E165/RES_summary!E$21</f>
        <v>11.326757254695645</v>
      </c>
      <c r="F165" s="99">
        <f>RES_hhdet_in_fech!F165/RES_summary!F$21</f>
        <v>4.9461688780480175</v>
      </c>
      <c r="G165" s="99">
        <f>RES_hhdet_in_fech!G165/RES_summary!G$21</f>
        <v>8.0966785282900968</v>
      </c>
      <c r="H165" s="99">
        <f>RES_hhdet_in_fech!H165/RES_summary!H$21</f>
        <v>9.2922793245254862</v>
      </c>
      <c r="I165" s="99">
        <f>RES_hhdet_in_fech!I165/RES_summary!I$21</f>
        <v>7.4004698280468793</v>
      </c>
      <c r="J165" s="99">
        <f>RES_hhdet_in_fech!J165/RES_summary!J$21</f>
        <v>1.623606998760875</v>
      </c>
      <c r="K165" s="99">
        <f>RES_hhdet_in_fech!K165/RES_summary!K$21</f>
        <v>7.7128560287648664</v>
      </c>
      <c r="L165" s="99">
        <f>RES_hhdet_in_fech!L165/RES_summary!L$21</f>
        <v>10.408918604527628</v>
      </c>
      <c r="M165" s="99">
        <f>RES_hhdet_in_fech!M165/RES_summary!M$21</f>
        <v>9.5385848567880398</v>
      </c>
      <c r="N165" s="99">
        <f>RES_hhdet_in_fech!N165/RES_summary!N$21</f>
        <v>14.997862536451645</v>
      </c>
      <c r="O165" s="99">
        <f>RES_hhdet_in_fech!O165/RES_summary!O$21</f>
        <v>6.5405698010726709</v>
      </c>
      <c r="P165" s="99">
        <f>RES_hhdet_in_fech!P165/RES_summary!P$21</f>
        <v>5.2775404151793444</v>
      </c>
      <c r="Q165" s="99">
        <f>RES_hhdet_in_fech!Q165/RES_summary!Q$21</f>
        <v>7.8611629130386707</v>
      </c>
      <c r="R165" s="99">
        <f>RES_hhdet_in_fech!R165/RES_summary!R$21</f>
        <v>9.8594398258027294</v>
      </c>
      <c r="S165" s="99">
        <f>RES_hhdet_in_fech!S165/RES_summary!S$21</f>
        <v>10.463879925976169</v>
      </c>
      <c r="T165" s="99">
        <f>RES_hhdet_in_fech!T165/RES_summary!T$21</f>
        <v>7.4768864130078008</v>
      </c>
      <c r="U165" s="99">
        <f>RES_hhdet_in_fech!U165/RES_summary!U$21</f>
        <v>0</v>
      </c>
      <c r="V165" s="99">
        <f>RES_hhdet_in_fech!V165/RES_summary!V$21</f>
        <v>0</v>
      </c>
      <c r="W165" s="99">
        <f>RES_hhdet_in_fech!W165/RES_summary!W$21</f>
        <v>0</v>
      </c>
      <c r="X165" s="99">
        <f>RES_hhdet_in_fech!X165/RES_summary!X$21</f>
        <v>0</v>
      </c>
      <c r="Y165" s="99">
        <f>RES_hhdet_in_fech!Y165/RES_summary!Y$21</f>
        <v>0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14.761778229316723</v>
      </c>
      <c r="D166" s="123">
        <v>15.495923346108697</v>
      </c>
      <c r="E166" s="123">
        <v>14.624214879806898</v>
      </c>
      <c r="F166" s="123">
        <v>15.669634331436875</v>
      </c>
      <c r="G166" s="123">
        <v>14.428491879083266</v>
      </c>
      <c r="H166" s="123">
        <v>14.053831713033968</v>
      </c>
      <c r="I166" s="123">
        <v>12.214287420518122</v>
      </c>
      <c r="J166" s="123">
        <v>13.007204614135432</v>
      </c>
      <c r="K166" s="123">
        <v>15.313180502953376</v>
      </c>
      <c r="L166" s="123">
        <v>14.463856343909805</v>
      </c>
      <c r="M166" s="123">
        <v>14.482504366369307</v>
      </c>
      <c r="N166" s="123">
        <v>13.477848848339306</v>
      </c>
      <c r="O166" s="123">
        <v>13.736050286006702</v>
      </c>
      <c r="P166" s="123">
        <v>13.28984782117776</v>
      </c>
      <c r="Q166" s="123">
        <v>12.46757574530098</v>
      </c>
      <c r="R166" s="123">
        <v>13.510884781489384</v>
      </c>
      <c r="S166" s="123">
        <v>13.384008202040762</v>
      </c>
      <c r="T166" s="123">
        <v>12.475289355847067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20.886337231467291</v>
      </c>
      <c r="D167" s="99">
        <v>21.297814973705531</v>
      </c>
      <c r="E167" s="99">
        <v>21.159174893290505</v>
      </c>
      <c r="F167" s="99">
        <v>21.112837616995723</v>
      </c>
      <c r="G167" s="99">
        <v>20.366598350046381</v>
      </c>
      <c r="H167" s="99">
        <v>20.097848099656588</v>
      </c>
      <c r="I167" s="99">
        <v>18.819180846141403</v>
      </c>
      <c r="J167" s="99">
        <v>19.864112580615757</v>
      </c>
      <c r="K167" s="99">
        <v>20.932367864163076</v>
      </c>
      <c r="L167" s="99">
        <v>19.382870169998345</v>
      </c>
      <c r="M167" s="99">
        <v>15.772920995781693</v>
      </c>
      <c r="N167" s="99">
        <v>13.618376555503387</v>
      </c>
      <c r="O167" s="99">
        <v>19.744103940946619</v>
      </c>
      <c r="P167" s="99">
        <v>18.445865662787057</v>
      </c>
      <c r="Q167" s="99">
        <v>16.73448550514539</v>
      </c>
      <c r="R167" s="99">
        <v>15.980610313202892</v>
      </c>
      <c r="S167" s="99">
        <v>16.112372883308765</v>
      </c>
      <c r="T167" s="99">
        <v>15.565329206688782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13.217671204923537</v>
      </c>
      <c r="D168" s="99">
        <v>13.564568265642968</v>
      </c>
      <c r="E168" s="99">
        <v>13.454927828923623</v>
      </c>
      <c r="F168" s="99">
        <v>13.501076239649329</v>
      </c>
      <c r="G168" s="99">
        <v>0</v>
      </c>
      <c r="H168" s="99">
        <v>12.967615362010013</v>
      </c>
      <c r="I168" s="99">
        <v>12.189902271129142</v>
      </c>
      <c r="J168" s="99">
        <v>12.895859166980308</v>
      </c>
      <c r="K168" s="99">
        <v>13.672250422760715</v>
      </c>
      <c r="L168" s="99">
        <v>0</v>
      </c>
      <c r="M168" s="99">
        <v>0</v>
      </c>
      <c r="N168" s="99">
        <v>0</v>
      </c>
      <c r="O168" s="99">
        <v>13.667561247940686</v>
      </c>
      <c r="P168" s="99">
        <v>13.17505561470646</v>
      </c>
      <c r="Q168" s="99">
        <v>12.25572644611581</v>
      </c>
      <c r="R168" s="99">
        <v>12.033512613514546</v>
      </c>
      <c r="S168" s="99">
        <v>12.339648882609307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4.148521895625306</v>
      </c>
      <c r="D169" s="102">
        <v>4.3456612772463385</v>
      </c>
      <c r="E169" s="102">
        <v>4.1853955159386116</v>
      </c>
      <c r="F169" s="102">
        <v>4.2604133590896716</v>
      </c>
      <c r="G169" s="102">
        <v>0</v>
      </c>
      <c r="H169" s="102">
        <v>4.123215978309088</v>
      </c>
      <c r="I169" s="102">
        <v>3.861118840465116</v>
      </c>
      <c r="J169" s="102">
        <v>4.0051354777838126</v>
      </c>
      <c r="K169" s="102">
        <v>4.2460341849286038</v>
      </c>
      <c r="L169" s="102">
        <v>0</v>
      </c>
      <c r="M169" s="102">
        <v>0</v>
      </c>
      <c r="N169" s="102">
        <v>0</v>
      </c>
      <c r="O169" s="102">
        <v>3.6999282293568463</v>
      </c>
      <c r="P169" s="102">
        <v>3.3531029930132168</v>
      </c>
      <c r="Q169" s="102">
        <v>2.8434147756560679</v>
      </c>
      <c r="R169" s="102">
        <v>3.0438337662948061</v>
      </c>
      <c r="S169" s="102">
        <v>3.0736388952295828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9.0691493092982327</v>
      </c>
      <c r="D170" s="105">
        <v>9.218906988396629</v>
      </c>
      <c r="E170" s="105">
        <v>9.2695323129850102</v>
      </c>
      <c r="F170" s="105">
        <v>9.2406628805596593</v>
      </c>
      <c r="G170" s="105">
        <v>0</v>
      </c>
      <c r="H170" s="105">
        <v>8.8443993837009245</v>
      </c>
      <c r="I170" s="105">
        <v>8.3287834306640267</v>
      </c>
      <c r="J170" s="105">
        <v>8.8907236891964949</v>
      </c>
      <c r="K170" s="105">
        <v>9.4262162378321115</v>
      </c>
      <c r="L170" s="105">
        <v>0</v>
      </c>
      <c r="M170" s="105">
        <v>0</v>
      </c>
      <c r="N170" s="105">
        <v>0</v>
      </c>
      <c r="O170" s="105">
        <v>9.967633018583836</v>
      </c>
      <c r="P170" s="105">
        <v>9.821952621693244</v>
      </c>
      <c r="Q170" s="105">
        <v>9.41231167045974</v>
      </c>
      <c r="R170" s="105">
        <v>8.9896788472197411</v>
      </c>
      <c r="S170" s="105">
        <v>9.2660099873797233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18.754870753426935</v>
      </c>
      <c r="D171" s="102">
        <v>18.773270998020127</v>
      </c>
      <c r="E171" s="102">
        <v>18.50363696927975</v>
      </c>
      <c r="F171" s="102">
        <v>18.759883502047163</v>
      </c>
      <c r="G171" s="102">
        <v>17.730056669234358</v>
      </c>
      <c r="H171" s="102">
        <v>17.612826025557265</v>
      </c>
      <c r="I171" s="102">
        <v>17.248688761625804</v>
      </c>
      <c r="J171" s="102">
        <v>17.955249844207838</v>
      </c>
      <c r="K171" s="102">
        <v>19.102779744522522</v>
      </c>
      <c r="L171" s="102">
        <v>18.285255415076936</v>
      </c>
      <c r="M171" s="102">
        <v>17.773911370205077</v>
      </c>
      <c r="N171" s="102">
        <v>16.731681996183159</v>
      </c>
      <c r="O171" s="102">
        <v>16.784375718086093</v>
      </c>
      <c r="P171" s="102">
        <v>16.480790353469359</v>
      </c>
      <c r="Q171" s="102">
        <v>16.091152758160217</v>
      </c>
      <c r="R171" s="102">
        <v>16.360995792931675</v>
      </c>
      <c r="S171" s="102">
        <v>16.008064431609036</v>
      </c>
      <c r="T171" s="102">
        <v>15.104364074871233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12.851642721425591</v>
      </c>
      <c r="D172" s="105">
        <v>12.917499589493508</v>
      </c>
      <c r="E172" s="105">
        <v>12.708899489869369</v>
      </c>
      <c r="F172" s="105">
        <v>12.935213135407947</v>
      </c>
      <c r="G172" s="105">
        <v>12.433741006609985</v>
      </c>
      <c r="H172" s="105">
        <v>12.22684262413209</v>
      </c>
      <c r="I172" s="105">
        <v>12.02839754180739</v>
      </c>
      <c r="J172" s="105">
        <v>12.538693982368978</v>
      </c>
      <c r="K172" s="105">
        <v>13.389148498808979</v>
      </c>
      <c r="L172" s="105">
        <v>12.866999834446293</v>
      </c>
      <c r="M172" s="105">
        <v>12.552018254501276</v>
      </c>
      <c r="N172" s="105">
        <v>11.734401699714354</v>
      </c>
      <c r="O172" s="105">
        <v>12.063882432730102</v>
      </c>
      <c r="P172" s="105">
        <v>12.104823395913369</v>
      </c>
      <c r="Q172" s="105">
        <v>12.088106812175541</v>
      </c>
      <c r="R172" s="105">
        <v>12.582485077705295</v>
      </c>
      <c r="S172" s="105">
        <v>12.474276659054338</v>
      </c>
      <c r="T172" s="105">
        <v>11.868228922705999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3.7307082532635749</v>
      </c>
      <c r="D173" s="99">
        <v>3.8244615919673954</v>
      </c>
      <c r="E173" s="99">
        <v>3.6405358491516129</v>
      </c>
      <c r="F173" s="99">
        <v>3.7690600237588536</v>
      </c>
      <c r="G173" s="99">
        <v>4.0300899138625166</v>
      </c>
      <c r="H173" s="99">
        <v>3.6028280327555779</v>
      </c>
      <c r="I173" s="99">
        <v>3.5717145818739033</v>
      </c>
      <c r="J173" s="99">
        <v>3.6539420936745026</v>
      </c>
      <c r="K173" s="99">
        <v>3.91900910223133</v>
      </c>
      <c r="L173" s="99">
        <v>3.7762483225658579</v>
      </c>
      <c r="M173" s="99">
        <v>3.5874133246114641</v>
      </c>
      <c r="N173" s="99">
        <v>2.8134826667762352</v>
      </c>
      <c r="O173" s="99">
        <v>3.080218510392617</v>
      </c>
      <c r="P173" s="99">
        <v>2.9728207392314605</v>
      </c>
      <c r="Q173" s="99">
        <v>2.7911704345271628</v>
      </c>
      <c r="R173" s="99">
        <v>3.1937095557109432</v>
      </c>
      <c r="S173" s="99">
        <v>3.1387998424314838</v>
      </c>
      <c r="T173" s="99">
        <v>2.7264992649968924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9.1209344681620177</v>
      </c>
      <c r="D174" s="110">
        <v>9.0930379975261104</v>
      </c>
      <c r="E174" s="110">
        <v>9.0683636407177559</v>
      </c>
      <c r="F174" s="110">
        <v>9.1661531116490949</v>
      </c>
      <c r="G174" s="110">
        <v>8.4036510927474666</v>
      </c>
      <c r="H174" s="110">
        <v>8.6240145913765094</v>
      </c>
      <c r="I174" s="110">
        <v>8.4566829599334898</v>
      </c>
      <c r="J174" s="110">
        <v>8.8847518886944776</v>
      </c>
      <c r="K174" s="110">
        <v>9.4701393965776468</v>
      </c>
      <c r="L174" s="110">
        <v>9.0907515118804341</v>
      </c>
      <c r="M174" s="110">
        <v>8.9646049298898109</v>
      </c>
      <c r="N174" s="110">
        <v>8.9209190329381212</v>
      </c>
      <c r="O174" s="110">
        <v>8.9836639223374863</v>
      </c>
      <c r="P174" s="110">
        <v>9.1320026566819053</v>
      </c>
      <c r="Q174" s="110">
        <v>9.2969363776483753</v>
      </c>
      <c r="R174" s="110">
        <v>9.3887755219943525</v>
      </c>
      <c r="S174" s="110">
        <v>9.3354768166228546</v>
      </c>
      <c r="T174" s="110">
        <v>9.1417296577091083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6.9873640489457935</v>
      </c>
      <c r="D175" s="123">
        <v>7.6946912637735201</v>
      </c>
      <c r="E175" s="123">
        <v>7.4029759810334603</v>
      </c>
      <c r="F175" s="123">
        <v>7.823698526135801</v>
      </c>
      <c r="G175" s="123">
        <v>7.5260235534682378</v>
      </c>
      <c r="H175" s="123">
        <v>7.4946703102488925</v>
      </c>
      <c r="I175" s="123">
        <v>7.0514363340771817</v>
      </c>
      <c r="J175" s="123">
        <v>6.8959348191634016</v>
      </c>
      <c r="K175" s="123">
        <v>7.1828732533158899</v>
      </c>
      <c r="L175" s="123">
        <v>6.7731644610433213</v>
      </c>
      <c r="M175" s="123">
        <v>6.361993475296182</v>
      </c>
      <c r="N175" s="123">
        <v>6.0570020273477825</v>
      </c>
      <c r="O175" s="123">
        <v>7.0493811035548051</v>
      </c>
      <c r="P175" s="123">
        <v>7.0730482720570098</v>
      </c>
      <c r="Q175" s="123">
        <v>6.8184330223025116</v>
      </c>
      <c r="R175" s="123">
        <v>6.9243806746054295</v>
      </c>
      <c r="S175" s="123">
        <v>6.844098182928013</v>
      </c>
      <c r="T175" s="123">
        <v>7.2545968889544845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9.1719365029380366</v>
      </c>
      <c r="D176" s="99">
        <v>9.5100345621482063</v>
      </c>
      <c r="E176" s="99">
        <v>9.1140245370965172</v>
      </c>
      <c r="F176" s="99">
        <v>10.240231405374001</v>
      </c>
      <c r="G176" s="99">
        <v>9.3450941128676099</v>
      </c>
      <c r="H176" s="99">
        <v>9.0457730978447373</v>
      </c>
      <c r="I176" s="99">
        <v>9.2435339142708379</v>
      </c>
      <c r="J176" s="99">
        <v>9.1455993985272581</v>
      </c>
      <c r="K176" s="99">
        <v>8.0321910671871422</v>
      </c>
      <c r="L176" s="99">
        <v>9.8374904639118181</v>
      </c>
      <c r="M176" s="99">
        <v>9.1035830971981966</v>
      </c>
      <c r="N176" s="99">
        <v>2.83775469285324</v>
      </c>
      <c r="O176" s="99">
        <v>10.272008413928146</v>
      </c>
      <c r="P176" s="99">
        <v>9.9425794315277738</v>
      </c>
      <c r="Q176" s="99">
        <v>8.6592763532208767</v>
      </c>
      <c r="R176" s="99">
        <v>8.0592592213144449</v>
      </c>
      <c r="S176" s="99">
        <v>7.9000418757302997</v>
      </c>
      <c r="T176" s="99">
        <v>9.3820879917116535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6.9154252311611364</v>
      </c>
      <c r="D177" s="110">
        <v>7.6518506934305268</v>
      </c>
      <c r="E177" s="110">
        <v>7.3502567686128479</v>
      </c>
      <c r="F177" s="110">
        <v>7.7428914297179965</v>
      </c>
      <c r="G177" s="110">
        <v>7.4502442003195819</v>
      </c>
      <c r="H177" s="110">
        <v>7.4199283080383909</v>
      </c>
      <c r="I177" s="110">
        <v>6.9388533068523319</v>
      </c>
      <c r="J177" s="110">
        <v>6.7894904178062427</v>
      </c>
      <c r="K177" s="110">
        <v>7.14866977027304</v>
      </c>
      <c r="L177" s="110">
        <v>6.6500485476095026</v>
      </c>
      <c r="M177" s="110">
        <v>6.2200902201823611</v>
      </c>
      <c r="N177" s="110">
        <v>6.2876172000370278</v>
      </c>
      <c r="O177" s="110">
        <v>6.522443831311616</v>
      </c>
      <c r="P177" s="110">
        <v>6.5742870427592806</v>
      </c>
      <c r="Q177" s="110">
        <v>6.5171968784406005</v>
      </c>
      <c r="R177" s="110">
        <v>6.7830095845620768</v>
      </c>
      <c r="S177" s="110">
        <v>6.6151978088663954</v>
      </c>
      <c r="T177" s="110">
        <v>6.4500004858235833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52.330222727905813</v>
      </c>
      <c r="J3" s="118">
        <f t="shared" si="0"/>
        <v>111.43255778837808</v>
      </c>
      <c r="K3" s="118">
        <f t="shared" si="0"/>
        <v>77.880666463095878</v>
      </c>
      <c r="L3" s="118">
        <f t="shared" si="0"/>
        <v>72.036585623543388</v>
      </c>
      <c r="M3" s="118">
        <f t="shared" si="0"/>
        <v>0</v>
      </c>
      <c r="N3" s="118">
        <f t="shared" si="0"/>
        <v>40.963020126946766</v>
      </c>
      <c r="O3" s="118">
        <f t="shared" si="0"/>
        <v>38.949915388015768</v>
      </c>
      <c r="P3" s="118">
        <f t="shared" si="0"/>
        <v>60.801450323264064</v>
      </c>
      <c r="Q3" s="118">
        <f t="shared" si="0"/>
        <v>78.389774709325479</v>
      </c>
      <c r="R3" s="118">
        <f t="shared" ref="R3:V3" si="1">R4+R7+R9+R19</f>
        <v>48.116189466403746</v>
      </c>
      <c r="S3" s="118">
        <f t="shared" si="1"/>
        <v>69.762850822414165</v>
      </c>
      <c r="T3" s="118">
        <f t="shared" si="1"/>
        <v>55.460363111096903</v>
      </c>
      <c r="U3" s="118">
        <f t="shared" si="1"/>
        <v>55.218287776889348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31.468991384336</v>
      </c>
      <c r="J4" s="123">
        <f t="shared" si="3"/>
        <v>94.101723773992859</v>
      </c>
      <c r="K4" s="123">
        <f t="shared" si="3"/>
        <v>55.448227059437073</v>
      </c>
      <c r="L4" s="123">
        <f t="shared" si="3"/>
        <v>49.6189651144675</v>
      </c>
      <c r="M4" s="123">
        <f t="shared" si="3"/>
        <v>0</v>
      </c>
      <c r="N4" s="123">
        <f t="shared" si="3"/>
        <v>7.6650345276994827</v>
      </c>
      <c r="O4" s="123">
        <f t="shared" si="3"/>
        <v>17.573809410236688</v>
      </c>
      <c r="P4" s="123">
        <f t="shared" si="3"/>
        <v>40.360537087628806</v>
      </c>
      <c r="Q4" s="123">
        <f t="shared" si="3"/>
        <v>55.720978815709543</v>
      </c>
      <c r="R4" s="123">
        <f t="shared" ref="R4:V4" si="4">SUM(R5:R6)</f>
        <v>21.483370091896475</v>
      </c>
      <c r="S4" s="123">
        <f t="shared" si="4"/>
        <v>41.775011077541762</v>
      </c>
      <c r="T4" s="123">
        <f t="shared" si="4"/>
        <v>32.834730064919079</v>
      </c>
      <c r="U4" s="123">
        <f t="shared" si="4"/>
        <v>30.715634453549463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31.199418632986209</v>
      </c>
      <c r="J5" s="99">
        <v>93.293605542908466</v>
      </c>
      <c r="K5" s="99">
        <v>54.94926606518267</v>
      </c>
      <c r="L5" s="99">
        <v>49.197226104827806</v>
      </c>
      <c r="M5" s="99">
        <v>0</v>
      </c>
      <c r="N5" s="99">
        <v>7.6072084065729992</v>
      </c>
      <c r="O5" s="99">
        <v>17.428439075799183</v>
      </c>
      <c r="P5" s="99">
        <v>40.017110193909474</v>
      </c>
      <c r="Q5" s="99">
        <v>55.272991731628395</v>
      </c>
      <c r="R5" s="99">
        <v>21.311672978716292</v>
      </c>
      <c r="S5" s="99">
        <v>41.442793856038698</v>
      </c>
      <c r="T5" s="99">
        <v>32.574645406970909</v>
      </c>
      <c r="U5" s="99">
        <v>30.473058611845673</v>
      </c>
      <c r="V5" s="99">
        <v>0</v>
      </c>
      <c r="W5" s="99">
        <v>0</v>
      </c>
      <c r="X5" s="99">
        <v>0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0.26957275134979292</v>
      </c>
      <c r="J6" s="99">
        <v>0.8081182310843924</v>
      </c>
      <c r="K6" s="99">
        <v>0.49896099425440404</v>
      </c>
      <c r="L6" s="99">
        <v>0.42173900963969391</v>
      </c>
      <c r="M6" s="99">
        <v>0</v>
      </c>
      <c r="N6" s="99">
        <v>5.7826121126483866E-2</v>
      </c>
      <c r="O6" s="99">
        <v>0.14537033443750422</v>
      </c>
      <c r="P6" s="99">
        <v>0.34342689371933377</v>
      </c>
      <c r="Q6" s="99">
        <v>0.44798708408114823</v>
      </c>
      <c r="R6" s="99">
        <v>0.17169711318018338</v>
      </c>
      <c r="S6" s="99">
        <v>0.33221722150306549</v>
      </c>
      <c r="T6" s="99">
        <v>0.26008465794816976</v>
      </c>
      <c r="U6" s="99">
        <v>0.2425758417037884</v>
      </c>
      <c r="V6" s="99">
        <v>0</v>
      </c>
      <c r="W6" s="99">
        <v>0</v>
      </c>
      <c r="X6" s="99">
        <v>0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4.9236460334054666</v>
      </c>
      <c r="J7" s="123">
        <f t="shared" si="6"/>
        <v>1.0059718618822044</v>
      </c>
      <c r="K7" s="123">
        <f t="shared" si="6"/>
        <v>5.0958702113659289</v>
      </c>
      <c r="L7" s="123">
        <f t="shared" si="6"/>
        <v>5.8434164300365916</v>
      </c>
      <c r="M7" s="123">
        <f t="shared" si="6"/>
        <v>0</v>
      </c>
      <c r="N7" s="123">
        <f t="shared" si="6"/>
        <v>17.934597037579227</v>
      </c>
      <c r="O7" s="123">
        <f t="shared" si="6"/>
        <v>5.1425683132722675</v>
      </c>
      <c r="P7" s="123">
        <f t="shared" si="6"/>
        <v>4.0233256818296574</v>
      </c>
      <c r="Q7" s="123">
        <f t="shared" si="6"/>
        <v>6.262962011748729</v>
      </c>
      <c r="R7" s="123">
        <f t="shared" si="6"/>
        <v>9.5916785705144942</v>
      </c>
      <c r="S7" s="123">
        <f t="shared" si="6"/>
        <v>11.076754286462503</v>
      </c>
      <c r="T7" s="123">
        <f t="shared" si="6"/>
        <v>5.9971083822354894</v>
      </c>
      <c r="U7" s="123">
        <f t="shared" si="6"/>
        <v>7.6640847436059412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4.9236460334054666</v>
      </c>
      <c r="J8" s="99">
        <f>RES_hhdet_in_tesh!J8/RES_summary!J$21</f>
        <v>1.0059718618822044</v>
      </c>
      <c r="K8" s="99">
        <f>RES_hhdet_in_tesh!K8/RES_summary!K$21</f>
        <v>5.0958702113659289</v>
      </c>
      <c r="L8" s="99">
        <f>RES_hhdet_in_tesh!L8/RES_summary!L$21</f>
        <v>5.8434164300365916</v>
      </c>
      <c r="M8" s="99">
        <f>RES_hhdet_in_tesh!M8/RES_summary!M$21</f>
        <v>0</v>
      </c>
      <c r="N8" s="99">
        <f>RES_hhdet_in_tesh!N8/RES_summary!N$21</f>
        <v>17.934597037579227</v>
      </c>
      <c r="O8" s="99">
        <f>RES_hhdet_in_tesh!O8/RES_summary!O$21</f>
        <v>5.1425683132722675</v>
      </c>
      <c r="P8" s="99">
        <f>RES_hhdet_in_tesh!P8/RES_summary!P$21</f>
        <v>4.0233256818296574</v>
      </c>
      <c r="Q8" s="99">
        <f>RES_hhdet_in_tesh!Q8/RES_summary!Q$21</f>
        <v>6.262962011748729</v>
      </c>
      <c r="R8" s="99">
        <f>RES_hhdet_in_tesh!R8/RES_summary!R$21</f>
        <v>9.5916785705144942</v>
      </c>
      <c r="S8" s="99">
        <f>RES_hhdet_in_tesh!S8/RES_summary!S$21</f>
        <v>11.076754286462503</v>
      </c>
      <c r="T8" s="99">
        <f>RES_hhdet_in_tesh!T8/RES_summary!T$21</f>
        <v>5.9971083822354894</v>
      </c>
      <c r="U8" s="99">
        <f>RES_hhdet_in_tesh!U8/RES_summary!U$21</f>
        <v>7.6640847436059412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10.66289091834007</v>
      </c>
      <c r="J9" s="123">
        <v>11.149284652004802</v>
      </c>
      <c r="K9" s="123">
        <v>11.907137383797497</v>
      </c>
      <c r="L9" s="123">
        <v>11.452799869221739</v>
      </c>
      <c r="M9" s="123">
        <v>0</v>
      </c>
      <c r="N9" s="123">
        <v>10.719662153485922</v>
      </c>
      <c r="O9" s="123">
        <v>11.024219692794683</v>
      </c>
      <c r="P9" s="123">
        <v>11.152852079341207</v>
      </c>
      <c r="Q9" s="123">
        <v>11.236154607316148</v>
      </c>
      <c r="R9" s="123">
        <v>11.639051552763203</v>
      </c>
      <c r="S9" s="123">
        <v>11.585651667279741</v>
      </c>
      <c r="T9" s="123">
        <v>11.130967354444806</v>
      </c>
      <c r="U9" s="123">
        <v>11.162475926751641</v>
      </c>
      <c r="V9" s="123">
        <v>0</v>
      </c>
      <c r="W9" s="123">
        <v>0</v>
      </c>
      <c r="X9" s="123">
        <v>0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8.1219368221462354</v>
      </c>
      <c r="O11" s="99">
        <v>12.257979387965603</v>
      </c>
      <c r="P11" s="99">
        <v>11.998801976668627</v>
      </c>
      <c r="Q11" s="99">
        <v>11.332231767210041</v>
      </c>
      <c r="R11" s="99">
        <v>0</v>
      </c>
      <c r="S11" s="99">
        <v>11.449747167416215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10.655168758109648</v>
      </c>
      <c r="J15" s="102">
        <v>11.134494696503225</v>
      </c>
      <c r="K15" s="102">
        <v>11.898916097915357</v>
      </c>
      <c r="L15" s="102">
        <v>11.447808924215289</v>
      </c>
      <c r="M15" s="102">
        <v>0</v>
      </c>
      <c r="N15" s="102">
        <v>10.742985181754946</v>
      </c>
      <c r="O15" s="102">
        <v>11.031835227333127</v>
      </c>
      <c r="P15" s="102">
        <v>11.157021395598507</v>
      </c>
      <c r="Q15" s="102">
        <v>11.199129947789537</v>
      </c>
      <c r="R15" s="102">
        <v>11.597409210935794</v>
      </c>
      <c r="S15" s="102">
        <v>11.546749676132411</v>
      </c>
      <c r="T15" s="102">
        <v>11.081693129371263</v>
      </c>
      <c r="U15" s="102">
        <v>11.149834838047974</v>
      </c>
      <c r="V15" s="102">
        <v>0</v>
      </c>
      <c r="W15" s="102">
        <v>0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10.663066421981672</v>
      </c>
      <c r="J16" s="105">
        <v>11.150651790748643</v>
      </c>
      <c r="K16" s="105">
        <v>11.911248026738567</v>
      </c>
      <c r="L16" s="105">
        <v>11.454938845653075</v>
      </c>
      <c r="M16" s="105">
        <v>0</v>
      </c>
      <c r="N16" s="105">
        <v>10.727384312710742</v>
      </c>
      <c r="O16" s="105">
        <v>11.008193380065068</v>
      </c>
      <c r="P16" s="105">
        <v>11.14451685542616</v>
      </c>
      <c r="Q16" s="105">
        <v>11.239536816069164</v>
      </c>
      <c r="R16" s="105">
        <v>11.652620405718201</v>
      </c>
      <c r="S16" s="105">
        <v>11.599519182199296</v>
      </c>
      <c r="T16" s="105">
        <v>11.142093792364635</v>
      </c>
      <c r="U16" s="105">
        <v>11.168796471103471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2.2063834620481804</v>
      </c>
      <c r="J17" s="99">
        <v>2.2658999020541679</v>
      </c>
      <c r="K17" s="99">
        <v>2.4411086301609215</v>
      </c>
      <c r="L17" s="99">
        <v>2.3641873337726391</v>
      </c>
      <c r="M17" s="99">
        <v>0</v>
      </c>
      <c r="N17" s="99">
        <v>1.8064652797726184</v>
      </c>
      <c r="O17" s="99">
        <v>2.0245294577275827</v>
      </c>
      <c r="P17" s="99">
        <v>2.0125141987442521</v>
      </c>
      <c r="Q17" s="99">
        <v>1.9426004384207864</v>
      </c>
      <c r="R17" s="99">
        <v>2.2638448837238467</v>
      </c>
      <c r="S17" s="99">
        <v>2.2640423655764419</v>
      </c>
      <c r="T17" s="99">
        <v>2.0003641346555296</v>
      </c>
      <c r="U17" s="99">
        <v>1.8252063490622634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8.4566829599334898</v>
      </c>
      <c r="J18" s="99">
        <v>8.8847518886944759</v>
      </c>
      <c r="K18" s="99">
        <v>9.470139396577645</v>
      </c>
      <c r="L18" s="99">
        <v>9.0907515118804323</v>
      </c>
      <c r="M18" s="99">
        <v>0</v>
      </c>
      <c r="N18" s="99">
        <v>8.9209190329381212</v>
      </c>
      <c r="O18" s="99">
        <v>8.9836639223374863</v>
      </c>
      <c r="P18" s="99">
        <v>9.132002656681907</v>
      </c>
      <c r="Q18" s="99">
        <v>9.2969363776483824</v>
      </c>
      <c r="R18" s="99">
        <v>9.3887755219943543</v>
      </c>
      <c r="S18" s="99">
        <v>9.3354768166228528</v>
      </c>
      <c r="T18" s="99">
        <v>9.1417296577091065</v>
      </c>
      <c r="U18" s="99">
        <v>9.3435901220412081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5.2746943918242746</v>
      </c>
      <c r="J19" s="123">
        <v>5.1755775004982221</v>
      </c>
      <c r="K19" s="123">
        <v>5.4294318084953774</v>
      </c>
      <c r="L19" s="123">
        <v>5.1214042098175492</v>
      </c>
      <c r="M19" s="123">
        <v>0</v>
      </c>
      <c r="N19" s="123">
        <v>4.6437264081821308</v>
      </c>
      <c r="O19" s="123">
        <v>5.2093179717121298</v>
      </c>
      <c r="P19" s="123">
        <v>5.2647354744643966</v>
      </c>
      <c r="Q19" s="123">
        <v>5.1696792745510542</v>
      </c>
      <c r="R19" s="123">
        <v>5.402089251229576</v>
      </c>
      <c r="S19" s="123">
        <v>5.3254337911301528</v>
      </c>
      <c r="T19" s="123">
        <v>5.4975573094975285</v>
      </c>
      <c r="U19" s="123">
        <v>5.6760926529823079</v>
      </c>
      <c r="V19" s="123">
        <v>0</v>
      </c>
      <c r="W19" s="123">
        <v>0</v>
      </c>
      <c r="X19" s="123">
        <v>0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5.4354652949832758</v>
      </c>
      <c r="J21" s="99">
        <v>5.3825271378837467</v>
      </c>
      <c r="K21" s="99">
        <v>4.7313296725506184</v>
      </c>
      <c r="L21" s="99">
        <v>5.7997382707028002</v>
      </c>
      <c r="M21" s="99">
        <v>0</v>
      </c>
      <c r="N21" s="99">
        <v>1.6747205557780327</v>
      </c>
      <c r="O21" s="99">
        <v>6.0634225070199204</v>
      </c>
      <c r="P21" s="99">
        <v>5.8725457334267919</v>
      </c>
      <c r="Q21" s="99">
        <v>5.1272603544388442</v>
      </c>
      <c r="R21" s="99">
        <v>4.8030131142803931</v>
      </c>
      <c r="S21" s="99">
        <v>4.7510322702314927</v>
      </c>
      <c r="T21" s="99">
        <v>5.6982335360284608</v>
      </c>
      <c r="U21" s="99">
        <v>5.8698529057178117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5.2672166753982745</v>
      </c>
      <c r="J22" s="110">
        <v>5.1655638083666648</v>
      </c>
      <c r="K22" s="110">
        <v>5.4523204031165173</v>
      </c>
      <c r="L22" s="110">
        <v>5.0857024171393785</v>
      </c>
      <c r="M22" s="110">
        <v>0</v>
      </c>
      <c r="N22" s="110">
        <v>4.8523592518645806</v>
      </c>
      <c r="O22" s="110">
        <v>5.0700958038689192</v>
      </c>
      <c r="P22" s="110">
        <v>5.1590660970369964</v>
      </c>
      <c r="Q22" s="110">
        <v>5.1766993071048368</v>
      </c>
      <c r="R22" s="110">
        <v>5.4762605824709043</v>
      </c>
      <c r="S22" s="110">
        <v>5.4486859393391791</v>
      </c>
      <c r="T22" s="110">
        <v>5.4258872285936217</v>
      </c>
      <c r="U22" s="110">
        <v>5.5792125266145547</v>
      </c>
      <c r="V22" s="110">
        <v>0</v>
      </c>
      <c r="W22" s="110">
        <v>0</v>
      </c>
      <c r="X22" s="110">
        <v>0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81.290661335585526</v>
      </c>
      <c r="H24" s="118">
        <f t="shared" si="7"/>
        <v>81.123360282388788</v>
      </c>
      <c r="I24" s="118">
        <f t="shared" si="7"/>
        <v>74.142116431392481</v>
      </c>
      <c r="J24" s="118">
        <f t="shared" si="7"/>
        <v>70.088439684057064</v>
      </c>
      <c r="K24" s="118">
        <f t="shared" si="7"/>
        <v>63.138580054624015</v>
      </c>
      <c r="L24" s="118">
        <f t="shared" si="7"/>
        <v>70.253498193086159</v>
      </c>
      <c r="M24" s="118">
        <f t="shared" si="7"/>
        <v>60.780075353947296</v>
      </c>
      <c r="N24" s="118">
        <f t="shared" si="7"/>
        <v>48.967196370503196</v>
      </c>
      <c r="O24" s="118">
        <f t="shared" si="7"/>
        <v>64.648946700474241</v>
      </c>
      <c r="P24" s="118">
        <f t="shared" si="7"/>
        <v>84.323753565789545</v>
      </c>
      <c r="Q24" s="118">
        <f t="shared" si="7"/>
        <v>76.472798133924442</v>
      </c>
      <c r="R24" s="118">
        <f t="shared" ref="R24:V24" si="8">R25+R28+R30+R39</f>
        <v>76.534279107629942</v>
      </c>
      <c r="S24" s="118">
        <f t="shared" si="8"/>
        <v>76.63445997202173</v>
      </c>
      <c r="T24" s="118">
        <f t="shared" si="8"/>
        <v>0</v>
      </c>
      <c r="U24" s="118">
        <f t="shared" si="8"/>
        <v>0</v>
      </c>
      <c r="V24" s="118">
        <f t="shared" si="8"/>
        <v>34.14782185953684</v>
      </c>
      <c r="W24" s="118">
        <f t="shared" ref="W24:Y24" si="9">W25+W28+W30+W39</f>
        <v>56.017051142928075</v>
      </c>
      <c r="X24" s="118">
        <f t="shared" si="9"/>
        <v>58.873787004407085</v>
      </c>
      <c r="Y24" s="118">
        <f t="shared" si="9"/>
        <v>70.23095183001945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58.884042000907044</v>
      </c>
      <c r="H25" s="123">
        <f t="shared" si="10"/>
        <v>57.347193423333408</v>
      </c>
      <c r="I25" s="123">
        <f t="shared" si="10"/>
        <v>53.888899513027127</v>
      </c>
      <c r="J25" s="123">
        <f t="shared" si="10"/>
        <v>52.821752804810821</v>
      </c>
      <c r="K25" s="123">
        <f t="shared" si="10"/>
        <v>41.029049991327391</v>
      </c>
      <c r="L25" s="123">
        <f t="shared" si="10"/>
        <v>46.797341036859443</v>
      </c>
      <c r="M25" s="123">
        <f t="shared" si="10"/>
        <v>37.983901327875344</v>
      </c>
      <c r="N25" s="123">
        <f t="shared" si="10"/>
        <v>15.462231279043209</v>
      </c>
      <c r="O25" s="123">
        <f t="shared" si="10"/>
        <v>43.326437021617195</v>
      </c>
      <c r="P25" s="123">
        <f t="shared" si="10"/>
        <v>63.886353599200675</v>
      </c>
      <c r="Q25" s="123">
        <f t="shared" si="10"/>
        <v>53.872049936287809</v>
      </c>
      <c r="R25" s="123">
        <f t="shared" ref="R25:V25" si="11">SUM(R26:R27)</f>
        <v>50.016035611767123</v>
      </c>
      <c r="S25" s="123">
        <f t="shared" si="11"/>
        <v>48.573997308177013</v>
      </c>
      <c r="T25" s="123">
        <f t="shared" si="11"/>
        <v>0</v>
      </c>
      <c r="U25" s="123">
        <f t="shared" si="11"/>
        <v>0</v>
      </c>
      <c r="V25" s="123">
        <f t="shared" si="11"/>
        <v>8.9164060051307903</v>
      </c>
      <c r="W25" s="123">
        <f t="shared" ref="W25:Y25" si="12">SUM(W26:W27)</f>
        <v>31.156756951575378</v>
      </c>
      <c r="X25" s="123">
        <f t="shared" si="12"/>
        <v>32.310987038681006</v>
      </c>
      <c r="Y25" s="123">
        <f t="shared" si="12"/>
        <v>26.51783602956834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57.523890914117075</v>
      </c>
      <c r="H26" s="99">
        <v>56.055588342003787</v>
      </c>
      <c r="I26" s="99">
        <v>52.749469654236364</v>
      </c>
      <c r="J26" s="99">
        <v>51.702130668440034</v>
      </c>
      <c r="K26" s="99">
        <v>40.118324493495003</v>
      </c>
      <c r="L26" s="99">
        <v>45.815468090531695</v>
      </c>
      <c r="M26" s="99">
        <v>37.18922948825351</v>
      </c>
      <c r="N26" s="99">
        <v>15.17387119129172</v>
      </c>
      <c r="O26" s="99">
        <v>42.441428807047203</v>
      </c>
      <c r="P26" s="99">
        <v>62.544461956783039</v>
      </c>
      <c r="Q26" s="99">
        <v>52.80214764691933</v>
      </c>
      <c r="R26" s="99">
        <v>49.028541683107598</v>
      </c>
      <c r="S26" s="99">
        <v>47.619665357906939</v>
      </c>
      <c r="T26" s="99">
        <v>0</v>
      </c>
      <c r="U26" s="99">
        <v>0</v>
      </c>
      <c r="V26" s="99">
        <v>8.7427650633343088</v>
      </c>
      <c r="W26" s="99">
        <v>30.550592388773278</v>
      </c>
      <c r="X26" s="99">
        <v>31.682374564085567</v>
      </c>
      <c r="Y26" s="99">
        <v>26.001410788327203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1.36015108678997</v>
      </c>
      <c r="H27" s="99">
        <v>1.2916050813296203</v>
      </c>
      <c r="I27" s="99">
        <v>1.1394298587907596</v>
      </c>
      <c r="J27" s="99">
        <v>1.1196221363707877</v>
      </c>
      <c r="K27" s="99">
        <v>0.91072549783238566</v>
      </c>
      <c r="L27" s="99">
        <v>0.9818729463277468</v>
      </c>
      <c r="M27" s="99">
        <v>0.79467183962183441</v>
      </c>
      <c r="N27" s="99">
        <v>0.28836008775148803</v>
      </c>
      <c r="O27" s="99">
        <v>0.88500821456999346</v>
      </c>
      <c r="P27" s="99">
        <v>1.3418916424176333</v>
      </c>
      <c r="Q27" s="99">
        <v>1.0699022893684775</v>
      </c>
      <c r="R27" s="99">
        <v>0.98749392865952856</v>
      </c>
      <c r="S27" s="99">
        <v>0.95433195027007467</v>
      </c>
      <c r="T27" s="99">
        <v>0</v>
      </c>
      <c r="U27" s="99">
        <v>0</v>
      </c>
      <c r="V27" s="99">
        <v>0.17364094179648165</v>
      </c>
      <c r="W27" s="99">
        <v>0.60616456280210051</v>
      </c>
      <c r="X27" s="99">
        <v>0.62861247459543967</v>
      </c>
      <c r="Y27" s="99">
        <v>0.51642524124113676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5.901455797162261</v>
      </c>
      <c r="H28" s="123">
        <f t="shared" si="13"/>
        <v>7.326429156691562</v>
      </c>
      <c r="I28" s="123">
        <f t="shared" si="13"/>
        <v>4.3152413271499634</v>
      </c>
      <c r="J28" s="123">
        <f t="shared" si="13"/>
        <v>0.94206926161856774</v>
      </c>
      <c r="K28" s="123">
        <f t="shared" si="13"/>
        <v>4.7784390461087707</v>
      </c>
      <c r="L28" s="123">
        <f t="shared" si="13"/>
        <v>6.8914984924264484</v>
      </c>
      <c r="M28" s="123">
        <f t="shared" si="13"/>
        <v>6.766523974440112</v>
      </c>
      <c r="N28" s="123">
        <f t="shared" si="13"/>
        <v>18.141599955136904</v>
      </c>
      <c r="O28" s="123">
        <f t="shared" si="13"/>
        <v>5.0886275716576028</v>
      </c>
      <c r="P28" s="123">
        <f t="shared" si="13"/>
        <v>4.0196621181055372</v>
      </c>
      <c r="Q28" s="123">
        <f t="shared" si="13"/>
        <v>6.1947419705565565</v>
      </c>
      <c r="R28" s="123">
        <f t="shared" si="13"/>
        <v>9.4796311902550112</v>
      </c>
      <c r="S28" s="123">
        <f t="shared" si="13"/>
        <v>11.150065112123253</v>
      </c>
      <c r="T28" s="123">
        <f t="shared" si="13"/>
        <v>0</v>
      </c>
      <c r="U28" s="123">
        <f t="shared" si="13"/>
        <v>0</v>
      </c>
      <c r="V28" s="123">
        <f t="shared" si="13"/>
        <v>7.5808197669157247</v>
      </c>
      <c r="W28" s="123">
        <f t="shared" si="13"/>
        <v>6.8120339324024286</v>
      </c>
      <c r="X28" s="123">
        <f t="shared" si="13"/>
        <v>8.20038013061607</v>
      </c>
      <c r="Y28" s="123">
        <f t="shared" si="13"/>
        <v>26.659479389352374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5.901455797162261</v>
      </c>
      <c r="H29" s="99">
        <f>RES_hhdet_in_tesh!H29/RES_summary!H$21</f>
        <v>7.326429156691562</v>
      </c>
      <c r="I29" s="99">
        <f>RES_hhdet_in_tesh!I29/RES_summary!I$21</f>
        <v>4.3152413271499634</v>
      </c>
      <c r="J29" s="99">
        <f>RES_hhdet_in_tesh!J29/RES_summary!J$21</f>
        <v>0.94206926161856774</v>
      </c>
      <c r="K29" s="99">
        <f>RES_hhdet_in_tesh!K29/RES_summary!K$21</f>
        <v>4.7784390461087707</v>
      </c>
      <c r="L29" s="99">
        <f>RES_hhdet_in_tesh!L29/RES_summary!L$21</f>
        <v>6.8914984924264484</v>
      </c>
      <c r="M29" s="99">
        <f>RES_hhdet_in_tesh!M29/RES_summary!M$21</f>
        <v>6.766523974440112</v>
      </c>
      <c r="N29" s="99">
        <f>RES_hhdet_in_tesh!N29/RES_summary!N$21</f>
        <v>18.141599955136904</v>
      </c>
      <c r="O29" s="99">
        <f>RES_hhdet_in_tesh!O29/RES_summary!O$21</f>
        <v>5.0886275716576028</v>
      </c>
      <c r="P29" s="99">
        <f>RES_hhdet_in_tesh!P29/RES_summary!P$21</f>
        <v>4.0196621181055372</v>
      </c>
      <c r="Q29" s="99">
        <f>RES_hhdet_in_tesh!Q29/RES_summary!Q$21</f>
        <v>6.1947419705565565</v>
      </c>
      <c r="R29" s="99">
        <f>RES_hhdet_in_tesh!R29/RES_summary!R$21</f>
        <v>9.4796311902550112</v>
      </c>
      <c r="S29" s="99">
        <f>RES_hhdet_in_tesh!S29/RES_summary!S$21</f>
        <v>11.150065112123253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7.5808197669157247</v>
      </c>
      <c r="W29" s="99">
        <f>RES_hhdet_in_tesh!W29/RES_summary!W$21</f>
        <v>6.8120339324024286</v>
      </c>
      <c r="X29" s="99">
        <f>RES_hhdet_in_tesh!X29/RES_summary!X$21</f>
        <v>8.20038013061607</v>
      </c>
      <c r="Y29" s="99">
        <f>RES_hhdet_in_tesh!Y29/RES_summary!Y$21</f>
        <v>26.659479389352374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10.878067833808752</v>
      </c>
      <c r="H30" s="123">
        <v>10.843446988269076</v>
      </c>
      <c r="I30" s="123">
        <v>10.662497936132096</v>
      </c>
      <c r="J30" s="123">
        <v>11.149249965294626</v>
      </c>
      <c r="K30" s="123">
        <v>11.906814577358837</v>
      </c>
      <c r="L30" s="123">
        <v>11.451236918684716</v>
      </c>
      <c r="M30" s="123">
        <v>11.225170966692582</v>
      </c>
      <c r="N30" s="123">
        <v>10.722948673554153</v>
      </c>
      <c r="O30" s="123">
        <v>11.02419283347897</v>
      </c>
      <c r="P30" s="123">
        <v>11.153085600921774</v>
      </c>
      <c r="Q30" s="123">
        <v>11.236253209243063</v>
      </c>
      <c r="R30" s="123">
        <v>11.637585680900305</v>
      </c>
      <c r="S30" s="123">
        <v>11.585564735662086</v>
      </c>
      <c r="T30" s="123">
        <v>0</v>
      </c>
      <c r="U30" s="123">
        <v>0</v>
      </c>
      <c r="V30" s="123">
        <v>11.210990931316731</v>
      </c>
      <c r="W30" s="123">
        <v>11.891641221928472</v>
      </c>
      <c r="X30" s="123">
        <v>12.170247131499593</v>
      </c>
      <c r="Y30" s="123">
        <v>11.896715487457254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11.128057141725893</v>
      </c>
      <c r="I31" s="99">
        <v>10.477623677270101</v>
      </c>
      <c r="J31" s="99">
        <v>11.130057174598168</v>
      </c>
      <c r="K31" s="99">
        <v>11.817407923944542</v>
      </c>
      <c r="L31" s="99">
        <v>11.039092879113015</v>
      </c>
      <c r="M31" s="99">
        <v>9.1431361955025174</v>
      </c>
      <c r="N31" s="99">
        <v>8.1219368221462354</v>
      </c>
      <c r="O31" s="99">
        <v>12.257979387965607</v>
      </c>
      <c r="P31" s="99">
        <v>11.998801976668627</v>
      </c>
      <c r="Q31" s="99">
        <v>11.332231767210043</v>
      </c>
      <c r="R31" s="99">
        <v>11.098453000776502</v>
      </c>
      <c r="S31" s="99">
        <v>11.449747167416215</v>
      </c>
      <c r="T31" s="99">
        <v>0</v>
      </c>
      <c r="U31" s="99">
        <v>0</v>
      </c>
      <c r="V31" s="99">
        <v>11.581856505430306</v>
      </c>
      <c r="W31" s="99">
        <v>11.751030643674781</v>
      </c>
      <c r="X31" s="99">
        <v>12.069990511581603</v>
      </c>
      <c r="Y31" s="99">
        <v>12.112615699244909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12.26470581095052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12.086149650708407</v>
      </c>
      <c r="Y32" s="99">
        <v>12.159084916131338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2.2970727923666829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2.2574882805910614</v>
      </c>
      <c r="Y33" s="102">
        <v>1.9261259509543851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9.967633018583836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9.8286613701173433</v>
      </c>
      <c r="Y34" s="105">
        <v>10.232958965176955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10.880232770492912</v>
      </c>
      <c r="H35" s="102">
        <v>10.842860670957437</v>
      </c>
      <c r="I35" s="102">
        <v>10.655168758109649</v>
      </c>
      <c r="J35" s="102">
        <v>11.134494696503227</v>
      </c>
      <c r="K35" s="102">
        <v>11.898916097915356</v>
      </c>
      <c r="L35" s="102">
        <v>11.447808924215289</v>
      </c>
      <c r="M35" s="102">
        <v>11.235075991935512</v>
      </c>
      <c r="N35" s="102">
        <v>10.742985181754948</v>
      </c>
      <c r="O35" s="102">
        <v>11.031835227333126</v>
      </c>
      <c r="P35" s="102">
        <v>11.157021395598507</v>
      </c>
      <c r="Q35" s="102">
        <v>11.199129947789537</v>
      </c>
      <c r="R35" s="102">
        <v>11.597409210935794</v>
      </c>
      <c r="S35" s="102">
        <v>11.546749676132412</v>
      </c>
      <c r="T35" s="102">
        <v>0</v>
      </c>
      <c r="U35" s="102">
        <v>0</v>
      </c>
      <c r="V35" s="102">
        <v>11.215927272734543</v>
      </c>
      <c r="W35" s="102">
        <v>11.904014248779617</v>
      </c>
      <c r="X35" s="102">
        <v>0</v>
      </c>
      <c r="Y35" s="102">
        <v>0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10.876757477394653</v>
      </c>
      <c r="H36" s="105">
        <v>10.84199836773942</v>
      </c>
      <c r="I36" s="105">
        <v>10.66306642198167</v>
      </c>
      <c r="J36" s="105">
        <v>11.150651790748643</v>
      </c>
      <c r="K36" s="105">
        <v>11.911248026738571</v>
      </c>
      <c r="L36" s="105">
        <v>11.454938845653077</v>
      </c>
      <c r="M36" s="105">
        <v>11.232246557947887</v>
      </c>
      <c r="N36" s="105">
        <v>10.72738431271074</v>
      </c>
      <c r="O36" s="105">
        <v>11.008193380065068</v>
      </c>
      <c r="P36" s="105">
        <v>11.14451685542616</v>
      </c>
      <c r="Q36" s="105">
        <v>11.239536816069164</v>
      </c>
      <c r="R36" s="105">
        <v>11.652620405718203</v>
      </c>
      <c r="S36" s="105">
        <v>11.599519182199293</v>
      </c>
      <c r="T36" s="105">
        <v>0</v>
      </c>
      <c r="U36" s="105">
        <v>0</v>
      </c>
      <c r="V36" s="105">
        <v>11.205627045512822</v>
      </c>
      <c r="W36" s="105">
        <v>11.889225064285828</v>
      </c>
      <c r="X36" s="105">
        <v>12.17064550702074</v>
      </c>
      <c r="Y36" s="105">
        <v>11.895915840434052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2.4731063846471875</v>
      </c>
      <c r="H37" s="99">
        <v>2.217983776362908</v>
      </c>
      <c r="I37" s="99">
        <v>2.2063834620481804</v>
      </c>
      <c r="J37" s="99">
        <v>2.2658999020541675</v>
      </c>
      <c r="K37" s="99">
        <v>2.4411086301609215</v>
      </c>
      <c r="L37" s="99">
        <v>2.36418733377264</v>
      </c>
      <c r="M37" s="99">
        <v>2.2676416280580765</v>
      </c>
      <c r="N37" s="99">
        <v>1.8064652797726182</v>
      </c>
      <c r="O37" s="99">
        <v>2.0245294577275823</v>
      </c>
      <c r="P37" s="99">
        <v>2.0125141987442512</v>
      </c>
      <c r="Q37" s="99">
        <v>1.9426004384207869</v>
      </c>
      <c r="R37" s="99">
        <v>2.2638448837238476</v>
      </c>
      <c r="S37" s="99">
        <v>2.264042365576441</v>
      </c>
      <c r="T37" s="99">
        <v>0</v>
      </c>
      <c r="U37" s="99">
        <v>0</v>
      </c>
      <c r="V37" s="99">
        <v>1.723217312952108</v>
      </c>
      <c r="W37" s="99">
        <v>2.2371788021955736</v>
      </c>
      <c r="X37" s="99">
        <v>2.3215597626925719</v>
      </c>
      <c r="Y37" s="99">
        <v>1.8584753818233821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8.4036510927474666</v>
      </c>
      <c r="H38" s="99">
        <v>8.6240145913765112</v>
      </c>
      <c r="I38" s="99">
        <v>8.4566829599334881</v>
      </c>
      <c r="J38" s="99">
        <v>8.8847518886944759</v>
      </c>
      <c r="K38" s="99">
        <v>9.4701393965776486</v>
      </c>
      <c r="L38" s="99">
        <v>9.0907515118804358</v>
      </c>
      <c r="M38" s="99">
        <v>8.9646049298898109</v>
      </c>
      <c r="N38" s="99">
        <v>8.9209190329381212</v>
      </c>
      <c r="O38" s="99">
        <v>8.9836639223374846</v>
      </c>
      <c r="P38" s="99">
        <v>9.1320026566819088</v>
      </c>
      <c r="Q38" s="99">
        <v>9.2969363776483771</v>
      </c>
      <c r="R38" s="99">
        <v>9.3887755219943561</v>
      </c>
      <c r="S38" s="99">
        <v>9.3354768166228528</v>
      </c>
      <c r="T38" s="99">
        <v>0</v>
      </c>
      <c r="U38" s="99">
        <v>0</v>
      </c>
      <c r="V38" s="99">
        <v>9.4824097325607131</v>
      </c>
      <c r="W38" s="99">
        <v>9.6520462620902521</v>
      </c>
      <c r="X38" s="99">
        <v>9.8490857443281694</v>
      </c>
      <c r="Y38" s="99">
        <v>10.03744045861067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5.6270957037074636</v>
      </c>
      <c r="H39" s="123">
        <v>5.6062907140947402</v>
      </c>
      <c r="I39" s="123">
        <v>5.2754776550832991</v>
      </c>
      <c r="J39" s="123">
        <v>5.1753676523330556</v>
      </c>
      <c r="K39" s="123">
        <v>5.4242764398290158</v>
      </c>
      <c r="L39" s="123">
        <v>5.1134217451155504</v>
      </c>
      <c r="M39" s="123">
        <v>4.8044790849392633</v>
      </c>
      <c r="N39" s="123">
        <v>4.6404164627689317</v>
      </c>
      <c r="O39" s="123">
        <v>5.2096892737204747</v>
      </c>
      <c r="P39" s="123">
        <v>5.2646522475615551</v>
      </c>
      <c r="Q39" s="123">
        <v>5.1697530178370101</v>
      </c>
      <c r="R39" s="123">
        <v>5.4010266247074945</v>
      </c>
      <c r="S39" s="123">
        <v>5.3248328160593861</v>
      </c>
      <c r="T39" s="123">
        <v>0</v>
      </c>
      <c r="U39" s="123">
        <v>0</v>
      </c>
      <c r="V39" s="123">
        <v>6.4396051561735916</v>
      </c>
      <c r="W39" s="123">
        <v>6.156619037021799</v>
      </c>
      <c r="X39" s="123">
        <v>6.1921727036104155</v>
      </c>
      <c r="Y39" s="123">
        <v>5.1569209236414748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5.485684401990091</v>
      </c>
      <c r="H40" s="99">
        <v>5.3145775515557396</v>
      </c>
      <c r="I40" s="99">
        <v>5.4354652949832758</v>
      </c>
      <c r="J40" s="99">
        <v>5.3825271378837458</v>
      </c>
      <c r="K40" s="99">
        <v>4.7313296725506184</v>
      </c>
      <c r="L40" s="99">
        <v>5.7997382707027993</v>
      </c>
      <c r="M40" s="99">
        <v>5.3705767121670149</v>
      </c>
      <c r="N40" s="99">
        <v>1.6747205557780334</v>
      </c>
      <c r="O40" s="99">
        <v>6.0634225070199212</v>
      </c>
      <c r="P40" s="99">
        <v>5.872545733426791</v>
      </c>
      <c r="Q40" s="99">
        <v>5.1272603544388442</v>
      </c>
      <c r="R40" s="99">
        <v>4.803013114280394</v>
      </c>
      <c r="S40" s="99">
        <v>4.7510322702314918</v>
      </c>
      <c r="T40" s="99">
        <v>0</v>
      </c>
      <c r="U40" s="99">
        <v>0</v>
      </c>
      <c r="V40" s="99">
        <v>6.7142842746319911</v>
      </c>
      <c r="W40" s="99">
        <v>6.4106248682399238</v>
      </c>
      <c r="X40" s="99">
        <v>5.9292859588355604</v>
      </c>
      <c r="Y40" s="99">
        <v>5.2772501565845129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5.6318893071555083</v>
      </c>
      <c r="H41" s="110">
        <v>5.6204419058093995</v>
      </c>
      <c r="I41" s="110">
        <v>5.2672166753982754</v>
      </c>
      <c r="J41" s="110">
        <v>5.1655638083666648</v>
      </c>
      <c r="K41" s="110">
        <v>5.4523204031165182</v>
      </c>
      <c r="L41" s="110">
        <v>5.0857024171393768</v>
      </c>
      <c r="M41" s="110">
        <v>4.7751848818053722</v>
      </c>
      <c r="N41" s="110">
        <v>4.8523592518645815</v>
      </c>
      <c r="O41" s="110">
        <v>5.0700958038689192</v>
      </c>
      <c r="P41" s="110">
        <v>5.1590660970369973</v>
      </c>
      <c r="Q41" s="110">
        <v>5.1766993071048368</v>
      </c>
      <c r="R41" s="110">
        <v>5.4762605824709052</v>
      </c>
      <c r="S41" s="110">
        <v>5.4486859393391791</v>
      </c>
      <c r="T41" s="110">
        <v>0</v>
      </c>
      <c r="U41" s="110">
        <v>0</v>
      </c>
      <c r="V41" s="110">
        <v>6.3473652144624486</v>
      </c>
      <c r="W41" s="110">
        <v>6.0931461705985397</v>
      </c>
      <c r="X41" s="110">
        <v>6.2429013722337752</v>
      </c>
      <c r="Y41" s="110">
        <v>5.1316108419442212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70.852754792770426</v>
      </c>
      <c r="D43" s="118">
        <f t="shared" si="14"/>
        <v>71.356565982805918</v>
      </c>
      <c r="E43" s="118">
        <f t="shared" si="14"/>
        <v>83.520187072433416</v>
      </c>
      <c r="F43" s="118">
        <f t="shared" si="14"/>
        <v>76.752448742667625</v>
      </c>
      <c r="G43" s="118">
        <f t="shared" si="14"/>
        <v>81.707144446492848</v>
      </c>
      <c r="H43" s="118">
        <f t="shared" si="14"/>
        <v>81.870230662947179</v>
      </c>
      <c r="I43" s="118">
        <f t="shared" si="14"/>
        <v>73.911806484590116</v>
      </c>
      <c r="J43" s="118">
        <f t="shared" si="14"/>
        <v>69.844961011224171</v>
      </c>
      <c r="K43" s="118">
        <f t="shared" si="14"/>
        <v>67.711945908258002</v>
      </c>
      <c r="L43" s="118">
        <f t="shared" si="14"/>
        <v>65.418449936207764</v>
      </c>
      <c r="M43" s="118">
        <f t="shared" si="14"/>
        <v>82.807721085024482</v>
      </c>
      <c r="N43" s="118">
        <f t="shared" si="14"/>
        <v>80.969076047731477</v>
      </c>
      <c r="O43" s="118">
        <f t="shared" si="14"/>
        <v>44.611978346744074</v>
      </c>
      <c r="P43" s="118">
        <f t="shared" si="14"/>
        <v>44.776772224510836</v>
      </c>
      <c r="Q43" s="118">
        <f t="shared" si="14"/>
        <v>54.088397569201319</v>
      </c>
      <c r="R43" s="118">
        <f t="shared" ref="R43:V43" si="15">R44+R47+R49+R58</f>
        <v>59.814592880121921</v>
      </c>
      <c r="S43" s="118">
        <f t="shared" si="15"/>
        <v>62.053840840502943</v>
      </c>
      <c r="T43" s="118">
        <f t="shared" si="15"/>
        <v>51.59401038815777</v>
      </c>
      <c r="U43" s="118">
        <f t="shared" si="15"/>
        <v>54.755740517494758</v>
      </c>
      <c r="V43" s="118">
        <f t="shared" si="15"/>
        <v>59.818460512594754</v>
      </c>
      <c r="W43" s="118">
        <f t="shared" ref="W43:Y43" si="16">W44+W47+W49+W58</f>
        <v>53.854230695145709</v>
      </c>
      <c r="X43" s="118">
        <f t="shared" si="16"/>
        <v>60.042910139279307</v>
      </c>
      <c r="Y43" s="118">
        <f t="shared" si="16"/>
        <v>65.822908487921737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50.704748562612039</v>
      </c>
      <c r="D44" s="123">
        <f t="shared" si="17"/>
        <v>52.039292884851015</v>
      </c>
      <c r="E44" s="123">
        <f t="shared" si="17"/>
        <v>61.20858858080117</v>
      </c>
      <c r="F44" s="123">
        <f t="shared" si="17"/>
        <v>56.952729669180925</v>
      </c>
      <c r="G44" s="123">
        <f t="shared" si="17"/>
        <v>59.280695257885505</v>
      </c>
      <c r="H44" s="123">
        <f t="shared" si="17"/>
        <v>58.087909132505047</v>
      </c>
      <c r="I44" s="123">
        <f t="shared" si="17"/>
        <v>53.666872305216245</v>
      </c>
      <c r="J44" s="123">
        <f t="shared" si="17"/>
        <v>52.559528824579942</v>
      </c>
      <c r="K44" s="123">
        <f t="shared" si="17"/>
        <v>45.62280809670623</v>
      </c>
      <c r="L44" s="123">
        <f t="shared" si="17"/>
        <v>42.002628074072739</v>
      </c>
      <c r="M44" s="123">
        <f t="shared" si="17"/>
        <v>59.970984444964323</v>
      </c>
      <c r="N44" s="123">
        <f t="shared" si="17"/>
        <v>47.388225472919707</v>
      </c>
      <c r="O44" s="123">
        <f t="shared" si="17"/>
        <v>23.383909886390935</v>
      </c>
      <c r="P44" s="123">
        <f t="shared" si="17"/>
        <v>24.344991333752951</v>
      </c>
      <c r="Q44" s="123">
        <f t="shared" si="17"/>
        <v>37.67216144602731</v>
      </c>
      <c r="R44" s="123">
        <f t="shared" ref="R44:V44" si="18">SUM(R45:R46)</f>
        <v>33.311310980006716</v>
      </c>
      <c r="S44" s="123">
        <f t="shared" si="18"/>
        <v>34.092255059163875</v>
      </c>
      <c r="T44" s="123">
        <f t="shared" si="18"/>
        <v>28.477409075384092</v>
      </c>
      <c r="U44" s="123">
        <f t="shared" si="18"/>
        <v>31.257639455502897</v>
      </c>
      <c r="V44" s="123">
        <f t="shared" si="18"/>
        <v>34.672677565303673</v>
      </c>
      <c r="W44" s="123">
        <f t="shared" ref="W44:Y44" si="19">SUM(W45:W46)</f>
        <v>29.143766175344162</v>
      </c>
      <c r="X44" s="123">
        <f t="shared" si="19"/>
        <v>33.168924982068503</v>
      </c>
      <c r="Y44" s="123">
        <f t="shared" si="19"/>
        <v>21.955468991484477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49.554701622369421</v>
      </c>
      <c r="D45" s="99">
        <v>50.824720854539706</v>
      </c>
      <c r="E45" s="99">
        <v>59.86052591311072</v>
      </c>
      <c r="F45" s="99">
        <v>55.618705952529538</v>
      </c>
      <c r="G45" s="99">
        <v>57.911381954300879</v>
      </c>
      <c r="H45" s="99">
        <v>56.779621243932809</v>
      </c>
      <c r="I45" s="99">
        <v>52.532137001933755</v>
      </c>
      <c r="J45" s="99">
        <v>51.44546484857613</v>
      </c>
      <c r="K45" s="99">
        <v>44.610114538723124</v>
      </c>
      <c r="L45" s="99">
        <v>41.121354837883636</v>
      </c>
      <c r="M45" s="99">
        <v>58.716314680491294</v>
      </c>
      <c r="N45" s="99">
        <v>46.504467326430259</v>
      </c>
      <c r="O45" s="99">
        <v>22.906258046986395</v>
      </c>
      <c r="P45" s="99">
        <v>23.83364049644516</v>
      </c>
      <c r="Q45" s="99">
        <v>36.923989957765194</v>
      </c>
      <c r="R45" s="99">
        <v>32.653627560157524</v>
      </c>
      <c r="S45" s="99">
        <v>33.422445488967362</v>
      </c>
      <c r="T45" s="99">
        <v>27.920105157788235</v>
      </c>
      <c r="U45" s="99">
        <v>30.647723865177902</v>
      </c>
      <c r="V45" s="99">
        <v>33.997450754907128</v>
      </c>
      <c r="W45" s="99">
        <v>28.576764984894815</v>
      </c>
      <c r="X45" s="99">
        <v>32.523621265791199</v>
      </c>
      <c r="Y45" s="99">
        <v>21.527894193984146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1.1500469402426148</v>
      </c>
      <c r="D46" s="99">
        <v>1.2145720303113103</v>
      </c>
      <c r="E46" s="99">
        <v>1.3480626676904464</v>
      </c>
      <c r="F46" s="99">
        <v>1.3340237166513842</v>
      </c>
      <c r="G46" s="99">
        <v>1.3693133035846274</v>
      </c>
      <c r="H46" s="99">
        <v>1.3082878885722411</v>
      </c>
      <c r="I46" s="99">
        <v>1.1347353032824863</v>
      </c>
      <c r="J46" s="99">
        <v>1.1140639760038147</v>
      </c>
      <c r="K46" s="99">
        <v>1.0126935579831087</v>
      </c>
      <c r="L46" s="99">
        <v>0.88127323618910491</v>
      </c>
      <c r="M46" s="99">
        <v>1.2546697644730311</v>
      </c>
      <c r="N46" s="99">
        <v>0.88375814648945006</v>
      </c>
      <c r="O46" s="99">
        <v>0.47765183940454115</v>
      </c>
      <c r="P46" s="99">
        <v>0.51135083730778985</v>
      </c>
      <c r="Q46" s="99">
        <v>0.74817148826211655</v>
      </c>
      <c r="R46" s="99">
        <v>0.65768341984919498</v>
      </c>
      <c r="S46" s="99">
        <v>0.66980957019651444</v>
      </c>
      <c r="T46" s="99">
        <v>0.55730391759585529</v>
      </c>
      <c r="U46" s="99">
        <v>0.60991559032499565</v>
      </c>
      <c r="V46" s="99">
        <v>0.67522681039654564</v>
      </c>
      <c r="W46" s="99">
        <v>0.56700119044934472</v>
      </c>
      <c r="X46" s="99">
        <v>0.64530371627730165</v>
      </c>
      <c r="Y46" s="99">
        <v>0.42757479750033101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3.5672919769057625</v>
      </c>
      <c r="D47" s="123">
        <f t="shared" si="20"/>
        <v>2.152677938490632</v>
      </c>
      <c r="E47" s="123">
        <f t="shared" si="20"/>
        <v>5.4873619997844152</v>
      </c>
      <c r="F47" s="123">
        <f t="shared" si="20"/>
        <v>2.4781174116031481</v>
      </c>
      <c r="G47" s="123">
        <f t="shared" si="20"/>
        <v>5.9213602933096245</v>
      </c>
      <c r="H47" s="123">
        <f t="shared" si="20"/>
        <v>7.333937122172248</v>
      </c>
      <c r="I47" s="123">
        <f t="shared" si="20"/>
        <v>4.3085946143099561</v>
      </c>
      <c r="J47" s="123">
        <f t="shared" si="20"/>
        <v>0.94519303423595524</v>
      </c>
      <c r="K47" s="123">
        <f t="shared" si="20"/>
        <v>4.7679132093352568</v>
      </c>
      <c r="L47" s="123">
        <f t="shared" si="20"/>
        <v>6.881557605684816</v>
      </c>
      <c r="M47" s="123">
        <f t="shared" si="20"/>
        <v>6.771122644827126</v>
      </c>
      <c r="N47" s="123">
        <f t="shared" si="20"/>
        <v>18.147866656614486</v>
      </c>
      <c r="O47" s="123">
        <f t="shared" si="20"/>
        <v>5.0921038543631685</v>
      </c>
      <c r="P47" s="123">
        <f t="shared" si="20"/>
        <v>4.0275704231149811</v>
      </c>
      <c r="Q47" s="123">
        <f t="shared" si="20"/>
        <v>0</v>
      </c>
      <c r="R47" s="123">
        <f t="shared" si="20"/>
        <v>9.4470033529759228</v>
      </c>
      <c r="S47" s="123">
        <f t="shared" si="20"/>
        <v>11.118602187220354</v>
      </c>
      <c r="T47" s="123">
        <f t="shared" si="20"/>
        <v>6.5202458889329353</v>
      </c>
      <c r="U47" s="123">
        <f t="shared" si="20"/>
        <v>6.6574093805100949</v>
      </c>
      <c r="V47" s="123">
        <f t="shared" si="20"/>
        <v>7.5879048841301611</v>
      </c>
      <c r="W47" s="123">
        <f t="shared" si="20"/>
        <v>6.8047854509854915</v>
      </c>
      <c r="X47" s="123">
        <f t="shared" si="20"/>
        <v>8.2003606711322821</v>
      </c>
      <c r="Y47" s="123">
        <f t="shared" si="20"/>
        <v>26.658844127628651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3.5672919769057625</v>
      </c>
      <c r="D48" s="99">
        <f>RES_hhdet_in_tesh!D48/RES_summary!D$21</f>
        <v>2.152677938490632</v>
      </c>
      <c r="E48" s="99">
        <f>RES_hhdet_in_tesh!E48/RES_summary!E$21</f>
        <v>5.4873619997844152</v>
      </c>
      <c r="F48" s="99">
        <f>RES_hhdet_in_tesh!F48/RES_summary!F$21</f>
        <v>2.4781174116031481</v>
      </c>
      <c r="G48" s="99">
        <f>RES_hhdet_in_tesh!G48/RES_summary!G$21</f>
        <v>5.9213602933096245</v>
      </c>
      <c r="H48" s="99">
        <f>RES_hhdet_in_tesh!H48/RES_summary!H$21</f>
        <v>7.333937122172248</v>
      </c>
      <c r="I48" s="99">
        <f>RES_hhdet_in_tesh!I48/RES_summary!I$21</f>
        <v>4.3085946143099561</v>
      </c>
      <c r="J48" s="99">
        <f>RES_hhdet_in_tesh!J48/RES_summary!J$21</f>
        <v>0.94519303423595524</v>
      </c>
      <c r="K48" s="99">
        <f>RES_hhdet_in_tesh!K48/RES_summary!K$21</f>
        <v>4.7679132093352568</v>
      </c>
      <c r="L48" s="99">
        <f>RES_hhdet_in_tesh!L48/RES_summary!L$21</f>
        <v>6.881557605684816</v>
      </c>
      <c r="M48" s="99">
        <f>RES_hhdet_in_tesh!M48/RES_summary!M$21</f>
        <v>6.771122644827126</v>
      </c>
      <c r="N48" s="99">
        <f>RES_hhdet_in_tesh!N48/RES_summary!N$21</f>
        <v>18.147866656614486</v>
      </c>
      <c r="O48" s="99">
        <f>RES_hhdet_in_tesh!O48/RES_summary!O$21</f>
        <v>5.0921038543631685</v>
      </c>
      <c r="P48" s="99">
        <f>RES_hhdet_in_tesh!P48/RES_summary!P$21</f>
        <v>4.0275704231149811</v>
      </c>
      <c r="Q48" s="99">
        <f>RES_hhdet_in_tesh!Q48/RES_summary!Q$21</f>
        <v>0</v>
      </c>
      <c r="R48" s="99">
        <f>RES_hhdet_in_tesh!R48/RES_summary!R$21</f>
        <v>9.4470033529759228</v>
      </c>
      <c r="S48" s="99">
        <f>RES_hhdet_in_tesh!S48/RES_summary!S$21</f>
        <v>11.118602187220354</v>
      </c>
      <c r="T48" s="99">
        <f>RES_hhdet_in_tesh!T48/RES_summary!T$21</f>
        <v>6.5202458889329353</v>
      </c>
      <c r="U48" s="99">
        <f>RES_hhdet_in_tesh!U48/RES_summary!U$21</f>
        <v>6.6574093805100949</v>
      </c>
      <c r="V48" s="99">
        <f>RES_hhdet_in_tesh!V48/RES_summary!V$21</f>
        <v>7.5879048841301611</v>
      </c>
      <c r="W48" s="99">
        <f>RES_hhdet_in_tesh!W48/RES_summary!W$21</f>
        <v>6.8047854509854915</v>
      </c>
      <c r="X48" s="99">
        <f>RES_hhdet_in_tesh!X48/RES_summary!X$21</f>
        <v>8.2003606711322821</v>
      </c>
      <c r="Y48" s="99">
        <f>RES_hhdet_in_tesh!Y48/RES_summary!Y$21</f>
        <v>26.658844127628651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11.3869686500091</v>
      </c>
      <c r="D49" s="123">
        <v>11.417824950162967</v>
      </c>
      <c r="E49" s="123">
        <v>11.2952481025479</v>
      </c>
      <c r="F49" s="123">
        <v>11.474729267501148</v>
      </c>
      <c r="G49" s="123">
        <v>10.879037226552994</v>
      </c>
      <c r="H49" s="123">
        <v>10.841996729137195</v>
      </c>
      <c r="I49" s="123">
        <v>10.660901261516358</v>
      </c>
      <c r="J49" s="123">
        <v>11.164871369360167</v>
      </c>
      <c r="K49" s="123">
        <v>11.896791646446944</v>
      </c>
      <c r="L49" s="123">
        <v>11.420972289747667</v>
      </c>
      <c r="M49" s="123">
        <v>11.261097987930356</v>
      </c>
      <c r="N49" s="123">
        <v>10.793335702264182</v>
      </c>
      <c r="O49" s="123">
        <v>10.926307708347538</v>
      </c>
      <c r="P49" s="123">
        <v>11.139486828085326</v>
      </c>
      <c r="Q49" s="123">
        <v>11.239536816069167</v>
      </c>
      <c r="R49" s="123">
        <v>11.654575865113967</v>
      </c>
      <c r="S49" s="123">
        <v>11.518611091960441</v>
      </c>
      <c r="T49" s="123">
        <v>11.095849640191384</v>
      </c>
      <c r="U49" s="123">
        <v>11.177489505396656</v>
      </c>
      <c r="V49" s="123">
        <v>11.118096391920453</v>
      </c>
      <c r="W49" s="123">
        <v>11.749053157503758</v>
      </c>
      <c r="X49" s="123">
        <v>12.481456495168436</v>
      </c>
      <c r="Y49" s="123">
        <v>12.05166886919357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11.576203193325044</v>
      </c>
      <c r="D50" s="99">
        <v>11.226964592936005</v>
      </c>
      <c r="E50" s="99">
        <v>11.623058940170667</v>
      </c>
      <c r="F50" s="99">
        <v>11.477958173720022</v>
      </c>
      <c r="G50" s="99">
        <v>11.005585994459295</v>
      </c>
      <c r="H50" s="99">
        <v>10.772288316219917</v>
      </c>
      <c r="I50" s="99">
        <v>10.36173299570809</v>
      </c>
      <c r="J50" s="99">
        <v>11.33795678277902</v>
      </c>
      <c r="K50" s="99">
        <v>11.672343894778635</v>
      </c>
      <c r="L50" s="99">
        <v>11.011853293400499</v>
      </c>
      <c r="M50" s="99">
        <v>11.474914969011929</v>
      </c>
      <c r="N50" s="99">
        <v>11.213789345358565</v>
      </c>
      <c r="O50" s="99">
        <v>9.9786483087510565</v>
      </c>
      <c r="P50" s="99">
        <v>10.686969918414338</v>
      </c>
      <c r="Q50" s="99">
        <v>0</v>
      </c>
      <c r="R50" s="99">
        <v>12.38714119852737</v>
      </c>
      <c r="S50" s="99">
        <v>10.244770558909702</v>
      </c>
      <c r="T50" s="99">
        <v>10.447740228855698</v>
      </c>
      <c r="U50" s="99">
        <v>11.343626357704338</v>
      </c>
      <c r="V50" s="99">
        <v>10.536637841115654</v>
      </c>
      <c r="W50" s="99">
        <v>11.112173314783963</v>
      </c>
      <c r="X50" s="99">
        <v>13.341947335263345</v>
      </c>
      <c r="Y50" s="99">
        <v>12.302109069485351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11.57636943755911</v>
      </c>
      <c r="D51" s="99">
        <v>0</v>
      </c>
      <c r="E51" s="99">
        <v>11.623237835959531</v>
      </c>
      <c r="F51" s="99">
        <v>0</v>
      </c>
      <c r="G51" s="99">
        <v>0</v>
      </c>
      <c r="H51" s="99">
        <v>0</v>
      </c>
      <c r="I51" s="99">
        <v>10.362385374570186</v>
      </c>
      <c r="J51" s="99">
        <v>11.343947383086979</v>
      </c>
      <c r="K51" s="99">
        <v>11.676840573819087</v>
      </c>
      <c r="L51" s="99">
        <v>11.015592824401464</v>
      </c>
      <c r="M51" s="99">
        <v>11.478428696075444</v>
      </c>
      <c r="N51" s="99">
        <v>11.216192129866782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10.438523576315236</v>
      </c>
      <c r="U51" s="99">
        <v>11.351123553477626</v>
      </c>
      <c r="V51" s="99">
        <v>10.541732676291417</v>
      </c>
      <c r="W51" s="99">
        <v>11.114011757151021</v>
      </c>
      <c r="X51" s="99">
        <v>13.368683392989844</v>
      </c>
      <c r="Y51" s="99">
        <v>12.333718135168436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2.3117018959614271</v>
      </c>
      <c r="D52" s="102">
        <v>0</v>
      </c>
      <c r="E52" s="102">
        <v>2.3034772173353995</v>
      </c>
      <c r="F52" s="102">
        <v>0</v>
      </c>
      <c r="G52" s="102">
        <v>0</v>
      </c>
      <c r="H52" s="102">
        <v>0</v>
      </c>
      <c r="I52" s="102">
        <v>2.1310214259766633</v>
      </c>
      <c r="J52" s="102">
        <v>2.3164468773055105</v>
      </c>
      <c r="K52" s="102">
        <v>2.3822156533640668</v>
      </c>
      <c r="L52" s="102">
        <v>2.2511149763536982</v>
      </c>
      <c r="M52" s="102">
        <v>2.3314840970626296</v>
      </c>
      <c r="N52" s="102">
        <v>1.9199431386243895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1.8373585003273494</v>
      </c>
      <c r="U52" s="102">
        <v>1.8705964661350782</v>
      </c>
      <c r="V52" s="102">
        <v>1.5778055584616562</v>
      </c>
      <c r="W52" s="102">
        <v>2.0445589647798212</v>
      </c>
      <c r="X52" s="102">
        <v>2.6529449948988302</v>
      </c>
      <c r="Y52" s="102">
        <v>2.0223180726899828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9.2646675415976851</v>
      </c>
      <c r="D53" s="105">
        <v>0</v>
      </c>
      <c r="E53" s="105">
        <v>9.319760618624132</v>
      </c>
      <c r="F53" s="105">
        <v>0</v>
      </c>
      <c r="G53" s="105">
        <v>0</v>
      </c>
      <c r="H53" s="105">
        <v>0</v>
      </c>
      <c r="I53" s="105">
        <v>8.2313639485935219</v>
      </c>
      <c r="J53" s="105">
        <v>9.0275005057814663</v>
      </c>
      <c r="K53" s="105">
        <v>9.2946249204550213</v>
      </c>
      <c r="L53" s="105">
        <v>8.7644778480477683</v>
      </c>
      <c r="M53" s="105">
        <v>9.1469445990128122</v>
      </c>
      <c r="N53" s="105">
        <v>9.2962489912423916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8.6011650759878879</v>
      </c>
      <c r="U53" s="105">
        <v>9.480527087342546</v>
      </c>
      <c r="V53" s="105">
        <v>8.9639271178297584</v>
      </c>
      <c r="W53" s="105">
        <v>9.0694527923711998</v>
      </c>
      <c r="X53" s="105">
        <v>10.715738398091016</v>
      </c>
      <c r="Y53" s="105">
        <v>10.311400062478455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11.382182990503415</v>
      </c>
      <c r="D54" s="102">
        <v>11.422236398733181</v>
      </c>
      <c r="E54" s="102">
        <v>11.289352054963723</v>
      </c>
      <c r="F54" s="102">
        <v>11.477674218126282</v>
      </c>
      <c r="G54" s="102">
        <v>10.880232770492913</v>
      </c>
      <c r="H54" s="102">
        <v>10.842860670957435</v>
      </c>
      <c r="I54" s="102">
        <v>10.655168758109648</v>
      </c>
      <c r="J54" s="102">
        <v>11.134494696503227</v>
      </c>
      <c r="K54" s="102">
        <v>11.898916097915354</v>
      </c>
      <c r="L54" s="102">
        <v>11.447808924215289</v>
      </c>
      <c r="M54" s="102">
        <v>11.23507599193551</v>
      </c>
      <c r="N54" s="102">
        <v>10.74298518175495</v>
      </c>
      <c r="O54" s="102">
        <v>11.031835227333127</v>
      </c>
      <c r="P54" s="102">
        <v>11.157021395598505</v>
      </c>
      <c r="Q54" s="102">
        <v>0</v>
      </c>
      <c r="R54" s="102">
        <v>11.597409210935798</v>
      </c>
      <c r="S54" s="102">
        <v>11.546749676132418</v>
      </c>
      <c r="T54" s="102">
        <v>11.081693129371263</v>
      </c>
      <c r="U54" s="102">
        <v>11.149834838047978</v>
      </c>
      <c r="V54" s="102">
        <v>11.215927272734543</v>
      </c>
      <c r="W54" s="102">
        <v>11.904014248779621</v>
      </c>
      <c r="X54" s="102">
        <v>0</v>
      </c>
      <c r="Y54" s="102">
        <v>0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11.385071853116713</v>
      </c>
      <c r="D55" s="105">
        <v>11.419958245251406</v>
      </c>
      <c r="E55" s="105">
        <v>11.289510269243973</v>
      </c>
      <c r="F55" s="105">
        <v>11.472139876254895</v>
      </c>
      <c r="G55" s="105">
        <v>10.876757477394653</v>
      </c>
      <c r="H55" s="105">
        <v>10.84199836773942</v>
      </c>
      <c r="I55" s="105">
        <v>10.663066421981668</v>
      </c>
      <c r="J55" s="105">
        <v>11.150651790748643</v>
      </c>
      <c r="K55" s="105">
        <v>11.911248026738566</v>
      </c>
      <c r="L55" s="105">
        <v>11.454938845653073</v>
      </c>
      <c r="M55" s="105">
        <v>11.232246557947889</v>
      </c>
      <c r="N55" s="105">
        <v>10.72738431271074</v>
      </c>
      <c r="O55" s="105">
        <v>11.008193380065068</v>
      </c>
      <c r="P55" s="105">
        <v>11.144516855426161</v>
      </c>
      <c r="Q55" s="105">
        <v>11.239536816069167</v>
      </c>
      <c r="R55" s="105">
        <v>11.652620405718197</v>
      </c>
      <c r="S55" s="105">
        <v>11.599519182199295</v>
      </c>
      <c r="T55" s="105">
        <v>11.142093792364639</v>
      </c>
      <c r="U55" s="105">
        <v>11.16879647110347</v>
      </c>
      <c r="V55" s="105">
        <v>11.20562704551282</v>
      </c>
      <c r="W55" s="105">
        <v>11.88922506428583</v>
      </c>
      <c r="X55" s="105">
        <v>12.17064550702074</v>
      </c>
      <c r="Y55" s="105">
        <v>11.895915840434052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2.264137384954696</v>
      </c>
      <c r="D56" s="99">
        <v>2.3269202477252935</v>
      </c>
      <c r="E56" s="99">
        <v>2.2211466285262209</v>
      </c>
      <c r="F56" s="99">
        <v>2.3059867646057977</v>
      </c>
      <c r="G56" s="99">
        <v>2.4731063846471875</v>
      </c>
      <c r="H56" s="99">
        <v>2.2179837763629076</v>
      </c>
      <c r="I56" s="99">
        <v>2.2063834620481795</v>
      </c>
      <c r="J56" s="99">
        <v>2.2658999020541675</v>
      </c>
      <c r="K56" s="99">
        <v>2.4411086301609211</v>
      </c>
      <c r="L56" s="99">
        <v>2.3641873337726387</v>
      </c>
      <c r="M56" s="99">
        <v>2.2676416280580765</v>
      </c>
      <c r="N56" s="99">
        <v>1.8064652797726184</v>
      </c>
      <c r="O56" s="99">
        <v>2.0245294577275827</v>
      </c>
      <c r="P56" s="99">
        <v>2.0125141987442512</v>
      </c>
      <c r="Q56" s="99">
        <v>1.9426004384207869</v>
      </c>
      <c r="R56" s="99">
        <v>2.2638448837238467</v>
      </c>
      <c r="S56" s="99">
        <v>2.2640423655764419</v>
      </c>
      <c r="T56" s="99">
        <v>2.0003641346555296</v>
      </c>
      <c r="U56" s="99">
        <v>1.8252063490622636</v>
      </c>
      <c r="V56" s="99">
        <v>1.7232173129521078</v>
      </c>
      <c r="W56" s="99">
        <v>2.2371788021955745</v>
      </c>
      <c r="X56" s="99">
        <v>2.321559762692571</v>
      </c>
      <c r="Y56" s="99">
        <v>1.8584753818233821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9.1209344681620177</v>
      </c>
      <c r="D57" s="99">
        <v>9.0930379975261122</v>
      </c>
      <c r="E57" s="99">
        <v>9.0683636407177524</v>
      </c>
      <c r="F57" s="99">
        <v>9.1661531116490984</v>
      </c>
      <c r="G57" s="99">
        <v>8.4036510927474666</v>
      </c>
      <c r="H57" s="99">
        <v>8.6240145913765112</v>
      </c>
      <c r="I57" s="99">
        <v>8.4566829599334898</v>
      </c>
      <c r="J57" s="99">
        <v>8.8847518886944759</v>
      </c>
      <c r="K57" s="99">
        <v>9.4701393965776468</v>
      </c>
      <c r="L57" s="99">
        <v>9.0907515118804341</v>
      </c>
      <c r="M57" s="99">
        <v>8.9646049298898109</v>
      </c>
      <c r="N57" s="99">
        <v>8.9209190329381194</v>
      </c>
      <c r="O57" s="99">
        <v>8.9836639223374846</v>
      </c>
      <c r="P57" s="99">
        <v>9.1320026566819088</v>
      </c>
      <c r="Q57" s="99">
        <v>9.2969363776483789</v>
      </c>
      <c r="R57" s="99">
        <v>9.3887755219943543</v>
      </c>
      <c r="S57" s="99">
        <v>9.3354768166228528</v>
      </c>
      <c r="T57" s="99">
        <v>9.1417296577091083</v>
      </c>
      <c r="U57" s="99">
        <v>9.3435901220412081</v>
      </c>
      <c r="V57" s="99">
        <v>9.4824097325607095</v>
      </c>
      <c r="W57" s="99">
        <v>9.6520462620902556</v>
      </c>
      <c r="X57" s="99">
        <v>9.8490857443281694</v>
      </c>
      <c r="Y57" s="99">
        <v>10.037440458610668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5.1937456032435234</v>
      </c>
      <c r="D58" s="123">
        <v>5.7467702093013004</v>
      </c>
      <c r="E58" s="123">
        <v>5.5289883892999274</v>
      </c>
      <c r="F58" s="123">
        <v>5.8468723943824079</v>
      </c>
      <c r="G58" s="123">
        <v>5.6260516687447266</v>
      </c>
      <c r="H58" s="123">
        <v>5.6063876791326894</v>
      </c>
      <c r="I58" s="123">
        <v>5.275438303547558</v>
      </c>
      <c r="J58" s="123">
        <v>5.1753677830481051</v>
      </c>
      <c r="K58" s="123">
        <v>5.4244329557695785</v>
      </c>
      <c r="L58" s="123">
        <v>5.1132919667025361</v>
      </c>
      <c r="M58" s="123">
        <v>4.8045160073026789</v>
      </c>
      <c r="N58" s="123">
        <v>4.6396482159330947</v>
      </c>
      <c r="O58" s="123">
        <v>5.2096568976424296</v>
      </c>
      <c r="P58" s="123">
        <v>5.2647236395575812</v>
      </c>
      <c r="Q58" s="123">
        <v>5.1766993071048386</v>
      </c>
      <c r="R58" s="123">
        <v>5.40170268202532</v>
      </c>
      <c r="S58" s="123">
        <v>5.32437250215827</v>
      </c>
      <c r="T58" s="123">
        <v>5.5005057836493565</v>
      </c>
      <c r="U58" s="123">
        <v>5.6632021760851101</v>
      </c>
      <c r="V58" s="123">
        <v>6.4397816712404703</v>
      </c>
      <c r="W58" s="123">
        <v>6.1566259113122994</v>
      </c>
      <c r="X58" s="123">
        <v>6.1921679909100886</v>
      </c>
      <c r="Y58" s="123">
        <v>5.1569264996150421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5.3653923514457968</v>
      </c>
      <c r="D59" s="99">
        <v>5.5680056790168013</v>
      </c>
      <c r="E59" s="99">
        <v>5.3407789386711251</v>
      </c>
      <c r="F59" s="99">
        <v>6.0059358928591502</v>
      </c>
      <c r="G59" s="99">
        <v>5.4856844019900919</v>
      </c>
      <c r="H59" s="99">
        <v>5.3145775515557396</v>
      </c>
      <c r="I59" s="99">
        <v>5.4354652949832785</v>
      </c>
      <c r="J59" s="99">
        <v>5.3825271378837458</v>
      </c>
      <c r="K59" s="99">
        <v>4.7313296725506193</v>
      </c>
      <c r="L59" s="99">
        <v>5.7997382707028002</v>
      </c>
      <c r="M59" s="99">
        <v>5.3705767121670158</v>
      </c>
      <c r="N59" s="99">
        <v>1.6747205557780331</v>
      </c>
      <c r="O59" s="99">
        <v>6.0634225070199204</v>
      </c>
      <c r="P59" s="99">
        <v>5.8725457334267919</v>
      </c>
      <c r="Q59" s="99">
        <v>0</v>
      </c>
      <c r="R59" s="99">
        <v>4.803013114280394</v>
      </c>
      <c r="S59" s="99">
        <v>4.7510322702314918</v>
      </c>
      <c r="T59" s="99">
        <v>5.6982335360284608</v>
      </c>
      <c r="U59" s="99">
        <v>5.8698529057178099</v>
      </c>
      <c r="V59" s="99">
        <v>6.7142842746319911</v>
      </c>
      <c r="W59" s="99">
        <v>6.4106248682399238</v>
      </c>
      <c r="X59" s="99">
        <v>5.9292859588355604</v>
      </c>
      <c r="Y59" s="99">
        <v>5.277250156584512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5.1880982384258711</v>
      </c>
      <c r="D60" s="110">
        <v>5.750993009467015</v>
      </c>
      <c r="E60" s="110">
        <v>5.5347944703037744</v>
      </c>
      <c r="F60" s="110">
        <v>5.8415523633288755</v>
      </c>
      <c r="G60" s="110">
        <v>5.6318893071555101</v>
      </c>
      <c r="H60" s="110">
        <v>5.6204419058093977</v>
      </c>
      <c r="I60" s="110">
        <v>5.2672166753982754</v>
      </c>
      <c r="J60" s="110">
        <v>5.1655638083666657</v>
      </c>
      <c r="K60" s="110">
        <v>5.4523204031165173</v>
      </c>
      <c r="L60" s="110">
        <v>5.0857024171393785</v>
      </c>
      <c r="M60" s="110">
        <v>4.7751848818053722</v>
      </c>
      <c r="N60" s="110">
        <v>4.8523592518645806</v>
      </c>
      <c r="O60" s="110">
        <v>5.0700958038689175</v>
      </c>
      <c r="P60" s="110">
        <v>5.1590660970369955</v>
      </c>
      <c r="Q60" s="110">
        <v>5.1766993071048386</v>
      </c>
      <c r="R60" s="110">
        <v>5.4762605824709025</v>
      </c>
      <c r="S60" s="110">
        <v>5.44868593933918</v>
      </c>
      <c r="T60" s="110">
        <v>5.4258872285936226</v>
      </c>
      <c r="U60" s="110">
        <v>5.5792125266145547</v>
      </c>
      <c r="V60" s="110">
        <v>6.3473652144624486</v>
      </c>
      <c r="W60" s="110">
        <v>6.0931461705985406</v>
      </c>
      <c r="X60" s="110">
        <v>6.2429013722337761</v>
      </c>
      <c r="Y60" s="110">
        <v>5.1316108419442212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63.902160639802233</v>
      </c>
      <c r="D62" s="118">
        <f t="shared" si="21"/>
        <v>57.581037154787765</v>
      </c>
      <c r="E62" s="118">
        <f t="shared" si="21"/>
        <v>66.747691890442496</v>
      </c>
      <c r="F62" s="118">
        <f t="shared" si="21"/>
        <v>61.740388238588281</v>
      </c>
      <c r="G62" s="118">
        <f t="shared" si="21"/>
        <v>72.397546751754348</v>
      </c>
      <c r="H62" s="118">
        <f t="shared" si="21"/>
        <v>83.629976097006292</v>
      </c>
      <c r="I62" s="118">
        <f t="shared" si="21"/>
        <v>74.282938920962167</v>
      </c>
      <c r="J62" s="118">
        <f t="shared" si="21"/>
        <v>66.353949138550021</v>
      </c>
      <c r="K62" s="118">
        <f t="shared" si="21"/>
        <v>71.266879575526744</v>
      </c>
      <c r="L62" s="118">
        <f t="shared" si="21"/>
        <v>66.896956021738021</v>
      </c>
      <c r="M62" s="118">
        <f t="shared" si="21"/>
        <v>77.921193578173586</v>
      </c>
      <c r="N62" s="118">
        <f t="shared" si="21"/>
        <v>80.356472421131414</v>
      </c>
      <c r="O62" s="118">
        <f t="shared" si="21"/>
        <v>52.8333369909558</v>
      </c>
      <c r="P62" s="118">
        <f t="shared" si="21"/>
        <v>49.661208452403201</v>
      </c>
      <c r="Q62" s="118">
        <f t="shared" si="21"/>
        <v>63.895450320992033</v>
      </c>
      <c r="R62" s="118">
        <f t="shared" ref="R62:V62" si="22">R63+R66+R68+R77</f>
        <v>61.958798459954508</v>
      </c>
      <c r="S62" s="118">
        <f t="shared" si="22"/>
        <v>63.473781482879396</v>
      </c>
      <c r="T62" s="118">
        <f t="shared" si="22"/>
        <v>52.380185171714196</v>
      </c>
      <c r="U62" s="118">
        <f t="shared" si="22"/>
        <v>54.203055920407515</v>
      </c>
      <c r="V62" s="118">
        <f t="shared" si="22"/>
        <v>57.33371968671068</v>
      </c>
      <c r="W62" s="118">
        <f t="shared" ref="W62:Y62" si="23">W63+W66+W68+W77</f>
        <v>59.811546810274358</v>
      </c>
      <c r="X62" s="118">
        <f t="shared" si="23"/>
        <v>58.569027871227476</v>
      </c>
      <c r="Y62" s="118">
        <f t="shared" si="23"/>
        <v>68.096744922029117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43.820594059871162</v>
      </c>
      <c r="D63" s="123">
        <f t="shared" si="24"/>
        <v>38.492028874268406</v>
      </c>
      <c r="E63" s="123">
        <f t="shared" si="24"/>
        <v>44.679644927999995</v>
      </c>
      <c r="F63" s="123">
        <f t="shared" si="24"/>
        <v>42.239415460875733</v>
      </c>
      <c r="G63" s="123">
        <f t="shared" si="24"/>
        <v>50.118647050576406</v>
      </c>
      <c r="H63" s="123">
        <f t="shared" si="24"/>
        <v>59.793217830853003</v>
      </c>
      <c r="I63" s="123">
        <f t="shared" si="24"/>
        <v>54.039993207326049</v>
      </c>
      <c r="J63" s="123">
        <f t="shared" si="24"/>
        <v>49.117341398512536</v>
      </c>
      <c r="K63" s="123">
        <f t="shared" si="24"/>
        <v>49.100679275974016</v>
      </c>
      <c r="L63" s="123">
        <f t="shared" si="24"/>
        <v>43.471241411697612</v>
      </c>
      <c r="M63" s="123">
        <f t="shared" si="24"/>
        <v>55.155381958830638</v>
      </c>
      <c r="N63" s="123">
        <f t="shared" si="24"/>
        <v>46.639319980696349</v>
      </c>
      <c r="O63" s="123">
        <f t="shared" si="24"/>
        <v>31.638353650889947</v>
      </c>
      <c r="P63" s="123">
        <f t="shared" si="24"/>
        <v>29.348122299819689</v>
      </c>
      <c r="Q63" s="123">
        <f t="shared" si="24"/>
        <v>41.268721554757448</v>
      </c>
      <c r="R63" s="123">
        <f t="shared" ref="R63:V63" si="25">SUM(R64:R65)</f>
        <v>35.448721548975072</v>
      </c>
      <c r="S63" s="123">
        <f t="shared" si="25"/>
        <v>35.289347386833974</v>
      </c>
      <c r="T63" s="123">
        <f t="shared" si="25"/>
        <v>29.278322995025196</v>
      </c>
      <c r="U63" s="123">
        <f t="shared" si="25"/>
        <v>30.793535864969076</v>
      </c>
      <c r="V63" s="123">
        <f t="shared" si="25"/>
        <v>32.188440537524521</v>
      </c>
      <c r="W63" s="123">
        <f t="shared" ref="W63:Y63" si="26">SUM(W64:W65)</f>
        <v>35.036712711503668</v>
      </c>
      <c r="X63" s="123">
        <f t="shared" si="26"/>
        <v>31.979278432639671</v>
      </c>
      <c r="Y63" s="123">
        <f t="shared" si="26"/>
        <v>24.370528728552948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42.826688330195012</v>
      </c>
      <c r="D64" s="99">
        <v>37.593643460691212</v>
      </c>
      <c r="E64" s="99">
        <v>43.695616987973395</v>
      </c>
      <c r="F64" s="99">
        <v>41.250026851592068</v>
      </c>
      <c r="G64" s="99">
        <v>48.960966124847253</v>
      </c>
      <c r="H64" s="99">
        <v>58.446522040367192</v>
      </c>
      <c r="I64" s="99">
        <v>52.897368615142788</v>
      </c>
      <c r="J64" s="99">
        <v>48.076238826383438</v>
      </c>
      <c r="K64" s="99">
        <v>48.010787099894578</v>
      </c>
      <c r="L64" s="99">
        <v>42.559154636258612</v>
      </c>
      <c r="M64" s="99">
        <v>54.001460762902745</v>
      </c>
      <c r="N64" s="99">
        <v>45.769528411834528</v>
      </c>
      <c r="O64" s="99">
        <v>30.992092273280296</v>
      </c>
      <c r="P64" s="99">
        <v>28.731683924234087</v>
      </c>
      <c r="Q64" s="99">
        <v>40.449122157241227</v>
      </c>
      <c r="R64" s="99">
        <v>34.748838064004914</v>
      </c>
      <c r="S64" s="99">
        <v>34.596018577558354</v>
      </c>
      <c r="T64" s="99">
        <v>28.705345163278952</v>
      </c>
      <c r="U64" s="99">
        <v>30.192676109323962</v>
      </c>
      <c r="V64" s="99">
        <v>31.561592553406303</v>
      </c>
      <c r="W64" s="99">
        <v>34.355062381984453</v>
      </c>
      <c r="X64" s="99">
        <v>31.357119371783607</v>
      </c>
      <c r="Y64" s="99">
        <v>23.895921518380003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0.99390572967614776</v>
      </c>
      <c r="D65" s="99">
        <v>0.8983854135771967</v>
      </c>
      <c r="E65" s="99">
        <v>0.98402794002660254</v>
      </c>
      <c r="F65" s="99">
        <v>0.9893886092836639</v>
      </c>
      <c r="G65" s="99">
        <v>1.1576809257291532</v>
      </c>
      <c r="H65" s="99">
        <v>1.346695790485809</v>
      </c>
      <c r="I65" s="99">
        <v>1.1426245921832572</v>
      </c>
      <c r="J65" s="99">
        <v>1.0411025721290976</v>
      </c>
      <c r="K65" s="99">
        <v>1.0898921760794349</v>
      </c>
      <c r="L65" s="99">
        <v>0.91208677543899919</v>
      </c>
      <c r="M65" s="99">
        <v>1.1539211959278897</v>
      </c>
      <c r="N65" s="99">
        <v>0.86979156886182196</v>
      </c>
      <c r="O65" s="99">
        <v>0.64626137760965185</v>
      </c>
      <c r="P65" s="99">
        <v>0.61643837558560166</v>
      </c>
      <c r="Q65" s="99">
        <v>0.81959939751622035</v>
      </c>
      <c r="R65" s="99">
        <v>0.69988348497015762</v>
      </c>
      <c r="S65" s="99">
        <v>0.69332880927561769</v>
      </c>
      <c r="T65" s="99">
        <v>0.57297783174624284</v>
      </c>
      <c r="U65" s="99">
        <v>0.60085975564511374</v>
      </c>
      <c r="V65" s="99">
        <v>0.62684798411821763</v>
      </c>
      <c r="W65" s="99">
        <v>0.68165032951921389</v>
      </c>
      <c r="X65" s="99">
        <v>0.62215906085606276</v>
      </c>
      <c r="Y65" s="99">
        <v>0.47460721017294394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3.5489635638355725</v>
      </c>
      <c r="D66" s="123">
        <f t="shared" si="27"/>
        <v>2.1475382238092831</v>
      </c>
      <c r="E66" s="123">
        <f t="shared" si="27"/>
        <v>5.4922936226488712</v>
      </c>
      <c r="F66" s="123">
        <f t="shared" si="27"/>
        <v>2.4796130685506039</v>
      </c>
      <c r="G66" s="123">
        <f t="shared" si="27"/>
        <v>5.9204818748628707</v>
      </c>
      <c r="H66" s="123">
        <f t="shared" si="27"/>
        <v>7.3328220089721103</v>
      </c>
      <c r="I66" s="123">
        <f t="shared" si="27"/>
        <v>4.3098384144042026</v>
      </c>
      <c r="J66" s="123">
        <f t="shared" si="27"/>
        <v>0.94343213017596939</v>
      </c>
      <c r="K66" s="123">
        <f t="shared" si="27"/>
        <v>4.7679031864790389</v>
      </c>
      <c r="L66" s="123">
        <f t="shared" si="27"/>
        <v>6.882509412524505</v>
      </c>
      <c r="M66" s="123">
        <f t="shared" si="27"/>
        <v>6.7690655574549554</v>
      </c>
      <c r="N66" s="123">
        <f t="shared" si="27"/>
        <v>18.141743092138295</v>
      </c>
      <c r="O66" s="123">
        <f t="shared" si="27"/>
        <v>5.0913763642727679</v>
      </c>
      <c r="P66" s="123">
        <f t="shared" si="27"/>
        <v>4.0273946539808936</v>
      </c>
      <c r="Q66" s="123">
        <f t="shared" si="27"/>
        <v>6.2085780836445119</v>
      </c>
      <c r="R66" s="123">
        <f t="shared" si="27"/>
        <v>9.4458610956951397</v>
      </c>
      <c r="S66" s="123">
        <f t="shared" si="27"/>
        <v>11.11762318897819</v>
      </c>
      <c r="T66" s="123">
        <f t="shared" si="27"/>
        <v>6.5200052399191453</v>
      </c>
      <c r="U66" s="123">
        <f t="shared" si="27"/>
        <v>6.6573785104745129</v>
      </c>
      <c r="V66" s="123">
        <f t="shared" si="27"/>
        <v>7.5876843656976627</v>
      </c>
      <c r="W66" s="123">
        <f t="shared" si="27"/>
        <v>6.8049603480850012</v>
      </c>
      <c r="X66" s="123">
        <f t="shared" si="27"/>
        <v>8.1992817251023098</v>
      </c>
      <c r="Y66" s="123">
        <f t="shared" si="27"/>
        <v>26.657237676191478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3.5489635638355725</v>
      </c>
      <c r="D67" s="99">
        <f>RES_hhdet_in_tesh!D67/RES_summary!D$21</f>
        <v>2.1475382238092831</v>
      </c>
      <c r="E67" s="99">
        <f>RES_hhdet_in_tesh!E67/RES_summary!E$21</f>
        <v>5.4922936226488712</v>
      </c>
      <c r="F67" s="99">
        <f>RES_hhdet_in_tesh!F67/RES_summary!F$21</f>
        <v>2.4796130685506039</v>
      </c>
      <c r="G67" s="99">
        <f>RES_hhdet_in_tesh!G67/RES_summary!G$21</f>
        <v>5.9204818748628707</v>
      </c>
      <c r="H67" s="99">
        <f>RES_hhdet_in_tesh!H67/RES_summary!H$21</f>
        <v>7.3328220089721103</v>
      </c>
      <c r="I67" s="99">
        <f>RES_hhdet_in_tesh!I67/RES_summary!I$21</f>
        <v>4.3098384144042026</v>
      </c>
      <c r="J67" s="99">
        <f>RES_hhdet_in_tesh!J67/RES_summary!J$21</f>
        <v>0.94343213017596939</v>
      </c>
      <c r="K67" s="99">
        <f>RES_hhdet_in_tesh!K67/RES_summary!K$21</f>
        <v>4.7679031864790389</v>
      </c>
      <c r="L67" s="99">
        <f>RES_hhdet_in_tesh!L67/RES_summary!L$21</f>
        <v>6.882509412524505</v>
      </c>
      <c r="M67" s="99">
        <f>RES_hhdet_in_tesh!M67/RES_summary!M$21</f>
        <v>6.7690655574549554</v>
      </c>
      <c r="N67" s="99">
        <f>RES_hhdet_in_tesh!N67/RES_summary!N$21</f>
        <v>18.141743092138295</v>
      </c>
      <c r="O67" s="99">
        <f>RES_hhdet_in_tesh!O67/RES_summary!O$21</f>
        <v>5.0913763642727679</v>
      </c>
      <c r="P67" s="99">
        <f>RES_hhdet_in_tesh!P67/RES_summary!P$21</f>
        <v>4.0273946539808936</v>
      </c>
      <c r="Q67" s="99">
        <f>RES_hhdet_in_tesh!Q67/RES_summary!Q$21</f>
        <v>6.2085780836445119</v>
      </c>
      <c r="R67" s="99">
        <f>RES_hhdet_in_tesh!R67/RES_summary!R$21</f>
        <v>9.4458610956951397</v>
      </c>
      <c r="S67" s="99">
        <f>RES_hhdet_in_tesh!S67/RES_summary!S$21</f>
        <v>11.11762318897819</v>
      </c>
      <c r="T67" s="99">
        <f>RES_hhdet_in_tesh!T67/RES_summary!T$21</f>
        <v>6.5200052399191453</v>
      </c>
      <c r="U67" s="99">
        <f>RES_hhdet_in_tesh!U67/RES_summary!U$21</f>
        <v>6.6573785104745129</v>
      </c>
      <c r="V67" s="99">
        <f>RES_hhdet_in_tesh!V67/RES_summary!V$21</f>
        <v>7.5876843656976627</v>
      </c>
      <c r="W67" s="99">
        <f>RES_hhdet_in_tesh!W67/RES_summary!W$21</f>
        <v>6.8049603480850012</v>
      </c>
      <c r="X67" s="99">
        <f>RES_hhdet_in_tesh!X67/RES_summary!X$21</f>
        <v>8.1992817251023098</v>
      </c>
      <c r="Y67" s="99">
        <f>RES_hhdet_in_tesh!Y67/RES_summary!Y$21</f>
        <v>26.657237676191478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11.348619212244405</v>
      </c>
      <c r="D68" s="123">
        <v>11.21519951823832</v>
      </c>
      <c r="E68" s="123">
        <v>11.062561546470766</v>
      </c>
      <c r="F68" s="123">
        <v>11.205763926788221</v>
      </c>
      <c r="G68" s="123">
        <v>10.740798900493187</v>
      </c>
      <c r="H68" s="123">
        <v>10.881311029929815</v>
      </c>
      <c r="I68" s="123">
        <v>10.664246116515448</v>
      </c>
      <c r="J68" s="123">
        <v>11.128748514638641</v>
      </c>
      <c r="K68" s="123">
        <v>11.944066070724963</v>
      </c>
      <c r="L68" s="123">
        <v>11.456403872266593</v>
      </c>
      <c r="M68" s="123">
        <v>11.222350006098319</v>
      </c>
      <c r="N68" s="123">
        <v>10.72433339074297</v>
      </c>
      <c r="O68" s="123">
        <v>11.031717141838234</v>
      </c>
      <c r="P68" s="123">
        <v>11.133723553135976</v>
      </c>
      <c r="Q68" s="123">
        <v>11.250809969363365</v>
      </c>
      <c r="R68" s="123">
        <v>11.575768841239842</v>
      </c>
      <c r="S68" s="123">
        <v>11.620477772901818</v>
      </c>
      <c r="T68" s="123">
        <v>11.156403390896614</v>
      </c>
      <c r="U68" s="123">
        <v>11.165172647437505</v>
      </c>
      <c r="V68" s="123">
        <v>11.213301362228725</v>
      </c>
      <c r="W68" s="123">
        <v>11.881267003127462</v>
      </c>
      <c r="X68" s="123">
        <v>12.160296325484861</v>
      </c>
      <c r="Y68" s="123">
        <v>11.919524229189429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9.939436813000281</v>
      </c>
      <c r="D69" s="99">
        <v>8.361830945282076</v>
      </c>
      <c r="E69" s="99">
        <v>8.6577809831882426</v>
      </c>
      <c r="F69" s="99">
        <v>8.5746471629077821</v>
      </c>
      <c r="G69" s="99">
        <v>9.4017232310267698</v>
      </c>
      <c r="H69" s="99">
        <v>11.291750446133115</v>
      </c>
      <c r="I69" s="99">
        <v>10.682152527209569</v>
      </c>
      <c r="J69" s="99">
        <v>10.799786970187338</v>
      </c>
      <c r="K69" s="99">
        <v>12.745030113024558</v>
      </c>
      <c r="L69" s="99">
        <v>11.568443781235917</v>
      </c>
      <c r="M69" s="99">
        <v>10.819412813617751</v>
      </c>
      <c r="N69" s="99">
        <v>10.457967514021716</v>
      </c>
      <c r="O69" s="99">
        <v>11.458163916117806</v>
      </c>
      <c r="P69" s="99">
        <v>10.702546439740466</v>
      </c>
      <c r="Q69" s="99">
        <v>11.552123541477313</v>
      </c>
      <c r="R69" s="99">
        <v>10.553015522881198</v>
      </c>
      <c r="S69" s="99">
        <v>12.001295221327377</v>
      </c>
      <c r="T69" s="99">
        <v>11.512070154417728</v>
      </c>
      <c r="U69" s="99">
        <v>11.220948886640487</v>
      </c>
      <c r="V69" s="99">
        <v>11.35228426162341</v>
      </c>
      <c r="W69" s="99">
        <v>11.603113146603938</v>
      </c>
      <c r="X69" s="99">
        <v>11.937681072765544</v>
      </c>
      <c r="Y69" s="99">
        <v>12.31539354406102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8.3594856261818578</v>
      </c>
      <c r="E70" s="99">
        <v>8.6582881674350052</v>
      </c>
      <c r="F70" s="99">
        <v>8.5736199018088293</v>
      </c>
      <c r="G70" s="99">
        <v>9.4016225630960104</v>
      </c>
      <c r="H70" s="99">
        <v>11.292945887930891</v>
      </c>
      <c r="I70" s="99">
        <v>10.683540152613938</v>
      </c>
      <c r="J70" s="99">
        <v>10.802071882240561</v>
      </c>
      <c r="K70" s="99">
        <v>12.748444094641338</v>
      </c>
      <c r="L70" s="99">
        <v>11.570754587391487</v>
      </c>
      <c r="M70" s="99">
        <v>10.820336593625919</v>
      </c>
      <c r="N70" s="99">
        <v>10.459651693691846</v>
      </c>
      <c r="O70" s="99">
        <v>11.458305589630069</v>
      </c>
      <c r="P70" s="99">
        <v>10.695705926615011</v>
      </c>
      <c r="Q70" s="99">
        <v>11.555321981705157</v>
      </c>
      <c r="R70" s="99">
        <v>0</v>
      </c>
      <c r="S70" s="99">
        <v>12.007270562714472</v>
      </c>
      <c r="T70" s="99">
        <v>11.525557687062582</v>
      </c>
      <c r="U70" s="99">
        <v>11.234417855930188</v>
      </c>
      <c r="V70" s="99">
        <v>11.368478378923632</v>
      </c>
      <c r="W70" s="99">
        <v>11.610217179088815</v>
      </c>
      <c r="X70" s="99">
        <v>11.951459655221138</v>
      </c>
      <c r="Y70" s="99">
        <v>12.340818983780641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0.83124493721461079</v>
      </c>
      <c r="E71" s="102">
        <v>1.3239790897453447</v>
      </c>
      <c r="F71" s="102">
        <v>1.0274352718090385</v>
      </c>
      <c r="G71" s="102">
        <v>2.0949058517070864</v>
      </c>
      <c r="H71" s="102">
        <v>2.3257529296740453</v>
      </c>
      <c r="I71" s="102">
        <v>2.207800572372741</v>
      </c>
      <c r="J71" s="102">
        <v>2.178880293796909</v>
      </c>
      <c r="K71" s="102">
        <v>2.6539173771461373</v>
      </c>
      <c r="L71" s="102">
        <v>2.3903747775444706</v>
      </c>
      <c r="M71" s="102">
        <v>2.1622178151348095</v>
      </c>
      <c r="N71" s="102">
        <v>1.7440788507604212</v>
      </c>
      <c r="O71" s="102">
        <v>2.1297653655068882</v>
      </c>
      <c r="P71" s="102">
        <v>1.9095766866121053</v>
      </c>
      <c r="Q71" s="102">
        <v>2.0137136476401851</v>
      </c>
      <c r="R71" s="102">
        <v>0</v>
      </c>
      <c r="S71" s="102">
        <v>2.3645373877366378</v>
      </c>
      <c r="T71" s="102">
        <v>2.0866465456554222</v>
      </c>
      <c r="U71" s="102">
        <v>1.8373670976762853</v>
      </c>
      <c r="V71" s="102">
        <v>1.7563462233655278</v>
      </c>
      <c r="W71" s="102">
        <v>2.1602973632273588</v>
      </c>
      <c r="X71" s="102">
        <v>2.2731448209828877</v>
      </c>
      <c r="Y71" s="102">
        <v>2.0199528212352904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7.5282406889672471</v>
      </c>
      <c r="E72" s="105">
        <v>7.3343090776896602</v>
      </c>
      <c r="F72" s="105">
        <v>7.5461846299997903</v>
      </c>
      <c r="G72" s="105">
        <v>7.3067167113889244</v>
      </c>
      <c r="H72" s="105">
        <v>8.9671929582568453</v>
      </c>
      <c r="I72" s="105">
        <v>8.4757395802411963</v>
      </c>
      <c r="J72" s="105">
        <v>8.6231915884436532</v>
      </c>
      <c r="K72" s="105">
        <v>10.094526717495203</v>
      </c>
      <c r="L72" s="105">
        <v>9.1803798098470164</v>
      </c>
      <c r="M72" s="105">
        <v>8.6581187784911098</v>
      </c>
      <c r="N72" s="105">
        <v>8.7155728429314241</v>
      </c>
      <c r="O72" s="105">
        <v>9.3285402241231807</v>
      </c>
      <c r="P72" s="105">
        <v>8.7861292400029036</v>
      </c>
      <c r="Q72" s="105">
        <v>9.5416083340649731</v>
      </c>
      <c r="R72" s="105">
        <v>0</v>
      </c>
      <c r="S72" s="105">
        <v>9.6427331749778329</v>
      </c>
      <c r="T72" s="105">
        <v>9.4389111414071607</v>
      </c>
      <c r="U72" s="105">
        <v>9.3970507582539025</v>
      </c>
      <c r="V72" s="105">
        <v>9.6121321555581059</v>
      </c>
      <c r="W72" s="105">
        <v>9.4499198158614561</v>
      </c>
      <c r="X72" s="105">
        <v>9.6783148342382539</v>
      </c>
      <c r="Y72" s="105">
        <v>10.32086616254535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11.382182990503413</v>
      </c>
      <c r="D73" s="102">
        <v>11.422236398733185</v>
      </c>
      <c r="E73" s="102">
        <v>11.289352054963718</v>
      </c>
      <c r="F73" s="102">
        <v>11.477674218126284</v>
      </c>
      <c r="G73" s="102">
        <v>10.880232770492913</v>
      </c>
      <c r="H73" s="102">
        <v>10.842860670957432</v>
      </c>
      <c r="I73" s="102">
        <v>10.655168758109648</v>
      </c>
      <c r="J73" s="102">
        <v>11.134494696503225</v>
      </c>
      <c r="K73" s="102">
        <v>11.898916097915356</v>
      </c>
      <c r="L73" s="102">
        <v>11.447808924215291</v>
      </c>
      <c r="M73" s="102">
        <v>11.23507599193551</v>
      </c>
      <c r="N73" s="102">
        <v>10.74298518175495</v>
      </c>
      <c r="O73" s="102">
        <v>11.031835227333126</v>
      </c>
      <c r="P73" s="102">
        <v>11.157021395598505</v>
      </c>
      <c r="Q73" s="102">
        <v>11.199129947789533</v>
      </c>
      <c r="R73" s="102">
        <v>11.597409210935798</v>
      </c>
      <c r="S73" s="102">
        <v>11.546749676132412</v>
      </c>
      <c r="T73" s="102">
        <v>11.081693129371262</v>
      </c>
      <c r="U73" s="102">
        <v>11.149834838047976</v>
      </c>
      <c r="V73" s="102">
        <v>11.215927272734541</v>
      </c>
      <c r="W73" s="102">
        <v>11.904014248779623</v>
      </c>
      <c r="X73" s="102">
        <v>0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11.385071853116713</v>
      </c>
      <c r="D74" s="105">
        <v>11.419958245251408</v>
      </c>
      <c r="E74" s="105">
        <v>11.289510269243976</v>
      </c>
      <c r="F74" s="105">
        <v>11.472139876254898</v>
      </c>
      <c r="G74" s="105">
        <v>10.876757477394655</v>
      </c>
      <c r="H74" s="105">
        <v>10.84199836773942</v>
      </c>
      <c r="I74" s="105">
        <v>10.663066421981664</v>
      </c>
      <c r="J74" s="105">
        <v>11.150651790748643</v>
      </c>
      <c r="K74" s="105">
        <v>11.911248026738567</v>
      </c>
      <c r="L74" s="105">
        <v>11.454938845653075</v>
      </c>
      <c r="M74" s="105">
        <v>11.232246557947889</v>
      </c>
      <c r="N74" s="105">
        <v>10.72738431271074</v>
      </c>
      <c r="O74" s="105">
        <v>11.008193380065068</v>
      </c>
      <c r="P74" s="105">
        <v>11.14451685542616</v>
      </c>
      <c r="Q74" s="105">
        <v>11.239536816069167</v>
      </c>
      <c r="R74" s="105">
        <v>11.652620405718203</v>
      </c>
      <c r="S74" s="105">
        <v>11.599519182199295</v>
      </c>
      <c r="T74" s="105">
        <v>11.142093792364639</v>
      </c>
      <c r="U74" s="105">
        <v>11.16879647110347</v>
      </c>
      <c r="V74" s="105">
        <v>11.20562704551282</v>
      </c>
      <c r="W74" s="105">
        <v>11.889225064285824</v>
      </c>
      <c r="X74" s="105">
        <v>12.17064550702074</v>
      </c>
      <c r="Y74" s="105">
        <v>11.89591584043405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2.2641373849546964</v>
      </c>
      <c r="D75" s="99">
        <v>2.3269202477252935</v>
      </c>
      <c r="E75" s="99">
        <v>2.22114662852622</v>
      </c>
      <c r="F75" s="99">
        <v>2.3059867646057985</v>
      </c>
      <c r="G75" s="99">
        <v>2.4731063846471875</v>
      </c>
      <c r="H75" s="99">
        <v>2.2179837763629076</v>
      </c>
      <c r="I75" s="99">
        <v>2.2063834620481795</v>
      </c>
      <c r="J75" s="99">
        <v>2.2658999020541679</v>
      </c>
      <c r="K75" s="99">
        <v>2.4411086301609224</v>
      </c>
      <c r="L75" s="99">
        <v>2.3641873337726391</v>
      </c>
      <c r="M75" s="99">
        <v>2.2676416280580773</v>
      </c>
      <c r="N75" s="99">
        <v>1.8064652797726184</v>
      </c>
      <c r="O75" s="99">
        <v>2.0245294577275827</v>
      </c>
      <c r="P75" s="99">
        <v>2.0125141987442516</v>
      </c>
      <c r="Q75" s="99">
        <v>1.9426004384207864</v>
      </c>
      <c r="R75" s="99">
        <v>2.2638448837238467</v>
      </c>
      <c r="S75" s="99">
        <v>2.264042365576441</v>
      </c>
      <c r="T75" s="99">
        <v>2.0003641346555301</v>
      </c>
      <c r="U75" s="99">
        <v>1.8252063490622634</v>
      </c>
      <c r="V75" s="99">
        <v>1.7232173129521078</v>
      </c>
      <c r="W75" s="99">
        <v>2.2371788021955745</v>
      </c>
      <c r="X75" s="99">
        <v>2.3215597626925701</v>
      </c>
      <c r="Y75" s="99">
        <v>1.8584753818233819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9.1209344681620177</v>
      </c>
      <c r="D76" s="99">
        <v>9.093037997526114</v>
      </c>
      <c r="E76" s="99">
        <v>9.0683636407177524</v>
      </c>
      <c r="F76" s="99">
        <v>9.1661531116490984</v>
      </c>
      <c r="G76" s="99">
        <v>8.4036510927474666</v>
      </c>
      <c r="H76" s="99">
        <v>8.6240145913765076</v>
      </c>
      <c r="I76" s="99">
        <v>8.4566829599334863</v>
      </c>
      <c r="J76" s="99">
        <v>8.8847518886944759</v>
      </c>
      <c r="K76" s="99">
        <v>9.4701393965776468</v>
      </c>
      <c r="L76" s="99">
        <v>9.0907515118804358</v>
      </c>
      <c r="M76" s="99">
        <v>8.9646049298898127</v>
      </c>
      <c r="N76" s="99">
        <v>8.9209190329381212</v>
      </c>
      <c r="O76" s="99">
        <v>8.9836639223374863</v>
      </c>
      <c r="P76" s="99">
        <v>9.1320026566819088</v>
      </c>
      <c r="Q76" s="99">
        <v>9.2969363776483807</v>
      </c>
      <c r="R76" s="99">
        <v>9.3887755219943543</v>
      </c>
      <c r="S76" s="99">
        <v>9.3354768166228546</v>
      </c>
      <c r="T76" s="99">
        <v>9.1417296577091065</v>
      </c>
      <c r="U76" s="99">
        <v>9.3435901220412045</v>
      </c>
      <c r="V76" s="99">
        <v>9.4824097325607131</v>
      </c>
      <c r="W76" s="99">
        <v>9.6520462620902503</v>
      </c>
      <c r="X76" s="99">
        <v>9.8490857443281694</v>
      </c>
      <c r="Y76" s="99">
        <v>10.03744045861067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5.1839838038510946</v>
      </c>
      <c r="D77" s="123">
        <v>5.7262705384717547</v>
      </c>
      <c r="E77" s="123">
        <v>5.5131917933228669</v>
      </c>
      <c r="F77" s="123">
        <v>5.815595782373717</v>
      </c>
      <c r="G77" s="123">
        <v>5.6176189258218923</v>
      </c>
      <c r="H77" s="123">
        <v>5.6226252272513673</v>
      </c>
      <c r="I77" s="123">
        <v>5.2688611827164644</v>
      </c>
      <c r="J77" s="123">
        <v>5.1644270952228819</v>
      </c>
      <c r="K77" s="123">
        <v>5.4542310423487255</v>
      </c>
      <c r="L77" s="123">
        <v>5.0868013252493158</v>
      </c>
      <c r="M77" s="123">
        <v>4.7743960557896648</v>
      </c>
      <c r="N77" s="123">
        <v>4.8510759575538023</v>
      </c>
      <c r="O77" s="123">
        <v>5.071889833954847</v>
      </c>
      <c r="P77" s="123">
        <v>5.1519679454666356</v>
      </c>
      <c r="Q77" s="123">
        <v>5.1673407132267091</v>
      </c>
      <c r="R77" s="123">
        <v>5.4884469740444572</v>
      </c>
      <c r="S77" s="123">
        <v>5.4463331341654069</v>
      </c>
      <c r="T77" s="123">
        <v>5.4254535458732418</v>
      </c>
      <c r="U77" s="123">
        <v>5.5869688975264236</v>
      </c>
      <c r="V77" s="123">
        <v>6.3442934212597741</v>
      </c>
      <c r="W77" s="123">
        <v>6.0886067475582211</v>
      </c>
      <c r="X77" s="123">
        <v>6.230171388000624</v>
      </c>
      <c r="Y77" s="123">
        <v>5.1494542880952592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4.6028199201638955</v>
      </c>
      <c r="D78" s="99">
        <v>4.2070746958130281</v>
      </c>
      <c r="E78" s="99">
        <v>4.3544554328529843</v>
      </c>
      <c r="F78" s="99">
        <v>4.3576804530311044</v>
      </c>
      <c r="G78" s="99">
        <v>4.8032603398594436</v>
      </c>
      <c r="H78" s="99">
        <v>5.7620904540547064</v>
      </c>
      <c r="I78" s="99">
        <v>5.3966460383648283</v>
      </c>
      <c r="J78" s="99">
        <v>5.0521811830407657</v>
      </c>
      <c r="K78" s="99">
        <v>5.6931858247560392</v>
      </c>
      <c r="L78" s="99">
        <v>5.2383113462094304</v>
      </c>
      <c r="M78" s="99">
        <v>4.6527719629597408</v>
      </c>
      <c r="N78" s="99">
        <v>4.6945873827423368</v>
      </c>
      <c r="O78" s="99">
        <v>5.27140950777346</v>
      </c>
      <c r="P78" s="99">
        <v>4.6513322290562309</v>
      </c>
      <c r="Q78" s="99">
        <v>4.6683282668006836</v>
      </c>
      <c r="R78" s="99">
        <v>5.8978154951989614</v>
      </c>
      <c r="S78" s="99">
        <v>5.3386701211149719</v>
      </c>
      <c r="T78" s="99">
        <v>5.4027159606930351</v>
      </c>
      <c r="U78" s="99">
        <v>6.1230301587953981</v>
      </c>
      <c r="V78" s="99">
        <v>6.071710634556716</v>
      </c>
      <c r="W78" s="99">
        <v>5.8665876934044245</v>
      </c>
      <c r="X78" s="99">
        <v>5.7448304729954272</v>
      </c>
      <c r="Y78" s="99">
        <v>5.668058704070992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5.1880982384258703</v>
      </c>
      <c r="D79" s="110">
        <v>5.750993009467015</v>
      </c>
      <c r="E79" s="110">
        <v>5.5347944703037726</v>
      </c>
      <c r="F79" s="110">
        <v>5.8415523633288746</v>
      </c>
      <c r="G79" s="110">
        <v>5.6318893071555083</v>
      </c>
      <c r="H79" s="110">
        <v>5.6204419058093977</v>
      </c>
      <c r="I79" s="110">
        <v>5.2672166753982745</v>
      </c>
      <c r="J79" s="110">
        <v>5.1655638083666657</v>
      </c>
      <c r="K79" s="110">
        <v>5.4523204031165156</v>
      </c>
      <c r="L79" s="110">
        <v>5.0857024171393803</v>
      </c>
      <c r="M79" s="110">
        <v>4.7751848818053722</v>
      </c>
      <c r="N79" s="110">
        <v>4.8523592518645797</v>
      </c>
      <c r="O79" s="110">
        <v>5.0700958038689183</v>
      </c>
      <c r="P79" s="110">
        <v>5.1590660970369973</v>
      </c>
      <c r="Q79" s="110">
        <v>5.1766993071048368</v>
      </c>
      <c r="R79" s="110">
        <v>5.4762605824709025</v>
      </c>
      <c r="S79" s="110">
        <v>5.4486859393391791</v>
      </c>
      <c r="T79" s="110">
        <v>5.4258872285936208</v>
      </c>
      <c r="U79" s="110">
        <v>5.5792125266145556</v>
      </c>
      <c r="V79" s="110">
        <v>6.3473652144624504</v>
      </c>
      <c r="W79" s="110">
        <v>6.0931461705985388</v>
      </c>
      <c r="X79" s="110">
        <v>6.2429013722337734</v>
      </c>
      <c r="Y79" s="110">
        <v>5.1316108419442212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70.577824767305373</v>
      </c>
      <c r="D81" s="118">
        <f t="shared" si="28"/>
        <v>72.558795535581751</v>
      </c>
      <c r="E81" s="118">
        <f t="shared" si="28"/>
        <v>78.699364019494396</v>
      </c>
      <c r="F81" s="118">
        <f t="shared" si="28"/>
        <v>77.113743201737833</v>
      </c>
      <c r="G81" s="118">
        <f t="shared" si="28"/>
        <v>79.288913678238472</v>
      </c>
      <c r="H81" s="118">
        <f t="shared" si="28"/>
        <v>78.914372748898032</v>
      </c>
      <c r="I81" s="118">
        <f t="shared" si="28"/>
        <v>80.683021798229149</v>
      </c>
      <c r="J81" s="118">
        <f t="shared" si="28"/>
        <v>67.088522634318394</v>
      </c>
      <c r="K81" s="118">
        <f t="shared" si="28"/>
        <v>65.616550301482903</v>
      </c>
      <c r="L81" s="118">
        <f t="shared" si="28"/>
        <v>65.207417652764562</v>
      </c>
      <c r="M81" s="118">
        <f t="shared" si="28"/>
        <v>70.955837476887666</v>
      </c>
      <c r="N81" s="118">
        <f t="shared" si="28"/>
        <v>86.18521592796904</v>
      </c>
      <c r="O81" s="118">
        <f t="shared" si="28"/>
        <v>64.915110469877433</v>
      </c>
      <c r="P81" s="118">
        <f t="shared" si="28"/>
        <v>61.588675906823653</v>
      </c>
      <c r="Q81" s="118">
        <f t="shared" si="28"/>
        <v>64.525065724084314</v>
      </c>
      <c r="R81" s="118">
        <f t="shared" ref="R81:V81" si="29">R82+R85+R87+R100</f>
        <v>61.692004285707782</v>
      </c>
      <c r="S81" s="118">
        <f t="shared" si="29"/>
        <v>62.78266505068796</v>
      </c>
      <c r="T81" s="118">
        <f t="shared" si="29"/>
        <v>55.472414045058876</v>
      </c>
      <c r="U81" s="118">
        <f t="shared" si="29"/>
        <v>54.238475126515013</v>
      </c>
      <c r="V81" s="118">
        <f t="shared" si="29"/>
        <v>53.664245655054202</v>
      </c>
      <c r="W81" s="118">
        <f t="shared" ref="W81:Y81" si="30">W82+W85+W87+W100</f>
        <v>53.897139263558792</v>
      </c>
      <c r="X81" s="118">
        <f t="shared" si="30"/>
        <v>55.614245332875335</v>
      </c>
      <c r="Y81" s="118">
        <f t="shared" si="30"/>
        <v>71.741878757369079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50.431458235398615</v>
      </c>
      <c r="D82" s="123">
        <f t="shared" si="31"/>
        <v>53.236413531677684</v>
      </c>
      <c r="E82" s="123">
        <f t="shared" si="31"/>
        <v>56.393970595783465</v>
      </c>
      <c r="F82" s="123">
        <f t="shared" si="31"/>
        <v>57.31663025560583</v>
      </c>
      <c r="G82" s="123">
        <f t="shared" si="31"/>
        <v>56.875909025370625</v>
      </c>
      <c r="H82" s="123">
        <f t="shared" si="31"/>
        <v>55.155122248191056</v>
      </c>
      <c r="I82" s="123">
        <f t="shared" si="31"/>
        <v>60.388169781517611</v>
      </c>
      <c r="J82" s="123">
        <f t="shared" si="31"/>
        <v>49.835540829364362</v>
      </c>
      <c r="K82" s="123">
        <f t="shared" si="31"/>
        <v>43.559032003633668</v>
      </c>
      <c r="L82" s="123">
        <f t="shared" si="31"/>
        <v>41.773729884593287</v>
      </c>
      <c r="M82" s="123">
        <f t="shared" si="31"/>
        <v>48.229880115229577</v>
      </c>
      <c r="N82" s="123">
        <f t="shared" si="31"/>
        <v>52.625871182060898</v>
      </c>
      <c r="O82" s="123">
        <f t="shared" si="31"/>
        <v>43.542502696431299</v>
      </c>
      <c r="P82" s="123">
        <f t="shared" si="31"/>
        <v>41.148985181149101</v>
      </c>
      <c r="Q82" s="123">
        <f t="shared" si="31"/>
        <v>41.920038341340209</v>
      </c>
      <c r="R82" s="123">
        <f t="shared" ref="R82:V82" si="32">SUM(R83:R84)</f>
        <v>35.216302757958978</v>
      </c>
      <c r="S82" s="123">
        <f t="shared" si="32"/>
        <v>34.738772229324269</v>
      </c>
      <c r="T82" s="123">
        <f t="shared" si="32"/>
        <v>32.379261591572757</v>
      </c>
      <c r="U82" s="123">
        <f t="shared" si="32"/>
        <v>30.710824530061998</v>
      </c>
      <c r="V82" s="123">
        <f t="shared" si="32"/>
        <v>28.299123697342566</v>
      </c>
      <c r="W82" s="123">
        <f t="shared" ref="W82:Y82" si="33">SUM(W83:W84)</f>
        <v>28.966868525018953</v>
      </c>
      <c r="X82" s="123">
        <f t="shared" si="33"/>
        <v>29.060314176978142</v>
      </c>
      <c r="Y82" s="123">
        <f t="shared" si="33"/>
        <v>28.024547576604817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49.967606443178084</v>
      </c>
      <c r="D83" s="99">
        <v>52.73234986999627</v>
      </c>
      <c r="E83" s="99">
        <v>55.890507550262328</v>
      </c>
      <c r="F83" s="99">
        <v>56.771956408969388</v>
      </c>
      <c r="G83" s="99">
        <v>56.343017282672143</v>
      </c>
      <c r="H83" s="99">
        <v>54.651421858897685</v>
      </c>
      <c r="I83" s="99">
        <v>59.870866736174847</v>
      </c>
      <c r="J83" s="99">
        <v>49.407567701083686</v>
      </c>
      <c r="K83" s="99">
        <v>43.167058101672929</v>
      </c>
      <c r="L83" s="99">
        <v>41.418671865349197</v>
      </c>
      <c r="M83" s="99">
        <v>47.821136923987119</v>
      </c>
      <c r="N83" s="99">
        <v>52.228854053127762</v>
      </c>
      <c r="O83" s="99">
        <v>43.182319651795623</v>
      </c>
      <c r="P83" s="99">
        <v>40.798849400503194</v>
      </c>
      <c r="Q83" s="99">
        <v>41.583008444517716</v>
      </c>
      <c r="R83" s="99">
        <v>34.934850756035793</v>
      </c>
      <c r="S83" s="99">
        <v>34.462510940798644</v>
      </c>
      <c r="T83" s="99">
        <v>32.122784709959653</v>
      </c>
      <c r="U83" s="99">
        <v>30.468286674590932</v>
      </c>
      <c r="V83" s="99">
        <v>28.076074990532394</v>
      </c>
      <c r="W83" s="99">
        <v>28.738782193700406</v>
      </c>
      <c r="X83" s="99">
        <v>28.831494997030511</v>
      </c>
      <c r="Y83" s="99">
        <v>27.803659385232507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0.46385179222052975</v>
      </c>
      <c r="D84" s="99">
        <v>0.50406366168141559</v>
      </c>
      <c r="E84" s="99">
        <v>0.50346304552114018</v>
      </c>
      <c r="F84" s="99">
        <v>0.54467384663644303</v>
      </c>
      <c r="G84" s="99">
        <v>0.5328917426984785</v>
      </c>
      <c r="H84" s="99">
        <v>0.50370038929337291</v>
      </c>
      <c r="I84" s="99">
        <v>0.51730304534276117</v>
      </c>
      <c r="J84" s="99">
        <v>0.42797312828067774</v>
      </c>
      <c r="K84" s="99">
        <v>0.39197390196073667</v>
      </c>
      <c r="L84" s="99">
        <v>0.35505801924409053</v>
      </c>
      <c r="M84" s="99">
        <v>0.40874319124246128</v>
      </c>
      <c r="N84" s="99">
        <v>0.39701712893313396</v>
      </c>
      <c r="O84" s="99">
        <v>0.36018304463567619</v>
      </c>
      <c r="P84" s="99">
        <v>0.35013578064590539</v>
      </c>
      <c r="Q84" s="99">
        <v>0.33702989682249346</v>
      </c>
      <c r="R84" s="99">
        <v>0.28145200192318237</v>
      </c>
      <c r="S84" s="99">
        <v>0.27626128852562543</v>
      </c>
      <c r="T84" s="99">
        <v>0.25647688161310506</v>
      </c>
      <c r="U84" s="99">
        <v>0.24253785547106824</v>
      </c>
      <c r="V84" s="99">
        <v>0.22304870681017269</v>
      </c>
      <c r="W84" s="99">
        <v>0.22808633131854872</v>
      </c>
      <c r="X84" s="99">
        <v>0.22881917994763126</v>
      </c>
      <c r="Y84" s="99">
        <v>0.22088819137230875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3.5671993467460692</v>
      </c>
      <c r="D85" s="123">
        <f t="shared" si="34"/>
        <v>2.1532818329508361</v>
      </c>
      <c r="E85" s="123">
        <f t="shared" si="34"/>
        <v>5.490084944594475</v>
      </c>
      <c r="F85" s="123">
        <f t="shared" si="34"/>
        <v>2.4781842695493959</v>
      </c>
      <c r="G85" s="123">
        <f t="shared" si="34"/>
        <v>5.9209869039963339</v>
      </c>
      <c r="H85" s="123">
        <f t="shared" si="34"/>
        <v>7.3344169970130961</v>
      </c>
      <c r="I85" s="123">
        <f t="shared" si="34"/>
        <v>4.3105497274109021</v>
      </c>
      <c r="J85" s="123">
        <f t="shared" si="34"/>
        <v>0.94443795607010805</v>
      </c>
      <c r="K85" s="123">
        <f t="shared" si="34"/>
        <v>4.767403357227229</v>
      </c>
      <c r="L85" s="123">
        <f t="shared" si="34"/>
        <v>6.8817135575332697</v>
      </c>
      <c r="M85" s="123">
        <f t="shared" si="34"/>
        <v>6.7713578411695075</v>
      </c>
      <c r="N85" s="123">
        <f t="shared" si="34"/>
        <v>18.148074594012691</v>
      </c>
      <c r="O85" s="123">
        <f t="shared" si="34"/>
        <v>5.0920487742521283</v>
      </c>
      <c r="P85" s="123">
        <f t="shared" si="34"/>
        <v>4.0265497797727354</v>
      </c>
      <c r="Q85" s="123">
        <f t="shared" si="34"/>
        <v>6.2086142606814745</v>
      </c>
      <c r="R85" s="123">
        <f t="shared" si="34"/>
        <v>9.4444407128083316</v>
      </c>
      <c r="S85" s="123">
        <f t="shared" si="34"/>
        <v>11.119567628833011</v>
      </c>
      <c r="T85" s="123">
        <f t="shared" si="34"/>
        <v>6.5199757716026969</v>
      </c>
      <c r="U85" s="123">
        <f t="shared" si="34"/>
        <v>6.6568461756111361</v>
      </c>
      <c r="V85" s="123">
        <f t="shared" si="34"/>
        <v>7.5879315467577779</v>
      </c>
      <c r="W85" s="123">
        <f t="shared" si="34"/>
        <v>6.8050594815925756</v>
      </c>
      <c r="X85" s="123">
        <f t="shared" si="34"/>
        <v>8.2007723602065514</v>
      </c>
      <c r="Y85" s="123">
        <f t="shared" si="34"/>
        <v>26.658818613613086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3.5671993467460692</v>
      </c>
      <c r="D86" s="99">
        <f>RES_hhdet_in_tesh!D86/RES_summary!D$21</f>
        <v>2.1532818329508361</v>
      </c>
      <c r="E86" s="99">
        <f>RES_hhdet_in_tesh!E86/RES_summary!E$21</f>
        <v>5.490084944594475</v>
      </c>
      <c r="F86" s="99">
        <f>RES_hhdet_in_tesh!F86/RES_summary!F$21</f>
        <v>2.4781842695493959</v>
      </c>
      <c r="G86" s="99">
        <f>RES_hhdet_in_tesh!G86/RES_summary!G$21</f>
        <v>5.9209869039963339</v>
      </c>
      <c r="H86" s="99">
        <f>RES_hhdet_in_tesh!H86/RES_summary!H$21</f>
        <v>7.3344169970130961</v>
      </c>
      <c r="I86" s="99">
        <f>RES_hhdet_in_tesh!I86/RES_summary!I$21</f>
        <v>4.3105497274109021</v>
      </c>
      <c r="J86" s="99">
        <f>RES_hhdet_in_tesh!J86/RES_summary!J$21</f>
        <v>0.94443795607010805</v>
      </c>
      <c r="K86" s="99">
        <f>RES_hhdet_in_tesh!K86/RES_summary!K$21</f>
        <v>4.767403357227229</v>
      </c>
      <c r="L86" s="99">
        <f>RES_hhdet_in_tesh!L86/RES_summary!L$21</f>
        <v>6.8817135575332697</v>
      </c>
      <c r="M86" s="99">
        <f>RES_hhdet_in_tesh!M86/RES_summary!M$21</f>
        <v>6.7713578411695075</v>
      </c>
      <c r="N86" s="99">
        <f>RES_hhdet_in_tesh!N86/RES_summary!N$21</f>
        <v>18.148074594012691</v>
      </c>
      <c r="O86" s="99">
        <f>RES_hhdet_in_tesh!O86/RES_summary!O$21</f>
        <v>5.0920487742521283</v>
      </c>
      <c r="P86" s="99">
        <f>RES_hhdet_in_tesh!P86/RES_summary!P$21</f>
        <v>4.0265497797727354</v>
      </c>
      <c r="Q86" s="99">
        <f>RES_hhdet_in_tesh!Q86/RES_summary!Q$21</f>
        <v>6.2086142606814745</v>
      </c>
      <c r="R86" s="99">
        <f>RES_hhdet_in_tesh!R86/RES_summary!R$21</f>
        <v>9.4444407128083316</v>
      </c>
      <c r="S86" s="99">
        <f>RES_hhdet_in_tesh!S86/RES_summary!S$21</f>
        <v>11.119567628833011</v>
      </c>
      <c r="T86" s="99">
        <f>RES_hhdet_in_tesh!T86/RES_summary!T$21</f>
        <v>6.5199757716026969</v>
      </c>
      <c r="U86" s="99">
        <f>RES_hhdet_in_tesh!U86/RES_summary!U$21</f>
        <v>6.6568461756111361</v>
      </c>
      <c r="V86" s="99">
        <f>RES_hhdet_in_tesh!V86/RES_summary!V$21</f>
        <v>7.5879315467577779</v>
      </c>
      <c r="W86" s="99">
        <f>RES_hhdet_in_tesh!W86/RES_summary!W$21</f>
        <v>6.8050594815925756</v>
      </c>
      <c r="X86" s="99">
        <f>RES_hhdet_in_tesh!X86/RES_summary!X$21</f>
        <v>8.2007723602065514</v>
      </c>
      <c r="Y86" s="99">
        <f>RES_hhdet_in_tesh!Y86/RES_summary!Y$21</f>
        <v>26.658818613613086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11.383548321446662</v>
      </c>
      <c r="D87" s="123">
        <v>11.422727589883202</v>
      </c>
      <c r="E87" s="123">
        <v>11.292123726092857</v>
      </c>
      <c r="F87" s="123">
        <v>11.47538536031198</v>
      </c>
      <c r="G87" s="123">
        <v>10.879741854408261</v>
      </c>
      <c r="H87" s="123">
        <v>10.843073936899525</v>
      </c>
      <c r="I87" s="123">
        <v>10.663272954087004</v>
      </c>
      <c r="J87" s="123">
        <v>11.148105240256831</v>
      </c>
      <c r="K87" s="123">
        <v>11.905193373583637</v>
      </c>
      <c r="L87" s="123">
        <v>11.450054090798064</v>
      </c>
      <c r="M87" s="123">
        <v>11.220815911777207</v>
      </c>
      <c r="N87" s="123">
        <v>10.723020523334291</v>
      </c>
      <c r="O87" s="123">
        <v>11.027805142484629</v>
      </c>
      <c r="P87" s="123">
        <v>11.139167111641074</v>
      </c>
      <c r="Q87" s="123">
        <v>11.220600108391608</v>
      </c>
      <c r="R87" s="123">
        <v>11.63392007757102</v>
      </c>
      <c r="S87" s="123">
        <v>11.596847818746767</v>
      </c>
      <c r="T87" s="123">
        <v>11.114558718948437</v>
      </c>
      <c r="U87" s="123">
        <v>11.175105057443384</v>
      </c>
      <c r="V87" s="123">
        <v>11.228253168010752</v>
      </c>
      <c r="W87" s="123">
        <v>11.888988482459803</v>
      </c>
      <c r="X87" s="123">
        <v>12.165629278597306</v>
      </c>
      <c r="Y87" s="123">
        <v>11.902733089612351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11.512067750269992</v>
      </c>
      <c r="D88" s="99">
        <v>11.506184180256586</v>
      </c>
      <c r="E88" s="99">
        <v>10.746390268872945</v>
      </c>
      <c r="F88" s="99">
        <v>11.384846162280239</v>
      </c>
      <c r="G88" s="99">
        <v>10.466458613973838</v>
      </c>
      <c r="H88" s="99">
        <v>10.219783681580598</v>
      </c>
      <c r="I88" s="99">
        <v>11.749689301630093</v>
      </c>
      <c r="J88" s="99">
        <v>10.783303607238755</v>
      </c>
      <c r="K88" s="99">
        <v>11.127796139251785</v>
      </c>
      <c r="L88" s="99">
        <v>10.953348257642142</v>
      </c>
      <c r="M88" s="99">
        <v>9.3829836105544864</v>
      </c>
      <c r="N88" s="99">
        <v>10.681854721970405</v>
      </c>
      <c r="O88" s="99">
        <v>11.811123592358275</v>
      </c>
      <c r="P88" s="99">
        <v>8.8587311497943038</v>
      </c>
      <c r="Q88" s="99">
        <v>9.8870435324459578</v>
      </c>
      <c r="R88" s="99">
        <v>11.430887584613103</v>
      </c>
      <c r="S88" s="99">
        <v>12.160363755741971</v>
      </c>
      <c r="T88" s="99">
        <v>10.114646673469544</v>
      </c>
      <c r="U88" s="99">
        <v>11.581635044015361</v>
      </c>
      <c r="V88" s="99">
        <v>11.836053349516428</v>
      </c>
      <c r="W88" s="99">
        <v>11.78403580776169</v>
      </c>
      <c r="X88" s="99">
        <v>11.960223521207599</v>
      </c>
      <c r="Y88" s="99">
        <v>12.259933777630515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11.756278953237542</v>
      </c>
      <c r="J89" s="99">
        <v>10.784487417721424</v>
      </c>
      <c r="K89" s="99">
        <v>11.125641632234723</v>
      </c>
      <c r="L89" s="99">
        <v>10.957308231643106</v>
      </c>
      <c r="M89" s="99">
        <v>9.3762685352303805</v>
      </c>
      <c r="N89" s="99">
        <v>10.681717943269396</v>
      </c>
      <c r="O89" s="99">
        <v>11.809682562113412</v>
      </c>
      <c r="P89" s="99">
        <v>0</v>
      </c>
      <c r="Q89" s="99">
        <v>9.8858646234055367</v>
      </c>
      <c r="R89" s="99">
        <v>11.431904590581778</v>
      </c>
      <c r="S89" s="99">
        <v>12.162459791817712</v>
      </c>
      <c r="T89" s="99">
        <v>10.115217379347969</v>
      </c>
      <c r="U89" s="99">
        <v>11.585502448953886</v>
      </c>
      <c r="V89" s="99">
        <v>11.841733031960151</v>
      </c>
      <c r="W89" s="99">
        <v>11.780225432219238</v>
      </c>
      <c r="X89" s="99">
        <v>11.969251715907829</v>
      </c>
      <c r="Y89" s="99">
        <v>12.299076263031612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2.4882938330099007</v>
      </c>
      <c r="J90" s="102">
        <v>2.1698269080415695</v>
      </c>
      <c r="K90" s="102">
        <v>2.2306318614602931</v>
      </c>
      <c r="L90" s="102">
        <v>2.2391406945103709</v>
      </c>
      <c r="M90" s="102">
        <v>1.8103442395754836</v>
      </c>
      <c r="N90" s="102">
        <v>1.7800438330354023</v>
      </c>
      <c r="O90" s="102">
        <v>2.2031682353535054</v>
      </c>
      <c r="P90" s="102">
        <v>0</v>
      </c>
      <c r="Q90" s="102">
        <v>1.635825006264181</v>
      </c>
      <c r="R90" s="102">
        <v>2.2007995484586655</v>
      </c>
      <c r="S90" s="102">
        <v>2.4036526937615914</v>
      </c>
      <c r="T90" s="102">
        <v>1.7493810530768779</v>
      </c>
      <c r="U90" s="102">
        <v>1.9145615585705573</v>
      </c>
      <c r="V90" s="102">
        <v>1.8612062916166427</v>
      </c>
      <c r="W90" s="102">
        <v>2.2051711837151053</v>
      </c>
      <c r="X90" s="102">
        <v>2.2698371253018421</v>
      </c>
      <c r="Y90" s="102">
        <v>2.0177938158440574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9.2679851202276406</v>
      </c>
      <c r="J91" s="105">
        <v>8.6146605096798528</v>
      </c>
      <c r="K91" s="105">
        <v>8.8950097707744291</v>
      </c>
      <c r="L91" s="105">
        <v>8.7181675371327358</v>
      </c>
      <c r="M91" s="105">
        <v>7.5659242956548969</v>
      </c>
      <c r="N91" s="105">
        <v>8.9016741102339925</v>
      </c>
      <c r="O91" s="105">
        <v>9.6065143267599087</v>
      </c>
      <c r="P91" s="105">
        <v>0</v>
      </c>
      <c r="Q91" s="105">
        <v>8.2500396171413577</v>
      </c>
      <c r="R91" s="105">
        <v>9.2311050421231151</v>
      </c>
      <c r="S91" s="105">
        <v>9.7588070980561206</v>
      </c>
      <c r="T91" s="105">
        <v>8.36583632627109</v>
      </c>
      <c r="U91" s="105">
        <v>9.6709408903833278</v>
      </c>
      <c r="V91" s="105">
        <v>9.9805267403435085</v>
      </c>
      <c r="W91" s="105">
        <v>9.5750542485041343</v>
      </c>
      <c r="X91" s="105">
        <v>9.6994145906059881</v>
      </c>
      <c r="Y91" s="105">
        <v>10.281282447187554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11.316791403064588</v>
      </c>
      <c r="D92" s="102">
        <v>11.581978637760258</v>
      </c>
      <c r="E92" s="102">
        <v>11.554379976664073</v>
      </c>
      <c r="F92" s="102">
        <v>11.577560886722139</v>
      </c>
      <c r="G92" s="102">
        <v>11.220289876353426</v>
      </c>
      <c r="H92" s="102">
        <v>11.128057141725892</v>
      </c>
      <c r="I92" s="102">
        <v>10.477623677270101</v>
      </c>
      <c r="J92" s="102">
        <v>11.130057174598162</v>
      </c>
      <c r="K92" s="102">
        <v>11.817407923944543</v>
      </c>
      <c r="L92" s="102">
        <v>11.039092879113015</v>
      </c>
      <c r="M92" s="102">
        <v>9.1431361955025174</v>
      </c>
      <c r="N92" s="102">
        <v>8.1219368221462354</v>
      </c>
      <c r="O92" s="102">
        <v>12.257979387965607</v>
      </c>
      <c r="P92" s="102">
        <v>11.998801976668627</v>
      </c>
      <c r="Q92" s="102">
        <v>11.33223176721004</v>
      </c>
      <c r="R92" s="102">
        <v>11.098453000776502</v>
      </c>
      <c r="S92" s="102">
        <v>11.449747167416215</v>
      </c>
      <c r="T92" s="102">
        <v>11.286001112500729</v>
      </c>
      <c r="U92" s="102">
        <v>11.287453356775268</v>
      </c>
      <c r="V92" s="102">
        <v>11.581856505430304</v>
      </c>
      <c r="W92" s="102">
        <v>11.751030643674781</v>
      </c>
      <c r="X92" s="102">
        <v>12.069990511581599</v>
      </c>
      <c r="Y92" s="102">
        <v>12.112615699244911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11.316932460721548</v>
      </c>
      <c r="D93" s="105">
        <v>11.582123879056473</v>
      </c>
      <c r="E93" s="105">
        <v>11.555049134300919</v>
      </c>
      <c r="F93" s="105">
        <v>11.576928424882251</v>
      </c>
      <c r="G93" s="105">
        <v>11.21872640863949</v>
      </c>
      <c r="H93" s="105">
        <v>11.127399174861891</v>
      </c>
      <c r="I93" s="105">
        <v>10.478470524611357</v>
      </c>
      <c r="J93" s="105">
        <v>11.134840393571494</v>
      </c>
      <c r="K93" s="105">
        <v>11.823322878988538</v>
      </c>
      <c r="L93" s="105">
        <v>11.042409892612715</v>
      </c>
      <c r="M93" s="105">
        <v>9.1414028323400238</v>
      </c>
      <c r="N93" s="105">
        <v>8.1272898533876088</v>
      </c>
      <c r="O93" s="105">
        <v>12.26470581095052</v>
      </c>
      <c r="P93" s="105">
        <v>12.003103647947734</v>
      </c>
      <c r="Q93" s="105">
        <v>11.337810678967454</v>
      </c>
      <c r="R93" s="105">
        <v>11.103605996140297</v>
      </c>
      <c r="S93" s="105">
        <v>11.45019406065002</v>
      </c>
      <c r="T93" s="105">
        <v>11.28402310889121</v>
      </c>
      <c r="U93" s="105">
        <v>11.284644345377297</v>
      </c>
      <c r="V93" s="105">
        <v>11.590232276137998</v>
      </c>
      <c r="W93" s="105">
        <v>11.753213810601121</v>
      </c>
      <c r="X93" s="105">
        <v>12.086149650708407</v>
      </c>
      <c r="Y93" s="105">
        <v>12.159084916131338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2.2477831514233144</v>
      </c>
      <c r="D94" s="99">
        <v>2.3632168906598445</v>
      </c>
      <c r="E94" s="99">
        <v>2.2855168213159089</v>
      </c>
      <c r="F94" s="99">
        <v>2.3362655443225941</v>
      </c>
      <c r="G94" s="99">
        <v>2.5665641779578459</v>
      </c>
      <c r="H94" s="99">
        <v>2.2829997911609641</v>
      </c>
      <c r="I94" s="99">
        <v>2.14968709394733</v>
      </c>
      <c r="J94" s="99">
        <v>2.2441167043749988</v>
      </c>
      <c r="K94" s="99">
        <v>2.3971066411564275</v>
      </c>
      <c r="L94" s="99">
        <v>2.220117815344937</v>
      </c>
      <c r="M94" s="99">
        <v>1.5129796849994819</v>
      </c>
      <c r="N94" s="99">
        <v>8.1219368221462376E-2</v>
      </c>
      <c r="O94" s="99">
        <v>2.2970727923666829</v>
      </c>
      <c r="P94" s="99">
        <v>2.1811510262544904</v>
      </c>
      <c r="Q94" s="99">
        <v>1.9254990085077106</v>
      </c>
      <c r="R94" s="99">
        <v>2.1139271489205562</v>
      </c>
      <c r="S94" s="99">
        <v>2.1841840732702966</v>
      </c>
      <c r="T94" s="99">
        <v>1.9864501266313053</v>
      </c>
      <c r="U94" s="99">
        <v>1.8064951855299249</v>
      </c>
      <c r="V94" s="99">
        <v>1.7668547129902985</v>
      </c>
      <c r="W94" s="99">
        <v>2.1599381679507426</v>
      </c>
      <c r="X94" s="99">
        <v>2.2574882805910614</v>
      </c>
      <c r="Y94" s="99">
        <v>1.9261259509543851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9.0691493092982327</v>
      </c>
      <c r="D95" s="99">
        <v>9.218906988396629</v>
      </c>
      <c r="E95" s="99">
        <v>9.2695323129850102</v>
      </c>
      <c r="F95" s="99">
        <v>9.2406628805596593</v>
      </c>
      <c r="G95" s="99">
        <v>8.6521622306816415</v>
      </c>
      <c r="H95" s="99">
        <v>8.8443993837009245</v>
      </c>
      <c r="I95" s="99">
        <v>8.3287834306640267</v>
      </c>
      <c r="J95" s="99">
        <v>8.8907236891964949</v>
      </c>
      <c r="K95" s="99">
        <v>9.4262162378321115</v>
      </c>
      <c r="L95" s="99">
        <v>8.8222920772677789</v>
      </c>
      <c r="M95" s="99">
        <v>7.6284231473405422</v>
      </c>
      <c r="N95" s="99">
        <v>8.0460704851661475</v>
      </c>
      <c r="O95" s="99">
        <v>9.967633018583836</v>
      </c>
      <c r="P95" s="99">
        <v>9.8219526216932476</v>
      </c>
      <c r="Q95" s="99">
        <v>9.41231167045974</v>
      </c>
      <c r="R95" s="99">
        <v>8.9896788472197411</v>
      </c>
      <c r="S95" s="99">
        <v>9.2660099873797233</v>
      </c>
      <c r="T95" s="99">
        <v>9.2975729822599043</v>
      </c>
      <c r="U95" s="99">
        <v>9.4781491598473728</v>
      </c>
      <c r="V95" s="99">
        <v>9.8233775631476998</v>
      </c>
      <c r="W95" s="99">
        <v>9.5932756426503794</v>
      </c>
      <c r="X95" s="99">
        <v>9.8286613701173469</v>
      </c>
      <c r="Y95" s="99">
        <v>10.232958965176955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11.382182990503415</v>
      </c>
      <c r="D96" s="102">
        <v>11.42223639873318</v>
      </c>
      <c r="E96" s="102">
        <v>11.289352054963718</v>
      </c>
      <c r="F96" s="102">
        <v>11.477674218126284</v>
      </c>
      <c r="G96" s="102">
        <v>10.880232770492917</v>
      </c>
      <c r="H96" s="102">
        <v>10.842860670957432</v>
      </c>
      <c r="I96" s="102">
        <v>10.655168758109649</v>
      </c>
      <c r="J96" s="102">
        <v>11.134494696503225</v>
      </c>
      <c r="K96" s="102">
        <v>11.898916097915356</v>
      </c>
      <c r="L96" s="102">
        <v>11.447808924215293</v>
      </c>
      <c r="M96" s="102">
        <v>11.235075991935512</v>
      </c>
      <c r="N96" s="102">
        <v>10.742985181754948</v>
      </c>
      <c r="O96" s="102">
        <v>11.031835227333129</v>
      </c>
      <c r="P96" s="102">
        <v>11.157021395598505</v>
      </c>
      <c r="Q96" s="102">
        <v>11.199129947789533</v>
      </c>
      <c r="R96" s="102">
        <v>11.597409210935794</v>
      </c>
      <c r="S96" s="102">
        <v>11.546749676132412</v>
      </c>
      <c r="T96" s="102">
        <v>11.081693129371265</v>
      </c>
      <c r="U96" s="102">
        <v>11.149834838047976</v>
      </c>
      <c r="V96" s="102">
        <v>11.215927272734545</v>
      </c>
      <c r="W96" s="102">
        <v>11.904014248779621</v>
      </c>
      <c r="X96" s="102">
        <v>0</v>
      </c>
      <c r="Y96" s="102">
        <v>0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11.385071853116713</v>
      </c>
      <c r="D97" s="105">
        <v>11.419958245251408</v>
      </c>
      <c r="E97" s="105">
        <v>11.289510269243978</v>
      </c>
      <c r="F97" s="105">
        <v>11.472139876254898</v>
      </c>
      <c r="G97" s="105">
        <v>10.876757477394655</v>
      </c>
      <c r="H97" s="105">
        <v>10.84199836773942</v>
      </c>
      <c r="I97" s="105">
        <v>10.66306642198167</v>
      </c>
      <c r="J97" s="105">
        <v>11.150651790748642</v>
      </c>
      <c r="K97" s="105">
        <v>11.911248026738567</v>
      </c>
      <c r="L97" s="105">
        <v>11.454938845653073</v>
      </c>
      <c r="M97" s="105">
        <v>11.232246557947887</v>
      </c>
      <c r="N97" s="105">
        <v>10.727384312710738</v>
      </c>
      <c r="O97" s="105">
        <v>11.008193380065068</v>
      </c>
      <c r="P97" s="105">
        <v>11.144516855426156</v>
      </c>
      <c r="Q97" s="105">
        <v>11.239536816069164</v>
      </c>
      <c r="R97" s="105">
        <v>11.652620405718201</v>
      </c>
      <c r="S97" s="105">
        <v>11.599519182199295</v>
      </c>
      <c r="T97" s="105">
        <v>11.142093792364639</v>
      </c>
      <c r="U97" s="105">
        <v>11.168796471103468</v>
      </c>
      <c r="V97" s="105">
        <v>11.20562704551282</v>
      </c>
      <c r="W97" s="105">
        <v>11.889225064285823</v>
      </c>
      <c r="X97" s="105">
        <v>12.170645507020742</v>
      </c>
      <c r="Y97" s="105">
        <v>11.89591584043405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2.2641373849546969</v>
      </c>
      <c r="D98" s="99">
        <v>2.3269202477252935</v>
      </c>
      <c r="E98" s="99">
        <v>2.2211466285262209</v>
      </c>
      <c r="F98" s="99">
        <v>2.305986764605799</v>
      </c>
      <c r="G98" s="99">
        <v>2.4731063846471875</v>
      </c>
      <c r="H98" s="99">
        <v>2.217983776362908</v>
      </c>
      <c r="I98" s="99">
        <v>2.2063834620481804</v>
      </c>
      <c r="J98" s="99">
        <v>2.2658999020541675</v>
      </c>
      <c r="K98" s="99">
        <v>2.4411086301609219</v>
      </c>
      <c r="L98" s="99">
        <v>2.3641873337726391</v>
      </c>
      <c r="M98" s="99">
        <v>2.2676416280580773</v>
      </c>
      <c r="N98" s="99">
        <v>1.8064652797726184</v>
      </c>
      <c r="O98" s="99">
        <v>2.0245294577275827</v>
      </c>
      <c r="P98" s="99">
        <v>2.0125141987442512</v>
      </c>
      <c r="Q98" s="99">
        <v>1.9426004384207864</v>
      </c>
      <c r="R98" s="99">
        <v>2.2638448837238467</v>
      </c>
      <c r="S98" s="99">
        <v>2.2640423655764415</v>
      </c>
      <c r="T98" s="99">
        <v>2.0003641346555301</v>
      </c>
      <c r="U98" s="99">
        <v>1.8252063490622634</v>
      </c>
      <c r="V98" s="99">
        <v>1.7232173129521076</v>
      </c>
      <c r="W98" s="99">
        <v>2.2371788021955745</v>
      </c>
      <c r="X98" s="99">
        <v>2.3215597626925719</v>
      </c>
      <c r="Y98" s="99">
        <v>1.8584753818233823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9.1209344681620177</v>
      </c>
      <c r="D99" s="99">
        <v>9.093037997526114</v>
      </c>
      <c r="E99" s="99">
        <v>9.0683636407177559</v>
      </c>
      <c r="F99" s="99">
        <v>9.1661531116490984</v>
      </c>
      <c r="G99" s="99">
        <v>8.4036510927474666</v>
      </c>
      <c r="H99" s="99">
        <v>8.6240145913765112</v>
      </c>
      <c r="I99" s="99">
        <v>8.4566829599334863</v>
      </c>
      <c r="J99" s="99">
        <v>8.8847518886944741</v>
      </c>
      <c r="K99" s="99">
        <v>9.4701393965776468</v>
      </c>
      <c r="L99" s="99">
        <v>9.0907515118804341</v>
      </c>
      <c r="M99" s="99">
        <v>8.9646049298898127</v>
      </c>
      <c r="N99" s="99">
        <v>8.9209190329381194</v>
      </c>
      <c r="O99" s="99">
        <v>8.9836639223374863</v>
      </c>
      <c r="P99" s="99">
        <v>9.132002656681907</v>
      </c>
      <c r="Q99" s="99">
        <v>9.2969363776483789</v>
      </c>
      <c r="R99" s="99">
        <v>9.3887755219943543</v>
      </c>
      <c r="S99" s="99">
        <v>9.335476816622851</v>
      </c>
      <c r="T99" s="99">
        <v>9.1417296577091083</v>
      </c>
      <c r="U99" s="99">
        <v>9.3435901220412045</v>
      </c>
      <c r="V99" s="99">
        <v>9.4824097325607131</v>
      </c>
      <c r="W99" s="99">
        <v>9.6520462620902485</v>
      </c>
      <c r="X99" s="99">
        <v>9.8490857443281712</v>
      </c>
      <c r="Y99" s="99">
        <v>10.037440458610668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5.1956188637140146</v>
      </c>
      <c r="D100" s="123">
        <v>5.746372581070025</v>
      </c>
      <c r="E100" s="123">
        <v>5.5231847530235978</v>
      </c>
      <c r="F100" s="123">
        <v>5.8435433162706261</v>
      </c>
      <c r="G100" s="123">
        <v>5.6122758944632496</v>
      </c>
      <c r="H100" s="123">
        <v>5.5817595667943634</v>
      </c>
      <c r="I100" s="123">
        <v>5.3210293352136278</v>
      </c>
      <c r="J100" s="123">
        <v>5.1604386086270946</v>
      </c>
      <c r="K100" s="123">
        <v>5.3849215670383721</v>
      </c>
      <c r="L100" s="123">
        <v>5.101920119839944</v>
      </c>
      <c r="M100" s="123">
        <v>4.7337836087113789</v>
      </c>
      <c r="N100" s="123">
        <v>4.6882496285611559</v>
      </c>
      <c r="O100" s="123">
        <v>5.2527538567093792</v>
      </c>
      <c r="P100" s="123">
        <v>5.2739738342607403</v>
      </c>
      <c r="Q100" s="123">
        <v>5.1758130136710223</v>
      </c>
      <c r="R100" s="123">
        <v>5.3973407373694542</v>
      </c>
      <c r="S100" s="123">
        <v>5.3274773737839158</v>
      </c>
      <c r="T100" s="123">
        <v>5.4586179629349898</v>
      </c>
      <c r="U100" s="123">
        <v>5.6956993633984974</v>
      </c>
      <c r="V100" s="123">
        <v>6.5489372429431025</v>
      </c>
      <c r="W100" s="123">
        <v>6.2362227744874597</v>
      </c>
      <c r="X100" s="123">
        <v>6.187529517093334</v>
      </c>
      <c r="Y100" s="123">
        <v>5.1557794775388315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5.2791316171356879</v>
      </c>
      <c r="D101" s="99">
        <v>5.7291828843866952</v>
      </c>
      <c r="E101" s="99">
        <v>5.3167323445359562</v>
      </c>
      <c r="F101" s="99">
        <v>5.7470150841885266</v>
      </c>
      <c r="G101" s="99">
        <v>5.3777445656399907</v>
      </c>
      <c r="H101" s="99">
        <v>5.2790880394490829</v>
      </c>
      <c r="I101" s="99">
        <v>5.9563342668480059</v>
      </c>
      <c r="J101" s="99">
        <v>5.0554608045129177</v>
      </c>
      <c r="K101" s="99">
        <v>4.9944776755778504</v>
      </c>
      <c r="L101" s="99">
        <v>5.0077111162663375</v>
      </c>
      <c r="M101" s="99">
        <v>4.1462487636724763</v>
      </c>
      <c r="N101" s="99">
        <v>4.9291010046859318</v>
      </c>
      <c r="O101" s="99">
        <v>5.415003344792197</v>
      </c>
      <c r="P101" s="99">
        <v>5.3211896161218073</v>
      </c>
      <c r="Q101" s="99">
        <v>5.2373043997931497</v>
      </c>
      <c r="R101" s="99">
        <v>5.3498391701212205</v>
      </c>
      <c r="S101" s="99">
        <v>5.3509062780745724</v>
      </c>
      <c r="T101" s="99">
        <v>5.2064888726147922</v>
      </c>
      <c r="U101" s="99">
        <v>5.7820762220047852</v>
      </c>
      <c r="V101" s="99">
        <v>7.0170240253299827</v>
      </c>
      <c r="W101" s="99">
        <v>7.7862484100704359</v>
      </c>
      <c r="X101" s="99">
        <v>4.8005145358515984</v>
      </c>
      <c r="Y101" s="99">
        <v>4.5427054021331585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5.365392351445796</v>
      </c>
      <c r="D102" s="99">
        <v>5.5680056790168022</v>
      </c>
      <c r="E102" s="99">
        <v>5.3407789386711251</v>
      </c>
      <c r="F102" s="99">
        <v>6.0059358928591502</v>
      </c>
      <c r="G102" s="99">
        <v>5.485684401990091</v>
      </c>
      <c r="H102" s="99">
        <v>5.3145775515557396</v>
      </c>
      <c r="I102" s="99">
        <v>5.4354652949832776</v>
      </c>
      <c r="J102" s="99">
        <v>5.3825271378837467</v>
      </c>
      <c r="K102" s="99">
        <v>4.7313296725506184</v>
      </c>
      <c r="L102" s="99">
        <v>5.7997382707028002</v>
      </c>
      <c r="M102" s="99">
        <v>5.3705767121670149</v>
      </c>
      <c r="N102" s="99">
        <v>1.6747205557780336</v>
      </c>
      <c r="O102" s="99">
        <v>6.0634225070199204</v>
      </c>
      <c r="P102" s="99">
        <v>5.8725457334267928</v>
      </c>
      <c r="Q102" s="99">
        <v>5.1272603544388442</v>
      </c>
      <c r="R102" s="99">
        <v>4.803013114280394</v>
      </c>
      <c r="S102" s="99">
        <v>4.7510322702314927</v>
      </c>
      <c r="T102" s="99">
        <v>5.6982335360284582</v>
      </c>
      <c r="U102" s="99">
        <v>5.8698529057178117</v>
      </c>
      <c r="V102" s="99">
        <v>6.7142842746319893</v>
      </c>
      <c r="W102" s="99">
        <v>6.4106248682399229</v>
      </c>
      <c r="X102" s="99">
        <v>5.9292859588355604</v>
      </c>
      <c r="Y102" s="99">
        <v>5.277250156584512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5.1880982384258711</v>
      </c>
      <c r="D103" s="110">
        <v>5.750993009467015</v>
      </c>
      <c r="E103" s="110">
        <v>5.5347944703037752</v>
      </c>
      <c r="F103" s="110">
        <v>5.8415523633288764</v>
      </c>
      <c r="G103" s="110">
        <v>5.6318893071555101</v>
      </c>
      <c r="H103" s="110">
        <v>5.6204419058093968</v>
      </c>
      <c r="I103" s="110">
        <v>5.2672166753982763</v>
      </c>
      <c r="J103" s="110">
        <v>5.1655638083666648</v>
      </c>
      <c r="K103" s="110">
        <v>5.4523204031165156</v>
      </c>
      <c r="L103" s="110">
        <v>5.0857024171393794</v>
      </c>
      <c r="M103" s="110">
        <v>4.7751848818053713</v>
      </c>
      <c r="N103" s="110">
        <v>4.8523592518645806</v>
      </c>
      <c r="O103" s="110">
        <v>5.0700958038689183</v>
      </c>
      <c r="P103" s="110">
        <v>5.1590660970369964</v>
      </c>
      <c r="Q103" s="110">
        <v>5.1766993071048377</v>
      </c>
      <c r="R103" s="110">
        <v>5.4762605824709016</v>
      </c>
      <c r="S103" s="110">
        <v>5.44868593933918</v>
      </c>
      <c r="T103" s="110">
        <v>5.4258872285936217</v>
      </c>
      <c r="U103" s="110">
        <v>5.5792125266145556</v>
      </c>
      <c r="V103" s="110">
        <v>6.3473652144624504</v>
      </c>
      <c r="W103" s="110">
        <v>6.0931461705985397</v>
      </c>
      <c r="X103" s="110">
        <v>6.2429013722337734</v>
      </c>
      <c r="Y103" s="110">
        <v>5.1316108419442212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99.433627072260407</v>
      </c>
      <c r="G105" s="118">
        <f t="shared" si="35"/>
        <v>82.671711145909114</v>
      </c>
      <c r="H105" s="118">
        <f t="shared" si="35"/>
        <v>81.441101552318059</v>
      </c>
      <c r="I105" s="118">
        <f t="shared" si="35"/>
        <v>70.032964916478434</v>
      </c>
      <c r="J105" s="118">
        <f t="shared" si="35"/>
        <v>66.236253475861545</v>
      </c>
      <c r="K105" s="118">
        <f t="shared" si="35"/>
        <v>70.552777137132864</v>
      </c>
      <c r="L105" s="118">
        <f t="shared" si="35"/>
        <v>62.94896464032324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79.755698008242845</v>
      </c>
      <c r="G106" s="123">
        <f t="shared" si="38"/>
        <v>60.455727359141093</v>
      </c>
      <c r="H106" s="123">
        <f t="shared" si="38"/>
        <v>58.035502020765918</v>
      </c>
      <c r="I106" s="123">
        <f t="shared" si="38"/>
        <v>54.102681819098486</v>
      </c>
      <c r="J106" s="123">
        <f t="shared" si="38"/>
        <v>49.922346033067008</v>
      </c>
      <c r="K106" s="123">
        <f t="shared" si="38"/>
        <v>47.357053782151553</v>
      </c>
      <c r="L106" s="123">
        <f t="shared" si="38"/>
        <v>46.408323377530785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79.37493386613771</v>
      </c>
      <c r="G107" s="99">
        <v>60.171178132619872</v>
      </c>
      <c r="H107" s="99">
        <v>57.769283780328564</v>
      </c>
      <c r="I107" s="99">
        <v>53.869955174376763</v>
      </c>
      <c r="J107" s="99">
        <v>49.7070623431539</v>
      </c>
      <c r="K107" s="99">
        <v>47.143015202367607</v>
      </c>
      <c r="L107" s="99">
        <v>46.210256642729767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0.38076414210513321</v>
      </c>
      <c r="G108" s="99">
        <v>0.28454922652122189</v>
      </c>
      <c r="H108" s="99">
        <v>0.26621824043735637</v>
      </c>
      <c r="I108" s="99">
        <v>0.23272664472172605</v>
      </c>
      <c r="J108" s="99">
        <v>0.2152836899131107</v>
      </c>
      <c r="K108" s="99">
        <v>0.21403857978394661</v>
      </c>
      <c r="L108" s="99">
        <v>0.19806673480101433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2.3562897886831347</v>
      </c>
      <c r="G109" s="123">
        <f t="shared" si="41"/>
        <v>5.7141079940777404</v>
      </c>
      <c r="H109" s="123">
        <f t="shared" si="41"/>
        <v>6.9664219611865228</v>
      </c>
      <c r="I109" s="123">
        <f t="shared" si="41"/>
        <v>0</v>
      </c>
      <c r="J109" s="123">
        <f t="shared" si="41"/>
        <v>0</v>
      </c>
      <c r="K109" s="123">
        <f t="shared" si="41"/>
        <v>5.8370876966555194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2.3562897886831347</v>
      </c>
      <c r="G110" s="99">
        <f>RES_hhdet_in_tesh!G110/RES_summary!G$21</f>
        <v>5.7141079940777404</v>
      </c>
      <c r="H110" s="99">
        <f>RES_hhdet_in_tesh!H110/RES_summary!H$21</f>
        <v>6.9664219611865228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5.8370876966555194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11.474726579520869</v>
      </c>
      <c r="G111" s="123">
        <v>10.878108980266196</v>
      </c>
      <c r="H111" s="123">
        <v>10.842263691806499</v>
      </c>
      <c r="I111" s="123">
        <v>10.66306642198167</v>
      </c>
      <c r="J111" s="123">
        <v>11.148343634427871</v>
      </c>
      <c r="K111" s="123">
        <v>11.906315255209282</v>
      </c>
      <c r="L111" s="123">
        <v>11.454938845653073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11.477674218126284</v>
      </c>
      <c r="G116" s="102">
        <v>10.880232770492913</v>
      </c>
      <c r="H116" s="102">
        <v>10.842860670957437</v>
      </c>
      <c r="I116" s="102">
        <v>0</v>
      </c>
      <c r="J116" s="102">
        <v>11.134494696503225</v>
      </c>
      <c r="K116" s="102">
        <v>11.898916097915354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11.472139876254897</v>
      </c>
      <c r="G117" s="105">
        <v>10.876757477394653</v>
      </c>
      <c r="H117" s="105">
        <v>10.84199836773942</v>
      </c>
      <c r="I117" s="105">
        <v>10.66306642198167</v>
      </c>
      <c r="J117" s="105">
        <v>11.150651790748643</v>
      </c>
      <c r="K117" s="105">
        <v>11.911248026738567</v>
      </c>
      <c r="L117" s="105">
        <v>11.454938845653073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2.3059867646057985</v>
      </c>
      <c r="G118" s="99">
        <v>2.4731063846471875</v>
      </c>
      <c r="H118" s="99">
        <v>2.217983776362908</v>
      </c>
      <c r="I118" s="99">
        <v>2.2063834620481804</v>
      </c>
      <c r="J118" s="99">
        <v>2.2658999020541675</v>
      </c>
      <c r="K118" s="99">
        <v>2.4411086301609219</v>
      </c>
      <c r="L118" s="99">
        <v>2.3641873337726396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9.1661531116490984</v>
      </c>
      <c r="G119" s="99">
        <v>8.4036510927474648</v>
      </c>
      <c r="H119" s="99">
        <v>8.6240145913765112</v>
      </c>
      <c r="I119" s="99">
        <v>8.4566829599334916</v>
      </c>
      <c r="J119" s="99">
        <v>8.8847518886944759</v>
      </c>
      <c r="K119" s="99">
        <v>9.4701393965776468</v>
      </c>
      <c r="L119" s="99">
        <v>9.0907515118804323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5.8469126958135593</v>
      </c>
      <c r="G120" s="123">
        <v>5.6237668124240958</v>
      </c>
      <c r="H120" s="123">
        <v>5.5969138785591177</v>
      </c>
      <c r="I120" s="123">
        <v>5.2672166753982745</v>
      </c>
      <c r="J120" s="123">
        <v>5.1655638083666648</v>
      </c>
      <c r="K120" s="123">
        <v>5.4523204031165173</v>
      </c>
      <c r="L120" s="123">
        <v>5.0857024171393785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6.0059358928591511</v>
      </c>
      <c r="G121" s="99">
        <v>5.485684401990091</v>
      </c>
      <c r="H121" s="99">
        <v>5.3145775515557405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5.8415523633288755</v>
      </c>
      <c r="G122" s="110">
        <v>5.6318893071555083</v>
      </c>
      <c r="H122" s="110">
        <v>5.6204419058093977</v>
      </c>
      <c r="I122" s="110">
        <v>5.2672166753982745</v>
      </c>
      <c r="J122" s="110">
        <v>5.1655638083666648</v>
      </c>
      <c r="K122" s="110">
        <v>5.4523204031165173</v>
      </c>
      <c r="L122" s="110">
        <v>5.0857024171393785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70.199541468934839</v>
      </c>
      <c r="D124" s="118">
        <f t="shared" si="42"/>
        <v>64.315373407105284</v>
      </c>
      <c r="E124" s="118">
        <f t="shared" si="42"/>
        <v>88.025618743177532</v>
      </c>
      <c r="F124" s="118">
        <f t="shared" si="42"/>
        <v>75.653132143200054</v>
      </c>
      <c r="G124" s="118">
        <f t="shared" si="42"/>
        <v>81.071710863248825</v>
      </c>
      <c r="H124" s="118">
        <f t="shared" si="42"/>
        <v>88.24555456607527</v>
      </c>
      <c r="I124" s="118">
        <f t="shared" si="42"/>
        <v>65.4432289628473</v>
      </c>
      <c r="J124" s="118">
        <f t="shared" si="42"/>
        <v>63.439810434675643</v>
      </c>
      <c r="K124" s="118">
        <f t="shared" si="42"/>
        <v>71.517458118381924</v>
      </c>
      <c r="L124" s="118">
        <f t="shared" si="42"/>
        <v>68.463436450448043</v>
      </c>
      <c r="M124" s="118">
        <f t="shared" si="42"/>
        <v>75.103306096179438</v>
      </c>
      <c r="N124" s="118">
        <f t="shared" si="42"/>
        <v>75.772710878394449</v>
      </c>
      <c r="O124" s="118">
        <f t="shared" si="42"/>
        <v>58.339313682395556</v>
      </c>
      <c r="P124" s="118">
        <f t="shared" si="42"/>
        <v>63.89068275169916</v>
      </c>
      <c r="Q124" s="118">
        <f t="shared" si="42"/>
        <v>65.451329286906784</v>
      </c>
      <c r="R124" s="118">
        <f t="shared" ref="R124:V124" si="43">R125+R128+R130+R139</f>
        <v>59.246363433774071</v>
      </c>
      <c r="S124" s="118">
        <f t="shared" si="43"/>
        <v>59.910868934680636</v>
      </c>
      <c r="T124" s="118">
        <f t="shared" si="43"/>
        <v>56.033619504996558</v>
      </c>
      <c r="U124" s="118">
        <f t="shared" si="43"/>
        <v>54.236184256906199</v>
      </c>
      <c r="V124" s="118">
        <f t="shared" si="43"/>
        <v>58.462840677474198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50.057559480559426</v>
      </c>
      <c r="D125" s="123">
        <f t="shared" si="45"/>
        <v>45.0904159511865</v>
      </c>
      <c r="E125" s="123">
        <f t="shared" si="45"/>
        <v>65.606469534333755</v>
      </c>
      <c r="F125" s="123">
        <f t="shared" si="45"/>
        <v>55.873713287576656</v>
      </c>
      <c r="G125" s="123">
        <f t="shared" si="45"/>
        <v>58.65119248430431</v>
      </c>
      <c r="H125" s="123">
        <f t="shared" si="45"/>
        <v>64.409422458053271</v>
      </c>
      <c r="I125" s="123">
        <f t="shared" si="45"/>
        <v>45.193523319023029</v>
      </c>
      <c r="J125" s="123">
        <f t="shared" si="45"/>
        <v>46.284432071167004</v>
      </c>
      <c r="K125" s="123">
        <f t="shared" si="45"/>
        <v>49.316935323200696</v>
      </c>
      <c r="L125" s="123">
        <f t="shared" si="45"/>
        <v>44.964494698873395</v>
      </c>
      <c r="M125" s="123">
        <f t="shared" si="45"/>
        <v>52.397456745171716</v>
      </c>
      <c r="N125" s="123">
        <f t="shared" si="45"/>
        <v>42.586340041183362</v>
      </c>
      <c r="O125" s="123">
        <f t="shared" si="45"/>
        <v>36.839239917918199</v>
      </c>
      <c r="P125" s="123">
        <f t="shared" si="45"/>
        <v>43.126142318031647</v>
      </c>
      <c r="Q125" s="123">
        <f t="shared" si="45"/>
        <v>42.822931569609494</v>
      </c>
      <c r="R125" s="123">
        <f t="shared" ref="R125:V125" si="46">SUM(R126:R127)</f>
        <v>32.863594899899311</v>
      </c>
      <c r="S125" s="123">
        <f t="shared" si="46"/>
        <v>31.876333394129414</v>
      </c>
      <c r="T125" s="123">
        <f t="shared" si="46"/>
        <v>32.807387114790998</v>
      </c>
      <c r="U125" s="123">
        <f t="shared" si="46"/>
        <v>30.758381761162184</v>
      </c>
      <c r="V125" s="123">
        <f t="shared" si="46"/>
        <v>33.032487229330094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49.826289510529541</v>
      </c>
      <c r="D126" s="99">
        <v>44.875933499551756</v>
      </c>
      <c r="E126" s="99">
        <v>65.312302134680493</v>
      </c>
      <c r="F126" s="99">
        <v>55.606964866617773</v>
      </c>
      <c r="G126" s="99">
        <v>58.375136729374539</v>
      </c>
      <c r="H126" s="99">
        <v>64.113966012992563</v>
      </c>
      <c r="I126" s="99">
        <v>44.999120071502745</v>
      </c>
      <c r="J126" s="99">
        <v>46.08483641684392</v>
      </c>
      <c r="K126" s="99">
        <v>49.094038712181941</v>
      </c>
      <c r="L126" s="99">
        <v>44.772590100757803</v>
      </c>
      <c r="M126" s="99">
        <v>52.174480410894425</v>
      </c>
      <c r="N126" s="99">
        <v>42.425093073848345</v>
      </c>
      <c r="O126" s="99">
        <v>36.686240243356501</v>
      </c>
      <c r="P126" s="99">
        <v>42.941878687590929</v>
      </c>
      <c r="Q126" s="99">
        <v>42.650092268960329</v>
      </c>
      <c r="R126" s="99">
        <v>32.731743545906625</v>
      </c>
      <c r="S126" s="99">
        <v>31.749078572635923</v>
      </c>
      <c r="T126" s="99">
        <v>32.676936426424611</v>
      </c>
      <c r="U126" s="99">
        <v>30.636443540694128</v>
      </c>
      <c r="V126" s="99">
        <v>32.901794056965095</v>
      </c>
      <c r="W126" s="99">
        <v>0</v>
      </c>
      <c r="X126" s="99">
        <v>0</v>
      </c>
      <c r="Y126" s="99">
        <v>0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0.23126997002988839</v>
      </c>
      <c r="D127" s="99">
        <v>0.21448245163474416</v>
      </c>
      <c r="E127" s="99">
        <v>0.29416739965325989</v>
      </c>
      <c r="F127" s="99">
        <v>0.26674842095888301</v>
      </c>
      <c r="G127" s="99">
        <v>0.27605575492977075</v>
      </c>
      <c r="H127" s="99">
        <v>0.29545644506071239</v>
      </c>
      <c r="I127" s="99">
        <v>0.1944032475202829</v>
      </c>
      <c r="J127" s="99">
        <v>0.19959565432308654</v>
      </c>
      <c r="K127" s="99">
        <v>0.22289661101875774</v>
      </c>
      <c r="L127" s="99">
        <v>0.19190459811558974</v>
      </c>
      <c r="M127" s="99">
        <v>0.22297633427729263</v>
      </c>
      <c r="N127" s="99">
        <v>0.16124696733501825</v>
      </c>
      <c r="O127" s="99">
        <v>0.15299967456169941</v>
      </c>
      <c r="P127" s="99">
        <v>0.18426363044071506</v>
      </c>
      <c r="Q127" s="99">
        <v>0.17283930064916495</v>
      </c>
      <c r="R127" s="99">
        <v>0.13185135399268838</v>
      </c>
      <c r="S127" s="99">
        <v>0.12725482149349246</v>
      </c>
      <c r="T127" s="99">
        <v>0.1304506883663884</v>
      </c>
      <c r="U127" s="99">
        <v>0.1219382204680562</v>
      </c>
      <c r="V127" s="99">
        <v>0.130693172365001</v>
      </c>
      <c r="W127" s="99">
        <v>0</v>
      </c>
      <c r="X127" s="99">
        <v>0</v>
      </c>
      <c r="Y127" s="99">
        <v>0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3.5626039631421036</v>
      </c>
      <c r="D128" s="123">
        <f t="shared" si="48"/>
        <v>2.1502041045112783</v>
      </c>
      <c r="E128" s="123">
        <f t="shared" si="48"/>
        <v>5.4868719868705513</v>
      </c>
      <c r="F128" s="123">
        <f t="shared" si="48"/>
        <v>2.4793295028466331</v>
      </c>
      <c r="G128" s="123">
        <f t="shared" si="48"/>
        <v>5.9127267211446153</v>
      </c>
      <c r="H128" s="123">
        <f t="shared" si="48"/>
        <v>7.3313297782010549</v>
      </c>
      <c r="I128" s="123">
        <f t="shared" si="48"/>
        <v>4.3242456467300183</v>
      </c>
      <c r="J128" s="123">
        <f t="shared" si="48"/>
        <v>0.94211928653687793</v>
      </c>
      <c r="K128" s="123">
        <f t="shared" si="48"/>
        <v>4.7696573076837927</v>
      </c>
      <c r="L128" s="123">
        <f t="shared" si="48"/>
        <v>6.8771679400058252</v>
      </c>
      <c r="M128" s="123">
        <f t="shared" si="48"/>
        <v>6.7769633935888507</v>
      </c>
      <c r="N128" s="123">
        <f t="shared" si="48"/>
        <v>18.16051734909912</v>
      </c>
      <c r="O128" s="123">
        <f t="shared" si="48"/>
        <v>5.0929622903270229</v>
      </c>
      <c r="P128" s="123">
        <f t="shared" si="48"/>
        <v>4.0338994101413297</v>
      </c>
      <c r="Q128" s="123">
        <f t="shared" si="48"/>
        <v>6.2081929380358725</v>
      </c>
      <c r="R128" s="123">
        <f t="shared" si="48"/>
        <v>9.448862267449158</v>
      </c>
      <c r="S128" s="123">
        <f t="shared" si="48"/>
        <v>11.13778188642064</v>
      </c>
      <c r="T128" s="123">
        <f t="shared" si="48"/>
        <v>6.5237647440419932</v>
      </c>
      <c r="U128" s="123">
        <f t="shared" si="48"/>
        <v>6.6810319284686441</v>
      </c>
      <c r="V128" s="123">
        <f t="shared" si="48"/>
        <v>7.5879237741570122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3.5626039631421036</v>
      </c>
      <c r="D129" s="99">
        <f>RES_hhdet_in_tesh!D129/RES_summary!D$21</f>
        <v>2.1502041045112783</v>
      </c>
      <c r="E129" s="99">
        <f>RES_hhdet_in_tesh!E129/RES_summary!E$21</f>
        <v>5.4868719868705513</v>
      </c>
      <c r="F129" s="99">
        <f>RES_hhdet_in_tesh!F129/RES_summary!F$21</f>
        <v>2.4793295028466331</v>
      </c>
      <c r="G129" s="99">
        <f>RES_hhdet_in_tesh!G129/RES_summary!G$21</f>
        <v>5.9127267211446153</v>
      </c>
      <c r="H129" s="99">
        <f>RES_hhdet_in_tesh!H129/RES_summary!H$21</f>
        <v>7.3313297782010549</v>
      </c>
      <c r="I129" s="99">
        <f>RES_hhdet_in_tesh!I129/RES_summary!I$21</f>
        <v>4.3242456467300183</v>
      </c>
      <c r="J129" s="99">
        <f>RES_hhdet_in_tesh!J129/RES_summary!J$21</f>
        <v>0.94211928653687793</v>
      </c>
      <c r="K129" s="99">
        <f>RES_hhdet_in_tesh!K129/RES_summary!K$21</f>
        <v>4.7696573076837927</v>
      </c>
      <c r="L129" s="99">
        <f>RES_hhdet_in_tesh!L129/RES_summary!L$21</f>
        <v>6.8771679400058252</v>
      </c>
      <c r="M129" s="99">
        <f>RES_hhdet_in_tesh!M129/RES_summary!M$21</f>
        <v>6.7769633935888507</v>
      </c>
      <c r="N129" s="99">
        <f>RES_hhdet_in_tesh!N129/RES_summary!N$21</f>
        <v>18.16051734909912</v>
      </c>
      <c r="O129" s="99">
        <f>RES_hhdet_in_tesh!O129/RES_summary!O$21</f>
        <v>5.0929622903270229</v>
      </c>
      <c r="P129" s="99">
        <f>RES_hhdet_in_tesh!P129/RES_summary!P$21</f>
        <v>4.0338994101413297</v>
      </c>
      <c r="Q129" s="99">
        <f>RES_hhdet_in_tesh!Q129/RES_summary!Q$21</f>
        <v>6.2081929380358725</v>
      </c>
      <c r="R129" s="99">
        <f>RES_hhdet_in_tesh!R129/RES_summary!R$21</f>
        <v>9.448862267449158</v>
      </c>
      <c r="S129" s="99">
        <f>RES_hhdet_in_tesh!S129/RES_summary!S$21</f>
        <v>11.13778188642064</v>
      </c>
      <c r="T129" s="99">
        <f>RES_hhdet_in_tesh!T129/RES_summary!T$21</f>
        <v>6.5237647440419932</v>
      </c>
      <c r="U129" s="99">
        <f>RES_hhdet_in_tesh!U129/RES_summary!U$21</f>
        <v>6.6810319284686441</v>
      </c>
      <c r="V129" s="99">
        <f>RES_hhdet_in_tesh!V129/RES_summary!V$21</f>
        <v>7.5879237741570122</v>
      </c>
      <c r="W129" s="99">
        <f>RES_hhdet_in_tesh!W129/RES_summary!W$21</f>
        <v>0</v>
      </c>
      <c r="X129" s="99">
        <f>RES_hhdet_in_tesh!X129/RES_summary!X$21</f>
        <v>0</v>
      </c>
      <c r="Y129" s="99">
        <f>RES_hhdet_in_tesh!Y129/RES_summary!Y$21</f>
        <v>0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11.385677556470389</v>
      </c>
      <c r="D130" s="123">
        <v>11.327954506261346</v>
      </c>
      <c r="E130" s="123">
        <v>11.403287865251928</v>
      </c>
      <c r="F130" s="123">
        <v>11.453215771328489</v>
      </c>
      <c r="G130" s="123">
        <v>10.881736112800308</v>
      </c>
      <c r="H130" s="123">
        <v>10.898379206914846</v>
      </c>
      <c r="I130" s="123">
        <v>10.650034089532651</v>
      </c>
      <c r="J130" s="123">
        <v>11.037936988013502</v>
      </c>
      <c r="K130" s="123">
        <v>12.006583612791818</v>
      </c>
      <c r="L130" s="123">
        <v>11.508547107336772</v>
      </c>
      <c r="M130" s="123">
        <v>11.124326073673709</v>
      </c>
      <c r="N130" s="123">
        <v>10.386979006527099</v>
      </c>
      <c r="O130" s="123">
        <v>11.197587256776247</v>
      </c>
      <c r="P130" s="123">
        <v>11.466058146857813</v>
      </c>
      <c r="Q130" s="123">
        <v>11.250465641471628</v>
      </c>
      <c r="R130" s="123">
        <v>11.532259933493693</v>
      </c>
      <c r="S130" s="123">
        <v>11.572375276233437</v>
      </c>
      <c r="T130" s="123">
        <v>11.20194908448606</v>
      </c>
      <c r="U130" s="123">
        <v>11.133634526937998</v>
      </c>
      <c r="V130" s="123">
        <v>11.402598500541302</v>
      </c>
      <c r="W130" s="123">
        <v>0</v>
      </c>
      <c r="X130" s="123">
        <v>0</v>
      </c>
      <c r="Y130" s="123">
        <v>0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11.527714522651809</v>
      </c>
      <c r="D131" s="99">
        <v>9.7441480686440674</v>
      </c>
      <c r="E131" s="99">
        <v>12.586101547825075</v>
      </c>
      <c r="F131" s="99">
        <v>11.207279344385643</v>
      </c>
      <c r="G131" s="99">
        <v>10.930220430358625</v>
      </c>
      <c r="H131" s="99">
        <v>12.098735567403313</v>
      </c>
      <c r="I131" s="99">
        <v>9.4612533753376908</v>
      </c>
      <c r="J131" s="99">
        <v>10.482607283433737</v>
      </c>
      <c r="K131" s="99">
        <v>12.711495945786128</v>
      </c>
      <c r="L131" s="99">
        <v>11.974680982616874</v>
      </c>
      <c r="M131" s="99">
        <v>10.411224380198068</v>
      </c>
      <c r="N131" s="99">
        <v>9.2936961341852964</v>
      </c>
      <c r="O131" s="99">
        <v>11.471251058907697</v>
      </c>
      <c r="P131" s="99">
        <v>12.139187968398517</v>
      </c>
      <c r="Q131" s="99">
        <v>11.328097437455076</v>
      </c>
      <c r="R131" s="99">
        <v>10.877968715700742</v>
      </c>
      <c r="S131" s="99">
        <v>11.543399602316855</v>
      </c>
      <c r="T131" s="99">
        <v>11.36734291610952</v>
      </c>
      <c r="U131" s="99">
        <v>11.092925428409469</v>
      </c>
      <c r="V131" s="99">
        <v>11.496798741420191</v>
      </c>
      <c r="W131" s="99">
        <v>0</v>
      </c>
      <c r="X131" s="99">
        <v>0</v>
      </c>
      <c r="Y131" s="99">
        <v>0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12.587361161742145</v>
      </c>
      <c r="F132" s="99">
        <v>0</v>
      </c>
      <c r="G132" s="99">
        <v>10.928834868460067</v>
      </c>
      <c r="H132" s="99">
        <v>12.099223238021564</v>
      </c>
      <c r="I132" s="99">
        <v>0</v>
      </c>
      <c r="J132" s="99">
        <v>10.484847429820716</v>
      </c>
      <c r="K132" s="99">
        <v>12.716510767882301</v>
      </c>
      <c r="L132" s="99">
        <v>11.978208863864399</v>
      </c>
      <c r="M132" s="99">
        <v>0</v>
      </c>
      <c r="N132" s="99">
        <v>9.2907541669494602</v>
      </c>
      <c r="O132" s="99">
        <v>11.470363248136985</v>
      </c>
      <c r="P132" s="99">
        <v>12.139473106849671</v>
      </c>
      <c r="Q132" s="99">
        <v>11.32482794462711</v>
      </c>
      <c r="R132" s="99">
        <v>0</v>
      </c>
      <c r="S132" s="99">
        <v>11.542972574163892</v>
      </c>
      <c r="T132" s="99">
        <v>11.378117932869843</v>
      </c>
      <c r="U132" s="99">
        <v>11.10300777074707</v>
      </c>
      <c r="V132" s="99">
        <v>11.507228986913404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2.5373104075052977</v>
      </c>
      <c r="F133" s="102">
        <v>0</v>
      </c>
      <c r="G133" s="102">
        <v>2.4905063940841354</v>
      </c>
      <c r="H133" s="102">
        <v>2.5302739074901441</v>
      </c>
      <c r="I133" s="102">
        <v>0</v>
      </c>
      <c r="J133" s="102">
        <v>2.096806937652345</v>
      </c>
      <c r="K133" s="102">
        <v>2.6464054873928196</v>
      </c>
      <c r="L133" s="102">
        <v>2.4971688635742075</v>
      </c>
      <c r="M133" s="102">
        <v>0</v>
      </c>
      <c r="N133" s="102">
        <v>1.4915870140842746</v>
      </c>
      <c r="O133" s="102">
        <v>2.1296169530948657</v>
      </c>
      <c r="P133" s="102">
        <v>2.2460988135860234</v>
      </c>
      <c r="Q133" s="102">
        <v>1.9637671849833285</v>
      </c>
      <c r="R133" s="102">
        <v>0</v>
      </c>
      <c r="S133" s="102">
        <v>2.2445384766908294</v>
      </c>
      <c r="T133" s="102">
        <v>2.0434275980834942</v>
      </c>
      <c r="U133" s="102">
        <v>1.8006689932879776</v>
      </c>
      <c r="V133" s="102">
        <v>1.7827382632586233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10.050050754236848</v>
      </c>
      <c r="F134" s="105">
        <v>0</v>
      </c>
      <c r="G134" s="105">
        <v>8.4383284743759308</v>
      </c>
      <c r="H134" s="105">
        <v>9.5689493305314191</v>
      </c>
      <c r="I134" s="105">
        <v>0</v>
      </c>
      <c r="J134" s="105">
        <v>8.3880404921683702</v>
      </c>
      <c r="K134" s="105">
        <v>10.07010528048948</v>
      </c>
      <c r="L134" s="105">
        <v>9.4810400002901929</v>
      </c>
      <c r="M134" s="105">
        <v>0</v>
      </c>
      <c r="N134" s="105">
        <v>7.799167152865186</v>
      </c>
      <c r="O134" s="105">
        <v>9.3407462950421181</v>
      </c>
      <c r="P134" s="105">
        <v>9.8933742932636459</v>
      </c>
      <c r="Q134" s="105">
        <v>9.3610607596437809</v>
      </c>
      <c r="R134" s="105">
        <v>0</v>
      </c>
      <c r="S134" s="105">
        <v>9.298434097473061</v>
      </c>
      <c r="T134" s="105">
        <v>9.3346903347863481</v>
      </c>
      <c r="U134" s="105">
        <v>9.3023387774590898</v>
      </c>
      <c r="V134" s="105">
        <v>9.7244907236547835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11.382182990503415</v>
      </c>
      <c r="D135" s="102">
        <v>11.422236398733181</v>
      </c>
      <c r="E135" s="102">
        <v>11.289352054963722</v>
      </c>
      <c r="F135" s="102">
        <v>11.477674218126284</v>
      </c>
      <c r="G135" s="102">
        <v>10.880232770492913</v>
      </c>
      <c r="H135" s="102">
        <v>10.842860670957435</v>
      </c>
      <c r="I135" s="102">
        <v>10.655168758109648</v>
      </c>
      <c r="J135" s="102">
        <v>11.134494696503229</v>
      </c>
      <c r="K135" s="102">
        <v>11.898916097915356</v>
      </c>
      <c r="L135" s="102">
        <v>11.447808924215293</v>
      </c>
      <c r="M135" s="102">
        <v>11.235075991935513</v>
      </c>
      <c r="N135" s="102">
        <v>10.742985181754953</v>
      </c>
      <c r="O135" s="102">
        <v>11.031835227333127</v>
      </c>
      <c r="P135" s="102">
        <v>11.157021395598505</v>
      </c>
      <c r="Q135" s="102">
        <v>11.199129947789531</v>
      </c>
      <c r="R135" s="102">
        <v>11.597409210935794</v>
      </c>
      <c r="S135" s="102">
        <v>11.546749676132418</v>
      </c>
      <c r="T135" s="102">
        <v>11.081693129371263</v>
      </c>
      <c r="U135" s="102">
        <v>11.149834838047976</v>
      </c>
      <c r="V135" s="102">
        <v>11.215927272734545</v>
      </c>
      <c r="W135" s="102">
        <v>0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11.385071853116717</v>
      </c>
      <c r="D136" s="105">
        <v>11.419958245251406</v>
      </c>
      <c r="E136" s="105">
        <v>11.289510269243976</v>
      </c>
      <c r="F136" s="105">
        <v>11.472139876254898</v>
      </c>
      <c r="G136" s="105">
        <v>10.876757477394651</v>
      </c>
      <c r="H136" s="105">
        <v>10.841998367739416</v>
      </c>
      <c r="I136" s="105">
        <v>10.663066421981664</v>
      </c>
      <c r="J136" s="105">
        <v>11.150651790748642</v>
      </c>
      <c r="K136" s="105">
        <v>11.911248026738566</v>
      </c>
      <c r="L136" s="105">
        <v>11.454938845653073</v>
      </c>
      <c r="M136" s="105">
        <v>11.232246557947889</v>
      </c>
      <c r="N136" s="105">
        <v>10.727384312710743</v>
      </c>
      <c r="O136" s="105">
        <v>11.008193380065068</v>
      </c>
      <c r="P136" s="105">
        <v>11.14451685542616</v>
      </c>
      <c r="Q136" s="105">
        <v>11.239536816069167</v>
      </c>
      <c r="R136" s="105">
        <v>11.652620405718203</v>
      </c>
      <c r="S136" s="105">
        <v>11.599519182199296</v>
      </c>
      <c r="T136" s="105">
        <v>11.142093792364635</v>
      </c>
      <c r="U136" s="105">
        <v>11.168796471103468</v>
      </c>
      <c r="V136" s="105">
        <v>11.20562704551282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2.2641373849546955</v>
      </c>
      <c r="D137" s="99">
        <v>2.3269202477252935</v>
      </c>
      <c r="E137" s="99">
        <v>2.2211466285262209</v>
      </c>
      <c r="F137" s="99">
        <v>2.3059867646057985</v>
      </c>
      <c r="G137" s="99">
        <v>2.473106384647187</v>
      </c>
      <c r="H137" s="99">
        <v>2.2179837763629076</v>
      </c>
      <c r="I137" s="99">
        <v>2.2063834620481795</v>
      </c>
      <c r="J137" s="99">
        <v>2.2658999020541675</v>
      </c>
      <c r="K137" s="99">
        <v>2.4411086301609215</v>
      </c>
      <c r="L137" s="99">
        <v>2.3641873337726396</v>
      </c>
      <c r="M137" s="99">
        <v>2.2676416280580778</v>
      </c>
      <c r="N137" s="99">
        <v>1.8064652797726186</v>
      </c>
      <c r="O137" s="99">
        <v>2.0245294577275827</v>
      </c>
      <c r="P137" s="99">
        <v>2.0125141987442512</v>
      </c>
      <c r="Q137" s="99">
        <v>1.9426004384207864</v>
      </c>
      <c r="R137" s="99">
        <v>2.2638448837238467</v>
      </c>
      <c r="S137" s="99">
        <v>2.2640423655764423</v>
      </c>
      <c r="T137" s="99">
        <v>2.0003641346555296</v>
      </c>
      <c r="U137" s="99">
        <v>1.8252063490622632</v>
      </c>
      <c r="V137" s="99">
        <v>1.7232173129521073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9.1209344681620177</v>
      </c>
      <c r="D138" s="99">
        <v>9.0930379975261122</v>
      </c>
      <c r="E138" s="99">
        <v>9.0683636407177524</v>
      </c>
      <c r="F138" s="99">
        <v>9.1661531116490984</v>
      </c>
      <c r="G138" s="99">
        <v>8.403651092747463</v>
      </c>
      <c r="H138" s="99">
        <v>8.6240145913765094</v>
      </c>
      <c r="I138" s="99">
        <v>8.4566829599334863</v>
      </c>
      <c r="J138" s="99">
        <v>8.8847518886944741</v>
      </c>
      <c r="K138" s="99">
        <v>9.4701393965776433</v>
      </c>
      <c r="L138" s="99">
        <v>9.0907515118804358</v>
      </c>
      <c r="M138" s="99">
        <v>8.9646049298898127</v>
      </c>
      <c r="N138" s="99">
        <v>8.9209190329381229</v>
      </c>
      <c r="O138" s="99">
        <v>8.9836639223374863</v>
      </c>
      <c r="P138" s="99">
        <v>9.132002656681907</v>
      </c>
      <c r="Q138" s="99">
        <v>9.2969363776483824</v>
      </c>
      <c r="R138" s="99">
        <v>9.3887755219943561</v>
      </c>
      <c r="S138" s="99">
        <v>9.3354768166228546</v>
      </c>
      <c r="T138" s="99">
        <v>9.1417296577091065</v>
      </c>
      <c r="U138" s="99">
        <v>9.3435901220412081</v>
      </c>
      <c r="V138" s="99">
        <v>9.4824097325607113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5.1937004687629313</v>
      </c>
      <c r="D139" s="123">
        <v>5.7467988451461611</v>
      </c>
      <c r="E139" s="123">
        <v>5.5289893567212944</v>
      </c>
      <c r="F139" s="123">
        <v>5.8468735814482766</v>
      </c>
      <c r="G139" s="123">
        <v>5.6260555449995877</v>
      </c>
      <c r="H139" s="123">
        <v>5.6064231229061052</v>
      </c>
      <c r="I139" s="123">
        <v>5.2754259075616012</v>
      </c>
      <c r="J139" s="123">
        <v>5.1753220889582625</v>
      </c>
      <c r="K139" s="123">
        <v>5.4242818747056196</v>
      </c>
      <c r="L139" s="123">
        <v>5.1132267042320461</v>
      </c>
      <c r="M139" s="123">
        <v>4.8045598837451564</v>
      </c>
      <c r="N139" s="123">
        <v>4.6388744815848648</v>
      </c>
      <c r="O139" s="123">
        <v>5.2095242173740894</v>
      </c>
      <c r="P139" s="123">
        <v>5.2645828766683715</v>
      </c>
      <c r="Q139" s="123">
        <v>5.1697391377897839</v>
      </c>
      <c r="R139" s="123">
        <v>5.4016463329319135</v>
      </c>
      <c r="S139" s="123">
        <v>5.3243783778971379</v>
      </c>
      <c r="T139" s="123">
        <v>5.5005185616775103</v>
      </c>
      <c r="U139" s="123">
        <v>5.6631360403373803</v>
      </c>
      <c r="V139" s="123">
        <v>6.4398311734457865</v>
      </c>
      <c r="W139" s="123">
        <v>0</v>
      </c>
      <c r="X139" s="123">
        <v>0</v>
      </c>
      <c r="Y139" s="123">
        <v>0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5.365392351445796</v>
      </c>
      <c r="D140" s="99">
        <v>5.5680056790168022</v>
      </c>
      <c r="E140" s="99">
        <v>5.3407789386711251</v>
      </c>
      <c r="F140" s="99">
        <v>6.0059358928591511</v>
      </c>
      <c r="G140" s="99">
        <v>5.485684401990091</v>
      </c>
      <c r="H140" s="99">
        <v>5.3145775515557396</v>
      </c>
      <c r="I140" s="99">
        <v>5.4354652949832776</v>
      </c>
      <c r="J140" s="99">
        <v>5.3825271378837458</v>
      </c>
      <c r="K140" s="99">
        <v>4.7313296725506193</v>
      </c>
      <c r="L140" s="99">
        <v>5.7997382707027993</v>
      </c>
      <c r="M140" s="99">
        <v>5.370576712167014</v>
      </c>
      <c r="N140" s="99">
        <v>1.6747205557780327</v>
      </c>
      <c r="O140" s="99">
        <v>6.0634225070199204</v>
      </c>
      <c r="P140" s="99">
        <v>5.8725457334267928</v>
      </c>
      <c r="Q140" s="99">
        <v>5.1272603544388442</v>
      </c>
      <c r="R140" s="99">
        <v>4.803013114280394</v>
      </c>
      <c r="S140" s="99">
        <v>4.7510322702314918</v>
      </c>
      <c r="T140" s="99">
        <v>5.6982335360284591</v>
      </c>
      <c r="U140" s="99">
        <v>5.8698529057178099</v>
      </c>
      <c r="V140" s="99">
        <v>6.7142842746319893</v>
      </c>
      <c r="W140" s="99">
        <v>0</v>
      </c>
      <c r="X140" s="99">
        <v>0</v>
      </c>
      <c r="Y140" s="99">
        <v>0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5.188098238425872</v>
      </c>
      <c r="D141" s="110">
        <v>5.750993009467015</v>
      </c>
      <c r="E141" s="110">
        <v>5.5347944703037752</v>
      </c>
      <c r="F141" s="110">
        <v>5.8415523633288755</v>
      </c>
      <c r="G141" s="110">
        <v>5.6318893071555101</v>
      </c>
      <c r="H141" s="110">
        <v>5.6204419058093977</v>
      </c>
      <c r="I141" s="110">
        <v>5.2672166753982754</v>
      </c>
      <c r="J141" s="110">
        <v>5.1655638083666657</v>
      </c>
      <c r="K141" s="110">
        <v>5.4523204031165173</v>
      </c>
      <c r="L141" s="110">
        <v>5.0857024171393785</v>
      </c>
      <c r="M141" s="110">
        <v>4.7751848818053713</v>
      </c>
      <c r="N141" s="110">
        <v>4.8523592518645815</v>
      </c>
      <c r="O141" s="110">
        <v>5.0700958038689183</v>
      </c>
      <c r="P141" s="110">
        <v>5.1590660970369964</v>
      </c>
      <c r="Q141" s="110">
        <v>5.1766993071048368</v>
      </c>
      <c r="R141" s="110">
        <v>5.4762605824709016</v>
      </c>
      <c r="S141" s="110">
        <v>5.4486859393391791</v>
      </c>
      <c r="T141" s="110">
        <v>5.4258872285936217</v>
      </c>
      <c r="U141" s="110">
        <v>5.5792125266145547</v>
      </c>
      <c r="V141" s="110">
        <v>6.3473652144624495</v>
      </c>
      <c r="W141" s="110">
        <v>0</v>
      </c>
      <c r="X141" s="110">
        <v>0</v>
      </c>
      <c r="Y141" s="110">
        <v>0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90.183031903413976</v>
      </c>
      <c r="D143" s="118">
        <f t="shared" si="49"/>
        <v>85.395373285845906</v>
      </c>
      <c r="E143" s="118">
        <f t="shared" si="49"/>
        <v>111.91547345952526</v>
      </c>
      <c r="F143" s="118">
        <f t="shared" si="49"/>
        <v>92.962899623452785</v>
      </c>
      <c r="G143" s="118">
        <f t="shared" si="49"/>
        <v>91.985686953569498</v>
      </c>
      <c r="H143" s="118">
        <f t="shared" si="49"/>
        <v>100.43655164590382</v>
      </c>
      <c r="I143" s="118">
        <f t="shared" si="49"/>
        <v>111.31457676386387</v>
      </c>
      <c r="J143" s="118">
        <f t="shared" si="49"/>
        <v>77.550360746627433</v>
      </c>
      <c r="K143" s="118">
        <f t="shared" si="49"/>
        <v>86.442394515194934</v>
      </c>
      <c r="L143" s="118">
        <f t="shared" si="49"/>
        <v>89.808731986462476</v>
      </c>
      <c r="M143" s="118">
        <f t="shared" si="49"/>
        <v>99.669741076015782</v>
      </c>
      <c r="N143" s="118">
        <f t="shared" si="49"/>
        <v>118.47235933741996</v>
      </c>
      <c r="O143" s="118">
        <f t="shared" si="49"/>
        <v>76.755557154131225</v>
      </c>
      <c r="P143" s="118">
        <f t="shared" si="49"/>
        <v>67.680167959466331</v>
      </c>
      <c r="Q143" s="118">
        <f t="shared" si="49"/>
        <v>89.570098883435918</v>
      </c>
      <c r="R143" s="118">
        <f t="shared" ref="R143:V143" si="50">R144+R146+R148+R157</f>
        <v>91.585633016206472</v>
      </c>
      <c r="S143" s="118">
        <f t="shared" si="50"/>
        <v>92.595633889075316</v>
      </c>
      <c r="T143" s="118">
        <f t="shared" si="50"/>
        <v>78.449463126212748</v>
      </c>
      <c r="U143" s="118">
        <f t="shared" si="50"/>
        <v>88.487361902699917</v>
      </c>
      <c r="V143" s="118">
        <f t="shared" si="50"/>
        <v>84.29765618877984</v>
      </c>
      <c r="W143" s="118">
        <f t="shared" ref="W143:Y143" si="51">W144+W146+W148+W157</f>
        <v>81.888837638942221</v>
      </c>
      <c r="X143" s="118">
        <f t="shared" si="51"/>
        <v>75.425442939659703</v>
      </c>
      <c r="Y143" s="118">
        <f t="shared" si="51"/>
        <v>73.726715405396931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46.250423933198803</v>
      </c>
      <c r="D144" s="123">
        <f t="shared" si="52"/>
        <v>46.695823507928132</v>
      </c>
      <c r="E144" s="123">
        <f t="shared" si="52"/>
        <v>62.751751986897723</v>
      </c>
      <c r="F144" s="123">
        <f t="shared" si="52"/>
        <v>56.177697571115388</v>
      </c>
      <c r="G144" s="123">
        <f t="shared" si="52"/>
        <v>54.507511284095152</v>
      </c>
      <c r="H144" s="123">
        <f t="shared" si="52"/>
        <v>58.809484251269616</v>
      </c>
      <c r="I144" s="123">
        <f t="shared" si="52"/>
        <v>58.26136100093936</v>
      </c>
      <c r="J144" s="123">
        <f t="shared" si="52"/>
        <v>52.123075940946009</v>
      </c>
      <c r="K144" s="123">
        <f t="shared" si="52"/>
        <v>44.813864417825322</v>
      </c>
      <c r="L144" s="123">
        <f t="shared" si="52"/>
        <v>41.150302126577792</v>
      </c>
      <c r="M144" s="123">
        <f t="shared" si="52"/>
        <v>52.607601345819312</v>
      </c>
      <c r="N144" s="123">
        <f t="shared" si="52"/>
        <v>52.060012913580486</v>
      </c>
      <c r="O144" s="123">
        <f t="shared" si="52"/>
        <v>28.508511345837501</v>
      </c>
      <c r="P144" s="123">
        <f t="shared" si="52"/>
        <v>27.102127124174778</v>
      </c>
      <c r="Q144" s="123">
        <f t="shared" si="52"/>
        <v>42.196661465351468</v>
      </c>
      <c r="R144" s="123">
        <f t="shared" si="52"/>
        <v>36.332708816003766</v>
      </c>
      <c r="S144" s="123">
        <f t="shared" si="52"/>
        <v>34.693343384434222</v>
      </c>
      <c r="T144" s="123">
        <f t="shared" si="52"/>
        <v>32.578636970695975</v>
      </c>
      <c r="U144" s="123">
        <f t="shared" si="52"/>
        <v>30.159910420517864</v>
      </c>
      <c r="V144" s="123">
        <f t="shared" si="52"/>
        <v>30.901408839394279</v>
      </c>
      <c r="W144" s="123">
        <f t="shared" si="52"/>
        <v>31.720387556592723</v>
      </c>
      <c r="X144" s="123">
        <f t="shared" si="52"/>
        <v>29.539721002488747</v>
      </c>
      <c r="Y144" s="123">
        <f t="shared" si="52"/>
        <v>26.722154841358382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46.250423933198803</v>
      </c>
      <c r="D145" s="99">
        <v>46.695823507928132</v>
      </c>
      <c r="E145" s="99">
        <v>62.751751986897723</v>
      </c>
      <c r="F145" s="99">
        <v>56.177697571115388</v>
      </c>
      <c r="G145" s="99">
        <v>54.507511284095152</v>
      </c>
      <c r="H145" s="99">
        <v>58.809484251269616</v>
      </c>
      <c r="I145" s="99">
        <v>58.26136100093936</v>
      </c>
      <c r="J145" s="99">
        <v>52.123075940946009</v>
      </c>
      <c r="K145" s="99">
        <v>44.813864417825322</v>
      </c>
      <c r="L145" s="99">
        <v>41.150302126577792</v>
      </c>
      <c r="M145" s="99">
        <v>52.607601345819312</v>
      </c>
      <c r="N145" s="99">
        <v>52.060012913580486</v>
      </c>
      <c r="O145" s="99">
        <v>28.508511345837501</v>
      </c>
      <c r="P145" s="99">
        <v>27.102127124174778</v>
      </c>
      <c r="Q145" s="99">
        <v>42.196661465351468</v>
      </c>
      <c r="R145" s="99">
        <v>36.332708816003766</v>
      </c>
      <c r="S145" s="99">
        <v>34.693343384434222</v>
      </c>
      <c r="T145" s="99">
        <v>32.578636970695975</v>
      </c>
      <c r="U145" s="99">
        <v>30.159910420517864</v>
      </c>
      <c r="V145" s="99">
        <v>30.901408839394279</v>
      </c>
      <c r="W145" s="99">
        <v>31.720387556592723</v>
      </c>
      <c r="X145" s="99">
        <v>29.539721002488747</v>
      </c>
      <c r="Y145" s="99">
        <v>26.722154841358382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27.355366602655714</v>
      </c>
      <c r="D146" s="123">
        <f t="shared" si="53"/>
        <v>21.530059182723296</v>
      </c>
      <c r="E146" s="123">
        <f t="shared" si="53"/>
        <v>32.342475048483898</v>
      </c>
      <c r="F146" s="123">
        <f t="shared" si="53"/>
        <v>19.462911370273456</v>
      </c>
      <c r="G146" s="123">
        <f t="shared" si="53"/>
        <v>20.972170023141921</v>
      </c>
      <c r="H146" s="123">
        <f t="shared" si="53"/>
        <v>25.177200343591078</v>
      </c>
      <c r="I146" s="123">
        <f t="shared" si="53"/>
        <v>37.115324914109742</v>
      </c>
      <c r="J146" s="123">
        <f t="shared" si="53"/>
        <v>9.1026366579703577</v>
      </c>
      <c r="K146" s="123">
        <f t="shared" si="53"/>
        <v>24.297499638636101</v>
      </c>
      <c r="L146" s="123">
        <f t="shared" si="53"/>
        <v>32.094080259449157</v>
      </c>
      <c r="M146" s="123">
        <f t="shared" si="53"/>
        <v>31.032278795752966</v>
      </c>
      <c r="N146" s="123">
        <f t="shared" si="53"/>
        <v>51.049258543205752</v>
      </c>
      <c r="O146" s="123">
        <f t="shared" si="53"/>
        <v>32.01352669789285</v>
      </c>
      <c r="P146" s="123">
        <f t="shared" si="53"/>
        <v>24.16035179802978</v>
      </c>
      <c r="Q146" s="123">
        <f t="shared" si="53"/>
        <v>30.967451604674039</v>
      </c>
      <c r="R146" s="123">
        <f t="shared" si="53"/>
        <v>38.213854803810115</v>
      </c>
      <c r="S146" s="123">
        <f t="shared" si="53"/>
        <v>40.992459725074809</v>
      </c>
      <c r="T146" s="123">
        <f t="shared" si="53"/>
        <v>29.23838090919444</v>
      </c>
      <c r="U146" s="123">
        <f t="shared" si="53"/>
        <v>41.500569176472816</v>
      </c>
      <c r="V146" s="123">
        <f t="shared" si="53"/>
        <v>35.745463855594551</v>
      </c>
      <c r="W146" s="123">
        <f t="shared" si="53"/>
        <v>32.120176296148301</v>
      </c>
      <c r="X146" s="123">
        <f t="shared" si="53"/>
        <v>27.523313214388132</v>
      </c>
      <c r="Y146" s="123">
        <f t="shared" si="53"/>
        <v>29.950908140868002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27.355366602655714</v>
      </c>
      <c r="D147" s="99">
        <f>RES_hhdet_in_tesh!D147/RES_summary!D$21</f>
        <v>21.530059182723296</v>
      </c>
      <c r="E147" s="99">
        <f>RES_hhdet_in_tesh!E147/RES_summary!E$21</f>
        <v>32.342475048483898</v>
      </c>
      <c r="F147" s="99">
        <f>RES_hhdet_in_tesh!F147/RES_summary!F$21</f>
        <v>19.462911370273456</v>
      </c>
      <c r="G147" s="99">
        <f>RES_hhdet_in_tesh!G147/RES_summary!G$21</f>
        <v>20.972170023141921</v>
      </c>
      <c r="H147" s="99">
        <f>RES_hhdet_in_tesh!H147/RES_summary!H$21</f>
        <v>25.177200343591078</v>
      </c>
      <c r="I147" s="99">
        <f>RES_hhdet_in_tesh!I147/RES_summary!I$21</f>
        <v>37.115324914109742</v>
      </c>
      <c r="J147" s="99">
        <f>RES_hhdet_in_tesh!J147/RES_summary!J$21</f>
        <v>9.1026366579703577</v>
      </c>
      <c r="K147" s="99">
        <f>RES_hhdet_in_tesh!K147/RES_summary!K$21</f>
        <v>24.297499638636101</v>
      </c>
      <c r="L147" s="99">
        <f>RES_hhdet_in_tesh!L147/RES_summary!L$21</f>
        <v>32.094080259449157</v>
      </c>
      <c r="M147" s="99">
        <f>RES_hhdet_in_tesh!M147/RES_summary!M$21</f>
        <v>31.032278795752966</v>
      </c>
      <c r="N147" s="99">
        <f>RES_hhdet_in_tesh!N147/RES_summary!N$21</f>
        <v>51.049258543205752</v>
      </c>
      <c r="O147" s="99">
        <f>RES_hhdet_in_tesh!O147/RES_summary!O$21</f>
        <v>32.01352669789285</v>
      </c>
      <c r="P147" s="99">
        <f>RES_hhdet_in_tesh!P147/RES_summary!P$21</f>
        <v>24.16035179802978</v>
      </c>
      <c r="Q147" s="99">
        <f>RES_hhdet_in_tesh!Q147/RES_summary!Q$21</f>
        <v>30.967451604674039</v>
      </c>
      <c r="R147" s="99">
        <f>RES_hhdet_in_tesh!R147/RES_summary!R$21</f>
        <v>38.213854803810115</v>
      </c>
      <c r="S147" s="99">
        <f>RES_hhdet_in_tesh!S147/RES_summary!S$21</f>
        <v>40.992459725074809</v>
      </c>
      <c r="T147" s="99">
        <f>RES_hhdet_in_tesh!T147/RES_summary!T$21</f>
        <v>29.23838090919444</v>
      </c>
      <c r="U147" s="99">
        <f>RES_hhdet_in_tesh!U147/RES_summary!U$21</f>
        <v>41.500569176472816</v>
      </c>
      <c r="V147" s="99">
        <f>RES_hhdet_in_tesh!V147/RES_summary!V$21</f>
        <v>35.745463855594551</v>
      </c>
      <c r="W147" s="99">
        <f>RES_hhdet_in_tesh!W147/RES_summary!W$21</f>
        <v>32.120176296148301</v>
      </c>
      <c r="X147" s="99">
        <f>RES_hhdet_in_tesh!X147/RES_summary!X$21</f>
        <v>27.523313214388132</v>
      </c>
      <c r="Y147" s="99">
        <f>RES_hhdet_in_tesh!Y147/RES_summary!Y$21</f>
        <v>29.950908140868002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11.383513229958044</v>
      </c>
      <c r="D148" s="123">
        <v>11.422715300907097</v>
      </c>
      <c r="E148" s="123">
        <v>11.29226498959277</v>
      </c>
      <c r="F148" s="123">
        <v>11.475428487363954</v>
      </c>
      <c r="G148" s="123">
        <v>10.879964535383536</v>
      </c>
      <c r="H148" s="123">
        <v>10.843461386148105</v>
      </c>
      <c r="I148" s="123">
        <v>10.662462616543536</v>
      </c>
      <c r="J148" s="123">
        <v>11.149254863954415</v>
      </c>
      <c r="K148" s="123">
        <v>11.906812008574491</v>
      </c>
      <c r="L148" s="123">
        <v>11.451211673952638</v>
      </c>
      <c r="M148" s="123">
        <v>11.225293670803154</v>
      </c>
      <c r="N148" s="123">
        <v>10.723340845491844</v>
      </c>
      <c r="O148" s="123">
        <v>11.023933408450175</v>
      </c>
      <c r="P148" s="123">
        <v>11.152951962125149</v>
      </c>
      <c r="Q148" s="123">
        <v>11.236239952058321</v>
      </c>
      <c r="R148" s="123">
        <v>11.637347527735482</v>
      </c>
      <c r="S148" s="123">
        <v>11.58545708010805</v>
      </c>
      <c r="T148" s="123">
        <v>11.131940651459836</v>
      </c>
      <c r="U148" s="123">
        <v>11.163674959105766</v>
      </c>
      <c r="V148" s="123">
        <v>11.211004250679704</v>
      </c>
      <c r="W148" s="123">
        <v>11.891636142974425</v>
      </c>
      <c r="X148" s="123">
        <v>12.170247028279775</v>
      </c>
      <c r="Y148" s="123">
        <v>11.89672776692154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11.316791403064585</v>
      </c>
      <c r="D149" s="99">
        <v>11.581978637760258</v>
      </c>
      <c r="E149" s="99">
        <v>11.554379976664075</v>
      </c>
      <c r="F149" s="99">
        <v>11.577560886722138</v>
      </c>
      <c r="G149" s="99">
        <v>11.22028987635343</v>
      </c>
      <c r="H149" s="99">
        <v>11.128057141725892</v>
      </c>
      <c r="I149" s="99">
        <v>10.477623677270103</v>
      </c>
      <c r="J149" s="99">
        <v>11.130057174598168</v>
      </c>
      <c r="K149" s="99">
        <v>11.817407923944543</v>
      </c>
      <c r="L149" s="99">
        <v>11.039092879113015</v>
      </c>
      <c r="M149" s="99">
        <v>9.143136195502521</v>
      </c>
      <c r="N149" s="99">
        <v>8.1219368221462371</v>
      </c>
      <c r="O149" s="99">
        <v>12.257979387965607</v>
      </c>
      <c r="P149" s="99">
        <v>11.998801976668625</v>
      </c>
      <c r="Q149" s="99">
        <v>11.33223176721004</v>
      </c>
      <c r="R149" s="99">
        <v>11.098453000776502</v>
      </c>
      <c r="S149" s="99">
        <v>11.449747167416211</v>
      </c>
      <c r="T149" s="99">
        <v>11.286001112500729</v>
      </c>
      <c r="U149" s="99">
        <v>11.287453356775268</v>
      </c>
      <c r="V149" s="99">
        <v>11.581856505430306</v>
      </c>
      <c r="W149" s="99">
        <v>11.751030643674779</v>
      </c>
      <c r="X149" s="99">
        <v>12.069990511581603</v>
      </c>
      <c r="Y149" s="99">
        <v>12.112615699244909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11.582123879056473</v>
      </c>
      <c r="E150" s="99">
        <v>11.555049134300919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12.26470581095052</v>
      </c>
      <c r="P150" s="99">
        <v>12.003103647947734</v>
      </c>
      <c r="Q150" s="99">
        <v>11.337810678967454</v>
      </c>
      <c r="R150" s="99">
        <v>11.103605996140297</v>
      </c>
      <c r="S150" s="99">
        <v>11.45019406065002</v>
      </c>
      <c r="T150" s="99">
        <v>11.284023108891212</v>
      </c>
      <c r="U150" s="99">
        <v>11.284644345377297</v>
      </c>
      <c r="V150" s="99">
        <v>11.590232276137998</v>
      </c>
      <c r="W150" s="99">
        <v>11.753213810601121</v>
      </c>
      <c r="X150" s="99">
        <v>12.086149650708407</v>
      </c>
      <c r="Y150" s="99">
        <v>12.159084916131338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2.3632168906598445</v>
      </c>
      <c r="E151" s="102">
        <v>2.2855168213159089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2.2970727923666829</v>
      </c>
      <c r="P151" s="102">
        <v>2.1811510262544904</v>
      </c>
      <c r="Q151" s="102">
        <v>1.9254990085077106</v>
      </c>
      <c r="R151" s="102">
        <v>2.1139271489205562</v>
      </c>
      <c r="S151" s="102">
        <v>2.1841840732702966</v>
      </c>
      <c r="T151" s="102">
        <v>1.9864501266313057</v>
      </c>
      <c r="U151" s="102">
        <v>1.8064951855299249</v>
      </c>
      <c r="V151" s="102">
        <v>1.7668547129902985</v>
      </c>
      <c r="W151" s="102">
        <v>2.1599381679507421</v>
      </c>
      <c r="X151" s="102">
        <v>2.2574882805910614</v>
      </c>
      <c r="Y151" s="102">
        <v>1.9261259509543851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9.218906988396629</v>
      </c>
      <c r="E152" s="105">
        <v>9.2695323129850102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9.967633018583836</v>
      </c>
      <c r="P152" s="105">
        <v>9.8219526216932476</v>
      </c>
      <c r="Q152" s="105">
        <v>9.41231167045974</v>
      </c>
      <c r="R152" s="105">
        <v>8.9896788472197411</v>
      </c>
      <c r="S152" s="105">
        <v>9.2660099873797233</v>
      </c>
      <c r="T152" s="105">
        <v>9.297572982259906</v>
      </c>
      <c r="U152" s="105">
        <v>9.4781491598473728</v>
      </c>
      <c r="V152" s="105">
        <v>9.8233775631476998</v>
      </c>
      <c r="W152" s="105">
        <v>9.5932756426503794</v>
      </c>
      <c r="X152" s="105">
        <v>9.8286613701173433</v>
      </c>
      <c r="Y152" s="105">
        <v>10.232958965176955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11.382182990503415</v>
      </c>
      <c r="D153" s="102">
        <v>11.42223639873318</v>
      </c>
      <c r="E153" s="102">
        <v>11.289352054963722</v>
      </c>
      <c r="F153" s="102">
        <v>11.477674218126284</v>
      </c>
      <c r="G153" s="102">
        <v>10.880232770492912</v>
      </c>
      <c r="H153" s="102">
        <v>10.842860670957432</v>
      </c>
      <c r="I153" s="102">
        <v>10.655168758109649</v>
      </c>
      <c r="J153" s="102">
        <v>11.134494696503225</v>
      </c>
      <c r="K153" s="102">
        <v>11.898916097915354</v>
      </c>
      <c r="L153" s="102">
        <v>11.447808924215291</v>
      </c>
      <c r="M153" s="102">
        <v>11.235075991935512</v>
      </c>
      <c r="N153" s="102">
        <v>10.74298518175495</v>
      </c>
      <c r="O153" s="102">
        <v>11.031835227333127</v>
      </c>
      <c r="P153" s="102">
        <v>11.157021395598507</v>
      </c>
      <c r="Q153" s="102">
        <v>11.199129947789537</v>
      </c>
      <c r="R153" s="102">
        <v>11.597409210935794</v>
      </c>
      <c r="S153" s="102">
        <v>11.546749676132416</v>
      </c>
      <c r="T153" s="102">
        <v>11.081693129371263</v>
      </c>
      <c r="U153" s="102">
        <v>11.149834838047978</v>
      </c>
      <c r="V153" s="102">
        <v>11.215927272734543</v>
      </c>
      <c r="W153" s="102">
        <v>11.904014248779621</v>
      </c>
      <c r="X153" s="102">
        <v>0</v>
      </c>
      <c r="Y153" s="102">
        <v>0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11.385071853116713</v>
      </c>
      <c r="D154" s="105">
        <v>11.419958245251403</v>
      </c>
      <c r="E154" s="105">
        <v>11.289510269243976</v>
      </c>
      <c r="F154" s="105">
        <v>11.472139876254891</v>
      </c>
      <c r="G154" s="105">
        <v>10.876757477394653</v>
      </c>
      <c r="H154" s="105">
        <v>10.84199836773942</v>
      </c>
      <c r="I154" s="105">
        <v>10.66306642198167</v>
      </c>
      <c r="J154" s="105">
        <v>11.150651790748643</v>
      </c>
      <c r="K154" s="105">
        <v>11.911248026738567</v>
      </c>
      <c r="L154" s="105">
        <v>11.454938845653073</v>
      </c>
      <c r="M154" s="105">
        <v>11.232246557947887</v>
      </c>
      <c r="N154" s="105">
        <v>10.727384312710742</v>
      </c>
      <c r="O154" s="105">
        <v>11.008193380065068</v>
      </c>
      <c r="P154" s="105">
        <v>11.14451685542616</v>
      </c>
      <c r="Q154" s="105">
        <v>11.239536816069164</v>
      </c>
      <c r="R154" s="105">
        <v>11.652620405718203</v>
      </c>
      <c r="S154" s="105">
        <v>11.599519182199296</v>
      </c>
      <c r="T154" s="105">
        <v>11.142093792364633</v>
      </c>
      <c r="U154" s="105">
        <v>11.168796471103468</v>
      </c>
      <c r="V154" s="105">
        <v>11.20562704551282</v>
      </c>
      <c r="W154" s="105">
        <v>11.889225064285828</v>
      </c>
      <c r="X154" s="105">
        <v>12.170645507020742</v>
      </c>
      <c r="Y154" s="105">
        <v>11.895915840434052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2.264137384954696</v>
      </c>
      <c r="D155" s="99">
        <v>2.3269202477252935</v>
      </c>
      <c r="E155" s="99">
        <v>2.2211466285262205</v>
      </c>
      <c r="F155" s="99">
        <v>2.3059867646057985</v>
      </c>
      <c r="G155" s="99">
        <v>2.473106384647187</v>
      </c>
      <c r="H155" s="99">
        <v>2.2179837763629076</v>
      </c>
      <c r="I155" s="99">
        <v>2.2063834620481804</v>
      </c>
      <c r="J155" s="99">
        <v>2.265899902054167</v>
      </c>
      <c r="K155" s="99">
        <v>2.4411086301609219</v>
      </c>
      <c r="L155" s="99">
        <v>2.3641873337726391</v>
      </c>
      <c r="M155" s="99">
        <v>2.2676416280580773</v>
      </c>
      <c r="N155" s="99">
        <v>1.8064652797726188</v>
      </c>
      <c r="O155" s="99">
        <v>2.0245294577275827</v>
      </c>
      <c r="P155" s="99">
        <v>2.0125141987442512</v>
      </c>
      <c r="Q155" s="99">
        <v>1.9426004384207864</v>
      </c>
      <c r="R155" s="99">
        <v>2.2638448837238467</v>
      </c>
      <c r="S155" s="99">
        <v>2.2640423655764419</v>
      </c>
      <c r="T155" s="99">
        <v>2.0003641346555301</v>
      </c>
      <c r="U155" s="99">
        <v>1.8252063490622632</v>
      </c>
      <c r="V155" s="99">
        <v>1.7232173129521076</v>
      </c>
      <c r="W155" s="99">
        <v>2.2371788021955745</v>
      </c>
      <c r="X155" s="99">
        <v>2.321559762692571</v>
      </c>
      <c r="Y155" s="99">
        <v>1.8584753818233821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9.1209344681620177</v>
      </c>
      <c r="D156" s="99">
        <v>9.0930379975261104</v>
      </c>
      <c r="E156" s="99">
        <v>9.0683636407177524</v>
      </c>
      <c r="F156" s="99">
        <v>9.1661531116490966</v>
      </c>
      <c r="G156" s="99">
        <v>8.4036510927474666</v>
      </c>
      <c r="H156" s="99">
        <v>8.6240145913765076</v>
      </c>
      <c r="I156" s="99">
        <v>8.4566829599334898</v>
      </c>
      <c r="J156" s="99">
        <v>8.8847518886944759</v>
      </c>
      <c r="K156" s="99">
        <v>9.4701393965776468</v>
      </c>
      <c r="L156" s="99">
        <v>9.0907515118804323</v>
      </c>
      <c r="M156" s="99">
        <v>8.9646049298898127</v>
      </c>
      <c r="N156" s="99">
        <v>8.9209190329381212</v>
      </c>
      <c r="O156" s="99">
        <v>8.9836639223374846</v>
      </c>
      <c r="P156" s="99">
        <v>9.132002656681907</v>
      </c>
      <c r="Q156" s="99">
        <v>9.2969363776483771</v>
      </c>
      <c r="R156" s="99">
        <v>9.3887755219943578</v>
      </c>
      <c r="S156" s="99">
        <v>9.3354768166228546</v>
      </c>
      <c r="T156" s="99">
        <v>9.1417296577091065</v>
      </c>
      <c r="U156" s="99">
        <v>9.3435901220412045</v>
      </c>
      <c r="V156" s="99">
        <v>9.4824097325607113</v>
      </c>
      <c r="W156" s="99">
        <v>9.6520462620902521</v>
      </c>
      <c r="X156" s="99">
        <v>9.8490857443281712</v>
      </c>
      <c r="Y156" s="99">
        <v>10.03744045861067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5.1937281376014228</v>
      </c>
      <c r="D157" s="123">
        <v>5.7467752942873709</v>
      </c>
      <c r="E157" s="123">
        <v>5.5289814345508717</v>
      </c>
      <c r="F157" s="123">
        <v>5.846862194699975</v>
      </c>
      <c r="G157" s="123">
        <v>5.6260411109488935</v>
      </c>
      <c r="H157" s="123">
        <v>5.6064056648950178</v>
      </c>
      <c r="I157" s="123">
        <v>5.2754282322712243</v>
      </c>
      <c r="J157" s="123">
        <v>5.1753932837566481</v>
      </c>
      <c r="K157" s="123">
        <v>5.4242184501590147</v>
      </c>
      <c r="L157" s="123">
        <v>5.1131379264828833</v>
      </c>
      <c r="M157" s="123">
        <v>4.8045672636403562</v>
      </c>
      <c r="N157" s="123">
        <v>4.6397470351418661</v>
      </c>
      <c r="O157" s="123">
        <v>5.2095857019507035</v>
      </c>
      <c r="P157" s="123">
        <v>5.2647370751366216</v>
      </c>
      <c r="Q157" s="123">
        <v>5.1697458613520784</v>
      </c>
      <c r="R157" s="123">
        <v>5.4017218686571118</v>
      </c>
      <c r="S157" s="123">
        <v>5.3243736994582234</v>
      </c>
      <c r="T157" s="123">
        <v>5.5005045948624867</v>
      </c>
      <c r="U157" s="123">
        <v>5.6632073466034658</v>
      </c>
      <c r="V157" s="123">
        <v>6.4397792431113032</v>
      </c>
      <c r="W157" s="123">
        <v>6.156637643226774</v>
      </c>
      <c r="X157" s="123">
        <v>6.1921616945030378</v>
      </c>
      <c r="Y157" s="123">
        <v>5.1569246562490099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5.3653923514457968</v>
      </c>
      <c r="D158" s="99">
        <v>5.5680056790168022</v>
      </c>
      <c r="E158" s="99">
        <v>5.3407789386711251</v>
      </c>
      <c r="F158" s="99">
        <v>6.0059358928591511</v>
      </c>
      <c r="G158" s="99">
        <v>5.485684401990091</v>
      </c>
      <c r="H158" s="99">
        <v>5.3145775515557405</v>
      </c>
      <c r="I158" s="99">
        <v>5.4354652949832776</v>
      </c>
      <c r="J158" s="99">
        <v>5.3825271378837458</v>
      </c>
      <c r="K158" s="99">
        <v>4.7313296725506184</v>
      </c>
      <c r="L158" s="99">
        <v>5.7997382707028002</v>
      </c>
      <c r="M158" s="99">
        <v>5.3705767121670149</v>
      </c>
      <c r="N158" s="99">
        <v>1.6747205557780331</v>
      </c>
      <c r="O158" s="99">
        <v>6.0634225070199221</v>
      </c>
      <c r="P158" s="99">
        <v>5.8725457334267928</v>
      </c>
      <c r="Q158" s="99">
        <v>5.1272603544388451</v>
      </c>
      <c r="R158" s="99">
        <v>4.803013114280394</v>
      </c>
      <c r="S158" s="99">
        <v>4.7510322702314918</v>
      </c>
      <c r="T158" s="99">
        <v>5.6982335360284591</v>
      </c>
      <c r="U158" s="99">
        <v>5.8698529057178117</v>
      </c>
      <c r="V158" s="99">
        <v>6.7142842746319884</v>
      </c>
      <c r="W158" s="99">
        <v>6.4106248682399238</v>
      </c>
      <c r="X158" s="99">
        <v>5.9292859588355604</v>
      </c>
      <c r="Y158" s="99">
        <v>5.2772501565845111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5.1880982384258703</v>
      </c>
      <c r="D159" s="110">
        <v>5.7509930094670159</v>
      </c>
      <c r="E159" s="110">
        <v>5.5347944703037761</v>
      </c>
      <c r="F159" s="110">
        <v>5.8415523633288755</v>
      </c>
      <c r="G159" s="110">
        <v>5.6318893071555101</v>
      </c>
      <c r="H159" s="110">
        <v>5.6204419058093995</v>
      </c>
      <c r="I159" s="110">
        <v>5.2672166753982754</v>
      </c>
      <c r="J159" s="110">
        <v>5.1655638083666648</v>
      </c>
      <c r="K159" s="110">
        <v>5.4523204031165173</v>
      </c>
      <c r="L159" s="110">
        <v>5.0857024171393785</v>
      </c>
      <c r="M159" s="110">
        <v>4.7751848818053722</v>
      </c>
      <c r="N159" s="110">
        <v>4.8523592518645806</v>
      </c>
      <c r="O159" s="110">
        <v>5.0700958038689183</v>
      </c>
      <c r="P159" s="110">
        <v>5.1590660970369964</v>
      </c>
      <c r="Q159" s="110">
        <v>5.1766993071048377</v>
      </c>
      <c r="R159" s="110">
        <v>5.4762605824709016</v>
      </c>
      <c r="S159" s="110">
        <v>5.4486859393391782</v>
      </c>
      <c r="T159" s="110">
        <v>5.4258872285936244</v>
      </c>
      <c r="U159" s="110">
        <v>5.5792125266145556</v>
      </c>
      <c r="V159" s="110">
        <v>6.3473652144624504</v>
      </c>
      <c r="W159" s="110">
        <v>6.0931461705985388</v>
      </c>
      <c r="X159" s="110">
        <v>6.2429013722337752</v>
      </c>
      <c r="Y159" s="110">
        <v>5.1316108419442212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79.201385993412075</v>
      </c>
      <c r="D161" s="118">
        <f t="shared" si="54"/>
        <v>86.082545152650866</v>
      </c>
      <c r="E161" s="118">
        <f t="shared" si="54"/>
        <v>102.26526581757427</v>
      </c>
      <c r="F161" s="118">
        <f t="shared" si="54"/>
        <v>88.861051201062807</v>
      </c>
      <c r="G161" s="118">
        <f t="shared" si="54"/>
        <v>92.201047240303751</v>
      </c>
      <c r="H161" s="118">
        <f t="shared" si="54"/>
        <v>99.88230514975362</v>
      </c>
      <c r="I161" s="118">
        <f t="shared" si="54"/>
        <v>89.841063048557302</v>
      </c>
      <c r="J161" s="118">
        <f t="shared" si="54"/>
        <v>71.379695955063653</v>
      </c>
      <c r="K161" s="118">
        <f t="shared" si="54"/>
        <v>89.203969049744245</v>
      </c>
      <c r="L161" s="118">
        <f t="shared" si="54"/>
        <v>95.45302588995375</v>
      </c>
      <c r="M161" s="118">
        <f t="shared" si="54"/>
        <v>85.067055234777413</v>
      </c>
      <c r="N161" s="118">
        <f t="shared" si="54"/>
        <v>118.25004693789936</v>
      </c>
      <c r="O161" s="118">
        <f t="shared" si="54"/>
        <v>73.383617581424986</v>
      </c>
      <c r="P161" s="118">
        <f t="shared" si="54"/>
        <v>65.254204818772919</v>
      </c>
      <c r="Q161" s="118">
        <f t="shared" si="54"/>
        <v>75.279260652598254</v>
      </c>
      <c r="R161" s="118">
        <f t="shared" ref="R161:V161" si="55">R162+R164+R166+R175</f>
        <v>109.23606379474886</v>
      </c>
      <c r="S161" s="118">
        <f t="shared" si="55"/>
        <v>104.34811758401992</v>
      </c>
      <c r="T161" s="118">
        <f t="shared" si="55"/>
        <v>68.369201494614359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0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44.787149490559955</v>
      </c>
      <c r="D162" s="123">
        <f t="shared" si="57"/>
        <v>58.148849351872308</v>
      </c>
      <c r="E162" s="123">
        <f t="shared" si="57"/>
        <v>58.384982833397636</v>
      </c>
      <c r="F162" s="123">
        <f t="shared" si="57"/>
        <v>59.266837715704042</v>
      </c>
      <c r="G162" s="123">
        <f t="shared" si="57"/>
        <v>54.850030077658182</v>
      </c>
      <c r="H162" s="123">
        <f t="shared" si="57"/>
        <v>58.630270546317377</v>
      </c>
      <c r="I162" s="123">
        <f t="shared" si="57"/>
        <v>53.440773509548805</v>
      </c>
      <c r="J162" s="123">
        <f t="shared" si="57"/>
        <v>50.407155997160451</v>
      </c>
      <c r="K162" s="123">
        <f t="shared" si="57"/>
        <v>49.022611438035298</v>
      </c>
      <c r="L162" s="123">
        <f t="shared" si="57"/>
        <v>46.987808151210572</v>
      </c>
      <c r="M162" s="123">
        <f t="shared" si="57"/>
        <v>38.687359937391363</v>
      </c>
      <c r="N162" s="123">
        <f t="shared" si="57"/>
        <v>53.131754925965915</v>
      </c>
      <c r="O162" s="123">
        <f t="shared" si="57"/>
        <v>34.443553927648111</v>
      </c>
      <c r="P162" s="123">
        <f t="shared" si="57"/>
        <v>29.683466107194199</v>
      </c>
      <c r="Q162" s="123">
        <f t="shared" si="57"/>
        <v>29.393311350555866</v>
      </c>
      <c r="R162" s="123">
        <f t="shared" si="57"/>
        <v>54.965071249293111</v>
      </c>
      <c r="S162" s="123">
        <f t="shared" si="57"/>
        <v>47.893309936768169</v>
      </c>
      <c r="T162" s="123">
        <f t="shared" si="57"/>
        <v>23.456004637158635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44.787149490559955</v>
      </c>
      <c r="D163" s="110">
        <v>58.148849351872308</v>
      </c>
      <c r="E163" s="110">
        <v>58.384982833397636</v>
      </c>
      <c r="F163" s="110">
        <v>59.266837715704042</v>
      </c>
      <c r="G163" s="110">
        <v>54.850030077658182</v>
      </c>
      <c r="H163" s="110">
        <v>58.630270546317377</v>
      </c>
      <c r="I163" s="110">
        <v>53.440773509548805</v>
      </c>
      <c r="J163" s="110">
        <v>50.407155997160451</v>
      </c>
      <c r="K163" s="110">
        <v>49.022611438035298</v>
      </c>
      <c r="L163" s="110">
        <v>46.987808151210572</v>
      </c>
      <c r="M163" s="110">
        <v>38.687359937391363</v>
      </c>
      <c r="N163" s="110">
        <v>53.131754925965915</v>
      </c>
      <c r="O163" s="110">
        <v>34.443553927648111</v>
      </c>
      <c r="P163" s="110">
        <v>29.683466107194199</v>
      </c>
      <c r="Q163" s="110">
        <v>29.393311350555866</v>
      </c>
      <c r="R163" s="110">
        <v>54.965071249293111</v>
      </c>
      <c r="S163" s="110">
        <v>47.893309936768169</v>
      </c>
      <c r="T163" s="110">
        <v>23.456004637158635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17.836977947400857</v>
      </c>
      <c r="D164" s="123">
        <f t="shared" si="58"/>
        <v>10.764227000505739</v>
      </c>
      <c r="E164" s="123">
        <f t="shared" si="58"/>
        <v>27.059003787644169</v>
      </c>
      <c r="F164" s="123">
        <f t="shared" si="58"/>
        <v>12.27191820147512</v>
      </c>
      <c r="G164" s="123">
        <f t="shared" si="58"/>
        <v>20.845012972213276</v>
      </c>
      <c r="H164" s="123">
        <f t="shared" si="58"/>
        <v>24.802177747478492</v>
      </c>
      <c r="I164" s="123">
        <f t="shared" si="58"/>
        <v>20.462412633985537</v>
      </c>
      <c r="J164" s="123">
        <f t="shared" si="58"/>
        <v>4.6479186564990114</v>
      </c>
      <c r="K164" s="123">
        <f t="shared" si="58"/>
        <v>22.850129215498963</v>
      </c>
      <c r="L164" s="123">
        <f t="shared" si="58"/>
        <v>31.900646264950378</v>
      </c>
      <c r="M164" s="123">
        <f t="shared" si="58"/>
        <v>30.349727822884805</v>
      </c>
      <c r="N164" s="123">
        <f t="shared" si="58"/>
        <v>49.755270352897305</v>
      </c>
      <c r="O164" s="123">
        <f t="shared" si="58"/>
        <v>22.70634888200351</v>
      </c>
      <c r="P164" s="123">
        <f t="shared" si="58"/>
        <v>19.153051041439962</v>
      </c>
      <c r="Q164" s="123">
        <f t="shared" si="58"/>
        <v>29.479962557982272</v>
      </c>
      <c r="R164" s="123">
        <f t="shared" si="58"/>
        <v>37.231965862877402</v>
      </c>
      <c r="S164" s="123">
        <f t="shared" si="58"/>
        <v>39.544959382300661</v>
      </c>
      <c r="T164" s="123">
        <f t="shared" si="58"/>
        <v>28.280736209445276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17.836977947400857</v>
      </c>
      <c r="D165" s="99">
        <f>RES_hhdet_in_tesh!D165/RES_summary!D$21</f>
        <v>10.764227000505739</v>
      </c>
      <c r="E165" s="99">
        <f>RES_hhdet_in_tesh!E165/RES_summary!E$21</f>
        <v>27.059003787644169</v>
      </c>
      <c r="F165" s="99">
        <f>RES_hhdet_in_tesh!F165/RES_summary!F$21</f>
        <v>12.27191820147512</v>
      </c>
      <c r="G165" s="99">
        <f>RES_hhdet_in_tesh!G165/RES_summary!G$21</f>
        <v>20.845012972213276</v>
      </c>
      <c r="H165" s="99">
        <f>RES_hhdet_in_tesh!H165/RES_summary!H$21</f>
        <v>24.802177747478492</v>
      </c>
      <c r="I165" s="99">
        <f>RES_hhdet_in_tesh!I165/RES_summary!I$21</f>
        <v>20.462412633985537</v>
      </c>
      <c r="J165" s="99">
        <f>RES_hhdet_in_tesh!J165/RES_summary!J$21</f>
        <v>4.6479186564990114</v>
      </c>
      <c r="K165" s="99">
        <f>RES_hhdet_in_tesh!K165/RES_summary!K$21</f>
        <v>22.850129215498963</v>
      </c>
      <c r="L165" s="99">
        <f>RES_hhdet_in_tesh!L165/RES_summary!L$21</f>
        <v>31.900646264950378</v>
      </c>
      <c r="M165" s="99">
        <f>RES_hhdet_in_tesh!M165/RES_summary!M$21</f>
        <v>30.349727822884805</v>
      </c>
      <c r="N165" s="99">
        <f>RES_hhdet_in_tesh!N165/RES_summary!N$21</f>
        <v>49.755270352897305</v>
      </c>
      <c r="O165" s="99">
        <f>RES_hhdet_in_tesh!O165/RES_summary!O$21</f>
        <v>22.70634888200351</v>
      </c>
      <c r="P165" s="99">
        <f>RES_hhdet_in_tesh!P165/RES_summary!P$21</f>
        <v>19.153051041439962</v>
      </c>
      <c r="Q165" s="99">
        <f>RES_hhdet_in_tesh!Q165/RES_summary!Q$21</f>
        <v>29.479962557982272</v>
      </c>
      <c r="R165" s="99">
        <f>RES_hhdet_in_tesh!R165/RES_summary!R$21</f>
        <v>37.231965862877402</v>
      </c>
      <c r="S165" s="99">
        <f>RES_hhdet_in_tesh!S165/RES_summary!S$21</f>
        <v>39.544959382300661</v>
      </c>
      <c r="T165" s="99">
        <f>RES_hhdet_in_tesh!T165/RES_summary!T$21</f>
        <v>28.280736209445276</v>
      </c>
      <c r="U165" s="99">
        <f>RES_hhdet_in_tesh!U165/RES_summary!U$21</f>
        <v>0</v>
      </c>
      <c r="V165" s="99">
        <f>RES_hhdet_in_tesh!V165/RES_summary!V$21</f>
        <v>0</v>
      </c>
      <c r="W165" s="99">
        <f>RES_hhdet_in_tesh!W165/RES_summary!W$21</f>
        <v>0</v>
      </c>
      <c r="X165" s="99">
        <f>RES_hhdet_in_tesh!X165/RES_summary!X$21</f>
        <v>0</v>
      </c>
      <c r="Y165" s="99">
        <f>RES_hhdet_in_tesh!Y165/RES_summary!Y$21</f>
        <v>0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11.38350808339804</v>
      </c>
      <c r="D166" s="123">
        <v>11.422694577619106</v>
      </c>
      <c r="E166" s="123">
        <v>11.292283871789579</v>
      </c>
      <c r="F166" s="123">
        <v>11.475423918797006</v>
      </c>
      <c r="G166" s="123">
        <v>10.879961949615499</v>
      </c>
      <c r="H166" s="123">
        <v>10.843475895193707</v>
      </c>
      <c r="I166" s="123">
        <v>10.662441329852497</v>
      </c>
      <c r="J166" s="123">
        <v>11.149255513623222</v>
      </c>
      <c r="K166" s="123">
        <v>11.9068194812637</v>
      </c>
      <c r="L166" s="123">
        <v>11.45128920464535</v>
      </c>
      <c r="M166" s="123">
        <v>11.225482004000149</v>
      </c>
      <c r="N166" s="123">
        <v>10.723080060082664</v>
      </c>
      <c r="O166" s="123">
        <v>11.024023862427038</v>
      </c>
      <c r="P166" s="123">
        <v>11.152972793408152</v>
      </c>
      <c r="Q166" s="123">
        <v>11.236239933178226</v>
      </c>
      <c r="R166" s="123">
        <v>11.637342206306558</v>
      </c>
      <c r="S166" s="123">
        <v>11.585452260820931</v>
      </c>
      <c r="T166" s="123">
        <v>11.131838658285719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11.316791403064585</v>
      </c>
      <c r="D167" s="99">
        <v>11.581978637760258</v>
      </c>
      <c r="E167" s="99">
        <v>11.554379976664075</v>
      </c>
      <c r="F167" s="99">
        <v>11.577560886722139</v>
      </c>
      <c r="G167" s="99">
        <v>11.220289876353426</v>
      </c>
      <c r="H167" s="99">
        <v>11.128057141725893</v>
      </c>
      <c r="I167" s="99">
        <v>10.477623677270103</v>
      </c>
      <c r="J167" s="99">
        <v>11.130057174598164</v>
      </c>
      <c r="K167" s="99">
        <v>11.817407923944543</v>
      </c>
      <c r="L167" s="99">
        <v>11.039092879113017</v>
      </c>
      <c r="M167" s="99">
        <v>9.143136195502521</v>
      </c>
      <c r="N167" s="99">
        <v>8.1219368221462371</v>
      </c>
      <c r="O167" s="99">
        <v>12.257979387965602</v>
      </c>
      <c r="P167" s="99">
        <v>11.998801976668625</v>
      </c>
      <c r="Q167" s="99">
        <v>11.332231767210043</v>
      </c>
      <c r="R167" s="99">
        <v>11.0984530007765</v>
      </c>
      <c r="S167" s="99">
        <v>11.449747167416213</v>
      </c>
      <c r="T167" s="99">
        <v>11.286001112500733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11.316932460721548</v>
      </c>
      <c r="D168" s="99">
        <v>11.582123879056473</v>
      </c>
      <c r="E168" s="99">
        <v>11.555049134300919</v>
      </c>
      <c r="F168" s="99">
        <v>11.576928424882251</v>
      </c>
      <c r="G168" s="99">
        <v>0</v>
      </c>
      <c r="H168" s="99">
        <v>11.127399174861891</v>
      </c>
      <c r="I168" s="99">
        <v>10.478470524611357</v>
      </c>
      <c r="J168" s="99">
        <v>11.134840393571494</v>
      </c>
      <c r="K168" s="99">
        <v>11.823322878988538</v>
      </c>
      <c r="L168" s="99">
        <v>0</v>
      </c>
      <c r="M168" s="99">
        <v>0</v>
      </c>
      <c r="N168" s="99">
        <v>0</v>
      </c>
      <c r="O168" s="99">
        <v>12.264705810950522</v>
      </c>
      <c r="P168" s="99">
        <v>12.003103647947738</v>
      </c>
      <c r="Q168" s="99">
        <v>11.337810678967454</v>
      </c>
      <c r="R168" s="99">
        <v>11.103605996140297</v>
      </c>
      <c r="S168" s="99">
        <v>11.45019406065002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2.2477831514233144</v>
      </c>
      <c r="D169" s="102">
        <v>2.3632168906598445</v>
      </c>
      <c r="E169" s="102">
        <v>2.2855168213159089</v>
      </c>
      <c r="F169" s="102">
        <v>2.3362655443225941</v>
      </c>
      <c r="G169" s="102">
        <v>0</v>
      </c>
      <c r="H169" s="102">
        <v>2.2829997911609641</v>
      </c>
      <c r="I169" s="102">
        <v>2.14968709394733</v>
      </c>
      <c r="J169" s="102">
        <v>2.2441167043749988</v>
      </c>
      <c r="K169" s="102">
        <v>2.3971066411564275</v>
      </c>
      <c r="L169" s="102">
        <v>0</v>
      </c>
      <c r="M169" s="102">
        <v>0</v>
      </c>
      <c r="N169" s="102">
        <v>0</v>
      </c>
      <c r="O169" s="102">
        <v>2.2970727923666834</v>
      </c>
      <c r="P169" s="102">
        <v>2.1811510262544913</v>
      </c>
      <c r="Q169" s="102">
        <v>1.9254990085077106</v>
      </c>
      <c r="R169" s="102">
        <v>2.1139271489205562</v>
      </c>
      <c r="S169" s="102">
        <v>2.1841840732702966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9.0691493092982327</v>
      </c>
      <c r="D170" s="105">
        <v>9.218906988396629</v>
      </c>
      <c r="E170" s="105">
        <v>9.2695323129850102</v>
      </c>
      <c r="F170" s="105">
        <v>9.2406628805596593</v>
      </c>
      <c r="G170" s="105">
        <v>0</v>
      </c>
      <c r="H170" s="105">
        <v>8.8443993837009245</v>
      </c>
      <c r="I170" s="105">
        <v>8.3287834306640267</v>
      </c>
      <c r="J170" s="105">
        <v>8.8907236891964949</v>
      </c>
      <c r="K170" s="105">
        <v>9.4262162378321115</v>
      </c>
      <c r="L170" s="105">
        <v>0</v>
      </c>
      <c r="M170" s="105">
        <v>0</v>
      </c>
      <c r="N170" s="105">
        <v>0</v>
      </c>
      <c r="O170" s="105">
        <v>9.967633018583836</v>
      </c>
      <c r="P170" s="105">
        <v>9.821952621693244</v>
      </c>
      <c r="Q170" s="105">
        <v>9.41231167045974</v>
      </c>
      <c r="R170" s="105">
        <v>8.9896788472197411</v>
      </c>
      <c r="S170" s="105">
        <v>9.2660099873797233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11.382182990503418</v>
      </c>
      <c r="D171" s="102">
        <v>11.422236398733185</v>
      </c>
      <c r="E171" s="102">
        <v>11.289352054963722</v>
      </c>
      <c r="F171" s="102">
        <v>11.477674218126284</v>
      </c>
      <c r="G171" s="102">
        <v>10.880232770492913</v>
      </c>
      <c r="H171" s="102">
        <v>10.842860670957432</v>
      </c>
      <c r="I171" s="102">
        <v>10.655168758109648</v>
      </c>
      <c r="J171" s="102">
        <v>11.134494696503225</v>
      </c>
      <c r="K171" s="102">
        <v>11.898916097915356</v>
      </c>
      <c r="L171" s="102">
        <v>11.447808924215289</v>
      </c>
      <c r="M171" s="102">
        <v>11.23507599193551</v>
      </c>
      <c r="N171" s="102">
        <v>10.742985181754948</v>
      </c>
      <c r="O171" s="102">
        <v>11.031835227333127</v>
      </c>
      <c r="P171" s="102">
        <v>11.157021395598505</v>
      </c>
      <c r="Q171" s="102">
        <v>11.199129947789537</v>
      </c>
      <c r="R171" s="102">
        <v>11.597409210935794</v>
      </c>
      <c r="S171" s="102">
        <v>11.546749676132412</v>
      </c>
      <c r="T171" s="102">
        <v>11.081693129371263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11.385071853116711</v>
      </c>
      <c r="D172" s="105">
        <v>11.419958245251408</v>
      </c>
      <c r="E172" s="105">
        <v>11.289510269243978</v>
      </c>
      <c r="F172" s="105">
        <v>11.472139876254891</v>
      </c>
      <c r="G172" s="105">
        <v>10.876757477394655</v>
      </c>
      <c r="H172" s="105">
        <v>10.841998367739416</v>
      </c>
      <c r="I172" s="105">
        <v>10.66306642198167</v>
      </c>
      <c r="J172" s="105">
        <v>11.150651790748642</v>
      </c>
      <c r="K172" s="105">
        <v>11.911248026738567</v>
      </c>
      <c r="L172" s="105">
        <v>11.454938845653073</v>
      </c>
      <c r="M172" s="105">
        <v>11.232246557947889</v>
      </c>
      <c r="N172" s="105">
        <v>10.727384312710738</v>
      </c>
      <c r="O172" s="105">
        <v>11.008193380065068</v>
      </c>
      <c r="P172" s="105">
        <v>11.14451685542616</v>
      </c>
      <c r="Q172" s="105">
        <v>11.239536816069164</v>
      </c>
      <c r="R172" s="105">
        <v>11.652620405718201</v>
      </c>
      <c r="S172" s="105">
        <v>11.599519182199295</v>
      </c>
      <c r="T172" s="105">
        <v>11.142093792364635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2.2641373849546969</v>
      </c>
      <c r="D173" s="99">
        <v>2.3269202477252935</v>
      </c>
      <c r="E173" s="99">
        <v>2.2211466285262209</v>
      </c>
      <c r="F173" s="99">
        <v>2.3059867646057981</v>
      </c>
      <c r="G173" s="99">
        <v>2.4731063846471875</v>
      </c>
      <c r="H173" s="99">
        <v>2.2179837763629076</v>
      </c>
      <c r="I173" s="99">
        <v>2.2063834620481799</v>
      </c>
      <c r="J173" s="99">
        <v>2.265899902054167</v>
      </c>
      <c r="K173" s="99">
        <v>2.4411086301609215</v>
      </c>
      <c r="L173" s="99">
        <v>2.3641873337726387</v>
      </c>
      <c r="M173" s="99">
        <v>2.2676416280580769</v>
      </c>
      <c r="N173" s="99">
        <v>1.8064652797726186</v>
      </c>
      <c r="O173" s="99">
        <v>2.0245294577275827</v>
      </c>
      <c r="P173" s="99">
        <v>2.0125141987442521</v>
      </c>
      <c r="Q173" s="99">
        <v>1.9426004384207862</v>
      </c>
      <c r="R173" s="99">
        <v>2.2638448837238472</v>
      </c>
      <c r="S173" s="99">
        <v>2.264042365576441</v>
      </c>
      <c r="T173" s="99">
        <v>2.0003641346555292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9.1209344681620177</v>
      </c>
      <c r="D174" s="110">
        <v>9.0930379975261104</v>
      </c>
      <c r="E174" s="110">
        <v>9.0683636407177559</v>
      </c>
      <c r="F174" s="110">
        <v>9.1661531116490949</v>
      </c>
      <c r="G174" s="110">
        <v>8.4036510927474666</v>
      </c>
      <c r="H174" s="110">
        <v>8.6240145913765094</v>
      </c>
      <c r="I174" s="110">
        <v>8.4566829599334898</v>
      </c>
      <c r="J174" s="110">
        <v>8.8847518886944776</v>
      </c>
      <c r="K174" s="110">
        <v>9.4701393965776468</v>
      </c>
      <c r="L174" s="110">
        <v>9.0907515118804341</v>
      </c>
      <c r="M174" s="110">
        <v>8.9646049298898109</v>
      </c>
      <c r="N174" s="110">
        <v>8.9209190329381212</v>
      </c>
      <c r="O174" s="110">
        <v>8.9836639223374863</v>
      </c>
      <c r="P174" s="110">
        <v>9.1320026566819053</v>
      </c>
      <c r="Q174" s="110">
        <v>9.2969363776483753</v>
      </c>
      <c r="R174" s="110">
        <v>9.3887755219943525</v>
      </c>
      <c r="S174" s="110">
        <v>9.3354768166228546</v>
      </c>
      <c r="T174" s="110">
        <v>9.1417296577091083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5.1937504720532228</v>
      </c>
      <c r="D175" s="123">
        <v>5.7467742226537188</v>
      </c>
      <c r="E175" s="123">
        <v>5.5289953247428878</v>
      </c>
      <c r="F175" s="123">
        <v>5.8468713650866411</v>
      </c>
      <c r="G175" s="123">
        <v>5.6260422408167825</v>
      </c>
      <c r="H175" s="123">
        <v>5.6063809607640458</v>
      </c>
      <c r="I175" s="123">
        <v>5.2754355751704649</v>
      </c>
      <c r="J175" s="123">
        <v>5.1753657877809758</v>
      </c>
      <c r="K175" s="123">
        <v>5.4244089149462873</v>
      </c>
      <c r="L175" s="123">
        <v>5.1132822691474544</v>
      </c>
      <c r="M175" s="123">
        <v>4.8044854705010955</v>
      </c>
      <c r="N175" s="123">
        <v>4.6399415989534676</v>
      </c>
      <c r="O175" s="123">
        <v>5.2096909093463264</v>
      </c>
      <c r="P175" s="123">
        <v>5.2647148767306087</v>
      </c>
      <c r="Q175" s="123">
        <v>5.1697468108818843</v>
      </c>
      <c r="R175" s="123">
        <v>5.401684476271793</v>
      </c>
      <c r="S175" s="123">
        <v>5.3243960041301577</v>
      </c>
      <c r="T175" s="123">
        <v>5.5006219897247313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5.3653923514457968</v>
      </c>
      <c r="D176" s="99">
        <v>5.5680056790168022</v>
      </c>
      <c r="E176" s="99">
        <v>5.3407789386711251</v>
      </c>
      <c r="F176" s="99">
        <v>6.0059358928591502</v>
      </c>
      <c r="G176" s="99">
        <v>5.4856844019900919</v>
      </c>
      <c r="H176" s="99">
        <v>5.3145775515557405</v>
      </c>
      <c r="I176" s="99">
        <v>5.4354652949832785</v>
      </c>
      <c r="J176" s="99">
        <v>5.3825271378837467</v>
      </c>
      <c r="K176" s="99">
        <v>4.7313296725506193</v>
      </c>
      <c r="L176" s="99">
        <v>5.7997382707028002</v>
      </c>
      <c r="M176" s="99">
        <v>5.3705767121670149</v>
      </c>
      <c r="N176" s="99">
        <v>1.6747205557780334</v>
      </c>
      <c r="O176" s="99">
        <v>6.0634225070199204</v>
      </c>
      <c r="P176" s="99">
        <v>5.872545733426791</v>
      </c>
      <c r="Q176" s="99">
        <v>5.1272603544388442</v>
      </c>
      <c r="R176" s="99">
        <v>4.803013114280394</v>
      </c>
      <c r="S176" s="99">
        <v>4.7510322702314927</v>
      </c>
      <c r="T176" s="99">
        <v>5.6982335360284608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5.1880982384258711</v>
      </c>
      <c r="D177" s="110">
        <v>5.7509930094670159</v>
      </c>
      <c r="E177" s="110">
        <v>5.5347944703037752</v>
      </c>
      <c r="F177" s="110">
        <v>5.8415523633288755</v>
      </c>
      <c r="G177" s="110">
        <v>5.6318893071555083</v>
      </c>
      <c r="H177" s="110">
        <v>5.6204419058093968</v>
      </c>
      <c r="I177" s="110">
        <v>5.2672166753982763</v>
      </c>
      <c r="J177" s="110">
        <v>5.1655638083666631</v>
      </c>
      <c r="K177" s="110">
        <v>5.4523204031165147</v>
      </c>
      <c r="L177" s="110">
        <v>5.0857024171393794</v>
      </c>
      <c r="M177" s="110">
        <v>4.7751848818053713</v>
      </c>
      <c r="N177" s="110">
        <v>4.8523592518645815</v>
      </c>
      <c r="O177" s="110">
        <v>5.0700958038689183</v>
      </c>
      <c r="P177" s="110">
        <v>5.1590660970369973</v>
      </c>
      <c r="Q177" s="110">
        <v>5.1766993071048368</v>
      </c>
      <c r="R177" s="110">
        <v>5.4762605824709025</v>
      </c>
      <c r="S177" s="110">
        <v>5.4486859393391791</v>
      </c>
      <c r="T177" s="110">
        <v>5.4258872285936226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18.982709891737251</v>
      </c>
      <c r="J3" s="118">
        <f t="shared" si="0"/>
        <v>60.943481296064554</v>
      </c>
      <c r="K3" s="118">
        <f t="shared" si="0"/>
        <v>35.587890898954896</v>
      </c>
      <c r="L3" s="118">
        <f t="shared" si="0"/>
        <v>34.525138401115022</v>
      </c>
      <c r="M3" s="118">
        <f t="shared" si="0"/>
        <v>0</v>
      </c>
      <c r="N3" s="118">
        <f t="shared" si="0"/>
        <v>5.3951135536352188</v>
      </c>
      <c r="O3" s="118">
        <f t="shared" si="0"/>
        <v>12.157265825933107</v>
      </c>
      <c r="P3" s="118">
        <f t="shared" si="0"/>
        <v>27.795431460848132</v>
      </c>
      <c r="Q3" s="118">
        <f t="shared" si="0"/>
        <v>37.202097429618654</v>
      </c>
      <c r="R3" s="118">
        <f t="shared" ref="R3:V3" si="1">R4+R7+R9+R19</f>
        <v>14.08032275024769</v>
      </c>
      <c r="S3" s="118">
        <f t="shared" si="1"/>
        <v>26.729221220318376</v>
      </c>
      <c r="T3" s="118">
        <f t="shared" si="1"/>
        <v>20.512491620703031</v>
      </c>
      <c r="U3" s="118">
        <f t="shared" si="1"/>
        <v>18.651844196761157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18.889387173338772</v>
      </c>
      <c r="J4" s="123">
        <f t="shared" si="3"/>
        <v>60.847596017939807</v>
      </c>
      <c r="K4" s="123">
        <f t="shared" si="3"/>
        <v>35.52996732680181</v>
      </c>
      <c r="L4" s="123">
        <f t="shared" si="3"/>
        <v>34.413404184425914</v>
      </c>
      <c r="M4" s="123">
        <f t="shared" si="3"/>
        <v>0</v>
      </c>
      <c r="N4" s="123">
        <f t="shared" si="3"/>
        <v>5.3371657402679507</v>
      </c>
      <c r="O4" s="123">
        <f t="shared" si="3"/>
        <v>11.801971429096405</v>
      </c>
      <c r="P4" s="123">
        <f t="shared" si="3"/>
        <v>27.436106393101657</v>
      </c>
      <c r="Q4" s="123">
        <f t="shared" si="3"/>
        <v>36.911304852887419</v>
      </c>
      <c r="R4" s="123">
        <f t="shared" ref="R4:V4" si="4">SUM(R5:R6)</f>
        <v>13.878630909389392</v>
      </c>
      <c r="S4" s="123">
        <f t="shared" si="4"/>
        <v>26.399979611031078</v>
      </c>
      <c r="T4" s="123">
        <f t="shared" si="4"/>
        <v>19.951640276440603</v>
      </c>
      <c r="U4" s="123">
        <f t="shared" si="4"/>
        <v>17.926525651796965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18.889387173338772</v>
      </c>
      <c r="J5" s="99">
        <v>60.847596017939807</v>
      </c>
      <c r="K5" s="99">
        <v>35.52996732680181</v>
      </c>
      <c r="L5" s="99">
        <v>34.413404184425914</v>
      </c>
      <c r="M5" s="99">
        <v>0</v>
      </c>
      <c r="N5" s="99">
        <v>5.3371657402679507</v>
      </c>
      <c r="O5" s="99">
        <v>11.801971429096405</v>
      </c>
      <c r="P5" s="99">
        <v>27.436106393101657</v>
      </c>
      <c r="Q5" s="99">
        <v>36.911304852887419</v>
      </c>
      <c r="R5" s="99">
        <v>13.878630909389392</v>
      </c>
      <c r="S5" s="99">
        <v>26.399979611031078</v>
      </c>
      <c r="T5" s="99">
        <v>19.951640276440603</v>
      </c>
      <c r="U5" s="99">
        <v>17.926525651796965</v>
      </c>
      <c r="V5" s="99">
        <v>0</v>
      </c>
      <c r="W5" s="99">
        <v>0</v>
      </c>
      <c r="X5" s="99">
        <v>0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1.562399201185934E-2</v>
      </c>
      <c r="O9" s="123">
        <v>2.8252413551026364E-2</v>
      </c>
      <c r="P9" s="123">
        <v>2.4823239596911788E-2</v>
      </c>
      <c r="Q9" s="123">
        <v>1.1484609448183771E-2</v>
      </c>
      <c r="R9" s="123">
        <v>0</v>
      </c>
      <c r="S9" s="123">
        <v>1.2200288747241403E-2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3.093550418348149</v>
      </c>
      <c r="O11" s="99">
        <v>4.4850706512254348</v>
      </c>
      <c r="P11" s="99">
        <v>4.19016284395871</v>
      </c>
      <c r="Q11" s="99">
        <v>3.8014057273488278</v>
      </c>
      <c r="R11" s="99">
        <v>0</v>
      </c>
      <c r="S11" s="99">
        <v>3.6600866241724206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9.3322718398478374E-2</v>
      </c>
      <c r="J19" s="123">
        <v>9.5885278124743956E-2</v>
      </c>
      <c r="K19" s="123">
        <v>5.7923572153086696E-2</v>
      </c>
      <c r="L19" s="123">
        <v>0.11173421668911045</v>
      </c>
      <c r="M19" s="123">
        <v>0</v>
      </c>
      <c r="N19" s="123">
        <v>4.2323821355409325E-2</v>
      </c>
      <c r="O19" s="123">
        <v>0.32704198328567663</v>
      </c>
      <c r="P19" s="123">
        <v>0.33450182814956297</v>
      </c>
      <c r="Q19" s="123">
        <v>0.27930796728305063</v>
      </c>
      <c r="R19" s="123">
        <v>0.20169184085829889</v>
      </c>
      <c r="S19" s="123">
        <v>0.31704132054005812</v>
      </c>
      <c r="T19" s="123">
        <v>0.56085134426242622</v>
      </c>
      <c r="U19" s="123">
        <v>0.72531854496419135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2.0997611639657636</v>
      </c>
      <c r="J21" s="99">
        <v>2.0775143593694523</v>
      </c>
      <c r="K21" s="99">
        <v>1.8245925228222308</v>
      </c>
      <c r="L21" s="99">
        <v>2.2346843337822087</v>
      </c>
      <c r="M21" s="99">
        <v>0</v>
      </c>
      <c r="N21" s="99">
        <v>0.64462435602854196</v>
      </c>
      <c r="O21" s="99">
        <v>2.3333894313079178</v>
      </c>
      <c r="P21" s="99">
        <v>2.2585563436658496</v>
      </c>
      <c r="Q21" s="99">
        <v>1.9670412163976545</v>
      </c>
      <c r="R21" s="99">
        <v>1.83074132471379</v>
      </c>
      <c r="S21" s="99">
        <v>1.7945735124908953</v>
      </c>
      <c r="T21" s="99">
        <v>2.1312351081972194</v>
      </c>
      <c r="U21" s="99">
        <v>2.1759556348925742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23.471223404607322</v>
      </c>
      <c r="H24" s="118">
        <f t="shared" si="7"/>
        <v>22.696049164107698</v>
      </c>
      <c r="I24" s="118">
        <f t="shared" si="7"/>
        <v>21.146626896718441</v>
      </c>
      <c r="J24" s="118">
        <f t="shared" si="7"/>
        <v>20.502651728630401</v>
      </c>
      <c r="K24" s="118">
        <f t="shared" si="7"/>
        <v>15.725385964005151</v>
      </c>
      <c r="L24" s="118">
        <f t="shared" si="7"/>
        <v>17.728864609163935</v>
      </c>
      <c r="M24" s="118">
        <f t="shared" si="7"/>
        <v>14.092043238342081</v>
      </c>
      <c r="N24" s="118">
        <f t="shared" si="7"/>
        <v>5.5586403110006302</v>
      </c>
      <c r="O24" s="118">
        <f t="shared" si="7"/>
        <v>15.034027440626035</v>
      </c>
      <c r="P24" s="118">
        <f t="shared" si="7"/>
        <v>20.89218437400449</v>
      </c>
      <c r="Q24" s="118">
        <f t="shared" si="7"/>
        <v>16.948792091997412</v>
      </c>
      <c r="R24" s="118">
        <f t="shared" ref="R24:V24" si="8">R25+R28+R30+R39</f>
        <v>15.457023037932224</v>
      </c>
      <c r="S24" s="118">
        <f t="shared" si="8"/>
        <v>15.040761117784388</v>
      </c>
      <c r="T24" s="118">
        <f t="shared" si="8"/>
        <v>0</v>
      </c>
      <c r="U24" s="118">
        <f t="shared" si="8"/>
        <v>0</v>
      </c>
      <c r="V24" s="118">
        <f t="shared" si="8"/>
        <v>3.3313425798356322</v>
      </c>
      <c r="W24" s="118">
        <f t="shared" ref="W24:Y24" si="9">W25+W28+W30+W39</f>
        <v>9.8397660705048544</v>
      </c>
      <c r="X24" s="118">
        <f t="shared" si="9"/>
        <v>10.03693475669507</v>
      </c>
      <c r="Y24" s="118">
        <f t="shared" si="9"/>
        <v>8.2662712184512799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23.401622369240798</v>
      </c>
      <c r="H25" s="123">
        <f t="shared" si="10"/>
        <v>22.582451037942718</v>
      </c>
      <c r="I25" s="123">
        <f t="shared" si="10"/>
        <v>21.036532297635002</v>
      </c>
      <c r="J25" s="123">
        <f t="shared" si="10"/>
        <v>20.39547819624098</v>
      </c>
      <c r="K25" s="123">
        <f t="shared" si="10"/>
        <v>15.637210961547032</v>
      </c>
      <c r="L25" s="123">
        <f t="shared" si="10"/>
        <v>17.62480359458343</v>
      </c>
      <c r="M25" s="123">
        <f t="shared" si="10"/>
        <v>13.97637842895684</v>
      </c>
      <c r="N25" s="123">
        <f t="shared" si="10"/>
        <v>5.503938117269878</v>
      </c>
      <c r="O25" s="123">
        <f t="shared" si="10"/>
        <v>14.6789704398903</v>
      </c>
      <c r="P25" s="123">
        <f t="shared" si="10"/>
        <v>20.5320007241124</v>
      </c>
      <c r="Q25" s="123">
        <f t="shared" si="10"/>
        <v>16.657498994374237</v>
      </c>
      <c r="R25" s="123">
        <f t="shared" ref="R25:V25" si="11">SUM(R26:R27)</f>
        <v>15.242040037638285</v>
      </c>
      <c r="S25" s="123">
        <f t="shared" si="11"/>
        <v>14.705724082424556</v>
      </c>
      <c r="T25" s="123">
        <f t="shared" si="11"/>
        <v>0</v>
      </c>
      <c r="U25" s="123">
        <f t="shared" si="11"/>
        <v>0</v>
      </c>
      <c r="V25" s="123">
        <f t="shared" si="11"/>
        <v>2.6860437629275919</v>
      </c>
      <c r="W25" s="123">
        <f t="shared" ref="W25:Y25" si="12">SUM(W26:W27)</f>
        <v>9.3524382051064112</v>
      </c>
      <c r="X25" s="123">
        <f t="shared" si="12"/>
        <v>9.6708342290540177</v>
      </c>
      <c r="Y25" s="123">
        <f t="shared" si="12"/>
        <v>7.9169744369904782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23.401622369240798</v>
      </c>
      <c r="H26" s="99">
        <v>22.582451037942718</v>
      </c>
      <c r="I26" s="99">
        <v>21.036532297635002</v>
      </c>
      <c r="J26" s="99">
        <v>20.39547819624098</v>
      </c>
      <c r="K26" s="99">
        <v>15.637210961547032</v>
      </c>
      <c r="L26" s="99">
        <v>17.62480359458343</v>
      </c>
      <c r="M26" s="99">
        <v>13.97637842895684</v>
      </c>
      <c r="N26" s="99">
        <v>5.503938117269878</v>
      </c>
      <c r="O26" s="99">
        <v>14.6789704398903</v>
      </c>
      <c r="P26" s="99">
        <v>20.5320007241124</v>
      </c>
      <c r="Q26" s="99">
        <v>16.657498994374237</v>
      </c>
      <c r="R26" s="99">
        <v>15.242040037638285</v>
      </c>
      <c r="S26" s="99">
        <v>14.705724082424556</v>
      </c>
      <c r="T26" s="99">
        <v>0</v>
      </c>
      <c r="U26" s="99">
        <v>0</v>
      </c>
      <c r="V26" s="99">
        <v>2.6860437629275919</v>
      </c>
      <c r="W26" s="99">
        <v>9.3524382051064112</v>
      </c>
      <c r="X26" s="99">
        <v>9.6708342290540177</v>
      </c>
      <c r="Y26" s="99">
        <v>7.9169744369904782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1.8528519376290548E-2</v>
      </c>
      <c r="I30" s="123">
        <v>6.9966695924868769E-3</v>
      </c>
      <c r="J30" s="123">
        <v>1.3297637958190599E-2</v>
      </c>
      <c r="K30" s="123">
        <v>1.7204872669464622E-2</v>
      </c>
      <c r="L30" s="123">
        <v>1.7309141180606676E-2</v>
      </c>
      <c r="M30" s="123">
        <v>1.3917475442648219E-2</v>
      </c>
      <c r="N30" s="123">
        <v>1.1706907921847299E-2</v>
      </c>
      <c r="O30" s="123">
        <v>2.7142804733594643E-2</v>
      </c>
      <c r="P30" s="123">
        <v>2.5945280767546191E-2</v>
      </c>
      <c r="Q30" s="123">
        <v>1.4919174754116278E-2</v>
      </c>
      <c r="R30" s="123">
        <v>1.0401591515034872E-2</v>
      </c>
      <c r="S30" s="123">
        <v>1.6449827524370429E-2</v>
      </c>
      <c r="T30" s="123">
        <v>0</v>
      </c>
      <c r="U30" s="123">
        <v>0</v>
      </c>
      <c r="V30" s="123">
        <v>2.3503757703446183E-2</v>
      </c>
      <c r="W30" s="123">
        <v>1.6600390193171093E-2</v>
      </c>
      <c r="X30" s="123">
        <v>1.4071568792032365E-2</v>
      </c>
      <c r="Y30" s="123">
        <v>1.2696117759989444E-2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4.5654271743179908</v>
      </c>
      <c r="I31" s="99">
        <v>4.2749651210094815</v>
      </c>
      <c r="J31" s="99">
        <v>4.5123318138126765</v>
      </c>
      <c r="K31" s="99">
        <v>4.7549966840232845</v>
      </c>
      <c r="L31" s="99">
        <v>4.4030127878168237</v>
      </c>
      <c r="M31" s="99">
        <v>3.5829767334017695</v>
      </c>
      <c r="N31" s="99">
        <v>3.093550418348149</v>
      </c>
      <c r="O31" s="99">
        <v>4.4850706512254348</v>
      </c>
      <c r="P31" s="99">
        <v>4.19016284395871</v>
      </c>
      <c r="Q31" s="99">
        <v>3.8014057273488273</v>
      </c>
      <c r="R31" s="99">
        <v>3.6301554387471699</v>
      </c>
      <c r="S31" s="99">
        <v>3.6600866241724206</v>
      </c>
      <c r="T31" s="99">
        <v>0</v>
      </c>
      <c r="U31" s="99">
        <v>0</v>
      </c>
      <c r="V31" s="99">
        <v>3.5216463625663534</v>
      </c>
      <c r="W31" s="99">
        <v>3.5448217827879192</v>
      </c>
      <c r="X31" s="99">
        <v>3.6252687200958134</v>
      </c>
      <c r="Y31" s="99">
        <v>3.6301094597609262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0.84047569658070109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0.67804540871484553</v>
      </c>
      <c r="Y32" s="99">
        <v>0.57725335376457154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0.84047569658070109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0.67804540871484553</v>
      </c>
      <c r="Y33" s="102">
        <v>0.57725335376457154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6.9601035366524802E-2</v>
      </c>
      <c r="H39" s="123">
        <v>9.506960678868949E-2</v>
      </c>
      <c r="I39" s="123">
        <v>0.10309792949095402</v>
      </c>
      <c r="J39" s="123">
        <v>9.3875894431232634E-2</v>
      </c>
      <c r="K39" s="123">
        <v>7.0970129788653052E-2</v>
      </c>
      <c r="L39" s="123">
        <v>8.6751873399899024E-2</v>
      </c>
      <c r="M39" s="123">
        <v>0.10174733394259294</v>
      </c>
      <c r="N39" s="123">
        <v>4.2995285808904653E-2</v>
      </c>
      <c r="O39" s="123">
        <v>0.32791419600214095</v>
      </c>
      <c r="P39" s="123">
        <v>0.33423836912454358</v>
      </c>
      <c r="Q39" s="123">
        <v>0.27637392286905821</v>
      </c>
      <c r="R39" s="123">
        <v>0.20458140877890488</v>
      </c>
      <c r="S39" s="123">
        <v>0.31858720783546224</v>
      </c>
      <c r="T39" s="123">
        <v>0</v>
      </c>
      <c r="U39" s="123">
        <v>0</v>
      </c>
      <c r="V39" s="123">
        <v>0.62179505920459399</v>
      </c>
      <c r="W39" s="123">
        <v>0.47072747520527186</v>
      </c>
      <c r="X39" s="123">
        <v>0.35202895884902113</v>
      </c>
      <c r="Y39" s="123">
        <v>0.33660066370081193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2.1228315786790062</v>
      </c>
      <c r="H40" s="99">
        <v>2.0548378169064114</v>
      </c>
      <c r="I40" s="99">
        <v>2.0997611639657636</v>
      </c>
      <c r="J40" s="99">
        <v>2.0775143593694527</v>
      </c>
      <c r="K40" s="99">
        <v>1.8245925228222311</v>
      </c>
      <c r="L40" s="99">
        <v>2.2346843337822087</v>
      </c>
      <c r="M40" s="99">
        <v>2.0679699363595425</v>
      </c>
      <c r="N40" s="99">
        <v>0.64462435602854196</v>
      </c>
      <c r="O40" s="99">
        <v>2.3333894313079173</v>
      </c>
      <c r="P40" s="99">
        <v>2.2585563436658491</v>
      </c>
      <c r="Q40" s="99">
        <v>1.9670412163976545</v>
      </c>
      <c r="R40" s="99">
        <v>1.8307413247137896</v>
      </c>
      <c r="S40" s="99">
        <v>1.7945735124908953</v>
      </c>
      <c r="T40" s="99">
        <v>0</v>
      </c>
      <c r="U40" s="99">
        <v>0</v>
      </c>
      <c r="V40" s="99">
        <v>2.4734237089598672</v>
      </c>
      <c r="W40" s="99">
        <v>2.354485533639342</v>
      </c>
      <c r="X40" s="99">
        <v>2.1763178583941656</v>
      </c>
      <c r="Y40" s="99">
        <v>1.9368681047826128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28.90571929733466</v>
      </c>
      <c r="D43" s="118">
        <f t="shared" si="14"/>
        <v>29.34221031143468</v>
      </c>
      <c r="E43" s="118">
        <f t="shared" si="14"/>
        <v>34.197270974506345</v>
      </c>
      <c r="F43" s="118">
        <f t="shared" si="14"/>
        <v>31.422289687878195</v>
      </c>
      <c r="G43" s="118">
        <f t="shared" si="14"/>
        <v>32.372085619076628</v>
      </c>
      <c r="H43" s="118">
        <f t="shared" si="14"/>
        <v>31.387258604296367</v>
      </c>
      <c r="I43" s="118">
        <f t="shared" si="14"/>
        <v>28.744145716749124</v>
      </c>
      <c r="J43" s="118">
        <f t="shared" si="14"/>
        <v>28.246892059435829</v>
      </c>
      <c r="K43" s="118">
        <f t="shared" si="14"/>
        <v>24.021113336835143</v>
      </c>
      <c r="L43" s="118">
        <f t="shared" si="14"/>
        <v>22.006896809711201</v>
      </c>
      <c r="M43" s="118">
        <f t="shared" si="14"/>
        <v>30.696735926295045</v>
      </c>
      <c r="N43" s="118">
        <f t="shared" si="14"/>
        <v>23.521525644524989</v>
      </c>
      <c r="O43" s="118">
        <f t="shared" si="14"/>
        <v>11.386900161260838</v>
      </c>
      <c r="P43" s="118">
        <f t="shared" si="14"/>
        <v>10.899353330571923</v>
      </c>
      <c r="Q43" s="118">
        <f t="shared" si="14"/>
        <v>15.551791063007657</v>
      </c>
      <c r="R43" s="118">
        <f t="shared" ref="R43:V43" si="15">R44+R47+R49+R58</f>
        <v>13.838982764373837</v>
      </c>
      <c r="S43" s="118">
        <f t="shared" si="15"/>
        <v>14.269268456958129</v>
      </c>
      <c r="T43" s="118">
        <f t="shared" si="15"/>
        <v>12.239453731189011</v>
      </c>
      <c r="U43" s="118">
        <f t="shared" si="15"/>
        <v>13.529579738263589</v>
      </c>
      <c r="V43" s="118">
        <f t="shared" si="15"/>
        <v>15.043436699563205</v>
      </c>
      <c r="W43" s="118">
        <f t="shared" ref="W43:Y43" si="16">W44+W47+W49+W58</f>
        <v>12.856472416678187</v>
      </c>
      <c r="X43" s="118">
        <f t="shared" si="16"/>
        <v>14.812563959293264</v>
      </c>
      <c r="Y43" s="118">
        <f t="shared" si="16"/>
        <v>10.712146302587737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28.748801784088453</v>
      </c>
      <c r="D44" s="123">
        <f t="shared" si="17"/>
        <v>29.194570279341146</v>
      </c>
      <c r="E44" s="123">
        <f t="shared" si="17"/>
        <v>34.028427855543889</v>
      </c>
      <c r="F44" s="123">
        <f t="shared" si="17"/>
        <v>31.295226934310627</v>
      </c>
      <c r="G44" s="123">
        <f t="shared" si="17"/>
        <v>32.241613544778545</v>
      </c>
      <c r="H44" s="123">
        <f t="shared" si="17"/>
        <v>31.269169152944674</v>
      </c>
      <c r="I44" s="123">
        <f t="shared" si="17"/>
        <v>28.60870837791898</v>
      </c>
      <c r="J44" s="123">
        <f t="shared" si="17"/>
        <v>27.680552271750123</v>
      </c>
      <c r="K44" s="123">
        <f t="shared" si="17"/>
        <v>23.685794460139423</v>
      </c>
      <c r="L44" s="123">
        <f t="shared" si="17"/>
        <v>21.518702792685961</v>
      </c>
      <c r="M44" s="123">
        <f t="shared" si="17"/>
        <v>29.945579479626062</v>
      </c>
      <c r="N44" s="123">
        <f t="shared" si="17"/>
        <v>22.811169958188021</v>
      </c>
      <c r="O44" s="123">
        <f t="shared" si="17"/>
        <v>10.663600351045664</v>
      </c>
      <c r="P44" s="123">
        <f t="shared" si="17"/>
        <v>10.481794536362127</v>
      </c>
      <c r="Q44" s="123">
        <f t="shared" si="17"/>
        <v>15.551791063007657</v>
      </c>
      <c r="R44" s="123">
        <f t="shared" ref="R44:V44" si="18">SUM(R45:R46)</f>
        <v>13.535146761335881</v>
      </c>
      <c r="S44" s="123">
        <f t="shared" si="18"/>
        <v>13.750881056080434</v>
      </c>
      <c r="T44" s="123">
        <f t="shared" si="18"/>
        <v>11.459044807268901</v>
      </c>
      <c r="U44" s="123">
        <f t="shared" si="18"/>
        <v>12.569553939486404</v>
      </c>
      <c r="V44" s="123">
        <f t="shared" si="18"/>
        <v>13.914276390542668</v>
      </c>
      <c r="W44" s="123">
        <f t="shared" ref="W44:Y44" si="19">SUM(W45:W46)</f>
        <v>11.662999343086378</v>
      </c>
      <c r="X44" s="123">
        <f t="shared" si="19"/>
        <v>13.252446248598718</v>
      </c>
      <c r="Y44" s="123">
        <f t="shared" si="19"/>
        <v>8.7624319539562858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28.748801784088453</v>
      </c>
      <c r="D45" s="99">
        <v>29.194570279341146</v>
      </c>
      <c r="E45" s="99">
        <v>34.028427855543889</v>
      </c>
      <c r="F45" s="99">
        <v>31.295226934310627</v>
      </c>
      <c r="G45" s="99">
        <v>32.241613544778545</v>
      </c>
      <c r="H45" s="99">
        <v>31.269169152944674</v>
      </c>
      <c r="I45" s="99">
        <v>28.60870837791898</v>
      </c>
      <c r="J45" s="99">
        <v>27.680552271750123</v>
      </c>
      <c r="K45" s="99">
        <v>23.685794460139423</v>
      </c>
      <c r="L45" s="99">
        <v>21.518702792685961</v>
      </c>
      <c r="M45" s="99">
        <v>29.945579479626062</v>
      </c>
      <c r="N45" s="99">
        <v>22.811169958188021</v>
      </c>
      <c r="O45" s="99">
        <v>10.663600351045664</v>
      </c>
      <c r="P45" s="99">
        <v>10.481794536362127</v>
      </c>
      <c r="Q45" s="99">
        <v>15.551791063007657</v>
      </c>
      <c r="R45" s="99">
        <v>13.535146761335881</v>
      </c>
      <c r="S45" s="99">
        <v>13.750881056080434</v>
      </c>
      <c r="T45" s="99">
        <v>11.459044807268901</v>
      </c>
      <c r="U45" s="99">
        <v>12.569553939486404</v>
      </c>
      <c r="V45" s="99">
        <v>13.914276390542668</v>
      </c>
      <c r="W45" s="99">
        <v>11.662999343086378</v>
      </c>
      <c r="X45" s="99">
        <v>13.252446248598718</v>
      </c>
      <c r="Y45" s="99">
        <v>8.7624319539562858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9.0551698853089696E-2</v>
      </c>
      <c r="D49" s="123">
        <v>9.7786783467988608E-2</v>
      </c>
      <c r="E49" s="123">
        <v>0.1068863664504657</v>
      </c>
      <c r="F49" s="123">
        <v>5.1779653061432084E-2</v>
      </c>
      <c r="G49" s="123">
        <v>4.5712105750521891E-2</v>
      </c>
      <c r="H49" s="123">
        <v>2.3671268712702091E-2</v>
      </c>
      <c r="I49" s="123">
        <v>3.2830520806851705E-2</v>
      </c>
      <c r="J49" s="123">
        <v>0.47246264160336893</v>
      </c>
      <c r="K49" s="123">
        <v>0.26474483773423924</v>
      </c>
      <c r="L49" s="123">
        <v>0.40184830500362179</v>
      </c>
      <c r="M49" s="123">
        <v>0.64928087056109607</v>
      </c>
      <c r="N49" s="123">
        <v>0.66720455190297157</v>
      </c>
      <c r="O49" s="123">
        <v>0.395461667739121</v>
      </c>
      <c r="P49" s="123">
        <v>8.3094430064106273E-2</v>
      </c>
      <c r="Q49" s="123">
        <v>0</v>
      </c>
      <c r="R49" s="123">
        <v>0.10109297632225489</v>
      </c>
      <c r="S49" s="123">
        <v>0.19861612826775044</v>
      </c>
      <c r="T49" s="123">
        <v>0.19648441341146358</v>
      </c>
      <c r="U49" s="123">
        <v>0.33121519922460874</v>
      </c>
      <c r="V49" s="123">
        <v>0.50617535101045474</v>
      </c>
      <c r="W49" s="123">
        <v>0.72269461727298245</v>
      </c>
      <c r="X49" s="123">
        <v>1.2080560483066043</v>
      </c>
      <c r="Y49" s="123">
        <v>1.6130395296424112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6.3152525290509782</v>
      </c>
      <c r="D50" s="99">
        <v>6.0953085437899146</v>
      </c>
      <c r="E50" s="99">
        <v>6.2754804121963881</v>
      </c>
      <c r="F50" s="99">
        <v>6.1626660672358655</v>
      </c>
      <c r="G50" s="99">
        <v>5.8726287182869266</v>
      </c>
      <c r="H50" s="99">
        <v>5.7097072740763508</v>
      </c>
      <c r="I50" s="99">
        <v>5.4524796883448579</v>
      </c>
      <c r="J50" s="99">
        <v>5.9160778113857617</v>
      </c>
      <c r="K50" s="99">
        <v>6.0301143968065585</v>
      </c>
      <c r="L50" s="99">
        <v>5.6235291356555557</v>
      </c>
      <c r="M50" s="99">
        <v>5.7259810963451416</v>
      </c>
      <c r="N50" s="99">
        <v>5.3924913505380507</v>
      </c>
      <c r="O50" s="99">
        <v>4.5557781046818802</v>
      </c>
      <c r="P50" s="99">
        <v>4.5978917968805471</v>
      </c>
      <c r="Q50" s="99">
        <v>0</v>
      </c>
      <c r="R50" s="99">
        <v>4.9090970673567966</v>
      </c>
      <c r="S50" s="99">
        <v>3.9459555092119958</v>
      </c>
      <c r="T50" s="99">
        <v>3.9253519911346508</v>
      </c>
      <c r="U50" s="99">
        <v>4.1746472484877488</v>
      </c>
      <c r="V50" s="99">
        <v>3.8160048494159495</v>
      </c>
      <c r="W50" s="99">
        <v>3.9857325970042639</v>
      </c>
      <c r="X50" s="99">
        <v>4.7647644496487533</v>
      </c>
      <c r="Y50" s="99">
        <v>4.3835215767941795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1.261119989091092</v>
      </c>
      <c r="D51" s="99">
        <v>0</v>
      </c>
      <c r="E51" s="99">
        <v>1.2436851806170648</v>
      </c>
      <c r="F51" s="99">
        <v>0</v>
      </c>
      <c r="G51" s="99">
        <v>0</v>
      </c>
      <c r="H51" s="99">
        <v>0</v>
      </c>
      <c r="I51" s="99">
        <v>1.1213714004576532</v>
      </c>
      <c r="J51" s="99">
        <v>1.2087080798275844</v>
      </c>
      <c r="K51" s="99">
        <v>1.2306896572910671</v>
      </c>
      <c r="L51" s="99">
        <v>1.1495985571132119</v>
      </c>
      <c r="M51" s="99">
        <v>1.1634102651097438</v>
      </c>
      <c r="N51" s="99">
        <v>0.92326299787699884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0.69031950351986038</v>
      </c>
      <c r="U51" s="99">
        <v>0.68841128437538446</v>
      </c>
      <c r="V51" s="99">
        <v>0.57142646006400155</v>
      </c>
      <c r="W51" s="99">
        <v>0.73334577148634561</v>
      </c>
      <c r="X51" s="99">
        <v>0.94743725791494715</v>
      </c>
      <c r="Y51" s="99">
        <v>0.72059797687586369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1.261119989091092</v>
      </c>
      <c r="D52" s="102">
        <v>0</v>
      </c>
      <c r="E52" s="102">
        <v>1.2436851806170648</v>
      </c>
      <c r="F52" s="102">
        <v>0</v>
      </c>
      <c r="G52" s="102">
        <v>0</v>
      </c>
      <c r="H52" s="102">
        <v>0</v>
      </c>
      <c r="I52" s="102">
        <v>1.1213714004576532</v>
      </c>
      <c r="J52" s="102">
        <v>1.2087080798275844</v>
      </c>
      <c r="K52" s="102">
        <v>1.2306896572910671</v>
      </c>
      <c r="L52" s="102">
        <v>1.1495985571132119</v>
      </c>
      <c r="M52" s="102">
        <v>1.1634102651097438</v>
      </c>
      <c r="N52" s="102">
        <v>0.92326299787699884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0.69031950351986038</v>
      </c>
      <c r="U52" s="102">
        <v>0.68841128437538446</v>
      </c>
      <c r="V52" s="102">
        <v>0.57142646006400155</v>
      </c>
      <c r="W52" s="102">
        <v>0.73334577148634561</v>
      </c>
      <c r="X52" s="102">
        <v>0.94743725791494715</v>
      </c>
      <c r="Y52" s="102">
        <v>0.72059797687586369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6.6365814393115397E-2</v>
      </c>
      <c r="D58" s="123">
        <v>4.9853248625544258E-2</v>
      </c>
      <c r="E58" s="123">
        <v>6.195675251199094E-2</v>
      </c>
      <c r="F58" s="123">
        <v>7.5283100506136652E-2</v>
      </c>
      <c r="G58" s="123">
        <v>8.475996854755577E-2</v>
      </c>
      <c r="H58" s="123">
        <v>9.4418182638988629E-2</v>
      </c>
      <c r="I58" s="123">
        <v>0.10260681802329183</v>
      </c>
      <c r="J58" s="123">
        <v>9.3877146082337812E-2</v>
      </c>
      <c r="K58" s="123">
        <v>7.0574038961480401E-2</v>
      </c>
      <c r="L58" s="123">
        <v>8.6345712021618087E-2</v>
      </c>
      <c r="M58" s="123">
        <v>0.10187557610788485</v>
      </c>
      <c r="N58" s="123">
        <v>4.3151134433995909E-2</v>
      </c>
      <c r="O58" s="123">
        <v>0.32783814247605253</v>
      </c>
      <c r="P58" s="123">
        <v>0.33446436414568964</v>
      </c>
      <c r="Q58" s="123">
        <v>0</v>
      </c>
      <c r="R58" s="123">
        <v>0.20274302671570174</v>
      </c>
      <c r="S58" s="123">
        <v>0.31977127260994387</v>
      </c>
      <c r="T58" s="123">
        <v>0.58392451050864702</v>
      </c>
      <c r="U58" s="123">
        <v>0.62881059955257601</v>
      </c>
      <c r="V58" s="123">
        <v>0.62298495801008291</v>
      </c>
      <c r="W58" s="123">
        <v>0.47077845631882687</v>
      </c>
      <c r="X58" s="123">
        <v>0.3520616623879429</v>
      </c>
      <c r="Y58" s="123">
        <v>0.33667481898904134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2.0834970960074051</v>
      </c>
      <c r="D59" s="99">
        <v>2.1602994511375866</v>
      </c>
      <c r="E59" s="99">
        <v>2.070341813846845</v>
      </c>
      <c r="F59" s="99">
        <v>2.3261709660447591</v>
      </c>
      <c r="G59" s="99">
        <v>2.1228315786790066</v>
      </c>
      <c r="H59" s="99">
        <v>2.0548378169064105</v>
      </c>
      <c r="I59" s="99">
        <v>2.0997611639657641</v>
      </c>
      <c r="J59" s="99">
        <v>2.0775143593694523</v>
      </c>
      <c r="K59" s="99">
        <v>1.8245925228222313</v>
      </c>
      <c r="L59" s="99">
        <v>2.2346843337822087</v>
      </c>
      <c r="M59" s="99">
        <v>2.0679699363595425</v>
      </c>
      <c r="N59" s="99">
        <v>0.64462435602854196</v>
      </c>
      <c r="O59" s="99">
        <v>2.3333894313079182</v>
      </c>
      <c r="P59" s="99">
        <v>2.2585563436658496</v>
      </c>
      <c r="Q59" s="99">
        <v>0</v>
      </c>
      <c r="R59" s="99">
        <v>1.83074132471379</v>
      </c>
      <c r="S59" s="99">
        <v>1.794573512490895</v>
      </c>
      <c r="T59" s="99">
        <v>2.1312351081972194</v>
      </c>
      <c r="U59" s="99">
        <v>2.1759556348925742</v>
      </c>
      <c r="V59" s="99">
        <v>2.4734237089598672</v>
      </c>
      <c r="W59" s="99">
        <v>2.354485533639342</v>
      </c>
      <c r="X59" s="99">
        <v>2.1763178583941651</v>
      </c>
      <c r="Y59" s="99">
        <v>1.9368681047826126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17.343186278251274</v>
      </c>
      <c r="D62" s="118">
        <f t="shared" si="21"/>
        <v>15.219982564035185</v>
      </c>
      <c r="E62" s="118">
        <f t="shared" si="21"/>
        <v>17.54521859381131</v>
      </c>
      <c r="F62" s="118">
        <f t="shared" si="21"/>
        <v>16.432553296176479</v>
      </c>
      <c r="G62" s="118">
        <f t="shared" si="21"/>
        <v>19.274363615764909</v>
      </c>
      <c r="H62" s="118">
        <f t="shared" si="21"/>
        <v>22.735433070147241</v>
      </c>
      <c r="I62" s="118">
        <f t="shared" si="21"/>
        <v>20.311979045982852</v>
      </c>
      <c r="J62" s="118">
        <f t="shared" si="21"/>
        <v>18.202978902122247</v>
      </c>
      <c r="K62" s="118">
        <f t="shared" si="21"/>
        <v>17.906591877084008</v>
      </c>
      <c r="L62" s="118">
        <f t="shared" si="21"/>
        <v>15.590244553521645</v>
      </c>
      <c r="M62" s="118">
        <f t="shared" si="21"/>
        <v>19.193456119529994</v>
      </c>
      <c r="N62" s="118">
        <f t="shared" si="21"/>
        <v>15.633952167834426</v>
      </c>
      <c r="O62" s="118">
        <f t="shared" si="21"/>
        <v>10.068684263006157</v>
      </c>
      <c r="P62" s="118">
        <f t="shared" si="21"/>
        <v>8.7708876236800837</v>
      </c>
      <c r="Q62" s="118">
        <f t="shared" si="21"/>
        <v>11.763381001386856</v>
      </c>
      <c r="R62" s="118">
        <f t="shared" ref="R62:V62" si="22">R63+R66+R68+R77</f>
        <v>9.9376222373399035</v>
      </c>
      <c r="S62" s="118">
        <f t="shared" si="22"/>
        <v>9.7896421554757342</v>
      </c>
      <c r="T62" s="118">
        <f t="shared" si="22"/>
        <v>7.9913045672375702</v>
      </c>
      <c r="U62" s="118">
        <f t="shared" si="22"/>
        <v>8.2123164442930356</v>
      </c>
      <c r="V62" s="118">
        <f t="shared" si="22"/>
        <v>8.4498094551216791</v>
      </c>
      <c r="W62" s="118">
        <f t="shared" ref="W62:Y62" si="23">W63+W66+W68+W77</f>
        <v>9.1442587952294119</v>
      </c>
      <c r="X62" s="118">
        <f t="shared" si="23"/>
        <v>8.3462830226251317</v>
      </c>
      <c r="Y62" s="118">
        <f t="shared" si="23"/>
        <v>6.4278655875942201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17.240115411696891</v>
      </c>
      <c r="D63" s="123">
        <f t="shared" si="24"/>
        <v>14.989047858202364</v>
      </c>
      <c r="E63" s="123">
        <f t="shared" si="24"/>
        <v>17.246942758573365</v>
      </c>
      <c r="F63" s="123">
        <f t="shared" si="24"/>
        <v>16.120282750292301</v>
      </c>
      <c r="G63" s="123">
        <f t="shared" si="24"/>
        <v>18.935990077488903</v>
      </c>
      <c r="H63" s="123">
        <f t="shared" si="24"/>
        <v>22.363439174492953</v>
      </c>
      <c r="I63" s="123">
        <f t="shared" si="24"/>
        <v>20.015026245130642</v>
      </c>
      <c r="J63" s="123">
        <f t="shared" si="24"/>
        <v>17.970819258021436</v>
      </c>
      <c r="K63" s="123">
        <f t="shared" si="24"/>
        <v>17.70459544873847</v>
      </c>
      <c r="L63" s="123">
        <f t="shared" si="24"/>
        <v>15.460435328482751</v>
      </c>
      <c r="M63" s="123">
        <f t="shared" si="24"/>
        <v>19.09083611656369</v>
      </c>
      <c r="N63" s="123">
        <f t="shared" si="24"/>
        <v>15.521045747806122</v>
      </c>
      <c r="O63" s="123">
        <f t="shared" si="24"/>
        <v>9.9342518160948696</v>
      </c>
      <c r="P63" s="123">
        <f t="shared" si="24"/>
        <v>8.6515313717213331</v>
      </c>
      <c r="Q63" s="123">
        <f t="shared" si="24"/>
        <v>11.587377626683161</v>
      </c>
      <c r="R63" s="123">
        <f t="shared" ref="R63:V63" si="25">SUM(R64:R65)</f>
        <v>9.7142073222306706</v>
      </c>
      <c r="S63" s="123">
        <f t="shared" si="25"/>
        <v>9.4959025396260266</v>
      </c>
      <c r="T63" s="123">
        <f t="shared" si="25"/>
        <v>7.7642937394002365</v>
      </c>
      <c r="U63" s="123">
        <f t="shared" si="25"/>
        <v>8.0641055463740692</v>
      </c>
      <c r="V63" s="123">
        <f t="shared" si="25"/>
        <v>8.3343673590127008</v>
      </c>
      <c r="W63" s="123">
        <f t="shared" ref="W63:Y63" si="26">SUM(W64:W65)</f>
        <v>8.9952829937047181</v>
      </c>
      <c r="X63" s="123">
        <f t="shared" si="26"/>
        <v>8.1696590220253853</v>
      </c>
      <c r="Y63" s="123">
        <f t="shared" si="26"/>
        <v>6.2040511214157785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17.240115411696891</v>
      </c>
      <c r="D64" s="99">
        <v>14.989047858202364</v>
      </c>
      <c r="E64" s="99">
        <v>17.246942758573365</v>
      </c>
      <c r="F64" s="99">
        <v>16.120282750292301</v>
      </c>
      <c r="G64" s="99">
        <v>18.935990077488903</v>
      </c>
      <c r="H64" s="99">
        <v>22.363439174492953</v>
      </c>
      <c r="I64" s="99">
        <v>20.015026245130642</v>
      </c>
      <c r="J64" s="99">
        <v>17.970819258021436</v>
      </c>
      <c r="K64" s="99">
        <v>17.70459544873847</v>
      </c>
      <c r="L64" s="99">
        <v>15.460435328482751</v>
      </c>
      <c r="M64" s="99">
        <v>19.09083611656369</v>
      </c>
      <c r="N64" s="99">
        <v>15.521045747806122</v>
      </c>
      <c r="O64" s="99">
        <v>9.9342518160948696</v>
      </c>
      <c r="P64" s="99">
        <v>8.6515313717213331</v>
      </c>
      <c r="Q64" s="99">
        <v>11.587377626683161</v>
      </c>
      <c r="R64" s="99">
        <v>9.7142073222306706</v>
      </c>
      <c r="S64" s="99">
        <v>9.4959025396260266</v>
      </c>
      <c r="T64" s="99">
        <v>7.7642937394002365</v>
      </c>
      <c r="U64" s="99">
        <v>8.0641055463740692</v>
      </c>
      <c r="V64" s="99">
        <v>8.3343673590127008</v>
      </c>
      <c r="W64" s="99">
        <v>8.9952829937047181</v>
      </c>
      <c r="X64" s="99">
        <v>8.1696590220253853</v>
      </c>
      <c r="Y64" s="99">
        <v>6.2040511214157785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9.1884409614127735E-2</v>
      </c>
      <c r="D68" s="123">
        <v>0.20766927493254037</v>
      </c>
      <c r="E68" s="123">
        <v>0.27078164801826371</v>
      </c>
      <c r="F68" s="123">
        <v>0.2860007876080205</v>
      </c>
      <c r="G68" s="123">
        <v>0.30989582923256237</v>
      </c>
      <c r="H68" s="123">
        <v>0.34145007544764039</v>
      </c>
      <c r="I68" s="123">
        <v>0.27339637626533586</v>
      </c>
      <c r="J68" s="123">
        <v>0.2147771997630164</v>
      </c>
      <c r="K68" s="123">
        <v>0.18651422957038355</v>
      </c>
      <c r="L68" s="123">
        <v>0.11689133322418414</v>
      </c>
      <c r="M68" s="123">
        <v>9.2360175412296783E-2</v>
      </c>
      <c r="N68" s="123">
        <v>9.9845434082786289E-2</v>
      </c>
      <c r="O68" s="123">
        <v>0.11836858462721966</v>
      </c>
      <c r="P68" s="123">
        <v>9.7136838227280364E-2</v>
      </c>
      <c r="Q68" s="123">
        <v>0.14672585649017147</v>
      </c>
      <c r="R68" s="123">
        <v>0.16578459748163077</v>
      </c>
      <c r="S68" s="123">
        <v>0.25556755034826728</v>
      </c>
      <c r="T68" s="123">
        <v>0.19360240549345392</v>
      </c>
      <c r="U68" s="123">
        <v>0.11966520457297258</v>
      </c>
      <c r="V68" s="123">
        <v>9.3492049964550045E-2</v>
      </c>
      <c r="W68" s="123">
        <v>0.11097961354771456</v>
      </c>
      <c r="X68" s="123">
        <v>0.12919314157683406</v>
      </c>
      <c r="Y68" s="123">
        <v>0.16291633907538458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3.734444933602763</v>
      </c>
      <c r="D69" s="99">
        <v>3.1044864282760209</v>
      </c>
      <c r="E69" s="99">
        <v>3.1750442427083758</v>
      </c>
      <c r="F69" s="99">
        <v>3.1062671568131424</v>
      </c>
      <c r="G69" s="99">
        <v>3.3633225872077048</v>
      </c>
      <c r="H69" s="99">
        <v>3.9879318297234039</v>
      </c>
      <c r="I69" s="99">
        <v>3.7232714960999562</v>
      </c>
      <c r="J69" s="99">
        <v>3.7124795146072045</v>
      </c>
      <c r="K69" s="99">
        <v>4.3167789852577574</v>
      </c>
      <c r="L69" s="99">
        <v>3.8569152517268921</v>
      </c>
      <c r="M69" s="99">
        <v>3.5221056053400006</v>
      </c>
      <c r="N69" s="99">
        <v>3.2922136311428303</v>
      </c>
      <c r="O69" s="99">
        <v>3.4529343340780345</v>
      </c>
      <c r="P69" s="99">
        <v>3.072557282004392</v>
      </c>
      <c r="Q69" s="99">
        <v>3.1844812725589184</v>
      </c>
      <c r="R69" s="99">
        <v>2.8399810550312776</v>
      </c>
      <c r="S69" s="99">
        <v>3.1657123364102402</v>
      </c>
      <c r="T69" s="99">
        <v>2.9868428896330683</v>
      </c>
      <c r="U69" s="99">
        <v>2.8722290123346368</v>
      </c>
      <c r="V69" s="99">
        <v>2.874475120780172</v>
      </c>
      <c r="W69" s="99">
        <v>2.9171439086821271</v>
      </c>
      <c r="X69" s="99">
        <v>2.9915208625288199</v>
      </c>
      <c r="Y69" s="99">
        <v>3.0803142336130063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0.30861525939028173</v>
      </c>
      <c r="E70" s="99">
        <v>0.4855392154785389</v>
      </c>
      <c r="F70" s="99">
        <v>0.37220055588730738</v>
      </c>
      <c r="G70" s="99">
        <v>0.74942050472916932</v>
      </c>
      <c r="H70" s="99">
        <v>0.82139117230453895</v>
      </c>
      <c r="I70" s="99">
        <v>0.7695303843724387</v>
      </c>
      <c r="J70" s="99">
        <v>0.74900074212871603</v>
      </c>
      <c r="K70" s="99">
        <v>0.89888957975604866</v>
      </c>
      <c r="L70" s="99">
        <v>0.79695014396046815</v>
      </c>
      <c r="M70" s="99">
        <v>0.70387918622229373</v>
      </c>
      <c r="N70" s="99">
        <v>0.54904360322049661</v>
      </c>
      <c r="O70" s="99">
        <v>0.64180788544528089</v>
      </c>
      <c r="P70" s="99">
        <v>0.54821380939862785</v>
      </c>
      <c r="Q70" s="99">
        <v>0.55510429542951489</v>
      </c>
      <c r="R70" s="99">
        <v>0</v>
      </c>
      <c r="S70" s="99">
        <v>0.62371977692531155</v>
      </c>
      <c r="T70" s="99">
        <v>0.54138702374712355</v>
      </c>
      <c r="U70" s="99">
        <v>0.47031130233005924</v>
      </c>
      <c r="V70" s="99">
        <v>0.44471873732119382</v>
      </c>
      <c r="W70" s="99">
        <v>0.54312133428822273</v>
      </c>
      <c r="X70" s="99">
        <v>0.56963828352169976</v>
      </c>
      <c r="Y70" s="99">
        <v>0.50522863148602815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0.30861525939028173</v>
      </c>
      <c r="E71" s="102">
        <v>0.4855392154785389</v>
      </c>
      <c r="F71" s="102">
        <v>0.37220055588730738</v>
      </c>
      <c r="G71" s="102">
        <v>0.74942050472916932</v>
      </c>
      <c r="H71" s="102">
        <v>0.82139117230453895</v>
      </c>
      <c r="I71" s="102">
        <v>0.7695303843724387</v>
      </c>
      <c r="J71" s="102">
        <v>0.74900074212871603</v>
      </c>
      <c r="K71" s="102">
        <v>0.89888957975604866</v>
      </c>
      <c r="L71" s="102">
        <v>0.79695014396046815</v>
      </c>
      <c r="M71" s="102">
        <v>0.70387918622229373</v>
      </c>
      <c r="N71" s="102">
        <v>0.54904360322049661</v>
      </c>
      <c r="O71" s="102">
        <v>0.64180788544528089</v>
      </c>
      <c r="P71" s="102">
        <v>0.54821380939862785</v>
      </c>
      <c r="Q71" s="102">
        <v>0.55510429542951489</v>
      </c>
      <c r="R71" s="102">
        <v>0</v>
      </c>
      <c r="S71" s="102">
        <v>0.62371977692531155</v>
      </c>
      <c r="T71" s="102">
        <v>0.54138702374712355</v>
      </c>
      <c r="U71" s="102">
        <v>0.47031130233005924</v>
      </c>
      <c r="V71" s="102">
        <v>0.44471873732119382</v>
      </c>
      <c r="W71" s="102">
        <v>0.54312133428822273</v>
      </c>
      <c r="X71" s="102">
        <v>0.56963828352169976</v>
      </c>
      <c r="Y71" s="102">
        <v>0.50522863148602815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1.1186456940255964E-2</v>
      </c>
      <c r="D77" s="123">
        <v>2.326543090028188E-2</v>
      </c>
      <c r="E77" s="123">
        <v>2.7494187219681721E-2</v>
      </c>
      <c r="F77" s="123">
        <v>2.6269758276156817E-2</v>
      </c>
      <c r="G77" s="123">
        <v>2.8477709043443607E-2</v>
      </c>
      <c r="H77" s="123">
        <v>3.0543820206650724E-2</v>
      </c>
      <c r="I77" s="123">
        <v>2.3556424586875974E-2</v>
      </c>
      <c r="J77" s="123">
        <v>1.7382444337794727E-2</v>
      </c>
      <c r="K77" s="123">
        <v>1.5482198775154788E-2</v>
      </c>
      <c r="L77" s="123">
        <v>1.2917891814709766E-2</v>
      </c>
      <c r="M77" s="123">
        <v>1.0259827554010012E-2</v>
      </c>
      <c r="N77" s="123">
        <v>1.3060985945518308E-2</v>
      </c>
      <c r="O77" s="123">
        <v>1.6063862284068007E-2</v>
      </c>
      <c r="P77" s="123">
        <v>2.2219413731469486E-2</v>
      </c>
      <c r="Q77" s="123">
        <v>2.9277518213524902E-2</v>
      </c>
      <c r="R77" s="123">
        <v>5.7630317627602533E-2</v>
      </c>
      <c r="S77" s="123">
        <v>3.8172065501439277E-2</v>
      </c>
      <c r="T77" s="123">
        <v>3.3408422343879834E-2</v>
      </c>
      <c r="U77" s="123">
        <v>2.8545693345993852E-2</v>
      </c>
      <c r="V77" s="123">
        <v>2.1950046144429428E-2</v>
      </c>
      <c r="W77" s="123">
        <v>3.7996187976980247E-2</v>
      </c>
      <c r="X77" s="123">
        <v>4.7430859022911678E-2</v>
      </c>
      <c r="Y77" s="123">
        <v>6.0898127103056754E-2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1.5912734997514109</v>
      </c>
      <c r="D78" s="99">
        <v>1.4529261597226033</v>
      </c>
      <c r="E78" s="99">
        <v>1.5022426390512842</v>
      </c>
      <c r="F78" s="99">
        <v>1.5017754635575198</v>
      </c>
      <c r="G78" s="99">
        <v>1.6535966407595786</v>
      </c>
      <c r="H78" s="99">
        <v>1.981608253815156</v>
      </c>
      <c r="I78" s="99">
        <v>1.8539856857590145</v>
      </c>
      <c r="J78" s="99">
        <v>1.7338298447413028</v>
      </c>
      <c r="K78" s="99">
        <v>1.9517689540861802</v>
      </c>
      <c r="L78" s="99">
        <v>1.7939494830005394</v>
      </c>
      <c r="M78" s="99">
        <v>1.5921577289937172</v>
      </c>
      <c r="N78" s="99">
        <v>1.6057549292447224</v>
      </c>
      <c r="O78" s="99">
        <v>1.802576021876156</v>
      </c>
      <c r="P78" s="99">
        <v>1.5893643248266784</v>
      </c>
      <c r="Q78" s="99">
        <v>1.5903930211693984</v>
      </c>
      <c r="R78" s="99">
        <v>1.9935633424676635</v>
      </c>
      <c r="S78" s="99">
        <v>1.7849038527558097</v>
      </c>
      <c r="T78" s="99">
        <v>1.784981203741977</v>
      </c>
      <c r="U78" s="99">
        <v>2.0014065264241672</v>
      </c>
      <c r="V78" s="99">
        <v>1.9697389601558948</v>
      </c>
      <c r="W78" s="99">
        <v>1.8963551999420143</v>
      </c>
      <c r="X78" s="99">
        <v>1.8557706099641798</v>
      </c>
      <c r="Y78" s="99">
        <v>1.8308498154131816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0.11056197210833399</v>
      </c>
      <c r="D81" s="118">
        <f t="shared" si="28"/>
        <v>0.10094508920483322</v>
      </c>
      <c r="E81" s="118">
        <f t="shared" si="28"/>
        <v>0.11108266623963672</v>
      </c>
      <c r="F81" s="118">
        <f t="shared" si="28"/>
        <v>0.10616096238677028</v>
      </c>
      <c r="G81" s="118">
        <f t="shared" si="28"/>
        <v>0.10601715458111234</v>
      </c>
      <c r="H81" s="118">
        <f t="shared" si="28"/>
        <v>0.10610385327027846</v>
      </c>
      <c r="I81" s="118">
        <f t="shared" si="28"/>
        <v>0.10379502632977868</v>
      </c>
      <c r="J81" s="118">
        <f t="shared" si="28"/>
        <v>9.4022861644661171E-2</v>
      </c>
      <c r="K81" s="118">
        <f t="shared" si="28"/>
        <v>8.0442485684822929E-2</v>
      </c>
      <c r="L81" s="118">
        <f t="shared" si="28"/>
        <v>9.3661310228650457E-2</v>
      </c>
      <c r="M81" s="118">
        <f t="shared" si="28"/>
        <v>0.10428541319619337</v>
      </c>
      <c r="N81" s="118">
        <f t="shared" si="28"/>
        <v>4.7130110485448004E-2</v>
      </c>
      <c r="O81" s="118">
        <f t="shared" si="28"/>
        <v>0.28575357802297835</v>
      </c>
      <c r="P81" s="118">
        <f t="shared" si="28"/>
        <v>0.30452384916399761</v>
      </c>
      <c r="Q81" s="118">
        <f t="shared" si="28"/>
        <v>0.26593401876450773</v>
      </c>
      <c r="R81" s="118">
        <f t="shared" ref="R81:V81" si="29">R82+R85+R87+R100</f>
        <v>0.19735567394461642</v>
      </c>
      <c r="S81" s="118">
        <f t="shared" si="29"/>
        <v>0.29995294561336239</v>
      </c>
      <c r="T81" s="118">
        <f t="shared" si="29"/>
        <v>0.52055238909664359</v>
      </c>
      <c r="U81" s="118">
        <f t="shared" si="29"/>
        <v>0.48330002239169045</v>
      </c>
      <c r="V81" s="118">
        <f t="shared" si="29"/>
        <v>0.52726915007510811</v>
      </c>
      <c r="W81" s="118">
        <f t="shared" ref="W81:Y81" si="30">W82+W85+W87+W100</f>
        <v>0.46397604462647019</v>
      </c>
      <c r="X81" s="118">
        <f t="shared" si="30"/>
        <v>0.36450222389719056</v>
      </c>
      <c r="Y81" s="118">
        <f t="shared" si="30"/>
        <v>0.34841249977197236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4.5601459717154492E-2</v>
      </c>
      <c r="D87" s="123">
        <v>5.2488127617326179E-2</v>
      </c>
      <c r="E87" s="123">
        <v>5.07477125556655E-2</v>
      </c>
      <c r="F87" s="123">
        <v>3.3397975430239958E-2</v>
      </c>
      <c r="G87" s="123">
        <v>2.5955865605731539E-2</v>
      </c>
      <c r="H87" s="123">
        <v>1.8814874456964215E-2</v>
      </c>
      <c r="I87" s="123">
        <v>8.0580595023911194E-3</v>
      </c>
      <c r="J87" s="123">
        <v>1.1838159166147845E-2</v>
      </c>
      <c r="K87" s="123">
        <v>1.6384025042441953E-2</v>
      </c>
      <c r="L87" s="123">
        <v>1.6632852285619417E-2</v>
      </c>
      <c r="M87" s="123">
        <v>1.3360823872885976E-2</v>
      </c>
      <c r="N87" s="123">
        <v>1.1225270606831924E-2</v>
      </c>
      <c r="O87" s="123">
        <v>2.6750868393680672E-2</v>
      </c>
      <c r="P87" s="123">
        <v>2.4953121916127273E-2</v>
      </c>
      <c r="Q87" s="123">
        <v>1.4156436172796685E-2</v>
      </c>
      <c r="R87" s="123">
        <v>1.1765995261970325E-2</v>
      </c>
      <c r="S87" s="123">
        <v>1.7466155900477141E-2</v>
      </c>
      <c r="T87" s="123">
        <v>1.9823613579094793E-2</v>
      </c>
      <c r="U87" s="123">
        <v>2.62369129863552E-2</v>
      </c>
      <c r="V87" s="123">
        <v>2.2064807324762403E-2</v>
      </c>
      <c r="W87" s="123">
        <v>1.6173615896507915E-2</v>
      </c>
      <c r="X87" s="123">
        <v>1.3644324752749673E-2</v>
      </c>
      <c r="Y87" s="123">
        <v>1.2391070278378467E-2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4.7445403655001117</v>
      </c>
      <c r="D92" s="102">
        <v>4.8380116494269494</v>
      </c>
      <c r="E92" s="102">
        <v>4.8065181687598715</v>
      </c>
      <c r="F92" s="102">
        <v>4.7959921930767484</v>
      </c>
      <c r="G92" s="102">
        <v>4.6264764811965362</v>
      </c>
      <c r="H92" s="102">
        <v>4.5654271743179899</v>
      </c>
      <c r="I92" s="102">
        <v>4.2749651210094815</v>
      </c>
      <c r="J92" s="102">
        <v>4.5123318138126756</v>
      </c>
      <c r="K92" s="102">
        <v>4.7549966840232853</v>
      </c>
      <c r="L92" s="102">
        <v>4.4030127878168237</v>
      </c>
      <c r="M92" s="102">
        <v>3.582976733401769</v>
      </c>
      <c r="N92" s="102">
        <v>3.0935504183481495</v>
      </c>
      <c r="O92" s="102">
        <v>4.4850706512254348</v>
      </c>
      <c r="P92" s="102">
        <v>4.1901628439587091</v>
      </c>
      <c r="Q92" s="102">
        <v>3.8014057273488269</v>
      </c>
      <c r="R92" s="102">
        <v>3.6301554387471699</v>
      </c>
      <c r="S92" s="102">
        <v>3.6600866241724201</v>
      </c>
      <c r="T92" s="102">
        <v>3.5358201825914244</v>
      </c>
      <c r="U92" s="102">
        <v>3.4772364174040638</v>
      </c>
      <c r="V92" s="102">
        <v>3.5216463625663534</v>
      </c>
      <c r="W92" s="102">
        <v>3.54482178278792</v>
      </c>
      <c r="X92" s="102">
        <v>3.6252687200958134</v>
      </c>
      <c r="Y92" s="102">
        <v>3.6301094597609267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0.94237823381024466</v>
      </c>
      <c r="D93" s="105">
        <v>0.9871604157392786</v>
      </c>
      <c r="E93" s="105">
        <v>0.95075444540061516</v>
      </c>
      <c r="F93" s="105">
        <v>0.96779549865080983</v>
      </c>
      <c r="G93" s="105">
        <v>1.0582746914434062</v>
      </c>
      <c r="H93" s="105">
        <v>0.93662974163269286</v>
      </c>
      <c r="I93" s="105">
        <v>0.87709175580005572</v>
      </c>
      <c r="J93" s="105">
        <v>0.90980657513337104</v>
      </c>
      <c r="K93" s="105">
        <v>0.96452912544838187</v>
      </c>
      <c r="L93" s="105">
        <v>0.88550818789823804</v>
      </c>
      <c r="M93" s="105">
        <v>0.59290060801339051</v>
      </c>
      <c r="N93" s="105">
        <v>3.09355041834815E-2</v>
      </c>
      <c r="O93" s="105">
        <v>0.84047569658070109</v>
      </c>
      <c r="P93" s="105">
        <v>0.76169087589288231</v>
      </c>
      <c r="Q93" s="105">
        <v>0.64591010043803243</v>
      </c>
      <c r="R93" s="105">
        <v>0.69143727835152824</v>
      </c>
      <c r="S93" s="105">
        <v>0.69820781144035204</v>
      </c>
      <c r="T93" s="105">
        <v>0.62234004581787206</v>
      </c>
      <c r="U93" s="105">
        <v>0.55651267371299851</v>
      </c>
      <c r="V93" s="105">
        <v>0.53724007634424809</v>
      </c>
      <c r="W93" s="105">
        <v>0.65156802831997829</v>
      </c>
      <c r="X93" s="105">
        <v>0.67804540871484575</v>
      </c>
      <c r="Y93" s="105">
        <v>0.57725335376457154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0.94237823381024466</v>
      </c>
      <c r="D94" s="99">
        <v>0.9871604157392786</v>
      </c>
      <c r="E94" s="99">
        <v>0.95075444540061516</v>
      </c>
      <c r="F94" s="99">
        <v>0.96779549865080983</v>
      </c>
      <c r="G94" s="99">
        <v>1.0582746914434062</v>
      </c>
      <c r="H94" s="99">
        <v>0.93662974163269286</v>
      </c>
      <c r="I94" s="99">
        <v>0.87709175580005572</v>
      </c>
      <c r="J94" s="99">
        <v>0.90980657513337104</v>
      </c>
      <c r="K94" s="99">
        <v>0.96452912544838187</v>
      </c>
      <c r="L94" s="99">
        <v>0.88550818789823804</v>
      </c>
      <c r="M94" s="99">
        <v>0.59290060801339051</v>
      </c>
      <c r="N94" s="99">
        <v>3.09355041834815E-2</v>
      </c>
      <c r="O94" s="99">
        <v>0.84047569658070109</v>
      </c>
      <c r="P94" s="99">
        <v>0.76169087589288231</v>
      </c>
      <c r="Q94" s="99">
        <v>0.64591010043803243</v>
      </c>
      <c r="R94" s="99">
        <v>0.69143727835152824</v>
      </c>
      <c r="S94" s="99">
        <v>0.69820781144035204</v>
      </c>
      <c r="T94" s="99">
        <v>0.62234004581787206</v>
      </c>
      <c r="U94" s="99">
        <v>0.55651267371299851</v>
      </c>
      <c r="V94" s="99">
        <v>0.53724007634424809</v>
      </c>
      <c r="W94" s="99">
        <v>0.65156802831997829</v>
      </c>
      <c r="X94" s="99">
        <v>0.67804540871484575</v>
      </c>
      <c r="Y94" s="99">
        <v>0.57725335376457154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6.496051239117949E-2</v>
      </c>
      <c r="D100" s="123">
        <v>4.8456961587507036E-2</v>
      </c>
      <c r="E100" s="123">
        <v>6.0334953683971217E-2</v>
      </c>
      <c r="F100" s="123">
        <v>7.2762986956530315E-2</v>
      </c>
      <c r="G100" s="123">
        <v>8.0061288975380798E-2</v>
      </c>
      <c r="H100" s="123">
        <v>8.7288978813314252E-2</v>
      </c>
      <c r="I100" s="123">
        <v>9.5736966827387554E-2</v>
      </c>
      <c r="J100" s="123">
        <v>8.2184702478513325E-2</v>
      </c>
      <c r="K100" s="123">
        <v>6.4058460642380979E-2</v>
      </c>
      <c r="L100" s="123">
        <v>7.7028457943031037E-2</v>
      </c>
      <c r="M100" s="123">
        <v>9.0924589323307395E-2</v>
      </c>
      <c r="N100" s="123">
        <v>3.5904839878616077E-2</v>
      </c>
      <c r="O100" s="123">
        <v>0.25900270962929767</v>
      </c>
      <c r="P100" s="123">
        <v>0.27957072724787035</v>
      </c>
      <c r="Q100" s="123">
        <v>0.25177758259171107</v>
      </c>
      <c r="R100" s="123">
        <v>0.18558967868264609</v>
      </c>
      <c r="S100" s="123">
        <v>0.28248678971288527</v>
      </c>
      <c r="T100" s="123">
        <v>0.5007287755175488</v>
      </c>
      <c r="U100" s="123">
        <v>0.45706310940533523</v>
      </c>
      <c r="V100" s="123">
        <v>0.50520434275034565</v>
      </c>
      <c r="W100" s="123">
        <v>0.44780242872996229</v>
      </c>
      <c r="X100" s="123">
        <v>0.35085789914444088</v>
      </c>
      <c r="Y100" s="123">
        <v>0.33602142949359387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2.0834970960074046</v>
      </c>
      <c r="D102" s="99">
        <v>2.1602994511375861</v>
      </c>
      <c r="E102" s="99">
        <v>2.070341813846845</v>
      </c>
      <c r="F102" s="99">
        <v>2.3261709660447583</v>
      </c>
      <c r="G102" s="99">
        <v>2.1228315786790062</v>
      </c>
      <c r="H102" s="99">
        <v>2.054837816906411</v>
      </c>
      <c r="I102" s="99">
        <v>2.0997611639657636</v>
      </c>
      <c r="J102" s="99">
        <v>2.0775143593694527</v>
      </c>
      <c r="K102" s="99">
        <v>1.8245925228222311</v>
      </c>
      <c r="L102" s="99">
        <v>2.2346843337822091</v>
      </c>
      <c r="M102" s="99">
        <v>2.0679699363595425</v>
      </c>
      <c r="N102" s="99">
        <v>0.64462435602854196</v>
      </c>
      <c r="O102" s="99">
        <v>2.3333894313079173</v>
      </c>
      <c r="P102" s="99">
        <v>2.2585563436658491</v>
      </c>
      <c r="Q102" s="99">
        <v>1.9670412163976547</v>
      </c>
      <c r="R102" s="99">
        <v>1.83074132471379</v>
      </c>
      <c r="S102" s="99">
        <v>1.794573512490895</v>
      </c>
      <c r="T102" s="99">
        <v>2.131235108197219</v>
      </c>
      <c r="U102" s="99">
        <v>2.1759556348925733</v>
      </c>
      <c r="V102" s="99">
        <v>2.4734237089598667</v>
      </c>
      <c r="W102" s="99">
        <v>2.3544855336393415</v>
      </c>
      <c r="X102" s="99">
        <v>2.1763178583941656</v>
      </c>
      <c r="Y102" s="99">
        <v>1.9368681047826122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7.5853401066676901E-2</v>
      </c>
      <c r="G105" s="118">
        <f t="shared" si="35"/>
        <v>0.11793508770438924</v>
      </c>
      <c r="H105" s="118">
        <f t="shared" si="35"/>
        <v>0.15806444745433931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7.5853401066676901E-2</v>
      </c>
      <c r="G120" s="123">
        <v>0.11793508770438924</v>
      </c>
      <c r="H120" s="123">
        <v>0.15806444745433931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2.3261709660447583</v>
      </c>
      <c r="G121" s="99">
        <v>2.1228315786790062</v>
      </c>
      <c r="H121" s="99">
        <v>2.054837816906411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6.5835410096888244E-2</v>
      </c>
      <c r="D124" s="118">
        <f t="shared" si="42"/>
        <v>4.9515181504817138E-2</v>
      </c>
      <c r="E124" s="118">
        <f t="shared" si="42"/>
        <v>6.1946429148236462E-2</v>
      </c>
      <c r="F124" s="118">
        <f t="shared" si="42"/>
        <v>7.5299898528230436E-2</v>
      </c>
      <c r="G124" s="118">
        <f t="shared" si="42"/>
        <v>8.4703687014341278E-2</v>
      </c>
      <c r="H124" s="118">
        <f t="shared" si="42"/>
        <v>9.4180066608210503E-2</v>
      </c>
      <c r="I124" s="118">
        <f t="shared" si="42"/>
        <v>0.10245211476354694</v>
      </c>
      <c r="J124" s="118">
        <f t="shared" si="42"/>
        <v>9.3439606116499901E-2</v>
      </c>
      <c r="K124" s="118">
        <f t="shared" si="42"/>
        <v>7.0956375887531217E-2</v>
      </c>
      <c r="L124" s="118">
        <f t="shared" si="42"/>
        <v>8.6141463145794628E-2</v>
      </c>
      <c r="M124" s="118">
        <f t="shared" si="42"/>
        <v>0.1020279718233353</v>
      </c>
      <c r="N124" s="118">
        <f t="shared" si="42"/>
        <v>4.3308096270651408E-2</v>
      </c>
      <c r="O124" s="118">
        <f t="shared" si="42"/>
        <v>0.32752646784281525</v>
      </c>
      <c r="P124" s="118">
        <f t="shared" si="42"/>
        <v>0.33401877200799868</v>
      </c>
      <c r="Q124" s="118">
        <f t="shared" si="42"/>
        <v>0.27692617212813442</v>
      </c>
      <c r="R124" s="118">
        <f t="shared" ref="R124:V124" si="43">R125+R128+R130+R139</f>
        <v>0.20289625508830053</v>
      </c>
      <c r="S124" s="118">
        <f t="shared" si="43"/>
        <v>0.3197561584554468</v>
      </c>
      <c r="T124" s="118">
        <f t="shared" si="43"/>
        <v>0.58402450445559451</v>
      </c>
      <c r="U124" s="118">
        <f t="shared" si="43"/>
        <v>0.62831545688387391</v>
      </c>
      <c r="V124" s="118">
        <f t="shared" si="43"/>
        <v>0.62331865538796027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6.5835410096888244E-2</v>
      </c>
      <c r="D139" s="123">
        <v>4.9515181504817138E-2</v>
      </c>
      <c r="E139" s="123">
        <v>6.1946429148236462E-2</v>
      </c>
      <c r="F139" s="123">
        <v>7.5299898528230436E-2</v>
      </c>
      <c r="G139" s="123">
        <v>8.4703687014341278E-2</v>
      </c>
      <c r="H139" s="123">
        <v>9.4180066608210503E-2</v>
      </c>
      <c r="I139" s="123">
        <v>0.10245211476354694</v>
      </c>
      <c r="J139" s="123">
        <v>9.3439606116499901E-2</v>
      </c>
      <c r="K139" s="123">
        <v>7.0956375887531217E-2</v>
      </c>
      <c r="L139" s="123">
        <v>8.6141463145794628E-2</v>
      </c>
      <c r="M139" s="123">
        <v>0.1020279718233353</v>
      </c>
      <c r="N139" s="123">
        <v>4.3308096270651408E-2</v>
      </c>
      <c r="O139" s="123">
        <v>0.32752646784281525</v>
      </c>
      <c r="P139" s="123">
        <v>0.33401877200799868</v>
      </c>
      <c r="Q139" s="123">
        <v>0.27692617212813442</v>
      </c>
      <c r="R139" s="123">
        <v>0.20289625508830053</v>
      </c>
      <c r="S139" s="123">
        <v>0.3197561584554468</v>
      </c>
      <c r="T139" s="123">
        <v>0.58402450445559451</v>
      </c>
      <c r="U139" s="123">
        <v>0.62831545688387391</v>
      </c>
      <c r="V139" s="123">
        <v>0.62331865538796027</v>
      </c>
      <c r="W139" s="123">
        <v>0</v>
      </c>
      <c r="X139" s="123">
        <v>0</v>
      </c>
      <c r="Y139" s="123">
        <v>0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2.0834970960074046</v>
      </c>
      <c r="D140" s="99">
        <v>2.1602994511375861</v>
      </c>
      <c r="E140" s="99">
        <v>2.070341813846845</v>
      </c>
      <c r="F140" s="99">
        <v>2.3261709660447587</v>
      </c>
      <c r="G140" s="99">
        <v>2.1228315786790066</v>
      </c>
      <c r="H140" s="99">
        <v>2.054837816906411</v>
      </c>
      <c r="I140" s="99">
        <v>2.0997611639657641</v>
      </c>
      <c r="J140" s="99">
        <v>2.0775143593694523</v>
      </c>
      <c r="K140" s="99">
        <v>1.8245925228222313</v>
      </c>
      <c r="L140" s="99">
        <v>2.2346843337822087</v>
      </c>
      <c r="M140" s="99">
        <v>2.0679699363595421</v>
      </c>
      <c r="N140" s="99">
        <v>0.64462435602854196</v>
      </c>
      <c r="O140" s="99">
        <v>2.3333894313079173</v>
      </c>
      <c r="P140" s="99">
        <v>2.2585563436658496</v>
      </c>
      <c r="Q140" s="99">
        <v>1.9670412163976547</v>
      </c>
      <c r="R140" s="99">
        <v>1.83074132471379</v>
      </c>
      <c r="S140" s="99">
        <v>1.7945735124908953</v>
      </c>
      <c r="T140" s="99">
        <v>2.1312351081972194</v>
      </c>
      <c r="U140" s="99">
        <v>2.1759556348925737</v>
      </c>
      <c r="V140" s="99">
        <v>2.4734237089598672</v>
      </c>
      <c r="W140" s="99">
        <v>0</v>
      </c>
      <c r="X140" s="99">
        <v>0</v>
      </c>
      <c r="Y140" s="99">
        <v>0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0.11212489517946117</v>
      </c>
      <c r="D143" s="118">
        <f t="shared" si="49"/>
        <v>0.10230166433353188</v>
      </c>
      <c r="E143" s="118">
        <f t="shared" si="49"/>
        <v>0.11205362726965197</v>
      </c>
      <c r="F143" s="118">
        <f t="shared" si="49"/>
        <v>0.10902700161336089</v>
      </c>
      <c r="G143" s="118">
        <f t="shared" si="49"/>
        <v>0.11086666779777497</v>
      </c>
      <c r="H143" s="118">
        <f t="shared" si="49"/>
        <v>0.11305938135523115</v>
      </c>
      <c r="I143" s="118">
        <f t="shared" si="49"/>
        <v>0.11033333307391718</v>
      </c>
      <c r="J143" s="118">
        <f t="shared" si="49"/>
        <v>0.1071305198629854</v>
      </c>
      <c r="K143" s="118">
        <f t="shared" si="49"/>
        <v>8.8492022877443677E-2</v>
      </c>
      <c r="L143" s="118">
        <f t="shared" si="49"/>
        <v>0.10344051696794644</v>
      </c>
      <c r="M143" s="118">
        <f t="shared" si="49"/>
        <v>0.11576047785937213</v>
      </c>
      <c r="N143" s="118">
        <f t="shared" si="49"/>
        <v>5.4370144626850005E-2</v>
      </c>
      <c r="O143" s="118">
        <f t="shared" si="49"/>
        <v>0.35428656965220467</v>
      </c>
      <c r="P143" s="118">
        <f t="shared" si="49"/>
        <v>0.35939089907356675</v>
      </c>
      <c r="Q143" s="118">
        <f t="shared" si="49"/>
        <v>0.29088386850104897</v>
      </c>
      <c r="R143" s="118">
        <f t="shared" ref="R143:V143" si="50">R144+R146+R148+R157</f>
        <v>0.21476197559390309</v>
      </c>
      <c r="S143" s="118">
        <f t="shared" si="50"/>
        <v>0.33760575647900265</v>
      </c>
      <c r="T143" s="118">
        <f t="shared" si="50"/>
        <v>0.60402720250730324</v>
      </c>
      <c r="U143" s="118">
        <f t="shared" si="50"/>
        <v>0.65582852716790008</v>
      </c>
      <c r="V143" s="118">
        <f t="shared" si="50"/>
        <v>0.64583159295709025</v>
      </c>
      <c r="W143" s="118">
        <f t="shared" ref="W143:Y143" si="51">W144+W146+W148+W157</f>
        <v>0.48734582482033251</v>
      </c>
      <c r="X143" s="118">
        <f t="shared" si="51"/>
        <v>0.36609490146703672</v>
      </c>
      <c r="Y143" s="118">
        <f t="shared" si="51"/>
        <v>0.34925908612996504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4.5964330774489762E-2</v>
      </c>
      <c r="D148" s="123">
        <v>5.2508447692665536E-2</v>
      </c>
      <c r="E148" s="123">
        <v>5.0022660556060992E-2</v>
      </c>
      <c r="F148" s="123">
        <v>3.3888235550003948E-2</v>
      </c>
      <c r="G148" s="123">
        <v>2.5953404650614718E-2</v>
      </c>
      <c r="H148" s="123">
        <v>1.8762029483498591E-2</v>
      </c>
      <c r="I148" s="123">
        <v>7.852205680153863E-3</v>
      </c>
      <c r="J148" s="123">
        <v>1.3009193861898161E-2</v>
      </c>
      <c r="K148" s="123">
        <v>1.737514013650409E-2</v>
      </c>
      <c r="L148" s="123">
        <v>1.7576897356554187E-2</v>
      </c>
      <c r="M148" s="123">
        <v>1.3706873501919549E-2</v>
      </c>
      <c r="N148" s="123">
        <v>1.1239056924062305E-2</v>
      </c>
      <c r="O148" s="123">
        <v>2.6615670515230949E-2</v>
      </c>
      <c r="P148" s="123">
        <v>2.4884003914062529E-2</v>
      </c>
      <c r="Q148" s="123">
        <v>1.4225208596426439E-2</v>
      </c>
      <c r="R148" s="123">
        <v>1.2071122501372315E-2</v>
      </c>
      <c r="S148" s="123">
        <v>1.7837563681983422E-2</v>
      </c>
      <c r="T148" s="123">
        <v>2.0111994802632413E-2</v>
      </c>
      <c r="U148" s="123">
        <v>2.6979217169845929E-2</v>
      </c>
      <c r="V148" s="123">
        <v>2.2863003113455869E-2</v>
      </c>
      <c r="W148" s="123">
        <v>1.6480362276774844E-2</v>
      </c>
      <c r="X148" s="123">
        <v>1.3989545489675225E-2</v>
      </c>
      <c r="Y148" s="123">
        <v>1.2608782203237103E-2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4.744540365500109</v>
      </c>
      <c r="D149" s="99">
        <v>4.8380116494269494</v>
      </c>
      <c r="E149" s="99">
        <v>4.8065181687598724</v>
      </c>
      <c r="F149" s="99">
        <v>4.7959921930767484</v>
      </c>
      <c r="G149" s="99">
        <v>4.6264764811965362</v>
      </c>
      <c r="H149" s="99">
        <v>4.5654271743179899</v>
      </c>
      <c r="I149" s="99">
        <v>4.2749651210094815</v>
      </c>
      <c r="J149" s="99">
        <v>4.5123318138126765</v>
      </c>
      <c r="K149" s="99">
        <v>4.7549966840232853</v>
      </c>
      <c r="L149" s="99">
        <v>4.4030127878168237</v>
      </c>
      <c r="M149" s="99">
        <v>3.5829767334017699</v>
      </c>
      <c r="N149" s="99">
        <v>3.0935504183481495</v>
      </c>
      <c r="O149" s="99">
        <v>4.4850706512254348</v>
      </c>
      <c r="P149" s="99">
        <v>4.1901628439587091</v>
      </c>
      <c r="Q149" s="99">
        <v>3.8014057273488269</v>
      </c>
      <c r="R149" s="99">
        <v>3.6301554387471699</v>
      </c>
      <c r="S149" s="99">
        <v>3.6600866241724201</v>
      </c>
      <c r="T149" s="99">
        <v>3.5358201825914248</v>
      </c>
      <c r="U149" s="99">
        <v>3.4772364174040638</v>
      </c>
      <c r="V149" s="99">
        <v>3.5216463625663534</v>
      </c>
      <c r="W149" s="99">
        <v>3.54482178278792</v>
      </c>
      <c r="X149" s="99">
        <v>3.6252687200958138</v>
      </c>
      <c r="Y149" s="99">
        <v>3.6301094597609258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0.9871604157392786</v>
      </c>
      <c r="E150" s="99">
        <v>0.95075444540061516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0.84047569658070109</v>
      </c>
      <c r="P150" s="99">
        <v>0.76169087589288231</v>
      </c>
      <c r="Q150" s="99">
        <v>0.64591010043803243</v>
      </c>
      <c r="R150" s="99">
        <v>0.69143727835152824</v>
      </c>
      <c r="S150" s="99">
        <v>0.69820781144035204</v>
      </c>
      <c r="T150" s="99">
        <v>0.62234004581787206</v>
      </c>
      <c r="U150" s="99">
        <v>0.55651267371299851</v>
      </c>
      <c r="V150" s="99">
        <v>0.53724007634424809</v>
      </c>
      <c r="W150" s="99">
        <v>0.65156802831997829</v>
      </c>
      <c r="X150" s="99">
        <v>0.67804540871484553</v>
      </c>
      <c r="Y150" s="99">
        <v>0.57725335376457154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0.9871604157392786</v>
      </c>
      <c r="E151" s="102">
        <v>0.95075444540061516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0.84047569658070109</v>
      </c>
      <c r="P151" s="102">
        <v>0.76169087589288231</v>
      </c>
      <c r="Q151" s="102">
        <v>0.64591010043803243</v>
      </c>
      <c r="R151" s="102">
        <v>0.69143727835152824</v>
      </c>
      <c r="S151" s="102">
        <v>0.69820781144035204</v>
      </c>
      <c r="T151" s="102">
        <v>0.62234004581787206</v>
      </c>
      <c r="U151" s="102">
        <v>0.55651267371299851</v>
      </c>
      <c r="V151" s="102">
        <v>0.53724007634424809</v>
      </c>
      <c r="W151" s="102">
        <v>0.65156802831997829</v>
      </c>
      <c r="X151" s="102">
        <v>0.67804540871484553</v>
      </c>
      <c r="Y151" s="102">
        <v>0.57725335376457154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6.6160564404971409E-2</v>
      </c>
      <c r="D157" s="123">
        <v>4.979321664086634E-2</v>
      </c>
      <c r="E157" s="123">
        <v>6.2030966713590978E-2</v>
      </c>
      <c r="F157" s="123">
        <v>7.513876606335694E-2</v>
      </c>
      <c r="G157" s="123">
        <v>8.4913263147160259E-2</v>
      </c>
      <c r="H157" s="123">
        <v>9.4297351871732563E-2</v>
      </c>
      <c r="I157" s="123">
        <v>0.10248112739376332</v>
      </c>
      <c r="J157" s="123">
        <v>9.4121326001087233E-2</v>
      </c>
      <c r="K157" s="123">
        <v>7.111688274093958E-2</v>
      </c>
      <c r="L157" s="123">
        <v>8.5863619611392258E-2</v>
      </c>
      <c r="M157" s="123">
        <v>0.10205360435745257</v>
      </c>
      <c r="N157" s="123">
        <v>4.3131087702787702E-2</v>
      </c>
      <c r="O157" s="123">
        <v>0.32767089913697373</v>
      </c>
      <c r="P157" s="123">
        <v>0.33450689515950421</v>
      </c>
      <c r="Q157" s="123">
        <v>0.27665865990462252</v>
      </c>
      <c r="R157" s="123">
        <v>0.20269085309253076</v>
      </c>
      <c r="S157" s="123">
        <v>0.31976819279701924</v>
      </c>
      <c r="T157" s="123">
        <v>0.58391520770467087</v>
      </c>
      <c r="U157" s="123">
        <v>0.62884930999805411</v>
      </c>
      <c r="V157" s="123">
        <v>0.62296858984363435</v>
      </c>
      <c r="W157" s="123">
        <v>0.47086546254355766</v>
      </c>
      <c r="X157" s="123">
        <v>0.35210535597736148</v>
      </c>
      <c r="Y157" s="123">
        <v>0.33665030392672796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2.0834970960074046</v>
      </c>
      <c r="D158" s="99">
        <v>2.1602994511375866</v>
      </c>
      <c r="E158" s="99">
        <v>2.0703418138468446</v>
      </c>
      <c r="F158" s="99">
        <v>2.3261709660447583</v>
      </c>
      <c r="G158" s="99">
        <v>2.1228315786790062</v>
      </c>
      <c r="H158" s="99">
        <v>2.054837816906411</v>
      </c>
      <c r="I158" s="99">
        <v>2.0997611639657636</v>
      </c>
      <c r="J158" s="99">
        <v>2.0775143593694523</v>
      </c>
      <c r="K158" s="99">
        <v>1.8245925228222308</v>
      </c>
      <c r="L158" s="99">
        <v>2.2346843337822087</v>
      </c>
      <c r="M158" s="99">
        <v>2.0679699363595425</v>
      </c>
      <c r="N158" s="99">
        <v>0.64462435602854196</v>
      </c>
      <c r="O158" s="99">
        <v>2.3333894313079178</v>
      </c>
      <c r="P158" s="99">
        <v>2.2585563436658496</v>
      </c>
      <c r="Q158" s="99">
        <v>1.9670412163976549</v>
      </c>
      <c r="R158" s="99">
        <v>1.83074132471379</v>
      </c>
      <c r="S158" s="99">
        <v>1.794573512490895</v>
      </c>
      <c r="T158" s="99">
        <v>2.131235108197219</v>
      </c>
      <c r="U158" s="99">
        <v>2.1759556348925737</v>
      </c>
      <c r="V158" s="99">
        <v>2.4734237089598681</v>
      </c>
      <c r="W158" s="99">
        <v>2.354485533639342</v>
      </c>
      <c r="X158" s="99">
        <v>2.1763178583941656</v>
      </c>
      <c r="Y158" s="99">
        <v>1.9368681047826128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0.11214418183091675</v>
      </c>
      <c r="D161" s="118">
        <f t="shared" si="54"/>
        <v>0.10218369179658449</v>
      </c>
      <c r="E161" s="118">
        <f t="shared" si="54"/>
        <v>0.11226963827355285</v>
      </c>
      <c r="F161" s="118">
        <f t="shared" si="54"/>
        <v>0.10867881609468483</v>
      </c>
      <c r="G161" s="118">
        <f t="shared" si="54"/>
        <v>0.11081799743841847</v>
      </c>
      <c r="H161" s="118">
        <f t="shared" si="54"/>
        <v>0.11309064824162335</v>
      </c>
      <c r="I161" s="118">
        <f t="shared" si="54"/>
        <v>0.11061010767243235</v>
      </c>
      <c r="J161" s="118">
        <f t="shared" si="54"/>
        <v>0.10570194884959037</v>
      </c>
      <c r="K161" s="118">
        <f t="shared" si="54"/>
        <v>8.7136688750516403E-2</v>
      </c>
      <c r="L161" s="118">
        <f t="shared" si="54"/>
        <v>0.10305430968310549</v>
      </c>
      <c r="M161" s="118">
        <f t="shared" si="54"/>
        <v>0.11515402884281013</v>
      </c>
      <c r="N161" s="118">
        <f t="shared" si="54"/>
        <v>5.4638633437208151E-2</v>
      </c>
      <c r="O161" s="118">
        <f t="shared" si="54"/>
        <v>0.35479691326820906</v>
      </c>
      <c r="P161" s="118">
        <f t="shared" si="54"/>
        <v>0.35939956208793078</v>
      </c>
      <c r="Q161" s="118">
        <f t="shared" si="54"/>
        <v>0.29102001745667161</v>
      </c>
      <c r="R161" s="118">
        <f t="shared" ref="R161:V161" si="55">R162+R164+R166+R175</f>
        <v>0.21484733879585075</v>
      </c>
      <c r="S161" s="118">
        <f t="shared" si="55"/>
        <v>0.33745046022897524</v>
      </c>
      <c r="T161" s="118">
        <f t="shared" si="55"/>
        <v>0.6026915541816853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0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4.572115092511167E-2</v>
      </c>
      <c r="D166" s="123">
        <v>5.2377823735607648E-2</v>
      </c>
      <c r="E166" s="123">
        <v>5.0386893947581224E-2</v>
      </c>
      <c r="F166" s="123">
        <v>3.3410281025446763E-2</v>
      </c>
      <c r="G166" s="123">
        <v>2.592113948120162E-2</v>
      </c>
      <c r="H166" s="123">
        <v>1.8627330699650124E-2</v>
      </c>
      <c r="I166" s="123">
        <v>8.0373400934880285E-3</v>
      </c>
      <c r="J166" s="123">
        <v>1.1843908282082458E-2</v>
      </c>
      <c r="K166" s="123">
        <v>1.6501810301708015E-2</v>
      </c>
      <c r="L166" s="123">
        <v>1.6738947642247658E-2</v>
      </c>
      <c r="M166" s="123">
        <v>1.3384515976651083E-2</v>
      </c>
      <c r="N166" s="123">
        <v>1.1547015473983589E-2</v>
      </c>
      <c r="O166" s="123">
        <v>2.6878875073898766E-2</v>
      </c>
      <c r="P166" s="123">
        <v>2.4962937119982247E-2</v>
      </c>
      <c r="Q166" s="123">
        <v>1.4399136755756796E-2</v>
      </c>
      <c r="R166" s="123">
        <v>1.2054805729360326E-2</v>
      </c>
      <c r="S166" s="123">
        <v>1.7739641706940742E-2</v>
      </c>
      <c r="T166" s="123">
        <v>1.7857677689855678E-2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4.7445403655001108</v>
      </c>
      <c r="D167" s="99">
        <v>4.8380116494269485</v>
      </c>
      <c r="E167" s="99">
        <v>4.8065181687598724</v>
      </c>
      <c r="F167" s="99">
        <v>4.7959921930767484</v>
      </c>
      <c r="G167" s="99">
        <v>4.626476481196538</v>
      </c>
      <c r="H167" s="99">
        <v>4.5654271743179908</v>
      </c>
      <c r="I167" s="99">
        <v>4.2749651210094815</v>
      </c>
      <c r="J167" s="99">
        <v>4.5123318138126765</v>
      </c>
      <c r="K167" s="99">
        <v>4.7549966840232853</v>
      </c>
      <c r="L167" s="99">
        <v>4.4030127878168237</v>
      </c>
      <c r="M167" s="99">
        <v>3.5829767334017699</v>
      </c>
      <c r="N167" s="99">
        <v>3.093550418348149</v>
      </c>
      <c r="O167" s="99">
        <v>4.4850706512254339</v>
      </c>
      <c r="P167" s="99">
        <v>4.1901628439587082</v>
      </c>
      <c r="Q167" s="99">
        <v>3.8014057273488273</v>
      </c>
      <c r="R167" s="99">
        <v>3.6301554387471695</v>
      </c>
      <c r="S167" s="99">
        <v>3.6600866241724201</v>
      </c>
      <c r="T167" s="99">
        <v>3.5358201825914248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0.94237823381024466</v>
      </c>
      <c r="D168" s="99">
        <v>0.9871604157392786</v>
      </c>
      <c r="E168" s="99">
        <v>0.95075444540061516</v>
      </c>
      <c r="F168" s="99">
        <v>0.96779549865080983</v>
      </c>
      <c r="G168" s="99">
        <v>0</v>
      </c>
      <c r="H168" s="99">
        <v>0.93662974163269286</v>
      </c>
      <c r="I168" s="99">
        <v>0.87709175580005572</v>
      </c>
      <c r="J168" s="99">
        <v>0.90980657513337104</v>
      </c>
      <c r="K168" s="99">
        <v>0.96452912544838187</v>
      </c>
      <c r="L168" s="99">
        <v>0</v>
      </c>
      <c r="M168" s="99">
        <v>0</v>
      </c>
      <c r="N168" s="99">
        <v>0</v>
      </c>
      <c r="O168" s="99">
        <v>0.8404756965807012</v>
      </c>
      <c r="P168" s="99">
        <v>0.76169087589288242</v>
      </c>
      <c r="Q168" s="99">
        <v>0.64591010043803243</v>
      </c>
      <c r="R168" s="99">
        <v>0.69143727835152824</v>
      </c>
      <c r="S168" s="99">
        <v>0.69820781144035204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0.94237823381024466</v>
      </c>
      <c r="D169" s="102">
        <v>0.9871604157392786</v>
      </c>
      <c r="E169" s="102">
        <v>0.95075444540061516</v>
      </c>
      <c r="F169" s="102">
        <v>0.96779549865080983</v>
      </c>
      <c r="G169" s="102">
        <v>0</v>
      </c>
      <c r="H169" s="102">
        <v>0.93662974163269286</v>
      </c>
      <c r="I169" s="102">
        <v>0.87709175580005572</v>
      </c>
      <c r="J169" s="102">
        <v>0.90980657513337104</v>
      </c>
      <c r="K169" s="102">
        <v>0.96452912544838187</v>
      </c>
      <c r="L169" s="102">
        <v>0</v>
      </c>
      <c r="M169" s="102">
        <v>0</v>
      </c>
      <c r="N169" s="102">
        <v>0</v>
      </c>
      <c r="O169" s="102">
        <v>0.8404756965807012</v>
      </c>
      <c r="P169" s="102">
        <v>0.76169087589288242</v>
      </c>
      <c r="Q169" s="102">
        <v>0.64591010043803243</v>
      </c>
      <c r="R169" s="102">
        <v>0.69143727835152824</v>
      </c>
      <c r="S169" s="102">
        <v>0.69820781144035204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6.6423030905805078E-2</v>
      </c>
      <c r="D175" s="123">
        <v>4.9805868060976831E-2</v>
      </c>
      <c r="E175" s="123">
        <v>6.1882744325971621E-2</v>
      </c>
      <c r="F175" s="123">
        <v>7.5268535069238071E-2</v>
      </c>
      <c r="G175" s="123">
        <v>8.4896857957216854E-2</v>
      </c>
      <c r="H175" s="123">
        <v>9.4463317541973221E-2</v>
      </c>
      <c r="I175" s="123">
        <v>0.10257276757894432</v>
      </c>
      <c r="J175" s="123">
        <v>9.3858040567507919E-2</v>
      </c>
      <c r="K175" s="123">
        <v>7.0634878448808391E-2</v>
      </c>
      <c r="L175" s="123">
        <v>8.6315362040857824E-2</v>
      </c>
      <c r="M175" s="123">
        <v>0.10176951286615905</v>
      </c>
      <c r="N175" s="123">
        <v>4.3091617963224561E-2</v>
      </c>
      <c r="O175" s="123">
        <v>0.32791803819431031</v>
      </c>
      <c r="P175" s="123">
        <v>0.33443662496794851</v>
      </c>
      <c r="Q175" s="123">
        <v>0.27662088070091484</v>
      </c>
      <c r="R175" s="123">
        <v>0.20279253306649042</v>
      </c>
      <c r="S175" s="123">
        <v>0.31971081852203448</v>
      </c>
      <c r="T175" s="123">
        <v>0.58483387649182961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2.0834970960074046</v>
      </c>
      <c r="D176" s="99">
        <v>2.160299451137587</v>
      </c>
      <c r="E176" s="99">
        <v>2.070341813846845</v>
      </c>
      <c r="F176" s="99">
        <v>2.3261709660447583</v>
      </c>
      <c r="G176" s="99">
        <v>2.1228315786790066</v>
      </c>
      <c r="H176" s="99">
        <v>2.0548378169064105</v>
      </c>
      <c r="I176" s="99">
        <v>2.0997611639657641</v>
      </c>
      <c r="J176" s="99">
        <v>2.0775143593694527</v>
      </c>
      <c r="K176" s="99">
        <v>1.8245925228222313</v>
      </c>
      <c r="L176" s="99">
        <v>2.2346843337822087</v>
      </c>
      <c r="M176" s="99">
        <v>2.0679699363595425</v>
      </c>
      <c r="N176" s="99">
        <v>0.64462435602854218</v>
      </c>
      <c r="O176" s="99">
        <v>2.3333894313079182</v>
      </c>
      <c r="P176" s="99">
        <v>2.2585563436658496</v>
      </c>
      <c r="Q176" s="99">
        <v>1.9670412163976547</v>
      </c>
      <c r="R176" s="99">
        <v>1.8307413247137896</v>
      </c>
      <c r="S176" s="99">
        <v>1.7945735124908953</v>
      </c>
      <c r="T176" s="99">
        <v>2.1312351081972194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27442</v>
      </c>
      <c r="C5" s="120">
        <v>21962</v>
      </c>
      <c r="D5" s="120">
        <v>13439</v>
      </c>
      <c r="E5" s="120">
        <v>8951</v>
      </c>
      <c r="F5" s="120">
        <v>6252</v>
      </c>
      <c r="G5" s="120">
        <v>4896</v>
      </c>
      <c r="H5" s="120">
        <v>3689</v>
      </c>
      <c r="I5" s="120">
        <v>3840</v>
      </c>
      <c r="J5" s="120">
        <v>4238</v>
      </c>
      <c r="K5" s="120">
        <v>4432</v>
      </c>
      <c r="L5" s="120">
        <v>4505</v>
      </c>
      <c r="M5" s="120">
        <v>3974</v>
      </c>
      <c r="N5" s="120">
        <v>3286</v>
      </c>
      <c r="O5" s="120">
        <v>3427</v>
      </c>
      <c r="P5" s="120">
        <v>4843</v>
      </c>
      <c r="Q5" s="120">
        <v>5530</v>
      </c>
      <c r="R5" s="120">
        <v>5839</v>
      </c>
      <c r="S5" s="120">
        <v>6686</v>
      </c>
      <c r="T5" s="120">
        <v>6702</v>
      </c>
      <c r="U5" s="120">
        <v>6560</v>
      </c>
      <c r="V5" s="120">
        <v>5707</v>
      </c>
      <c r="W5" s="120">
        <v>4648</v>
      </c>
      <c r="X5" s="120">
        <v>2855</v>
      </c>
      <c r="Y5" s="120">
        <v>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27442</v>
      </c>
      <c r="C7" s="52">
        <v>21962</v>
      </c>
      <c r="D7" s="52">
        <v>13439</v>
      </c>
      <c r="E7" s="52">
        <v>8951</v>
      </c>
      <c r="F7" s="52">
        <v>6252</v>
      </c>
      <c r="G7" s="52">
        <v>4896</v>
      </c>
      <c r="H7" s="52">
        <v>3689</v>
      </c>
      <c r="I7" s="52">
        <v>3840</v>
      </c>
      <c r="J7" s="52">
        <v>4238</v>
      </c>
      <c r="K7" s="52">
        <v>4432</v>
      </c>
      <c r="L7" s="52">
        <v>4505</v>
      </c>
      <c r="M7" s="52">
        <v>3974</v>
      </c>
      <c r="N7" s="52">
        <v>3286</v>
      </c>
      <c r="O7" s="52">
        <v>3427</v>
      </c>
      <c r="P7" s="52">
        <v>4843</v>
      </c>
      <c r="Q7" s="52">
        <v>5530</v>
      </c>
      <c r="R7" s="52">
        <v>5839</v>
      </c>
      <c r="S7" s="52">
        <v>6686</v>
      </c>
      <c r="T7" s="52">
        <v>6702</v>
      </c>
      <c r="U7" s="52">
        <v>6560</v>
      </c>
      <c r="V7" s="52">
        <v>5707</v>
      </c>
      <c r="W7" s="52">
        <v>4648</v>
      </c>
      <c r="X7" s="52">
        <v>2855</v>
      </c>
      <c r="Y7" s="52">
        <v>0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4148</v>
      </c>
      <c r="C9" s="52">
        <v>4165</v>
      </c>
      <c r="D9" s="52">
        <v>3835</v>
      </c>
      <c r="E9" s="52">
        <v>3197</v>
      </c>
      <c r="F9" s="52">
        <v>2529</v>
      </c>
      <c r="G9" s="52">
        <v>1835</v>
      </c>
      <c r="H9" s="52">
        <v>1118</v>
      </c>
      <c r="I9" s="52">
        <v>751</v>
      </c>
      <c r="J9" s="52">
        <v>581</v>
      </c>
      <c r="K9" s="52">
        <v>433</v>
      </c>
      <c r="L9" s="52">
        <v>423</v>
      </c>
      <c r="M9" s="52">
        <v>461</v>
      </c>
      <c r="N9" s="52">
        <v>563</v>
      </c>
      <c r="O9" s="52">
        <v>662</v>
      </c>
      <c r="P9" s="52">
        <v>1297</v>
      </c>
      <c r="Q9" s="52">
        <v>2071</v>
      </c>
      <c r="R9" s="52">
        <v>2425</v>
      </c>
      <c r="S9" s="52">
        <v>2616</v>
      </c>
      <c r="T9" s="52">
        <v>2853</v>
      </c>
      <c r="U9" s="52">
        <v>2765</v>
      </c>
      <c r="V9" s="52">
        <v>2478</v>
      </c>
      <c r="W9" s="52">
        <v>2001</v>
      </c>
      <c r="X9" s="52">
        <v>1374</v>
      </c>
      <c r="Y9" s="52">
        <v>0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192</v>
      </c>
      <c r="C12" s="52">
        <v>154</v>
      </c>
      <c r="D12" s="52">
        <v>94</v>
      </c>
      <c r="E12" s="52">
        <v>63</v>
      </c>
      <c r="F12" s="52">
        <v>44</v>
      </c>
      <c r="G12" s="52">
        <v>34</v>
      </c>
      <c r="H12" s="52">
        <v>20</v>
      </c>
      <c r="I12" s="52">
        <v>11</v>
      </c>
      <c r="J12" s="52">
        <v>12</v>
      </c>
      <c r="K12" s="52">
        <v>12</v>
      </c>
      <c r="L12" s="52">
        <v>12</v>
      </c>
      <c r="M12" s="52">
        <v>11</v>
      </c>
      <c r="N12" s="52">
        <v>9</v>
      </c>
      <c r="O12" s="52">
        <v>14</v>
      </c>
      <c r="P12" s="52">
        <v>21</v>
      </c>
      <c r="Q12" s="52">
        <v>21</v>
      </c>
      <c r="R12" s="52">
        <v>21</v>
      </c>
      <c r="S12" s="52">
        <v>23</v>
      </c>
      <c r="T12" s="52">
        <v>22</v>
      </c>
      <c r="U12" s="52">
        <v>22</v>
      </c>
      <c r="V12" s="52">
        <v>21</v>
      </c>
      <c r="W12" s="52">
        <v>17</v>
      </c>
      <c r="X12" s="52">
        <v>13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3</v>
      </c>
      <c r="C13" s="52">
        <v>3</v>
      </c>
      <c r="D13" s="52">
        <v>1</v>
      </c>
      <c r="E13" s="52">
        <v>1</v>
      </c>
      <c r="F13" s="52">
        <v>1</v>
      </c>
      <c r="G13" s="52">
        <v>1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9696</v>
      </c>
      <c r="C14" s="52">
        <v>7759</v>
      </c>
      <c r="D14" s="52">
        <v>4748</v>
      </c>
      <c r="E14" s="52">
        <v>3162</v>
      </c>
      <c r="F14" s="52">
        <v>2209</v>
      </c>
      <c r="G14" s="52">
        <v>1730</v>
      </c>
      <c r="H14" s="52">
        <v>1264</v>
      </c>
      <c r="I14" s="52">
        <v>718</v>
      </c>
      <c r="J14" s="52">
        <v>743</v>
      </c>
      <c r="K14" s="52">
        <v>815</v>
      </c>
      <c r="L14" s="52">
        <v>849</v>
      </c>
      <c r="M14" s="52">
        <v>736</v>
      </c>
      <c r="N14" s="52">
        <v>729</v>
      </c>
      <c r="O14" s="52">
        <v>1069</v>
      </c>
      <c r="P14" s="52">
        <v>1459</v>
      </c>
      <c r="Q14" s="52">
        <v>1503</v>
      </c>
      <c r="R14" s="52">
        <v>1573</v>
      </c>
      <c r="S14" s="52">
        <v>1761</v>
      </c>
      <c r="T14" s="52">
        <v>1692</v>
      </c>
      <c r="U14" s="52">
        <v>1657</v>
      </c>
      <c r="V14" s="52">
        <v>1413</v>
      </c>
      <c r="W14" s="52">
        <v>1089</v>
      </c>
      <c r="X14" s="52">
        <v>657</v>
      </c>
      <c r="Y14" s="52">
        <v>0</v>
      </c>
      <c r="DA14" s="63" t="s">
        <v>1064</v>
      </c>
    </row>
    <row r="15" spans="1:105" ht="12" customHeight="1" x14ac:dyDescent="0.25">
      <c r="A15" s="97" t="s">
        <v>121</v>
      </c>
      <c r="B15" s="52">
        <v>17551</v>
      </c>
      <c r="C15" s="52">
        <v>14046</v>
      </c>
      <c r="D15" s="52">
        <v>8596</v>
      </c>
      <c r="E15" s="52">
        <v>5725</v>
      </c>
      <c r="F15" s="52">
        <v>3998</v>
      </c>
      <c r="G15" s="52">
        <v>3131</v>
      </c>
      <c r="H15" s="52">
        <v>2405</v>
      </c>
      <c r="I15" s="52">
        <v>3111</v>
      </c>
      <c r="J15" s="52">
        <v>3483</v>
      </c>
      <c r="K15" s="52">
        <v>3605</v>
      </c>
      <c r="L15" s="52">
        <v>3644</v>
      </c>
      <c r="M15" s="52">
        <v>3227</v>
      </c>
      <c r="N15" s="52">
        <v>2548</v>
      </c>
      <c r="O15" s="52">
        <v>2344</v>
      </c>
      <c r="P15" s="52">
        <v>3363</v>
      </c>
      <c r="Q15" s="52">
        <v>4006</v>
      </c>
      <c r="R15" s="52">
        <v>4245</v>
      </c>
      <c r="S15" s="52">
        <v>4902</v>
      </c>
      <c r="T15" s="52">
        <v>4988</v>
      </c>
      <c r="U15" s="52">
        <v>4881</v>
      </c>
      <c r="V15" s="52">
        <v>4273</v>
      </c>
      <c r="W15" s="52">
        <v>3542</v>
      </c>
      <c r="X15" s="52">
        <v>2185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1179</v>
      </c>
      <c r="C18" s="52">
        <v>944</v>
      </c>
      <c r="D18" s="52">
        <v>578</v>
      </c>
      <c r="E18" s="52">
        <v>385</v>
      </c>
      <c r="F18" s="52">
        <v>269</v>
      </c>
      <c r="G18" s="52">
        <v>210</v>
      </c>
      <c r="H18" s="52">
        <v>165</v>
      </c>
      <c r="I18" s="52">
        <v>182</v>
      </c>
      <c r="J18" s="52">
        <v>200</v>
      </c>
      <c r="K18" s="52">
        <v>206</v>
      </c>
      <c r="L18" s="52">
        <v>208</v>
      </c>
      <c r="M18" s="52">
        <v>182</v>
      </c>
      <c r="N18" s="52">
        <v>166</v>
      </c>
      <c r="O18" s="52">
        <v>353</v>
      </c>
      <c r="P18" s="52">
        <v>576</v>
      </c>
      <c r="Q18" s="52">
        <v>695</v>
      </c>
      <c r="R18" s="52">
        <v>743</v>
      </c>
      <c r="S18" s="52">
        <v>926</v>
      </c>
      <c r="T18" s="52">
        <v>1026</v>
      </c>
      <c r="U18" s="52">
        <v>1113</v>
      </c>
      <c r="V18" s="52">
        <v>1071</v>
      </c>
      <c r="W18" s="52">
        <v>935</v>
      </c>
      <c r="X18" s="52">
        <v>597</v>
      </c>
      <c r="Y18" s="52">
        <v>0</v>
      </c>
      <c r="DA18" s="63" t="s">
        <v>1067</v>
      </c>
    </row>
    <row r="19" spans="1:105" ht="12" customHeight="1" x14ac:dyDescent="0.25">
      <c r="A19" s="109" t="s">
        <v>120</v>
      </c>
      <c r="B19" s="36">
        <v>26263</v>
      </c>
      <c r="C19" s="36">
        <v>21018</v>
      </c>
      <c r="D19" s="36">
        <v>12861</v>
      </c>
      <c r="E19" s="36">
        <v>8566</v>
      </c>
      <c r="F19" s="36">
        <v>5983</v>
      </c>
      <c r="G19" s="36">
        <v>4686</v>
      </c>
      <c r="H19" s="36">
        <v>3524</v>
      </c>
      <c r="I19" s="36">
        <v>3658</v>
      </c>
      <c r="J19" s="36">
        <v>4038</v>
      </c>
      <c r="K19" s="36">
        <v>4226</v>
      </c>
      <c r="L19" s="36">
        <v>4297</v>
      </c>
      <c r="M19" s="36">
        <v>3792</v>
      </c>
      <c r="N19" s="36">
        <v>3120</v>
      </c>
      <c r="O19" s="36">
        <v>3074</v>
      </c>
      <c r="P19" s="36">
        <v>4267</v>
      </c>
      <c r="Q19" s="36">
        <v>4835</v>
      </c>
      <c r="R19" s="36">
        <v>5096</v>
      </c>
      <c r="S19" s="36">
        <v>5760</v>
      </c>
      <c r="T19" s="36">
        <v>5676</v>
      </c>
      <c r="U19" s="36">
        <v>5447</v>
      </c>
      <c r="V19" s="36">
        <v>4636</v>
      </c>
      <c r="W19" s="36">
        <v>3713</v>
      </c>
      <c r="X19" s="36">
        <v>2258</v>
      </c>
      <c r="Y19" s="36">
        <v>0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5480</v>
      </c>
      <c r="D23" s="52">
        <v>8523</v>
      </c>
      <c r="E23" s="52">
        <v>4488</v>
      </c>
      <c r="F23" s="52">
        <v>2699</v>
      </c>
      <c r="G23" s="52">
        <v>1356</v>
      </c>
      <c r="H23" s="52">
        <v>1207</v>
      </c>
      <c r="I23" s="52">
        <v>0</v>
      </c>
      <c r="J23" s="52">
        <v>0</v>
      </c>
      <c r="K23" s="52">
        <v>0</v>
      </c>
      <c r="L23" s="52">
        <v>2</v>
      </c>
      <c r="M23" s="52">
        <v>531</v>
      </c>
      <c r="N23" s="52">
        <v>1539</v>
      </c>
      <c r="O23" s="52">
        <v>1715</v>
      </c>
      <c r="P23" s="52">
        <v>1</v>
      </c>
      <c r="Q23" s="52">
        <v>7</v>
      </c>
      <c r="R23" s="52">
        <v>24</v>
      </c>
      <c r="S23" s="52">
        <v>73</v>
      </c>
      <c r="T23" s="52">
        <v>106</v>
      </c>
      <c r="U23" s="52">
        <v>165</v>
      </c>
      <c r="V23" s="52">
        <v>853</v>
      </c>
      <c r="W23" s="52">
        <v>1059</v>
      </c>
      <c r="X23" s="52">
        <v>1793</v>
      </c>
      <c r="Y23" s="52">
        <v>2855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648</v>
      </c>
      <c r="D25" s="52">
        <v>649</v>
      </c>
      <c r="E25" s="52">
        <v>658</v>
      </c>
      <c r="F25" s="52">
        <v>677</v>
      </c>
      <c r="G25" s="52">
        <v>709</v>
      </c>
      <c r="H25" s="52">
        <v>751</v>
      </c>
      <c r="I25" s="52">
        <v>417</v>
      </c>
      <c r="J25" s="52">
        <v>227</v>
      </c>
      <c r="K25" s="52">
        <v>306</v>
      </c>
      <c r="L25" s="52">
        <v>118</v>
      </c>
      <c r="M25" s="52">
        <v>51</v>
      </c>
      <c r="N25" s="52">
        <v>20</v>
      </c>
      <c r="O25" s="52">
        <v>237</v>
      </c>
      <c r="P25" s="52">
        <v>50</v>
      </c>
      <c r="Q25" s="52">
        <v>53</v>
      </c>
      <c r="R25" s="52">
        <v>81</v>
      </c>
      <c r="S25" s="52">
        <v>141</v>
      </c>
      <c r="T25" s="52">
        <v>169</v>
      </c>
      <c r="U25" s="52">
        <v>273</v>
      </c>
      <c r="V25" s="52">
        <v>416</v>
      </c>
      <c r="W25" s="52">
        <v>569</v>
      </c>
      <c r="X25" s="52">
        <v>694</v>
      </c>
      <c r="Y25" s="52">
        <v>1374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38</v>
      </c>
      <c r="D28" s="52">
        <v>60</v>
      </c>
      <c r="E28" s="52">
        <v>31</v>
      </c>
      <c r="F28" s="52">
        <v>19</v>
      </c>
      <c r="G28" s="52">
        <v>10</v>
      </c>
      <c r="H28" s="52">
        <v>22</v>
      </c>
      <c r="I28" s="52">
        <v>12</v>
      </c>
      <c r="J28" s="52">
        <v>0</v>
      </c>
      <c r="K28" s="52">
        <v>0</v>
      </c>
      <c r="L28" s="52">
        <v>1</v>
      </c>
      <c r="M28" s="52">
        <v>1</v>
      </c>
      <c r="N28" s="52">
        <v>5</v>
      </c>
      <c r="O28" s="52">
        <v>5</v>
      </c>
      <c r="P28" s="52">
        <v>0</v>
      </c>
      <c r="Q28" s="52">
        <v>1</v>
      </c>
      <c r="R28" s="52">
        <v>0</v>
      </c>
      <c r="S28" s="52">
        <v>1</v>
      </c>
      <c r="T28" s="52">
        <v>3</v>
      </c>
      <c r="U28" s="52">
        <v>4</v>
      </c>
      <c r="V28" s="52">
        <v>4</v>
      </c>
      <c r="W28" s="52">
        <v>6</v>
      </c>
      <c r="X28" s="52">
        <v>4</v>
      </c>
      <c r="Y28" s="52">
        <v>13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2</v>
      </c>
      <c r="E29" s="52">
        <v>0</v>
      </c>
      <c r="F29" s="52">
        <v>0</v>
      </c>
      <c r="G29" s="52">
        <v>0</v>
      </c>
      <c r="H29" s="52">
        <v>1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1937</v>
      </c>
      <c r="D30" s="52">
        <v>3011</v>
      </c>
      <c r="E30" s="52">
        <v>1586</v>
      </c>
      <c r="F30" s="52">
        <v>953</v>
      </c>
      <c r="G30" s="52">
        <v>479</v>
      </c>
      <c r="H30" s="52">
        <v>1124</v>
      </c>
      <c r="I30" s="52">
        <v>607</v>
      </c>
      <c r="J30" s="52">
        <v>9</v>
      </c>
      <c r="K30" s="52">
        <v>26</v>
      </c>
      <c r="L30" s="52">
        <v>49</v>
      </c>
      <c r="M30" s="52">
        <v>113</v>
      </c>
      <c r="N30" s="52">
        <v>308</v>
      </c>
      <c r="O30" s="52">
        <v>323</v>
      </c>
      <c r="P30" s="52">
        <v>20</v>
      </c>
      <c r="Q30" s="52">
        <v>40</v>
      </c>
      <c r="R30" s="52">
        <v>85</v>
      </c>
      <c r="S30" s="52">
        <v>127</v>
      </c>
      <c r="T30" s="52">
        <v>173</v>
      </c>
      <c r="U30" s="52">
        <v>262</v>
      </c>
      <c r="V30" s="52">
        <v>390</v>
      </c>
      <c r="W30" s="52">
        <v>430</v>
      </c>
      <c r="X30" s="52">
        <v>432</v>
      </c>
      <c r="Y30" s="52">
        <v>657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3505</v>
      </c>
      <c r="D31" s="52">
        <v>5451</v>
      </c>
      <c r="E31" s="52">
        <v>2871</v>
      </c>
      <c r="F31" s="52">
        <v>1727</v>
      </c>
      <c r="G31" s="52">
        <v>867</v>
      </c>
      <c r="H31" s="52">
        <v>2033</v>
      </c>
      <c r="I31" s="52">
        <v>1100</v>
      </c>
      <c r="J31" s="52">
        <v>20</v>
      </c>
      <c r="K31" s="52">
        <v>76</v>
      </c>
      <c r="L31" s="52">
        <v>165</v>
      </c>
      <c r="M31" s="52">
        <v>417</v>
      </c>
      <c r="N31" s="52">
        <v>1237</v>
      </c>
      <c r="O31" s="52">
        <v>1459</v>
      </c>
      <c r="P31" s="52">
        <v>127</v>
      </c>
      <c r="Q31" s="52">
        <v>206</v>
      </c>
      <c r="R31" s="52">
        <v>274</v>
      </c>
      <c r="S31" s="52">
        <v>280</v>
      </c>
      <c r="T31" s="52">
        <v>406</v>
      </c>
      <c r="U31" s="52">
        <v>593</v>
      </c>
      <c r="V31" s="52">
        <v>984</v>
      </c>
      <c r="W31" s="52">
        <v>1149</v>
      </c>
      <c r="X31" s="52">
        <v>1474</v>
      </c>
      <c r="Y31" s="52">
        <v>2185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235</v>
      </c>
      <c r="D34" s="52">
        <v>366</v>
      </c>
      <c r="E34" s="52">
        <v>193</v>
      </c>
      <c r="F34" s="52">
        <v>116</v>
      </c>
      <c r="G34" s="52">
        <v>59</v>
      </c>
      <c r="H34" s="52">
        <v>136</v>
      </c>
      <c r="I34" s="52">
        <v>74</v>
      </c>
      <c r="J34" s="52">
        <v>1</v>
      </c>
      <c r="K34" s="52">
        <v>5</v>
      </c>
      <c r="L34" s="52">
        <v>9</v>
      </c>
      <c r="M34" s="52">
        <v>26</v>
      </c>
      <c r="N34" s="52">
        <v>72</v>
      </c>
      <c r="O34" s="52">
        <v>83</v>
      </c>
      <c r="P34" s="52">
        <v>6</v>
      </c>
      <c r="Q34" s="52">
        <v>14</v>
      </c>
      <c r="R34" s="52">
        <v>23</v>
      </c>
      <c r="S34" s="52">
        <v>40</v>
      </c>
      <c r="T34" s="52">
        <v>56</v>
      </c>
      <c r="U34" s="52">
        <v>116</v>
      </c>
      <c r="V34" s="52">
        <v>172</v>
      </c>
      <c r="W34" s="52">
        <v>238</v>
      </c>
      <c r="X34" s="52">
        <v>355</v>
      </c>
      <c r="Y34" s="52">
        <v>597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5245</v>
      </c>
      <c r="D35" s="36">
        <v>8157</v>
      </c>
      <c r="E35" s="36">
        <v>4295</v>
      </c>
      <c r="F35" s="36">
        <v>2583</v>
      </c>
      <c r="G35" s="36">
        <v>1297</v>
      </c>
      <c r="H35" s="36">
        <v>3045</v>
      </c>
      <c r="I35" s="36">
        <v>1645</v>
      </c>
      <c r="J35" s="36">
        <v>28</v>
      </c>
      <c r="K35" s="36">
        <v>96</v>
      </c>
      <c r="L35" s="36">
        <v>206</v>
      </c>
      <c r="M35" s="36">
        <v>505</v>
      </c>
      <c r="N35" s="36">
        <v>1476</v>
      </c>
      <c r="O35" s="36">
        <v>1706</v>
      </c>
      <c r="P35" s="36">
        <v>139</v>
      </c>
      <c r="Q35" s="36">
        <v>242</v>
      </c>
      <c r="R35" s="36">
        <v>327</v>
      </c>
      <c r="S35" s="36">
        <v>379</v>
      </c>
      <c r="T35" s="36">
        <v>515</v>
      </c>
      <c r="U35" s="36">
        <v>751</v>
      </c>
      <c r="V35" s="36">
        <v>1212</v>
      </c>
      <c r="W35" s="36">
        <v>1344</v>
      </c>
      <c r="X35" s="36">
        <v>1550</v>
      </c>
      <c r="Y35" s="36">
        <v>2258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151</v>
      </c>
      <c r="J39" s="52">
        <v>398</v>
      </c>
      <c r="K39" s="52">
        <v>194</v>
      </c>
      <c r="L39" s="52">
        <v>75</v>
      </c>
      <c r="M39" s="52">
        <v>0</v>
      </c>
      <c r="N39" s="52">
        <v>851</v>
      </c>
      <c r="O39" s="52">
        <v>1856</v>
      </c>
      <c r="P39" s="52">
        <v>1417</v>
      </c>
      <c r="Q39" s="52">
        <v>694</v>
      </c>
      <c r="R39" s="52">
        <v>333</v>
      </c>
      <c r="S39" s="52">
        <v>920</v>
      </c>
      <c r="T39" s="52">
        <v>122</v>
      </c>
      <c r="U39" s="52">
        <v>23</v>
      </c>
      <c r="V39" s="52">
        <v>0</v>
      </c>
      <c r="W39" s="52">
        <v>0</v>
      </c>
      <c r="X39" s="52">
        <v>0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665</v>
      </c>
      <c r="D41" s="52">
        <v>319</v>
      </c>
      <c r="E41" s="52">
        <v>20</v>
      </c>
      <c r="F41" s="52">
        <v>9</v>
      </c>
      <c r="G41" s="52">
        <v>15</v>
      </c>
      <c r="H41" s="52">
        <v>34</v>
      </c>
      <c r="I41" s="52">
        <v>50</v>
      </c>
      <c r="J41" s="52">
        <v>57</v>
      </c>
      <c r="K41" s="52">
        <v>158</v>
      </c>
      <c r="L41" s="52">
        <v>108</v>
      </c>
      <c r="M41" s="52">
        <v>89</v>
      </c>
      <c r="N41" s="52">
        <v>122</v>
      </c>
      <c r="O41" s="52">
        <v>336</v>
      </c>
      <c r="P41" s="52">
        <v>685</v>
      </c>
      <c r="Q41" s="52">
        <v>827</v>
      </c>
      <c r="R41" s="52">
        <v>435</v>
      </c>
      <c r="S41" s="52">
        <v>332</v>
      </c>
      <c r="T41" s="52">
        <v>406</v>
      </c>
      <c r="U41" s="52">
        <v>185</v>
      </c>
      <c r="V41" s="52">
        <v>129</v>
      </c>
      <c r="W41" s="52">
        <v>92</v>
      </c>
      <c r="X41" s="52">
        <v>67</v>
      </c>
      <c r="Y41" s="52">
        <v>0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8</v>
      </c>
      <c r="I44" s="52">
        <v>3</v>
      </c>
      <c r="J44" s="52">
        <v>1</v>
      </c>
      <c r="K44" s="52">
        <v>0</v>
      </c>
      <c r="L44" s="52">
        <v>1</v>
      </c>
      <c r="M44" s="52">
        <v>0</v>
      </c>
      <c r="N44" s="52">
        <v>3</v>
      </c>
      <c r="O44" s="52">
        <v>10</v>
      </c>
      <c r="P44" s="52">
        <v>7</v>
      </c>
      <c r="Q44" s="52">
        <v>1</v>
      </c>
      <c r="R44" s="52">
        <v>0</v>
      </c>
      <c r="S44" s="52">
        <v>3</v>
      </c>
      <c r="T44" s="52">
        <v>2</v>
      </c>
      <c r="U44" s="52">
        <v>4</v>
      </c>
      <c r="V44" s="52">
        <v>3</v>
      </c>
      <c r="W44" s="52">
        <v>2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658</v>
      </c>
      <c r="I46" s="52">
        <v>61</v>
      </c>
      <c r="J46" s="52">
        <v>34</v>
      </c>
      <c r="K46" s="52">
        <v>98</v>
      </c>
      <c r="L46" s="52">
        <v>83</v>
      </c>
      <c r="M46" s="52">
        <v>0</v>
      </c>
      <c r="N46" s="52">
        <v>301</v>
      </c>
      <c r="O46" s="52">
        <v>663</v>
      </c>
      <c r="P46" s="52">
        <v>410</v>
      </c>
      <c r="Q46" s="52">
        <v>84</v>
      </c>
      <c r="R46" s="52">
        <v>155</v>
      </c>
      <c r="S46" s="52">
        <v>315</v>
      </c>
      <c r="T46" s="52">
        <v>104</v>
      </c>
      <c r="U46" s="52">
        <v>227</v>
      </c>
      <c r="V46" s="52">
        <v>146</v>
      </c>
      <c r="W46" s="52">
        <v>106</v>
      </c>
      <c r="X46" s="52">
        <v>0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1</v>
      </c>
      <c r="E47" s="52">
        <v>0</v>
      </c>
      <c r="F47" s="52">
        <v>0</v>
      </c>
      <c r="G47" s="52">
        <v>0</v>
      </c>
      <c r="H47" s="52">
        <v>1307</v>
      </c>
      <c r="I47" s="52">
        <v>1806</v>
      </c>
      <c r="J47" s="52">
        <v>392</v>
      </c>
      <c r="K47" s="52">
        <v>198</v>
      </c>
      <c r="L47" s="52">
        <v>204</v>
      </c>
      <c r="M47" s="52">
        <v>0</v>
      </c>
      <c r="N47" s="52">
        <v>558</v>
      </c>
      <c r="O47" s="52">
        <v>1255</v>
      </c>
      <c r="P47" s="52">
        <v>1146</v>
      </c>
      <c r="Q47" s="52">
        <v>849</v>
      </c>
      <c r="R47" s="52">
        <v>513</v>
      </c>
      <c r="S47" s="52">
        <v>937</v>
      </c>
      <c r="T47" s="52">
        <v>492</v>
      </c>
      <c r="U47" s="52">
        <v>486</v>
      </c>
      <c r="V47" s="52">
        <v>376</v>
      </c>
      <c r="W47" s="52">
        <v>418</v>
      </c>
      <c r="X47" s="52">
        <v>117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91</v>
      </c>
      <c r="I50" s="52">
        <v>91</v>
      </c>
      <c r="J50" s="52">
        <v>19</v>
      </c>
      <c r="K50" s="52">
        <v>11</v>
      </c>
      <c r="L50" s="52">
        <v>11</v>
      </c>
      <c r="M50" s="52">
        <v>0</v>
      </c>
      <c r="N50" s="52">
        <v>56</v>
      </c>
      <c r="O50" s="52">
        <v>270</v>
      </c>
      <c r="P50" s="52">
        <v>229</v>
      </c>
      <c r="Q50" s="52">
        <v>133</v>
      </c>
      <c r="R50" s="52">
        <v>71</v>
      </c>
      <c r="S50" s="52">
        <v>223</v>
      </c>
      <c r="T50" s="52">
        <v>156</v>
      </c>
      <c r="U50" s="52">
        <v>203</v>
      </c>
      <c r="V50" s="52">
        <v>130</v>
      </c>
      <c r="W50" s="52">
        <v>102</v>
      </c>
      <c r="X50" s="52">
        <v>17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1883</v>
      </c>
      <c r="I51" s="36">
        <v>1779</v>
      </c>
      <c r="J51" s="36">
        <v>408</v>
      </c>
      <c r="K51" s="36">
        <v>284</v>
      </c>
      <c r="L51" s="36">
        <v>277</v>
      </c>
      <c r="M51" s="36">
        <v>0</v>
      </c>
      <c r="N51" s="36">
        <v>804</v>
      </c>
      <c r="O51" s="36">
        <v>1660</v>
      </c>
      <c r="P51" s="36">
        <v>1332</v>
      </c>
      <c r="Q51" s="36">
        <v>810</v>
      </c>
      <c r="R51" s="36">
        <v>588</v>
      </c>
      <c r="S51" s="36">
        <v>1043</v>
      </c>
      <c r="T51" s="36">
        <v>431</v>
      </c>
      <c r="U51" s="36">
        <v>522</v>
      </c>
      <c r="V51" s="36">
        <v>401</v>
      </c>
      <c r="W51" s="36">
        <v>421</v>
      </c>
      <c r="X51" s="36">
        <v>95</v>
      </c>
      <c r="Y51" s="36">
        <v>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45</v>
      </c>
      <c r="J55" s="52">
        <v>130</v>
      </c>
      <c r="K55" s="52">
        <v>63</v>
      </c>
      <c r="L55" s="52">
        <v>20</v>
      </c>
      <c r="M55" s="52">
        <v>0</v>
      </c>
      <c r="N55" s="52">
        <v>198</v>
      </c>
      <c r="O55" s="52">
        <v>635</v>
      </c>
      <c r="P55" s="52">
        <v>844</v>
      </c>
      <c r="Q55" s="52">
        <v>331</v>
      </c>
      <c r="R55" s="52">
        <v>118</v>
      </c>
      <c r="S55" s="52">
        <v>300</v>
      </c>
      <c r="T55" s="52">
        <v>38</v>
      </c>
      <c r="U55" s="52">
        <v>6</v>
      </c>
      <c r="V55" s="52">
        <v>0</v>
      </c>
      <c r="W55" s="52">
        <v>0</v>
      </c>
      <c r="X55" s="52">
        <v>0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5</v>
      </c>
      <c r="J57" s="52">
        <v>3</v>
      </c>
      <c r="K57" s="52">
        <v>11</v>
      </c>
      <c r="L57" s="52">
        <v>3</v>
      </c>
      <c r="M57" s="52">
        <v>0</v>
      </c>
      <c r="N57" s="52">
        <v>60</v>
      </c>
      <c r="O57" s="52">
        <v>90</v>
      </c>
      <c r="P57" s="52">
        <v>119</v>
      </c>
      <c r="Q57" s="52">
        <v>57</v>
      </c>
      <c r="R57" s="52">
        <v>26</v>
      </c>
      <c r="S57" s="52">
        <v>73</v>
      </c>
      <c r="T57" s="52">
        <v>7</v>
      </c>
      <c r="U57" s="52">
        <v>1</v>
      </c>
      <c r="V57" s="52">
        <v>0</v>
      </c>
      <c r="W57" s="52">
        <v>0</v>
      </c>
      <c r="X57" s="52">
        <v>0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1</v>
      </c>
      <c r="O60" s="52">
        <v>4</v>
      </c>
      <c r="P60" s="52">
        <v>5</v>
      </c>
      <c r="Q60" s="52">
        <v>1</v>
      </c>
      <c r="R60" s="52">
        <v>0</v>
      </c>
      <c r="S60" s="52">
        <v>1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1</v>
      </c>
      <c r="J62" s="52">
        <v>11</v>
      </c>
      <c r="K62" s="52">
        <v>21</v>
      </c>
      <c r="L62" s="52">
        <v>6</v>
      </c>
      <c r="M62" s="52">
        <v>0</v>
      </c>
      <c r="N62" s="52">
        <v>69</v>
      </c>
      <c r="O62" s="52">
        <v>219</v>
      </c>
      <c r="P62" s="52">
        <v>221</v>
      </c>
      <c r="Q62" s="52">
        <v>30</v>
      </c>
      <c r="R62" s="52">
        <v>29</v>
      </c>
      <c r="S62" s="52">
        <v>76</v>
      </c>
      <c r="T62" s="52">
        <v>7</v>
      </c>
      <c r="U62" s="52">
        <v>2</v>
      </c>
      <c r="V62" s="52">
        <v>0</v>
      </c>
      <c r="W62" s="52">
        <v>0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44</v>
      </c>
      <c r="J63" s="52">
        <v>119</v>
      </c>
      <c r="K63" s="52">
        <v>42</v>
      </c>
      <c r="L63" s="52">
        <v>14</v>
      </c>
      <c r="M63" s="52">
        <v>0</v>
      </c>
      <c r="N63" s="52">
        <v>128</v>
      </c>
      <c r="O63" s="52">
        <v>412</v>
      </c>
      <c r="P63" s="52">
        <v>618</v>
      </c>
      <c r="Q63" s="52">
        <v>300</v>
      </c>
      <c r="R63" s="52">
        <v>89</v>
      </c>
      <c r="S63" s="52">
        <v>223</v>
      </c>
      <c r="T63" s="52">
        <v>31</v>
      </c>
      <c r="U63" s="52">
        <v>4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2</v>
      </c>
      <c r="J66" s="52">
        <v>6</v>
      </c>
      <c r="K66" s="52">
        <v>2</v>
      </c>
      <c r="L66" s="52">
        <v>1</v>
      </c>
      <c r="M66" s="52">
        <v>0</v>
      </c>
      <c r="N66" s="52">
        <v>13</v>
      </c>
      <c r="O66" s="52">
        <v>89</v>
      </c>
      <c r="P66" s="52">
        <v>125</v>
      </c>
      <c r="Q66" s="52">
        <v>47</v>
      </c>
      <c r="R66" s="52">
        <v>13</v>
      </c>
      <c r="S66" s="52">
        <v>53</v>
      </c>
      <c r="T66" s="52">
        <v>10</v>
      </c>
      <c r="U66" s="52">
        <v>2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43</v>
      </c>
      <c r="J67" s="36">
        <v>124</v>
      </c>
      <c r="K67" s="36">
        <v>61</v>
      </c>
      <c r="L67" s="36">
        <v>19</v>
      </c>
      <c r="M67" s="36">
        <v>0</v>
      </c>
      <c r="N67" s="36">
        <v>185</v>
      </c>
      <c r="O67" s="36">
        <v>546</v>
      </c>
      <c r="P67" s="36">
        <v>719</v>
      </c>
      <c r="Q67" s="36">
        <v>284</v>
      </c>
      <c r="R67" s="36">
        <v>105</v>
      </c>
      <c r="S67" s="36">
        <v>247</v>
      </c>
      <c r="T67" s="36">
        <v>28</v>
      </c>
      <c r="U67" s="36">
        <v>4</v>
      </c>
      <c r="V67" s="36">
        <v>0</v>
      </c>
      <c r="W67" s="36">
        <v>0</v>
      </c>
      <c r="X67" s="36">
        <v>0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106</v>
      </c>
      <c r="J71" s="52">
        <v>268</v>
      </c>
      <c r="K71" s="52">
        <v>131</v>
      </c>
      <c r="L71" s="52">
        <v>55</v>
      </c>
      <c r="M71" s="52">
        <v>0</v>
      </c>
      <c r="N71" s="52">
        <v>653</v>
      </c>
      <c r="O71" s="52">
        <v>1221</v>
      </c>
      <c r="P71" s="52">
        <v>573</v>
      </c>
      <c r="Q71" s="52">
        <v>363</v>
      </c>
      <c r="R71" s="52">
        <v>215</v>
      </c>
      <c r="S71" s="52">
        <v>620</v>
      </c>
      <c r="T71" s="52">
        <v>84</v>
      </c>
      <c r="U71" s="52">
        <v>17</v>
      </c>
      <c r="V71" s="52">
        <v>0</v>
      </c>
      <c r="W71" s="52">
        <v>0</v>
      </c>
      <c r="X71" s="52">
        <v>0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665</v>
      </c>
      <c r="D73" s="52">
        <v>319</v>
      </c>
      <c r="E73" s="52">
        <v>20</v>
      </c>
      <c r="F73" s="52">
        <v>9</v>
      </c>
      <c r="G73" s="52">
        <v>15</v>
      </c>
      <c r="H73" s="52">
        <v>34</v>
      </c>
      <c r="I73" s="52">
        <v>45</v>
      </c>
      <c r="J73" s="52">
        <v>54</v>
      </c>
      <c r="K73" s="52">
        <v>147</v>
      </c>
      <c r="L73" s="52">
        <v>105</v>
      </c>
      <c r="M73" s="52">
        <v>89</v>
      </c>
      <c r="N73" s="52">
        <v>62</v>
      </c>
      <c r="O73" s="52">
        <v>246</v>
      </c>
      <c r="P73" s="52">
        <v>566</v>
      </c>
      <c r="Q73" s="52">
        <v>770</v>
      </c>
      <c r="R73" s="52">
        <v>409</v>
      </c>
      <c r="S73" s="52">
        <v>259</v>
      </c>
      <c r="T73" s="52">
        <v>399</v>
      </c>
      <c r="U73" s="52">
        <v>184</v>
      </c>
      <c r="V73" s="52">
        <v>129</v>
      </c>
      <c r="W73" s="52">
        <v>92</v>
      </c>
      <c r="X73" s="52">
        <v>67</v>
      </c>
      <c r="Y73" s="52">
        <v>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:Y75" si="2">W43-W59</f>
        <v>0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8</v>
      </c>
      <c r="I76" s="52">
        <f t="shared" si="3"/>
        <v>3</v>
      </c>
      <c r="J76" s="52">
        <f t="shared" si="3"/>
        <v>1</v>
      </c>
      <c r="K76" s="52">
        <f t="shared" si="3"/>
        <v>0</v>
      </c>
      <c r="L76" s="52">
        <f t="shared" si="3"/>
        <v>1</v>
      </c>
      <c r="M76" s="52">
        <f t="shared" si="3"/>
        <v>0</v>
      </c>
      <c r="N76" s="52">
        <f t="shared" si="3"/>
        <v>2</v>
      </c>
      <c r="O76" s="52">
        <f t="shared" si="3"/>
        <v>6</v>
      </c>
      <c r="P76" s="52">
        <f t="shared" si="3"/>
        <v>2</v>
      </c>
      <c r="Q76" s="52">
        <f t="shared" si="3"/>
        <v>0</v>
      </c>
      <c r="R76" s="52">
        <f t="shared" ref="R76:V76" si="4">R44-R60</f>
        <v>0</v>
      </c>
      <c r="S76" s="52">
        <f t="shared" si="4"/>
        <v>2</v>
      </c>
      <c r="T76" s="52">
        <f t="shared" si="4"/>
        <v>2</v>
      </c>
      <c r="U76" s="52">
        <f t="shared" si="4"/>
        <v>4</v>
      </c>
      <c r="V76" s="52">
        <f t="shared" si="4"/>
        <v>3</v>
      </c>
      <c r="W76" s="52">
        <f t="shared" ref="W76:Y76" si="5">W44-W60</f>
        <v>2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658</v>
      </c>
      <c r="I78" s="52">
        <f t="shared" si="9"/>
        <v>60</v>
      </c>
      <c r="J78" s="52">
        <f t="shared" si="9"/>
        <v>23</v>
      </c>
      <c r="K78" s="52">
        <f t="shared" si="9"/>
        <v>77</v>
      </c>
      <c r="L78" s="52">
        <f t="shared" si="9"/>
        <v>77</v>
      </c>
      <c r="M78" s="52">
        <f t="shared" si="9"/>
        <v>0</v>
      </c>
      <c r="N78" s="52">
        <f t="shared" si="9"/>
        <v>232</v>
      </c>
      <c r="O78" s="52">
        <f t="shared" si="9"/>
        <v>444</v>
      </c>
      <c r="P78" s="52">
        <f t="shared" si="9"/>
        <v>189</v>
      </c>
      <c r="Q78" s="52">
        <f t="shared" si="9"/>
        <v>54</v>
      </c>
      <c r="R78" s="52">
        <f t="shared" ref="R78:V78" si="10">R46-R62</f>
        <v>126</v>
      </c>
      <c r="S78" s="52">
        <f t="shared" si="10"/>
        <v>239</v>
      </c>
      <c r="T78" s="52">
        <f t="shared" si="10"/>
        <v>97</v>
      </c>
      <c r="U78" s="52">
        <f t="shared" si="10"/>
        <v>225</v>
      </c>
      <c r="V78" s="52">
        <f t="shared" si="10"/>
        <v>146</v>
      </c>
      <c r="W78" s="52">
        <f t="shared" ref="W78:Y78" si="11">W46-W62</f>
        <v>106</v>
      </c>
      <c r="X78" s="52">
        <f t="shared" si="11"/>
        <v>0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1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1307</v>
      </c>
      <c r="I79" s="52">
        <f t="shared" si="12"/>
        <v>1762</v>
      </c>
      <c r="J79" s="52">
        <f t="shared" si="12"/>
        <v>273</v>
      </c>
      <c r="K79" s="52">
        <f t="shared" si="12"/>
        <v>156</v>
      </c>
      <c r="L79" s="52">
        <f t="shared" si="12"/>
        <v>190</v>
      </c>
      <c r="M79" s="52">
        <f t="shared" si="12"/>
        <v>0</v>
      </c>
      <c r="N79" s="52">
        <f t="shared" si="12"/>
        <v>430</v>
      </c>
      <c r="O79" s="52">
        <f t="shared" si="12"/>
        <v>843</v>
      </c>
      <c r="P79" s="52">
        <f t="shared" si="12"/>
        <v>528</v>
      </c>
      <c r="Q79" s="52">
        <f t="shared" si="12"/>
        <v>549</v>
      </c>
      <c r="R79" s="52">
        <f t="shared" ref="R79:V79" si="13">R47-R63</f>
        <v>424</v>
      </c>
      <c r="S79" s="52">
        <f t="shared" si="13"/>
        <v>714</v>
      </c>
      <c r="T79" s="52">
        <f t="shared" si="13"/>
        <v>461</v>
      </c>
      <c r="U79" s="52">
        <f t="shared" si="13"/>
        <v>482</v>
      </c>
      <c r="V79" s="52">
        <f t="shared" si="13"/>
        <v>376</v>
      </c>
      <c r="W79" s="52">
        <f t="shared" ref="W79:Y79" si="14">W47-W63</f>
        <v>418</v>
      </c>
      <c r="X79" s="52">
        <f t="shared" si="14"/>
        <v>117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91</v>
      </c>
      <c r="I82" s="52">
        <v>89</v>
      </c>
      <c r="J82" s="52">
        <v>13</v>
      </c>
      <c r="K82" s="52">
        <v>9</v>
      </c>
      <c r="L82" s="52">
        <v>10</v>
      </c>
      <c r="M82" s="52">
        <v>0</v>
      </c>
      <c r="N82" s="52">
        <v>43</v>
      </c>
      <c r="O82" s="52">
        <v>181</v>
      </c>
      <c r="P82" s="52">
        <v>104</v>
      </c>
      <c r="Q82" s="52">
        <v>86</v>
      </c>
      <c r="R82" s="52">
        <v>58</v>
      </c>
      <c r="S82" s="52">
        <v>170</v>
      </c>
      <c r="T82" s="52">
        <v>146</v>
      </c>
      <c r="U82" s="52">
        <v>201</v>
      </c>
      <c r="V82" s="52">
        <v>130</v>
      </c>
      <c r="W82" s="52">
        <v>102</v>
      </c>
      <c r="X82" s="52">
        <v>17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1883</v>
      </c>
      <c r="I83" s="36">
        <v>1736</v>
      </c>
      <c r="J83" s="36">
        <v>284</v>
      </c>
      <c r="K83" s="36">
        <v>223</v>
      </c>
      <c r="L83" s="36">
        <v>258</v>
      </c>
      <c r="M83" s="36">
        <v>0</v>
      </c>
      <c r="N83" s="36">
        <v>619</v>
      </c>
      <c r="O83" s="36">
        <v>1114</v>
      </c>
      <c r="P83" s="36">
        <v>613</v>
      </c>
      <c r="Q83" s="36">
        <v>526</v>
      </c>
      <c r="R83" s="36">
        <v>483</v>
      </c>
      <c r="S83" s="36">
        <v>796</v>
      </c>
      <c r="T83" s="36">
        <v>403</v>
      </c>
      <c r="U83" s="36">
        <v>518</v>
      </c>
      <c r="V83" s="36">
        <v>401</v>
      </c>
      <c r="W83" s="36">
        <v>421</v>
      </c>
      <c r="X83" s="36">
        <v>95</v>
      </c>
      <c r="Y83" s="36">
        <v>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X89" s="52">
        <f>RES_hhdet_numvin!X5</f>
        <v>0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X92" s="52">
        <f>RES_hhdet_numvin!X8</f>
        <v>0</v>
      </c>
      <c r="Y92" s="52">
        <f>RES_hhdet_numvin!Y8</f>
        <v>0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X99" s="138">
        <f>RES_hhdet_numvin!X15</f>
        <v>0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X106" s="36">
        <f>RES_hhdet_numvin!X22</f>
        <v>0</v>
      </c>
      <c r="Y106" s="36">
        <f>RES_hhdet_numvin!Y22</f>
        <v>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23.17516947122288</v>
      </c>
      <c r="C110" s="117">
        <f t="shared" si="15"/>
        <v>21.193539276558798</v>
      </c>
      <c r="D110" s="117">
        <f t="shared" si="15"/>
        <v>9.012360138460684</v>
      </c>
      <c r="E110" s="117">
        <f t="shared" si="15"/>
        <v>7.7855079190266139</v>
      </c>
      <c r="F110" s="117">
        <f t="shared" si="15"/>
        <v>6.7183474434368193</v>
      </c>
      <c r="G110" s="117">
        <f t="shared" si="15"/>
        <v>5.8482883976665061</v>
      </c>
      <c r="H110" s="117">
        <f t="shared" si="15"/>
        <v>2.1936491247329157</v>
      </c>
      <c r="I110" s="117">
        <f t="shared" si="15"/>
        <v>2.539530938234388</v>
      </c>
      <c r="J110" s="117">
        <f t="shared" si="15"/>
        <v>6.6990302913983006</v>
      </c>
      <c r="K110" s="117">
        <f t="shared" si="15"/>
        <v>4.5586993243015819</v>
      </c>
      <c r="L110" s="117">
        <f t="shared" si="15"/>
        <v>4.2960603923836427</v>
      </c>
      <c r="M110" s="117">
        <f t="shared" si="15"/>
        <v>5.2948430647363454</v>
      </c>
      <c r="N110" s="117">
        <f t="shared" si="15"/>
        <v>1.076785707729736</v>
      </c>
      <c r="O110" s="117">
        <f t="shared" si="15"/>
        <v>1.6117238638635483</v>
      </c>
      <c r="P110" s="117">
        <f t="shared" si="15"/>
        <v>3.9509047834553668</v>
      </c>
      <c r="Q110" s="117">
        <f t="shared" si="15"/>
        <v>5.9590842879107653</v>
      </c>
      <c r="R110" s="117">
        <f t="shared" ref="R110:V110" si="16">R111+R114+R116+R126</f>
        <v>3.416646457652174</v>
      </c>
      <c r="S110" s="117">
        <f t="shared" si="16"/>
        <v>6.1073292663452561</v>
      </c>
      <c r="T110" s="117">
        <f t="shared" si="16"/>
        <v>5.1849326627664407</v>
      </c>
      <c r="U110" s="117">
        <f t="shared" si="16"/>
        <v>5.0836409265951072</v>
      </c>
      <c r="V110" s="117">
        <f t="shared" si="16"/>
        <v>4.5522199821768305</v>
      </c>
      <c r="W110" s="117">
        <f t="shared" ref="W110:Y110" si="17">W111+W114+W116+W126</f>
        <v>4.4505815263174586</v>
      </c>
      <c r="X110" s="117">
        <f t="shared" si="17"/>
        <v>2.4154181019666892</v>
      </c>
      <c r="Y110" s="117">
        <f t="shared" si="17"/>
        <v>0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17.824102512223444</v>
      </c>
      <c r="C111" s="122">
        <f t="shared" si="18"/>
        <v>16.765935180390034</v>
      </c>
      <c r="D111" s="122">
        <f t="shared" si="18"/>
        <v>6.0758081280416398</v>
      </c>
      <c r="E111" s="122">
        <f t="shared" si="18"/>
        <v>5.6266492279985343</v>
      </c>
      <c r="F111" s="122">
        <f t="shared" si="18"/>
        <v>5.2702524117562071</v>
      </c>
      <c r="G111" s="122">
        <f t="shared" si="18"/>
        <v>4.7431794041755735</v>
      </c>
      <c r="H111" s="122">
        <f t="shared" si="18"/>
        <v>1.3688405920140634</v>
      </c>
      <c r="I111" s="122">
        <f t="shared" si="18"/>
        <v>1.7442724717744436</v>
      </c>
      <c r="J111" s="122">
        <f t="shared" si="18"/>
        <v>5.8309602801920857</v>
      </c>
      <c r="K111" s="122">
        <f t="shared" si="18"/>
        <v>3.6452118865853698</v>
      </c>
      <c r="L111" s="122">
        <f t="shared" si="18"/>
        <v>3.3816094252396676</v>
      </c>
      <c r="M111" s="122">
        <f t="shared" si="18"/>
        <v>4.4991867869184974</v>
      </c>
      <c r="N111" s="122">
        <f t="shared" si="18"/>
        <v>0.38504259676792074</v>
      </c>
      <c r="O111" s="122">
        <f t="shared" si="18"/>
        <v>0.87807405060599542</v>
      </c>
      <c r="P111" s="122">
        <f t="shared" si="18"/>
        <v>2.9037412662988484</v>
      </c>
      <c r="Q111" s="122">
        <f t="shared" si="18"/>
        <v>4.6875413861625725</v>
      </c>
      <c r="R111" s="122">
        <f t="shared" ref="R111:V111" si="19">SUM(R112:R113)</f>
        <v>1.9575541655655182</v>
      </c>
      <c r="S111" s="122">
        <f t="shared" si="19"/>
        <v>4.447414880158191</v>
      </c>
      <c r="T111" s="122">
        <f t="shared" si="19"/>
        <v>3.6140870134375289</v>
      </c>
      <c r="U111" s="122">
        <f t="shared" si="19"/>
        <v>3.4259768679609999</v>
      </c>
      <c r="V111" s="122">
        <f t="shared" si="19"/>
        <v>3.0868946193712485</v>
      </c>
      <c r="W111" s="122">
        <f t="shared" ref="W111:Y111" si="20">SUM(W112:W113)</f>
        <v>3.2510134758946214</v>
      </c>
      <c r="X111" s="122">
        <f t="shared" si="20"/>
        <v>1.6694591381802653</v>
      </c>
      <c r="Y111" s="122">
        <f t="shared" si="20"/>
        <v>0</v>
      </c>
      <c r="DA111" s="130" t="s">
        <v>1573</v>
      </c>
    </row>
    <row r="112" spans="1:105" ht="12" customHeight="1" x14ac:dyDescent="0.25">
      <c r="A112" s="97" t="s">
        <v>51</v>
      </c>
      <c r="B112" s="98">
        <v>17.728116938950983</v>
      </c>
      <c r="C112" s="98">
        <v>16.679363714531387</v>
      </c>
      <c r="D112" s="98">
        <v>6.043508168529665</v>
      </c>
      <c r="E112" s="98">
        <v>5.5984522785898534</v>
      </c>
      <c r="F112" s="98">
        <v>5.2421324161650897</v>
      </c>
      <c r="G112" s="98">
        <v>4.71822871883061</v>
      </c>
      <c r="H112" s="98">
        <v>1.3618228718830612</v>
      </c>
      <c r="I112" s="98">
        <v>1.7358555460017195</v>
      </c>
      <c r="J112" s="98">
        <v>5.8024935511607918</v>
      </c>
      <c r="K112" s="98">
        <v>3.6264832330180572</v>
      </c>
      <c r="L112" s="98">
        <v>3.3651762682717123</v>
      </c>
      <c r="M112" s="98">
        <v>4.4773860705073112</v>
      </c>
      <c r="N112" s="98">
        <v>0.38331900257953572</v>
      </c>
      <c r="O112" s="98">
        <v>0.87343078245915706</v>
      </c>
      <c r="P112" s="98">
        <v>2.8878761822871875</v>
      </c>
      <c r="Q112" s="98">
        <v>4.6632846087704216</v>
      </c>
      <c r="R112" s="98">
        <v>1.9474634565778166</v>
      </c>
      <c r="S112" s="98">
        <v>4.4244196044711988</v>
      </c>
      <c r="T112" s="98">
        <v>3.5954428202923503</v>
      </c>
      <c r="U112" s="98">
        <v>3.4083404987102335</v>
      </c>
      <c r="V112" s="98">
        <v>3.0710232158211541</v>
      </c>
      <c r="W112" s="98">
        <v>3.234307824591574</v>
      </c>
      <c r="X112" s="98">
        <v>1.6608770421324164</v>
      </c>
      <c r="Y112" s="98">
        <v>0</v>
      </c>
      <c r="DA112" s="63" t="s">
        <v>1574</v>
      </c>
    </row>
    <row r="113" spans="1:105" ht="12" customHeight="1" x14ac:dyDescent="0.25">
      <c r="A113" s="97" t="s">
        <v>53</v>
      </c>
      <c r="B113" s="98">
        <v>9.5985573272459712E-2</v>
      </c>
      <c r="C113" s="98">
        <v>8.6571465858647653E-2</v>
      </c>
      <c r="D113" s="98">
        <v>3.2299959511974799E-2</v>
      </c>
      <c r="E113" s="98">
        <v>2.8196949408681077E-2</v>
      </c>
      <c r="F113" s="98">
        <v>2.8119995591117459E-2</v>
      </c>
      <c r="G113" s="98">
        <v>2.4950685344963818E-2</v>
      </c>
      <c r="H113" s="98">
        <v>7.0177201310023035E-3</v>
      </c>
      <c r="I113" s="98">
        <v>8.416925772724123E-3</v>
      </c>
      <c r="J113" s="98">
        <v>2.8466729031293516E-2</v>
      </c>
      <c r="K113" s="98">
        <v>1.8728653567312566E-2</v>
      </c>
      <c r="L113" s="98">
        <v>1.6433156967955331E-2</v>
      </c>
      <c r="M113" s="98">
        <v>2.1800716411185826E-2</v>
      </c>
      <c r="N113" s="98">
        <v>1.7235941883850135E-3</v>
      </c>
      <c r="O113" s="98">
        <v>4.6432681468383877E-3</v>
      </c>
      <c r="P113" s="98">
        <v>1.5865084011661021E-2</v>
      </c>
      <c r="Q113" s="98">
        <v>2.4256777392151332E-2</v>
      </c>
      <c r="R113" s="98">
        <v>1.0090708987701558E-2</v>
      </c>
      <c r="S113" s="98">
        <v>2.2995275686992601E-2</v>
      </c>
      <c r="T113" s="98">
        <v>1.864419314517873E-2</v>
      </c>
      <c r="U113" s="98">
        <v>1.763636925076658E-2</v>
      </c>
      <c r="V113" s="98">
        <v>1.5871403550094258E-2</v>
      </c>
      <c r="W113" s="98">
        <v>1.6705651303047339E-2</v>
      </c>
      <c r="X113" s="98">
        <v>8.5820960478488473E-3</v>
      </c>
      <c r="Y113" s="98">
        <v>0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0.47533148407085118</v>
      </c>
      <c r="C114" s="122">
        <f t="shared" si="21"/>
        <v>0.59095725979336411</v>
      </c>
      <c r="D114" s="122">
        <f t="shared" si="21"/>
        <v>0.44320733742066826</v>
      </c>
      <c r="E114" s="122">
        <f t="shared" si="21"/>
        <v>0.52127291006726406</v>
      </c>
      <c r="F114" s="122">
        <f t="shared" si="21"/>
        <v>0.24679084502305523</v>
      </c>
      <c r="G114" s="122">
        <f t="shared" si="21"/>
        <v>0.18741650777970414</v>
      </c>
      <c r="H114" s="122">
        <f t="shared" si="21"/>
        <v>0.12601227659809469</v>
      </c>
      <c r="I114" s="122">
        <f t="shared" si="21"/>
        <v>0.11555613830421405</v>
      </c>
      <c r="J114" s="122">
        <f t="shared" si="21"/>
        <v>8.7132907507738666E-2</v>
      </c>
      <c r="K114" s="122">
        <f t="shared" si="21"/>
        <v>4.0013381591216812E-2</v>
      </c>
      <c r="L114" s="122">
        <f t="shared" si="21"/>
        <v>5.0027889254254811E-2</v>
      </c>
      <c r="M114" s="122">
        <f t="shared" si="21"/>
        <v>5.0366355664446576E-2</v>
      </c>
      <c r="N114" s="122">
        <f t="shared" si="21"/>
        <v>9.8984329217596645E-2</v>
      </c>
      <c r="O114" s="122">
        <f t="shared" si="21"/>
        <v>6.8825125482469413E-2</v>
      </c>
      <c r="P114" s="122">
        <f t="shared" si="21"/>
        <v>0.10138088717578533</v>
      </c>
      <c r="Q114" s="122">
        <f t="shared" si="21"/>
        <v>0.20124372196138174</v>
      </c>
      <c r="R114" s="122">
        <f t="shared" si="21"/>
        <v>0.28231410614470426</v>
      </c>
      <c r="S114" s="122">
        <f t="shared" si="21"/>
        <v>0.32096539213667874</v>
      </c>
      <c r="T114" s="122">
        <f t="shared" si="21"/>
        <v>0.25307899871615686</v>
      </c>
      <c r="U114" s="122">
        <f t="shared" si="21"/>
        <v>0.35380017362256327</v>
      </c>
      <c r="V114" s="122">
        <f t="shared" si="21"/>
        <v>0.27756949305831696</v>
      </c>
      <c r="W114" s="122">
        <f t="shared" si="21"/>
        <v>0.20706029968476297</v>
      </c>
      <c r="X114" s="122">
        <f t="shared" si="21"/>
        <v>0.12277173976668426</v>
      </c>
      <c r="Y114" s="122">
        <f t="shared" si="21"/>
        <v>0</v>
      </c>
      <c r="DA114" s="130" t="s">
        <v>1576</v>
      </c>
    </row>
    <row r="115" spans="1:105" ht="12" customHeight="1" x14ac:dyDescent="0.25">
      <c r="A115" s="97" t="s">
        <v>53</v>
      </c>
      <c r="B115" s="98">
        <v>0.47533148407085118</v>
      </c>
      <c r="C115" s="98">
        <v>0.59095725979336411</v>
      </c>
      <c r="D115" s="98">
        <v>0.44320733742066826</v>
      </c>
      <c r="E115" s="98">
        <v>0.52127291006726406</v>
      </c>
      <c r="F115" s="98">
        <v>0.24679084502305523</v>
      </c>
      <c r="G115" s="98">
        <v>0.18741650777970414</v>
      </c>
      <c r="H115" s="98">
        <v>0.12601227659809469</v>
      </c>
      <c r="I115" s="98">
        <v>0.11555613830421405</v>
      </c>
      <c r="J115" s="98">
        <v>8.7132907507738666E-2</v>
      </c>
      <c r="K115" s="98">
        <v>4.0013381591216812E-2</v>
      </c>
      <c r="L115" s="98">
        <v>5.0027889254254811E-2</v>
      </c>
      <c r="M115" s="98">
        <v>5.0366355664446576E-2</v>
      </c>
      <c r="N115" s="98">
        <v>9.8984329217596645E-2</v>
      </c>
      <c r="O115" s="98">
        <v>6.8825125482469413E-2</v>
      </c>
      <c r="P115" s="98">
        <v>0.10138088717578533</v>
      </c>
      <c r="Q115" s="98">
        <v>0.20124372196138174</v>
      </c>
      <c r="R115" s="98">
        <v>0.28231410614470426</v>
      </c>
      <c r="S115" s="98">
        <v>0.32096539213667874</v>
      </c>
      <c r="T115" s="98">
        <v>0.25307899871615686</v>
      </c>
      <c r="U115" s="98">
        <v>0.35380017362256327</v>
      </c>
      <c r="V115" s="98">
        <v>0.27756949305831696</v>
      </c>
      <c r="W115" s="98">
        <v>0.20706029968476297</v>
      </c>
      <c r="X115" s="98">
        <v>0.12277173976668426</v>
      </c>
      <c r="Y115" s="98">
        <v>0</v>
      </c>
      <c r="DA115" s="63" t="s">
        <v>1577</v>
      </c>
    </row>
    <row r="116" spans="1:105" ht="12" customHeight="1" x14ac:dyDescent="0.25">
      <c r="A116" s="121" t="s">
        <v>55</v>
      </c>
      <c r="B116" s="122">
        <v>3.3135548062572235</v>
      </c>
      <c r="C116" s="122">
        <v>2.6177477454648015</v>
      </c>
      <c r="D116" s="122">
        <v>1.6505499985494487</v>
      </c>
      <c r="E116" s="122">
        <v>1.0938780891483002</v>
      </c>
      <c r="F116" s="122">
        <v>0.79242265807916967</v>
      </c>
      <c r="G116" s="122">
        <v>0.60484891216581937</v>
      </c>
      <c r="H116" s="122">
        <v>0.45884912615381723</v>
      </c>
      <c r="I116" s="122">
        <v>0.44360969746362966</v>
      </c>
      <c r="J116" s="122">
        <v>0.52016745643268769</v>
      </c>
      <c r="K116" s="122">
        <v>0.58750879611174611</v>
      </c>
      <c r="L116" s="122">
        <v>0.5852352883104619</v>
      </c>
      <c r="M116" s="122">
        <v>0.5117615798463202</v>
      </c>
      <c r="N116" s="122">
        <v>0.40548513813720843</v>
      </c>
      <c r="O116" s="122">
        <v>0.44481733340420626</v>
      </c>
      <c r="P116" s="122">
        <v>0.62989813239154635</v>
      </c>
      <c r="Q116" s="122">
        <v>0.71600490032835029</v>
      </c>
      <c r="R116" s="122">
        <v>0.7889734783473521</v>
      </c>
      <c r="S116" s="122">
        <v>0.89856952396134349</v>
      </c>
      <c r="T116" s="122">
        <v>0.86215046236820325</v>
      </c>
      <c r="U116" s="122">
        <v>0.84445508665537461</v>
      </c>
      <c r="V116" s="122">
        <v>0.73351075976527003</v>
      </c>
      <c r="W116" s="122">
        <v>0.63862959570374866</v>
      </c>
      <c r="X116" s="122">
        <v>0.40567085169710004</v>
      </c>
      <c r="Y116" s="122">
        <v>0</v>
      </c>
      <c r="DA116" s="130" t="s">
        <v>1578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3.2603365864320256E-2</v>
      </c>
      <c r="C118" s="98">
        <v>2.6063424722103868E-2</v>
      </c>
      <c r="D118" s="98">
        <v>1.6691500797201903E-2</v>
      </c>
      <c r="E118" s="98">
        <v>1.1259229242414247E-2</v>
      </c>
      <c r="F118" s="98">
        <v>8.0296838355678104E-3</v>
      </c>
      <c r="G118" s="98">
        <v>6.127442102265894E-3</v>
      </c>
      <c r="H118" s="98">
        <v>3.6251277358977222E-3</v>
      </c>
      <c r="I118" s="98">
        <v>1.8418611370385313E-3</v>
      </c>
      <c r="J118" s="98">
        <v>2.1823242193590641E-3</v>
      </c>
      <c r="K118" s="98">
        <v>2.334632468556383E-3</v>
      </c>
      <c r="L118" s="98">
        <v>2.2133875965262813E-3</v>
      </c>
      <c r="M118" s="98">
        <v>1.7042613220090946E-3</v>
      </c>
      <c r="N118" s="98">
        <v>1.2174039566872927E-3</v>
      </c>
      <c r="O118" s="98">
        <v>2.6620412495286369E-3</v>
      </c>
      <c r="P118" s="98">
        <v>3.8351452893717205E-3</v>
      </c>
      <c r="Q118" s="98">
        <v>3.606307867348774E-3</v>
      </c>
      <c r="R118" s="98">
        <v>3.5553729953578298E-3</v>
      </c>
      <c r="S118" s="98">
        <v>3.9889682351959485E-3</v>
      </c>
      <c r="T118" s="98">
        <v>3.748917689051199E-3</v>
      </c>
      <c r="U118" s="98">
        <v>3.6619881682720653E-3</v>
      </c>
      <c r="V118" s="98">
        <v>3.5098900990767003E-3</v>
      </c>
      <c r="W118" s="98">
        <v>2.7997789673107282E-3</v>
      </c>
      <c r="X118" s="98">
        <v>2.1985838937473513E-3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3.1445395569578056E-4</v>
      </c>
      <c r="C119" s="98">
        <v>3.1301778146883551E-4</v>
      </c>
      <c r="D119" s="98">
        <v>1.0993285429367508E-4</v>
      </c>
      <c r="E119" s="98">
        <v>1.1011482717557478E-4</v>
      </c>
      <c r="F119" s="98">
        <v>1.1277819147323417E-4</v>
      </c>
      <c r="G119" s="98">
        <v>1.1368930443539453E-4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1.0200421989810023E-4</v>
      </c>
      <c r="C120" s="101">
        <v>1.0084703077370436E-4</v>
      </c>
      <c r="D120" s="101">
        <v>3.623167035553598E-5</v>
      </c>
      <c r="E120" s="101">
        <v>3.5351340660510035E-5</v>
      </c>
      <c r="F120" s="101">
        <v>3.6825690544424547E-5</v>
      </c>
      <c r="G120" s="101">
        <v>4.1223831153705277E-5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2.1244973579768035E-4</v>
      </c>
      <c r="C121" s="104">
        <v>2.1217075069513116E-4</v>
      </c>
      <c r="D121" s="104">
        <v>7.3701183938139112E-5</v>
      </c>
      <c r="E121" s="104">
        <v>7.4763486515064742E-5</v>
      </c>
      <c r="F121" s="104">
        <v>7.595250092880963E-5</v>
      </c>
      <c r="G121" s="104">
        <v>7.2465473281689249E-5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1.4813831438010774</v>
      </c>
      <c r="C122" s="101">
        <v>1.1707334903734079</v>
      </c>
      <c r="D122" s="101">
        <v>0.73703125650413659</v>
      </c>
      <c r="E122" s="101">
        <v>0.4894311716981925</v>
      </c>
      <c r="F122" s="101">
        <v>0.35425629974791539</v>
      </c>
      <c r="G122" s="101">
        <v>0.26799074083206009</v>
      </c>
      <c r="H122" s="101">
        <v>0.19791338412874995</v>
      </c>
      <c r="I122" s="101">
        <v>0.11009203127639546</v>
      </c>
      <c r="J122" s="101">
        <v>0.12175269914487911</v>
      </c>
      <c r="K122" s="101">
        <v>0.14352696479713201</v>
      </c>
      <c r="L122" s="101">
        <v>0.14607960329600966</v>
      </c>
      <c r="M122" s="101">
        <v>0.12606624181367307</v>
      </c>
      <c r="N122" s="101">
        <v>0.11828224216470799</v>
      </c>
      <c r="O122" s="101">
        <v>0.17233249412918925</v>
      </c>
      <c r="P122" s="101">
        <v>0.23577817279605492</v>
      </c>
      <c r="Q122" s="101">
        <v>0.2443858758435051</v>
      </c>
      <c r="R122" s="101">
        <v>0.26431774323586094</v>
      </c>
      <c r="S122" s="101">
        <v>0.29240370638623553</v>
      </c>
      <c r="T122" s="101">
        <v>0.26983325117648793</v>
      </c>
      <c r="U122" s="101">
        <v>0.26360810361906362</v>
      </c>
      <c r="V122" s="101">
        <v>0.22295247264043724</v>
      </c>
      <c r="W122" s="101">
        <v>0.18003398763491371</v>
      </c>
      <c r="X122" s="101">
        <v>0.1113259514848523</v>
      </c>
      <c r="Y122" s="101">
        <v>0</v>
      </c>
      <c r="DA122" s="131" t="s">
        <v>1584</v>
      </c>
    </row>
    <row r="123" spans="1:105" ht="12" customHeight="1" x14ac:dyDescent="0.25">
      <c r="A123" s="107" t="s">
        <v>121</v>
      </c>
      <c r="B123" s="104">
        <v>1.7992538426361304</v>
      </c>
      <c r="C123" s="104">
        <v>1.4206378125878207</v>
      </c>
      <c r="D123" s="104">
        <v>0.89671730839381658</v>
      </c>
      <c r="E123" s="104">
        <v>0.59307757338051792</v>
      </c>
      <c r="F123" s="104">
        <v>0.43002389630421323</v>
      </c>
      <c r="G123" s="104">
        <v>0.33061703992705804</v>
      </c>
      <c r="H123" s="104">
        <v>0.25731061428916957</v>
      </c>
      <c r="I123" s="104">
        <v>0.33167580505019567</v>
      </c>
      <c r="J123" s="104">
        <v>0.39623243306844946</v>
      </c>
      <c r="K123" s="104">
        <v>0.44164719884605774</v>
      </c>
      <c r="L123" s="104">
        <v>0.43694229741792601</v>
      </c>
      <c r="M123" s="104">
        <v>0.38399107671063804</v>
      </c>
      <c r="N123" s="104">
        <v>0.28598549201581314</v>
      </c>
      <c r="O123" s="104">
        <v>0.26982279802548836</v>
      </c>
      <c r="P123" s="104">
        <v>0.39028481430611972</v>
      </c>
      <c r="Q123" s="104">
        <v>0.46801271661749644</v>
      </c>
      <c r="R123" s="104">
        <v>0.52110036211613331</v>
      </c>
      <c r="S123" s="104">
        <v>0.602176849339912</v>
      </c>
      <c r="T123" s="104">
        <v>0.58856829350266415</v>
      </c>
      <c r="U123" s="104">
        <v>0.57718499486803898</v>
      </c>
      <c r="V123" s="104">
        <v>0.5070483970257561</v>
      </c>
      <c r="W123" s="104">
        <v>0.45579582910152422</v>
      </c>
      <c r="X123" s="104">
        <v>0.29214631631850041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0.53877200279986226</v>
      </c>
      <c r="C124" s="98">
        <v>0.42158210366000748</v>
      </c>
      <c r="D124" s="98">
        <v>0.27183181336807161</v>
      </c>
      <c r="E124" s="98">
        <v>0.17434558315906931</v>
      </c>
      <c r="F124" s="98">
        <v>0.12881426855610825</v>
      </c>
      <c r="G124" s="98">
        <v>0.11024445826560419</v>
      </c>
      <c r="H124" s="98">
        <v>7.6948325885716873E-2</v>
      </c>
      <c r="I124" s="98">
        <v>9.858790359323108E-2</v>
      </c>
      <c r="J124" s="98">
        <v>0.115852324026267</v>
      </c>
      <c r="K124" s="98">
        <v>0.13005955411388628</v>
      </c>
      <c r="L124" s="98">
        <v>0.12940492178192917</v>
      </c>
      <c r="M124" s="98">
        <v>0.11150660229175927</v>
      </c>
      <c r="N124" s="98">
        <v>7.0103912667068974E-2</v>
      </c>
      <c r="O124" s="98">
        <v>6.986093206007328E-2</v>
      </c>
      <c r="P124" s="98">
        <v>9.8095127751195554E-2</v>
      </c>
      <c r="Q124" s="98">
        <v>0.11174683320790009</v>
      </c>
      <c r="R124" s="98">
        <v>0.13740768227903064</v>
      </c>
      <c r="S124" s="98">
        <v>0.15774817294556231</v>
      </c>
      <c r="T124" s="98">
        <v>0.1417312164861991</v>
      </c>
      <c r="U124" s="98">
        <v>0.12616857009140003</v>
      </c>
      <c r="V124" s="98">
        <v>0.10338077745530246</v>
      </c>
      <c r="W124" s="98">
        <v>0.11041538215983915</v>
      </c>
      <c r="X124" s="98">
        <v>7.0867928896863802E-2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1.2604818398362683</v>
      </c>
      <c r="C125" s="98">
        <v>0.99905570892781326</v>
      </c>
      <c r="D125" s="98">
        <v>0.62488549502574497</v>
      </c>
      <c r="E125" s="98">
        <v>0.41873199022144864</v>
      </c>
      <c r="F125" s="98">
        <v>0.30120962774810495</v>
      </c>
      <c r="G125" s="98">
        <v>0.22037258166145382</v>
      </c>
      <c r="H125" s="98">
        <v>0.1803622884034527</v>
      </c>
      <c r="I125" s="98">
        <v>0.23308790145696462</v>
      </c>
      <c r="J125" s="98">
        <v>0.28038010904218247</v>
      </c>
      <c r="K125" s="98">
        <v>0.31158764473217149</v>
      </c>
      <c r="L125" s="98">
        <v>0.30753737563599687</v>
      </c>
      <c r="M125" s="98">
        <v>0.27248447441887874</v>
      </c>
      <c r="N125" s="98">
        <v>0.21588157934874419</v>
      </c>
      <c r="O125" s="98">
        <v>0.1999618659654151</v>
      </c>
      <c r="P125" s="98">
        <v>0.29218968655492417</v>
      </c>
      <c r="Q125" s="98">
        <v>0.35626588340959636</v>
      </c>
      <c r="R125" s="98">
        <v>0.3836926798371027</v>
      </c>
      <c r="S125" s="98">
        <v>0.44442867639434969</v>
      </c>
      <c r="T125" s="98">
        <v>0.44683707701646508</v>
      </c>
      <c r="U125" s="98">
        <v>0.45101642477663889</v>
      </c>
      <c r="V125" s="98">
        <v>0.40366761957045366</v>
      </c>
      <c r="W125" s="98">
        <v>0.34538044694168507</v>
      </c>
      <c r="X125" s="98">
        <v>0.22127838742163658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1.562180668671362</v>
      </c>
      <c r="C126" s="122">
        <v>1.2188990909106003</v>
      </c>
      <c r="D126" s="122">
        <v>0.84279467444892631</v>
      </c>
      <c r="E126" s="122">
        <v>0.54370769181251566</v>
      </c>
      <c r="F126" s="122">
        <v>0.40888152857838767</v>
      </c>
      <c r="G126" s="122">
        <v>0.31284357354540904</v>
      </c>
      <c r="H126" s="122">
        <v>0.23994712996694043</v>
      </c>
      <c r="I126" s="122">
        <v>0.23609263069210065</v>
      </c>
      <c r="J126" s="122">
        <v>0.26076964726578872</v>
      </c>
      <c r="K126" s="122">
        <v>0.28596526001324896</v>
      </c>
      <c r="L126" s="122">
        <v>0.27918778957925811</v>
      </c>
      <c r="M126" s="122">
        <v>0.23352834230708067</v>
      </c>
      <c r="N126" s="122">
        <v>0.18727364360701013</v>
      </c>
      <c r="O126" s="122">
        <v>0.22000735437087718</v>
      </c>
      <c r="P126" s="122">
        <v>0.31588449758918657</v>
      </c>
      <c r="Q126" s="122">
        <v>0.35429427945845998</v>
      </c>
      <c r="R126" s="122">
        <v>0.38780470759459973</v>
      </c>
      <c r="S126" s="122">
        <v>0.44037947008904271</v>
      </c>
      <c r="T126" s="122">
        <v>0.45561618824455136</v>
      </c>
      <c r="U126" s="122">
        <v>0.45940879835616955</v>
      </c>
      <c r="V126" s="122">
        <v>0.45424510998199541</v>
      </c>
      <c r="W126" s="122">
        <v>0.35387815503432618</v>
      </c>
      <c r="X126" s="122">
        <v>0.21751637232263965</v>
      </c>
      <c r="Y126" s="122">
        <v>0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8.4614566046136486E-2</v>
      </c>
      <c r="C128" s="98">
        <v>6.8124533673322427E-2</v>
      </c>
      <c r="D128" s="98">
        <v>4.428237734325996E-2</v>
      </c>
      <c r="E128" s="98">
        <v>2.8479028417015179E-2</v>
      </c>
      <c r="F128" s="98">
        <v>2.2748958611272085E-2</v>
      </c>
      <c r="G128" s="98">
        <v>1.6487217040668044E-2</v>
      </c>
      <c r="H128" s="98">
        <v>1.2887303139825227E-2</v>
      </c>
      <c r="I128" s="98">
        <v>1.4666311233199046E-2</v>
      </c>
      <c r="J128" s="98">
        <v>1.628148029612804E-2</v>
      </c>
      <c r="K128" s="98">
        <v>1.4804281846756168E-2</v>
      </c>
      <c r="L128" s="98">
        <v>1.8575395055344019E-2</v>
      </c>
      <c r="M128" s="98">
        <v>1.5216729091560854E-2</v>
      </c>
      <c r="N128" s="98">
        <v>4.3512853163314791E-3</v>
      </c>
      <c r="O128" s="98">
        <v>3.3530692783740622E-2</v>
      </c>
      <c r="P128" s="98">
        <v>5.3124207032368198E-2</v>
      </c>
      <c r="Q128" s="98">
        <v>5.6083326499752964E-2</v>
      </c>
      <c r="R128" s="98">
        <v>5.6234714869703502E-2</v>
      </c>
      <c r="S128" s="98">
        <v>6.9352185133173594E-2</v>
      </c>
      <c r="T128" s="98">
        <v>9.2200781301833165E-2</v>
      </c>
      <c r="U128" s="98">
        <v>0.10283547465863978</v>
      </c>
      <c r="V128" s="98">
        <v>0.11281089913074255</v>
      </c>
      <c r="W128" s="98">
        <v>9.4204767556282112E-2</v>
      </c>
      <c r="X128" s="98">
        <v>5.6072108968374938E-2</v>
      </c>
      <c r="Y128" s="98">
        <v>0</v>
      </c>
      <c r="DA128" s="63" t="s">
        <v>1590</v>
      </c>
    </row>
    <row r="129" spans="1:105" ht="12" customHeight="1" x14ac:dyDescent="0.25">
      <c r="A129" s="109" t="s">
        <v>120</v>
      </c>
      <c r="B129" s="33">
        <v>1.4775661026252254</v>
      </c>
      <c r="C129" s="33">
        <v>1.1507745572372778</v>
      </c>
      <c r="D129" s="33">
        <v>0.79851229710566629</v>
      </c>
      <c r="E129" s="33">
        <v>0.51522866339550044</v>
      </c>
      <c r="F129" s="33">
        <v>0.38613256996711559</v>
      </c>
      <c r="G129" s="33">
        <v>0.29635635650474101</v>
      </c>
      <c r="H129" s="33">
        <v>0.2270598268271152</v>
      </c>
      <c r="I129" s="33">
        <v>0.22142631945890159</v>
      </c>
      <c r="J129" s="33">
        <v>0.24448816696966069</v>
      </c>
      <c r="K129" s="33">
        <v>0.27116097816649276</v>
      </c>
      <c r="L129" s="33">
        <v>0.2606123945239141</v>
      </c>
      <c r="M129" s="33">
        <v>0.21831161321551981</v>
      </c>
      <c r="N129" s="33">
        <v>0.18292235829067865</v>
      </c>
      <c r="O129" s="33">
        <v>0.18647666158713655</v>
      </c>
      <c r="P129" s="33">
        <v>0.26276029055681838</v>
      </c>
      <c r="Q129" s="33">
        <v>0.29821095295870703</v>
      </c>
      <c r="R129" s="33">
        <v>0.33156999272489623</v>
      </c>
      <c r="S129" s="33">
        <v>0.37102728495586912</v>
      </c>
      <c r="T129" s="33">
        <v>0.36341540694271818</v>
      </c>
      <c r="U129" s="33">
        <v>0.35657332369752975</v>
      </c>
      <c r="V129" s="33">
        <v>0.34143421085125286</v>
      </c>
      <c r="W129" s="33">
        <v>0.25967338747804408</v>
      </c>
      <c r="X129" s="33">
        <v>0.16144426335426471</v>
      </c>
      <c r="Y129" s="33">
        <v>0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14.425447325512575</v>
      </c>
      <c r="C131" s="117">
        <f t="shared" si="22"/>
        <v>13.298008674330445</v>
      </c>
      <c r="D131" s="117">
        <f t="shared" si="22"/>
        <v>6.0593274019464518</v>
      </c>
      <c r="E131" s="117">
        <f t="shared" si="22"/>
        <v>5.3317847242872336</v>
      </c>
      <c r="F131" s="117">
        <f t="shared" si="22"/>
        <v>4.3109800854691445</v>
      </c>
      <c r="G131" s="117">
        <f t="shared" si="22"/>
        <v>3.7017709109237456</v>
      </c>
      <c r="H131" s="117">
        <f t="shared" si="22"/>
        <v>1.5590123114524532</v>
      </c>
      <c r="I131" s="117">
        <f t="shared" si="22"/>
        <v>1.7874939073772256</v>
      </c>
      <c r="J131" s="117">
        <f t="shared" si="22"/>
        <v>4.144772201438145</v>
      </c>
      <c r="K131" s="117">
        <f t="shared" si="22"/>
        <v>2.8850209442542289</v>
      </c>
      <c r="L131" s="117">
        <f t="shared" si="22"/>
        <v>2.7663798161257964</v>
      </c>
      <c r="M131" s="117">
        <f t="shared" si="22"/>
        <v>3.3165260546861046</v>
      </c>
      <c r="N131" s="117">
        <f t="shared" si="22"/>
        <v>1.0063617155698226</v>
      </c>
      <c r="O131" s="117">
        <f t="shared" si="22"/>
        <v>1.3082116468093823</v>
      </c>
      <c r="P131" s="117">
        <f t="shared" si="22"/>
        <v>2.96336809748541</v>
      </c>
      <c r="Q131" s="117">
        <f t="shared" si="22"/>
        <v>4.5966915827866419</v>
      </c>
      <c r="R131" s="117">
        <f t="shared" ref="R131:V131" si="23">R132+R135+R137+R147</f>
        <v>3.2347968143159602</v>
      </c>
      <c r="S131" s="117">
        <f t="shared" si="23"/>
        <v>5.1563026854475984</v>
      </c>
      <c r="T131" s="117">
        <f t="shared" si="23"/>
        <v>4.3647893292065696</v>
      </c>
      <c r="U131" s="117">
        <f t="shared" si="23"/>
        <v>4.6196645870460582</v>
      </c>
      <c r="V131" s="117">
        <f t="shared" si="23"/>
        <v>4.0333700334900939</v>
      </c>
      <c r="W131" s="117">
        <f t="shared" ref="W131:Y131" si="24">W132+W135+W137+W147</f>
        <v>3.7310485952792343</v>
      </c>
      <c r="X131" s="117">
        <f t="shared" si="24"/>
        <v>2.081726463216683</v>
      </c>
      <c r="Y131" s="117">
        <f t="shared" si="24"/>
        <v>0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10.008120546702646</v>
      </c>
      <c r="C132" s="122">
        <f t="shared" si="25"/>
        <v>9.4123281143903146</v>
      </c>
      <c r="D132" s="122">
        <f t="shared" si="25"/>
        <v>3.4113429162896836</v>
      </c>
      <c r="E132" s="122">
        <f t="shared" si="25"/>
        <v>3.1584005022612627</v>
      </c>
      <c r="F132" s="122">
        <f t="shared" si="25"/>
        <v>2.9590981833228098</v>
      </c>
      <c r="G132" s="122">
        <f t="shared" si="25"/>
        <v>2.6630041265318742</v>
      </c>
      <c r="H132" s="122">
        <f t="shared" si="25"/>
        <v>0.76843937379525051</v>
      </c>
      <c r="I132" s="122">
        <f t="shared" si="25"/>
        <v>0.9825628269110831</v>
      </c>
      <c r="J132" s="122">
        <f t="shared" si="25"/>
        <v>3.3148222240417931</v>
      </c>
      <c r="K132" s="122">
        <f t="shared" si="25"/>
        <v>2.081266166045038</v>
      </c>
      <c r="L132" s="122">
        <f t="shared" si="25"/>
        <v>1.933414324205307</v>
      </c>
      <c r="M132" s="122">
        <f t="shared" si="25"/>
        <v>2.57238765431546</v>
      </c>
      <c r="N132" s="122">
        <f t="shared" si="25"/>
        <v>0.22846783959131212</v>
      </c>
      <c r="O132" s="122">
        <f t="shared" si="25"/>
        <v>0.56132435664335023</v>
      </c>
      <c r="P132" s="122">
        <f t="shared" si="25"/>
        <v>1.864511263856631</v>
      </c>
      <c r="Q132" s="122">
        <f t="shared" si="25"/>
        <v>3.017076668577829</v>
      </c>
      <c r="R132" s="122">
        <f t="shared" ref="R132:V132" si="26">SUM(R133:R134)</f>
        <v>1.2625863746755102</v>
      </c>
      <c r="S132" s="122">
        <f t="shared" si="26"/>
        <v>2.8915656214600491</v>
      </c>
      <c r="T132" s="122">
        <f t="shared" si="26"/>
        <v>2.3537607101844258</v>
      </c>
      <c r="U132" s="122">
        <f t="shared" si="26"/>
        <v>2.2331666137465405</v>
      </c>
      <c r="V132" s="122">
        <f t="shared" si="26"/>
        <v>2.0136714475408706</v>
      </c>
      <c r="W132" s="122">
        <f t="shared" ref="W132:Y132" si="27">SUM(W133:W134)</f>
        <v>2.1216107169716691</v>
      </c>
      <c r="X132" s="122">
        <f t="shared" si="27"/>
        <v>1.0899366368875576</v>
      </c>
      <c r="Y132" s="122">
        <f t="shared" si="27"/>
        <v>0</v>
      </c>
      <c r="DA132" s="130" t="s">
        <v>1741</v>
      </c>
    </row>
    <row r="133" spans="1:105" ht="12" customHeight="1" x14ac:dyDescent="0.25">
      <c r="A133" s="97" t="s">
        <v>51</v>
      </c>
      <c r="B133" s="98">
        <v>9.9121349734301862</v>
      </c>
      <c r="C133" s="98">
        <v>9.3257566485316676</v>
      </c>
      <c r="D133" s="98">
        <v>3.3790429567777087</v>
      </c>
      <c r="E133" s="98">
        <v>3.1302035528525818</v>
      </c>
      <c r="F133" s="98">
        <v>2.9309781877316925</v>
      </c>
      <c r="G133" s="98">
        <v>2.6380534411869103</v>
      </c>
      <c r="H133" s="98">
        <v>0.76142165366424819</v>
      </c>
      <c r="I133" s="98">
        <v>0.97414590113835897</v>
      </c>
      <c r="J133" s="98">
        <v>3.2863554950104996</v>
      </c>
      <c r="K133" s="98">
        <v>2.0625375124777254</v>
      </c>
      <c r="L133" s="98">
        <v>1.9169811672373516</v>
      </c>
      <c r="M133" s="98">
        <v>2.5505869379042743</v>
      </c>
      <c r="N133" s="98">
        <v>0.22674424540292709</v>
      </c>
      <c r="O133" s="98">
        <v>0.55668108849651188</v>
      </c>
      <c r="P133" s="98">
        <v>1.84864617984497</v>
      </c>
      <c r="Q133" s="98">
        <v>2.9928198911856776</v>
      </c>
      <c r="R133" s="98">
        <v>1.2524956656878086</v>
      </c>
      <c r="S133" s="98">
        <v>2.8685703457730565</v>
      </c>
      <c r="T133" s="98">
        <v>2.3351165170392472</v>
      </c>
      <c r="U133" s="98">
        <v>2.2155302444957741</v>
      </c>
      <c r="V133" s="98">
        <v>1.9978000439907762</v>
      </c>
      <c r="W133" s="98">
        <v>2.1049050656686217</v>
      </c>
      <c r="X133" s="98">
        <v>1.0813545408397087</v>
      </c>
      <c r="Y133" s="98">
        <v>0</v>
      </c>
      <c r="DA133" s="63" t="s">
        <v>1742</v>
      </c>
    </row>
    <row r="134" spans="1:105" ht="12" customHeight="1" x14ac:dyDescent="0.25">
      <c r="A134" s="97" t="s">
        <v>53</v>
      </c>
      <c r="B134" s="98">
        <v>9.5985573272459712E-2</v>
      </c>
      <c r="C134" s="98">
        <v>8.6571465858647653E-2</v>
      </c>
      <c r="D134" s="98">
        <v>3.2299959511974799E-2</v>
      </c>
      <c r="E134" s="98">
        <v>2.8196949408681077E-2</v>
      </c>
      <c r="F134" s="98">
        <v>2.8119995591117459E-2</v>
      </c>
      <c r="G134" s="98">
        <v>2.4950685344963818E-2</v>
      </c>
      <c r="H134" s="98">
        <v>7.0177201310023035E-3</v>
      </c>
      <c r="I134" s="98">
        <v>8.416925772724123E-3</v>
      </c>
      <c r="J134" s="98">
        <v>2.8466729031293516E-2</v>
      </c>
      <c r="K134" s="98">
        <v>1.8728653567312566E-2</v>
      </c>
      <c r="L134" s="98">
        <v>1.6433156967955331E-2</v>
      </c>
      <c r="M134" s="98">
        <v>2.1800716411185826E-2</v>
      </c>
      <c r="N134" s="98">
        <v>1.7235941883850135E-3</v>
      </c>
      <c r="O134" s="98">
        <v>4.6432681468383877E-3</v>
      </c>
      <c r="P134" s="98">
        <v>1.5865084011661021E-2</v>
      </c>
      <c r="Q134" s="98">
        <v>2.4256777392151332E-2</v>
      </c>
      <c r="R134" s="98">
        <v>1.0090708987701558E-2</v>
      </c>
      <c r="S134" s="98">
        <v>2.2995275686992601E-2</v>
      </c>
      <c r="T134" s="98">
        <v>1.864419314517873E-2</v>
      </c>
      <c r="U134" s="98">
        <v>1.763636925076658E-2</v>
      </c>
      <c r="V134" s="98">
        <v>1.5871403550094258E-2</v>
      </c>
      <c r="W134" s="98">
        <v>1.6705651303047339E-2</v>
      </c>
      <c r="X134" s="98">
        <v>8.5820960478488473E-3</v>
      </c>
      <c r="Y134" s="98">
        <v>0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0.8125934876343649</v>
      </c>
      <c r="C135" s="122">
        <f t="shared" si="28"/>
        <v>1.0480031368256262</v>
      </c>
      <c r="D135" s="122">
        <f t="shared" si="28"/>
        <v>0.80633337064286914</v>
      </c>
      <c r="E135" s="122">
        <f t="shared" si="28"/>
        <v>0.96177407772161949</v>
      </c>
      <c r="F135" s="122">
        <f t="shared" si="28"/>
        <v>0.46429737126838183</v>
      </c>
      <c r="G135" s="122">
        <f t="shared" si="28"/>
        <v>0.36451248205086861</v>
      </c>
      <c r="H135" s="122">
        <f t="shared" si="28"/>
        <v>0.26534039493604106</v>
      </c>
      <c r="I135" s="122">
        <f t="shared" si="28"/>
        <v>0.26569369003139554</v>
      </c>
      <c r="J135" s="122">
        <f t="shared" si="28"/>
        <v>0.20683195414866995</v>
      </c>
      <c r="K135" s="122">
        <f t="shared" si="28"/>
        <v>0.10755733218334824</v>
      </c>
      <c r="L135" s="122">
        <f t="shared" si="28"/>
        <v>0.14518369244804738</v>
      </c>
      <c r="M135" s="122">
        <f t="shared" si="28"/>
        <v>0.14916776343379357</v>
      </c>
      <c r="N135" s="122">
        <f t="shared" si="28"/>
        <v>0.3012191093401822</v>
      </c>
      <c r="O135" s="122">
        <f t="shared" si="28"/>
        <v>0.22445246621860204</v>
      </c>
      <c r="P135" s="122">
        <f t="shared" si="28"/>
        <v>0.34947398058079721</v>
      </c>
      <c r="Q135" s="122">
        <f t="shared" si="28"/>
        <v>0.71954879847393316</v>
      </c>
      <c r="R135" s="122">
        <f t="shared" si="28"/>
        <v>1.0246098876657506</v>
      </c>
      <c r="S135" s="122">
        <f t="shared" si="28"/>
        <v>1.17735846679203</v>
      </c>
      <c r="T135" s="122">
        <f t="shared" si="28"/>
        <v>0.93566895620007517</v>
      </c>
      <c r="U135" s="122">
        <f t="shared" si="28"/>
        <v>1.3136656847777053</v>
      </c>
      <c r="V135" s="122">
        <f t="shared" si="28"/>
        <v>1.0360630778745739</v>
      </c>
      <c r="W135" s="122">
        <f t="shared" si="28"/>
        <v>0.77822214603171724</v>
      </c>
      <c r="X135" s="122">
        <f t="shared" si="28"/>
        <v>0.46453994390181158</v>
      </c>
      <c r="Y135" s="122">
        <f t="shared" si="28"/>
        <v>0</v>
      </c>
      <c r="DA135" s="130" t="s">
        <v>1744</v>
      </c>
    </row>
    <row r="136" spans="1:105" ht="12" customHeight="1" x14ac:dyDescent="0.25">
      <c r="A136" s="97" t="s">
        <v>53</v>
      </c>
      <c r="B136" s="98">
        <v>0.8125934876343649</v>
      </c>
      <c r="C136" s="98">
        <v>1.0480031368256262</v>
      </c>
      <c r="D136" s="98">
        <v>0.80633337064286914</v>
      </c>
      <c r="E136" s="98">
        <v>0.96177407772161949</v>
      </c>
      <c r="F136" s="98">
        <v>0.46429737126838183</v>
      </c>
      <c r="G136" s="98">
        <v>0.36451248205086861</v>
      </c>
      <c r="H136" s="98">
        <v>0.26534039493604106</v>
      </c>
      <c r="I136" s="98">
        <v>0.26569369003139554</v>
      </c>
      <c r="J136" s="98">
        <v>0.20683195414866995</v>
      </c>
      <c r="K136" s="98">
        <v>0.10755733218334824</v>
      </c>
      <c r="L136" s="98">
        <v>0.14518369244804738</v>
      </c>
      <c r="M136" s="98">
        <v>0.14916776343379357</v>
      </c>
      <c r="N136" s="98">
        <v>0.3012191093401822</v>
      </c>
      <c r="O136" s="98">
        <v>0.22445246621860204</v>
      </c>
      <c r="P136" s="98">
        <v>0.34947398058079721</v>
      </c>
      <c r="Q136" s="98">
        <v>0.71954879847393316</v>
      </c>
      <c r="R136" s="98">
        <v>1.0246098876657506</v>
      </c>
      <c r="S136" s="98">
        <v>1.17735846679203</v>
      </c>
      <c r="T136" s="98">
        <v>0.93566895620007517</v>
      </c>
      <c r="U136" s="98">
        <v>1.3136656847777053</v>
      </c>
      <c r="V136" s="98">
        <v>1.0360630778745739</v>
      </c>
      <c r="W136" s="98">
        <v>0.77822214603171724</v>
      </c>
      <c r="X136" s="98">
        <v>0.46453994390181158</v>
      </c>
      <c r="Y136" s="98">
        <v>0</v>
      </c>
      <c r="DA136" s="63" t="s">
        <v>1745</v>
      </c>
    </row>
    <row r="137" spans="1:105" ht="12" customHeight="1" x14ac:dyDescent="0.25">
      <c r="A137" s="121" t="s">
        <v>55</v>
      </c>
      <c r="B137" s="122">
        <v>2.4661294214348635</v>
      </c>
      <c r="C137" s="122">
        <v>1.9496103170403343</v>
      </c>
      <c r="D137" s="122">
        <v>1.2271584996664717</v>
      </c>
      <c r="E137" s="122">
        <v>0.81517168101828386</v>
      </c>
      <c r="F137" s="122">
        <v>0.58966464585862577</v>
      </c>
      <c r="G137" s="122">
        <v>0.44616385588448115</v>
      </c>
      <c r="H137" s="122">
        <v>0.34786690885927285</v>
      </c>
      <c r="I137" s="122">
        <v>0.36271775388987609</v>
      </c>
      <c r="J137" s="122">
        <v>0.4280969325887477</v>
      </c>
      <c r="K137" s="122">
        <v>0.48173219279216928</v>
      </c>
      <c r="L137" s="122">
        <v>0.47899367890098987</v>
      </c>
      <c r="M137" s="122">
        <v>0.42025877395795941</v>
      </c>
      <c r="N137" s="122">
        <v>0.33458710027728289</v>
      </c>
      <c r="O137" s="122">
        <v>0.3585591092248529</v>
      </c>
      <c r="P137" s="122">
        <v>0.51391607366376713</v>
      </c>
      <c r="Q137" s="122">
        <v>0.59423842054587073</v>
      </c>
      <c r="R137" s="122">
        <v>0.65434630012447126</v>
      </c>
      <c r="S137" s="122">
        <v>0.75247838570078041</v>
      </c>
      <c r="T137" s="122">
        <v>0.73098267628789038</v>
      </c>
      <c r="U137" s="122">
        <v>0.72443644900716864</v>
      </c>
      <c r="V137" s="122">
        <v>0.63743345648945415</v>
      </c>
      <c r="W137" s="122">
        <v>0.55845951385046011</v>
      </c>
      <c r="X137" s="122">
        <v>0.35715444903602278</v>
      </c>
      <c r="Y137" s="122">
        <v>0</v>
      </c>
      <c r="DA137" s="130" t="s">
        <v>1746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1.7000930591060528E-2</v>
      </c>
      <c r="C139" s="98">
        <v>1.3590697246100332E-2</v>
      </c>
      <c r="D139" s="98">
        <v>8.7037346909144761E-3</v>
      </c>
      <c r="E139" s="98">
        <v>5.8710924404465461E-3</v>
      </c>
      <c r="F139" s="98">
        <v>4.1870553526512453E-3</v>
      </c>
      <c r="G139" s="98">
        <v>3.1951369166876766E-3</v>
      </c>
      <c r="H139" s="98">
        <v>1.9353990176712685E-3</v>
      </c>
      <c r="I139" s="98">
        <v>1.0213575642489196E-3</v>
      </c>
      <c r="J139" s="98">
        <v>1.2111948754299491E-3</v>
      </c>
      <c r="K139" s="98">
        <v>1.2957262980650692E-3</v>
      </c>
      <c r="L139" s="98">
        <v>1.231294619338112E-3</v>
      </c>
      <c r="M139" s="98">
        <v>9.4847556284670062E-4</v>
      </c>
      <c r="N139" s="98">
        <v>6.9400195290576045E-4</v>
      </c>
      <c r="O139" s="98">
        <v>1.6256941748844585E-3</v>
      </c>
      <c r="P139" s="98">
        <v>2.3903009565375069E-3</v>
      </c>
      <c r="Q139" s="98">
        <v>2.2684525701922417E-3</v>
      </c>
      <c r="R139" s="98">
        <v>2.2364133362914448E-3</v>
      </c>
      <c r="S139" s="98">
        <v>2.5489445621084315E-3</v>
      </c>
      <c r="T139" s="98">
        <v>2.4315928877498422E-3</v>
      </c>
      <c r="U139" s="98">
        <v>2.4535744680657459E-3</v>
      </c>
      <c r="V139" s="98">
        <v>2.4237408099678968E-3</v>
      </c>
      <c r="W139" s="98">
        <v>2.0153097386494527E-3</v>
      </c>
      <c r="X139" s="98">
        <v>1.6176560645351297E-3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2.6563954048532075E-4</v>
      </c>
      <c r="C140" s="98">
        <v>2.6475714246931793E-4</v>
      </c>
      <c r="D140" s="98">
        <v>9.2594083385270925E-5</v>
      </c>
      <c r="E140" s="98">
        <v>9.3197340595387853E-5</v>
      </c>
      <c r="F140" s="98">
        <v>9.5155150480976915E-5</v>
      </c>
      <c r="G140" s="98">
        <v>9.3961520501424788E-5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5.3189804687640416E-5</v>
      </c>
      <c r="C141" s="101">
        <v>5.2586391774186783E-5</v>
      </c>
      <c r="D141" s="101">
        <v>1.8892899447131817E-5</v>
      </c>
      <c r="E141" s="101">
        <v>1.8433854080323105E-5</v>
      </c>
      <c r="F141" s="101">
        <v>1.9202649552167289E-5</v>
      </c>
      <c r="G141" s="101">
        <v>2.149604721973554E-5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2.1244973579768035E-4</v>
      </c>
      <c r="C142" s="104">
        <v>2.1217075069513116E-4</v>
      </c>
      <c r="D142" s="104">
        <v>7.3701183938139112E-5</v>
      </c>
      <c r="E142" s="104">
        <v>7.4763486515064742E-5</v>
      </c>
      <c r="F142" s="104">
        <v>7.595250092880963E-5</v>
      </c>
      <c r="G142" s="104">
        <v>7.2465473281689249E-5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0.87144178097540903</v>
      </c>
      <c r="C143" s="101">
        <v>0.6886983169531441</v>
      </c>
      <c r="D143" s="101">
        <v>0.43356766511767109</v>
      </c>
      <c r="E143" s="101">
        <v>0.28791388218119662</v>
      </c>
      <c r="F143" s="101">
        <v>0.20839560789246858</v>
      </c>
      <c r="G143" s="101">
        <v>0.15764883612511904</v>
      </c>
      <c r="H143" s="101">
        <v>0.11918239946470717</v>
      </c>
      <c r="I143" s="101">
        <v>6.7794900056754481E-2</v>
      </c>
      <c r="J143" s="101">
        <v>7.4999606941363539E-2</v>
      </c>
      <c r="K143" s="101">
        <v>8.8531177347733844E-2</v>
      </c>
      <c r="L143" s="101">
        <v>9.0245265805900865E-2</v>
      </c>
      <c r="M143" s="101">
        <v>7.7899514113812574E-2</v>
      </c>
      <c r="N143" s="101">
        <v>7.4296003097047175E-2</v>
      </c>
      <c r="O143" s="101">
        <v>0.11190878943895168</v>
      </c>
      <c r="P143" s="101">
        <v>0.15494321253786886</v>
      </c>
      <c r="Q143" s="101">
        <v>0.16126211430911136</v>
      </c>
      <c r="R143" s="101">
        <v>0.17590027456339075</v>
      </c>
      <c r="S143" s="101">
        <v>0.19771780179569068</v>
      </c>
      <c r="T143" s="101">
        <v>0.18393854196220402</v>
      </c>
      <c r="U143" s="101">
        <v>0.18286347956776475</v>
      </c>
      <c r="V143" s="101">
        <v>0.15798447390743187</v>
      </c>
      <c r="W143" s="101">
        <v>0.13101049244163257</v>
      </c>
      <c r="X143" s="101">
        <v>8.2100163259453462E-2</v>
      </c>
      <c r="Y143" s="101">
        <v>0</v>
      </c>
      <c r="DA143" s="131" t="s">
        <v>1752</v>
      </c>
    </row>
    <row r="144" spans="1:105" ht="12" customHeight="1" x14ac:dyDescent="0.25">
      <c r="A144" s="107" t="s">
        <v>121</v>
      </c>
      <c r="B144" s="104">
        <v>1.5774210703279083</v>
      </c>
      <c r="C144" s="104">
        <v>1.2470565456986207</v>
      </c>
      <c r="D144" s="104">
        <v>0.78479450577450083</v>
      </c>
      <c r="E144" s="104">
        <v>0.52129350905604532</v>
      </c>
      <c r="F144" s="104">
        <v>0.37698682746302498</v>
      </c>
      <c r="G144" s="104">
        <v>0.285225921322173</v>
      </c>
      <c r="H144" s="104">
        <v>0.22674911037689444</v>
      </c>
      <c r="I144" s="104">
        <v>0.29390149626887269</v>
      </c>
      <c r="J144" s="104">
        <v>0.35188613077195424</v>
      </c>
      <c r="K144" s="104">
        <v>0.39190528914637035</v>
      </c>
      <c r="L144" s="104">
        <v>0.38751711847575088</v>
      </c>
      <c r="M144" s="104">
        <v>0.34141078428130012</v>
      </c>
      <c r="N144" s="104">
        <v>0.25959709522732993</v>
      </c>
      <c r="O144" s="104">
        <v>0.24502462561101679</v>
      </c>
      <c r="P144" s="104">
        <v>0.35658256016936074</v>
      </c>
      <c r="Q144" s="104">
        <v>0.43070785366656716</v>
      </c>
      <c r="R144" s="104">
        <v>0.47620961222478908</v>
      </c>
      <c r="S144" s="104">
        <v>0.55221163934298134</v>
      </c>
      <c r="T144" s="104">
        <v>0.54461254143793647</v>
      </c>
      <c r="U144" s="104">
        <v>0.5391193949713381</v>
      </c>
      <c r="V144" s="104">
        <v>0.47702524177205441</v>
      </c>
      <c r="W144" s="104">
        <v>0.42543371167017807</v>
      </c>
      <c r="X144" s="104">
        <v>0.2734366297120342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0.31693923049164002</v>
      </c>
      <c r="C145" s="98">
        <v>0.24800083677080734</v>
      </c>
      <c r="D145" s="98">
        <v>0.15990901074875588</v>
      </c>
      <c r="E145" s="98">
        <v>0.10256151883459665</v>
      </c>
      <c r="F145" s="98">
        <v>7.5777199714920043E-2</v>
      </c>
      <c r="G145" s="98">
        <v>6.485333966071917E-2</v>
      </c>
      <c r="H145" s="98">
        <v>4.6386821973441725E-2</v>
      </c>
      <c r="I145" s="98">
        <v>6.081359481190806E-2</v>
      </c>
      <c r="J145" s="98">
        <v>7.1506021729771788E-2</v>
      </c>
      <c r="K145" s="98">
        <v>8.0317644414198849E-2</v>
      </c>
      <c r="L145" s="98">
        <v>7.9979742839753981E-2</v>
      </c>
      <c r="M145" s="98">
        <v>6.8926309862421403E-2</v>
      </c>
      <c r="N145" s="98">
        <v>4.3715515878585721E-2</v>
      </c>
      <c r="O145" s="98">
        <v>4.5062759645601677E-2</v>
      </c>
      <c r="P145" s="98">
        <v>6.4392873614436602E-2</v>
      </c>
      <c r="Q145" s="98">
        <v>7.4441970256970788E-2</v>
      </c>
      <c r="R145" s="98">
        <v>9.2516932387686393E-2</v>
      </c>
      <c r="S145" s="98">
        <v>0.10778296294863163</v>
      </c>
      <c r="T145" s="98">
        <v>9.777546442147135E-2</v>
      </c>
      <c r="U145" s="98">
        <v>8.8102970194699204E-2</v>
      </c>
      <c r="V145" s="98">
        <v>7.3357622201600775E-2</v>
      </c>
      <c r="W145" s="98">
        <v>8.0053264728493001E-2</v>
      </c>
      <c r="X145" s="98">
        <v>5.2158242290397644E-2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1.2604818398362683</v>
      </c>
      <c r="C146" s="98">
        <v>0.99905570892781326</v>
      </c>
      <c r="D146" s="98">
        <v>0.62488549502574497</v>
      </c>
      <c r="E146" s="98">
        <v>0.41873199022144864</v>
      </c>
      <c r="F146" s="98">
        <v>0.30120962774810495</v>
      </c>
      <c r="G146" s="98">
        <v>0.22037258166145382</v>
      </c>
      <c r="H146" s="98">
        <v>0.1803622884034527</v>
      </c>
      <c r="I146" s="98">
        <v>0.23308790145696462</v>
      </c>
      <c r="J146" s="98">
        <v>0.28038010904218247</v>
      </c>
      <c r="K146" s="98">
        <v>0.31158764473217149</v>
      </c>
      <c r="L146" s="98">
        <v>0.30753737563599687</v>
      </c>
      <c r="M146" s="98">
        <v>0.27248447441887874</v>
      </c>
      <c r="N146" s="98">
        <v>0.21588157934874419</v>
      </c>
      <c r="O146" s="98">
        <v>0.1999618659654151</v>
      </c>
      <c r="P146" s="98">
        <v>0.29218968655492417</v>
      </c>
      <c r="Q146" s="98">
        <v>0.35626588340959636</v>
      </c>
      <c r="R146" s="98">
        <v>0.3836926798371027</v>
      </c>
      <c r="S146" s="98">
        <v>0.44442867639434969</v>
      </c>
      <c r="T146" s="98">
        <v>0.44683707701646508</v>
      </c>
      <c r="U146" s="98">
        <v>0.45101642477663889</v>
      </c>
      <c r="V146" s="98">
        <v>0.40366761957045366</v>
      </c>
      <c r="W146" s="98">
        <v>0.34538044694168507</v>
      </c>
      <c r="X146" s="98">
        <v>0.22127838742163658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1.1386038697407033</v>
      </c>
      <c r="C147" s="122">
        <v>0.88806710607417017</v>
      </c>
      <c r="D147" s="122">
        <v>0.61449261534742783</v>
      </c>
      <c r="E147" s="122">
        <v>0.39643846328606808</v>
      </c>
      <c r="F147" s="122">
        <v>0.29791988501932648</v>
      </c>
      <c r="G147" s="122">
        <v>0.22809044645652179</v>
      </c>
      <c r="H147" s="122">
        <v>0.17736563386188867</v>
      </c>
      <c r="I147" s="122">
        <v>0.17651963654487091</v>
      </c>
      <c r="J147" s="122">
        <v>0.19502109065893439</v>
      </c>
      <c r="K147" s="122">
        <v>0.21446525323367341</v>
      </c>
      <c r="L147" s="122">
        <v>0.2087881205714521</v>
      </c>
      <c r="M147" s="122">
        <v>0.17471186297889191</v>
      </c>
      <c r="N147" s="122">
        <v>0.14208766636104528</v>
      </c>
      <c r="O147" s="122">
        <v>0.16387571472257717</v>
      </c>
      <c r="P147" s="122">
        <v>0.23546677938421484</v>
      </c>
      <c r="Q147" s="122">
        <v>0.26582769518900889</v>
      </c>
      <c r="R147" s="122">
        <v>0.29325425185022824</v>
      </c>
      <c r="S147" s="122">
        <v>0.33490021149473803</v>
      </c>
      <c r="T147" s="122">
        <v>0.34437698653417881</v>
      </c>
      <c r="U147" s="122">
        <v>0.34839583951464442</v>
      </c>
      <c r="V147" s="122">
        <v>0.34620205158519551</v>
      </c>
      <c r="W147" s="122">
        <v>0.27275621842538766</v>
      </c>
      <c r="X147" s="122">
        <v>0.1700954333912908</v>
      </c>
      <c r="Y147" s="122">
        <v>0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4.8960215054932629E-2</v>
      </c>
      <c r="C149" s="98">
        <v>3.9418648289754596E-2</v>
      </c>
      <c r="D149" s="98">
        <v>2.5622949087601904E-2</v>
      </c>
      <c r="E149" s="98">
        <v>1.6478715438809091E-2</v>
      </c>
      <c r="F149" s="98">
        <v>1.3163146227995089E-2</v>
      </c>
      <c r="G149" s="98">
        <v>9.5399377398959675E-3</v>
      </c>
      <c r="H149" s="98">
        <v>7.519716076889468E-3</v>
      </c>
      <c r="I149" s="98">
        <v>8.6204855828046299E-3</v>
      </c>
      <c r="J149" s="98">
        <v>9.5710400761965363E-3</v>
      </c>
      <c r="K149" s="98">
        <v>8.7036977903742381E-3</v>
      </c>
      <c r="L149" s="98">
        <v>1.0922588668779465E-2</v>
      </c>
      <c r="M149" s="98">
        <v>8.9479545765515315E-3</v>
      </c>
      <c r="N149" s="98">
        <v>2.5621035658859787E-3</v>
      </c>
      <c r="O149" s="98">
        <v>1.9787902233336499E-2</v>
      </c>
      <c r="P149" s="98">
        <v>3.1362286694032335E-2</v>
      </c>
      <c r="Q149" s="98">
        <v>3.3129425951315385E-2</v>
      </c>
      <c r="R149" s="98">
        <v>3.3248497287209439E-2</v>
      </c>
      <c r="S149" s="98">
        <v>4.1174361796827513E-2</v>
      </c>
      <c r="T149" s="98">
        <v>5.4944234735925496E-2</v>
      </c>
      <c r="U149" s="98">
        <v>6.1644876553995386E-2</v>
      </c>
      <c r="V149" s="98">
        <v>6.7987883756638071E-2</v>
      </c>
      <c r="W149" s="98">
        <v>5.7128208344636097E-2</v>
      </c>
      <c r="X149" s="98">
        <v>3.4139960268379253E-2</v>
      </c>
      <c r="Y149" s="98">
        <v>0</v>
      </c>
      <c r="DA149" s="63" t="s">
        <v>1758</v>
      </c>
    </row>
    <row r="150" spans="1:105" ht="12" customHeight="1" x14ac:dyDescent="0.25">
      <c r="A150" s="109" t="s">
        <v>120</v>
      </c>
      <c r="B150" s="33">
        <v>1.0896436546857706</v>
      </c>
      <c r="C150" s="33">
        <v>0.84864845778441556</v>
      </c>
      <c r="D150" s="33">
        <v>0.58886966625982595</v>
      </c>
      <c r="E150" s="33">
        <v>0.379959747847259</v>
      </c>
      <c r="F150" s="33">
        <v>0.2847567387913314</v>
      </c>
      <c r="G150" s="33">
        <v>0.21855050871662582</v>
      </c>
      <c r="H150" s="33">
        <v>0.16984591778499919</v>
      </c>
      <c r="I150" s="33">
        <v>0.16789915096206628</v>
      </c>
      <c r="J150" s="33">
        <v>0.18545005058273786</v>
      </c>
      <c r="K150" s="33">
        <v>0.20576155544329916</v>
      </c>
      <c r="L150" s="33">
        <v>0.19786553190267264</v>
      </c>
      <c r="M150" s="33">
        <v>0.16576390840234037</v>
      </c>
      <c r="N150" s="33">
        <v>0.13952556279515929</v>
      </c>
      <c r="O150" s="33">
        <v>0.14408781248924069</v>
      </c>
      <c r="P150" s="33">
        <v>0.20410449269018249</v>
      </c>
      <c r="Q150" s="33">
        <v>0.23269826923769349</v>
      </c>
      <c r="R150" s="33">
        <v>0.26000575456301878</v>
      </c>
      <c r="S150" s="33">
        <v>0.29372584969791049</v>
      </c>
      <c r="T150" s="33">
        <v>0.28943275179825328</v>
      </c>
      <c r="U150" s="33">
        <v>0.28675096296064906</v>
      </c>
      <c r="V150" s="33">
        <v>0.27821416782855746</v>
      </c>
      <c r="W150" s="33">
        <v>0.21562801008075155</v>
      </c>
      <c r="X150" s="33">
        <v>0.13595547312291154</v>
      </c>
      <c r="Y150" s="33">
        <v>0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0.6224527222303583</v>
      </c>
      <c r="C152" s="119">
        <f t="shared" si="29"/>
        <v>0.6274557779520461</v>
      </c>
      <c r="D152" s="119">
        <f t="shared" si="29"/>
        <v>0.67233524946345391</v>
      </c>
      <c r="E152" s="119">
        <f t="shared" si="29"/>
        <v>0.68483453870198385</v>
      </c>
      <c r="F152" s="119">
        <f t="shared" si="29"/>
        <v>0.64167269135218041</v>
      </c>
      <c r="G152" s="119">
        <f t="shared" si="29"/>
        <v>0.63296654665675667</v>
      </c>
      <c r="H152" s="119">
        <f t="shared" si="29"/>
        <v>0.71069356255516403</v>
      </c>
      <c r="I152" s="119">
        <f t="shared" si="29"/>
        <v>0.70386774205632752</v>
      </c>
      <c r="J152" s="119">
        <f t="shared" si="29"/>
        <v>0.61871226448402861</v>
      </c>
      <c r="K152" s="119">
        <f t="shared" si="29"/>
        <v>0.63286054618138921</v>
      </c>
      <c r="L152" s="119">
        <f t="shared" si="29"/>
        <v>0.64393410787013816</v>
      </c>
      <c r="M152" s="119">
        <f t="shared" si="29"/>
        <v>0.62636909425591247</v>
      </c>
      <c r="N152" s="119">
        <f t="shared" si="29"/>
        <v>0.9345979504980676</v>
      </c>
      <c r="O152" s="119">
        <f t="shared" si="29"/>
        <v>0.81168472847042117</v>
      </c>
      <c r="P152" s="119">
        <f t="shared" si="29"/>
        <v>0.75004796620123027</v>
      </c>
      <c r="Q152" s="119">
        <f t="shared" si="29"/>
        <v>0.77137549339786671</v>
      </c>
      <c r="R152" s="119">
        <f t="shared" ref="R152:V152" si="30">IF(R131=0,"",R131/R110)</f>
        <v>0.94677539933084676</v>
      </c>
      <c r="S152" s="119">
        <f t="shared" si="30"/>
        <v>0.84428110235707488</v>
      </c>
      <c r="T152" s="119">
        <f t="shared" si="30"/>
        <v>0.8418217965588235</v>
      </c>
      <c r="U152" s="119">
        <f t="shared" si="30"/>
        <v>0.90873148866164932</v>
      </c>
      <c r="V152" s="119">
        <f t="shared" si="30"/>
        <v>0.88602265472271236</v>
      </c>
      <c r="W152" s="119">
        <f t="shared" ref="W152:Y152" si="31">IF(W131=0,"",W131/W110)</f>
        <v>0.8383283337731402</v>
      </c>
      <c r="X152" s="119">
        <f t="shared" si="31"/>
        <v>0.8618493260117962</v>
      </c>
      <c r="Y152" s="119" t="str">
        <f t="shared" si="31"/>
        <v/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0.56149365948940544</v>
      </c>
      <c r="C153" s="124">
        <f t="shared" si="32"/>
        <v>0.56139595036722256</v>
      </c>
      <c r="D153" s="124">
        <f t="shared" si="32"/>
        <v>0.56146323985205093</v>
      </c>
      <c r="E153" s="124">
        <f t="shared" si="32"/>
        <v>0.56132884320296306</v>
      </c>
      <c r="F153" s="124">
        <f t="shared" si="32"/>
        <v>0.56147181427630122</v>
      </c>
      <c r="G153" s="124">
        <f t="shared" si="32"/>
        <v>0.56143862578496317</v>
      </c>
      <c r="H153" s="124">
        <f t="shared" si="32"/>
        <v>0.56137973864772384</v>
      </c>
      <c r="I153" s="124">
        <f t="shared" si="32"/>
        <v>0.56330810857292535</v>
      </c>
      <c r="J153" s="124">
        <f t="shared" si="32"/>
        <v>0.56848650389582056</v>
      </c>
      <c r="K153" s="124">
        <f t="shared" si="32"/>
        <v>0.57095889918065956</v>
      </c>
      <c r="L153" s="124">
        <f t="shared" si="32"/>
        <v>0.57174382995702666</v>
      </c>
      <c r="M153" s="124">
        <f t="shared" si="32"/>
        <v>0.57174502329948695</v>
      </c>
      <c r="N153" s="124">
        <f t="shared" si="32"/>
        <v>0.5933573103575811</v>
      </c>
      <c r="O153" s="124">
        <f t="shared" si="32"/>
        <v>0.63926767481165958</v>
      </c>
      <c r="P153" s="124">
        <f t="shared" si="32"/>
        <v>0.64210654216901519</v>
      </c>
      <c r="Q153" s="124">
        <f t="shared" si="32"/>
        <v>0.64363733992495809</v>
      </c>
      <c r="R153" s="124">
        <f t="shared" ref="R153:V153" si="33">IF(R132=0,"",R132/R111)</f>
        <v>0.64498157797373712</v>
      </c>
      <c r="S153" s="124">
        <f t="shared" si="33"/>
        <v>0.65016772650569499</v>
      </c>
      <c r="T153" s="124">
        <f t="shared" si="33"/>
        <v>0.65127394593237886</v>
      </c>
      <c r="U153" s="124">
        <f t="shared" si="33"/>
        <v>0.65183353531386479</v>
      </c>
      <c r="V153" s="124">
        <f t="shared" si="33"/>
        <v>0.65232918380317872</v>
      </c>
      <c r="W153" s="124">
        <f t="shared" ref="W153:Y153" si="34">IF(W132=0,"",W132/W111)</f>
        <v>0.65259979163508064</v>
      </c>
      <c r="X153" s="124">
        <f t="shared" si="34"/>
        <v>0.65286811276830914</v>
      </c>
      <c r="Y153" s="124" t="str">
        <f t="shared" si="34"/>
        <v/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0.55911944892759224</v>
      </c>
      <c r="C154" s="111">
        <f t="shared" si="35"/>
        <v>0.55911944892759224</v>
      </c>
      <c r="D154" s="111">
        <f t="shared" si="35"/>
        <v>0.55911944892759224</v>
      </c>
      <c r="E154" s="111">
        <f t="shared" si="35"/>
        <v>0.55911944892759224</v>
      </c>
      <c r="F154" s="111">
        <f t="shared" si="35"/>
        <v>0.55911944892759224</v>
      </c>
      <c r="G154" s="111">
        <f t="shared" si="35"/>
        <v>0.55911944892759224</v>
      </c>
      <c r="H154" s="111">
        <f t="shared" si="35"/>
        <v>0.55911944892759224</v>
      </c>
      <c r="I154" s="111">
        <f t="shared" si="35"/>
        <v>0.56119064940752506</v>
      </c>
      <c r="J154" s="111">
        <f t="shared" si="35"/>
        <v>0.56636952131606633</v>
      </c>
      <c r="K154" s="111">
        <f t="shared" si="35"/>
        <v>0.56874315416625432</v>
      </c>
      <c r="L154" s="111">
        <f t="shared" si="35"/>
        <v>0.56965252765849173</v>
      </c>
      <c r="M154" s="111">
        <f t="shared" si="35"/>
        <v>0.5696598188628571</v>
      </c>
      <c r="N154" s="111">
        <f t="shared" si="35"/>
        <v>0.5915288411924724</v>
      </c>
      <c r="O154" s="111">
        <f t="shared" si="35"/>
        <v>0.63734997629596724</v>
      </c>
      <c r="P154" s="111">
        <f t="shared" si="35"/>
        <v>0.64014038800681861</v>
      </c>
      <c r="Q154" s="111">
        <f t="shared" si="35"/>
        <v>0.64178366586439184</v>
      </c>
      <c r="R154" s="111">
        <f t="shared" ref="R154:V154" si="36">IF(R133=0,"",R133/R112)</f>
        <v>0.64314206331181112</v>
      </c>
      <c r="S154" s="111">
        <f t="shared" si="36"/>
        <v>0.64834952427978509</v>
      </c>
      <c r="T154" s="111">
        <f t="shared" si="36"/>
        <v>0.64946562461237412</v>
      </c>
      <c r="U154" s="111">
        <f t="shared" si="36"/>
        <v>0.65003195699906258</v>
      </c>
      <c r="V154" s="111">
        <f t="shared" si="36"/>
        <v>0.65053238077087894</v>
      </c>
      <c r="W154" s="111">
        <f t="shared" ref="W154:Y154" si="37">IF(W133=0,"",W133/W112)</f>
        <v>0.6508054210747326</v>
      </c>
      <c r="X154" s="111">
        <f t="shared" si="37"/>
        <v>0.65107441033163238</v>
      </c>
      <c r="Y154" s="111" t="str">
        <f t="shared" si="37"/>
        <v/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 t="str">
        <f t="shared" si="40"/>
        <v/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1.7095301171197881</v>
      </c>
      <c r="C156" s="124">
        <f t="shared" si="41"/>
        <v>1.7733992085858699</v>
      </c>
      <c r="D156" s="124">
        <f t="shared" si="41"/>
        <v>1.8193141280906671</v>
      </c>
      <c r="E156" s="124">
        <f t="shared" si="41"/>
        <v>1.8450490312215035</v>
      </c>
      <c r="F156" s="124">
        <f t="shared" si="41"/>
        <v>1.8813395254795902</v>
      </c>
      <c r="G156" s="124">
        <f t="shared" si="41"/>
        <v>1.9449326335721142</v>
      </c>
      <c r="H156" s="124">
        <f t="shared" si="41"/>
        <v>2.1056709877746389</v>
      </c>
      <c r="I156" s="124">
        <f t="shared" si="41"/>
        <v>2.2992607223679293</v>
      </c>
      <c r="J156" s="124">
        <f t="shared" si="41"/>
        <v>2.3737524669459731</v>
      </c>
      <c r="K156" s="124">
        <f t="shared" si="41"/>
        <v>2.6880340502627691</v>
      </c>
      <c r="L156" s="124">
        <f t="shared" si="41"/>
        <v>2.902055125895596</v>
      </c>
      <c r="M156" s="124">
        <f t="shared" si="41"/>
        <v>2.9616548877903139</v>
      </c>
      <c r="N156" s="124">
        <f t="shared" si="41"/>
        <v>3.0430989604224532</v>
      </c>
      <c r="O156" s="124">
        <f t="shared" si="41"/>
        <v>3.2611995204538027</v>
      </c>
      <c r="P156" s="124">
        <f t="shared" si="41"/>
        <v>3.4471387094378132</v>
      </c>
      <c r="Q156" s="124">
        <f t="shared" si="41"/>
        <v>3.5755092952018304</v>
      </c>
      <c r="R156" s="124">
        <f t="shared" ref="R156:V156" si="42">IF(R135=0,"",R135/R114)</f>
        <v>3.6293258656390752</v>
      </c>
      <c r="S156" s="124">
        <f t="shared" si="42"/>
        <v>3.6681788617592392</v>
      </c>
      <c r="T156" s="124">
        <f t="shared" si="42"/>
        <v>3.6971418448256292</v>
      </c>
      <c r="U156" s="124">
        <f t="shared" si="42"/>
        <v>3.7130159415329564</v>
      </c>
      <c r="V156" s="124">
        <f t="shared" si="42"/>
        <v>3.7326258965242207</v>
      </c>
      <c r="W156" s="124">
        <f t="shared" ref="W156:Y156" si="43">IF(W135=0,"",W135/W114)</f>
        <v>3.7584324335303014</v>
      </c>
      <c r="X156" s="124">
        <f t="shared" si="43"/>
        <v>3.783769333110572</v>
      </c>
      <c r="Y156" s="124" t="str">
        <f t="shared" si="43"/>
        <v/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1.7095301171197881</v>
      </c>
      <c r="C157" s="111">
        <f t="shared" si="44"/>
        <v>1.7733992085858699</v>
      </c>
      <c r="D157" s="111">
        <f t="shared" si="44"/>
        <v>1.8193141280906671</v>
      </c>
      <c r="E157" s="111">
        <f t="shared" si="44"/>
        <v>1.8450490312215035</v>
      </c>
      <c r="F157" s="111">
        <f t="shared" si="44"/>
        <v>1.8813395254795902</v>
      </c>
      <c r="G157" s="111">
        <f t="shared" si="44"/>
        <v>1.9449326335721142</v>
      </c>
      <c r="H157" s="111">
        <f t="shared" si="44"/>
        <v>2.1056709877746389</v>
      </c>
      <c r="I157" s="111">
        <f t="shared" si="44"/>
        <v>2.2992607223679293</v>
      </c>
      <c r="J157" s="111">
        <f t="shared" si="44"/>
        <v>2.3737524669459731</v>
      </c>
      <c r="K157" s="111">
        <f t="shared" si="44"/>
        <v>2.6880340502627691</v>
      </c>
      <c r="L157" s="111">
        <f t="shared" si="44"/>
        <v>2.902055125895596</v>
      </c>
      <c r="M157" s="111">
        <f t="shared" si="44"/>
        <v>2.9616548877903139</v>
      </c>
      <c r="N157" s="111">
        <f t="shared" si="44"/>
        <v>3.0430989604224532</v>
      </c>
      <c r="O157" s="111">
        <f t="shared" si="44"/>
        <v>3.2611995204538027</v>
      </c>
      <c r="P157" s="111">
        <f t="shared" si="44"/>
        <v>3.4471387094378132</v>
      </c>
      <c r="Q157" s="111">
        <f t="shared" si="44"/>
        <v>3.5755092952018304</v>
      </c>
      <c r="R157" s="111">
        <f t="shared" ref="R157:V157" si="45">IF(R136=0,"",R136/R115)</f>
        <v>3.6293258656390752</v>
      </c>
      <c r="S157" s="111">
        <f t="shared" si="45"/>
        <v>3.6681788617592392</v>
      </c>
      <c r="T157" s="111">
        <f t="shared" si="45"/>
        <v>3.6971418448256292</v>
      </c>
      <c r="U157" s="111">
        <f t="shared" si="45"/>
        <v>3.7130159415329564</v>
      </c>
      <c r="V157" s="111">
        <f t="shared" si="45"/>
        <v>3.7326258965242207</v>
      </c>
      <c r="W157" s="111">
        <f t="shared" ref="W157:Y157" si="46">IF(W136=0,"",W136/W115)</f>
        <v>3.7584324335303014</v>
      </c>
      <c r="X157" s="111">
        <f t="shared" si="46"/>
        <v>3.783769333110572</v>
      </c>
      <c r="Y157" s="111" t="str">
        <f t="shared" si="46"/>
        <v/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0.74425490617444867</v>
      </c>
      <c r="C158" s="124">
        <f t="shared" si="47"/>
        <v>0.74476630546927114</v>
      </c>
      <c r="D158" s="124">
        <f t="shared" si="47"/>
        <v>0.74348459649506782</v>
      </c>
      <c r="E158" s="124">
        <f t="shared" si="47"/>
        <v>0.74521255074501147</v>
      </c>
      <c r="F158" s="124">
        <f t="shared" si="47"/>
        <v>0.7441289567463546</v>
      </c>
      <c r="G158" s="124">
        <f t="shared" si="47"/>
        <v>0.73764513238004348</v>
      </c>
      <c r="H158" s="124">
        <f t="shared" si="47"/>
        <v>0.75812917368978383</v>
      </c>
      <c r="I158" s="124">
        <f t="shared" si="47"/>
        <v>0.81765064191279169</v>
      </c>
      <c r="J158" s="124">
        <f t="shared" si="47"/>
        <v>0.8229983004408612</v>
      </c>
      <c r="K158" s="124">
        <f t="shared" si="47"/>
        <v>0.81995741337044126</v>
      </c>
      <c r="L158" s="124">
        <f t="shared" si="47"/>
        <v>0.81846342568271135</v>
      </c>
      <c r="M158" s="124">
        <f t="shared" si="47"/>
        <v>0.82120032161101519</v>
      </c>
      <c r="N158" s="124">
        <f t="shared" si="47"/>
        <v>0.82515256123657232</v>
      </c>
      <c r="O158" s="124">
        <f t="shared" si="47"/>
        <v>0.80608169308687805</v>
      </c>
      <c r="P158" s="124">
        <f t="shared" si="47"/>
        <v>0.81587172153149923</v>
      </c>
      <c r="Q158" s="124">
        <f t="shared" si="47"/>
        <v>0.82993624802478438</v>
      </c>
      <c r="R158" s="124">
        <f t="shared" ref="R158:V158" si="48">IF(R137=0,"",R137/R116)</f>
        <v>0.82936412703646023</v>
      </c>
      <c r="S158" s="124">
        <f t="shared" si="48"/>
        <v>0.83741810247857018</v>
      </c>
      <c r="T158" s="124">
        <f t="shared" si="48"/>
        <v>0.84785975093023336</v>
      </c>
      <c r="U158" s="124">
        <f t="shared" si="48"/>
        <v>0.8578744570968686</v>
      </c>
      <c r="V158" s="124">
        <f t="shared" si="48"/>
        <v>0.86901718618747803</v>
      </c>
      <c r="W158" s="124">
        <f t="shared" ref="W158:Y158" si="49">IF(W137=0,"",W137/W116)</f>
        <v>0.87446544539649185</v>
      </c>
      <c r="X158" s="124">
        <f t="shared" si="49"/>
        <v>0.88040451400905007</v>
      </c>
      <c r="Y158" s="124" t="str">
        <f t="shared" si="49"/>
        <v/>
      </c>
      <c r="DA158" s="130" t="s">
        <v>1914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:Y159" si="52">IF(W138=0,"",W138/W117)</f>
        <v/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0.52144710033345443</v>
      </c>
      <c r="C160" s="111">
        <f t="shared" si="53"/>
        <v>0.52144710033345443</v>
      </c>
      <c r="D160" s="111">
        <f t="shared" si="53"/>
        <v>0.52144710033345443</v>
      </c>
      <c r="E160" s="111">
        <f t="shared" si="53"/>
        <v>0.52144710033345443</v>
      </c>
      <c r="F160" s="111">
        <f t="shared" si="53"/>
        <v>0.52144710033345443</v>
      </c>
      <c r="G160" s="111">
        <f t="shared" si="53"/>
        <v>0.52144710033345443</v>
      </c>
      <c r="H160" s="111">
        <f t="shared" si="53"/>
        <v>0.53388436454418853</v>
      </c>
      <c r="I160" s="111">
        <f t="shared" si="53"/>
        <v>0.55452473789154766</v>
      </c>
      <c r="J160" s="111">
        <f t="shared" si="53"/>
        <v>0.55500226074825398</v>
      </c>
      <c r="K160" s="111">
        <f t="shared" si="53"/>
        <v>0.55500226074825387</v>
      </c>
      <c r="L160" s="111">
        <f t="shared" si="53"/>
        <v>0.5562941715542824</v>
      </c>
      <c r="M160" s="111">
        <f t="shared" si="53"/>
        <v>0.55653176575560348</v>
      </c>
      <c r="N160" s="111">
        <f t="shared" si="53"/>
        <v>0.57006710804047811</v>
      </c>
      <c r="O160" s="111">
        <f t="shared" si="53"/>
        <v>0.61069458453069325</v>
      </c>
      <c r="P160" s="111">
        <f t="shared" si="53"/>
        <v>0.62326216510276977</v>
      </c>
      <c r="Q160" s="111">
        <f t="shared" si="53"/>
        <v>0.62902354808102545</v>
      </c>
      <c r="R160" s="111">
        <f t="shared" ref="R160:V160" si="54">IF(R139=0,"",R139/R118)</f>
        <v>0.62902354808102534</v>
      </c>
      <c r="S160" s="111">
        <f t="shared" si="54"/>
        <v>0.63899846070928179</v>
      </c>
      <c r="T160" s="111">
        <f t="shared" si="54"/>
        <v>0.64861197002307236</v>
      </c>
      <c r="U160" s="111">
        <f t="shared" si="54"/>
        <v>0.67001157713283443</v>
      </c>
      <c r="V160" s="111">
        <f t="shared" si="54"/>
        <v>0.69054606883716318</v>
      </c>
      <c r="W160" s="111">
        <f t="shared" ref="W160:Y160" si="55">IF(W139=0,"",W139/W118)</f>
        <v>0.71981030009137403</v>
      </c>
      <c r="X160" s="111">
        <f t="shared" si="55"/>
        <v>0.73577181618388654</v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0.84476450581628082</v>
      </c>
      <c r="C161" s="111">
        <f t="shared" si="56"/>
        <v>0.84582141380897091</v>
      </c>
      <c r="D161" s="111">
        <f t="shared" si="56"/>
        <v>0.8422785342943494</v>
      </c>
      <c r="E161" s="111">
        <f t="shared" si="56"/>
        <v>0.84636504443481986</v>
      </c>
      <c r="F161" s="111">
        <f t="shared" si="56"/>
        <v>0.84373715554358963</v>
      </c>
      <c r="G161" s="111">
        <f t="shared" si="56"/>
        <v>0.82647634241459966</v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0.52144710033345443</v>
      </c>
      <c r="C162" s="112">
        <f t="shared" si="59"/>
        <v>0.52144710033345443</v>
      </c>
      <c r="D162" s="112">
        <f t="shared" si="59"/>
        <v>0.52144710033345443</v>
      </c>
      <c r="E162" s="112">
        <f t="shared" si="59"/>
        <v>0.52144710033345443</v>
      </c>
      <c r="F162" s="112">
        <f t="shared" si="59"/>
        <v>0.52144710033345443</v>
      </c>
      <c r="G162" s="112">
        <f t="shared" si="59"/>
        <v>0.52144710033345443</v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0.58826224979135289</v>
      </c>
      <c r="C164" s="112">
        <f t="shared" si="65"/>
        <v>0.58826224979135289</v>
      </c>
      <c r="D164" s="112">
        <f t="shared" si="65"/>
        <v>0.58826224979135289</v>
      </c>
      <c r="E164" s="112">
        <f t="shared" si="65"/>
        <v>0.58826224979135289</v>
      </c>
      <c r="F164" s="112">
        <f t="shared" si="65"/>
        <v>0.58826224979135289</v>
      </c>
      <c r="G164" s="112">
        <f t="shared" si="65"/>
        <v>0.58826224979135289</v>
      </c>
      <c r="H164" s="112">
        <f t="shared" si="65"/>
        <v>0.60219474286375008</v>
      </c>
      <c r="I164" s="112">
        <f t="shared" si="65"/>
        <v>0.61580206369841239</v>
      </c>
      <c r="J164" s="112">
        <f t="shared" si="65"/>
        <v>0.61599954225341702</v>
      </c>
      <c r="K164" s="112">
        <f t="shared" si="65"/>
        <v>0.61682609586894088</v>
      </c>
      <c r="L164" s="112">
        <f t="shared" si="65"/>
        <v>0.61778142717865681</v>
      </c>
      <c r="M164" s="112">
        <f t="shared" si="65"/>
        <v>0.61792525098787898</v>
      </c>
      <c r="N164" s="112">
        <f t="shared" si="65"/>
        <v>0.62812474414874564</v>
      </c>
      <c r="O164" s="112">
        <f t="shared" si="65"/>
        <v>0.6493771821990757</v>
      </c>
      <c r="P164" s="112">
        <f t="shared" si="65"/>
        <v>0.65715672787019486</v>
      </c>
      <c r="Q164" s="112">
        <f t="shared" si="65"/>
        <v>0.65986675274301509</v>
      </c>
      <c r="R164" s="112">
        <f t="shared" ref="R164:V164" si="66">IF(R143=0,"",R143/R122)</f>
        <v>0.66548795555668816</v>
      </c>
      <c r="S164" s="112">
        <f t="shared" si="66"/>
        <v>0.67618090153250521</v>
      </c>
      <c r="T164" s="112">
        <f t="shared" si="66"/>
        <v>0.681674853489041</v>
      </c>
      <c r="U164" s="112">
        <f t="shared" si="66"/>
        <v>0.69369445421912446</v>
      </c>
      <c r="V164" s="112">
        <f t="shared" si="66"/>
        <v>0.70860157788973532</v>
      </c>
      <c r="W164" s="112">
        <f t="shared" ref="W164:Y164" si="67">IF(W143=0,"",W143/W122)</f>
        <v>0.72769866491712321</v>
      </c>
      <c r="X164" s="112">
        <f t="shared" si="67"/>
        <v>0.73747551370018627</v>
      </c>
      <c r="Y164" s="112" t="str">
        <f t="shared" si="67"/>
        <v/>
      </c>
      <c r="DA164" s="131" t="s">
        <v>1920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0.87670846266849733</v>
      </c>
      <c r="C165" s="113">
        <f t="shared" si="68"/>
        <v>0.87781455248399587</v>
      </c>
      <c r="D165" s="113">
        <f t="shared" si="68"/>
        <v>0.87518607974703888</v>
      </c>
      <c r="E165" s="113">
        <f t="shared" si="68"/>
        <v>0.87896344838111751</v>
      </c>
      <c r="F165" s="113">
        <f t="shared" si="68"/>
        <v>0.87666483351969804</v>
      </c>
      <c r="G165" s="113">
        <f t="shared" si="68"/>
        <v>0.86270786703885738</v>
      </c>
      <c r="H165" s="113">
        <f t="shared" si="68"/>
        <v>0.8812271930689588</v>
      </c>
      <c r="I165" s="113">
        <f t="shared" si="68"/>
        <v>0.88611074969545567</v>
      </c>
      <c r="J165" s="113">
        <f t="shared" si="68"/>
        <v>0.88808007978278158</v>
      </c>
      <c r="K165" s="113">
        <f t="shared" si="68"/>
        <v>0.88737184379374812</v>
      </c>
      <c r="L165" s="113">
        <f t="shared" si="68"/>
        <v>0.88688396789633528</v>
      </c>
      <c r="M165" s="113">
        <f t="shared" si="68"/>
        <v>0.88911124499534944</v>
      </c>
      <c r="N165" s="113">
        <f t="shared" si="68"/>
        <v>0.90772819767016677</v>
      </c>
      <c r="O165" s="113">
        <f t="shared" si="68"/>
        <v>0.90809459913713797</v>
      </c>
      <c r="P165" s="113">
        <f t="shared" si="68"/>
        <v>0.91364702673180453</v>
      </c>
      <c r="Q165" s="113">
        <f t="shared" si="68"/>
        <v>0.92029092025416426</v>
      </c>
      <c r="R165" s="113">
        <f t="shared" ref="R165:V165" si="69">IF(R144=0,"",R144/R123)</f>
        <v>0.91385392689222544</v>
      </c>
      <c r="S165" s="113">
        <f t="shared" si="69"/>
        <v>0.91702568763362291</v>
      </c>
      <c r="T165" s="113">
        <f t="shared" si="69"/>
        <v>0.92531749917560124</v>
      </c>
      <c r="U165" s="113">
        <f t="shared" si="69"/>
        <v>0.93404956775530212</v>
      </c>
      <c r="V165" s="113">
        <f t="shared" si="69"/>
        <v>0.94078838345646787</v>
      </c>
      <c r="W165" s="113">
        <f t="shared" ref="W165:Y165" si="70">IF(W144=0,"",W144/W123)</f>
        <v>0.93338658343759595</v>
      </c>
      <c r="X165" s="113">
        <f t="shared" si="70"/>
        <v>0.93595782126491456</v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0.58826224979135289</v>
      </c>
      <c r="C166" s="111">
        <f t="shared" si="71"/>
        <v>0.58826224979135289</v>
      </c>
      <c r="D166" s="111">
        <f t="shared" si="71"/>
        <v>0.58826451829695303</v>
      </c>
      <c r="E166" s="111">
        <f t="shared" si="71"/>
        <v>0.58826565592442703</v>
      </c>
      <c r="F166" s="111">
        <f t="shared" si="71"/>
        <v>0.58826712727024799</v>
      </c>
      <c r="G166" s="111">
        <f t="shared" si="71"/>
        <v>0.58826847789911207</v>
      </c>
      <c r="H166" s="111">
        <f t="shared" si="71"/>
        <v>0.60283081456944387</v>
      </c>
      <c r="I166" s="111">
        <f t="shared" si="71"/>
        <v>0.61684641416884178</v>
      </c>
      <c r="J166" s="111">
        <f t="shared" si="71"/>
        <v>0.61721698145269277</v>
      </c>
      <c r="K166" s="111">
        <f t="shared" si="71"/>
        <v>0.61754513123940846</v>
      </c>
      <c r="L166" s="111">
        <f t="shared" si="71"/>
        <v>0.61805796671732782</v>
      </c>
      <c r="M166" s="111">
        <f t="shared" si="71"/>
        <v>0.6181365806669844</v>
      </c>
      <c r="N166" s="111">
        <f t="shared" si="71"/>
        <v>0.62358168346744658</v>
      </c>
      <c r="O166" s="111">
        <f t="shared" si="71"/>
        <v>0.64503519086822803</v>
      </c>
      <c r="P166" s="111">
        <f t="shared" si="71"/>
        <v>0.65643294514850969</v>
      </c>
      <c r="Q166" s="111">
        <f t="shared" si="71"/>
        <v>0.66616626279220603</v>
      </c>
      <c r="R166" s="111">
        <f t="shared" ref="R166:V166" si="72">IF(R145=0,"",R145/R124)</f>
        <v>0.67330247372788354</v>
      </c>
      <c r="S166" s="111">
        <f t="shared" si="72"/>
        <v>0.68325965959571966</v>
      </c>
      <c r="T166" s="111">
        <f t="shared" si="72"/>
        <v>0.68986541458911499</v>
      </c>
      <c r="U166" s="111">
        <f t="shared" si="72"/>
        <v>0.69829570178115641</v>
      </c>
      <c r="V166" s="111">
        <f t="shared" si="72"/>
        <v>0.70958667565948186</v>
      </c>
      <c r="W166" s="111">
        <f t="shared" ref="W166:Y166" si="73">IF(W145=0,"",W145/W124)</f>
        <v>0.72501913377075089</v>
      </c>
      <c r="X166" s="111">
        <f t="shared" si="73"/>
        <v>0.73599219142279548</v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0.72885543431355371</v>
      </c>
      <c r="C168" s="124">
        <f t="shared" si="77"/>
        <v>0.72858131792577163</v>
      </c>
      <c r="D168" s="124">
        <f t="shared" si="77"/>
        <v>0.7291130734175828</v>
      </c>
      <c r="E168" s="124">
        <f t="shared" si="77"/>
        <v>0.72913896429254532</v>
      </c>
      <c r="F168" s="124">
        <f t="shared" si="77"/>
        <v>0.72862153019028231</v>
      </c>
      <c r="G168" s="124">
        <f t="shared" si="77"/>
        <v>0.72908784371565372</v>
      </c>
      <c r="H168" s="124">
        <f t="shared" si="77"/>
        <v>0.73918631111080946</v>
      </c>
      <c r="I168" s="124">
        <f t="shared" si="77"/>
        <v>0.74767109853199254</v>
      </c>
      <c r="J168" s="124">
        <f t="shared" si="77"/>
        <v>0.74786729477054392</v>
      </c>
      <c r="K168" s="124">
        <f t="shared" si="77"/>
        <v>0.74996960548192848</v>
      </c>
      <c r="L168" s="124">
        <f t="shared" si="77"/>
        <v>0.74784116055397765</v>
      </c>
      <c r="M168" s="124">
        <f t="shared" si="77"/>
        <v>0.74813986710509262</v>
      </c>
      <c r="N168" s="124">
        <f t="shared" si="77"/>
        <v>0.75871683609260743</v>
      </c>
      <c r="O168" s="124">
        <f t="shared" si="77"/>
        <v>0.74486471232377005</v>
      </c>
      <c r="P168" s="124">
        <f t="shared" si="77"/>
        <v>0.74542049762265827</v>
      </c>
      <c r="Q168" s="124">
        <f t="shared" si="77"/>
        <v>0.75030196816987116</v>
      </c>
      <c r="R168" s="124">
        <f t="shared" ref="R168:V168" si="78">IF(R147=0,"",R147/R126)</f>
        <v>0.75619054154646337</v>
      </c>
      <c r="S168" s="124">
        <f t="shared" si="78"/>
        <v>0.76048098115705243</v>
      </c>
      <c r="T168" s="124">
        <f t="shared" si="78"/>
        <v>0.75584888206240586</v>
      </c>
      <c r="U168" s="124">
        <f t="shared" si="78"/>
        <v>0.7583569160217537</v>
      </c>
      <c r="V168" s="124">
        <f t="shared" si="78"/>
        <v>0.76214810897781082</v>
      </c>
      <c r="W168" s="124">
        <f t="shared" ref="W168:Y168" si="79">IF(W147=0,"",W147/W126)</f>
        <v>0.77076308482203515</v>
      </c>
      <c r="X168" s="124">
        <f t="shared" si="79"/>
        <v>0.78198910534876931</v>
      </c>
      <c r="Y168" s="124" t="str">
        <f t="shared" si="79"/>
        <v/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0.57862632100762468</v>
      </c>
      <c r="C170" s="111">
        <f t="shared" si="83"/>
        <v>0.57862632100762468</v>
      </c>
      <c r="D170" s="111">
        <f t="shared" si="83"/>
        <v>0.57862632100762468</v>
      </c>
      <c r="E170" s="111">
        <f t="shared" si="83"/>
        <v>0.57862632100762468</v>
      </c>
      <c r="F170" s="111">
        <f t="shared" si="83"/>
        <v>0.57862632100762468</v>
      </c>
      <c r="G170" s="111">
        <f t="shared" si="83"/>
        <v>0.57862632100762468</v>
      </c>
      <c r="H170" s="111">
        <f t="shared" si="83"/>
        <v>0.58349803642404641</v>
      </c>
      <c r="I170" s="111">
        <f t="shared" si="83"/>
        <v>0.58777462483484411</v>
      </c>
      <c r="J170" s="111">
        <f t="shared" si="83"/>
        <v>0.58784827313721966</v>
      </c>
      <c r="K170" s="111">
        <f t="shared" si="83"/>
        <v>0.58791759576512959</v>
      </c>
      <c r="L170" s="111">
        <f t="shared" si="83"/>
        <v>0.58801380192649566</v>
      </c>
      <c r="M170" s="111">
        <f t="shared" si="83"/>
        <v>0.5880340329850543</v>
      </c>
      <c r="N170" s="111">
        <f t="shared" si="83"/>
        <v>0.58881534526585821</v>
      </c>
      <c r="O170" s="111">
        <f t="shared" si="83"/>
        <v>0.59014295830272423</v>
      </c>
      <c r="P170" s="111">
        <f t="shared" si="83"/>
        <v>0.59035773795030044</v>
      </c>
      <c r="Q170" s="111">
        <f t="shared" si="83"/>
        <v>0.5907179195488933</v>
      </c>
      <c r="R170" s="111">
        <f t="shared" ref="R170:V170" si="84">IF(R149=0,"",R149/R128)</f>
        <v>0.59124505857719023</v>
      </c>
      <c r="S170" s="111">
        <f t="shared" si="84"/>
        <v>0.59369955997438884</v>
      </c>
      <c r="T170" s="111">
        <f t="shared" si="84"/>
        <v>0.59591940502171292</v>
      </c>
      <c r="U170" s="111">
        <f t="shared" si="84"/>
        <v>0.59945147098921137</v>
      </c>
      <c r="V170" s="111">
        <f t="shared" si="84"/>
        <v>0.60267123372399767</v>
      </c>
      <c r="W170" s="111">
        <f t="shared" ref="W170:Y170" si="85">IF(W149=0,"",W149/W128)</f>
        <v>0.60642587234775747</v>
      </c>
      <c r="X170" s="111">
        <f t="shared" si="85"/>
        <v>0.608858145279223</v>
      </c>
      <c r="Y170" s="111" t="str">
        <f t="shared" si="85"/>
        <v/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0.73745848172191819</v>
      </c>
      <c r="C171" s="45">
        <f t="shared" si="86"/>
        <v>0.73745848172191819</v>
      </c>
      <c r="D171" s="45">
        <f t="shared" si="86"/>
        <v>0.73745848172191819</v>
      </c>
      <c r="E171" s="45">
        <f t="shared" si="86"/>
        <v>0.73745848172191819</v>
      </c>
      <c r="F171" s="45">
        <f t="shared" si="86"/>
        <v>0.73745848172191819</v>
      </c>
      <c r="G171" s="45">
        <f t="shared" si="86"/>
        <v>0.73745848172191819</v>
      </c>
      <c r="H171" s="45">
        <f t="shared" si="86"/>
        <v>0.74802275751897296</v>
      </c>
      <c r="I171" s="45">
        <f t="shared" si="86"/>
        <v>0.75826194181595308</v>
      </c>
      <c r="J171" s="45">
        <f t="shared" si="86"/>
        <v>0.75852362460450262</v>
      </c>
      <c r="K171" s="45">
        <f t="shared" si="86"/>
        <v>0.75881698330857039</v>
      </c>
      <c r="L171" s="45">
        <f t="shared" si="86"/>
        <v>0.75923300679590766</v>
      </c>
      <c r="M171" s="45">
        <f t="shared" si="86"/>
        <v>0.75929954417356749</v>
      </c>
      <c r="N171" s="45">
        <f t="shared" si="86"/>
        <v>0.76275838612052937</v>
      </c>
      <c r="O171" s="45">
        <f t="shared" si="86"/>
        <v>0.77268549995952995</v>
      </c>
      <c r="P171" s="45">
        <f t="shared" si="86"/>
        <v>0.77677069186391257</v>
      </c>
      <c r="Q171" s="45">
        <f t="shared" si="86"/>
        <v>0.78031429405584241</v>
      </c>
      <c r="R171" s="45">
        <f t="shared" ref="R171:V171" si="87">IF(R150=0,"",R150/R129)</f>
        <v>0.78416551638539156</v>
      </c>
      <c r="S171" s="45">
        <f t="shared" si="87"/>
        <v>0.79165565878220234</v>
      </c>
      <c r="T171" s="45">
        <f t="shared" si="87"/>
        <v>0.79642399928265539</v>
      </c>
      <c r="U171" s="45">
        <f t="shared" si="87"/>
        <v>0.80418512519991858</v>
      </c>
      <c r="V171" s="45">
        <f t="shared" si="87"/>
        <v>0.81483975239306805</v>
      </c>
      <c r="W171" s="45">
        <f t="shared" ref="W171:Y171" si="88">IF(W150=0,"",W150/W129)</f>
        <v>0.830381627377905</v>
      </c>
      <c r="X171" s="45">
        <f t="shared" si="88"/>
        <v>0.84212018623776108</v>
      </c>
      <c r="Y171" s="45" t="str">
        <f t="shared" si="88"/>
        <v/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76.262550627920646</v>
      </c>
      <c r="C173" s="117">
        <f t="shared" si="89"/>
        <v>71.625068726118371</v>
      </c>
      <c r="D173" s="117">
        <f t="shared" si="89"/>
        <v>24.68041842761399</v>
      </c>
      <c r="E173" s="117">
        <f t="shared" si="89"/>
        <v>22.727125856227957</v>
      </c>
      <c r="F173" s="117">
        <f t="shared" si="89"/>
        <v>21.305911849460486</v>
      </c>
      <c r="G173" s="117">
        <f t="shared" si="89"/>
        <v>20.475477075125461</v>
      </c>
      <c r="H173" s="117">
        <f t="shared" si="89"/>
        <v>5.5692317409676413</v>
      </c>
      <c r="I173" s="117">
        <f t="shared" si="89"/>
        <v>7.5692329447255551</v>
      </c>
      <c r="J173" s="117">
        <f t="shared" si="89"/>
        <v>27.349800714216105</v>
      </c>
      <c r="K173" s="117">
        <f t="shared" si="89"/>
        <v>17.089224100711846</v>
      </c>
      <c r="L173" s="117">
        <f t="shared" si="89"/>
        <v>17.296176213592375</v>
      </c>
      <c r="M173" s="117">
        <f t="shared" si="89"/>
        <v>23.213394485006507</v>
      </c>
      <c r="N173" s="117">
        <f t="shared" si="89"/>
        <v>2.0134710941360483</v>
      </c>
      <c r="O173" s="117">
        <f t="shared" si="89"/>
        <v>4.518922539324671</v>
      </c>
      <c r="P173" s="117">
        <f t="shared" si="89"/>
        <v>15.049479245694338</v>
      </c>
      <c r="Q173" s="117">
        <f t="shared" si="89"/>
        <v>23.826166989332293</v>
      </c>
      <c r="R173" s="117">
        <f t="shared" ref="R173:V173" si="90">R174+R177+R179+R189</f>
        <v>9.9833901696860323</v>
      </c>
      <c r="S173" s="117">
        <f t="shared" si="90"/>
        <v>22.568089749940171</v>
      </c>
      <c r="T173" s="117">
        <f t="shared" si="90"/>
        <v>18.181657846867765</v>
      </c>
      <c r="U173" s="117">
        <f t="shared" si="90"/>
        <v>16.976911185341827</v>
      </c>
      <c r="V173" s="117">
        <f t="shared" si="90"/>
        <v>16.607922636191045</v>
      </c>
      <c r="W173" s="117">
        <f t="shared" ref="W173:Y173" si="91">W174+W177+W179+W189</f>
        <v>17.886032701515408</v>
      </c>
      <c r="X173" s="117">
        <f t="shared" si="91"/>
        <v>9.2330836281292008</v>
      </c>
      <c r="Y173" s="117">
        <f t="shared" si="91"/>
        <v>0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75.952606514399989</v>
      </c>
      <c r="C174" s="122">
        <f t="shared" si="92"/>
        <v>71.375969884296012</v>
      </c>
      <c r="D174" s="122">
        <f t="shared" si="92"/>
        <v>24.5192376</v>
      </c>
      <c r="E174" s="122">
        <f t="shared" si="92"/>
        <v>22.62204912</v>
      </c>
      <c r="F174" s="122">
        <f t="shared" si="92"/>
        <v>21.224501363999998</v>
      </c>
      <c r="G174" s="122">
        <f t="shared" si="92"/>
        <v>20.415623159448003</v>
      </c>
      <c r="H174" s="122">
        <f t="shared" si="92"/>
        <v>5.5256080320000507</v>
      </c>
      <c r="I174" s="122">
        <f t="shared" si="92"/>
        <v>7.5256204861792568</v>
      </c>
      <c r="J174" s="122">
        <f t="shared" si="92"/>
        <v>27.301021728209733</v>
      </c>
      <c r="K174" s="122">
        <f t="shared" si="92"/>
        <v>17.04394530343852</v>
      </c>
      <c r="L174" s="122">
        <f t="shared" si="92"/>
        <v>17.241254935736851</v>
      </c>
      <c r="M174" s="122">
        <f t="shared" si="92"/>
        <v>23.168691414525817</v>
      </c>
      <c r="N174" s="122">
        <f t="shared" si="92"/>
        <v>1.9987593365513867</v>
      </c>
      <c r="O174" s="122">
        <f t="shared" si="92"/>
        <v>4.4233060121100101</v>
      </c>
      <c r="P174" s="122">
        <f t="shared" si="92"/>
        <v>14.898999996008619</v>
      </c>
      <c r="Q174" s="122">
        <f t="shared" si="92"/>
        <v>23.668474687235172</v>
      </c>
      <c r="R174" s="122">
        <f t="shared" ref="R174:V174" si="93">SUM(R175:R176)</f>
        <v>9.8254324824258923</v>
      </c>
      <c r="S174" s="122">
        <f t="shared" si="93"/>
        <v>22.374331898417953</v>
      </c>
      <c r="T174" s="122">
        <f t="shared" si="93"/>
        <v>17.928171138834958</v>
      </c>
      <c r="U174" s="122">
        <f t="shared" si="93"/>
        <v>16.695558648025326</v>
      </c>
      <c r="V174" s="122">
        <f t="shared" si="93"/>
        <v>16.300618139691831</v>
      </c>
      <c r="W174" s="122">
        <f t="shared" ref="W174:Y174" si="94">SUM(W175:W176)</f>
        <v>17.629759222587488</v>
      </c>
      <c r="X174" s="122">
        <f t="shared" si="94"/>
        <v>9.0791399861609907</v>
      </c>
      <c r="Y174" s="122">
        <f t="shared" si="94"/>
        <v>0</v>
      </c>
      <c r="DA174" s="130" t="s">
        <v>2077</v>
      </c>
    </row>
    <row r="175" spans="1:105" ht="12" customHeight="1" x14ac:dyDescent="0.25">
      <c r="A175" s="97" t="s">
        <v>51</v>
      </c>
      <c r="B175" s="98">
        <v>75.952606514399989</v>
      </c>
      <c r="C175" s="98">
        <v>71.375969884296012</v>
      </c>
      <c r="D175" s="98">
        <v>24.5192376</v>
      </c>
      <c r="E175" s="98">
        <v>22.62204912</v>
      </c>
      <c r="F175" s="98">
        <v>21.224501363999998</v>
      </c>
      <c r="G175" s="98">
        <v>20.415623159448003</v>
      </c>
      <c r="H175" s="98">
        <v>5.5256080320000507</v>
      </c>
      <c r="I175" s="98">
        <v>7.5256204861792568</v>
      </c>
      <c r="J175" s="98">
        <v>27.301021728209733</v>
      </c>
      <c r="K175" s="98">
        <v>17.04394530343852</v>
      </c>
      <c r="L175" s="98">
        <v>17.241254935736851</v>
      </c>
      <c r="M175" s="98">
        <v>23.168691414525817</v>
      </c>
      <c r="N175" s="98">
        <v>1.9987593365513867</v>
      </c>
      <c r="O175" s="98">
        <v>4.4233060121100101</v>
      </c>
      <c r="P175" s="98">
        <v>14.898999996008619</v>
      </c>
      <c r="Q175" s="98">
        <v>23.668474687235172</v>
      </c>
      <c r="R175" s="98">
        <v>9.8254324824258923</v>
      </c>
      <c r="S175" s="98">
        <v>22.374331898417953</v>
      </c>
      <c r="T175" s="98">
        <v>17.928171138834958</v>
      </c>
      <c r="U175" s="98">
        <v>16.695558648025326</v>
      </c>
      <c r="V175" s="98">
        <v>16.300618139691831</v>
      </c>
      <c r="W175" s="98">
        <v>17.629759222587488</v>
      </c>
      <c r="X175" s="98">
        <v>9.0791399861609907</v>
      </c>
      <c r="Y175" s="98">
        <v>0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8.6403362228690037E-2</v>
      </c>
      <c r="C179" s="122">
        <v>6.912262554719209E-2</v>
      </c>
      <c r="D179" s="122">
        <v>4.4192507956251952E-2</v>
      </c>
      <c r="E179" s="122">
        <v>2.9838822640672179E-2</v>
      </c>
      <c r="F179" s="122">
        <v>2.1310675974957755E-2</v>
      </c>
      <c r="G179" s="122">
        <v>1.6296818404455987E-2</v>
      </c>
      <c r="H179" s="122">
        <v>9.5771191117383064E-3</v>
      </c>
      <c r="I179" s="122">
        <v>4.8659591555968952E-3</v>
      </c>
      <c r="J179" s="122">
        <v>5.7654186312575068E-3</v>
      </c>
      <c r="K179" s="122">
        <v>6.1677973474110271E-3</v>
      </c>
      <c r="L179" s="122">
        <v>5.8474840603449652E-3</v>
      </c>
      <c r="M179" s="122">
        <v>4.5024382221852252E-3</v>
      </c>
      <c r="N179" s="122">
        <v>3.2162239649766236E-3</v>
      </c>
      <c r="O179" s="122">
        <v>7.0327690455252202E-3</v>
      </c>
      <c r="P179" s="122">
        <v>1.01319583537487E-2</v>
      </c>
      <c r="Q179" s="122">
        <v>9.5273994505590005E-3</v>
      </c>
      <c r="R179" s="122">
        <v>9.3928360995443883E-3</v>
      </c>
      <c r="S179" s="122">
        <v>1.053833870269171E-2</v>
      </c>
      <c r="T179" s="122">
        <v>9.9041561743078432E-3</v>
      </c>
      <c r="U179" s="122">
        <v>9.6744996117034566E-3</v>
      </c>
      <c r="V179" s="122">
        <v>9.2726761639598428E-3</v>
      </c>
      <c r="W179" s="122">
        <v>7.3966543001923683E-3</v>
      </c>
      <c r="X179" s="122">
        <v>5.8083745902414311E-3</v>
      </c>
      <c r="Y179" s="122">
        <v>0</v>
      </c>
      <c r="DA179" s="130" t="s">
        <v>2082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8.6133880258664461E-2</v>
      </c>
      <c r="C181" s="98">
        <v>6.885620072132434E-2</v>
      </c>
      <c r="D181" s="98">
        <v>4.4096788564304434E-2</v>
      </c>
      <c r="E181" s="98">
        <v>2.9745428966040325E-2</v>
      </c>
      <c r="F181" s="98">
        <v>2.1213387258418603E-2</v>
      </c>
      <c r="G181" s="98">
        <v>1.6187910368666882E-2</v>
      </c>
      <c r="H181" s="98">
        <v>9.5771191117383064E-3</v>
      </c>
      <c r="I181" s="98">
        <v>4.8659591555968952E-3</v>
      </c>
      <c r="J181" s="98">
        <v>5.7654186312575068E-3</v>
      </c>
      <c r="K181" s="98">
        <v>6.1677973474110271E-3</v>
      </c>
      <c r="L181" s="98">
        <v>5.8474840603449652E-3</v>
      </c>
      <c r="M181" s="98">
        <v>4.5024382221852252E-3</v>
      </c>
      <c r="N181" s="98">
        <v>3.2162239649766236E-3</v>
      </c>
      <c r="O181" s="98">
        <v>7.0327690455252202E-3</v>
      </c>
      <c r="P181" s="98">
        <v>1.01319583537487E-2</v>
      </c>
      <c r="Q181" s="98">
        <v>9.5273994505590005E-3</v>
      </c>
      <c r="R181" s="98">
        <v>9.3928360995443883E-3</v>
      </c>
      <c r="S181" s="98">
        <v>1.053833870269171E-2</v>
      </c>
      <c r="T181" s="98">
        <v>9.9041561743078432E-3</v>
      </c>
      <c r="U181" s="98">
        <v>9.6744996117034566E-3</v>
      </c>
      <c r="V181" s="98">
        <v>9.2726761639598428E-3</v>
      </c>
      <c r="W181" s="98">
        <v>7.3966543001923683E-3</v>
      </c>
      <c r="X181" s="98">
        <v>5.8083745902414311E-3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2.6948197002556998E-4</v>
      </c>
      <c r="C182" s="98">
        <v>2.66424825867751E-4</v>
      </c>
      <c r="D182" s="98">
        <v>9.5719391947516133E-5</v>
      </c>
      <c r="E182" s="98">
        <v>9.3393674631854184E-5</v>
      </c>
      <c r="F182" s="98">
        <v>9.7288716539151331E-5</v>
      </c>
      <c r="G182" s="98">
        <v>1.089080357891043E-4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2.6948197002556998E-4</v>
      </c>
      <c r="C183" s="101">
        <v>2.66424825867751E-4</v>
      </c>
      <c r="D183" s="101">
        <v>9.5719391947516133E-5</v>
      </c>
      <c r="E183" s="101">
        <v>9.3393674631854184E-5</v>
      </c>
      <c r="F183" s="101">
        <v>9.7288716539151331E-5</v>
      </c>
      <c r="G183" s="101">
        <v>1.089080357891043E-4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0.22354075129195947</v>
      </c>
      <c r="C189" s="122">
        <v>0.17997621627516727</v>
      </c>
      <c r="D189" s="122">
        <v>0.11698831965774008</v>
      </c>
      <c r="E189" s="122">
        <v>7.5237913587282643E-2</v>
      </c>
      <c r="F189" s="122">
        <v>6.0099809485528281E-2</v>
      </c>
      <c r="G189" s="122">
        <v>4.3557097273003324E-2</v>
      </c>
      <c r="H189" s="122">
        <v>3.4046589855852592E-2</v>
      </c>
      <c r="I189" s="122">
        <v>3.8746499390700559E-2</v>
      </c>
      <c r="J189" s="122">
        <v>4.3013567375116031E-2</v>
      </c>
      <c r="K189" s="122">
        <v>3.9110999925915199E-2</v>
      </c>
      <c r="L189" s="122">
        <v>4.9073793795177754E-2</v>
      </c>
      <c r="M189" s="122">
        <v>4.0200632258505155E-2</v>
      </c>
      <c r="N189" s="122">
        <v>1.1495533619684899E-2</v>
      </c>
      <c r="O189" s="122">
        <v>8.8583758169135079E-2</v>
      </c>
      <c r="P189" s="122">
        <v>0.14034729133196822</v>
      </c>
      <c r="Q189" s="122">
        <v>0.1481649026465636</v>
      </c>
      <c r="R189" s="122">
        <v>0.14856485116059551</v>
      </c>
      <c r="S189" s="122">
        <v>0.18321951281952545</v>
      </c>
      <c r="T189" s="122">
        <v>0.24358255185849906</v>
      </c>
      <c r="U189" s="122">
        <v>0.27167803770480042</v>
      </c>
      <c r="V189" s="122">
        <v>0.29803182033525416</v>
      </c>
      <c r="W189" s="122">
        <v>0.24887682462772912</v>
      </c>
      <c r="X189" s="122">
        <v>0.14813526737796789</v>
      </c>
      <c r="Y189" s="122">
        <v>0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0.22354075129195947</v>
      </c>
      <c r="C191" s="98">
        <v>0.17997621627516727</v>
      </c>
      <c r="D191" s="98">
        <v>0.11698831965774008</v>
      </c>
      <c r="E191" s="98">
        <v>7.5237913587282643E-2</v>
      </c>
      <c r="F191" s="98">
        <v>6.0099809485528281E-2</v>
      </c>
      <c r="G191" s="98">
        <v>4.3557097273003324E-2</v>
      </c>
      <c r="H191" s="98">
        <v>3.4046589855852592E-2</v>
      </c>
      <c r="I191" s="98">
        <v>3.8746499390700559E-2</v>
      </c>
      <c r="J191" s="98">
        <v>4.3013567375116031E-2</v>
      </c>
      <c r="K191" s="98">
        <v>3.9110999925915199E-2</v>
      </c>
      <c r="L191" s="98">
        <v>4.9073793795177754E-2</v>
      </c>
      <c r="M191" s="98">
        <v>4.0200632258505155E-2</v>
      </c>
      <c r="N191" s="98">
        <v>1.1495533619684899E-2</v>
      </c>
      <c r="O191" s="98">
        <v>8.8583758169135079E-2</v>
      </c>
      <c r="P191" s="98">
        <v>0.14034729133196822</v>
      </c>
      <c r="Q191" s="98">
        <v>0.1481649026465636</v>
      </c>
      <c r="R191" s="98">
        <v>0.14856485116059551</v>
      </c>
      <c r="S191" s="98">
        <v>0.18321951281952545</v>
      </c>
      <c r="T191" s="98">
        <v>0.24358255185849906</v>
      </c>
      <c r="U191" s="98">
        <v>0.27167803770480042</v>
      </c>
      <c r="V191" s="98">
        <v>0.29803182033525416</v>
      </c>
      <c r="W191" s="98">
        <v>0.24887682462772912</v>
      </c>
      <c r="X191" s="98">
        <v>0.14813526737796789</v>
      </c>
      <c r="Y191" s="98">
        <v>0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9821.7047208775621</v>
      </c>
      <c r="C194" s="117">
        <f t="shared" si="96"/>
        <v>11223.060822619927</v>
      </c>
      <c r="D194" s="117">
        <f t="shared" si="96"/>
        <v>7799.2222940916536</v>
      </c>
      <c r="E194" s="117">
        <f t="shared" si="96"/>
        <v>10115.680605326725</v>
      </c>
      <c r="F194" s="117">
        <f t="shared" si="96"/>
        <v>12497.501722196132</v>
      </c>
      <c r="G194" s="117">
        <f t="shared" si="96"/>
        <v>13892.073951156346</v>
      </c>
      <c r="H194" s="117">
        <f t="shared" si="96"/>
        <v>6915.7330768890788</v>
      </c>
      <c r="I194" s="117">
        <f t="shared" si="96"/>
        <v>7691.3397947046706</v>
      </c>
      <c r="J194" s="117">
        <f t="shared" si="96"/>
        <v>18383.606014384673</v>
      </c>
      <c r="K194" s="117">
        <f t="shared" si="96"/>
        <v>11962.471376720983</v>
      </c>
      <c r="L194" s="117">
        <f t="shared" si="96"/>
        <v>11090.606517962653</v>
      </c>
      <c r="M194" s="117">
        <f t="shared" si="96"/>
        <v>15495.47680998583</v>
      </c>
      <c r="N194" s="117">
        <f t="shared" si="96"/>
        <v>3811.0218444603852</v>
      </c>
      <c r="O194" s="117">
        <f t="shared" si="96"/>
        <v>5469.6085604706941</v>
      </c>
      <c r="P194" s="117">
        <f t="shared" si="96"/>
        <v>9487.7188997699595</v>
      </c>
      <c r="Q194" s="117">
        <f t="shared" si="96"/>
        <v>12532.39607023548</v>
      </c>
      <c r="R194" s="117">
        <f t="shared" ref="R194:V194" si="97">R195+R198+R200+R210</f>
        <v>6805.206080235449</v>
      </c>
      <c r="S194" s="117">
        <f t="shared" si="97"/>
        <v>10623.427964043574</v>
      </c>
      <c r="T194" s="117">
        <f t="shared" si="97"/>
        <v>8997.4286583070298</v>
      </c>
      <c r="U194" s="117">
        <f t="shared" si="97"/>
        <v>9012.6134110215098</v>
      </c>
      <c r="V194" s="117">
        <f t="shared" si="97"/>
        <v>9276.7335540067543</v>
      </c>
      <c r="W194" s="117">
        <f t="shared" ref="W194:Y194" si="98">W195+W198+W200+W210</f>
        <v>11136.029077253022</v>
      </c>
      <c r="X194" s="117">
        <f t="shared" si="98"/>
        <v>9839.3388882215731</v>
      </c>
      <c r="Y194" s="117">
        <f t="shared" si="98"/>
        <v>0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7553.9068660140892</v>
      </c>
      <c r="C195" s="122">
        <f t="shared" si="99"/>
        <v>8878.4184567860902</v>
      </c>
      <c r="D195" s="122">
        <f t="shared" si="99"/>
        <v>5257.9543514490861</v>
      </c>
      <c r="E195" s="122">
        <f t="shared" si="99"/>
        <v>7310.6837807644906</v>
      </c>
      <c r="F195" s="122">
        <f t="shared" si="99"/>
        <v>9803.7484882797016</v>
      </c>
      <c r="G195" s="122">
        <f t="shared" si="99"/>
        <v>11266.988658203007</v>
      </c>
      <c r="H195" s="122">
        <f t="shared" si="99"/>
        <v>4315.4285945035399</v>
      </c>
      <c r="I195" s="122">
        <f t="shared" si="99"/>
        <v>5282.7835538377039</v>
      </c>
      <c r="J195" s="122">
        <f t="shared" si="99"/>
        <v>16001.431821291637</v>
      </c>
      <c r="K195" s="122">
        <f t="shared" si="99"/>
        <v>9565.3912998618798</v>
      </c>
      <c r="L195" s="122">
        <f t="shared" si="99"/>
        <v>8729.8818236486859</v>
      </c>
      <c r="M195" s="122">
        <f t="shared" si="99"/>
        <v>13166.970893775069</v>
      </c>
      <c r="N195" s="122">
        <f t="shared" si="99"/>
        <v>1362.7648814397194</v>
      </c>
      <c r="O195" s="122">
        <f t="shared" si="99"/>
        <v>2979.866124466801</v>
      </c>
      <c r="P195" s="122">
        <f t="shared" si="99"/>
        <v>6973.0561484731797</v>
      </c>
      <c r="Q195" s="122">
        <f t="shared" si="99"/>
        <v>9858.2470743346694</v>
      </c>
      <c r="R195" s="122">
        <f t="shared" ref="R195:V195" si="100">SUM(R196:R197)</f>
        <v>3899.0160893178586</v>
      </c>
      <c r="S195" s="122">
        <f t="shared" si="100"/>
        <v>7736.0806246245538</v>
      </c>
      <c r="T195" s="122">
        <f t="shared" si="100"/>
        <v>6271.5356559651545</v>
      </c>
      <c r="U195" s="122">
        <f t="shared" si="100"/>
        <v>6073.7974046320778</v>
      </c>
      <c r="V195" s="122">
        <f t="shared" si="100"/>
        <v>6290.6228181684974</v>
      </c>
      <c r="W195" s="122">
        <f t="shared" ref="W195:Y195" si="101">SUM(W196:W197)</f>
        <v>8134.5281249256559</v>
      </c>
      <c r="X195" s="122">
        <f t="shared" si="101"/>
        <v>6800.6338973858092</v>
      </c>
      <c r="Y195" s="122">
        <f t="shared" si="101"/>
        <v>0</v>
      </c>
      <c r="DA195" s="130" t="s">
        <v>2245</v>
      </c>
    </row>
    <row r="196" spans="1:105" ht="12" customHeight="1" x14ac:dyDescent="0.25">
      <c r="A196" s="97" t="s">
        <v>51</v>
      </c>
      <c r="B196" s="98">
        <v>7513.2278988411899</v>
      </c>
      <c r="C196" s="98">
        <v>8832.5744467716977</v>
      </c>
      <c r="D196" s="98">
        <v>5230.0022323089515</v>
      </c>
      <c r="E196" s="98">
        <v>7274.0475924477705</v>
      </c>
      <c r="F196" s="98">
        <v>9751.4395393474078</v>
      </c>
      <c r="G196" s="98">
        <v>11207.720588235292</v>
      </c>
      <c r="H196" s="98">
        <v>4293.3044185416111</v>
      </c>
      <c r="I196" s="98">
        <v>5257.291666666667</v>
      </c>
      <c r="J196" s="98">
        <v>15923.312883435587</v>
      </c>
      <c r="K196" s="98">
        <v>9516.245487364622</v>
      </c>
      <c r="L196" s="98">
        <v>8687.4583795782492</v>
      </c>
      <c r="M196" s="98">
        <v>13103.170608958237</v>
      </c>
      <c r="N196" s="98">
        <v>1356.6646378575776</v>
      </c>
      <c r="O196" s="98">
        <v>2964.1085497519684</v>
      </c>
      <c r="P196" s="98">
        <v>6934.9576708651648</v>
      </c>
      <c r="Q196" s="98">
        <v>9807.2332730560574</v>
      </c>
      <c r="R196" s="98">
        <v>3878.9176228806314</v>
      </c>
      <c r="S196" s="98">
        <v>7696.0813640442784</v>
      </c>
      <c r="T196" s="98">
        <v>6239.1823336317575</v>
      </c>
      <c r="U196" s="98">
        <v>6042.5304878048801</v>
      </c>
      <c r="V196" s="98">
        <v>6258.2793061153006</v>
      </c>
      <c r="W196" s="98">
        <v>8092.728055077454</v>
      </c>
      <c r="X196" s="98">
        <v>6765.6742556917698</v>
      </c>
      <c r="Y196" s="98">
        <v>0</v>
      </c>
      <c r="DA196" s="63" t="s">
        <v>2246</v>
      </c>
    </row>
    <row r="197" spans="1:105" ht="12" customHeight="1" x14ac:dyDescent="0.25">
      <c r="A197" s="97" t="s">
        <v>53</v>
      </c>
      <c r="B197" s="98">
        <v>40.678967172899448</v>
      </c>
      <c r="C197" s="98">
        <v>45.844010014391777</v>
      </c>
      <c r="D197" s="98">
        <v>27.952119140134453</v>
      </c>
      <c r="E197" s="98">
        <v>36.63618831672003</v>
      </c>
      <c r="F197" s="98">
        <v>52.308948932293042</v>
      </c>
      <c r="G197" s="98">
        <v>59.268069967714304</v>
      </c>
      <c r="H197" s="98">
        <v>22.12417596192919</v>
      </c>
      <c r="I197" s="98">
        <v>25.491887171036861</v>
      </c>
      <c r="J197" s="98">
        <v>78.118937856050863</v>
      </c>
      <c r="K197" s="98">
        <v>49.145812497257481</v>
      </c>
      <c r="L197" s="98">
        <v>42.423444070437405</v>
      </c>
      <c r="M197" s="98">
        <v>63.800284816832196</v>
      </c>
      <c r="N197" s="98">
        <v>6.1002435821417249</v>
      </c>
      <c r="O197" s="98">
        <v>15.757574714832346</v>
      </c>
      <c r="P197" s="98">
        <v>38.098477608015216</v>
      </c>
      <c r="Q197" s="98">
        <v>51.013801278611218</v>
      </c>
      <c r="R197" s="98">
        <v>20.098466437227113</v>
      </c>
      <c r="S197" s="98">
        <v>39.999260580275795</v>
      </c>
      <c r="T197" s="98">
        <v>32.353322333397294</v>
      </c>
      <c r="U197" s="98">
        <v>31.266916827197459</v>
      </c>
      <c r="V197" s="98">
        <v>32.343512053197166</v>
      </c>
      <c r="W197" s="98">
        <v>41.800069848201495</v>
      </c>
      <c r="X197" s="98">
        <v>34.959641694039263</v>
      </c>
      <c r="Y197" s="98">
        <v>0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201.44687558282922</v>
      </c>
      <c r="C198" s="122">
        <f t="shared" si="102"/>
        <v>312.9420331207005</v>
      </c>
      <c r="D198" s="122">
        <f t="shared" si="102"/>
        <v>383.54798230540752</v>
      </c>
      <c r="E198" s="122">
        <f t="shared" si="102"/>
        <v>677.28789454611569</v>
      </c>
      <c r="F198" s="122">
        <f t="shared" si="102"/>
        <v>459.08149833943253</v>
      </c>
      <c r="G198" s="122">
        <f t="shared" si="102"/>
        <v>445.1907650077531</v>
      </c>
      <c r="H198" s="122">
        <f t="shared" si="102"/>
        <v>397.26830491619438</v>
      </c>
      <c r="I198" s="122">
        <f t="shared" si="102"/>
        <v>349.97861679114823</v>
      </c>
      <c r="J198" s="122">
        <f t="shared" si="102"/>
        <v>239.11177779966982</v>
      </c>
      <c r="K198" s="122">
        <f t="shared" si="102"/>
        <v>104.99901351666325</v>
      </c>
      <c r="L198" s="122">
        <f t="shared" si="102"/>
        <v>129.15079956203849</v>
      </c>
      <c r="M198" s="122">
        <f t="shared" si="102"/>
        <v>147.39826783530791</v>
      </c>
      <c r="N198" s="122">
        <f t="shared" si="102"/>
        <v>350.33102519800633</v>
      </c>
      <c r="O198" s="122">
        <f t="shared" si="102"/>
        <v>233.56761288623267</v>
      </c>
      <c r="P198" s="122">
        <f t="shared" si="102"/>
        <v>243.45647694701287</v>
      </c>
      <c r="Q198" s="122">
        <f t="shared" si="102"/>
        <v>423.2304677054014</v>
      </c>
      <c r="R198" s="122">
        <f t="shared" si="102"/>
        <v>562.30742498080338</v>
      </c>
      <c r="S198" s="122">
        <f t="shared" si="102"/>
        <v>558.30504196074992</v>
      </c>
      <c r="T198" s="122">
        <f t="shared" si="102"/>
        <v>439.16871904937398</v>
      </c>
      <c r="U198" s="122">
        <f t="shared" si="102"/>
        <v>627.24024683390405</v>
      </c>
      <c r="V198" s="122">
        <f t="shared" si="102"/>
        <v>565.64450749399441</v>
      </c>
      <c r="W198" s="122">
        <f t="shared" si="102"/>
        <v>518.09623178437903</v>
      </c>
      <c r="X198" s="122">
        <f t="shared" si="102"/>
        <v>500.11745481139684</v>
      </c>
      <c r="Y198" s="122">
        <f t="shared" si="102"/>
        <v>0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201.44687558282922</v>
      </c>
      <c r="C199" s="98">
        <f>RES_hhdet_fech!C8</f>
        <v>312.9420331207005</v>
      </c>
      <c r="D199" s="98">
        <f>RES_hhdet_fech!D8</f>
        <v>383.54798230540752</v>
      </c>
      <c r="E199" s="98">
        <f>RES_hhdet_fech!E8</f>
        <v>677.28789454611569</v>
      </c>
      <c r="F199" s="98">
        <f>RES_hhdet_fech!F8</f>
        <v>459.08149833943253</v>
      </c>
      <c r="G199" s="98">
        <f>RES_hhdet_fech!G8</f>
        <v>445.1907650077531</v>
      </c>
      <c r="H199" s="98">
        <f>RES_hhdet_fech!H8</f>
        <v>397.26830491619438</v>
      </c>
      <c r="I199" s="98">
        <f>RES_hhdet_fech!I8</f>
        <v>349.97861679114823</v>
      </c>
      <c r="J199" s="98">
        <f>RES_hhdet_fech!J8</f>
        <v>239.11177779966982</v>
      </c>
      <c r="K199" s="98">
        <f>RES_hhdet_fech!K8</f>
        <v>104.99901351666325</v>
      </c>
      <c r="L199" s="98">
        <f>RES_hhdet_fech!L8</f>
        <v>129.15079956203849</v>
      </c>
      <c r="M199" s="98">
        <f>RES_hhdet_fech!M8</f>
        <v>147.39826783530791</v>
      </c>
      <c r="N199" s="98">
        <f>RES_hhdet_fech!N8</f>
        <v>350.33102519800633</v>
      </c>
      <c r="O199" s="98">
        <f>RES_hhdet_fech!O8</f>
        <v>233.56761288623267</v>
      </c>
      <c r="P199" s="98">
        <f>RES_hhdet_fech!P8</f>
        <v>243.45647694701287</v>
      </c>
      <c r="Q199" s="98">
        <f>RES_hhdet_fech!Q8</f>
        <v>423.2304677054014</v>
      </c>
      <c r="R199" s="98">
        <f>RES_hhdet_fech!R8</f>
        <v>562.30742498080338</v>
      </c>
      <c r="S199" s="98">
        <f>RES_hhdet_fech!S8</f>
        <v>558.30504196074992</v>
      </c>
      <c r="T199" s="98">
        <f>RES_hhdet_fech!T8</f>
        <v>439.16871904937398</v>
      </c>
      <c r="U199" s="98">
        <f>RES_hhdet_fech!U8</f>
        <v>627.24024683390405</v>
      </c>
      <c r="V199" s="98">
        <f>RES_hhdet_fech!V8</f>
        <v>565.64450749399441</v>
      </c>
      <c r="W199" s="98">
        <f>RES_hhdet_fech!W8</f>
        <v>518.09623178437903</v>
      </c>
      <c r="X199" s="98">
        <f>RES_hhdet_fech!X8</f>
        <v>500.11745481139684</v>
      </c>
      <c r="Y199" s="98">
        <f>RES_hhdet_fech!Y8</f>
        <v>0</v>
      </c>
      <c r="DA199" s="63" t="s">
        <v>2249</v>
      </c>
    </row>
    <row r="200" spans="1:105" ht="12" customHeight="1" x14ac:dyDescent="0.25">
      <c r="A200" s="121" t="s">
        <v>55</v>
      </c>
      <c r="B200" s="122">
        <v>1404.2942349964108</v>
      </c>
      <c r="C200" s="122">
        <v>1386.2310481629925</v>
      </c>
      <c r="D200" s="122">
        <v>1428.372385082974</v>
      </c>
      <c r="E200" s="122">
        <v>1421.271609517901</v>
      </c>
      <c r="F200" s="122">
        <v>1474.0683802720321</v>
      </c>
      <c r="G200" s="122">
        <v>1436.7632451978102</v>
      </c>
      <c r="H200" s="122">
        <v>1446.5750439601234</v>
      </c>
      <c r="I200" s="122">
        <v>1343.5366618494825</v>
      </c>
      <c r="J200" s="122">
        <v>1427.4534021501081</v>
      </c>
      <c r="K200" s="122">
        <v>1541.680347197565</v>
      </c>
      <c r="L200" s="122">
        <v>1510.8293902443222</v>
      </c>
      <c r="M200" s="122">
        <v>1497.6817246131614</v>
      </c>
      <c r="N200" s="122">
        <v>1435.1162983979711</v>
      </c>
      <c r="O200" s="122">
        <v>1509.549339798926</v>
      </c>
      <c r="P200" s="122">
        <v>1512.6399503848202</v>
      </c>
      <c r="Q200" s="122">
        <v>1505.8113907447946</v>
      </c>
      <c r="R200" s="122">
        <v>1571.4611325877215</v>
      </c>
      <c r="S200" s="122">
        <v>1563.0217714134646</v>
      </c>
      <c r="T200" s="122">
        <v>1496.0921929785443</v>
      </c>
      <c r="U200" s="122">
        <v>1497.1055880795741</v>
      </c>
      <c r="V200" s="122">
        <v>1494.7836229315037</v>
      </c>
      <c r="W200" s="122">
        <v>1597.9479772019356</v>
      </c>
      <c r="X200" s="122">
        <v>1652.5225937783796</v>
      </c>
      <c r="Y200" s="122">
        <v>0</v>
      </c>
      <c r="DA200" s="130" t="s">
        <v>2250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1974.8809635523157</v>
      </c>
      <c r="C202" s="98">
        <v>1968.2962955718701</v>
      </c>
      <c r="D202" s="98">
        <v>2065.129300760193</v>
      </c>
      <c r="E202" s="98">
        <v>2078.4894617345662</v>
      </c>
      <c r="F202" s="98">
        <v>2122.3914319921282</v>
      </c>
      <c r="G202" s="98">
        <v>2095.9456367456573</v>
      </c>
      <c r="H202" s="98">
        <v>2108.0117784245253</v>
      </c>
      <c r="I202" s="98">
        <v>1947.3495476143746</v>
      </c>
      <c r="J202" s="98">
        <v>2115.0358892621598</v>
      </c>
      <c r="K202" s="98">
        <v>2262.6479674425614</v>
      </c>
      <c r="L202" s="98">
        <v>2145.141478966721</v>
      </c>
      <c r="M202" s="98">
        <v>1801.869015905979</v>
      </c>
      <c r="N202" s="98">
        <v>1573.1564462525794</v>
      </c>
      <c r="O202" s="98">
        <v>2211.3956951441464</v>
      </c>
      <c r="P202" s="98">
        <v>2123.9399864472907</v>
      </c>
      <c r="Q202" s="98">
        <v>1997.2076427269635</v>
      </c>
      <c r="R202" s="98">
        <v>1968.99942552436</v>
      </c>
      <c r="S202" s="98">
        <v>2017.030459796908</v>
      </c>
      <c r="T202" s="98">
        <v>1981.8142147120657</v>
      </c>
      <c r="U202" s="98">
        <v>1935.8601089547328</v>
      </c>
      <c r="V202" s="98">
        <v>1943.8105643934296</v>
      </c>
      <c r="W202" s="98">
        <v>1915.3781994013982</v>
      </c>
      <c r="X202" s="98">
        <v>1966.8869757139764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1219.0331682473093</v>
      </c>
      <c r="C203" s="98">
        <v>1213.4655994941857</v>
      </c>
      <c r="D203" s="98">
        <v>1278.5190954354414</v>
      </c>
      <c r="E203" s="98">
        <v>1280.6354400519347</v>
      </c>
      <c r="F203" s="98">
        <v>1311.6103668337134</v>
      </c>
      <c r="G203" s="98">
        <v>1322.2066105836384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395.4363591383019</v>
      </c>
      <c r="C204" s="101">
        <v>390.95032263272725</v>
      </c>
      <c r="D204" s="101">
        <v>421.37432623488348</v>
      </c>
      <c r="E204" s="101">
        <v>411.13609188173172</v>
      </c>
      <c r="F204" s="101">
        <v>428.28278103165746</v>
      </c>
      <c r="G204" s="101">
        <v>479.43315631759236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823.59680910900761</v>
      </c>
      <c r="C205" s="104">
        <v>822.51527686145846</v>
      </c>
      <c r="D205" s="104">
        <v>857.14476920055779</v>
      </c>
      <c r="E205" s="104">
        <v>869.49934817020289</v>
      </c>
      <c r="F205" s="104">
        <v>883.32758580205598</v>
      </c>
      <c r="G205" s="104">
        <v>842.77345426604597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1776.8653014033134</v>
      </c>
      <c r="C206" s="101">
        <v>1754.8176946826568</v>
      </c>
      <c r="D206" s="101">
        <v>1805.3229808641763</v>
      </c>
      <c r="E206" s="101">
        <v>1800.153234297906</v>
      </c>
      <c r="F206" s="101">
        <v>1865.097675902334</v>
      </c>
      <c r="G206" s="101">
        <v>1801.579373339225</v>
      </c>
      <c r="H206" s="101">
        <v>1820.9910264377866</v>
      </c>
      <c r="I206" s="101">
        <v>1783.2455762457926</v>
      </c>
      <c r="J206" s="101">
        <v>1905.765667637879</v>
      </c>
      <c r="K206" s="101">
        <v>2048.1209823198101</v>
      </c>
      <c r="L206" s="101">
        <v>2001.0668861396848</v>
      </c>
      <c r="M206" s="101">
        <v>1992.0521634416002</v>
      </c>
      <c r="N206" s="101">
        <v>1886.9992817222962</v>
      </c>
      <c r="O206" s="101">
        <v>1874.8614655963245</v>
      </c>
      <c r="P206" s="101">
        <v>1879.438073761562</v>
      </c>
      <c r="Q206" s="101">
        <v>1891.0231111510075</v>
      </c>
      <c r="R206" s="101">
        <v>1954.237351451407</v>
      </c>
      <c r="S206" s="101">
        <v>1931.0931886836565</v>
      </c>
      <c r="T206" s="101">
        <v>1854.7049120464271</v>
      </c>
      <c r="U206" s="101">
        <v>1850.1884400058598</v>
      </c>
      <c r="V206" s="101">
        <v>1835.0582143016879</v>
      </c>
      <c r="W206" s="101">
        <v>1922.6770212984816</v>
      </c>
      <c r="X206" s="101">
        <v>1970.655731763824</v>
      </c>
      <c r="Y206" s="101">
        <v>0</v>
      </c>
      <c r="DA206" s="131" t="s">
        <v>2256</v>
      </c>
    </row>
    <row r="207" spans="1:105" ht="12" customHeight="1" x14ac:dyDescent="0.25">
      <c r="A207" s="107" t="s">
        <v>121</v>
      </c>
      <c r="B207" s="104">
        <v>1192.2581157687994</v>
      </c>
      <c r="C207" s="104">
        <v>1176.279208343753</v>
      </c>
      <c r="D207" s="104">
        <v>1213.2180428827462</v>
      </c>
      <c r="E207" s="104">
        <v>1204.802127234135</v>
      </c>
      <c r="F207" s="104">
        <v>1250.9199384737367</v>
      </c>
      <c r="G207" s="104">
        <v>1228.0664881353196</v>
      </c>
      <c r="H207" s="104">
        <v>1244.2920765833853</v>
      </c>
      <c r="I207" s="104">
        <v>1239.9195155042673</v>
      </c>
      <c r="J207" s="104">
        <v>1323.0500133752707</v>
      </c>
      <c r="K207" s="104">
        <v>1424.7869410761864</v>
      </c>
      <c r="L207" s="104">
        <v>1394.5222060841052</v>
      </c>
      <c r="M207" s="104">
        <v>1383.8909891988596</v>
      </c>
      <c r="N207" s="104">
        <v>1305.3419435415647</v>
      </c>
      <c r="O207" s="104">
        <v>1338.7538997595689</v>
      </c>
      <c r="P207" s="104">
        <v>1349.691463092528</v>
      </c>
      <c r="Q207" s="104">
        <v>1358.7089102000707</v>
      </c>
      <c r="R207" s="104">
        <v>1427.6554090484403</v>
      </c>
      <c r="S207" s="104">
        <v>1428.6651892744139</v>
      </c>
      <c r="T207" s="104">
        <v>1372.3033787963077</v>
      </c>
      <c r="U207" s="104">
        <v>1375.2635710541474</v>
      </c>
      <c r="V207" s="104">
        <v>1380.0544950642507</v>
      </c>
      <c r="W207" s="104">
        <v>1496.5854015953489</v>
      </c>
      <c r="X207" s="104">
        <v>1554.9938941803935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357.01204447395583</v>
      </c>
      <c r="C208" s="98">
        <v>349.06734056428076</v>
      </c>
      <c r="D208" s="98">
        <v>367.77617374018996</v>
      </c>
      <c r="E208" s="98">
        <v>354.17277417292161</v>
      </c>
      <c r="F208" s="98">
        <v>374.714843248509</v>
      </c>
      <c r="G208" s="98">
        <v>409.49953677067288</v>
      </c>
      <c r="H208" s="98">
        <v>372.10354679870574</v>
      </c>
      <c r="I208" s="98">
        <v>368.5558723205649</v>
      </c>
      <c r="J208" s="98">
        <v>386.83965788845393</v>
      </c>
      <c r="K208" s="98">
        <v>419.58186250887587</v>
      </c>
      <c r="L208" s="98">
        <v>413.00198691653026</v>
      </c>
      <c r="M208" s="98">
        <v>401.86606279924393</v>
      </c>
      <c r="N208" s="98">
        <v>319.97978976374105</v>
      </c>
      <c r="O208" s="98">
        <v>346.62228662911787</v>
      </c>
      <c r="P208" s="98">
        <v>339.23471178899916</v>
      </c>
      <c r="Q208" s="98">
        <v>324.41729161454771</v>
      </c>
      <c r="R208" s="98">
        <v>376.45496935338667</v>
      </c>
      <c r="S208" s="98">
        <v>374.25770121519577</v>
      </c>
      <c r="T208" s="98">
        <v>330.45991333891249</v>
      </c>
      <c r="U208" s="98">
        <v>300.62291951710353</v>
      </c>
      <c r="V208" s="98">
        <v>281.37571771709986</v>
      </c>
      <c r="W208" s="98">
        <v>362.54401313352042</v>
      </c>
      <c r="X208" s="98">
        <v>377.20549797278079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835.24607129484355</v>
      </c>
      <c r="C209" s="98">
        <v>827.2118677794723</v>
      </c>
      <c r="D209" s="98">
        <v>845.44186914255636</v>
      </c>
      <c r="E209" s="98">
        <v>850.62935306121358</v>
      </c>
      <c r="F209" s="98">
        <v>876.20509522522775</v>
      </c>
      <c r="G209" s="98">
        <v>818.56695136464646</v>
      </c>
      <c r="H209" s="98">
        <v>872.18852978467987</v>
      </c>
      <c r="I209" s="98">
        <v>871.36364318370249</v>
      </c>
      <c r="J209" s="98">
        <v>936.21035548681652</v>
      </c>
      <c r="K209" s="98">
        <v>1005.2050785673104</v>
      </c>
      <c r="L209" s="98">
        <v>981.52021916757508</v>
      </c>
      <c r="M209" s="98">
        <v>982.02492639961565</v>
      </c>
      <c r="N209" s="98">
        <v>985.36215377782378</v>
      </c>
      <c r="O209" s="98">
        <v>992.13161313045111</v>
      </c>
      <c r="P209" s="98">
        <v>1010.4567513035289</v>
      </c>
      <c r="Q209" s="98">
        <v>1034.2916185855231</v>
      </c>
      <c r="R209" s="98">
        <v>1051.2004396950538</v>
      </c>
      <c r="S209" s="98">
        <v>1054.4074880592182</v>
      </c>
      <c r="T209" s="98">
        <v>1041.8434654573955</v>
      </c>
      <c r="U209" s="98">
        <v>1074.6406515370438</v>
      </c>
      <c r="V209" s="98">
        <v>1098.678777347151</v>
      </c>
      <c r="W209" s="98">
        <v>1134.0413884618288</v>
      </c>
      <c r="X209" s="98">
        <v>1177.7883962076125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662.05674428423356</v>
      </c>
      <c r="C210" s="122">
        <v>645.46928455014495</v>
      </c>
      <c r="D210" s="122">
        <v>729.34757525418638</v>
      </c>
      <c r="E210" s="122">
        <v>706.43732049821892</v>
      </c>
      <c r="F210" s="122">
        <v>760.60335530496627</v>
      </c>
      <c r="G210" s="122">
        <v>743.13128274777523</v>
      </c>
      <c r="H210" s="122">
        <v>756.46113350922121</v>
      </c>
      <c r="I210" s="122">
        <v>715.04096222633609</v>
      </c>
      <c r="J210" s="122">
        <v>715.6090131432569</v>
      </c>
      <c r="K210" s="122">
        <v>750.40071614487488</v>
      </c>
      <c r="L210" s="122">
        <v>720.74450450760753</v>
      </c>
      <c r="M210" s="122">
        <v>683.42592376229197</v>
      </c>
      <c r="N210" s="122">
        <v>662.80963942468884</v>
      </c>
      <c r="O210" s="122">
        <v>746.62548331873404</v>
      </c>
      <c r="P210" s="122">
        <v>758.56632396494729</v>
      </c>
      <c r="Q210" s="122">
        <v>745.10713745061298</v>
      </c>
      <c r="R210" s="122">
        <v>772.42143334906564</v>
      </c>
      <c r="S210" s="122">
        <v>766.02052604480514</v>
      </c>
      <c r="T210" s="122">
        <v>790.63209031395593</v>
      </c>
      <c r="U210" s="122">
        <v>814.47017147595307</v>
      </c>
      <c r="V210" s="122">
        <v>925.68260541275731</v>
      </c>
      <c r="W210" s="122">
        <v>885.45674334105274</v>
      </c>
      <c r="X210" s="122">
        <v>886.06494224598919</v>
      </c>
      <c r="Y210" s="122">
        <v>0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834.66276769853039</v>
      </c>
      <c r="C212" s="98">
        <v>839.28848158976666</v>
      </c>
      <c r="D212" s="98">
        <v>891.01046453652816</v>
      </c>
      <c r="E212" s="98">
        <v>860.288572701004</v>
      </c>
      <c r="F212" s="98">
        <v>983.53304330518336</v>
      </c>
      <c r="G212" s="98">
        <v>913.0777818236636</v>
      </c>
      <c r="H212" s="98">
        <v>908.35960918889327</v>
      </c>
      <c r="I212" s="98">
        <v>937.19340462695004</v>
      </c>
      <c r="J212" s="98">
        <v>946.7680792198455</v>
      </c>
      <c r="K212" s="98">
        <v>835.79513532900114</v>
      </c>
      <c r="L212" s="98">
        <v>1038.6146369887065</v>
      </c>
      <c r="M212" s="98">
        <v>972.36571063105896</v>
      </c>
      <c r="N212" s="98">
        <v>304.85209776466928</v>
      </c>
      <c r="O212" s="98">
        <v>1104.7080936966101</v>
      </c>
      <c r="P212" s="98">
        <v>1072.6293885181285</v>
      </c>
      <c r="Q212" s="98">
        <v>938.48789524047038</v>
      </c>
      <c r="R212" s="98">
        <v>880.22844405740477</v>
      </c>
      <c r="S212" s="98">
        <v>871.02150442635946</v>
      </c>
      <c r="T212" s="98">
        <v>1045.1219167059646</v>
      </c>
      <c r="U212" s="98">
        <v>1074.5521745552387</v>
      </c>
      <c r="V212" s="98">
        <v>1225.0147123160932</v>
      </c>
      <c r="W212" s="98">
        <v>1171.7662531332203</v>
      </c>
      <c r="X212" s="98">
        <v>1092.3260088814079</v>
      </c>
      <c r="Y212" s="98">
        <v>0</v>
      </c>
      <c r="DA212" s="63" t="s">
        <v>2262</v>
      </c>
    </row>
    <row r="213" spans="1:105" ht="12" customHeight="1" x14ac:dyDescent="0.25">
      <c r="A213" s="109" t="s">
        <v>120</v>
      </c>
      <c r="B213" s="33">
        <v>654.3081054537322</v>
      </c>
      <c r="C213" s="33">
        <v>636.76411174562486</v>
      </c>
      <c r="D213" s="33">
        <v>722.08210989339079</v>
      </c>
      <c r="E213" s="33">
        <v>699.52245567238731</v>
      </c>
      <c r="F213" s="33">
        <v>750.58027556703246</v>
      </c>
      <c r="G213" s="33">
        <v>735.51524245628207</v>
      </c>
      <c r="H213" s="33">
        <v>749.34897446065543</v>
      </c>
      <c r="I213" s="33">
        <v>703.9879976235718</v>
      </c>
      <c r="J213" s="33">
        <v>704.15982710677417</v>
      </c>
      <c r="K213" s="33">
        <v>746.23809183064623</v>
      </c>
      <c r="L213" s="33">
        <v>705.35772592811747</v>
      </c>
      <c r="M213" s="33">
        <v>669.55803314780997</v>
      </c>
      <c r="N213" s="33">
        <v>681.85481632070287</v>
      </c>
      <c r="O213" s="33">
        <v>705.50539175614767</v>
      </c>
      <c r="P213" s="33">
        <v>716.17112237539209</v>
      </c>
      <c r="Q213" s="33">
        <v>717.30990339395305</v>
      </c>
      <c r="R213" s="33">
        <v>756.7031034910799</v>
      </c>
      <c r="S213" s="33">
        <v>749.14016042304831</v>
      </c>
      <c r="T213" s="33">
        <v>744.63022951793744</v>
      </c>
      <c r="U213" s="33">
        <v>761.32692392184151</v>
      </c>
      <c r="V213" s="33">
        <v>856.53146509923863</v>
      </c>
      <c r="W213" s="33">
        <v>813.35887324795385</v>
      </c>
      <c r="X213" s="33">
        <v>831.53090469889219</v>
      </c>
      <c r="Y213" s="33">
        <v>0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6113.5468404530011</v>
      </c>
      <c r="C215" s="117">
        <f t="shared" si="103"/>
        <v>7041.9743594601159</v>
      </c>
      <c r="D215" s="117">
        <f t="shared" si="103"/>
        <v>5243.6920667190443</v>
      </c>
      <c r="E215" s="117">
        <f t="shared" si="103"/>
        <v>6927.5674610055339</v>
      </c>
      <c r="F215" s="117">
        <f t="shared" si="103"/>
        <v>8019.3055652600988</v>
      </c>
      <c r="G215" s="117">
        <f t="shared" si="103"/>
        <v>8793.2180747637158</v>
      </c>
      <c r="H215" s="117">
        <f t="shared" si="103"/>
        <v>4914.9669780948852</v>
      </c>
      <c r="I215" s="117">
        <f t="shared" si="103"/>
        <v>5413.685974686754</v>
      </c>
      <c r="J215" s="117">
        <f t="shared" si="103"/>
        <v>11374.162506542147</v>
      </c>
      <c r="K215" s="117">
        <f t="shared" si="103"/>
        <v>7570.5761691508769</v>
      </c>
      <c r="L215" s="117">
        <f t="shared" si="103"/>
        <v>7141.6198138830214</v>
      </c>
      <c r="M215" s="117">
        <f t="shared" si="103"/>
        <v>9705.8877745343234</v>
      </c>
      <c r="N215" s="117">
        <f t="shared" si="103"/>
        <v>3561.7732051360426</v>
      </c>
      <c r="O215" s="117">
        <f t="shared" si="103"/>
        <v>4439.5977392451468</v>
      </c>
      <c r="P215" s="117">
        <f t="shared" si="103"/>
        <v>7116.2442646614327</v>
      </c>
      <c r="Q215" s="117">
        <f t="shared" si="103"/>
        <v>9667.1832021353785</v>
      </c>
      <c r="R215" s="117">
        <f t="shared" ref="R215:V215" si="104">R216+R219+R221+R231</f>
        <v>6443.0017041436231</v>
      </c>
      <c r="S215" s="117">
        <f t="shared" si="104"/>
        <v>8969.1594722936825</v>
      </c>
      <c r="T215" s="117">
        <f t="shared" si="104"/>
        <v>7574.2315575458697</v>
      </c>
      <c r="U215" s="117">
        <f t="shared" si="104"/>
        <v>8190.0456017295219</v>
      </c>
      <c r="V215" s="117">
        <f t="shared" si="104"/>
        <v>8219.3960906763259</v>
      </c>
      <c r="W215" s="117">
        <f t="shared" ref="W215:Y215" si="105">W216+W219+W221+W231</f>
        <v>9335.6487011827667</v>
      </c>
      <c r="X215" s="117">
        <f t="shared" si="105"/>
        <v>8480.0275892154186</v>
      </c>
      <c r="Y215" s="117">
        <f t="shared" si="105"/>
        <v>0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4241.4708096403965</v>
      </c>
      <c r="C216" s="122">
        <f t="shared" si="106"/>
        <v>4984.3081673053166</v>
      </c>
      <c r="D216" s="122">
        <f t="shared" si="106"/>
        <v>2952.148085158793</v>
      </c>
      <c r="E216" s="122">
        <f t="shared" si="106"/>
        <v>4103.6976696791962</v>
      </c>
      <c r="F216" s="122">
        <f t="shared" si="106"/>
        <v>5504.5284504229485</v>
      </c>
      <c r="G216" s="122">
        <f t="shared" si="106"/>
        <v>6325.7226289962609</v>
      </c>
      <c r="H216" s="122">
        <f t="shared" si="106"/>
        <v>2422.5941765353114</v>
      </c>
      <c r="I216" s="122">
        <f t="shared" si="106"/>
        <v>2975.8348117124733</v>
      </c>
      <c r="J216" s="122">
        <f t="shared" si="106"/>
        <v>9096.5980334134147</v>
      </c>
      <c r="K216" s="122">
        <f t="shared" si="106"/>
        <v>5461.4452868013977</v>
      </c>
      <c r="L216" s="122">
        <f t="shared" si="106"/>
        <v>4991.2560689251313</v>
      </c>
      <c r="M216" s="122">
        <f t="shared" si="106"/>
        <v>7528.1500804450934</v>
      </c>
      <c r="N216" s="122">
        <f t="shared" si="106"/>
        <v>808.60650470083976</v>
      </c>
      <c r="O216" s="122">
        <f t="shared" si="106"/>
        <v>1904.9320886379235</v>
      </c>
      <c r="P216" s="122">
        <f t="shared" si="106"/>
        <v>4477.4449718465039</v>
      </c>
      <c r="Q216" s="122">
        <f t="shared" si="106"/>
        <v>6345.1359232477662</v>
      </c>
      <c r="R216" s="122">
        <f t="shared" ref="R216:V216" si="107">SUM(R217:R218)</f>
        <v>2514.7935498332217</v>
      </c>
      <c r="S216" s="122">
        <f t="shared" si="107"/>
        <v>5029.749951776902</v>
      </c>
      <c r="T216" s="122">
        <f t="shared" si="107"/>
        <v>4084.4877737160364</v>
      </c>
      <c r="U216" s="122">
        <f t="shared" si="107"/>
        <v>3959.1048350415035</v>
      </c>
      <c r="V216" s="122">
        <f t="shared" si="107"/>
        <v>4103.5568485895074</v>
      </c>
      <c r="W216" s="122">
        <f t="shared" ref="W216:Y216" si="108">SUM(W217:W218)</f>
        <v>5308.5913593761861</v>
      </c>
      <c r="X216" s="122">
        <f t="shared" si="108"/>
        <v>4439.9170182144635</v>
      </c>
      <c r="Y216" s="122">
        <f t="shared" si="108"/>
        <v>0</v>
      </c>
      <c r="DA216" s="130" t="s">
        <v>2413</v>
      </c>
    </row>
    <row r="217" spans="1:105" ht="12" customHeight="1" x14ac:dyDescent="0.25">
      <c r="A217" s="97" t="s">
        <v>51</v>
      </c>
      <c r="B217" s="98">
        <v>4200.7918424674972</v>
      </c>
      <c r="C217" s="98">
        <v>4938.464157290925</v>
      </c>
      <c r="D217" s="98">
        <v>2924.1959660186585</v>
      </c>
      <c r="E217" s="98">
        <v>4067.0614813624766</v>
      </c>
      <c r="F217" s="98">
        <v>5452.2195014906556</v>
      </c>
      <c r="G217" s="98">
        <v>6266.454559028547</v>
      </c>
      <c r="H217" s="98">
        <v>2400.4700005733821</v>
      </c>
      <c r="I217" s="98">
        <v>2950.3429245414363</v>
      </c>
      <c r="J217" s="98">
        <v>9018.4790955573644</v>
      </c>
      <c r="K217" s="98">
        <v>5412.2994743041399</v>
      </c>
      <c r="L217" s="98">
        <v>4948.8326248546937</v>
      </c>
      <c r="M217" s="98">
        <v>7464.3497956282608</v>
      </c>
      <c r="N217" s="98">
        <v>802.50626111869803</v>
      </c>
      <c r="O217" s="98">
        <v>1889.1745139230911</v>
      </c>
      <c r="P217" s="98">
        <v>4439.346494238489</v>
      </c>
      <c r="Q217" s="98">
        <v>6294.1221219691552</v>
      </c>
      <c r="R217" s="98">
        <v>2494.6950833959945</v>
      </c>
      <c r="S217" s="98">
        <v>4989.7506911966266</v>
      </c>
      <c r="T217" s="98">
        <v>4052.1344513826389</v>
      </c>
      <c r="U217" s="98">
        <v>3927.8379182143062</v>
      </c>
      <c r="V217" s="98">
        <v>4071.2133365363106</v>
      </c>
      <c r="W217" s="98">
        <v>5266.7912895279842</v>
      </c>
      <c r="X217" s="98">
        <v>4404.9573765204241</v>
      </c>
      <c r="Y217" s="98">
        <v>0</v>
      </c>
      <c r="DA217" s="63" t="s">
        <v>2414</v>
      </c>
    </row>
    <row r="218" spans="1:105" ht="12" customHeight="1" x14ac:dyDescent="0.25">
      <c r="A218" s="97" t="s">
        <v>53</v>
      </c>
      <c r="B218" s="98">
        <v>40.678967172899448</v>
      </c>
      <c r="C218" s="98">
        <v>45.844010014391777</v>
      </c>
      <c r="D218" s="98">
        <v>27.952119140134453</v>
      </c>
      <c r="E218" s="98">
        <v>36.63618831672003</v>
      </c>
      <c r="F218" s="98">
        <v>52.308948932293042</v>
      </c>
      <c r="G218" s="98">
        <v>59.268069967714304</v>
      </c>
      <c r="H218" s="98">
        <v>22.12417596192919</v>
      </c>
      <c r="I218" s="98">
        <v>25.491887171036861</v>
      </c>
      <c r="J218" s="98">
        <v>78.118937856050863</v>
      </c>
      <c r="K218" s="98">
        <v>49.145812497257481</v>
      </c>
      <c r="L218" s="98">
        <v>42.423444070437405</v>
      </c>
      <c r="M218" s="98">
        <v>63.800284816832196</v>
      </c>
      <c r="N218" s="98">
        <v>6.1002435821417249</v>
      </c>
      <c r="O218" s="98">
        <v>15.757574714832346</v>
      </c>
      <c r="P218" s="98">
        <v>38.098477608015216</v>
      </c>
      <c r="Q218" s="98">
        <v>51.013801278611218</v>
      </c>
      <c r="R218" s="98">
        <v>20.098466437227113</v>
      </c>
      <c r="S218" s="98">
        <v>39.999260580275795</v>
      </c>
      <c r="T218" s="98">
        <v>32.353322333397294</v>
      </c>
      <c r="U218" s="98">
        <v>31.266916827197459</v>
      </c>
      <c r="V218" s="98">
        <v>32.343512053197166</v>
      </c>
      <c r="W218" s="98">
        <v>41.800069848201495</v>
      </c>
      <c r="X218" s="98">
        <v>34.959641694039263</v>
      </c>
      <c r="Y218" s="98">
        <v>0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344.37950080852937</v>
      </c>
      <c r="C219" s="122">
        <f t="shared" si="109"/>
        <v>554.97115386950327</v>
      </c>
      <c r="D219" s="122">
        <f t="shared" si="109"/>
        <v>697.79426300889713</v>
      </c>
      <c r="E219" s="122">
        <f t="shared" si="109"/>
        <v>1249.6293736903626</v>
      </c>
      <c r="F219" s="122">
        <f t="shared" si="109"/>
        <v>863.68816824236728</v>
      </c>
      <c r="G219" s="122">
        <f t="shared" si="109"/>
        <v>865.86604702851355</v>
      </c>
      <c r="H219" s="122">
        <f t="shared" si="109"/>
        <v>836.51634402443949</v>
      </c>
      <c r="I219" s="122">
        <f t="shared" si="109"/>
        <v>804.69208725654426</v>
      </c>
      <c r="J219" s="122">
        <f t="shared" si="109"/>
        <v>567.59217242780358</v>
      </c>
      <c r="K219" s="122">
        <f t="shared" si="109"/>
        <v>282.24092357679154</v>
      </c>
      <c r="L219" s="122">
        <f t="shared" si="109"/>
        <v>374.8027398825285</v>
      </c>
      <c r="M219" s="122">
        <f t="shared" si="109"/>
        <v>436.54280038626553</v>
      </c>
      <c r="N219" s="122">
        <f t="shared" si="109"/>
        <v>1066.0919785837857</v>
      </c>
      <c r="O219" s="122">
        <f t="shared" si="109"/>
        <v>761.71058713812135</v>
      </c>
      <c r="P219" s="122">
        <f t="shared" si="109"/>
        <v>839.22824574740275</v>
      </c>
      <c r="Q219" s="122">
        <f t="shared" si="109"/>
        <v>1513.2644712932808</v>
      </c>
      <c r="R219" s="122">
        <f t="shared" si="109"/>
        <v>2040.7968819237333</v>
      </c>
      <c r="S219" s="122">
        <f t="shared" si="109"/>
        <v>2047.9627533340274</v>
      </c>
      <c r="T219" s="122">
        <f t="shared" si="109"/>
        <v>1623.669048135911</v>
      </c>
      <c r="U219" s="122">
        <f t="shared" si="109"/>
        <v>2328.9530356653527</v>
      </c>
      <c r="V219" s="122">
        <f t="shared" si="109"/>
        <v>2111.3393368987722</v>
      </c>
      <c r="W219" s="122">
        <f t="shared" si="109"/>
        <v>1947.2296812282427</v>
      </c>
      <c r="X219" s="122">
        <f t="shared" si="109"/>
        <v>1892.3290884686755</v>
      </c>
      <c r="Y219" s="122">
        <f t="shared" si="109"/>
        <v>0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344.37950080852937</v>
      </c>
      <c r="C220" s="98">
        <f>RES_hhdet_tesh!C8</f>
        <v>554.97115386950327</v>
      </c>
      <c r="D220" s="98">
        <f>RES_hhdet_tesh!D8</f>
        <v>697.79426300889713</v>
      </c>
      <c r="E220" s="98">
        <f>RES_hhdet_tesh!E8</f>
        <v>1249.6293736903626</v>
      </c>
      <c r="F220" s="98">
        <f>RES_hhdet_tesh!F8</f>
        <v>863.68816824236728</v>
      </c>
      <c r="G220" s="98">
        <f>RES_hhdet_tesh!G8</f>
        <v>865.86604702851355</v>
      </c>
      <c r="H220" s="98">
        <f>RES_hhdet_tesh!H8</f>
        <v>836.51634402443949</v>
      </c>
      <c r="I220" s="98">
        <f>RES_hhdet_tesh!I8</f>
        <v>804.69208725654426</v>
      </c>
      <c r="J220" s="98">
        <f>RES_hhdet_tesh!J8</f>
        <v>567.59217242780358</v>
      </c>
      <c r="K220" s="98">
        <f>RES_hhdet_tesh!K8</f>
        <v>282.24092357679154</v>
      </c>
      <c r="L220" s="98">
        <f>RES_hhdet_tesh!L8</f>
        <v>374.8027398825285</v>
      </c>
      <c r="M220" s="98">
        <f>RES_hhdet_tesh!M8</f>
        <v>436.54280038626553</v>
      </c>
      <c r="N220" s="98">
        <f>RES_hhdet_tesh!N8</f>
        <v>1066.0919785837857</v>
      </c>
      <c r="O220" s="98">
        <f>RES_hhdet_tesh!O8</f>
        <v>761.71058713812135</v>
      </c>
      <c r="P220" s="98">
        <f>RES_hhdet_tesh!P8</f>
        <v>839.22824574740275</v>
      </c>
      <c r="Q220" s="98">
        <f>RES_hhdet_tesh!Q8</f>
        <v>1513.2644712932808</v>
      </c>
      <c r="R220" s="98">
        <f>RES_hhdet_tesh!R8</f>
        <v>2040.7968819237333</v>
      </c>
      <c r="S220" s="98">
        <f>RES_hhdet_tesh!S8</f>
        <v>2047.9627533340274</v>
      </c>
      <c r="T220" s="98">
        <f>RES_hhdet_tesh!T8</f>
        <v>1623.669048135911</v>
      </c>
      <c r="U220" s="98">
        <f>RES_hhdet_tesh!U8</f>
        <v>2328.9530356653527</v>
      </c>
      <c r="V220" s="98">
        <f>RES_hhdet_tesh!V8</f>
        <v>2111.3393368987722</v>
      </c>
      <c r="W220" s="98">
        <f>RES_hhdet_tesh!W8</f>
        <v>1947.2296812282427</v>
      </c>
      <c r="X220" s="98">
        <f>RES_hhdet_tesh!X8</f>
        <v>1892.3290884686755</v>
      </c>
      <c r="Y220" s="98">
        <f>RES_hhdet_tesh!Y8</f>
        <v>0</v>
      </c>
      <c r="DA220" s="63" t="s">
        <v>2417</v>
      </c>
    </row>
    <row r="221" spans="1:105" ht="12" customHeight="1" x14ac:dyDescent="0.25">
      <c r="A221" s="121" t="s">
        <v>55</v>
      </c>
      <c r="B221" s="122">
        <v>1045.1528741085731</v>
      </c>
      <c r="C221" s="122">
        <v>1032.4181762671471</v>
      </c>
      <c r="D221" s="122">
        <v>1061.9728663681126</v>
      </c>
      <c r="E221" s="122">
        <v>1059.1494414303029</v>
      </c>
      <c r="F221" s="122">
        <v>1096.8969659846157</v>
      </c>
      <c r="G221" s="122">
        <v>1059.8214142027198</v>
      </c>
      <c r="H221" s="122">
        <v>1096.690742757751</v>
      </c>
      <c r="I221" s="122">
        <v>1098.5436139945987</v>
      </c>
      <c r="J221" s="122">
        <v>1174.7917239280641</v>
      </c>
      <c r="K221" s="122">
        <v>1264.112229732159</v>
      </c>
      <c r="L221" s="122">
        <v>1236.5585983614899</v>
      </c>
      <c r="M221" s="122">
        <v>1229.8967139232682</v>
      </c>
      <c r="N221" s="122">
        <v>1184.1898892954353</v>
      </c>
      <c r="O221" s="122">
        <v>1216.8200876232972</v>
      </c>
      <c r="P221" s="122">
        <v>1234.1201603777847</v>
      </c>
      <c r="Q221" s="122">
        <v>1249.7274558677173</v>
      </c>
      <c r="R221" s="122">
        <v>1303.3134904003427</v>
      </c>
      <c r="S221" s="122">
        <v>1308.902725949757</v>
      </c>
      <c r="T221" s="122">
        <v>1268.4763541074553</v>
      </c>
      <c r="U221" s="122">
        <v>1284.3286435904529</v>
      </c>
      <c r="V221" s="122">
        <v>1298.9926579590594</v>
      </c>
      <c r="W221" s="122">
        <v>1397.3502896043137</v>
      </c>
      <c r="X221" s="122">
        <v>1454.8883510644289</v>
      </c>
      <c r="Y221" s="122">
        <v>0</v>
      </c>
      <c r="DA221" s="130" t="s">
        <v>2418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1029.7959519480935</v>
      </c>
      <c r="C223" s="98">
        <v>1026.3623959230315</v>
      </c>
      <c r="D223" s="98">
        <v>1076.855685695057</v>
      </c>
      <c r="E223" s="98">
        <v>1083.8223028951322</v>
      </c>
      <c r="F223" s="98">
        <v>1106.7148579848633</v>
      </c>
      <c r="G223" s="98">
        <v>1092.9247747375789</v>
      </c>
      <c r="H223" s="98">
        <v>1125.4345287758426</v>
      </c>
      <c r="I223" s="98">
        <v>1079.8534974740849</v>
      </c>
      <c r="J223" s="98">
        <v>1173.8497001041924</v>
      </c>
      <c r="K223" s="98">
        <v>1255.7747372080628</v>
      </c>
      <c r="L223" s="98">
        <v>1193.3297019085201</v>
      </c>
      <c r="M223" s="98">
        <v>1002.7973450824662</v>
      </c>
      <c r="N223" s="98">
        <v>896.80474581044382</v>
      </c>
      <c r="O223" s="98">
        <v>1350.4873752790179</v>
      </c>
      <c r="P223" s="98">
        <v>1323.7714345014858</v>
      </c>
      <c r="Q223" s="98">
        <v>1256.2906376826559</v>
      </c>
      <c r="R223" s="98">
        <v>1238.5470048128334</v>
      </c>
      <c r="S223" s="98">
        <v>1288.8793590139589</v>
      </c>
      <c r="T223" s="98">
        <v>1285.4284220241211</v>
      </c>
      <c r="U223" s="98">
        <v>1297.0486847093011</v>
      </c>
      <c r="V223" s="98">
        <v>1342.2907438060304</v>
      </c>
      <c r="W223" s="98">
        <v>1378.7089564995961</v>
      </c>
      <c r="X223" s="98">
        <v>1447.1800023495043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1029.7959519480935</v>
      </c>
      <c r="C224" s="98">
        <v>1026.3751889727225</v>
      </c>
      <c r="D224" s="98">
        <v>1076.8691897707008</v>
      </c>
      <c r="E224" s="98">
        <v>1083.8850711243608</v>
      </c>
      <c r="F224" s="98">
        <v>1106.6544000937615</v>
      </c>
      <c r="G224" s="98">
        <v>1092.7724834315702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206.19914283908602</v>
      </c>
      <c r="C225" s="101">
        <v>203.85991211126409</v>
      </c>
      <c r="D225" s="101">
        <v>219.72442057014305</v>
      </c>
      <c r="E225" s="101">
        <v>214.3857229541577</v>
      </c>
      <c r="F225" s="101">
        <v>223.32681429170557</v>
      </c>
      <c r="G225" s="101">
        <v>249.99902916552432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823.59680910900761</v>
      </c>
      <c r="C226" s="104">
        <v>822.51527686145846</v>
      </c>
      <c r="D226" s="104">
        <v>857.14476920055779</v>
      </c>
      <c r="E226" s="104">
        <v>869.49934817020289</v>
      </c>
      <c r="F226" s="104">
        <v>883.32758580205598</v>
      </c>
      <c r="G226" s="104">
        <v>842.77345426604597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1045.2627797797036</v>
      </c>
      <c r="C227" s="101">
        <v>1032.2930050476953</v>
      </c>
      <c r="D227" s="101">
        <v>1062.0033583231918</v>
      </c>
      <c r="E227" s="101">
        <v>1058.9621915772666</v>
      </c>
      <c r="F227" s="101">
        <v>1097.1665549069305</v>
      </c>
      <c r="G227" s="101">
        <v>1059.8011353382281</v>
      </c>
      <c r="H227" s="101">
        <v>1096.5912229228991</v>
      </c>
      <c r="I227" s="101">
        <v>1098.1263059332236</v>
      </c>
      <c r="J227" s="101">
        <v>1173.9507789072113</v>
      </c>
      <c r="K227" s="101">
        <v>1263.3344693915885</v>
      </c>
      <c r="L227" s="101">
        <v>1236.2219567993254</v>
      </c>
      <c r="M227" s="101">
        <v>1230.9393330755981</v>
      </c>
      <c r="N227" s="101">
        <v>1185.270941040684</v>
      </c>
      <c r="O227" s="101">
        <v>1217.4922555425705</v>
      </c>
      <c r="P227" s="101">
        <v>1235.08537478781</v>
      </c>
      <c r="Q227" s="101">
        <v>1247.8232797172088</v>
      </c>
      <c r="R227" s="101">
        <v>1300.5214196899137</v>
      </c>
      <c r="S227" s="101">
        <v>1305.7683332673951</v>
      </c>
      <c r="T227" s="101">
        <v>1264.3056991846529</v>
      </c>
      <c r="U227" s="101">
        <v>1283.4654600923984</v>
      </c>
      <c r="V227" s="101">
        <v>1300.3251461736959</v>
      </c>
      <c r="W227" s="101">
        <v>1399.1295014657364</v>
      </c>
      <c r="X227" s="101">
        <v>1453.3103481087426</v>
      </c>
      <c r="Y227" s="101">
        <v>0</v>
      </c>
      <c r="DA227" s="131" t="s">
        <v>2424</v>
      </c>
    </row>
    <row r="228" spans="1:105" ht="12" customHeight="1" x14ac:dyDescent="0.25">
      <c r="A228" s="107" t="s">
        <v>121</v>
      </c>
      <c r="B228" s="104">
        <v>1045.2627797797034</v>
      </c>
      <c r="C228" s="104">
        <v>1032.5550068685006</v>
      </c>
      <c r="D228" s="104">
        <v>1061.7915428289255</v>
      </c>
      <c r="E228" s="104">
        <v>1058.9770323706214</v>
      </c>
      <c r="F228" s="104">
        <v>1096.6375196085494</v>
      </c>
      <c r="G228" s="104">
        <v>1059.4626205611219</v>
      </c>
      <c r="H228" s="104">
        <v>1096.5040140055228</v>
      </c>
      <c r="I228" s="104">
        <v>1098.7060114455126</v>
      </c>
      <c r="J228" s="104">
        <v>1174.9743614349204</v>
      </c>
      <c r="K228" s="104">
        <v>1264.3158149160297</v>
      </c>
      <c r="L228" s="104">
        <v>1236.7793874514223</v>
      </c>
      <c r="M228" s="104">
        <v>1230.4330403444437</v>
      </c>
      <c r="N228" s="104">
        <v>1184.8956897542573</v>
      </c>
      <c r="O228" s="104">
        <v>1215.7151859454459</v>
      </c>
      <c r="P228" s="104">
        <v>1233.1415922597876</v>
      </c>
      <c r="Q228" s="104">
        <v>1250.4074733255557</v>
      </c>
      <c r="R228" s="104">
        <v>1304.6685018078438</v>
      </c>
      <c r="S228" s="104">
        <v>1310.1226775925893</v>
      </c>
      <c r="T228" s="104">
        <v>1269.8163305780274</v>
      </c>
      <c r="U228" s="104">
        <v>1284.5643440927397</v>
      </c>
      <c r="V228" s="104">
        <v>1298.3392374933285</v>
      </c>
      <c r="W228" s="104">
        <v>1396.8927348176653</v>
      </c>
      <c r="X228" s="104">
        <v>1455.4086972773262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210.01670848485978</v>
      </c>
      <c r="C229" s="98">
        <v>205.34313908902814</v>
      </c>
      <c r="D229" s="98">
        <v>216.34967368636936</v>
      </c>
      <c r="E229" s="98">
        <v>208.34767930940765</v>
      </c>
      <c r="F229" s="98">
        <v>220.43242438332169</v>
      </c>
      <c r="G229" s="98">
        <v>240.89566919647524</v>
      </c>
      <c r="H229" s="98">
        <v>224.3154842208429</v>
      </c>
      <c r="I229" s="98">
        <v>227.34236826180992</v>
      </c>
      <c r="J229" s="98">
        <v>238.76400594810389</v>
      </c>
      <c r="K229" s="98">
        <v>259.11073634871917</v>
      </c>
      <c r="L229" s="98">
        <v>255.25916828384706</v>
      </c>
      <c r="M229" s="98">
        <v>248.40811394482827</v>
      </c>
      <c r="N229" s="98">
        <v>199.53353597643326</v>
      </c>
      <c r="O229" s="98">
        <v>223.58357281499468</v>
      </c>
      <c r="P229" s="98">
        <v>222.6848409562586</v>
      </c>
      <c r="Q229" s="98">
        <v>216.11585474003252</v>
      </c>
      <c r="R229" s="98">
        <v>253.4680621127898</v>
      </c>
      <c r="S229" s="98">
        <v>255.71518953337122</v>
      </c>
      <c r="T229" s="98">
        <v>227.97286512063189</v>
      </c>
      <c r="U229" s="98">
        <v>209.92369255569594</v>
      </c>
      <c r="V229" s="98">
        <v>199.66046014617766</v>
      </c>
      <c r="W229" s="98">
        <v>262.85134635583671</v>
      </c>
      <c r="X229" s="98">
        <v>277.62030106971378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835.24607129484355</v>
      </c>
      <c r="C230" s="98">
        <v>827.2118677794723</v>
      </c>
      <c r="D230" s="98">
        <v>845.44186914255636</v>
      </c>
      <c r="E230" s="98">
        <v>850.62935306121358</v>
      </c>
      <c r="F230" s="98">
        <v>876.20509522522775</v>
      </c>
      <c r="G230" s="98">
        <v>818.56695136464646</v>
      </c>
      <c r="H230" s="98">
        <v>872.18852978467987</v>
      </c>
      <c r="I230" s="98">
        <v>871.36364318370249</v>
      </c>
      <c r="J230" s="98">
        <v>936.21035548681652</v>
      </c>
      <c r="K230" s="98">
        <v>1005.2050785673104</v>
      </c>
      <c r="L230" s="98">
        <v>981.52021916757508</v>
      </c>
      <c r="M230" s="98">
        <v>982.02492639961565</v>
      </c>
      <c r="N230" s="98">
        <v>985.36215377782378</v>
      </c>
      <c r="O230" s="98">
        <v>992.13161313045111</v>
      </c>
      <c r="P230" s="98">
        <v>1010.4567513035289</v>
      </c>
      <c r="Q230" s="98">
        <v>1034.2916185855231</v>
      </c>
      <c r="R230" s="98">
        <v>1051.2004396950538</v>
      </c>
      <c r="S230" s="98">
        <v>1054.4074880592182</v>
      </c>
      <c r="T230" s="98">
        <v>1041.8434654573955</v>
      </c>
      <c r="U230" s="98">
        <v>1074.6406515370438</v>
      </c>
      <c r="V230" s="98">
        <v>1098.678777347151</v>
      </c>
      <c r="W230" s="98">
        <v>1134.0413884618288</v>
      </c>
      <c r="X230" s="98">
        <v>1177.7883962076125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482.54365589550247</v>
      </c>
      <c r="C231" s="122">
        <v>470.27686201814942</v>
      </c>
      <c r="D231" s="122">
        <v>531.77685218324166</v>
      </c>
      <c r="E231" s="122">
        <v>515.09097620567229</v>
      </c>
      <c r="F231" s="122">
        <v>554.19198061016755</v>
      </c>
      <c r="G231" s="122">
        <v>541.8079845362231</v>
      </c>
      <c r="H231" s="122">
        <v>559.16571477738273</v>
      </c>
      <c r="I231" s="122">
        <v>534.61546172313763</v>
      </c>
      <c r="J231" s="122">
        <v>535.18057677286617</v>
      </c>
      <c r="K231" s="122">
        <v>562.77772904052836</v>
      </c>
      <c r="L231" s="122">
        <v>539.00240671387087</v>
      </c>
      <c r="M231" s="122">
        <v>511.29817977969623</v>
      </c>
      <c r="N231" s="122">
        <v>502.88483255598197</v>
      </c>
      <c r="O231" s="122">
        <v>556.13497584580466</v>
      </c>
      <c r="P231" s="122">
        <v>565.45088668974154</v>
      </c>
      <c r="Q231" s="122">
        <v>559.05535172661359</v>
      </c>
      <c r="R231" s="122">
        <v>584.09778198632546</v>
      </c>
      <c r="S231" s="122">
        <v>582.5440412329948</v>
      </c>
      <c r="T231" s="122">
        <v>597.59838158646664</v>
      </c>
      <c r="U231" s="122">
        <v>617.65908743221269</v>
      </c>
      <c r="V231" s="122">
        <v>705.5072472289861</v>
      </c>
      <c r="W231" s="122">
        <v>682.47737097402296</v>
      </c>
      <c r="X231" s="122">
        <v>692.89313146785003</v>
      </c>
      <c r="Y231" s="122">
        <v>0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482.95784655544225</v>
      </c>
      <c r="C233" s="98">
        <v>485.63440636636227</v>
      </c>
      <c r="D233" s="98">
        <v>515.56210707406603</v>
      </c>
      <c r="E233" s="98">
        <v>497.78561182688242</v>
      </c>
      <c r="F233" s="98">
        <v>569.09810643711103</v>
      </c>
      <c r="G233" s="98">
        <v>528.33083769042912</v>
      </c>
      <c r="H233" s="98">
        <v>530.02604832863346</v>
      </c>
      <c r="I233" s="98">
        <v>550.8585018022959</v>
      </c>
      <c r="J233" s="98">
        <v>556.55598043082864</v>
      </c>
      <c r="K233" s="98">
        <v>491.37866651481744</v>
      </c>
      <c r="L233" s="98">
        <v>610.71974143223645</v>
      </c>
      <c r="M233" s="98">
        <v>571.78413035875997</v>
      </c>
      <c r="N233" s="98">
        <v>179.50159320032489</v>
      </c>
      <c r="O233" s="98">
        <v>651.93570247508069</v>
      </c>
      <c r="P233" s="98">
        <v>633.23505946457647</v>
      </c>
      <c r="Q233" s="98">
        <v>554.38161699827037</v>
      </c>
      <c r="R233" s="98">
        <v>520.43071796802928</v>
      </c>
      <c r="S233" s="98">
        <v>517.12508390615983</v>
      </c>
      <c r="T233" s="98">
        <v>622.80843077857071</v>
      </c>
      <c r="U233" s="98">
        <v>644.14188169179351</v>
      </c>
      <c r="V233" s="98">
        <v>738.28112800158806</v>
      </c>
      <c r="W233" s="98">
        <v>710.58937224397641</v>
      </c>
      <c r="X233" s="98">
        <v>665.07158780779014</v>
      </c>
      <c r="Y233" s="98">
        <v>0</v>
      </c>
      <c r="DA233" s="63" t="s">
        <v>2430</v>
      </c>
    </row>
    <row r="234" spans="1:105" ht="12" customHeight="1" x14ac:dyDescent="0.25">
      <c r="A234" s="109" t="s">
        <v>120</v>
      </c>
      <c r="B234" s="33">
        <v>482.52506202625415</v>
      </c>
      <c r="C234" s="33">
        <v>469.58709506293434</v>
      </c>
      <c r="D234" s="33">
        <v>532.50557644053924</v>
      </c>
      <c r="E234" s="33">
        <v>515.86876809054661</v>
      </c>
      <c r="F234" s="33">
        <v>553.52179043008266</v>
      </c>
      <c r="G234" s="33">
        <v>542.41195398513821</v>
      </c>
      <c r="H234" s="33">
        <v>560.53008622007394</v>
      </c>
      <c r="I234" s="33">
        <v>533.80730609317413</v>
      </c>
      <c r="J234" s="33">
        <v>534.12186435791011</v>
      </c>
      <c r="K234" s="33">
        <v>566.25813767287491</v>
      </c>
      <c r="L234" s="33">
        <v>535.53086712312847</v>
      </c>
      <c r="M234" s="33">
        <v>508.39510936688254</v>
      </c>
      <c r="N234" s="33">
        <v>520.09047926528933</v>
      </c>
      <c r="O234" s="33">
        <v>545.13378635324307</v>
      </c>
      <c r="P234" s="33">
        <v>556.30073822048814</v>
      </c>
      <c r="Q234" s="33">
        <v>559.72717088611694</v>
      </c>
      <c r="R234" s="33">
        <v>593.38047989951099</v>
      </c>
      <c r="S234" s="33">
        <v>593.06104721991301</v>
      </c>
      <c r="T234" s="33">
        <v>593.04138537943732</v>
      </c>
      <c r="U234" s="33">
        <v>612.247787632155</v>
      </c>
      <c r="V234" s="33">
        <v>697.93588693833544</v>
      </c>
      <c r="W234" s="33">
        <v>675.39826480989507</v>
      </c>
      <c r="X234" s="33">
        <v>700.24896032748507</v>
      </c>
      <c r="Y234" s="33">
        <v>0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2779.0449175687136</v>
      </c>
      <c r="C236" s="117">
        <f t="shared" si="110"/>
        <v>3261.3181279536643</v>
      </c>
      <c r="D236" s="117">
        <f t="shared" si="110"/>
        <v>1836.477299472728</v>
      </c>
      <c r="E236" s="117">
        <f t="shared" si="110"/>
        <v>2539.0599772347173</v>
      </c>
      <c r="F236" s="117">
        <f t="shared" si="110"/>
        <v>3407.8553821913761</v>
      </c>
      <c r="G236" s="117">
        <f t="shared" si="110"/>
        <v>4182.0827359324885</v>
      </c>
      <c r="H236" s="117">
        <f t="shared" si="110"/>
        <v>1509.6860235748554</v>
      </c>
      <c r="I236" s="117">
        <f t="shared" si="110"/>
        <v>1971.1544126889464</v>
      </c>
      <c r="J236" s="117">
        <f t="shared" si="110"/>
        <v>6453.4687857989875</v>
      </c>
      <c r="K236" s="117">
        <f t="shared" si="110"/>
        <v>3855.8718638790265</v>
      </c>
      <c r="L236" s="117">
        <f t="shared" si="110"/>
        <v>3839.3287932502494</v>
      </c>
      <c r="M236" s="117">
        <f t="shared" si="110"/>
        <v>5841.317182940742</v>
      </c>
      <c r="N236" s="117">
        <f t="shared" si="110"/>
        <v>612.74226845284488</v>
      </c>
      <c r="O236" s="117">
        <f t="shared" si="110"/>
        <v>1318.6234430477591</v>
      </c>
      <c r="P236" s="117">
        <f t="shared" si="110"/>
        <v>3107.4704203374636</v>
      </c>
      <c r="Q236" s="117">
        <f t="shared" si="110"/>
        <v>4308.5292928268173</v>
      </c>
      <c r="R236" s="117">
        <f t="shared" ref="R236:V236" si="111">R237+R240+R242+R252</f>
        <v>1709.777388197642</v>
      </c>
      <c r="S236" s="117">
        <f t="shared" si="111"/>
        <v>3375.4247307717878</v>
      </c>
      <c r="T236" s="117">
        <f t="shared" si="111"/>
        <v>2712.8704635732265</v>
      </c>
      <c r="U236" s="117">
        <f t="shared" si="111"/>
        <v>2587.9437782533278</v>
      </c>
      <c r="V236" s="117">
        <f t="shared" si="111"/>
        <v>2910.0968347978005</v>
      </c>
      <c r="W236" s="117">
        <f t="shared" ref="W236:Y236" si="112">W237+W240+W242+W252</f>
        <v>3848.1137481745718</v>
      </c>
      <c r="X236" s="117">
        <f t="shared" si="112"/>
        <v>3234.0047734252885</v>
      </c>
      <c r="Y236" s="117">
        <f t="shared" si="112"/>
        <v>0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2767.7504013701623</v>
      </c>
      <c r="C237" s="122">
        <f t="shared" si="113"/>
        <v>3249.9758621389678</v>
      </c>
      <c r="D237" s="122">
        <f t="shared" si="113"/>
        <v>1824.4837859959819</v>
      </c>
      <c r="E237" s="122">
        <f t="shared" si="113"/>
        <v>2527.3208714110156</v>
      </c>
      <c r="F237" s="122">
        <f t="shared" si="113"/>
        <v>3394.8338714011516</v>
      </c>
      <c r="G237" s="122">
        <f t="shared" si="113"/>
        <v>4169.8576714558831</v>
      </c>
      <c r="H237" s="122">
        <f t="shared" si="113"/>
        <v>1497.8606755218354</v>
      </c>
      <c r="I237" s="122">
        <f t="shared" si="113"/>
        <v>1959.7970016091815</v>
      </c>
      <c r="J237" s="122">
        <f t="shared" si="113"/>
        <v>6441.9588787658649</v>
      </c>
      <c r="K237" s="122">
        <f t="shared" si="113"/>
        <v>3845.6555287541782</v>
      </c>
      <c r="L237" s="122">
        <f t="shared" si="113"/>
        <v>3827.137610596415</v>
      </c>
      <c r="M237" s="122">
        <f t="shared" si="113"/>
        <v>5830.0682975656309</v>
      </c>
      <c r="N237" s="122">
        <f t="shared" si="113"/>
        <v>608.26516632726316</v>
      </c>
      <c r="O237" s="122">
        <f t="shared" si="113"/>
        <v>1290.7225013452028</v>
      </c>
      <c r="P237" s="122">
        <f t="shared" si="113"/>
        <v>3076.3989254612056</v>
      </c>
      <c r="Q237" s="122">
        <f t="shared" si="113"/>
        <v>4280.0135058291453</v>
      </c>
      <c r="R237" s="122">
        <f t="shared" ref="R237:V237" si="114">SUM(R238:R239)</f>
        <v>1682.7252067864176</v>
      </c>
      <c r="S237" s="122">
        <f t="shared" si="114"/>
        <v>3346.4450939901217</v>
      </c>
      <c r="T237" s="122">
        <f t="shared" si="114"/>
        <v>2675.0479168658544</v>
      </c>
      <c r="U237" s="122">
        <f t="shared" si="114"/>
        <v>2545.0546719550803</v>
      </c>
      <c r="V237" s="122">
        <f t="shared" si="114"/>
        <v>2856.2498930597217</v>
      </c>
      <c r="W237" s="122">
        <f t="shared" ref="W237:Y237" si="115">SUM(W238:W239)</f>
        <v>3792.9774575274287</v>
      </c>
      <c r="X237" s="122">
        <f t="shared" si="115"/>
        <v>3180.0840581999964</v>
      </c>
      <c r="Y237" s="122">
        <f t="shared" si="115"/>
        <v>0</v>
      </c>
      <c r="DA237" s="130" t="s">
        <v>2581</v>
      </c>
    </row>
    <row r="238" spans="1:105" ht="12" customHeight="1" x14ac:dyDescent="0.25">
      <c r="A238" s="97" t="s">
        <v>51</v>
      </c>
      <c r="B238" s="98">
        <v>2767.7504013701623</v>
      </c>
      <c r="C238" s="98">
        <v>3249.9758621389678</v>
      </c>
      <c r="D238" s="98">
        <v>1824.4837859959819</v>
      </c>
      <c r="E238" s="98">
        <v>2527.3208714110156</v>
      </c>
      <c r="F238" s="98">
        <v>3394.8338714011516</v>
      </c>
      <c r="G238" s="98">
        <v>4169.8576714558831</v>
      </c>
      <c r="H238" s="98">
        <v>1497.8606755218354</v>
      </c>
      <c r="I238" s="98">
        <v>1959.7970016091815</v>
      </c>
      <c r="J238" s="98">
        <v>6441.9588787658649</v>
      </c>
      <c r="K238" s="98">
        <v>3845.6555287541782</v>
      </c>
      <c r="L238" s="98">
        <v>3827.137610596415</v>
      </c>
      <c r="M238" s="98">
        <v>5830.0682975656309</v>
      </c>
      <c r="N238" s="98">
        <v>608.26516632726316</v>
      </c>
      <c r="O238" s="98">
        <v>1290.7225013452028</v>
      </c>
      <c r="P238" s="98">
        <v>3076.3989254612056</v>
      </c>
      <c r="Q238" s="98">
        <v>4280.0135058291453</v>
      </c>
      <c r="R238" s="98">
        <v>1682.7252067864176</v>
      </c>
      <c r="S238" s="98">
        <v>3346.4450939901217</v>
      </c>
      <c r="T238" s="98">
        <v>2675.0479168658544</v>
      </c>
      <c r="U238" s="98">
        <v>2545.0546719550803</v>
      </c>
      <c r="V238" s="98">
        <v>2856.2498930597217</v>
      </c>
      <c r="W238" s="98">
        <v>3792.9774575274287</v>
      </c>
      <c r="X238" s="98">
        <v>3180.0840581999964</v>
      </c>
      <c r="Y238" s="98">
        <v>0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3.1485810884297805</v>
      </c>
      <c r="C242" s="122">
        <v>3.1473738979688592</v>
      </c>
      <c r="D242" s="122">
        <v>3.2883777034192985</v>
      </c>
      <c r="E242" s="122">
        <v>3.3335741973714872</v>
      </c>
      <c r="F242" s="122">
        <v>3.4086173984257444</v>
      </c>
      <c r="G242" s="122">
        <v>3.328598530321893</v>
      </c>
      <c r="H242" s="122">
        <v>2.5961287914714846</v>
      </c>
      <c r="I242" s="122">
        <v>1.2671768634366916</v>
      </c>
      <c r="J242" s="122">
        <v>1.3604102480550984</v>
      </c>
      <c r="K242" s="122">
        <v>1.391651026040394</v>
      </c>
      <c r="L242" s="122">
        <v>1.2979986815416127</v>
      </c>
      <c r="M242" s="122">
        <v>1.1329738858040324</v>
      </c>
      <c r="N242" s="122">
        <v>0.97876566189185132</v>
      </c>
      <c r="O242" s="122">
        <v>2.0521648805150923</v>
      </c>
      <c r="P242" s="122">
        <v>2.0920830794442908</v>
      </c>
      <c r="Q242" s="122">
        <v>1.7228570435007233</v>
      </c>
      <c r="R242" s="122">
        <v>1.6086377974900479</v>
      </c>
      <c r="S242" s="122">
        <v>1.5761798837409078</v>
      </c>
      <c r="T242" s="122">
        <v>1.4777911331405318</v>
      </c>
      <c r="U242" s="122">
        <v>1.4747712822718684</v>
      </c>
      <c r="V242" s="122">
        <v>1.6247899358611955</v>
      </c>
      <c r="W242" s="122">
        <v>1.5913628012462067</v>
      </c>
      <c r="X242" s="122">
        <v>2.0344569492964735</v>
      </c>
      <c r="Y242" s="122">
        <v>0</v>
      </c>
      <c r="DA242" s="130" t="s">
        <v>2586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448.61395968054404</v>
      </c>
      <c r="C244" s="98">
        <v>447.11818650210608</v>
      </c>
      <c r="D244" s="98">
        <v>469.11477196068546</v>
      </c>
      <c r="E244" s="98">
        <v>472.14966612762424</v>
      </c>
      <c r="F244" s="98">
        <v>482.12243769133187</v>
      </c>
      <c r="G244" s="98">
        <v>476.11501084314358</v>
      </c>
      <c r="H244" s="98">
        <v>478.85595558691529</v>
      </c>
      <c r="I244" s="98">
        <v>442.35992323608139</v>
      </c>
      <c r="J244" s="98">
        <v>480.4515526047922</v>
      </c>
      <c r="K244" s="98">
        <v>513.98311228425223</v>
      </c>
      <c r="L244" s="98">
        <v>487.29033836208038</v>
      </c>
      <c r="M244" s="98">
        <v>409.31256565320223</v>
      </c>
      <c r="N244" s="98">
        <v>357.35821833073595</v>
      </c>
      <c r="O244" s="98">
        <v>502.34064610894433</v>
      </c>
      <c r="P244" s="98">
        <v>482.47420732136663</v>
      </c>
      <c r="Q244" s="98">
        <v>453.68568812185714</v>
      </c>
      <c r="R244" s="98">
        <v>447.27790950211374</v>
      </c>
      <c r="S244" s="98">
        <v>458.18863924746563</v>
      </c>
      <c r="T244" s="98">
        <v>450.18891701399292</v>
      </c>
      <c r="U244" s="98">
        <v>439.74998235015715</v>
      </c>
      <c r="V244" s="98">
        <v>441.55600780761154</v>
      </c>
      <c r="W244" s="98">
        <v>435.09731177602168</v>
      </c>
      <c r="X244" s="98">
        <v>446.79804540318702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89.827323341856655</v>
      </c>
      <c r="C245" s="98">
        <v>88.808275289250332</v>
      </c>
      <c r="D245" s="98">
        <v>95.719391947516129</v>
      </c>
      <c r="E245" s="98">
        <v>93.393674631854182</v>
      </c>
      <c r="F245" s="98">
        <v>97.288716539151338</v>
      </c>
      <c r="G245" s="98">
        <v>108.9080357891043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89.827323341856655</v>
      </c>
      <c r="C246" s="101">
        <v>88.808275289250332</v>
      </c>
      <c r="D246" s="101">
        <v>95.719391947516129</v>
      </c>
      <c r="E246" s="101">
        <v>93.393674631854182</v>
      </c>
      <c r="F246" s="101">
        <v>97.288716539151338</v>
      </c>
      <c r="G246" s="101">
        <v>108.9080357891043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8.145935110121691</v>
      </c>
      <c r="C252" s="122">
        <v>8.1948919167274052</v>
      </c>
      <c r="D252" s="122">
        <v>8.7051357733268908</v>
      </c>
      <c r="E252" s="122">
        <v>8.4055316263303137</v>
      </c>
      <c r="F252" s="122">
        <v>9.6128933917991493</v>
      </c>
      <c r="G252" s="122">
        <v>8.8964659462833584</v>
      </c>
      <c r="H252" s="122">
        <v>9.2292192615485487</v>
      </c>
      <c r="I252" s="122">
        <v>10.09023421632827</v>
      </c>
      <c r="J252" s="122">
        <v>10.149496785067491</v>
      </c>
      <c r="K252" s="122">
        <v>8.8246840988075821</v>
      </c>
      <c r="L252" s="122">
        <v>10.89318397229251</v>
      </c>
      <c r="M252" s="122">
        <v>10.115911489306782</v>
      </c>
      <c r="N252" s="122">
        <v>3.4983364636898662</v>
      </c>
      <c r="O252" s="122">
        <v>25.848776822041167</v>
      </c>
      <c r="P252" s="122">
        <v>28.97941179681359</v>
      </c>
      <c r="Q252" s="122">
        <v>26.792929954170631</v>
      </c>
      <c r="R252" s="122">
        <v>25.443543613734459</v>
      </c>
      <c r="S252" s="122">
        <v>27.403456897924833</v>
      </c>
      <c r="T252" s="122">
        <v>36.344755574231435</v>
      </c>
      <c r="U252" s="122">
        <v>41.414335015975674</v>
      </c>
      <c r="V252" s="122">
        <v>52.222151802217311</v>
      </c>
      <c r="W252" s="122">
        <v>53.544927845896964</v>
      </c>
      <c r="X252" s="122">
        <v>51.886258275995758</v>
      </c>
      <c r="Y252" s="122">
        <v>0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189.6019943103982</v>
      </c>
      <c r="C254" s="98">
        <v>190.65277147793142</v>
      </c>
      <c r="D254" s="98">
        <v>202.40193712411778</v>
      </c>
      <c r="E254" s="98">
        <v>195.42315217476011</v>
      </c>
      <c r="F254" s="98">
        <v>223.41936611720553</v>
      </c>
      <c r="G254" s="98">
        <v>207.41474891906344</v>
      </c>
      <c r="H254" s="98">
        <v>206.34296882334905</v>
      </c>
      <c r="I254" s="98">
        <v>212.89285379505799</v>
      </c>
      <c r="J254" s="98">
        <v>215.06783687558016</v>
      </c>
      <c r="K254" s="98">
        <v>189.85922294133593</v>
      </c>
      <c r="L254" s="98">
        <v>235.9317009383546</v>
      </c>
      <c r="M254" s="98">
        <v>220.88259482695139</v>
      </c>
      <c r="N254" s="98">
        <v>69.250202528222289</v>
      </c>
      <c r="O254" s="98">
        <v>250.94549056412203</v>
      </c>
      <c r="P254" s="98">
        <v>243.65849189577816</v>
      </c>
      <c r="Q254" s="98">
        <v>213.18691028282532</v>
      </c>
      <c r="R254" s="98">
        <v>199.9526933520801</v>
      </c>
      <c r="S254" s="98">
        <v>197.86124494549182</v>
      </c>
      <c r="T254" s="98">
        <v>237.40989459892697</v>
      </c>
      <c r="U254" s="98">
        <v>244.09527197196803</v>
      </c>
      <c r="V254" s="98">
        <v>278.27434204972383</v>
      </c>
      <c r="W254" s="98">
        <v>266.17842206174237</v>
      </c>
      <c r="X254" s="98">
        <v>248.13277617750066</v>
      </c>
      <c r="Y254" s="98">
        <v>0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117.5883997159351</v>
      </c>
      <c r="C257" s="118">
        <f t="shared" si="117"/>
        <v>134.01469557466902</v>
      </c>
      <c r="D257" s="118">
        <f t="shared" si="117"/>
        <v>92.825271996633717</v>
      </c>
      <c r="E257" s="118">
        <f t="shared" si="117"/>
        <v>120.00775910746343</v>
      </c>
      <c r="F257" s="118">
        <f t="shared" si="117"/>
        <v>147.43554660061363</v>
      </c>
      <c r="G257" s="118">
        <f t="shared" si="117"/>
        <v>163.35109552862434</v>
      </c>
      <c r="H257" s="118">
        <f t="shared" si="117"/>
        <v>80.980747244697767</v>
      </c>
      <c r="I257" s="118">
        <f t="shared" si="117"/>
        <v>89.610065168320361</v>
      </c>
      <c r="J257" s="118">
        <f t="shared" si="117"/>
        <v>212.81038176244664</v>
      </c>
      <c r="K257" s="118">
        <f t="shared" si="117"/>
        <v>137.55028343970298</v>
      </c>
      <c r="L257" s="118">
        <f t="shared" si="117"/>
        <v>126.76788767392684</v>
      </c>
      <c r="M257" s="118">
        <f t="shared" si="117"/>
        <v>175.98735292084103</v>
      </c>
      <c r="N257" s="118">
        <f t="shared" si="117"/>
        <v>43.013790569530315</v>
      </c>
      <c r="O257" s="118">
        <f t="shared" si="117"/>
        <v>61.181660948059303</v>
      </c>
      <c r="P257" s="118">
        <f t="shared" si="117"/>
        <v>105.28119609212821</v>
      </c>
      <c r="Q257" s="118">
        <f t="shared" si="117"/>
        <v>138.10828294255359</v>
      </c>
      <c r="R257" s="118">
        <f t="shared" ref="R257:V257" si="118">R258+R261+R263+R273</f>
        <v>74.525706698269616</v>
      </c>
      <c r="S257" s="118">
        <f t="shared" si="118"/>
        <v>115.48810799417909</v>
      </c>
      <c r="T257" s="118">
        <f t="shared" si="118"/>
        <v>97.109356460181885</v>
      </c>
      <c r="U257" s="118">
        <f t="shared" si="118"/>
        <v>96.553583542217822</v>
      </c>
      <c r="V257" s="118">
        <f t="shared" si="118"/>
        <v>98.63422323715983</v>
      </c>
      <c r="W257" s="118">
        <f t="shared" ref="W257:Y257" si="119">W258+W261+W263+W273</f>
        <v>117.55348358166874</v>
      </c>
      <c r="X257" s="118">
        <f t="shared" si="119"/>
        <v>103.04064197517826</v>
      </c>
      <c r="Y257" s="118">
        <f t="shared" si="119"/>
        <v>0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90.437642468490608</v>
      </c>
      <c r="C258" s="123">
        <f t="shared" si="120"/>
        <v>106.01729470026635</v>
      </c>
      <c r="D258" s="123">
        <f t="shared" si="120"/>
        <v>62.579450157342777</v>
      </c>
      <c r="E258" s="123">
        <f t="shared" si="120"/>
        <v>86.730573285482635</v>
      </c>
      <c r="F258" s="123">
        <f t="shared" si="120"/>
        <v>115.65679679302015</v>
      </c>
      <c r="G258" s="123">
        <f t="shared" si="120"/>
        <v>132.48381394290297</v>
      </c>
      <c r="H258" s="123">
        <f t="shared" si="120"/>
        <v>50.532116896164816</v>
      </c>
      <c r="I258" s="123">
        <f t="shared" si="120"/>
        <v>61.548519655242295</v>
      </c>
      <c r="J258" s="123">
        <f t="shared" si="120"/>
        <v>185.23410542906018</v>
      </c>
      <c r="K258" s="123">
        <f t="shared" si="120"/>
        <v>109.98749698729239</v>
      </c>
      <c r="L258" s="123">
        <f t="shared" si="120"/>
        <v>99.784324386097452</v>
      </c>
      <c r="M258" s="123">
        <f t="shared" si="120"/>
        <v>149.54172640159973</v>
      </c>
      <c r="N258" s="123">
        <f t="shared" si="120"/>
        <v>15.38109346997426</v>
      </c>
      <c r="O258" s="123">
        <f t="shared" si="120"/>
        <v>33.332030415362325</v>
      </c>
      <c r="P258" s="123">
        <f t="shared" si="120"/>
        <v>77.37704916053373</v>
      </c>
      <c r="Q258" s="123">
        <f t="shared" si="120"/>
        <v>108.63888825644428</v>
      </c>
      <c r="R258" s="123">
        <f t="shared" ref="R258:V258" si="121">SUM(R259:R260)</f>
        <v>42.699210877429216</v>
      </c>
      <c r="S258" s="123">
        <f t="shared" si="121"/>
        <v>84.099531493246388</v>
      </c>
      <c r="T258" s="123">
        <f t="shared" si="121"/>
        <v>67.688760277700936</v>
      </c>
      <c r="U258" s="123">
        <f t="shared" si="121"/>
        <v>65.069572873222796</v>
      </c>
      <c r="V258" s="123">
        <f t="shared" si="121"/>
        <v>66.884608869682694</v>
      </c>
      <c r="W258" s="123">
        <f t="shared" ref="W258:Y258" si="122">SUM(W259:W260)</f>
        <v>85.869218888026779</v>
      </c>
      <c r="X258" s="123">
        <f t="shared" si="122"/>
        <v>71.218370521177249</v>
      </c>
      <c r="Y258" s="123">
        <f t="shared" si="122"/>
        <v>0</v>
      </c>
      <c r="DA258" s="130" t="s">
        <v>2749</v>
      </c>
    </row>
    <row r="259" spans="1:105" ht="12" customHeight="1" x14ac:dyDescent="0.25">
      <c r="A259" s="97" t="s">
        <v>51</v>
      </c>
      <c r="B259" s="99">
        <v>89.950621652054281</v>
      </c>
      <c r="C259" s="99">
        <v>105.46987086080732</v>
      </c>
      <c r="D259" s="99">
        <v>62.246767876440117</v>
      </c>
      <c r="E259" s="99">
        <v>86.295938480997663</v>
      </c>
      <c r="F259" s="99">
        <v>115.03969757996391</v>
      </c>
      <c r="G259" s="99">
        <v>131.78690546162559</v>
      </c>
      <c r="H259" s="99">
        <v>50.273050752105924</v>
      </c>
      <c r="I259" s="99">
        <v>61.251519427501378</v>
      </c>
      <c r="J259" s="99">
        <v>184.32979313173317</v>
      </c>
      <c r="K259" s="99">
        <v>109.42239465801724</v>
      </c>
      <c r="L259" s="99">
        <v>99.299415793952193</v>
      </c>
      <c r="M259" s="99">
        <v>148.81712506288684</v>
      </c>
      <c r="N259" s="99">
        <v>15.312241962275143</v>
      </c>
      <c r="O259" s="99">
        <v>33.15577016146883</v>
      </c>
      <c r="P259" s="99">
        <v>76.954286499220245</v>
      </c>
      <c r="Q259" s="99">
        <v>108.07671096317355</v>
      </c>
      <c r="R259" s="99">
        <v>42.479106975045411</v>
      </c>
      <c r="S259" s="99">
        <v>83.664696434241208</v>
      </c>
      <c r="T259" s="99">
        <v>67.339570477985845</v>
      </c>
      <c r="U259" s="99">
        <v>64.734605341797277</v>
      </c>
      <c r="V259" s="99">
        <v>66.540718731030282</v>
      </c>
      <c r="W259" s="99">
        <v>85.427971492700721</v>
      </c>
      <c r="X259" s="99">
        <v>70.852262191715383</v>
      </c>
      <c r="Y259" s="99">
        <v>0</v>
      </c>
      <c r="DA259" s="63" t="s">
        <v>2750</v>
      </c>
    </row>
    <row r="260" spans="1:105" ht="12" customHeight="1" x14ac:dyDescent="0.25">
      <c r="A260" s="97" t="s">
        <v>53</v>
      </c>
      <c r="B260" s="99">
        <v>0.48702081643632544</v>
      </c>
      <c r="C260" s="99">
        <v>0.54742383945902739</v>
      </c>
      <c r="D260" s="99">
        <v>0.3326822809026605</v>
      </c>
      <c r="E260" s="99">
        <v>0.43463480448497188</v>
      </c>
      <c r="F260" s="99">
        <v>0.61709921305623783</v>
      </c>
      <c r="G260" s="99">
        <v>0.6969084812773706</v>
      </c>
      <c r="H260" s="99">
        <v>0.25906614405889417</v>
      </c>
      <c r="I260" s="99">
        <v>0.29700022774091933</v>
      </c>
      <c r="J260" s="99">
        <v>0.90431229732702023</v>
      </c>
      <c r="K260" s="99">
        <v>0.56510232927514381</v>
      </c>
      <c r="L260" s="99">
        <v>0.48490859214526105</v>
      </c>
      <c r="M260" s="99">
        <v>0.72460133871287369</v>
      </c>
      <c r="N260" s="99">
        <v>6.8851507699116535E-2</v>
      </c>
      <c r="O260" s="99">
        <v>0.17626025389349256</v>
      </c>
      <c r="P260" s="99">
        <v>0.42276266131348583</v>
      </c>
      <c r="Q260" s="99">
        <v>0.56217729327072408</v>
      </c>
      <c r="R260" s="99">
        <v>0.22010390238380267</v>
      </c>
      <c r="S260" s="99">
        <v>0.43483505900518327</v>
      </c>
      <c r="T260" s="99">
        <v>0.34918979971508984</v>
      </c>
      <c r="U260" s="99">
        <v>0.33496753142551733</v>
      </c>
      <c r="V260" s="99">
        <v>0.34389013865240708</v>
      </c>
      <c r="W260" s="99">
        <v>0.44124739532605983</v>
      </c>
      <c r="X260" s="99">
        <v>0.36610832946187</v>
      </c>
      <c r="Y260" s="99">
        <v>0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2.4117825164513271</v>
      </c>
      <c r="C261" s="123">
        <f t="shared" si="123"/>
        <v>3.7368443389936474</v>
      </c>
      <c r="D261" s="123">
        <f t="shared" si="123"/>
        <v>4.5649353792916925</v>
      </c>
      <c r="E261" s="123">
        <f t="shared" si="123"/>
        <v>8.0350305299567228</v>
      </c>
      <c r="F261" s="123">
        <f t="shared" si="123"/>
        <v>5.4158769605681609</v>
      </c>
      <c r="G261" s="123">
        <f t="shared" si="123"/>
        <v>5.2348122705745865</v>
      </c>
      <c r="H261" s="123">
        <f t="shared" si="123"/>
        <v>4.6518689820833075</v>
      </c>
      <c r="I261" s="123">
        <f t="shared" si="123"/>
        <v>4.0775219266434224</v>
      </c>
      <c r="J261" s="123">
        <f t="shared" si="123"/>
        <v>2.7679808127757171</v>
      </c>
      <c r="K261" s="123">
        <f t="shared" si="123"/>
        <v>1.2073294568722377</v>
      </c>
      <c r="L261" s="123">
        <f t="shared" si="123"/>
        <v>1.4762199006304575</v>
      </c>
      <c r="M261" s="123">
        <f t="shared" si="123"/>
        <v>1.6740518087662963</v>
      </c>
      <c r="N261" s="123">
        <f t="shared" si="123"/>
        <v>3.9540747765012005</v>
      </c>
      <c r="O261" s="123">
        <f t="shared" si="123"/>
        <v>2.6126283703971871</v>
      </c>
      <c r="P261" s="123">
        <f t="shared" si="123"/>
        <v>2.7015333569777891</v>
      </c>
      <c r="Q261" s="123">
        <f t="shared" si="123"/>
        <v>4.6640429217354429</v>
      </c>
      <c r="R261" s="123">
        <f t="shared" si="123"/>
        <v>6.157985185795976</v>
      </c>
      <c r="S261" s="123">
        <f t="shared" si="123"/>
        <v>6.0693773420303589</v>
      </c>
      <c r="T261" s="123">
        <f t="shared" si="123"/>
        <v>4.7399533026529967</v>
      </c>
      <c r="U261" s="123">
        <f t="shared" si="123"/>
        <v>6.7197261007175966</v>
      </c>
      <c r="V261" s="123">
        <f t="shared" si="123"/>
        <v>6.0141758195629818</v>
      </c>
      <c r="W261" s="123">
        <f t="shared" si="123"/>
        <v>5.4690964305395768</v>
      </c>
      <c r="X261" s="123">
        <f t="shared" si="123"/>
        <v>5.2373867992743603</v>
      </c>
      <c r="Y261" s="123">
        <f t="shared" si="123"/>
        <v>0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2.4117825164513271</v>
      </c>
      <c r="C262" s="99">
        <f>RES_hhdet_fecs!C8</f>
        <v>3.7368443389936474</v>
      </c>
      <c r="D262" s="99">
        <f>RES_hhdet_fecs!D8</f>
        <v>4.5649353792916925</v>
      </c>
      <c r="E262" s="99">
        <f>RES_hhdet_fecs!E8</f>
        <v>8.0350305299567228</v>
      </c>
      <c r="F262" s="99">
        <f>RES_hhdet_fecs!F8</f>
        <v>5.4158769605681609</v>
      </c>
      <c r="G262" s="99">
        <f>RES_hhdet_fecs!G8</f>
        <v>5.2348122705745865</v>
      </c>
      <c r="H262" s="99">
        <f>RES_hhdet_fecs!H8</f>
        <v>4.6518689820833075</v>
      </c>
      <c r="I262" s="99">
        <f>RES_hhdet_fecs!I8</f>
        <v>4.0775219266434224</v>
      </c>
      <c r="J262" s="99">
        <f>RES_hhdet_fecs!J8</f>
        <v>2.7679808127757171</v>
      </c>
      <c r="K262" s="99">
        <f>RES_hhdet_fecs!K8</f>
        <v>1.2073294568722377</v>
      </c>
      <c r="L262" s="99">
        <f>RES_hhdet_fecs!L8</f>
        <v>1.4762199006304575</v>
      </c>
      <c r="M262" s="99">
        <f>RES_hhdet_fecs!M8</f>
        <v>1.6740518087662963</v>
      </c>
      <c r="N262" s="99">
        <f>RES_hhdet_fecs!N8</f>
        <v>3.9540747765012005</v>
      </c>
      <c r="O262" s="99">
        <f>RES_hhdet_fecs!O8</f>
        <v>2.6126283703971871</v>
      </c>
      <c r="P262" s="99">
        <f>RES_hhdet_fecs!P8</f>
        <v>2.7015333569777891</v>
      </c>
      <c r="Q262" s="99">
        <f>RES_hhdet_fecs!Q8</f>
        <v>4.6640429217354429</v>
      </c>
      <c r="R262" s="99">
        <f>RES_hhdet_fecs!R8</f>
        <v>6.157985185795976</v>
      </c>
      <c r="S262" s="99">
        <f>RES_hhdet_fecs!S8</f>
        <v>6.0693773420303589</v>
      </c>
      <c r="T262" s="99">
        <f>RES_hhdet_fecs!T8</f>
        <v>4.7399533026529967</v>
      </c>
      <c r="U262" s="99">
        <f>RES_hhdet_fecs!U8</f>
        <v>6.7197261007175966</v>
      </c>
      <c r="V262" s="99">
        <f>RES_hhdet_fecs!V8</f>
        <v>6.0141758195629818</v>
      </c>
      <c r="W262" s="99">
        <f>RES_hhdet_fecs!W8</f>
        <v>5.4690964305395768</v>
      </c>
      <c r="X262" s="99">
        <f>RES_hhdet_fecs!X8</f>
        <v>5.2373867992743603</v>
      </c>
      <c r="Y262" s="99">
        <f>RES_hhdet_fecs!Y8</f>
        <v>0</v>
      </c>
      <c r="DA262" s="63" t="s">
        <v>2753</v>
      </c>
    </row>
    <row r="263" spans="1:105" ht="12" customHeight="1" x14ac:dyDescent="0.25">
      <c r="A263" s="121" t="s">
        <v>55</v>
      </c>
      <c r="B263" s="123">
        <v>16.812632482478776</v>
      </c>
      <c r="C263" s="123">
        <v>16.553000545206892</v>
      </c>
      <c r="D263" s="123">
        <v>17.000291844258768</v>
      </c>
      <c r="E263" s="123">
        <v>16.861309445800959</v>
      </c>
      <c r="F263" s="123">
        <v>17.389881770218135</v>
      </c>
      <c r="G263" s="123">
        <v>16.894298932146711</v>
      </c>
      <c r="H263" s="123">
        <v>16.938873537050654</v>
      </c>
      <c r="I263" s="123">
        <v>15.653242612847349</v>
      </c>
      <c r="J263" s="123">
        <v>16.524337130700616</v>
      </c>
      <c r="K263" s="123">
        <v>17.726986510756596</v>
      </c>
      <c r="L263" s="123">
        <v>17.269087143860073</v>
      </c>
      <c r="M263" s="123">
        <v>17.009676143862478</v>
      </c>
      <c r="N263" s="123">
        <v>16.197700884852949</v>
      </c>
      <c r="O263" s="123">
        <v>16.885437937810448</v>
      </c>
      <c r="P263" s="123">
        <v>16.785124529470682</v>
      </c>
      <c r="Q263" s="123">
        <v>16.594195112060056</v>
      </c>
      <c r="R263" s="123">
        <v>17.209508437239148</v>
      </c>
      <c r="S263" s="123">
        <v>16.991730705494799</v>
      </c>
      <c r="T263" s="123">
        <v>16.147341155199072</v>
      </c>
      <c r="U263" s="123">
        <v>16.038734036166609</v>
      </c>
      <c r="V263" s="123">
        <v>15.893182734756506</v>
      </c>
      <c r="W263" s="123">
        <v>16.868162789379586</v>
      </c>
      <c r="X263" s="123">
        <v>17.3057347526921</v>
      </c>
      <c r="Y263" s="123">
        <v>0</v>
      </c>
      <c r="DA263" s="130" t="s">
        <v>2754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23.643868221771566</v>
      </c>
      <c r="C265" s="99">
        <v>23.503448214427085</v>
      </c>
      <c r="D265" s="99">
        <v>24.578885153267585</v>
      </c>
      <c r="E265" s="99">
        <v>24.658238270185741</v>
      </c>
      <c r="F265" s="99">
        <v>25.038279476326505</v>
      </c>
      <c r="G265" s="99">
        <v>24.645349365012894</v>
      </c>
      <c r="H265" s="99">
        <v>24.684059826992698</v>
      </c>
      <c r="I265" s="99">
        <v>22.688130355047427</v>
      </c>
      <c r="J265" s="99">
        <v>24.483857774310643</v>
      </c>
      <c r="K265" s="99">
        <v>26.017021018887689</v>
      </c>
      <c r="L265" s="99">
        <v>24.519403299531096</v>
      </c>
      <c r="M265" s="99">
        <v>20.46443373817446</v>
      </c>
      <c r="N265" s="99">
        <v>17.755716097658912</v>
      </c>
      <c r="O265" s="99">
        <v>24.736114138058891</v>
      </c>
      <c r="P265" s="99">
        <v>23.568461983679875</v>
      </c>
      <c r="Q265" s="99">
        <v>22.009431929131747</v>
      </c>
      <c r="R265" s="99">
        <v>21.563060977958337</v>
      </c>
      <c r="S265" s="99">
        <v>21.927294311873826</v>
      </c>
      <c r="T265" s="99">
        <v>21.389744817442278</v>
      </c>
      <c r="U265" s="99">
        <v>20.739182103099044</v>
      </c>
      <c r="V265" s="99">
        <v>20.667430407799294</v>
      </c>
      <c r="W265" s="99">
        <v>20.219000700702161</v>
      </c>
      <c r="X265" s="99">
        <v>20.597857129689405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14.594631332190941</v>
      </c>
      <c r="C266" s="99">
        <v>14.490006378543688</v>
      </c>
      <c r="D266" s="99">
        <v>15.216758583300136</v>
      </c>
      <c r="E266" s="99">
        <v>15.192866935053758</v>
      </c>
      <c r="F266" s="99">
        <v>15.473331843412497</v>
      </c>
      <c r="G266" s="99">
        <v>15.547275310613248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4.7342828950791427</v>
      </c>
      <c r="C267" s="102">
        <v>4.6683422018747338</v>
      </c>
      <c r="D267" s="102">
        <v>5.0151393267483231</v>
      </c>
      <c r="E267" s="102">
        <v>4.8775285618394824</v>
      </c>
      <c r="F267" s="102">
        <v>5.0525382852227612</v>
      </c>
      <c r="G267" s="102">
        <v>5.6374542485577583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9.8603484371118029</v>
      </c>
      <c r="C268" s="105">
        <v>9.8216641766689552</v>
      </c>
      <c r="D268" s="105">
        <v>10.20161925655181</v>
      </c>
      <c r="E268" s="105">
        <v>10.315338373214274</v>
      </c>
      <c r="F268" s="105">
        <v>10.420793558189736</v>
      </c>
      <c r="G268" s="105">
        <v>9.9098210620554887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21.273165223411418</v>
      </c>
      <c r="C269" s="102">
        <v>20.954297838959764</v>
      </c>
      <c r="D269" s="102">
        <v>21.486706035734052</v>
      </c>
      <c r="E269" s="102">
        <v>21.356185918363785</v>
      </c>
      <c r="F269" s="102">
        <v>22.002933179982264</v>
      </c>
      <c r="G269" s="102">
        <v>21.18401941649892</v>
      </c>
      <c r="H269" s="102">
        <v>21.323150041695328</v>
      </c>
      <c r="I269" s="102">
        <v>20.776191998242133</v>
      </c>
      <c r="J269" s="102">
        <v>22.061325670406344</v>
      </c>
      <c r="K269" s="102">
        <v>23.550285953880756</v>
      </c>
      <c r="L269" s="102">
        <v>22.872601407264561</v>
      </c>
      <c r="M269" s="102">
        <v>22.624407846449632</v>
      </c>
      <c r="N269" s="102">
        <v>21.297960290319374</v>
      </c>
      <c r="O269" s="102">
        <v>20.971727180203295</v>
      </c>
      <c r="P269" s="102">
        <v>20.855327869325926</v>
      </c>
      <c r="Q269" s="102">
        <v>20.839267560815617</v>
      </c>
      <c r="R269" s="102">
        <v>21.401397394277275</v>
      </c>
      <c r="S269" s="102">
        <v>20.993063583276257</v>
      </c>
      <c r="T269" s="102">
        <v>20.017852574588396</v>
      </c>
      <c r="U269" s="102">
        <v>19.821367672609821</v>
      </c>
      <c r="V269" s="102">
        <v>19.511128621824039</v>
      </c>
      <c r="W269" s="102">
        <v>20.296048087530284</v>
      </c>
      <c r="X269" s="102">
        <v>20.637324724741852</v>
      </c>
      <c r="Y269" s="102">
        <v>0</v>
      </c>
      <c r="DA269" s="131" t="s">
        <v>2760</v>
      </c>
    </row>
    <row r="270" spans="1:105" ht="12" customHeight="1" x14ac:dyDescent="0.25">
      <c r="A270" s="107" t="s">
        <v>121</v>
      </c>
      <c r="B270" s="105">
        <v>14.274072359717897</v>
      </c>
      <c r="C270" s="105">
        <v>14.045963263362349</v>
      </c>
      <c r="D270" s="105">
        <v>14.43955442930873</v>
      </c>
      <c r="E270" s="105">
        <v>14.293215562889316</v>
      </c>
      <c r="F270" s="105">
        <v>14.757354628319449</v>
      </c>
      <c r="G270" s="105">
        <v>14.440320928625402</v>
      </c>
      <c r="H270" s="105">
        <v>14.57021273552478</v>
      </c>
      <c r="I270" s="105">
        <v>14.446022611600915</v>
      </c>
      <c r="J270" s="105">
        <v>15.315753515218363</v>
      </c>
      <c r="K270" s="105">
        <v>16.382889573102293</v>
      </c>
      <c r="L270" s="105">
        <v>15.939672378904406</v>
      </c>
      <c r="M270" s="105">
        <v>15.717316408305747</v>
      </c>
      <c r="N270" s="105">
        <v>14.732979046744523</v>
      </c>
      <c r="O270" s="105">
        <v>14.974963250557273</v>
      </c>
      <c r="P270" s="105">
        <v>14.976954217431672</v>
      </c>
      <c r="Q270" s="105">
        <v>14.973110772659627</v>
      </c>
      <c r="R270" s="105">
        <v>15.634651915972695</v>
      </c>
      <c r="S270" s="105">
        <v>15.531129897514413</v>
      </c>
      <c r="T270" s="105">
        <v>14.811286984754789</v>
      </c>
      <c r="U270" s="105">
        <v>14.733420823083447</v>
      </c>
      <c r="V270" s="105">
        <v>14.673333275463191</v>
      </c>
      <c r="W270" s="105">
        <v>15.79816523596948</v>
      </c>
      <c r="X270" s="105">
        <v>16.284383630249238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4.2742554558548962</v>
      </c>
      <c r="C271" s="99">
        <v>4.1682170416912143</v>
      </c>
      <c r="D271" s="99">
        <v>4.3772214810669636</v>
      </c>
      <c r="E271" s="99">
        <v>4.2017420897002715</v>
      </c>
      <c r="F271" s="99">
        <v>4.4205865269526043</v>
      </c>
      <c r="G271" s="99">
        <v>4.8151340242747294</v>
      </c>
      <c r="H271" s="99">
        <v>4.3571987144588373</v>
      </c>
      <c r="I271" s="99">
        <v>4.2939613407212773</v>
      </c>
      <c r="J271" s="99">
        <v>4.4780928840446341</v>
      </c>
      <c r="K271" s="99">
        <v>4.8245552525680662</v>
      </c>
      <c r="L271" s="99">
        <v>4.7206966906405947</v>
      </c>
      <c r="M271" s="99">
        <v>4.5641283251885989</v>
      </c>
      <c r="N271" s="99">
        <v>3.6115100424801474</v>
      </c>
      <c r="O271" s="99">
        <v>3.8772294183623863</v>
      </c>
      <c r="P271" s="99">
        <v>3.7643438418037629</v>
      </c>
      <c r="Q271" s="99">
        <v>3.5751116427105556</v>
      </c>
      <c r="R271" s="99">
        <v>4.1226631934952209</v>
      </c>
      <c r="S271" s="99">
        <v>4.0685844495661376</v>
      </c>
      <c r="T271" s="99">
        <v>3.5666578462504321</v>
      </c>
      <c r="U271" s="99">
        <v>3.2206219051628207</v>
      </c>
      <c r="V271" s="99">
        <v>2.9917077162184382</v>
      </c>
      <c r="W271" s="99">
        <v>3.8270654108274345</v>
      </c>
      <c r="X271" s="99">
        <v>3.9502142480537428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9.9998169038630014</v>
      </c>
      <c r="C272" s="99">
        <v>9.8777462216711349</v>
      </c>
      <c r="D272" s="99">
        <v>10.062332948241769</v>
      </c>
      <c r="E272" s="99">
        <v>10.091473473189048</v>
      </c>
      <c r="F272" s="99">
        <v>10.336768101366845</v>
      </c>
      <c r="G272" s="99">
        <v>9.6251869043506701</v>
      </c>
      <c r="H272" s="99">
        <v>10.213014021065947</v>
      </c>
      <c r="I272" s="99">
        <v>10.152061270879638</v>
      </c>
      <c r="J272" s="99">
        <v>10.837660631173726</v>
      </c>
      <c r="K272" s="99">
        <v>11.558334320534225</v>
      </c>
      <c r="L272" s="99">
        <v>11.218975688263814</v>
      </c>
      <c r="M272" s="99">
        <v>11.153188083117147</v>
      </c>
      <c r="N272" s="99">
        <v>11.121469004264377</v>
      </c>
      <c r="O272" s="99">
        <v>11.097733832194889</v>
      </c>
      <c r="P272" s="99">
        <v>11.212610375627909</v>
      </c>
      <c r="Q272" s="99">
        <v>11.397999129949072</v>
      </c>
      <c r="R272" s="99">
        <v>11.511988722477476</v>
      </c>
      <c r="S272" s="99">
        <v>11.462545447948276</v>
      </c>
      <c r="T272" s="99">
        <v>11.24462913850436</v>
      </c>
      <c r="U272" s="99">
        <v>11.512798917920627</v>
      </c>
      <c r="V272" s="99">
        <v>11.681625559244756</v>
      </c>
      <c r="W272" s="99">
        <v>11.971099825142048</v>
      </c>
      <c r="X272" s="99">
        <v>12.334169382195494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7.9263422485143931</v>
      </c>
      <c r="C273" s="123">
        <v>7.7075559902021311</v>
      </c>
      <c r="D273" s="123">
        <v>8.6805946157404801</v>
      </c>
      <c r="E273" s="123">
        <v>8.3808458462231119</v>
      </c>
      <c r="F273" s="123">
        <v>8.9729910768071957</v>
      </c>
      <c r="G273" s="123">
        <v>8.7381703830000568</v>
      </c>
      <c r="H273" s="123">
        <v>8.857887829398992</v>
      </c>
      <c r="I273" s="123">
        <v>8.3307809735872951</v>
      </c>
      <c r="J273" s="123">
        <v>8.2839583899101275</v>
      </c>
      <c r="K273" s="123">
        <v>8.6284704847817615</v>
      </c>
      <c r="L273" s="123">
        <v>8.2382562433388564</v>
      </c>
      <c r="M273" s="123">
        <v>7.7618985666125004</v>
      </c>
      <c r="N273" s="123">
        <v>7.4809214382019062</v>
      </c>
      <c r="O273" s="123">
        <v>8.3515642244893407</v>
      </c>
      <c r="P273" s="123">
        <v>8.4174890451460183</v>
      </c>
      <c r="Q273" s="123">
        <v>8.2111566523138038</v>
      </c>
      <c r="R273" s="123">
        <v>8.4590021978052743</v>
      </c>
      <c r="S273" s="123">
        <v>8.3274684534075387</v>
      </c>
      <c r="T273" s="123">
        <v>8.5333017246288776</v>
      </c>
      <c r="U273" s="123">
        <v>8.7255505321108284</v>
      </c>
      <c r="V273" s="123">
        <v>9.8422558131576565</v>
      </c>
      <c r="W273" s="123">
        <v>9.3470054737228061</v>
      </c>
      <c r="X273" s="123">
        <v>9.2791499020345505</v>
      </c>
      <c r="Y273" s="123">
        <v>0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9.9928334179623075</v>
      </c>
      <c r="C275" s="99">
        <v>10.021953203076555</v>
      </c>
      <c r="D275" s="99">
        <v>10.604684108709957</v>
      </c>
      <c r="E275" s="99">
        <v>10.206065990383356</v>
      </c>
      <c r="F275" s="99">
        <v>11.602937536061658</v>
      </c>
      <c r="G275" s="99">
        <v>10.736500287009095</v>
      </c>
      <c r="H275" s="99">
        <v>10.636564352785536</v>
      </c>
      <c r="I275" s="99">
        <v>10.919028973568544</v>
      </c>
      <c r="J275" s="99">
        <v>10.95987785103855</v>
      </c>
      <c r="K275" s="99">
        <v>9.6103768311411919</v>
      </c>
      <c r="L275" s="99">
        <v>11.871576493588121</v>
      </c>
      <c r="M275" s="99">
        <v>11.04348511397043</v>
      </c>
      <c r="N275" s="99">
        <v>3.4407685977953646</v>
      </c>
      <c r="O275" s="99">
        <v>12.35698593197071</v>
      </c>
      <c r="P275" s="99">
        <v>11.902513784371786</v>
      </c>
      <c r="Q275" s="99">
        <v>10.342232327133681</v>
      </c>
      <c r="R275" s="99">
        <v>9.6396267909974487</v>
      </c>
      <c r="S275" s="99">
        <v>9.4689422198666069</v>
      </c>
      <c r="T275" s="99">
        <v>11.280013502529373</v>
      </c>
      <c r="U275" s="99">
        <v>11.511851049720285</v>
      </c>
      <c r="V275" s="99">
        <v>13.024883586443332</v>
      </c>
      <c r="W275" s="99">
        <v>12.36932878350815</v>
      </c>
      <c r="X275" s="99">
        <v>11.439180465270901</v>
      </c>
      <c r="Y275" s="99">
        <v>0</v>
      </c>
      <c r="DA275" s="63" t="s">
        <v>2766</v>
      </c>
    </row>
    <row r="276" spans="1:105" ht="12" customHeight="1" x14ac:dyDescent="0.25">
      <c r="A276" s="109" t="s">
        <v>120</v>
      </c>
      <c r="B276" s="110">
        <v>7.8335732164624901</v>
      </c>
      <c r="C276" s="110">
        <v>7.6036074237850864</v>
      </c>
      <c r="D276" s="110">
        <v>8.5941220454165297</v>
      </c>
      <c r="E276" s="110">
        <v>8.2988110860664808</v>
      </c>
      <c r="F276" s="110">
        <v>8.8547467850573298</v>
      </c>
      <c r="G276" s="110">
        <v>8.6486165460726347</v>
      </c>
      <c r="H276" s="110">
        <v>8.7746070046660805</v>
      </c>
      <c r="I276" s="110">
        <v>8.2020053759939131</v>
      </c>
      <c r="J276" s="110">
        <v>8.1514215171449766</v>
      </c>
      <c r="K276" s="110">
        <v>8.5806066165020525</v>
      </c>
      <c r="L276" s="110">
        <v>8.062382235414292</v>
      </c>
      <c r="M276" s="110">
        <v>7.6043962586960587</v>
      </c>
      <c r="N276" s="110">
        <v>7.6958782880440513</v>
      </c>
      <c r="O276" s="110">
        <v>7.8916052580804514</v>
      </c>
      <c r="P276" s="110">
        <v>7.9470474585994895</v>
      </c>
      <c r="Q276" s="110">
        <v>7.9048282978153948</v>
      </c>
      <c r="R276" s="110">
        <v>8.2868663907523352</v>
      </c>
      <c r="S276" s="110">
        <v>8.1439606916469316</v>
      </c>
      <c r="T276" s="110">
        <v>8.0368030840147284</v>
      </c>
      <c r="U276" s="110">
        <v>8.1562183352870115</v>
      </c>
      <c r="V276" s="110">
        <v>9.1070111312791067</v>
      </c>
      <c r="W276" s="110">
        <v>8.5859302529715826</v>
      </c>
      <c r="X276" s="110">
        <v>8.7080523616217516</v>
      </c>
      <c r="Y276" s="110">
        <v>0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73.1932195058953</v>
      </c>
      <c r="C278" s="118">
        <f t="shared" si="124"/>
        <v>84.088295068810581</v>
      </c>
      <c r="D278" s="118">
        <f t="shared" si="124"/>
        <v>62.409702404369703</v>
      </c>
      <c r="E278" s="118">
        <f t="shared" si="124"/>
        <v>82.185458349018532</v>
      </c>
      <c r="F278" s="118">
        <f t="shared" si="124"/>
        <v>94.605363988195549</v>
      </c>
      <c r="G278" s="118">
        <f t="shared" si="124"/>
        <v>103.3957788293513</v>
      </c>
      <c r="H278" s="118">
        <f t="shared" si="124"/>
        <v>57.552495757713523</v>
      </c>
      <c r="I278" s="118">
        <f t="shared" si="124"/>
        <v>63.073634235546017</v>
      </c>
      <c r="J278" s="118">
        <f t="shared" si="124"/>
        <v>131.66839320595398</v>
      </c>
      <c r="K278" s="118">
        <f t="shared" si="124"/>
        <v>87.050147505055321</v>
      </c>
      <c r="L278" s="118">
        <f t="shared" si="124"/>
        <v>81.630166655891955</v>
      </c>
      <c r="M278" s="118">
        <f t="shared" si="124"/>
        <v>110.23303884952283</v>
      </c>
      <c r="N278" s="118">
        <f t="shared" si="124"/>
        <v>40.20060050943615</v>
      </c>
      <c r="O278" s="118">
        <f t="shared" si="124"/>
        <v>49.660219853994889</v>
      </c>
      <c r="P278" s="118">
        <f t="shared" si="124"/>
        <v>78.965947008133682</v>
      </c>
      <c r="Q278" s="118">
        <f t="shared" si="124"/>
        <v>106.53334489714446</v>
      </c>
      <c r="R278" s="118">
        <f t="shared" ref="R278:V278" si="125">R279+R282+R284+R294</f>
        <v>70.55910571966777</v>
      </c>
      <c r="S278" s="118">
        <f t="shared" si="125"/>
        <v>97.50442712645841</v>
      </c>
      <c r="T278" s="118">
        <f t="shared" si="125"/>
        <v>81.748772917981512</v>
      </c>
      <c r="U278" s="118">
        <f t="shared" si="125"/>
        <v>87.741281707936537</v>
      </c>
      <c r="V278" s="118">
        <f t="shared" si="125"/>
        <v>87.392156319100991</v>
      </c>
      <c r="W278" s="118">
        <f t="shared" ref="W278:Y278" si="126">W279+W282+W284+W294</f>
        <v>98.548416020248538</v>
      </c>
      <c r="X278" s="118">
        <f t="shared" si="126"/>
        <v>88.805507838130154</v>
      </c>
      <c r="Y278" s="118">
        <f t="shared" si="126"/>
        <v>0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50.780162825227258</v>
      </c>
      <c r="C279" s="123">
        <f t="shared" si="127"/>
        <v>59.51767991361794</v>
      </c>
      <c r="D279" s="123">
        <f t="shared" si="127"/>
        <v>35.13606083350161</v>
      </c>
      <c r="E279" s="123">
        <f t="shared" si="127"/>
        <v>48.684372372669785</v>
      </c>
      <c r="F279" s="123">
        <f t="shared" si="127"/>
        <v>64.938031528762522</v>
      </c>
      <c r="G279" s="123">
        <f t="shared" si="127"/>
        <v>74.38153043885417</v>
      </c>
      <c r="H279" s="123">
        <f t="shared" si="127"/>
        <v>28.367706576485229</v>
      </c>
      <c r="I279" s="123">
        <f t="shared" si="127"/>
        <v>34.670780192458054</v>
      </c>
      <c r="J279" s="123">
        <f t="shared" si="127"/>
        <v>105.30308899763625</v>
      </c>
      <c r="K279" s="123">
        <f t="shared" si="127"/>
        <v>62.798340203500572</v>
      </c>
      <c r="L279" s="123">
        <f t="shared" si="127"/>
        <v>57.051071794181674</v>
      </c>
      <c r="M279" s="123">
        <f t="shared" si="127"/>
        <v>85.499737845728134</v>
      </c>
      <c r="N279" s="123">
        <f t="shared" si="127"/>
        <v>9.1264842517024807</v>
      </c>
      <c r="O279" s="123">
        <f t="shared" si="127"/>
        <v>21.308089580380191</v>
      </c>
      <c r="P279" s="123">
        <f t="shared" si="127"/>
        <v>49.684309479712205</v>
      </c>
      <c r="Q279" s="123">
        <f t="shared" si="127"/>
        <v>69.924045049782563</v>
      </c>
      <c r="R279" s="123">
        <f t="shared" ref="R279:V279" si="128">SUM(R280:R281)</f>
        <v>27.540204409957653</v>
      </c>
      <c r="S279" s="123">
        <f t="shared" si="128"/>
        <v>54.678801191158094</v>
      </c>
      <c r="T279" s="123">
        <f t="shared" si="128"/>
        <v>44.083926001329147</v>
      </c>
      <c r="U279" s="123">
        <f t="shared" si="128"/>
        <v>42.414529727315973</v>
      </c>
      <c r="V279" s="123">
        <f t="shared" si="128"/>
        <v>43.630782312954956</v>
      </c>
      <c r="W279" s="123">
        <f t="shared" ref="W279:Y279" si="129">SUM(W280:W281)</f>
        <v>56.038234354193406</v>
      </c>
      <c r="X279" s="123">
        <f t="shared" si="129"/>
        <v>46.496203156595165</v>
      </c>
      <c r="Y279" s="123">
        <f t="shared" si="129"/>
        <v>0</v>
      </c>
      <c r="DA279" s="130" t="s">
        <v>2917</v>
      </c>
    </row>
    <row r="280" spans="1:105" ht="12" customHeight="1" x14ac:dyDescent="0.25">
      <c r="A280" s="97" t="s">
        <v>51</v>
      </c>
      <c r="B280" s="99">
        <v>50.29314200879093</v>
      </c>
      <c r="C280" s="99">
        <v>58.970256074158911</v>
      </c>
      <c r="D280" s="99">
        <v>34.80337855259895</v>
      </c>
      <c r="E280" s="99">
        <v>48.249737568184813</v>
      </c>
      <c r="F280" s="99">
        <v>64.320932315706287</v>
      </c>
      <c r="G280" s="99">
        <v>73.684621957576795</v>
      </c>
      <c r="H280" s="99">
        <v>28.108640432426334</v>
      </c>
      <c r="I280" s="99">
        <v>34.373779964717137</v>
      </c>
      <c r="J280" s="99">
        <v>104.39877670030923</v>
      </c>
      <c r="K280" s="99">
        <v>62.233237874225431</v>
      </c>
      <c r="L280" s="99">
        <v>56.566163202036414</v>
      </c>
      <c r="M280" s="99">
        <v>84.775136507015262</v>
      </c>
      <c r="N280" s="99">
        <v>9.0576327440033637</v>
      </c>
      <c r="O280" s="99">
        <v>21.131829326486699</v>
      </c>
      <c r="P280" s="99">
        <v>49.26154681839872</v>
      </c>
      <c r="Q280" s="99">
        <v>69.361867756511842</v>
      </c>
      <c r="R280" s="99">
        <v>27.320100507573851</v>
      </c>
      <c r="S280" s="99">
        <v>54.243966132152913</v>
      </c>
      <c r="T280" s="99">
        <v>43.734736201614055</v>
      </c>
      <c r="U280" s="99">
        <v>42.079562195890453</v>
      </c>
      <c r="V280" s="99">
        <v>43.286892174302551</v>
      </c>
      <c r="W280" s="99">
        <v>55.596986958867348</v>
      </c>
      <c r="X280" s="99">
        <v>46.130094827133291</v>
      </c>
      <c r="Y280" s="99">
        <v>0</v>
      </c>
      <c r="DA280" s="63" t="s">
        <v>2918</v>
      </c>
    </row>
    <row r="281" spans="1:105" ht="12" customHeight="1" x14ac:dyDescent="0.25">
      <c r="A281" s="97" t="s">
        <v>53</v>
      </c>
      <c r="B281" s="99">
        <v>0.48702081643632544</v>
      </c>
      <c r="C281" s="99">
        <v>0.54742383945902739</v>
      </c>
      <c r="D281" s="99">
        <v>0.3326822809026605</v>
      </c>
      <c r="E281" s="99">
        <v>0.43463480448497188</v>
      </c>
      <c r="F281" s="99">
        <v>0.61709921305623783</v>
      </c>
      <c r="G281" s="99">
        <v>0.6969084812773706</v>
      </c>
      <c r="H281" s="99">
        <v>0.25906614405889417</v>
      </c>
      <c r="I281" s="99">
        <v>0.29700022774091933</v>
      </c>
      <c r="J281" s="99">
        <v>0.90431229732702023</v>
      </c>
      <c r="K281" s="99">
        <v>0.56510232927514381</v>
      </c>
      <c r="L281" s="99">
        <v>0.48490859214526105</v>
      </c>
      <c r="M281" s="99">
        <v>0.72460133871287369</v>
      </c>
      <c r="N281" s="99">
        <v>6.8851507699116535E-2</v>
      </c>
      <c r="O281" s="99">
        <v>0.17626025389349256</v>
      </c>
      <c r="P281" s="99">
        <v>0.42276266131348583</v>
      </c>
      <c r="Q281" s="99">
        <v>0.56217729327072408</v>
      </c>
      <c r="R281" s="99">
        <v>0.22010390238380267</v>
      </c>
      <c r="S281" s="99">
        <v>0.43483505900518327</v>
      </c>
      <c r="T281" s="99">
        <v>0.34918979971508984</v>
      </c>
      <c r="U281" s="99">
        <v>0.33496753142551733</v>
      </c>
      <c r="V281" s="99">
        <v>0.34389013865240708</v>
      </c>
      <c r="W281" s="99">
        <v>0.44124739532605983</v>
      </c>
      <c r="X281" s="99">
        <v>0.36610832946187</v>
      </c>
      <c r="Y281" s="99">
        <v>0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4.1230148478164939</v>
      </c>
      <c r="C282" s="123">
        <f t="shared" si="130"/>
        <v>6.6269167933799213</v>
      </c>
      <c r="D282" s="123">
        <f t="shared" si="130"/>
        <v>8.3050514293663049</v>
      </c>
      <c r="E282" s="123">
        <f t="shared" si="130"/>
        <v>14.825025295131855</v>
      </c>
      <c r="F282" s="123">
        <f t="shared" si="130"/>
        <v>10.18910339105115</v>
      </c>
      <c r="G282" s="123">
        <f t="shared" si="130"/>
        <v>10.181357215664251</v>
      </c>
      <c r="H282" s="123">
        <f t="shared" si="130"/>
        <v>9.7953055545015619</v>
      </c>
      <c r="I282" s="123">
        <f t="shared" si="130"/>
        <v>9.375286010525226</v>
      </c>
      <c r="J282" s="123">
        <f t="shared" si="130"/>
        <v>6.5705012827854778</v>
      </c>
      <c r="K282" s="123">
        <f t="shared" si="130"/>
        <v>3.2453426899578304</v>
      </c>
      <c r="L282" s="123">
        <f t="shared" si="130"/>
        <v>4.2840715295737066</v>
      </c>
      <c r="M282" s="123">
        <f t="shared" si="130"/>
        <v>4.9579637218469177</v>
      </c>
      <c r="N282" s="123">
        <f t="shared" si="130"/>
        <v>12.032640841803451</v>
      </c>
      <c r="O282" s="123">
        <f t="shared" si="130"/>
        <v>8.5203023886633069</v>
      </c>
      <c r="P282" s="123">
        <f t="shared" si="130"/>
        <v>9.3125602096756204</v>
      </c>
      <c r="Q282" s="123">
        <f t="shared" si="130"/>
        <v>16.676328819885381</v>
      </c>
      <c r="R282" s="123">
        <f t="shared" si="130"/>
        <v>22.34933491503158</v>
      </c>
      <c r="S282" s="123">
        <f t="shared" si="130"/>
        <v>22.263561670076232</v>
      </c>
      <c r="T282" s="123">
        <f t="shared" si="130"/>
        <v>17.524279697757834</v>
      </c>
      <c r="U282" s="123">
        <f t="shared" si="130"/>
        <v>24.950450134699533</v>
      </c>
      <c r="V282" s="123">
        <f t="shared" si="130"/>
        <v>22.448668410350564</v>
      </c>
      <c r="W282" s="123">
        <f t="shared" si="130"/>
        <v>20.555229406644749</v>
      </c>
      <c r="X282" s="123">
        <f t="shared" si="130"/>
        <v>19.817063556732457</v>
      </c>
      <c r="Y282" s="123">
        <f t="shared" si="130"/>
        <v>0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4.1230148478164939</v>
      </c>
      <c r="C283" s="99">
        <f>RES_hhdet_tess!C8</f>
        <v>6.6269167933799213</v>
      </c>
      <c r="D283" s="99">
        <f>RES_hhdet_tess!D8</f>
        <v>8.3050514293663049</v>
      </c>
      <c r="E283" s="99">
        <f>RES_hhdet_tess!E8</f>
        <v>14.825025295131855</v>
      </c>
      <c r="F283" s="99">
        <f>RES_hhdet_tess!F8</f>
        <v>10.18910339105115</v>
      </c>
      <c r="G283" s="99">
        <f>RES_hhdet_tess!G8</f>
        <v>10.181357215664251</v>
      </c>
      <c r="H283" s="99">
        <f>RES_hhdet_tess!H8</f>
        <v>9.7953055545015619</v>
      </c>
      <c r="I283" s="99">
        <f>RES_hhdet_tess!I8</f>
        <v>9.375286010525226</v>
      </c>
      <c r="J283" s="99">
        <f>RES_hhdet_tess!J8</f>
        <v>6.5705012827854778</v>
      </c>
      <c r="K283" s="99">
        <f>RES_hhdet_tess!K8</f>
        <v>3.2453426899578304</v>
      </c>
      <c r="L283" s="99">
        <f>RES_hhdet_tess!L8</f>
        <v>4.2840715295737066</v>
      </c>
      <c r="M283" s="99">
        <f>RES_hhdet_tess!M8</f>
        <v>4.9579637218469177</v>
      </c>
      <c r="N283" s="99">
        <f>RES_hhdet_tess!N8</f>
        <v>12.032640841803451</v>
      </c>
      <c r="O283" s="99">
        <f>RES_hhdet_tess!O8</f>
        <v>8.5203023886633069</v>
      </c>
      <c r="P283" s="99">
        <f>RES_hhdet_tess!P8</f>
        <v>9.3125602096756204</v>
      </c>
      <c r="Q283" s="99">
        <f>RES_hhdet_tess!Q8</f>
        <v>16.676328819885381</v>
      </c>
      <c r="R283" s="99">
        <f>RES_hhdet_tess!R8</f>
        <v>22.34933491503158</v>
      </c>
      <c r="S283" s="99">
        <f>RES_hhdet_tess!S8</f>
        <v>22.263561670076232</v>
      </c>
      <c r="T283" s="99">
        <f>RES_hhdet_tess!T8</f>
        <v>17.524279697757834</v>
      </c>
      <c r="U283" s="99">
        <f>RES_hhdet_tess!U8</f>
        <v>24.950450134699533</v>
      </c>
      <c r="V283" s="99">
        <f>RES_hhdet_tess!V8</f>
        <v>22.448668410350564</v>
      </c>
      <c r="W283" s="99">
        <f>RES_hhdet_tess!W8</f>
        <v>20.555229406644749</v>
      </c>
      <c r="X283" s="99">
        <f>RES_hhdet_tess!X8</f>
        <v>19.817063556732457</v>
      </c>
      <c r="Y283" s="99">
        <f>RES_hhdet_tess!Y8</f>
        <v>0</v>
      </c>
      <c r="DA283" s="63" t="s">
        <v>2921</v>
      </c>
    </row>
    <row r="284" spans="1:105" ht="12" customHeight="1" x14ac:dyDescent="0.25">
      <c r="A284" s="121" t="s">
        <v>55</v>
      </c>
      <c r="B284" s="123">
        <v>12.512884210792732</v>
      </c>
      <c r="C284" s="123">
        <v>12.328117060484567</v>
      </c>
      <c r="D284" s="123">
        <v>12.639455122127123</v>
      </c>
      <c r="E284" s="123">
        <v>12.565259421006289</v>
      </c>
      <c r="F284" s="123">
        <v>12.940314579614869</v>
      </c>
      <c r="G284" s="123">
        <v>12.461997372271389</v>
      </c>
      <c r="H284" s="123">
        <v>12.841854197879956</v>
      </c>
      <c r="I284" s="123">
        <v>12.798883870411299</v>
      </c>
      <c r="J284" s="123">
        <v>13.599501374478422</v>
      </c>
      <c r="K284" s="123">
        <v>14.535374006212681</v>
      </c>
      <c r="L284" s="123">
        <v>14.134116222176985</v>
      </c>
      <c r="M284" s="123">
        <v>13.968351519839082</v>
      </c>
      <c r="N284" s="123">
        <v>13.365574371280308</v>
      </c>
      <c r="O284" s="123">
        <v>13.611042401423649</v>
      </c>
      <c r="P284" s="123">
        <v>13.694508445979841</v>
      </c>
      <c r="Q284" s="123">
        <v>13.772124030294338</v>
      </c>
      <c r="R284" s="123">
        <v>14.272948941777443</v>
      </c>
      <c r="S284" s="123">
        <v>14.229182885222313</v>
      </c>
      <c r="T284" s="123">
        <v>13.690680650032595</v>
      </c>
      <c r="U284" s="123">
        <v>13.759220253797498</v>
      </c>
      <c r="V284" s="123">
        <v>13.811448939721505</v>
      </c>
      <c r="W284" s="123">
        <v>14.75062548663535</v>
      </c>
      <c r="X284" s="123">
        <v>15.236046994513414</v>
      </c>
      <c r="Y284" s="123">
        <v>0</v>
      </c>
      <c r="DA284" s="130" t="s">
        <v>2922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12.329026524909091</v>
      </c>
      <c r="C286" s="99">
        <v>12.25580491925051</v>
      </c>
      <c r="D286" s="99">
        <v>12.816588392600377</v>
      </c>
      <c r="E286" s="99">
        <v>12.857966845319773</v>
      </c>
      <c r="F286" s="99">
        <v>13.0561382302691</v>
      </c>
      <c r="G286" s="99">
        <v>12.851245963090916</v>
      </c>
      <c r="H286" s="99">
        <v>13.17843359510473</v>
      </c>
      <c r="I286" s="99">
        <v>12.581129538381939</v>
      </c>
      <c r="J286" s="99">
        <v>13.588596416581119</v>
      </c>
      <c r="K286" s="99">
        <v>14.439505483417504</v>
      </c>
      <c r="L286" s="99">
        <v>13.640001145517989</v>
      </c>
      <c r="M286" s="99">
        <v>11.38910744349478</v>
      </c>
      <c r="N286" s="99">
        <v>10.12194972698018</v>
      </c>
      <c r="O286" s="99">
        <v>15.10621094644568</v>
      </c>
      <c r="P286" s="99">
        <v>14.689330644090639</v>
      </c>
      <c r="Q286" s="99">
        <v>13.844450963310264</v>
      </c>
      <c r="R286" s="99">
        <v>13.563673123842856</v>
      </c>
      <c r="S286" s="99">
        <v>14.011507312806765</v>
      </c>
      <c r="T286" s="99">
        <v>13.87364452433204</v>
      </c>
      <c r="U286" s="99">
        <v>13.895492109342443</v>
      </c>
      <c r="V286" s="99">
        <v>14.271812821071453</v>
      </c>
      <c r="W286" s="99">
        <v>14.553844961920126</v>
      </c>
      <c r="X286" s="99">
        <v>15.155322749807789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12.329026524909091</v>
      </c>
      <c r="C287" s="99">
        <v>12.255957681200828</v>
      </c>
      <c r="D287" s="99">
        <v>12.816749116252996</v>
      </c>
      <c r="E287" s="99">
        <v>12.85871149857908</v>
      </c>
      <c r="F287" s="99">
        <v>13.055424996342907</v>
      </c>
      <c r="G287" s="99">
        <v>12.849455233228445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2.4686780877972905</v>
      </c>
      <c r="C288" s="102">
        <v>2.4342935045318739</v>
      </c>
      <c r="D288" s="102">
        <v>2.6151298597011858</v>
      </c>
      <c r="E288" s="102">
        <v>2.5433731253648024</v>
      </c>
      <c r="F288" s="102">
        <v>2.6346314381531726</v>
      </c>
      <c r="G288" s="102">
        <v>2.9396341711729566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9.8603484371118029</v>
      </c>
      <c r="C289" s="105">
        <v>9.8216641766689552</v>
      </c>
      <c r="D289" s="105">
        <v>10.20161925655181</v>
      </c>
      <c r="E289" s="105">
        <v>10.315338373214274</v>
      </c>
      <c r="F289" s="105">
        <v>10.420793558189736</v>
      </c>
      <c r="G289" s="105">
        <v>9.9098210620554887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12.514200034507169</v>
      </c>
      <c r="C290" s="102">
        <v>12.326622389544557</v>
      </c>
      <c r="D290" s="102">
        <v>12.639818033186355</v>
      </c>
      <c r="E290" s="102">
        <v>12.563037975299091</v>
      </c>
      <c r="F290" s="102">
        <v>12.943494974465175</v>
      </c>
      <c r="G290" s="102">
        <v>12.461758921573356</v>
      </c>
      <c r="H290" s="102">
        <v>12.840688856403879</v>
      </c>
      <c r="I290" s="102">
        <v>12.794021908311947</v>
      </c>
      <c r="J290" s="102">
        <v>13.589766514473869</v>
      </c>
      <c r="K290" s="102">
        <v>14.526430941529425</v>
      </c>
      <c r="L290" s="102">
        <v>14.130268340668456</v>
      </c>
      <c r="M290" s="102">
        <v>13.980192896969527</v>
      </c>
      <c r="N290" s="102">
        <v>13.377775858246999</v>
      </c>
      <c r="O290" s="102">
        <v>13.618561102128185</v>
      </c>
      <c r="P290" s="102">
        <v>13.705219021266307</v>
      </c>
      <c r="Q290" s="102">
        <v>13.751139814898252</v>
      </c>
      <c r="R290" s="102">
        <v>14.242372197973813</v>
      </c>
      <c r="S290" s="102">
        <v>14.195108659668945</v>
      </c>
      <c r="T290" s="102">
        <v>13.645666720947766</v>
      </c>
      <c r="U290" s="102">
        <v>13.749972829527669</v>
      </c>
      <c r="V290" s="102">
        <v>13.825616527834088</v>
      </c>
      <c r="W290" s="102">
        <v>14.76940709638952</v>
      </c>
      <c r="X290" s="102">
        <v>15.219521652776553</v>
      </c>
      <c r="Y290" s="102">
        <v>0</v>
      </c>
      <c r="DA290" s="131" t="s">
        <v>2928</v>
      </c>
    </row>
    <row r="291" spans="1:105" ht="12" customHeight="1" x14ac:dyDescent="0.25">
      <c r="A291" s="107" t="s">
        <v>121</v>
      </c>
      <c r="B291" s="105">
        <v>12.514200034507168</v>
      </c>
      <c r="C291" s="105">
        <v>12.329750956235069</v>
      </c>
      <c r="D291" s="105">
        <v>12.637297034280698</v>
      </c>
      <c r="E291" s="105">
        <v>12.56321403961185</v>
      </c>
      <c r="F291" s="105">
        <v>12.937253838426816</v>
      </c>
      <c r="G291" s="105">
        <v>12.457778467690995</v>
      </c>
      <c r="H291" s="105">
        <v>12.839667671344101</v>
      </c>
      <c r="I291" s="105">
        <v>12.800775926483192</v>
      </c>
      <c r="J291" s="105">
        <v>13.601615603728538</v>
      </c>
      <c r="K291" s="105">
        <v>14.53771492715315</v>
      </c>
      <c r="L291" s="105">
        <v>14.136639886370359</v>
      </c>
      <c r="M291" s="105">
        <v>13.974442759774556</v>
      </c>
      <c r="N291" s="105">
        <v>13.37354051641374</v>
      </c>
      <c r="O291" s="105">
        <v>13.598683250108181</v>
      </c>
      <c r="P291" s="105">
        <v>13.683649690254809</v>
      </c>
      <c r="Q291" s="105">
        <v>13.779617892038468</v>
      </c>
      <c r="R291" s="105">
        <v>14.287788049004705</v>
      </c>
      <c r="S291" s="105">
        <v>14.242445073995272</v>
      </c>
      <c r="T291" s="105">
        <v>13.705143032305434</v>
      </c>
      <c r="U291" s="105">
        <v>13.761745351358064</v>
      </c>
      <c r="V291" s="105">
        <v>13.804501492141016</v>
      </c>
      <c r="W291" s="105">
        <v>14.745795474184156</v>
      </c>
      <c r="X291" s="105">
        <v>15.241496223210117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2.5143831306441657</v>
      </c>
      <c r="C292" s="99">
        <v>2.4520047345639306</v>
      </c>
      <c r="D292" s="99">
        <v>2.5749640860389329</v>
      </c>
      <c r="E292" s="99">
        <v>2.471740566422802</v>
      </c>
      <c r="F292" s="99">
        <v>2.6004857370599712</v>
      </c>
      <c r="G292" s="99">
        <v>2.8325915633403214</v>
      </c>
      <c r="H292" s="99">
        <v>2.6266536502781541</v>
      </c>
      <c r="I292" s="99">
        <v>2.6487146556035519</v>
      </c>
      <c r="J292" s="99">
        <v>2.7639549725548123</v>
      </c>
      <c r="K292" s="99">
        <v>2.9793806066189235</v>
      </c>
      <c r="L292" s="99">
        <v>2.9176641981065434</v>
      </c>
      <c r="M292" s="99">
        <v>2.8212546766574107</v>
      </c>
      <c r="N292" s="99">
        <v>2.2520715121493597</v>
      </c>
      <c r="O292" s="99">
        <v>2.5009494179132905</v>
      </c>
      <c r="P292" s="99">
        <v>2.4710393146268999</v>
      </c>
      <c r="Q292" s="99">
        <v>2.3816187620893956</v>
      </c>
      <c r="R292" s="99">
        <v>2.7757993265272281</v>
      </c>
      <c r="S292" s="99">
        <v>2.7798996260469977</v>
      </c>
      <c r="T292" s="99">
        <v>2.4605138938010747</v>
      </c>
      <c r="U292" s="99">
        <v>2.2489464334374372</v>
      </c>
      <c r="V292" s="99">
        <v>2.1228759328962621</v>
      </c>
      <c r="W292" s="99">
        <v>2.7746956490421093</v>
      </c>
      <c r="X292" s="99">
        <v>2.9073268410146245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9.9998169038630014</v>
      </c>
      <c r="C293" s="99">
        <v>9.8777462216711349</v>
      </c>
      <c r="D293" s="99">
        <v>10.062332948241769</v>
      </c>
      <c r="E293" s="99">
        <v>10.091473473189048</v>
      </c>
      <c r="F293" s="99">
        <v>10.336768101366845</v>
      </c>
      <c r="G293" s="99">
        <v>9.6251869043506701</v>
      </c>
      <c r="H293" s="99">
        <v>10.213014021065947</v>
      </c>
      <c r="I293" s="99">
        <v>10.152061270879638</v>
      </c>
      <c r="J293" s="99">
        <v>10.837660631173726</v>
      </c>
      <c r="K293" s="99">
        <v>11.558334320534225</v>
      </c>
      <c r="L293" s="99">
        <v>11.218975688263814</v>
      </c>
      <c r="M293" s="99">
        <v>11.153188083117147</v>
      </c>
      <c r="N293" s="99">
        <v>11.121469004264377</v>
      </c>
      <c r="O293" s="99">
        <v>11.097733832194889</v>
      </c>
      <c r="P293" s="99">
        <v>11.212610375627909</v>
      </c>
      <c r="Q293" s="99">
        <v>11.397999129949072</v>
      </c>
      <c r="R293" s="99">
        <v>11.511988722477476</v>
      </c>
      <c r="S293" s="99">
        <v>11.462545447948276</v>
      </c>
      <c r="T293" s="99">
        <v>11.24462913850436</v>
      </c>
      <c r="U293" s="99">
        <v>11.512798917920627</v>
      </c>
      <c r="V293" s="99">
        <v>11.681625559244756</v>
      </c>
      <c r="W293" s="99">
        <v>11.971099825142048</v>
      </c>
      <c r="X293" s="99">
        <v>12.334169382195494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5.7771576220588283</v>
      </c>
      <c r="C294" s="123">
        <v>5.6155813013281435</v>
      </c>
      <c r="D294" s="123">
        <v>6.3291350193746636</v>
      </c>
      <c r="E294" s="123">
        <v>6.1108012602106019</v>
      </c>
      <c r="F294" s="123">
        <v>6.5379144887670089</v>
      </c>
      <c r="G294" s="123">
        <v>6.3708938025614978</v>
      </c>
      <c r="H294" s="123">
        <v>6.5476294288467756</v>
      </c>
      <c r="I294" s="123">
        <v>6.2286841621514339</v>
      </c>
      <c r="J294" s="123">
        <v>6.1953015510538387</v>
      </c>
      <c r="K294" s="123">
        <v>6.4710906053842407</v>
      </c>
      <c r="L294" s="123">
        <v>6.1609071099595827</v>
      </c>
      <c r="M294" s="123">
        <v>5.8069857621086838</v>
      </c>
      <c r="N294" s="123">
        <v>5.6759010446499101</v>
      </c>
      <c r="O294" s="123">
        <v>6.2207854835277434</v>
      </c>
      <c r="P294" s="123">
        <v>6.2745688727660189</v>
      </c>
      <c r="Q294" s="123">
        <v>6.160846997182178</v>
      </c>
      <c r="R294" s="123">
        <v>6.3966174529010944</v>
      </c>
      <c r="S294" s="123">
        <v>6.3328813800017665</v>
      </c>
      <c r="T294" s="123">
        <v>6.4498865688619365</v>
      </c>
      <c r="U294" s="123">
        <v>6.6170815921235393</v>
      </c>
      <c r="V294" s="123">
        <v>7.5012566560739744</v>
      </c>
      <c r="W294" s="123">
        <v>7.2043267727750386</v>
      </c>
      <c r="X294" s="123">
        <v>7.2561941302891189</v>
      </c>
      <c r="Y294" s="123">
        <v>0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5.7821164370775771</v>
      </c>
      <c r="C296" s="99">
        <v>5.7989659112067677</v>
      </c>
      <c r="D296" s="99">
        <v>6.1361493512708654</v>
      </c>
      <c r="E296" s="99">
        <v>5.9054984159765613</v>
      </c>
      <c r="F296" s="99">
        <v>6.7137650593726308</v>
      </c>
      <c r="G296" s="99">
        <v>6.2124216615693797</v>
      </c>
      <c r="H296" s="99">
        <v>6.2064144141483686</v>
      </c>
      <c r="I296" s="99">
        <v>6.4179281585000441</v>
      </c>
      <c r="J296" s="99">
        <v>6.4427452685278741</v>
      </c>
      <c r="K296" s="99">
        <v>5.6501096409614338</v>
      </c>
      <c r="L296" s="99">
        <v>6.9806508288559668</v>
      </c>
      <c r="M296" s="99">
        <v>6.4939450897784452</v>
      </c>
      <c r="N296" s="99">
        <v>2.0259773498908005</v>
      </c>
      <c r="O296" s="99">
        <v>7.2923882335983414</v>
      </c>
      <c r="P296" s="99">
        <v>7.0267411136639994</v>
      </c>
      <c r="Q296" s="99">
        <v>6.1093419637757176</v>
      </c>
      <c r="R296" s="99">
        <v>5.6993817067055392</v>
      </c>
      <c r="S296" s="99">
        <v>5.6217068293577173</v>
      </c>
      <c r="T296" s="99">
        <v>6.7219789350641932</v>
      </c>
      <c r="U296" s="99">
        <v>6.9007960455635198</v>
      </c>
      <c r="V296" s="99">
        <v>7.849722660153251</v>
      </c>
      <c r="W296" s="99">
        <v>7.5010809978951567</v>
      </c>
      <c r="X296" s="99">
        <v>6.9648382015991608</v>
      </c>
      <c r="Y296" s="99">
        <v>0</v>
      </c>
      <c r="DA296" s="63" t="s">
        <v>2934</v>
      </c>
    </row>
    <row r="297" spans="1:105" ht="12" customHeight="1" x14ac:dyDescent="0.25">
      <c r="A297" s="109" t="s">
        <v>120</v>
      </c>
      <c r="B297" s="110">
        <v>5.776935010669912</v>
      </c>
      <c r="C297" s="110">
        <v>5.6073447863540551</v>
      </c>
      <c r="D297" s="110">
        <v>6.3378081953457395</v>
      </c>
      <c r="E297" s="110">
        <v>6.1200286236276105</v>
      </c>
      <c r="F297" s="110">
        <v>6.5300081201404145</v>
      </c>
      <c r="G297" s="110">
        <v>6.3779956270617841</v>
      </c>
      <c r="H297" s="110">
        <v>6.5636057277756175</v>
      </c>
      <c r="I297" s="110">
        <v>6.219268523186031</v>
      </c>
      <c r="J297" s="110">
        <v>6.1830457948639408</v>
      </c>
      <c r="K297" s="110">
        <v>6.5111100276916467</v>
      </c>
      <c r="L297" s="110">
        <v>6.1212267065315054</v>
      </c>
      <c r="M297" s="110">
        <v>5.7740146129431</v>
      </c>
      <c r="N297" s="110">
        <v>5.870095702768503</v>
      </c>
      <c r="O297" s="110">
        <v>6.0977289543231503</v>
      </c>
      <c r="P297" s="110">
        <v>6.173033552691674</v>
      </c>
      <c r="Q297" s="110">
        <v>6.1682505128424649</v>
      </c>
      <c r="R297" s="110">
        <v>6.4982748625210496</v>
      </c>
      <c r="S297" s="110">
        <v>6.4472125664421105</v>
      </c>
      <c r="T297" s="110">
        <v>6.4007028536181885</v>
      </c>
      <c r="U297" s="110">
        <v>6.5591094631206559</v>
      </c>
      <c r="V297" s="110">
        <v>7.4207546952523815</v>
      </c>
      <c r="W297" s="110">
        <v>7.1295987360157298</v>
      </c>
      <c r="X297" s="110">
        <v>7.3332266765370848</v>
      </c>
      <c r="Y297" s="110">
        <v>0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33.271560679377657</v>
      </c>
      <c r="C299" s="118">
        <f t="shared" si="131"/>
        <v>38.943436465118502</v>
      </c>
      <c r="D299" s="118">
        <f t="shared" si="131"/>
        <v>21.857500454672387</v>
      </c>
      <c r="E299" s="118">
        <f t="shared" si="131"/>
        <v>30.122233984625083</v>
      </c>
      <c r="F299" s="118">
        <f t="shared" si="131"/>
        <v>40.203156773075222</v>
      </c>
      <c r="G299" s="118">
        <f t="shared" si="131"/>
        <v>49.17536423343433</v>
      </c>
      <c r="H299" s="118">
        <f t="shared" si="131"/>
        <v>17.677880411914725</v>
      </c>
      <c r="I299" s="118">
        <f t="shared" si="131"/>
        <v>22.965475468849849</v>
      </c>
      <c r="J299" s="118">
        <f t="shared" si="131"/>
        <v>74.705971990658128</v>
      </c>
      <c r="K299" s="118">
        <f t="shared" si="131"/>
        <v>44.336680196021213</v>
      </c>
      <c r="L299" s="118">
        <f t="shared" si="131"/>
        <v>43.884308799319683</v>
      </c>
      <c r="M299" s="118">
        <f t="shared" si="131"/>
        <v>66.34180807745696</v>
      </c>
      <c r="N299" s="118">
        <f t="shared" si="131"/>
        <v>6.9158269577070524</v>
      </c>
      <c r="O299" s="118">
        <f t="shared" si="131"/>
        <v>14.749789042265201</v>
      </c>
      <c r="P299" s="118">
        <f t="shared" si="131"/>
        <v>34.482282425332919</v>
      </c>
      <c r="Q299" s="118">
        <f t="shared" si="131"/>
        <v>47.480432257741896</v>
      </c>
      <c r="R299" s="118">
        <f t="shared" ref="R299:V299" si="132">R300+R303+R305+R315</f>
        <v>18.724248266665622</v>
      </c>
      <c r="S299" s="118">
        <f t="shared" si="132"/>
        <v>36.694503615311206</v>
      </c>
      <c r="T299" s="118">
        <f t="shared" si="132"/>
        <v>29.280043763859258</v>
      </c>
      <c r="U299" s="118">
        <f t="shared" si="132"/>
        <v>27.725059802362491</v>
      </c>
      <c r="V299" s="118">
        <f t="shared" si="132"/>
        <v>30.941401860272677</v>
      </c>
      <c r="W299" s="118">
        <f t="shared" ref="W299:Y299" si="133">W300+W303+W305+W315</f>
        <v>40.621228013892626</v>
      </c>
      <c r="X299" s="118">
        <f t="shared" si="133"/>
        <v>33.867512013783632</v>
      </c>
      <c r="Y299" s="118">
        <f t="shared" si="133"/>
        <v>0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33.136339338164838</v>
      </c>
      <c r="C300" s="123">
        <f t="shared" si="134"/>
        <v>38.80799834139205</v>
      </c>
      <c r="D300" s="123">
        <f t="shared" si="134"/>
        <v>21.71475530538774</v>
      </c>
      <c r="E300" s="123">
        <f t="shared" si="134"/>
        <v>29.982966659094263</v>
      </c>
      <c r="F300" s="123">
        <f t="shared" si="134"/>
        <v>40.049539385888721</v>
      </c>
      <c r="G300" s="123">
        <f t="shared" si="134"/>
        <v>49.031614806085841</v>
      </c>
      <c r="H300" s="123">
        <f t="shared" si="134"/>
        <v>17.539409838930585</v>
      </c>
      <c r="I300" s="123">
        <f t="shared" si="134"/>
        <v>22.833152834020762</v>
      </c>
      <c r="J300" s="123">
        <f t="shared" si="134"/>
        <v>74.572732205827421</v>
      </c>
      <c r="K300" s="123">
        <f t="shared" si="134"/>
        <v>44.219207832001814</v>
      </c>
      <c r="L300" s="123">
        <f t="shared" si="134"/>
        <v>43.744961102620628</v>
      </c>
      <c r="M300" s="123">
        <f t="shared" si="134"/>
        <v>66.214050694786437</v>
      </c>
      <c r="N300" s="123">
        <f t="shared" si="134"/>
        <v>6.8652953310074851</v>
      </c>
      <c r="O300" s="123">
        <f t="shared" si="134"/>
        <v>14.437696149966804</v>
      </c>
      <c r="P300" s="123">
        <f t="shared" si="134"/>
        <v>34.137495213622607</v>
      </c>
      <c r="Q300" s="123">
        <f t="shared" si="134"/>
        <v>47.166185376544341</v>
      </c>
      <c r="R300" s="123">
        <f t="shared" ref="R300:V300" si="135">SUM(R301:R302)</f>
        <v>18.427992295335574</v>
      </c>
      <c r="S300" s="123">
        <f t="shared" si="135"/>
        <v>36.379463739896153</v>
      </c>
      <c r="T300" s="123">
        <f t="shared" si="135"/>
        <v>28.871824559248285</v>
      </c>
      <c r="U300" s="123">
        <f t="shared" si="135"/>
        <v>27.265581877462843</v>
      </c>
      <c r="V300" s="123">
        <f t="shared" si="135"/>
        <v>30.368878003560415</v>
      </c>
      <c r="W300" s="123">
        <f t="shared" ref="W300:Y300" si="136">SUM(W301:W302)</f>
        <v>40.039201602828165</v>
      </c>
      <c r="X300" s="123">
        <f t="shared" si="136"/>
        <v>33.302837377032795</v>
      </c>
      <c r="Y300" s="123">
        <f t="shared" si="136"/>
        <v>0</v>
      </c>
      <c r="DA300" s="130" t="s">
        <v>3085</v>
      </c>
    </row>
    <row r="301" spans="1:105" ht="12" customHeight="1" x14ac:dyDescent="0.25">
      <c r="A301" s="97" t="s">
        <v>51</v>
      </c>
      <c r="B301" s="99">
        <v>33.136339338164838</v>
      </c>
      <c r="C301" s="99">
        <v>38.80799834139205</v>
      </c>
      <c r="D301" s="99">
        <v>21.71475530538774</v>
      </c>
      <c r="E301" s="99">
        <v>29.982966659094263</v>
      </c>
      <c r="F301" s="99">
        <v>40.049539385888721</v>
      </c>
      <c r="G301" s="99">
        <v>49.031614806085841</v>
      </c>
      <c r="H301" s="99">
        <v>17.539409838930585</v>
      </c>
      <c r="I301" s="99">
        <v>22.833152834020762</v>
      </c>
      <c r="J301" s="99">
        <v>74.572732205827421</v>
      </c>
      <c r="K301" s="99">
        <v>44.219207832001814</v>
      </c>
      <c r="L301" s="99">
        <v>43.744961102620628</v>
      </c>
      <c r="M301" s="99">
        <v>66.214050694786437</v>
      </c>
      <c r="N301" s="99">
        <v>6.8652953310074851</v>
      </c>
      <c r="O301" s="99">
        <v>14.437696149966804</v>
      </c>
      <c r="P301" s="99">
        <v>34.137495213622607</v>
      </c>
      <c r="Q301" s="99">
        <v>47.166185376544341</v>
      </c>
      <c r="R301" s="99">
        <v>18.427992295335574</v>
      </c>
      <c r="S301" s="99">
        <v>36.379463739896153</v>
      </c>
      <c r="T301" s="99">
        <v>28.871824559248285</v>
      </c>
      <c r="U301" s="99">
        <v>27.265581877462843</v>
      </c>
      <c r="V301" s="99">
        <v>30.368878003560415</v>
      </c>
      <c r="W301" s="99">
        <v>40.039201602828165</v>
      </c>
      <c r="X301" s="99">
        <v>33.302837377032795</v>
      </c>
      <c r="Y301" s="99">
        <v>0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3.7695758739042462E-2</v>
      </c>
      <c r="C305" s="123">
        <v>3.7582827132669125E-2</v>
      </c>
      <c r="D305" s="123">
        <v>3.9137819546290128E-2</v>
      </c>
      <c r="E305" s="123">
        <v>3.954798345791502E-2</v>
      </c>
      <c r="F305" s="123">
        <v>4.0212146432171095E-2</v>
      </c>
      <c r="G305" s="123">
        <v>3.9139599919693138E-2</v>
      </c>
      <c r="H305" s="123">
        <v>3.0399734509621378E-2</v>
      </c>
      <c r="I305" s="123">
        <v>1.476359182447352E-2</v>
      </c>
      <c r="J305" s="123">
        <v>1.5748239165679297E-2</v>
      </c>
      <c r="K305" s="123">
        <v>1.6001876790570017E-2</v>
      </c>
      <c r="L305" s="123">
        <v>1.4836388866205953E-2</v>
      </c>
      <c r="M305" s="123">
        <v>1.2867566292803428E-2</v>
      </c>
      <c r="N305" s="123">
        <v>1.104701649990803E-2</v>
      </c>
      <c r="O305" s="123">
        <v>2.2954998431987284E-2</v>
      </c>
      <c r="P305" s="123">
        <v>2.3214959386427248E-2</v>
      </c>
      <c r="Q305" s="123">
        <v>1.8986060343119882E-2</v>
      </c>
      <c r="R305" s="123">
        <v>1.76166404464486E-2</v>
      </c>
      <c r="S305" s="123">
        <v>1.7134773563470079E-2</v>
      </c>
      <c r="T305" s="123">
        <v>1.5949817594757408E-2</v>
      </c>
      <c r="U305" s="123">
        <v>1.5799463009737735E-2</v>
      </c>
      <c r="V305" s="123">
        <v>1.7275465799921057E-2</v>
      </c>
      <c r="W305" s="123">
        <v>1.6798648749121251E-2</v>
      </c>
      <c r="X305" s="123">
        <v>2.1305471079699899E-2</v>
      </c>
      <c r="Y305" s="123">
        <v>0</v>
      </c>
      <c r="DA305" s="130" t="s">
        <v>3090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5.3709411052576286</v>
      </c>
      <c r="C307" s="99">
        <v>5.3390432963892573</v>
      </c>
      <c r="D307" s="99">
        <v>5.5833395514162651</v>
      </c>
      <c r="E307" s="99">
        <v>5.601365405455395</v>
      </c>
      <c r="F307" s="99">
        <v>5.6876955658423292</v>
      </c>
      <c r="G307" s="99">
        <v>5.59843756175633</v>
      </c>
      <c r="H307" s="99">
        <v>5.607231030299662</v>
      </c>
      <c r="I307" s="99">
        <v>5.1538356914525743</v>
      </c>
      <c r="J307" s="99">
        <v>5.561753132012405</v>
      </c>
      <c r="K307" s="99">
        <v>5.910026494650527</v>
      </c>
      <c r="L307" s="99">
        <v>5.5698276535214841</v>
      </c>
      <c r="M307" s="99">
        <v>4.6487007679637111</v>
      </c>
      <c r="N307" s="99">
        <v>4.0333884687441985</v>
      </c>
      <c r="O307" s="99">
        <v>5.6190556876014579</v>
      </c>
      <c r="P307" s="99">
        <v>5.3538118242127215</v>
      </c>
      <c r="Q307" s="99">
        <v>4.9996625570215691</v>
      </c>
      <c r="R307" s="99">
        <v>4.8982649317530171</v>
      </c>
      <c r="S307" s="99">
        <v>4.9810041758852588</v>
      </c>
      <c r="T307" s="99">
        <v>4.8588944327301888</v>
      </c>
      <c r="U307" s="99">
        <v>4.7111126065399791</v>
      </c>
      <c r="V307" s="99">
        <v>4.6948134914356885</v>
      </c>
      <c r="W307" s="99">
        <v>4.592948199171504</v>
      </c>
      <c r="X307" s="99">
        <v>4.6790092255802467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1.0754397024461779</v>
      </c>
      <c r="C308" s="99">
        <v>1.0604606145778648</v>
      </c>
      <c r="D308" s="99">
        <v>1.1392390494641491</v>
      </c>
      <c r="E308" s="99">
        <v>1.1079793881074569</v>
      </c>
      <c r="F308" s="99">
        <v>1.1477345968712027</v>
      </c>
      <c r="G308" s="99">
        <v>1.2806041071023806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1.0754397024461779</v>
      </c>
      <c r="C309" s="102">
        <v>1.0604606145778648</v>
      </c>
      <c r="D309" s="102">
        <v>1.1392390494641491</v>
      </c>
      <c r="E309" s="102">
        <v>1.1079793881074569</v>
      </c>
      <c r="F309" s="102">
        <v>1.1477345968712027</v>
      </c>
      <c r="G309" s="102">
        <v>1.2806041071023806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9.7525582473780015E-2</v>
      </c>
      <c r="C315" s="123">
        <v>9.7855296593782989E-2</v>
      </c>
      <c r="D315" s="123">
        <v>0.10360732973835647</v>
      </c>
      <c r="E315" s="123">
        <v>9.9719342072903727E-2</v>
      </c>
      <c r="F315" s="123">
        <v>0.11340524075433227</v>
      </c>
      <c r="G315" s="123">
        <v>0.1046098274287923</v>
      </c>
      <c r="H315" s="123">
        <v>0.10807083847451773</v>
      </c>
      <c r="I315" s="123">
        <v>0.11755904300461488</v>
      </c>
      <c r="J315" s="123">
        <v>0.11749154566502677</v>
      </c>
      <c r="K315" s="123">
        <v>0.10147048722883099</v>
      </c>
      <c r="L315" s="123">
        <v>0.12451130783284427</v>
      </c>
      <c r="M315" s="123">
        <v>0.11488981637772855</v>
      </c>
      <c r="N315" s="123">
        <v>3.9484610199659889E-2</v>
      </c>
      <c r="O315" s="123">
        <v>0.28913789386640881</v>
      </c>
      <c r="P315" s="123">
        <v>0.32157225232387943</v>
      </c>
      <c r="Q315" s="123">
        <v>0.29526082085443456</v>
      </c>
      <c r="R315" s="123">
        <v>0.27863933088359905</v>
      </c>
      <c r="S315" s="123">
        <v>0.29790510185158481</v>
      </c>
      <c r="T315" s="123">
        <v>0.39226938701621483</v>
      </c>
      <c r="U315" s="123">
        <v>0.44367846188991067</v>
      </c>
      <c r="V315" s="123">
        <v>0.5552483909123388</v>
      </c>
      <c r="W315" s="123">
        <v>0.56522776231534</v>
      </c>
      <c r="X315" s="123">
        <v>0.54336916567113491</v>
      </c>
      <c r="Y315" s="123">
        <v>0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2.2699720392243186</v>
      </c>
      <c r="C317" s="99">
        <v>2.2765868896108707</v>
      </c>
      <c r="D317" s="99">
        <v>2.4089600421345545</v>
      </c>
      <c r="E317" s="99">
        <v>2.3184099503754836</v>
      </c>
      <c r="F317" s="99">
        <v>2.6357232906917671</v>
      </c>
      <c r="G317" s="99">
        <v>2.438903405196986</v>
      </c>
      <c r="H317" s="99">
        <v>2.4162019583787631</v>
      </c>
      <c r="I317" s="99">
        <v>2.4803666216358304</v>
      </c>
      <c r="J317" s="99">
        <v>2.4896458526419174</v>
      </c>
      <c r="K317" s="99">
        <v>2.1830932009620336</v>
      </c>
      <c r="L317" s="99">
        <v>2.6967473162834779</v>
      </c>
      <c r="M317" s="99">
        <v>2.5086380784895232</v>
      </c>
      <c r="N317" s="99">
        <v>0.78160499467519517</v>
      </c>
      <c r="O317" s="99">
        <v>2.8070129243064672</v>
      </c>
      <c r="P317" s="99">
        <v>2.7037750312578961</v>
      </c>
      <c r="Q317" s="99">
        <v>2.349341495431688</v>
      </c>
      <c r="R317" s="99">
        <v>2.1897376218429812</v>
      </c>
      <c r="S317" s="99">
        <v>2.1509649146648986</v>
      </c>
      <c r="T317" s="99">
        <v>2.5623678672345731</v>
      </c>
      <c r="U317" s="99">
        <v>2.6150320844544601</v>
      </c>
      <c r="V317" s="99">
        <v>2.9587325554964683</v>
      </c>
      <c r="W317" s="99">
        <v>2.8098167264617118</v>
      </c>
      <c r="X317" s="99">
        <v>2.5985242344909381</v>
      </c>
      <c r="Y317" s="99">
        <v>0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2.8197696338803424E-2</v>
      </c>
      <c r="J322" s="117">
        <f t="shared" si="138"/>
        <v>0.19817349032335985</v>
      </c>
      <c r="K322" s="117">
        <f t="shared" si="138"/>
        <v>6.3353493757463825E-2</v>
      </c>
      <c r="L322" s="117">
        <f t="shared" si="138"/>
        <v>1.8424990918973209E-2</v>
      </c>
      <c r="M322" s="117">
        <f t="shared" si="138"/>
        <v>0</v>
      </c>
      <c r="N322" s="117">
        <f t="shared" si="138"/>
        <v>6.7360674049097374E-2</v>
      </c>
      <c r="O322" s="117">
        <f t="shared" si="138"/>
        <v>0.29069838190950936</v>
      </c>
      <c r="P322" s="117">
        <f t="shared" si="138"/>
        <v>0.65467381157753657</v>
      </c>
      <c r="Q322" s="117">
        <f t="shared" si="138"/>
        <v>0.32614304989735432</v>
      </c>
      <c r="R322" s="117">
        <f t="shared" ref="R322:V322" si="139">R323+R326+R328+R338</f>
        <v>6.0618763676424603E-2</v>
      </c>
      <c r="S322" s="117">
        <f t="shared" si="139"/>
        <v>0.23641064574605788</v>
      </c>
      <c r="T322" s="117">
        <f t="shared" si="139"/>
        <v>2.4307962041755605E-2</v>
      </c>
      <c r="U322" s="117">
        <f t="shared" si="139"/>
        <v>3.691142326334702E-3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1.9976034457564063E-2</v>
      </c>
      <c r="J323" s="122">
        <f t="shared" si="141"/>
        <v>0.17477221153394681</v>
      </c>
      <c r="K323" s="122">
        <f t="shared" si="141"/>
        <v>4.9744114141731306E-2</v>
      </c>
      <c r="L323" s="122">
        <f t="shared" si="141"/>
        <v>1.4222256347062881E-2</v>
      </c>
      <c r="M323" s="122">
        <f t="shared" si="141"/>
        <v>0</v>
      </c>
      <c r="N323" s="122">
        <f t="shared" si="141"/>
        <v>2.1827613760636109E-2</v>
      </c>
      <c r="O323" s="122">
        <f t="shared" si="141"/>
        <v>0.15996313342564261</v>
      </c>
      <c r="P323" s="122">
        <f t="shared" si="141"/>
        <v>0.48666463737375704</v>
      </c>
      <c r="Q323" s="122">
        <f t="shared" si="141"/>
        <v>0.26165361955241573</v>
      </c>
      <c r="R323" s="122">
        <f t="shared" ref="R323:V323" si="142">SUM(R324:R325)</f>
        <v>3.536062916332211E-2</v>
      </c>
      <c r="S323" s="122">
        <f t="shared" si="142"/>
        <v>0.17139912869419757</v>
      </c>
      <c r="T323" s="122">
        <f t="shared" si="142"/>
        <v>1.6711421186077127E-2</v>
      </c>
      <c r="U323" s="122">
        <f t="shared" si="142"/>
        <v>2.4233263813053059E-3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1.9870325419772086E-2</v>
      </c>
      <c r="J324" s="98">
        <v>0.1738381807978964</v>
      </c>
      <c r="K324" s="98">
        <v>4.9463402439066002E-2</v>
      </c>
      <c r="L324" s="98">
        <v>1.4145885498121329E-2</v>
      </c>
      <c r="M324" s="98">
        <v>0</v>
      </c>
      <c r="N324" s="98">
        <v>2.1722093587832458E-2</v>
      </c>
      <c r="O324" s="98">
        <v>0.15910972537796511</v>
      </c>
      <c r="P324" s="98">
        <v>0.48397721716984682</v>
      </c>
      <c r="Q324" s="98">
        <v>0.26027502289189342</v>
      </c>
      <c r="R324" s="98">
        <v>3.5171867221710319E-2</v>
      </c>
      <c r="S324" s="98">
        <v>0.17046636570444643</v>
      </c>
      <c r="T324" s="98">
        <v>1.6618538908794344E-2</v>
      </c>
      <c r="U324" s="98">
        <v>2.4095931289029033E-3</v>
      </c>
      <c r="V324" s="98">
        <v>0</v>
      </c>
      <c r="W324" s="98">
        <v>0</v>
      </c>
      <c r="X324" s="98">
        <v>0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1.0570903779197631E-4</v>
      </c>
      <c r="J325" s="98">
        <v>9.3403073605042696E-4</v>
      </c>
      <c r="K325" s="98">
        <v>2.8071170266530106E-4</v>
      </c>
      <c r="L325" s="98">
        <v>7.6370848941552434E-5</v>
      </c>
      <c r="M325" s="98">
        <v>0</v>
      </c>
      <c r="N325" s="98">
        <v>1.0552017280364979E-4</v>
      </c>
      <c r="O325" s="98">
        <v>8.534080476774895E-4</v>
      </c>
      <c r="P325" s="98">
        <v>2.6874202039101915E-3</v>
      </c>
      <c r="Q325" s="98">
        <v>1.3785966605223141E-3</v>
      </c>
      <c r="R325" s="98">
        <v>1.8876194161179086E-4</v>
      </c>
      <c r="S325" s="98">
        <v>9.3276298975114992E-4</v>
      </c>
      <c r="T325" s="98">
        <v>9.2882277282783183E-5</v>
      </c>
      <c r="U325" s="98">
        <v>1.373325240240271E-5</v>
      </c>
      <c r="V325" s="98">
        <v>0</v>
      </c>
      <c r="W325" s="98">
        <v>0</v>
      </c>
      <c r="X325" s="98">
        <v>0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6.982732516879975E-4</v>
      </c>
      <c r="J326" s="122">
        <f t="shared" si="144"/>
        <v>4.0615751412775505E-4</v>
      </c>
      <c r="K326" s="122">
        <f t="shared" si="144"/>
        <v>9.6769577445803337E-4</v>
      </c>
      <c r="L326" s="122">
        <f t="shared" si="144"/>
        <v>3.4526838456774373E-4</v>
      </c>
      <c r="M326" s="122">
        <f t="shared" si="144"/>
        <v>0</v>
      </c>
      <c r="N326" s="122">
        <f t="shared" si="144"/>
        <v>9.8649146860344643E-3</v>
      </c>
      <c r="O326" s="122">
        <f t="shared" si="144"/>
        <v>8.6961954527675356E-3</v>
      </c>
      <c r="P326" s="122">
        <f t="shared" si="144"/>
        <v>8.6752114150863494E-3</v>
      </c>
      <c r="Q326" s="122">
        <f t="shared" si="144"/>
        <v>5.1393876382828871E-3</v>
      </c>
      <c r="R326" s="122">
        <f t="shared" si="144"/>
        <v>2.7924302383628375E-3</v>
      </c>
      <c r="S326" s="122">
        <f t="shared" si="144"/>
        <v>8.2293076706380659E-3</v>
      </c>
      <c r="T326" s="122">
        <f t="shared" si="144"/>
        <v>5.6622636856202137E-4</v>
      </c>
      <c r="U326" s="122">
        <f t="shared" si="144"/>
        <v>1.1460505497165051E-4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6.982732516879975E-4</v>
      </c>
      <c r="J327" s="98">
        <v>4.0615751412775505E-4</v>
      </c>
      <c r="K327" s="98">
        <v>9.6769577445803337E-4</v>
      </c>
      <c r="L327" s="98">
        <v>3.4526838456774373E-4</v>
      </c>
      <c r="M327" s="98">
        <v>0</v>
      </c>
      <c r="N327" s="98">
        <v>9.8649146860344643E-3</v>
      </c>
      <c r="O327" s="98">
        <v>8.6961954527675356E-3</v>
      </c>
      <c r="P327" s="98">
        <v>8.6752114150863494E-3</v>
      </c>
      <c r="Q327" s="98">
        <v>5.1393876382828871E-3</v>
      </c>
      <c r="R327" s="98">
        <v>2.7924302383628375E-3</v>
      </c>
      <c r="S327" s="98">
        <v>8.2293076706380659E-3</v>
      </c>
      <c r="T327" s="98">
        <v>5.6622636856202137E-4</v>
      </c>
      <c r="U327" s="98">
        <v>1.1460505497165051E-4</v>
      </c>
      <c r="V327" s="98">
        <v>0</v>
      </c>
      <c r="W327" s="98">
        <v>0</v>
      </c>
      <c r="X327" s="98">
        <v>0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4.762251586561077E-3</v>
      </c>
      <c r="J328" s="122">
        <v>1.5022076926273716E-2</v>
      </c>
      <c r="K328" s="122">
        <v>8.6041162340082192E-3</v>
      </c>
      <c r="L328" s="122">
        <v>2.6243783689243669E-3</v>
      </c>
      <c r="M328" s="122">
        <v>0</v>
      </c>
      <c r="N328" s="122">
        <v>2.460792790764927E-2</v>
      </c>
      <c r="O328" s="122">
        <v>8.0663367925435839E-2</v>
      </c>
      <c r="P328" s="122">
        <v>0.10398444152652478</v>
      </c>
      <c r="Q328" s="122">
        <v>3.835858251471775E-2</v>
      </c>
      <c r="R328" s="122">
        <v>1.485395893879294E-2</v>
      </c>
      <c r="S328" s="122">
        <v>3.7571469173618942E-2</v>
      </c>
      <c r="T328" s="122">
        <v>4.4513123748595234E-3</v>
      </c>
      <c r="U328" s="122">
        <v>7.2701800692705383E-4</v>
      </c>
      <c r="V328" s="122">
        <v>0</v>
      </c>
      <c r="W328" s="122">
        <v>0</v>
      </c>
      <c r="X328" s="122">
        <v>0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1.2550804952098026E-4</v>
      </c>
      <c r="O330" s="98">
        <v>7.3013747414919588E-4</v>
      </c>
      <c r="P330" s="98">
        <v>8.5512159730454873E-4</v>
      </c>
      <c r="Q330" s="98">
        <v>1.555808357206257E-4</v>
      </c>
      <c r="R330" s="98">
        <v>0</v>
      </c>
      <c r="S330" s="98">
        <v>1.5079516382508149E-4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1.5030717088718098E-4</v>
      </c>
      <c r="J334" s="101">
        <v>1.7560102585480099E-3</v>
      </c>
      <c r="K334" s="101">
        <v>3.5823600705422697E-3</v>
      </c>
      <c r="L334" s="101">
        <v>9.9335876969663408E-4</v>
      </c>
      <c r="M334" s="101">
        <v>0</v>
      </c>
      <c r="N334" s="101">
        <v>1.0639836012401649E-2</v>
      </c>
      <c r="O334" s="101">
        <v>3.3982593975517422E-2</v>
      </c>
      <c r="P334" s="101">
        <v>3.3769850507729793E-2</v>
      </c>
      <c r="Q334" s="101">
        <v>4.48799276150988E-3</v>
      </c>
      <c r="R334" s="101">
        <v>4.4205587438074052E-3</v>
      </c>
      <c r="S334" s="101">
        <v>1.1386239780675515E-2</v>
      </c>
      <c r="T334" s="101">
        <v>9.9365359712920648E-4</v>
      </c>
      <c r="U334" s="101">
        <v>2.8202912246581423E-4</v>
      </c>
      <c r="V334" s="101">
        <v>0</v>
      </c>
      <c r="W334" s="101">
        <v>0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4.6119444156738961E-3</v>
      </c>
      <c r="J335" s="104">
        <v>1.3266066667725706E-2</v>
      </c>
      <c r="K335" s="104">
        <v>5.0217561634659496E-3</v>
      </c>
      <c r="L335" s="104">
        <v>1.6310195992277328E-3</v>
      </c>
      <c r="M335" s="104">
        <v>0</v>
      </c>
      <c r="N335" s="104">
        <v>1.384258384572664E-2</v>
      </c>
      <c r="O335" s="104">
        <v>4.5950636475769219E-2</v>
      </c>
      <c r="P335" s="104">
        <v>6.9359469421490447E-2</v>
      </c>
      <c r="Q335" s="104">
        <v>3.3715008917487244E-2</v>
      </c>
      <c r="R335" s="104">
        <v>1.0433400194985535E-2</v>
      </c>
      <c r="S335" s="104">
        <v>2.6034434229118344E-2</v>
      </c>
      <c r="T335" s="104">
        <v>3.457658777730317E-3</v>
      </c>
      <c r="U335" s="104">
        <v>4.4498888446123955E-4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1.3694716243789194E-3</v>
      </c>
      <c r="J336" s="98">
        <v>3.8659081625929403E-3</v>
      </c>
      <c r="K336" s="98">
        <v>1.4698700306117294E-3</v>
      </c>
      <c r="L336" s="98">
        <v>4.7867685590289054E-4</v>
      </c>
      <c r="M336" s="98">
        <v>0</v>
      </c>
      <c r="N336" s="98">
        <v>3.3189480563203025E-3</v>
      </c>
      <c r="O336" s="98">
        <v>1.1732375694659014E-2</v>
      </c>
      <c r="P336" s="98">
        <v>1.703397583048661E-2</v>
      </c>
      <c r="Q336" s="98">
        <v>7.7848696700400623E-3</v>
      </c>
      <c r="R336" s="98">
        <v>2.6482248693720368E-3</v>
      </c>
      <c r="S336" s="98">
        <v>6.5508309852047465E-3</v>
      </c>
      <c r="T336" s="98">
        <v>7.9433116579472778E-4</v>
      </c>
      <c r="U336" s="98">
        <v>9.2335241269848815E-5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3.2424727912949767E-3</v>
      </c>
      <c r="J337" s="98">
        <v>9.4001585051327659E-3</v>
      </c>
      <c r="K337" s="98">
        <v>3.55188613285422E-3</v>
      </c>
      <c r="L337" s="98">
        <v>1.1523427433248422E-3</v>
      </c>
      <c r="M337" s="98">
        <v>0</v>
      </c>
      <c r="N337" s="98">
        <v>1.0523635789406337E-2</v>
      </c>
      <c r="O337" s="98">
        <v>3.4218260781110205E-2</v>
      </c>
      <c r="P337" s="98">
        <v>5.2325493591003837E-2</v>
      </c>
      <c r="Q337" s="98">
        <v>2.5930139247447182E-2</v>
      </c>
      <c r="R337" s="98">
        <v>7.7851753256134981E-3</v>
      </c>
      <c r="S337" s="98">
        <v>1.9483603243913596E-2</v>
      </c>
      <c r="T337" s="98">
        <v>2.6633276119355891E-3</v>
      </c>
      <c r="U337" s="98">
        <v>3.5265364319139075E-4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2.7611370429902879E-3</v>
      </c>
      <c r="J338" s="122">
        <v>7.9730443490115613E-3</v>
      </c>
      <c r="K338" s="122">
        <v>4.0375676072662778E-3</v>
      </c>
      <c r="L338" s="122">
        <v>1.2330878184182187E-3</v>
      </c>
      <c r="M338" s="122">
        <v>0</v>
      </c>
      <c r="N338" s="122">
        <v>1.1060217694777524E-2</v>
      </c>
      <c r="O338" s="122">
        <v>4.1375685105663362E-2</v>
      </c>
      <c r="P338" s="122">
        <v>5.5349521262168459E-2</v>
      </c>
      <c r="Q338" s="122">
        <v>2.0991460191937955E-2</v>
      </c>
      <c r="R338" s="122">
        <v>7.6117453359467197E-3</v>
      </c>
      <c r="S338" s="122">
        <v>1.9210740207603307E-2</v>
      </c>
      <c r="T338" s="122">
        <v>2.5790021122569342E-3</v>
      </c>
      <c r="U338" s="122">
        <v>4.2619288313069199E-4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1.6109855663286974E-4</v>
      </c>
      <c r="J340" s="98">
        <v>4.8787249625586884E-4</v>
      </c>
      <c r="K340" s="98">
        <v>1.4345556457217218E-4</v>
      </c>
      <c r="L340" s="98">
        <v>8.9071378389354018E-5</v>
      </c>
      <c r="M340" s="98">
        <v>0</v>
      </c>
      <c r="N340" s="98">
        <v>3.3998867015291574E-4</v>
      </c>
      <c r="O340" s="98">
        <v>8.451865791419183E-3</v>
      </c>
      <c r="P340" s="98">
        <v>1.1523062349369244E-2</v>
      </c>
      <c r="Q340" s="98">
        <v>3.7837566152672591E-3</v>
      </c>
      <c r="R340" s="98">
        <v>9.7613056647512914E-4</v>
      </c>
      <c r="S340" s="98">
        <v>3.9186201950317063E-3</v>
      </c>
      <c r="T340" s="98">
        <v>8.8172676787183946E-4</v>
      </c>
      <c r="U340" s="98">
        <v>1.807685092998773E-4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2.6000384863574181E-3</v>
      </c>
      <c r="J341" s="33">
        <v>7.485171852755693E-3</v>
      </c>
      <c r="K341" s="33">
        <v>3.8941120426941056E-3</v>
      </c>
      <c r="L341" s="33">
        <v>1.1440164400288648E-3</v>
      </c>
      <c r="M341" s="33">
        <v>0</v>
      </c>
      <c r="N341" s="33">
        <v>1.0720229024624609E-2</v>
      </c>
      <c r="O341" s="33">
        <v>3.2923819314244179E-2</v>
      </c>
      <c r="P341" s="33">
        <v>4.3826458912799217E-2</v>
      </c>
      <c r="Q341" s="33">
        <v>1.7207703576670695E-2</v>
      </c>
      <c r="R341" s="33">
        <v>6.6356147694715904E-3</v>
      </c>
      <c r="S341" s="33">
        <v>1.5292120012571601E-2</v>
      </c>
      <c r="T341" s="33">
        <v>1.6972753443850949E-3</v>
      </c>
      <c r="U341" s="33">
        <v>2.4542437383081472E-4</v>
      </c>
      <c r="V341" s="33">
        <v>0</v>
      </c>
      <c r="W341" s="33">
        <v>0</v>
      </c>
      <c r="X341" s="33">
        <v>0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2.0520536531634808E-2</v>
      </c>
      <c r="J343" s="117">
        <f t="shared" si="145"/>
        <v>0.12879480992700335</v>
      </c>
      <c r="K343" s="117">
        <f t="shared" si="145"/>
        <v>4.3815077209055989E-2</v>
      </c>
      <c r="L343" s="117">
        <f t="shared" si="145"/>
        <v>1.3044786166736044E-2</v>
      </c>
      <c r="M343" s="117">
        <f t="shared" si="145"/>
        <v>0</v>
      </c>
      <c r="N343" s="117">
        <f t="shared" si="145"/>
        <v>7.4748658186847908E-2</v>
      </c>
      <c r="O343" s="117">
        <f t="shared" si="145"/>
        <v>0.22865855937601998</v>
      </c>
      <c r="P343" s="117">
        <f t="shared" si="145"/>
        <v>0.47578989594018195</v>
      </c>
      <c r="Q343" s="117">
        <f t="shared" si="145"/>
        <v>0.2412299047751057</v>
      </c>
      <c r="R343" s="117">
        <f t="shared" ref="R343:V343" si="146">R344+R347+R349+R359</f>
        <v>5.2898416160950562E-2</v>
      </c>
      <c r="S343" s="117">
        <f t="shared" si="146"/>
        <v>0.19587246263835859</v>
      </c>
      <c r="T343" s="117">
        <f t="shared" si="146"/>
        <v>1.98061848989005E-2</v>
      </c>
      <c r="U343" s="117">
        <f t="shared" si="146"/>
        <v>3.1261426444704637E-3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1.2340107755199888E-2</v>
      </c>
      <c r="J344" s="122">
        <f t="shared" si="148"/>
        <v>0.10876366717069852</v>
      </c>
      <c r="K344" s="122">
        <f t="shared" si="148"/>
        <v>3.1194755515680107E-2</v>
      </c>
      <c r="L344" s="122">
        <f t="shared" si="148"/>
        <v>8.9852785793531585E-3</v>
      </c>
      <c r="M344" s="122">
        <f t="shared" si="148"/>
        <v>0</v>
      </c>
      <c r="N344" s="122">
        <f t="shared" si="148"/>
        <v>1.3987031330350827E-2</v>
      </c>
      <c r="O344" s="122">
        <f t="shared" si="148"/>
        <v>0.10316843829986493</v>
      </c>
      <c r="P344" s="122">
        <f t="shared" si="148"/>
        <v>0.31583351447893332</v>
      </c>
      <c r="Q344" s="122">
        <f t="shared" si="148"/>
        <v>0.17147091522499613</v>
      </c>
      <c r="R344" s="122">
        <f t="shared" ref="R344:V344" si="149">SUM(R345:R346)</f>
        <v>2.3618583771151586E-2</v>
      </c>
      <c r="S344" s="122">
        <f t="shared" si="149"/>
        <v>0.11729128325521108</v>
      </c>
      <c r="T344" s="122">
        <f t="shared" si="149"/>
        <v>1.1726045382511237E-2</v>
      </c>
      <c r="U344" s="122">
        <f t="shared" si="149"/>
        <v>1.7389429948495307E-3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1.2234398717407911E-2</v>
      </c>
      <c r="J345" s="98">
        <v>0.10782963643464809</v>
      </c>
      <c r="K345" s="98">
        <v>3.0914043813014807E-2</v>
      </c>
      <c r="L345" s="98">
        <v>8.9089077304116068E-3</v>
      </c>
      <c r="M345" s="98">
        <v>0</v>
      </c>
      <c r="N345" s="98">
        <v>1.3881511157547178E-2</v>
      </c>
      <c r="O345" s="98">
        <v>0.10231503025218744</v>
      </c>
      <c r="P345" s="98">
        <v>0.3131460942750231</v>
      </c>
      <c r="Q345" s="98">
        <v>0.17009231856447382</v>
      </c>
      <c r="R345" s="98">
        <v>2.3429821829539794E-2</v>
      </c>
      <c r="S345" s="98">
        <v>0.11635852026545994</v>
      </c>
      <c r="T345" s="98">
        <v>1.1633163105228455E-2</v>
      </c>
      <c r="U345" s="98">
        <v>1.725209742447128E-3</v>
      </c>
      <c r="V345" s="98">
        <v>0</v>
      </c>
      <c r="W345" s="98">
        <v>0</v>
      </c>
      <c r="X345" s="98">
        <v>0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1.0570903779197631E-4</v>
      </c>
      <c r="J346" s="98">
        <v>9.3403073605042696E-4</v>
      </c>
      <c r="K346" s="98">
        <v>2.8071170266530106E-4</v>
      </c>
      <c r="L346" s="98">
        <v>7.6370848941552434E-5</v>
      </c>
      <c r="M346" s="98">
        <v>0</v>
      </c>
      <c r="N346" s="98">
        <v>1.0552017280364979E-4</v>
      </c>
      <c r="O346" s="98">
        <v>8.534080476774895E-4</v>
      </c>
      <c r="P346" s="98">
        <v>2.6874202039101915E-3</v>
      </c>
      <c r="Q346" s="98">
        <v>1.3785966605223141E-3</v>
      </c>
      <c r="R346" s="98">
        <v>1.8876194161179086E-4</v>
      </c>
      <c r="S346" s="98">
        <v>9.3276298975114992E-4</v>
      </c>
      <c r="T346" s="98">
        <v>9.2882277282783183E-5</v>
      </c>
      <c r="U346" s="98">
        <v>1.373325240240271E-5</v>
      </c>
      <c r="V346" s="98">
        <v>0</v>
      </c>
      <c r="W346" s="98">
        <v>0</v>
      </c>
      <c r="X346" s="98">
        <v>0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1.9307362558473678E-3</v>
      </c>
      <c r="J347" s="122">
        <f t="shared" si="151"/>
        <v>1.1627118439575578E-3</v>
      </c>
      <c r="K347" s="122">
        <f t="shared" si="151"/>
        <v>2.8668982547051906E-3</v>
      </c>
      <c r="L347" s="122">
        <f t="shared" si="151"/>
        <v>1.0581583948380091E-3</v>
      </c>
      <c r="M347" s="122">
        <f t="shared" si="151"/>
        <v>0</v>
      </c>
      <c r="N347" s="122">
        <f t="shared" si="151"/>
        <v>3.2726763298367843E-2</v>
      </c>
      <c r="O347" s="122">
        <f t="shared" si="151"/>
        <v>3.0189854080335379E-2</v>
      </c>
      <c r="P347" s="122">
        <f t="shared" si="151"/>
        <v>3.1483750754523601E-2</v>
      </c>
      <c r="Q347" s="122">
        <f t="shared" si="151"/>
        <v>1.9273096973507688E-2</v>
      </c>
      <c r="R347" s="122">
        <f t="shared" si="151"/>
        <v>1.0544987255472904E-2</v>
      </c>
      <c r="S347" s="122">
        <f t="shared" si="151"/>
        <v>3.1100092879695257E-2</v>
      </c>
      <c r="T347" s="122">
        <f t="shared" si="151"/>
        <v>2.141706812113097E-3</v>
      </c>
      <c r="U347" s="122">
        <f t="shared" si="151"/>
        <v>4.3389650625584309E-4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1.9307362558473678E-3</v>
      </c>
      <c r="J348" s="98">
        <v>1.1627118439575578E-3</v>
      </c>
      <c r="K348" s="98">
        <v>2.8668982547051906E-3</v>
      </c>
      <c r="L348" s="98">
        <v>1.0581583948380091E-3</v>
      </c>
      <c r="M348" s="98">
        <v>0</v>
      </c>
      <c r="N348" s="98">
        <v>3.2726763298367843E-2</v>
      </c>
      <c r="O348" s="98">
        <v>3.0189854080335379E-2</v>
      </c>
      <c r="P348" s="98">
        <v>3.1483750754523601E-2</v>
      </c>
      <c r="Q348" s="98">
        <v>1.9273096973507688E-2</v>
      </c>
      <c r="R348" s="98">
        <v>1.0544987255472904E-2</v>
      </c>
      <c r="S348" s="98">
        <v>3.1100092879695257E-2</v>
      </c>
      <c r="T348" s="98">
        <v>2.141706812113097E-3</v>
      </c>
      <c r="U348" s="98">
        <v>4.3389650625584309E-4</v>
      </c>
      <c r="V348" s="98">
        <v>0</v>
      </c>
      <c r="W348" s="98">
        <v>0</v>
      </c>
      <c r="X348" s="98">
        <v>0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4.181297751403453E-3</v>
      </c>
      <c r="J349" s="122">
        <v>1.2886449221636544E-2</v>
      </c>
      <c r="K349" s="122">
        <v>6.6988659381483334E-3</v>
      </c>
      <c r="L349" s="122">
        <v>2.0739367921345877E-3</v>
      </c>
      <c r="M349" s="122">
        <v>0</v>
      </c>
      <c r="N349" s="122">
        <v>1.9561066535284631E-2</v>
      </c>
      <c r="O349" s="122">
        <v>6.471855376545399E-2</v>
      </c>
      <c r="P349" s="122">
        <v>8.7274469639347332E-2</v>
      </c>
      <c r="Q349" s="122">
        <v>3.4577169229174878E-2</v>
      </c>
      <c r="R349" s="122">
        <v>1.2795846877831385E-2</v>
      </c>
      <c r="S349" s="122">
        <v>3.2528918996113897E-2</v>
      </c>
      <c r="T349" s="122">
        <v>3.9751271928049735E-3</v>
      </c>
      <c r="U349" s="122">
        <v>6.3195534337263828E-4</v>
      </c>
      <c r="V349" s="122">
        <v>0</v>
      </c>
      <c r="W349" s="122">
        <v>0</v>
      </c>
      <c r="X349" s="122">
        <v>0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7.4852420530864317E-5</v>
      </c>
      <c r="O351" s="98">
        <v>4.5330039465305856E-4</v>
      </c>
      <c r="P351" s="98">
        <v>5.5624576800043562E-4</v>
      </c>
      <c r="Q351" s="98">
        <v>1.0535597813152151E-4</v>
      </c>
      <c r="R351" s="98">
        <v>0</v>
      </c>
      <c r="S351" s="98">
        <v>1.0715780427691607E-4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9.2850435965892056E-5</v>
      </c>
      <c r="J355" s="101">
        <v>1.0889454104207534E-3</v>
      </c>
      <c r="K355" s="101">
        <v>2.231413568181202E-3</v>
      </c>
      <c r="L355" s="101">
        <v>6.2190990120401346E-4</v>
      </c>
      <c r="M355" s="101">
        <v>0</v>
      </c>
      <c r="N355" s="101">
        <v>6.8315666436649094E-3</v>
      </c>
      <c r="O355" s="101">
        <v>2.2335675966268231E-2</v>
      </c>
      <c r="P355" s="101">
        <v>2.2861218215884327E-2</v>
      </c>
      <c r="Q355" s="101">
        <v>3.1235558381856182E-3</v>
      </c>
      <c r="R355" s="101">
        <v>3.1334907325789607E-3</v>
      </c>
      <c r="S355" s="101">
        <v>8.2129892131291241E-3</v>
      </c>
      <c r="T355" s="101">
        <v>7.2901872503199994E-4</v>
      </c>
      <c r="U355" s="101">
        <v>2.1041322581907707E-4</v>
      </c>
      <c r="V355" s="101">
        <v>0</v>
      </c>
      <c r="W355" s="101">
        <v>0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4.0884473154375609E-3</v>
      </c>
      <c r="J356" s="104">
        <v>1.179750381121579E-2</v>
      </c>
      <c r="K356" s="104">
        <v>4.4674523699671318E-3</v>
      </c>
      <c r="L356" s="104">
        <v>1.4520268909305742E-3</v>
      </c>
      <c r="M356" s="104">
        <v>0</v>
      </c>
      <c r="N356" s="104">
        <v>1.2654647471088857E-2</v>
      </c>
      <c r="O356" s="104">
        <v>4.1929577404532709E-2</v>
      </c>
      <c r="P356" s="104">
        <v>6.3857005655462568E-2</v>
      </c>
      <c r="Q356" s="104">
        <v>3.1348257412857738E-2</v>
      </c>
      <c r="R356" s="104">
        <v>9.6623561452524251E-3</v>
      </c>
      <c r="S356" s="104">
        <v>2.4208771978707858E-2</v>
      </c>
      <c r="T356" s="104">
        <v>3.2461084677729733E-3</v>
      </c>
      <c r="U356" s="104">
        <v>4.2154211755356119E-4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8.4597452414258436E-4</v>
      </c>
      <c r="J357" s="98">
        <v>2.3973453060830248E-3</v>
      </c>
      <c r="K357" s="98">
        <v>9.1556623711291202E-4</v>
      </c>
      <c r="L357" s="98">
        <v>2.9968414760573204E-4</v>
      </c>
      <c r="M357" s="98">
        <v>0</v>
      </c>
      <c r="N357" s="98">
        <v>2.131011681682519E-3</v>
      </c>
      <c r="O357" s="98">
        <v>7.7113166234225022E-3</v>
      </c>
      <c r="P357" s="98">
        <v>1.1531512064458729E-2</v>
      </c>
      <c r="Q357" s="98">
        <v>5.4181181654105598E-3</v>
      </c>
      <c r="R357" s="98">
        <v>1.8771808196389262E-3</v>
      </c>
      <c r="S357" s="98">
        <v>4.725168734794262E-3</v>
      </c>
      <c r="T357" s="98">
        <v>5.8278085583738444E-4</v>
      </c>
      <c r="U357" s="98">
        <v>6.8888474362170416E-5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3.2424727912949767E-3</v>
      </c>
      <c r="J358" s="98">
        <v>9.4001585051327659E-3</v>
      </c>
      <c r="K358" s="98">
        <v>3.55188613285422E-3</v>
      </c>
      <c r="L358" s="98">
        <v>1.1523427433248422E-3</v>
      </c>
      <c r="M358" s="98">
        <v>0</v>
      </c>
      <c r="N358" s="98">
        <v>1.0523635789406337E-2</v>
      </c>
      <c r="O358" s="98">
        <v>3.4218260781110205E-2</v>
      </c>
      <c r="P358" s="98">
        <v>5.2325493591003837E-2</v>
      </c>
      <c r="Q358" s="98">
        <v>2.5930139247447182E-2</v>
      </c>
      <c r="R358" s="98">
        <v>7.7851753256134981E-3</v>
      </c>
      <c r="S358" s="98">
        <v>1.9483603243913596E-2</v>
      </c>
      <c r="T358" s="98">
        <v>2.6633276119355891E-3</v>
      </c>
      <c r="U358" s="98">
        <v>3.5265364319139075E-4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2.0683947691841E-3</v>
      </c>
      <c r="J359" s="122">
        <v>5.9819816907107359E-3</v>
      </c>
      <c r="K359" s="122">
        <v>3.0545575005223565E-3</v>
      </c>
      <c r="L359" s="122">
        <v>9.2741240041028952E-4</v>
      </c>
      <c r="M359" s="122">
        <v>0</v>
      </c>
      <c r="N359" s="122">
        <v>8.4737970228446029E-3</v>
      </c>
      <c r="O359" s="122">
        <v>3.0581713230365692E-2</v>
      </c>
      <c r="P359" s="122">
        <v>4.1198161067377739E-2</v>
      </c>
      <c r="Q359" s="122">
        <v>1.5908723347426997E-2</v>
      </c>
      <c r="R359" s="122">
        <v>5.9389982564946884E-3</v>
      </c>
      <c r="S359" s="122">
        <v>1.4952167507338349E-2</v>
      </c>
      <c r="T359" s="122">
        <v>1.9633055114711894E-3</v>
      </c>
      <c r="U359" s="122">
        <v>3.2134779999245177E-4</v>
      </c>
      <c r="V359" s="122">
        <v>0</v>
      </c>
      <c r="W359" s="122">
        <v>0</v>
      </c>
      <c r="X359" s="122">
        <v>0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9.4730610800050874E-5</v>
      </c>
      <c r="J361" s="98">
        <v>2.8713120228589614E-4</v>
      </c>
      <c r="K361" s="98">
        <v>8.4501920294895516E-5</v>
      </c>
      <c r="L361" s="98">
        <v>5.2512445522978198E-5</v>
      </c>
      <c r="M361" s="98">
        <v>0</v>
      </c>
      <c r="N361" s="98">
        <v>2.0064666479829954E-4</v>
      </c>
      <c r="O361" s="98">
        <v>4.9890178435324332E-3</v>
      </c>
      <c r="P361" s="98">
        <v>6.8060517999202104E-3</v>
      </c>
      <c r="Q361" s="98">
        <v>2.2404072226069392E-3</v>
      </c>
      <c r="R361" s="98">
        <v>5.8173683005884665E-4</v>
      </c>
      <c r="S361" s="98">
        <v>2.3566319386953143E-3</v>
      </c>
      <c r="T361" s="98">
        <v>5.3551885707529747E-4</v>
      </c>
      <c r="U361" s="98">
        <v>1.1077246460735899E-4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1.9736641583840489E-3</v>
      </c>
      <c r="J362" s="33">
        <v>5.6948504884248401E-3</v>
      </c>
      <c r="K362" s="33">
        <v>2.9700555802274608E-3</v>
      </c>
      <c r="L362" s="33">
        <v>8.7489995488731131E-4</v>
      </c>
      <c r="M362" s="33">
        <v>0</v>
      </c>
      <c r="N362" s="33">
        <v>8.2731503580463026E-3</v>
      </c>
      <c r="O362" s="33">
        <v>2.5592695386833259E-2</v>
      </c>
      <c r="P362" s="33">
        <v>3.4392109267457525E-2</v>
      </c>
      <c r="Q362" s="33">
        <v>1.3668316124820059E-2</v>
      </c>
      <c r="R362" s="33">
        <v>5.3572614264358418E-3</v>
      </c>
      <c r="S362" s="33">
        <v>1.2595535568643035E-2</v>
      </c>
      <c r="T362" s="33">
        <v>1.4277866543958918E-3</v>
      </c>
      <c r="U362" s="33">
        <v>2.1057533538509275E-4</v>
      </c>
      <c r="V362" s="33">
        <v>0</v>
      </c>
      <c r="W362" s="33">
        <v>0</v>
      </c>
      <c r="X362" s="33">
        <v>0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>
        <f t="shared" si="152"/>
        <v>0.72773804941633047</v>
      </c>
      <c r="J364" s="119">
        <f t="shared" si="152"/>
        <v>0.64990937847866914</v>
      </c>
      <c r="K364" s="119">
        <f t="shared" si="152"/>
        <v>0.69159685773279123</v>
      </c>
      <c r="L364" s="119">
        <f t="shared" si="152"/>
        <v>0.70799417074898652</v>
      </c>
      <c r="M364" s="119" t="str">
        <f t="shared" si="152"/>
        <v/>
      </c>
      <c r="N364" s="119">
        <f t="shared" si="152"/>
        <v>1.1096780019209076</v>
      </c>
      <c r="O364" s="119">
        <f t="shared" si="152"/>
        <v>0.78658352989112412</v>
      </c>
      <c r="P364" s="119">
        <f t="shared" si="152"/>
        <v>0.72675871178303819</v>
      </c>
      <c r="Q364" s="119">
        <f t="shared" si="152"/>
        <v>0.73964447456730109</v>
      </c>
      <c r="R364" s="119">
        <f t="shared" ref="R364:V364" si="153">IF(R343=0,"",R343/R322)</f>
        <v>0.87264096053353557</v>
      </c>
      <c r="S364" s="119">
        <f t="shared" si="153"/>
        <v>0.82852640590794857</v>
      </c>
      <c r="T364" s="119">
        <f t="shared" si="153"/>
        <v>0.81480236248838689</v>
      </c>
      <c r="U364" s="119">
        <f t="shared" si="153"/>
        <v>0.84693094117958811</v>
      </c>
      <c r="V364" s="119" t="str">
        <f t="shared" si="153"/>
        <v/>
      </c>
      <c r="W364" s="119" t="str">
        <f t="shared" ref="W364:Y364" si="154">IF(W343=0,"",W343/W322)</f>
        <v/>
      </c>
      <c r="X364" s="119" t="str">
        <f t="shared" si="154"/>
        <v/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>
        <f t="shared" si="155"/>
        <v>0.61774561820137541</v>
      </c>
      <c r="J365" s="124">
        <f t="shared" si="155"/>
        <v>0.62231670707887587</v>
      </c>
      <c r="K365" s="124">
        <f t="shared" si="155"/>
        <v>0.62710445353996602</v>
      </c>
      <c r="L365" s="124">
        <f t="shared" si="155"/>
        <v>0.63177588422590625</v>
      </c>
      <c r="M365" s="124" t="str">
        <f t="shared" si="155"/>
        <v/>
      </c>
      <c r="N365" s="124">
        <f t="shared" si="155"/>
        <v>0.64079525520902436</v>
      </c>
      <c r="O365" s="124">
        <f t="shared" si="155"/>
        <v>0.64495134654149433</v>
      </c>
      <c r="P365" s="124">
        <f t="shared" si="155"/>
        <v>0.64897568104249603</v>
      </c>
      <c r="Q365" s="124">
        <f t="shared" si="155"/>
        <v>0.65533553679981194</v>
      </c>
      <c r="R365" s="124">
        <f t="shared" ref="R365:V365" si="156">IF(R344=0,"",R344/R323)</f>
        <v>0.66793448900649122</v>
      </c>
      <c r="S365" s="124">
        <f t="shared" si="156"/>
        <v>0.68431668322233297</v>
      </c>
      <c r="T365" s="124">
        <f t="shared" si="156"/>
        <v>0.70167852583840196</v>
      </c>
      <c r="U365" s="124">
        <f t="shared" si="156"/>
        <v>0.71758513762923781</v>
      </c>
      <c r="V365" s="124" t="str">
        <f t="shared" si="156"/>
        <v/>
      </c>
      <c r="W365" s="124" t="str">
        <f t="shared" ref="W365:Y365" si="157">IF(W344=0,"",W344/W323)</f>
        <v/>
      </c>
      <c r="X365" s="124" t="str">
        <f t="shared" si="157"/>
        <v/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>
        <f t="shared" si="158"/>
        <v>0.61571204592522677</v>
      </c>
      <c r="J366" s="111">
        <f t="shared" si="158"/>
        <v>0.62028741867708803</v>
      </c>
      <c r="K366" s="111">
        <f t="shared" si="158"/>
        <v>0.62498821934252979</v>
      </c>
      <c r="L366" s="111">
        <f t="shared" si="158"/>
        <v>0.62978791476820384</v>
      </c>
      <c r="M366" s="111" t="str">
        <f t="shared" si="158"/>
        <v/>
      </c>
      <c r="N366" s="111">
        <f t="shared" si="158"/>
        <v>0.63905033377274689</v>
      </c>
      <c r="O366" s="111">
        <f t="shared" si="158"/>
        <v>0.64304699168538004</v>
      </c>
      <c r="P366" s="111">
        <f t="shared" si="158"/>
        <v>0.64702651936016176</v>
      </c>
      <c r="Q366" s="111">
        <f t="shared" si="158"/>
        <v>0.65350995525653088</v>
      </c>
      <c r="R366" s="111">
        <f t="shared" ref="R366:V366" si="159">IF(R345=0,"",R345/R324)</f>
        <v>0.66615234505029108</v>
      </c>
      <c r="S366" s="111">
        <f t="shared" si="159"/>
        <v>0.68258931774964715</v>
      </c>
      <c r="T366" s="111">
        <f t="shared" si="159"/>
        <v>0.70001118444126975</v>
      </c>
      <c r="U366" s="111">
        <f t="shared" si="159"/>
        <v>0.71597554033224786</v>
      </c>
      <c r="V366" s="111" t="str">
        <f t="shared" si="159"/>
        <v/>
      </c>
      <c r="W366" s="111" t="str">
        <f t="shared" ref="W366:Y366" si="160">IF(W345=0,"",W345/W324)</f>
        <v/>
      </c>
      <c r="X366" s="111" t="str">
        <f t="shared" si="160"/>
        <v/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 t="str">
        <f t="shared" si="161"/>
        <v/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 t="str">
        <f t="shared" si="162"/>
        <v/>
      </c>
      <c r="W367" s="111" t="str">
        <f t="shared" ref="W367:Y367" si="163">IF(W346=0,"",W346/W325)</f>
        <v/>
      </c>
      <c r="X367" s="111" t="str">
        <f t="shared" si="163"/>
        <v/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>
        <f t="shared" si="164"/>
        <v>2.7650153448954673</v>
      </c>
      <c r="J368" s="124">
        <f t="shared" si="164"/>
        <v>2.8627116414540392</v>
      </c>
      <c r="K368" s="124">
        <f t="shared" si="164"/>
        <v>2.9626028452080639</v>
      </c>
      <c r="L368" s="124">
        <f t="shared" si="164"/>
        <v>3.0647416390665567</v>
      </c>
      <c r="M368" s="124" t="str">
        <f t="shared" si="164"/>
        <v/>
      </c>
      <c r="N368" s="124">
        <f t="shared" si="164"/>
        <v>3.3174907578976205</v>
      </c>
      <c r="O368" s="124">
        <f t="shared" si="164"/>
        <v>3.4716163228285719</v>
      </c>
      <c r="P368" s="124">
        <f t="shared" si="164"/>
        <v>3.6291623625186573</v>
      </c>
      <c r="Q368" s="124">
        <f t="shared" si="164"/>
        <v>3.7500765324537753</v>
      </c>
      <c r="R368" s="124">
        <f t="shared" ref="R368:V368" si="165">IF(R347=0,"",R347/R326)</f>
        <v>3.7762759873475948</v>
      </c>
      <c r="S368" s="124">
        <f t="shared" si="165"/>
        <v>3.7791870378913526</v>
      </c>
      <c r="T368" s="124">
        <f t="shared" si="165"/>
        <v>3.7824215384955284</v>
      </c>
      <c r="U368" s="124">
        <f t="shared" si="165"/>
        <v>3.7860154280557232</v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>
        <f t="shared" si="167"/>
        <v>2.7650153448954673</v>
      </c>
      <c r="J369" s="111">
        <f t="shared" si="167"/>
        <v>2.8627116414540392</v>
      </c>
      <c r="K369" s="111">
        <f t="shared" si="167"/>
        <v>2.9626028452080639</v>
      </c>
      <c r="L369" s="111">
        <f t="shared" si="167"/>
        <v>3.0647416390665567</v>
      </c>
      <c r="M369" s="111" t="str">
        <f t="shared" si="167"/>
        <v/>
      </c>
      <c r="N369" s="111">
        <f t="shared" si="167"/>
        <v>3.3174907578976205</v>
      </c>
      <c r="O369" s="111">
        <f t="shared" si="167"/>
        <v>3.4716163228285719</v>
      </c>
      <c r="P369" s="111">
        <f t="shared" si="167"/>
        <v>3.6291623625186573</v>
      </c>
      <c r="Q369" s="111">
        <f t="shared" si="167"/>
        <v>3.7500765324537753</v>
      </c>
      <c r="R369" s="111">
        <f t="shared" ref="R369:V369" si="168">IF(R348=0,"",R348/R327)</f>
        <v>3.7762759873475948</v>
      </c>
      <c r="S369" s="111">
        <f t="shared" si="168"/>
        <v>3.7791870378913526</v>
      </c>
      <c r="T369" s="111">
        <f t="shared" si="168"/>
        <v>3.7824215384955284</v>
      </c>
      <c r="U369" s="111">
        <f t="shared" si="168"/>
        <v>3.7860154280557232</v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>
        <f t="shared" si="170"/>
        <v>0.87800857963971135</v>
      </c>
      <c r="J370" s="124">
        <f t="shared" si="170"/>
        <v>0.85783405882431973</v>
      </c>
      <c r="K370" s="124">
        <f t="shared" si="170"/>
        <v>0.7785652536480987</v>
      </c>
      <c r="L370" s="124">
        <f t="shared" si="170"/>
        <v>0.79025830142953657</v>
      </c>
      <c r="M370" s="124" t="str">
        <f t="shared" si="170"/>
        <v/>
      </c>
      <c r="N370" s="124">
        <f t="shared" si="170"/>
        <v>0.79490912882608689</v>
      </c>
      <c r="O370" s="124">
        <f t="shared" si="170"/>
        <v>0.80232893108652459</v>
      </c>
      <c r="P370" s="124">
        <f t="shared" si="170"/>
        <v>0.83930315303068681</v>
      </c>
      <c r="Q370" s="124">
        <f t="shared" si="170"/>
        <v>0.9014193685574281</v>
      </c>
      <c r="R370" s="124">
        <f t="shared" ref="R370:V370" si="171">IF(R349=0,"",R349/R328)</f>
        <v>0.86144353371096638</v>
      </c>
      <c r="S370" s="124">
        <f t="shared" si="171"/>
        <v>0.86578778289975133</v>
      </c>
      <c r="T370" s="124">
        <f t="shared" si="171"/>
        <v>0.89302364292742376</v>
      </c>
      <c r="U370" s="124">
        <f t="shared" si="171"/>
        <v>0.86924304123329121</v>
      </c>
      <c r="V370" s="124" t="str">
        <f t="shared" si="171"/>
        <v/>
      </c>
      <c r="W370" s="124" t="str">
        <f t="shared" ref="W370:Y370" si="172">IF(W349=0,"",W349/W328)</f>
        <v/>
      </c>
      <c r="X370" s="124" t="str">
        <f t="shared" si="172"/>
        <v/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>
        <f t="shared" si="176"/>
        <v>0.59639537716146074</v>
      </c>
      <c r="O372" s="111">
        <f t="shared" si="176"/>
        <v>0.62084252719842103</v>
      </c>
      <c r="P372" s="111">
        <f t="shared" si="176"/>
        <v>0.65048733391109814</v>
      </c>
      <c r="Q372" s="111">
        <f t="shared" si="176"/>
        <v>0.67717837896633837</v>
      </c>
      <c r="R372" s="111" t="str">
        <f t="shared" ref="R372:V372" si="177">IF(R351=0,"",R351/R330)</f>
        <v/>
      </c>
      <c r="S372" s="111">
        <f t="shared" si="177"/>
        <v>0.71061830869600273</v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>
        <f t="shared" si="188"/>
        <v>0.61773789911583554</v>
      </c>
      <c r="J376" s="112">
        <f t="shared" si="188"/>
        <v>0.6201247430759137</v>
      </c>
      <c r="K376" s="112">
        <f t="shared" si="188"/>
        <v>0.62288924737915252</v>
      </c>
      <c r="L376" s="112">
        <f t="shared" si="188"/>
        <v>0.62606776139293674</v>
      </c>
      <c r="M376" s="112" t="str">
        <f t="shared" si="188"/>
        <v/>
      </c>
      <c r="N376" s="112">
        <f t="shared" si="188"/>
        <v>0.64207443006660325</v>
      </c>
      <c r="O376" s="112">
        <f t="shared" si="188"/>
        <v>0.657268129159294</v>
      </c>
      <c r="P376" s="112">
        <f t="shared" si="188"/>
        <v>0.67697125904218847</v>
      </c>
      <c r="Q376" s="112">
        <f t="shared" si="188"/>
        <v>0.69598058735165402</v>
      </c>
      <c r="R376" s="112">
        <f t="shared" ref="R376:V376" si="189">IF(R355=0,"",R355/R334)</f>
        <v>0.70884494793074526</v>
      </c>
      <c r="S376" s="112">
        <f t="shared" si="189"/>
        <v>0.72130829591943391</v>
      </c>
      <c r="T376" s="112">
        <f t="shared" si="189"/>
        <v>0.73367492166105885</v>
      </c>
      <c r="U376" s="112">
        <f t="shared" si="189"/>
        <v>0.7460691434253639</v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>
        <f t="shared" si="191"/>
        <v>0.88649102134509528</v>
      </c>
      <c r="J377" s="113">
        <f t="shared" si="191"/>
        <v>0.88929930074279639</v>
      </c>
      <c r="K377" s="113">
        <f t="shared" si="191"/>
        <v>0.88961953239954916</v>
      </c>
      <c r="L377" s="113">
        <f t="shared" si="191"/>
        <v>0.89025716896234153</v>
      </c>
      <c r="M377" s="113" t="str">
        <f t="shared" si="191"/>
        <v/>
      </c>
      <c r="N377" s="113">
        <f t="shared" si="191"/>
        <v>0.91418246854220697</v>
      </c>
      <c r="O377" s="113">
        <f t="shared" si="191"/>
        <v>0.91249176551978983</v>
      </c>
      <c r="P377" s="113">
        <f t="shared" si="191"/>
        <v>0.92066744725813909</v>
      </c>
      <c r="Q377" s="113">
        <f t="shared" si="191"/>
        <v>0.9298012493361103</v>
      </c>
      <c r="R377" s="113">
        <f t="shared" ref="R377:V377" si="192">IF(R356=0,"",R356/R335)</f>
        <v>0.92609848799783534</v>
      </c>
      <c r="S377" s="113">
        <f t="shared" si="192"/>
        <v>0.92987509410254188</v>
      </c>
      <c r="T377" s="113">
        <f t="shared" si="192"/>
        <v>0.93881689213525865</v>
      </c>
      <c r="U377" s="113">
        <f t="shared" si="192"/>
        <v>0.94730932001578871</v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>
        <f t="shared" si="194"/>
        <v>0.61773789911583554</v>
      </c>
      <c r="J378" s="111">
        <f t="shared" si="194"/>
        <v>0.6201247430759137</v>
      </c>
      <c r="K378" s="111">
        <f t="shared" si="194"/>
        <v>0.62288924737915252</v>
      </c>
      <c r="L378" s="111">
        <f t="shared" si="194"/>
        <v>0.62606776139293674</v>
      </c>
      <c r="M378" s="111" t="str">
        <f t="shared" si="194"/>
        <v/>
      </c>
      <c r="N378" s="111">
        <f t="shared" si="194"/>
        <v>0.64207443006660325</v>
      </c>
      <c r="O378" s="111">
        <f t="shared" si="194"/>
        <v>0.657268129159294</v>
      </c>
      <c r="P378" s="111">
        <f t="shared" si="194"/>
        <v>0.67697125904218847</v>
      </c>
      <c r="Q378" s="111">
        <f t="shared" si="194"/>
        <v>0.69598058735165402</v>
      </c>
      <c r="R378" s="111">
        <f t="shared" ref="R378:V378" si="195">IF(R357=0,"",R357/R336)</f>
        <v>0.70884494793074526</v>
      </c>
      <c r="S378" s="111">
        <f t="shared" si="195"/>
        <v>0.72130829591943391</v>
      </c>
      <c r="T378" s="111">
        <f t="shared" si="195"/>
        <v>0.73367492166105885</v>
      </c>
      <c r="U378" s="111">
        <f t="shared" si="195"/>
        <v>0.7460691434253639</v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 t="str">
        <f t="shared" si="197"/>
        <v/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>
        <f t="shared" si="200"/>
        <v>0.74910978230332459</v>
      </c>
      <c r="J380" s="124">
        <f t="shared" si="200"/>
        <v>0.75027573268827197</v>
      </c>
      <c r="K380" s="124">
        <f t="shared" si="200"/>
        <v>0.75653408131796229</v>
      </c>
      <c r="L380" s="124">
        <f t="shared" si="200"/>
        <v>0.75210571912060264</v>
      </c>
      <c r="M380" s="124" t="str">
        <f t="shared" si="200"/>
        <v/>
      </c>
      <c r="N380" s="124">
        <f t="shared" si="200"/>
        <v>0.76615101589237322</v>
      </c>
      <c r="O380" s="124">
        <f t="shared" si="200"/>
        <v>0.7391228242449035</v>
      </c>
      <c r="P380" s="124">
        <f t="shared" si="200"/>
        <v>0.74432732439073124</v>
      </c>
      <c r="Q380" s="124">
        <f t="shared" si="200"/>
        <v>0.75786644673422721</v>
      </c>
      <c r="R380" s="124">
        <f t="shared" ref="R380:V380" si="201">IF(R359=0,"",R359/R338)</f>
        <v>0.78024132368795529</v>
      </c>
      <c r="S380" s="124">
        <f t="shared" si="201"/>
        <v>0.77832334130574099</v>
      </c>
      <c r="T380" s="124">
        <f t="shared" si="201"/>
        <v>0.76126556940004331</v>
      </c>
      <c r="U380" s="124">
        <f t="shared" si="201"/>
        <v>0.75399616631775268</v>
      </c>
      <c r="V380" s="124" t="str">
        <f t="shared" si="201"/>
        <v/>
      </c>
      <c r="W380" s="124" t="str">
        <f t="shared" ref="W380:Y380" si="202">IF(W359=0,"",W359/W338)</f>
        <v/>
      </c>
      <c r="X380" s="124" t="str">
        <f t="shared" si="202"/>
        <v/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>
        <f t="shared" si="206"/>
        <v>0.58802892328783607</v>
      </c>
      <c r="J382" s="111">
        <f t="shared" si="206"/>
        <v>0.58853738320864013</v>
      </c>
      <c r="K382" s="111">
        <f t="shared" si="206"/>
        <v>0.58904595682227989</v>
      </c>
      <c r="L382" s="111">
        <f t="shared" si="206"/>
        <v>0.58955465237590376</v>
      </c>
      <c r="M382" s="111" t="str">
        <f t="shared" si="206"/>
        <v/>
      </c>
      <c r="N382" s="111">
        <f t="shared" si="206"/>
        <v>0.59015691525266201</v>
      </c>
      <c r="O382" s="111">
        <f t="shared" si="206"/>
        <v>0.59028597550585449</v>
      </c>
      <c r="P382" s="111">
        <f t="shared" si="206"/>
        <v>0.59064609680713598</v>
      </c>
      <c r="Q382" s="111">
        <f t="shared" si="206"/>
        <v>0.59211187462930726</v>
      </c>
      <c r="R382" s="111">
        <f t="shared" ref="R382:V382" si="207">IF(R361=0,"",R361/R340)</f>
        <v>0.5959621079785834</v>
      </c>
      <c r="S382" s="111">
        <f t="shared" si="207"/>
        <v>0.60139330208199626</v>
      </c>
      <c r="T382" s="111">
        <f t="shared" si="207"/>
        <v>0.60735238691668714</v>
      </c>
      <c r="U382" s="111">
        <f t="shared" si="207"/>
        <v>0.61278629245981275</v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>
        <f t="shared" si="209"/>
        <v>0.7590903629850102</v>
      </c>
      <c r="J383" s="45">
        <f t="shared" si="209"/>
        <v>0.76081760051083669</v>
      </c>
      <c r="K383" s="45">
        <f t="shared" si="209"/>
        <v>0.762704192294543</v>
      </c>
      <c r="L383" s="45">
        <f t="shared" si="209"/>
        <v>0.76476169771234814</v>
      </c>
      <c r="M383" s="45" t="str">
        <f t="shared" si="209"/>
        <v/>
      </c>
      <c r="N383" s="45">
        <f t="shared" si="209"/>
        <v>0.7717326130852884</v>
      </c>
      <c r="O383" s="45">
        <f t="shared" si="209"/>
        <v>0.77733069613101724</v>
      </c>
      <c r="P383" s="45">
        <f t="shared" si="209"/>
        <v>0.78473392833053057</v>
      </c>
      <c r="Q383" s="45">
        <f t="shared" si="209"/>
        <v>0.79431378300535393</v>
      </c>
      <c r="R383" s="45">
        <f t="shared" ref="R383:V383" si="210">IF(R362=0,"",R362/R341)</f>
        <v>0.80734967483087527</v>
      </c>
      <c r="S383" s="45">
        <f t="shared" si="210"/>
        <v>0.82366183094876888</v>
      </c>
      <c r="T383" s="45">
        <f t="shared" si="210"/>
        <v>0.84122276277639785</v>
      </c>
      <c r="U383" s="45">
        <f t="shared" si="210"/>
        <v>0.85800498173117301</v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8.6571322851468596E-2</v>
      </c>
      <c r="J385" s="117">
        <f t="shared" si="212"/>
        <v>0.81920621204736321</v>
      </c>
      <c r="K385" s="117">
        <f t="shared" si="212"/>
        <v>0.23284980963254137</v>
      </c>
      <c r="L385" s="117">
        <f t="shared" si="212"/>
        <v>7.2710810774866533E-2</v>
      </c>
      <c r="M385" s="117">
        <f t="shared" si="212"/>
        <v>0</v>
      </c>
      <c r="N385" s="117">
        <f t="shared" si="212"/>
        <v>0.11449637496627449</v>
      </c>
      <c r="O385" s="117">
        <f t="shared" si="212"/>
        <v>0.8300353180552773</v>
      </c>
      <c r="P385" s="117">
        <f t="shared" si="212"/>
        <v>2.5296149002535699</v>
      </c>
      <c r="Q385" s="117">
        <f t="shared" si="212"/>
        <v>1.3314316288833026</v>
      </c>
      <c r="R385" s="117">
        <f t="shared" ref="R385:V385" si="213">R386+R389+R391+R401</f>
        <v>0.18002953809324404</v>
      </c>
      <c r="S385" s="117">
        <f t="shared" si="213"/>
        <v>0.87280089758030488</v>
      </c>
      <c r="T385" s="117">
        <f t="shared" si="213"/>
        <v>8.5195420686286091E-2</v>
      </c>
      <c r="U385" s="117">
        <f t="shared" si="213"/>
        <v>1.2280819513777562E-2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8.6145721278778065E-2</v>
      </c>
      <c r="J386" s="122">
        <f t="shared" si="215"/>
        <v>0.81791731594538175</v>
      </c>
      <c r="K386" s="122">
        <f t="shared" si="215"/>
        <v>0.23247081856540064</v>
      </c>
      <c r="L386" s="122">
        <f t="shared" si="215"/>
        <v>7.2475495701183945E-2</v>
      </c>
      <c r="M386" s="122">
        <f t="shared" si="215"/>
        <v>0</v>
      </c>
      <c r="N386" s="122">
        <f t="shared" si="215"/>
        <v>0.11326659277507223</v>
      </c>
      <c r="O386" s="122">
        <f t="shared" si="215"/>
        <v>0.80577765174246763</v>
      </c>
      <c r="P386" s="122">
        <f t="shared" si="215"/>
        <v>2.4969133375278236</v>
      </c>
      <c r="Q386" s="122">
        <f t="shared" si="215"/>
        <v>1.3210244083001912</v>
      </c>
      <c r="R386" s="122">
        <f t="shared" ref="R386:V386" si="216">SUM(R387:R388)</f>
        <v>0.17745072725268593</v>
      </c>
      <c r="S386" s="122">
        <f t="shared" si="216"/>
        <v>0.86205002797066954</v>
      </c>
      <c r="T386" s="122">
        <f t="shared" si="216"/>
        <v>8.2866012484667101E-2</v>
      </c>
      <c r="U386" s="122">
        <f t="shared" si="216"/>
        <v>1.1803252467498688E-2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8.6145721278778065E-2</v>
      </c>
      <c r="J387" s="98">
        <v>0.81791731594538175</v>
      </c>
      <c r="K387" s="98">
        <v>0.23247081856540064</v>
      </c>
      <c r="L387" s="98">
        <v>7.2475495701183945E-2</v>
      </c>
      <c r="M387" s="98">
        <v>0</v>
      </c>
      <c r="N387" s="98">
        <v>0.11326659277507223</v>
      </c>
      <c r="O387" s="98">
        <v>0.80577765174246763</v>
      </c>
      <c r="P387" s="98">
        <v>2.4969133375278236</v>
      </c>
      <c r="Q387" s="98">
        <v>1.3210244083001912</v>
      </c>
      <c r="R387" s="98">
        <v>0.17745072725268593</v>
      </c>
      <c r="S387" s="98">
        <v>0.86205002797066954</v>
      </c>
      <c r="T387" s="98">
        <v>8.2866012484667101E-2</v>
      </c>
      <c r="U387" s="98">
        <v>1.1803252467498688E-2</v>
      </c>
      <c r="V387" s="98">
        <v>0</v>
      </c>
      <c r="W387" s="98">
        <v>0</v>
      </c>
      <c r="X387" s="98">
        <v>0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3.3157605119443176E-4</v>
      </c>
      <c r="O391" s="122">
        <v>1.9289288729405158E-3</v>
      </c>
      <c r="P391" s="122">
        <v>2.2591207783682465E-3</v>
      </c>
      <c r="Q391" s="122">
        <v>4.1102446692991808E-4</v>
      </c>
      <c r="R391" s="122">
        <v>0</v>
      </c>
      <c r="S391" s="122">
        <v>3.9838134009069915E-4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3.3157605119443176E-4</v>
      </c>
      <c r="O393" s="98">
        <v>1.9289288729405158E-3</v>
      </c>
      <c r="P393" s="98">
        <v>2.2591207783682465E-3</v>
      </c>
      <c r="Q393" s="98">
        <v>4.1102446692991808E-4</v>
      </c>
      <c r="R393" s="98">
        <v>0</v>
      </c>
      <c r="S393" s="98">
        <v>3.9838134009069915E-4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4.2560157269052495E-4</v>
      </c>
      <c r="J401" s="122">
        <v>1.2888961019814893E-3</v>
      </c>
      <c r="K401" s="122">
        <v>3.7899106714073624E-4</v>
      </c>
      <c r="L401" s="122">
        <v>2.3531507368258544E-4</v>
      </c>
      <c r="M401" s="122">
        <v>0</v>
      </c>
      <c r="N401" s="122">
        <v>8.9820614000781982E-4</v>
      </c>
      <c r="O401" s="122">
        <v>2.2328737439869233E-2</v>
      </c>
      <c r="P401" s="122">
        <v>3.044244194737801E-2</v>
      </c>
      <c r="Q401" s="122">
        <v>9.9961961161814071E-3</v>
      </c>
      <c r="R401" s="122">
        <v>2.5788108405581031E-3</v>
      </c>
      <c r="S401" s="122">
        <v>1.0352488269544572E-2</v>
      </c>
      <c r="T401" s="122">
        <v>2.3294082016189913E-3</v>
      </c>
      <c r="U401" s="122">
        <v>4.7756704627887437E-4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4.2560157269052495E-4</v>
      </c>
      <c r="J403" s="98">
        <v>1.2888961019814893E-3</v>
      </c>
      <c r="K403" s="98">
        <v>3.7899106714073624E-4</v>
      </c>
      <c r="L403" s="98">
        <v>2.3531507368258544E-4</v>
      </c>
      <c r="M403" s="98">
        <v>0</v>
      </c>
      <c r="N403" s="98">
        <v>8.9820614000781982E-4</v>
      </c>
      <c r="O403" s="98">
        <v>2.2328737439869233E-2</v>
      </c>
      <c r="P403" s="98">
        <v>3.044244194737801E-2</v>
      </c>
      <c r="Q403" s="98">
        <v>9.9961961161814071E-3</v>
      </c>
      <c r="R403" s="98">
        <v>2.5788108405581031E-3</v>
      </c>
      <c r="S403" s="98">
        <v>1.0352488269544572E-2</v>
      </c>
      <c r="T403" s="98">
        <v>2.3294082016189913E-3</v>
      </c>
      <c r="U403" s="98">
        <v>4.7756704627887437E-4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7287.5379648951957</v>
      </c>
      <c r="J406" s="117">
        <f t="shared" si="219"/>
        <v>17728.905326620577</v>
      </c>
      <c r="K406" s="117">
        <f t="shared" si="219"/>
        <v>11695.256069830228</v>
      </c>
      <c r="L406" s="117">
        <f t="shared" si="219"/>
        <v>10714.132219382924</v>
      </c>
      <c r="M406" s="117">
        <f t="shared" si="219"/>
        <v>0</v>
      </c>
      <c r="N406" s="117">
        <f t="shared" si="219"/>
        <v>3956.5890868232445</v>
      </c>
      <c r="O406" s="117">
        <f t="shared" si="219"/>
        <v>5324.1294198544783</v>
      </c>
      <c r="P406" s="117">
        <f t="shared" si="219"/>
        <v>9021.156905979562</v>
      </c>
      <c r="Q406" s="117">
        <f t="shared" si="219"/>
        <v>11459.346435970487</v>
      </c>
      <c r="R406" s="117">
        <f t="shared" ref="R406:V406" si="220">R407+R410+R412+R422</f>
        <v>5974.5442504815101</v>
      </c>
      <c r="S406" s="117">
        <f t="shared" si="220"/>
        <v>9164.8527000888444</v>
      </c>
      <c r="T406" s="117">
        <f t="shared" si="220"/>
        <v>7439.5157512004662</v>
      </c>
      <c r="U406" s="117">
        <f t="shared" si="220"/>
        <v>7154.6642092120983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5162.6951275882229</v>
      </c>
      <c r="J407" s="122">
        <f t="shared" si="222"/>
        <v>15635.39092415232</v>
      </c>
      <c r="K407" s="122">
        <f t="shared" si="222"/>
        <v>9182.9213883862703</v>
      </c>
      <c r="L407" s="122">
        <f t="shared" si="222"/>
        <v>8270.2420658170668</v>
      </c>
      <c r="M407" s="122">
        <f t="shared" si="222"/>
        <v>0</v>
      </c>
      <c r="N407" s="122">
        <f t="shared" si="222"/>
        <v>1282.096707253525</v>
      </c>
      <c r="O407" s="122">
        <f t="shared" si="222"/>
        <v>2929.7184909294861</v>
      </c>
      <c r="P407" s="122">
        <f t="shared" si="222"/>
        <v>6706.0541856123145</v>
      </c>
      <c r="Q407" s="122">
        <f t="shared" si="222"/>
        <v>9193.4489286845783</v>
      </c>
      <c r="R407" s="122">
        <f t="shared" ref="R407:V407" si="223">SUM(R408:R409)</f>
        <v>3485.11963702912</v>
      </c>
      <c r="S407" s="122">
        <f t="shared" si="223"/>
        <v>6644.57288904506</v>
      </c>
      <c r="T407" s="122">
        <f t="shared" si="223"/>
        <v>5114.5744314230787</v>
      </c>
      <c r="U407" s="122">
        <f t="shared" si="223"/>
        <v>4697.2143024301186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5135.3752140433189</v>
      </c>
      <c r="J408" s="98">
        <v>15551.831097534885</v>
      </c>
      <c r="K408" s="98">
        <v>9131.1011169259928</v>
      </c>
      <c r="L408" s="98">
        <v>8225.8324171575532</v>
      </c>
      <c r="M408" s="98">
        <v>0</v>
      </c>
      <c r="N408" s="98">
        <v>1275.8987294267247</v>
      </c>
      <c r="O408" s="98">
        <v>2914.0883561350147</v>
      </c>
      <c r="P408" s="98">
        <v>6669.022554129524</v>
      </c>
      <c r="Q408" s="98">
        <v>9145.0106230595793</v>
      </c>
      <c r="R408" s="98">
        <v>3466.5153880380594</v>
      </c>
      <c r="S408" s="98">
        <v>6608.4127771423737</v>
      </c>
      <c r="T408" s="98">
        <v>5086.1475660336373</v>
      </c>
      <c r="U408" s="98">
        <v>4670.5946815234611</v>
      </c>
      <c r="V408" s="98">
        <v>0</v>
      </c>
      <c r="W408" s="98">
        <v>0</v>
      </c>
      <c r="X408" s="98">
        <v>0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27.319913544904097</v>
      </c>
      <c r="J409" s="98">
        <v>83.559826617434339</v>
      </c>
      <c r="K409" s="98">
        <v>51.820271460277006</v>
      </c>
      <c r="L409" s="98">
        <v>44.40964865951274</v>
      </c>
      <c r="M409" s="98">
        <v>0</v>
      </c>
      <c r="N409" s="98">
        <v>6.1979778268002379</v>
      </c>
      <c r="O409" s="98">
        <v>15.630134794471184</v>
      </c>
      <c r="P409" s="98">
        <v>37.031631482790914</v>
      </c>
      <c r="Q409" s="98">
        <v>48.438305624998527</v>
      </c>
      <c r="R409" s="98">
        <v>18.604248991060405</v>
      </c>
      <c r="S409" s="98">
        <v>36.160111902686246</v>
      </c>
      <c r="T409" s="98">
        <v>28.426865389441272</v>
      </c>
      <c r="U409" s="98">
        <v>26.61962090665725</v>
      </c>
      <c r="V409" s="98">
        <v>0</v>
      </c>
      <c r="W409" s="98">
        <v>0</v>
      </c>
      <c r="X409" s="98">
        <v>0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180.46484260292024</v>
      </c>
      <c r="J410" s="122">
        <f t="shared" si="225"/>
        <v>36.33547607158301</v>
      </c>
      <c r="K410" s="122">
        <f t="shared" si="225"/>
        <v>178.6397120150306</v>
      </c>
      <c r="L410" s="122">
        <f t="shared" si="225"/>
        <v>200.77356562614298</v>
      </c>
      <c r="M410" s="122">
        <f t="shared" si="225"/>
        <v>0</v>
      </c>
      <c r="N410" s="122">
        <f t="shared" si="225"/>
        <v>579.43918080091316</v>
      </c>
      <c r="O410" s="122">
        <f t="shared" si="225"/>
        <v>159.27047734753768</v>
      </c>
      <c r="P410" s="122">
        <f t="shared" si="225"/>
        <v>119.54112412020646</v>
      </c>
      <c r="Q410" s="122">
        <f t="shared" si="225"/>
        <v>180.57727562909358</v>
      </c>
      <c r="R410" s="122">
        <f t="shared" si="225"/>
        <v>275.22003111999828</v>
      </c>
      <c r="S410" s="122">
        <f t="shared" si="225"/>
        <v>319.02282736506908</v>
      </c>
      <c r="T410" s="122">
        <f t="shared" si="225"/>
        <v>173.29507016779758</v>
      </c>
      <c r="U410" s="122">
        <f t="shared" si="225"/>
        <v>222.14279822004923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180.46484260292024</v>
      </c>
      <c r="J411" s="98">
        <f>RES_hhdet_in_fech!J8</f>
        <v>36.33547607158301</v>
      </c>
      <c r="K411" s="98">
        <f>RES_hhdet_in_fech!K8</f>
        <v>178.6397120150306</v>
      </c>
      <c r="L411" s="98">
        <f>RES_hhdet_in_fech!L8</f>
        <v>200.77356562614298</v>
      </c>
      <c r="M411" s="98">
        <f>RES_hhdet_in_fech!M8</f>
        <v>0</v>
      </c>
      <c r="N411" s="98">
        <f>RES_hhdet_in_fech!N8</f>
        <v>579.43918080091316</v>
      </c>
      <c r="O411" s="98">
        <f>RES_hhdet_in_fech!O8</f>
        <v>159.27047734753768</v>
      </c>
      <c r="P411" s="98">
        <f>RES_hhdet_in_fech!P8</f>
        <v>119.54112412020646</v>
      </c>
      <c r="Q411" s="98">
        <f>RES_hhdet_in_fech!Q8</f>
        <v>180.57727562909358</v>
      </c>
      <c r="R411" s="98">
        <f>RES_hhdet_in_fech!R8</f>
        <v>275.22003111999828</v>
      </c>
      <c r="S411" s="98">
        <f>RES_hhdet_in_fech!S8</f>
        <v>319.02282736506908</v>
      </c>
      <c r="T411" s="98">
        <f>RES_hhdet_in_fech!T8</f>
        <v>173.29507016779758</v>
      </c>
      <c r="U411" s="98">
        <f>RES_hhdet_in_fech!U8</f>
        <v>222.14279822004923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1230.7774655934518</v>
      </c>
      <c r="J412" s="122">
        <v>1343.8981127120255</v>
      </c>
      <c r="K412" s="122">
        <v>1588.3471714526283</v>
      </c>
      <c r="L412" s="122">
        <v>1526.0760215295193</v>
      </c>
      <c r="M412" s="122">
        <v>0</v>
      </c>
      <c r="N412" s="122">
        <v>1445.4050584139445</v>
      </c>
      <c r="O412" s="122">
        <v>1477.3464078312106</v>
      </c>
      <c r="P412" s="122">
        <v>1432.8661788548379</v>
      </c>
      <c r="Q412" s="122">
        <v>1347.765301045823</v>
      </c>
      <c r="R412" s="122">
        <v>1463.9961225267957</v>
      </c>
      <c r="S412" s="122">
        <v>1456.5206216306276</v>
      </c>
      <c r="T412" s="122">
        <v>1362.3358663056911</v>
      </c>
      <c r="U412" s="122">
        <v>1409.2032367602726</v>
      </c>
      <c r="V412" s="122">
        <v>0</v>
      </c>
      <c r="W412" s="122">
        <v>0</v>
      </c>
      <c r="X412" s="122">
        <v>0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1459.6586159290005</v>
      </c>
      <c r="O414" s="98">
        <v>2122.8747060887868</v>
      </c>
      <c r="P414" s="98">
        <v>1989.0128353303803</v>
      </c>
      <c r="Q414" s="98">
        <v>1809.405119430877</v>
      </c>
      <c r="R414" s="98">
        <v>0</v>
      </c>
      <c r="S414" s="98">
        <v>1753.7477552856976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1748.0723974179145</v>
      </c>
      <c r="J418" s="101">
        <v>1856.5817551739412</v>
      </c>
      <c r="K418" s="101">
        <v>1983.9451247812665</v>
      </c>
      <c r="L418" s="101">
        <v>1925.4604152619759</v>
      </c>
      <c r="M418" s="101">
        <v>0</v>
      </c>
      <c r="N418" s="101">
        <v>1793.3520699163939</v>
      </c>
      <c r="O418" s="101">
        <v>1804.6464289281625</v>
      </c>
      <c r="P418" s="101">
        <v>1777.1192823751016</v>
      </c>
      <c r="Q418" s="101">
        <v>1739.8451938786636</v>
      </c>
      <c r="R418" s="101">
        <v>1772.7964893269009</v>
      </c>
      <c r="S418" s="101">
        <v>1742.3943243323185</v>
      </c>
      <c r="T418" s="101">
        <v>1650.8844763732388</v>
      </c>
      <c r="U418" s="101">
        <v>1639.9993471387097</v>
      </c>
      <c r="V418" s="101">
        <v>0</v>
      </c>
      <c r="W418" s="101">
        <v>0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1219.0207625974413</v>
      </c>
      <c r="J419" s="104">
        <v>1296.5071877785711</v>
      </c>
      <c r="K419" s="104">
        <v>1390.5481947883095</v>
      </c>
      <c r="L419" s="104">
        <v>1354.9112813584668</v>
      </c>
      <c r="M419" s="104">
        <v>0</v>
      </c>
      <c r="N419" s="104">
        <v>1257.7285166078188</v>
      </c>
      <c r="O419" s="104">
        <v>1297.1017044009614</v>
      </c>
      <c r="P419" s="104">
        <v>1305.2599180775628</v>
      </c>
      <c r="Q419" s="104">
        <v>1307.0185123679221</v>
      </c>
      <c r="R419" s="104">
        <v>1363.3757782885593</v>
      </c>
      <c r="S419" s="104">
        <v>1357.7599555365307</v>
      </c>
      <c r="T419" s="104">
        <v>1297.1797285485027</v>
      </c>
      <c r="U419" s="104">
        <v>1293.8051815710542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361.97624980742802</v>
      </c>
      <c r="J420" s="98">
        <v>377.81942799122601</v>
      </c>
      <c r="K420" s="98">
        <v>407.01401085748608</v>
      </c>
      <c r="L420" s="98">
        <v>397.64370243932979</v>
      </c>
      <c r="M420" s="98">
        <v>0</v>
      </c>
      <c r="N420" s="98">
        <v>301.55754605472748</v>
      </c>
      <c r="O420" s="98">
        <v>331.18332361379697</v>
      </c>
      <c r="P420" s="98">
        <v>320.55847719831598</v>
      </c>
      <c r="Q420" s="98">
        <v>301.79344754188639</v>
      </c>
      <c r="R420" s="98">
        <v>346.05455315502013</v>
      </c>
      <c r="S420" s="98">
        <v>341.64199263646282</v>
      </c>
      <c r="T420" s="98">
        <v>298.00230510298979</v>
      </c>
      <c r="U420" s="98">
        <v>268.46471399208542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857.04451279001307</v>
      </c>
      <c r="J421" s="98">
        <v>918.68775978734516</v>
      </c>
      <c r="K421" s="98">
        <v>983.53418393082325</v>
      </c>
      <c r="L421" s="98">
        <v>957.26757891913678</v>
      </c>
      <c r="M421" s="98">
        <v>0</v>
      </c>
      <c r="N421" s="98">
        <v>956.17097055309137</v>
      </c>
      <c r="O421" s="98">
        <v>965.91838078716432</v>
      </c>
      <c r="P421" s="98">
        <v>984.701440879247</v>
      </c>
      <c r="Q421" s="98">
        <v>1005.2250648260359</v>
      </c>
      <c r="R421" s="98">
        <v>1017.3212251335391</v>
      </c>
      <c r="S421" s="98">
        <v>1016.1179629000678</v>
      </c>
      <c r="T421" s="98">
        <v>999.17742344551289</v>
      </c>
      <c r="U421" s="98">
        <v>1025.3404675789686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713.60052911060109</v>
      </c>
      <c r="J422" s="122">
        <v>713.28081368464962</v>
      </c>
      <c r="K422" s="122">
        <v>745.34779797629858</v>
      </c>
      <c r="L422" s="122">
        <v>717.04056641019429</v>
      </c>
      <c r="M422" s="122">
        <v>0</v>
      </c>
      <c r="N422" s="122">
        <v>649.64814035486165</v>
      </c>
      <c r="O422" s="122">
        <v>757.79404374624391</v>
      </c>
      <c r="P422" s="122">
        <v>762.69541739220278</v>
      </c>
      <c r="Q422" s="122">
        <v>737.55493061099219</v>
      </c>
      <c r="R422" s="122">
        <v>750.20845980559625</v>
      </c>
      <c r="S422" s="122">
        <v>744.73636204808815</v>
      </c>
      <c r="T422" s="122">
        <v>789.31038330389845</v>
      </c>
      <c r="U422" s="122">
        <v>826.10387180165799</v>
      </c>
      <c r="V422" s="122">
        <v>0</v>
      </c>
      <c r="W422" s="122">
        <v>0</v>
      </c>
      <c r="X422" s="122">
        <v>0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936.78810682013761</v>
      </c>
      <c r="J424" s="98">
        <v>945.65952190929238</v>
      </c>
      <c r="K424" s="98">
        <v>834.19410798718116</v>
      </c>
      <c r="L424" s="98">
        <v>1035.9001306681871</v>
      </c>
      <c r="M424" s="98">
        <v>0</v>
      </c>
      <c r="N424" s="98">
        <v>304.15909491372383</v>
      </c>
      <c r="O424" s="98">
        <v>1104.4404399348887</v>
      </c>
      <c r="P424" s="98">
        <v>1072.1057209853145</v>
      </c>
      <c r="Q424" s="98">
        <v>936.27849862889843</v>
      </c>
      <c r="R424" s="98">
        <v>873.26142216198105</v>
      </c>
      <c r="S424" s="98">
        <v>859.87835600412734</v>
      </c>
      <c r="T424" s="98">
        <v>1025.4482310349492</v>
      </c>
      <c r="U424" s="98">
        <v>1051.1688815787866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703.21971154271569</v>
      </c>
      <c r="J425" s="33">
        <v>702.03668264152179</v>
      </c>
      <c r="K425" s="33">
        <v>742.43480420544995</v>
      </c>
      <c r="L425" s="33">
        <v>700.25848408082618</v>
      </c>
      <c r="M425" s="33">
        <v>0</v>
      </c>
      <c r="N425" s="33">
        <v>673.92574895342818</v>
      </c>
      <c r="O425" s="33">
        <v>701.28941140047584</v>
      </c>
      <c r="P425" s="33">
        <v>708.90363999423494</v>
      </c>
      <c r="Q425" s="33">
        <v>704.66757956577533</v>
      </c>
      <c r="R425" s="33">
        <v>734.97333113290097</v>
      </c>
      <c r="S425" s="33">
        <v>720.02978034901901</v>
      </c>
      <c r="T425" s="33">
        <v>704.97543768566629</v>
      </c>
      <c r="U425" s="33">
        <v>713.5713669130937</v>
      </c>
      <c r="V425" s="33">
        <v>0</v>
      </c>
      <c r="W425" s="33">
        <v>0</v>
      </c>
      <c r="X425" s="33">
        <v>0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5303.4186636202849</v>
      </c>
      <c r="J427" s="117">
        <f t="shared" si="226"/>
        <v>11522.181841931148</v>
      </c>
      <c r="K427" s="117">
        <f t="shared" si="226"/>
        <v>8088.402348274939</v>
      </c>
      <c r="L427" s="117">
        <f t="shared" si="226"/>
        <v>7585.5431559570106</v>
      </c>
      <c r="M427" s="117">
        <f t="shared" si="226"/>
        <v>0</v>
      </c>
      <c r="N427" s="117">
        <f t="shared" si="226"/>
        <v>4390.5398722880864</v>
      </c>
      <c r="O427" s="117">
        <f t="shared" si="226"/>
        <v>4187.8725126663194</v>
      </c>
      <c r="P427" s="117">
        <f t="shared" si="226"/>
        <v>6556.2043717823644</v>
      </c>
      <c r="Q427" s="117">
        <f t="shared" si="226"/>
        <v>8475.8422735180648</v>
      </c>
      <c r="R427" s="117">
        <f t="shared" ref="R427:V427" si="227">R428+R431+R433+R443</f>
        <v>5213.6320334902966</v>
      </c>
      <c r="S427" s="117">
        <f t="shared" si="227"/>
        <v>7593.3224682803684</v>
      </c>
      <c r="T427" s="117">
        <f t="shared" si="227"/>
        <v>6061.7350098477045</v>
      </c>
      <c r="U427" s="117">
        <f t="shared" si="227"/>
        <v>6059.5064925319166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3189.2322931772155</v>
      </c>
      <c r="J428" s="122">
        <f t="shared" si="229"/>
        <v>9730.1649938094142</v>
      </c>
      <c r="K428" s="122">
        <f t="shared" si="229"/>
        <v>5758.6508991644387</v>
      </c>
      <c r="L428" s="122">
        <f t="shared" si="229"/>
        <v>5224.9394938938622</v>
      </c>
      <c r="M428" s="122">
        <f t="shared" si="229"/>
        <v>0</v>
      </c>
      <c r="N428" s="122">
        <f t="shared" si="229"/>
        <v>821.56148672717222</v>
      </c>
      <c r="O428" s="122">
        <f t="shared" si="229"/>
        <v>1889.5258857124868</v>
      </c>
      <c r="P428" s="122">
        <f t="shared" si="229"/>
        <v>4352.0660822156324</v>
      </c>
      <c r="Q428" s="122">
        <f t="shared" si="229"/>
        <v>6024.7937887211638</v>
      </c>
      <c r="R428" s="122">
        <f t="shared" ref="R428:V428" si="230">SUM(R429:R430)</f>
        <v>2327.8316038855337</v>
      </c>
      <c r="S428" s="122">
        <f t="shared" si="230"/>
        <v>4546.9920808603501</v>
      </c>
      <c r="T428" s="122">
        <f t="shared" si="230"/>
        <v>3588.7870473317289</v>
      </c>
      <c r="U428" s="122">
        <f t="shared" si="230"/>
        <v>3370.6511716833406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3161.9123796323115</v>
      </c>
      <c r="J429" s="98">
        <v>9646.6051671919795</v>
      </c>
      <c r="K429" s="98">
        <v>5706.830627704162</v>
      </c>
      <c r="L429" s="98">
        <v>5180.5298452343495</v>
      </c>
      <c r="M429" s="98">
        <v>0</v>
      </c>
      <c r="N429" s="98">
        <v>815.36350890037204</v>
      </c>
      <c r="O429" s="98">
        <v>1873.8957509180157</v>
      </c>
      <c r="P429" s="98">
        <v>4315.0344507328418</v>
      </c>
      <c r="Q429" s="98">
        <v>5976.3554830961648</v>
      </c>
      <c r="R429" s="98">
        <v>2309.2273548944731</v>
      </c>
      <c r="S429" s="98">
        <v>4510.8319689576638</v>
      </c>
      <c r="T429" s="98">
        <v>3560.3601819422875</v>
      </c>
      <c r="U429" s="98">
        <v>3344.0315507766832</v>
      </c>
      <c r="V429" s="98">
        <v>0</v>
      </c>
      <c r="W429" s="98">
        <v>0</v>
      </c>
      <c r="X429" s="98">
        <v>0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27.319913544904097</v>
      </c>
      <c r="J430" s="98">
        <v>83.559826617434339</v>
      </c>
      <c r="K430" s="98">
        <v>51.820271460277006</v>
      </c>
      <c r="L430" s="98">
        <v>44.40964865951274</v>
      </c>
      <c r="M430" s="98">
        <v>0</v>
      </c>
      <c r="N430" s="98">
        <v>6.1979778268002379</v>
      </c>
      <c r="O430" s="98">
        <v>15.630134794471184</v>
      </c>
      <c r="P430" s="98">
        <v>37.031631482790914</v>
      </c>
      <c r="Q430" s="98">
        <v>48.438305624998527</v>
      </c>
      <c r="R430" s="98">
        <v>18.604248991060405</v>
      </c>
      <c r="S430" s="98">
        <v>36.160111902686246</v>
      </c>
      <c r="T430" s="98">
        <v>28.426865389441272</v>
      </c>
      <c r="U430" s="98">
        <v>26.61962090665725</v>
      </c>
      <c r="V430" s="98">
        <v>0</v>
      </c>
      <c r="W430" s="98">
        <v>0</v>
      </c>
      <c r="X430" s="98">
        <v>0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498.98805901121966</v>
      </c>
      <c r="J431" s="122">
        <f t="shared" si="232"/>
        <v>104.01799034789536</v>
      </c>
      <c r="K431" s="122">
        <f t="shared" si="232"/>
        <v>529.23851908287884</v>
      </c>
      <c r="L431" s="122">
        <f t="shared" si="232"/>
        <v>615.31910659830226</v>
      </c>
      <c r="M431" s="122">
        <f t="shared" si="232"/>
        <v>0</v>
      </c>
      <c r="N431" s="122">
        <f t="shared" si="232"/>
        <v>1922.2841270707981</v>
      </c>
      <c r="O431" s="122">
        <f t="shared" si="232"/>
        <v>552.92598890441025</v>
      </c>
      <c r="P431" s="122">
        <f t="shared" si="232"/>
        <v>433.8341484302245</v>
      </c>
      <c r="Q431" s="122">
        <f t="shared" si="232"/>
        <v>677.17860363110094</v>
      </c>
      <c r="R431" s="122">
        <f t="shared" si="232"/>
        <v>1039.3067947555076</v>
      </c>
      <c r="S431" s="122">
        <f t="shared" si="232"/>
        <v>1205.6469339695195</v>
      </c>
      <c r="T431" s="122">
        <f t="shared" si="232"/>
        <v>655.47500591777157</v>
      </c>
      <c r="U431" s="122">
        <f t="shared" si="232"/>
        <v>841.03606129257594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498.98805901121966</v>
      </c>
      <c r="J432" s="98">
        <f>RES_hhdet_in_tesh!J8</f>
        <v>104.01799034789536</v>
      </c>
      <c r="K432" s="98">
        <f>RES_hhdet_in_tesh!K8</f>
        <v>529.23851908287884</v>
      </c>
      <c r="L432" s="98">
        <f>RES_hhdet_in_tesh!L8</f>
        <v>615.31910659830226</v>
      </c>
      <c r="M432" s="98">
        <f>RES_hhdet_in_tesh!M8</f>
        <v>0</v>
      </c>
      <c r="N432" s="98">
        <f>RES_hhdet_in_tesh!N8</f>
        <v>1922.2841270707981</v>
      </c>
      <c r="O432" s="98">
        <f>RES_hhdet_in_tesh!O8</f>
        <v>552.92598890441025</v>
      </c>
      <c r="P432" s="98">
        <f>RES_hhdet_in_tesh!P8</f>
        <v>433.8341484302245</v>
      </c>
      <c r="Q432" s="98">
        <f>RES_hhdet_in_tesh!Q8</f>
        <v>677.17860363110094</v>
      </c>
      <c r="R432" s="98">
        <f>RES_hhdet_in_tesh!R8</f>
        <v>1039.3067947555076</v>
      </c>
      <c r="S432" s="98">
        <f>RES_hhdet_in_tesh!S8</f>
        <v>1205.6469339695195</v>
      </c>
      <c r="T432" s="98">
        <f>RES_hhdet_in_tesh!T8</f>
        <v>655.47500591777157</v>
      </c>
      <c r="U432" s="98">
        <f>RES_hhdet_in_tesh!U8</f>
        <v>841.03606129257594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1080.6331744182701</v>
      </c>
      <c r="J433" s="122">
        <v>1152.8415726741002</v>
      </c>
      <c r="K433" s="122">
        <v>1236.6319184232559</v>
      </c>
      <c r="L433" s="122">
        <v>1205.9942446262628</v>
      </c>
      <c r="M433" s="122">
        <v>0</v>
      </c>
      <c r="N433" s="122">
        <v>1148.9656757846478</v>
      </c>
      <c r="O433" s="122">
        <v>1185.317764239732</v>
      </c>
      <c r="P433" s="122">
        <v>1202.6091017838974</v>
      </c>
      <c r="Q433" s="122">
        <v>1214.9017466323378</v>
      </c>
      <c r="R433" s="122">
        <v>1261.1499931286357</v>
      </c>
      <c r="S433" s="122">
        <v>1261.0377597493489</v>
      </c>
      <c r="T433" s="122">
        <v>1216.5981382189959</v>
      </c>
      <c r="U433" s="122">
        <v>1224.9401072372973</v>
      </c>
      <c r="V433" s="122">
        <v>0</v>
      </c>
      <c r="W433" s="122">
        <v>0</v>
      </c>
      <c r="X433" s="122">
        <v>0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870.53365077395199</v>
      </c>
      <c r="O435" s="98">
        <v>1317.9708974537677</v>
      </c>
      <c r="P435" s="98">
        <v>1293.8276563690133</v>
      </c>
      <c r="Q435" s="98">
        <v>1225.290025669595</v>
      </c>
      <c r="R435" s="98">
        <v>0</v>
      </c>
      <c r="S435" s="98">
        <v>1246.2452637405338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1079.8505702833245</v>
      </c>
      <c r="J439" s="101">
        <v>1151.3122839266691</v>
      </c>
      <c r="K439" s="101">
        <v>1235.7780856165421</v>
      </c>
      <c r="L439" s="101">
        <v>1205.4686918337793</v>
      </c>
      <c r="M439" s="101">
        <v>0</v>
      </c>
      <c r="N439" s="101">
        <v>1151.4655082003317</v>
      </c>
      <c r="O439" s="101">
        <v>1186.1365821356144</v>
      </c>
      <c r="P439" s="101">
        <v>1203.0586780576232</v>
      </c>
      <c r="Q439" s="101">
        <v>1210.8984799366249</v>
      </c>
      <c r="R439" s="101">
        <v>1256.6378351687349</v>
      </c>
      <c r="S439" s="101">
        <v>1256.8034809038381</v>
      </c>
      <c r="T439" s="101">
        <v>1211.2125388745942</v>
      </c>
      <c r="U439" s="101">
        <v>1223.5529081379329</v>
      </c>
      <c r="V439" s="101">
        <v>0</v>
      </c>
      <c r="W439" s="101">
        <v>0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1080.6509608758827</v>
      </c>
      <c r="J440" s="104">
        <v>1152.9829354994929</v>
      </c>
      <c r="K440" s="104">
        <v>1237.0588348266131</v>
      </c>
      <c r="L440" s="104">
        <v>1206.2194815373273</v>
      </c>
      <c r="M440" s="104">
        <v>0</v>
      </c>
      <c r="N440" s="104">
        <v>1149.7933600684642</v>
      </c>
      <c r="O440" s="104">
        <v>1183.5946243075616</v>
      </c>
      <c r="P440" s="104">
        <v>1201.7103167848377</v>
      </c>
      <c r="Q440" s="104">
        <v>1215.2674457051182</v>
      </c>
      <c r="R440" s="104">
        <v>1262.6202468459066</v>
      </c>
      <c r="S440" s="104">
        <v>1262.5471664231948</v>
      </c>
      <c r="T440" s="104">
        <v>1217.8142412967638</v>
      </c>
      <c r="U440" s="104">
        <v>1225.6337067869792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223.60644808586946</v>
      </c>
      <c r="J441" s="98">
        <v>234.29517571214771</v>
      </c>
      <c r="K441" s="98">
        <v>253.52465089578968</v>
      </c>
      <c r="L441" s="98">
        <v>248.95190261819025</v>
      </c>
      <c r="M441" s="98">
        <v>0</v>
      </c>
      <c r="N441" s="98">
        <v>193.62238951537262</v>
      </c>
      <c r="O441" s="98">
        <v>217.67624352039735</v>
      </c>
      <c r="P441" s="98">
        <v>217.00887590559066</v>
      </c>
      <c r="Q441" s="98">
        <v>210.04238087908271</v>
      </c>
      <c r="R441" s="98">
        <v>245.29902171236756</v>
      </c>
      <c r="S441" s="98">
        <v>246.42920352312677</v>
      </c>
      <c r="T441" s="98">
        <v>218.63681785125101</v>
      </c>
      <c r="U441" s="98">
        <v>200.29323920801048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857.04451279001307</v>
      </c>
      <c r="J442" s="98">
        <v>918.68775978734516</v>
      </c>
      <c r="K442" s="98">
        <v>983.53418393082325</v>
      </c>
      <c r="L442" s="98">
        <v>957.26757891913678</v>
      </c>
      <c r="M442" s="98">
        <v>0</v>
      </c>
      <c r="N442" s="98">
        <v>956.17097055309137</v>
      </c>
      <c r="O442" s="98">
        <v>965.91838078716432</v>
      </c>
      <c r="P442" s="98">
        <v>984.701440879247</v>
      </c>
      <c r="Q442" s="98">
        <v>1005.2250648260359</v>
      </c>
      <c r="R442" s="98">
        <v>1017.3212251335391</v>
      </c>
      <c r="S442" s="98">
        <v>1016.1179629000678</v>
      </c>
      <c r="T442" s="98">
        <v>999.17742344551289</v>
      </c>
      <c r="U442" s="98">
        <v>1025.3404675789686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534.5651370135796</v>
      </c>
      <c r="J443" s="122">
        <v>535.15728509973735</v>
      </c>
      <c r="K443" s="122">
        <v>563.8810116043652</v>
      </c>
      <c r="L443" s="122">
        <v>539.29031083858331</v>
      </c>
      <c r="M443" s="122">
        <v>0</v>
      </c>
      <c r="N443" s="122">
        <v>497.72858270546834</v>
      </c>
      <c r="O443" s="122">
        <v>560.10287380968975</v>
      </c>
      <c r="P443" s="122">
        <v>567.69503935261037</v>
      </c>
      <c r="Q443" s="122">
        <v>558.96813453346203</v>
      </c>
      <c r="R443" s="122">
        <v>585.34364172062055</v>
      </c>
      <c r="S443" s="122">
        <v>579.64569370114987</v>
      </c>
      <c r="T443" s="122">
        <v>600.87481837920882</v>
      </c>
      <c r="U443" s="122">
        <v>622.87915231870238</v>
      </c>
      <c r="V443" s="122">
        <v>0</v>
      </c>
      <c r="W443" s="122">
        <v>0</v>
      </c>
      <c r="X443" s="122">
        <v>0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550.85850180229579</v>
      </c>
      <c r="J445" s="98">
        <v>556.55598043082864</v>
      </c>
      <c r="K445" s="98">
        <v>491.37866651481744</v>
      </c>
      <c r="L445" s="98">
        <v>610.71974143223645</v>
      </c>
      <c r="M445" s="98">
        <v>0</v>
      </c>
      <c r="N445" s="98">
        <v>179.50159320032486</v>
      </c>
      <c r="O445" s="98">
        <v>651.93570247508092</v>
      </c>
      <c r="P445" s="98">
        <v>633.23505946457635</v>
      </c>
      <c r="Q445" s="98">
        <v>554.38161699827026</v>
      </c>
      <c r="R445" s="98">
        <v>520.43071796802974</v>
      </c>
      <c r="S445" s="98">
        <v>517.12508390616051</v>
      </c>
      <c r="T445" s="98">
        <v>622.80843077857094</v>
      </c>
      <c r="U445" s="98">
        <v>644.14188169179249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533.80730609317413</v>
      </c>
      <c r="J446" s="33">
        <v>534.12186435791034</v>
      </c>
      <c r="K446" s="33">
        <v>566.25813767287491</v>
      </c>
      <c r="L446" s="33">
        <v>535.5308671231279</v>
      </c>
      <c r="M446" s="33">
        <v>0</v>
      </c>
      <c r="N446" s="33">
        <v>520.09047926528922</v>
      </c>
      <c r="O446" s="33">
        <v>545.13378635324329</v>
      </c>
      <c r="P446" s="33">
        <v>556.30073822048814</v>
      </c>
      <c r="Q446" s="33">
        <v>559.72717088611716</v>
      </c>
      <c r="R446" s="33">
        <v>593.38047989951281</v>
      </c>
      <c r="S446" s="33">
        <v>593.06104721991301</v>
      </c>
      <c r="T446" s="33">
        <v>593.04138537943641</v>
      </c>
      <c r="U446" s="33">
        <v>612.24778763215716</v>
      </c>
      <c r="V446" s="33">
        <v>0</v>
      </c>
      <c r="W446" s="33">
        <v>0</v>
      </c>
      <c r="X446" s="33">
        <v>0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1923.8071744770796</v>
      </c>
      <c r="J448" s="117">
        <f t="shared" si="233"/>
        <v>6301.586246518179</v>
      </c>
      <c r="K448" s="117">
        <f t="shared" si="233"/>
        <v>3696.0287243260532</v>
      </c>
      <c r="L448" s="117">
        <f t="shared" si="233"/>
        <v>3635.5405387433266</v>
      </c>
      <c r="M448" s="117">
        <f t="shared" si="233"/>
        <v>0</v>
      </c>
      <c r="N448" s="117">
        <f t="shared" si="233"/>
        <v>578.26452003168936</v>
      </c>
      <c r="O448" s="117">
        <f t="shared" si="233"/>
        <v>1307.1422331579172</v>
      </c>
      <c r="P448" s="117">
        <f t="shared" si="233"/>
        <v>2997.1740524331399</v>
      </c>
      <c r="Q448" s="117">
        <f t="shared" si="233"/>
        <v>4022.452051006956</v>
      </c>
      <c r="R448" s="117">
        <f t="shared" ref="R448:V448" si="234">R449+R452+R454+R464</f>
        <v>1525.6740516376613</v>
      </c>
      <c r="S448" s="117">
        <f t="shared" si="234"/>
        <v>2909.3363252676827</v>
      </c>
      <c r="T448" s="117">
        <f t="shared" si="234"/>
        <v>2241.9847549022656</v>
      </c>
      <c r="U448" s="117">
        <f t="shared" si="234"/>
        <v>2046.8032522962603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1914.3493617506235</v>
      </c>
      <c r="J449" s="122">
        <f t="shared" si="236"/>
        <v>6291.671661118321</v>
      </c>
      <c r="K449" s="122">
        <f t="shared" si="236"/>
        <v>3690.0129931015972</v>
      </c>
      <c r="L449" s="122">
        <f t="shared" si="236"/>
        <v>3623.7747850591973</v>
      </c>
      <c r="M449" s="122">
        <f t="shared" si="236"/>
        <v>0</v>
      </c>
      <c r="N449" s="122">
        <f t="shared" si="236"/>
        <v>572.0534988640012</v>
      </c>
      <c r="O449" s="122">
        <f t="shared" si="236"/>
        <v>1268.9411838464057</v>
      </c>
      <c r="P449" s="122">
        <f t="shared" si="236"/>
        <v>2958.4281250329664</v>
      </c>
      <c r="Q449" s="122">
        <f t="shared" si="236"/>
        <v>3991.0102969794293</v>
      </c>
      <c r="R449" s="122">
        <f t="shared" ref="R449:V449" si="237">SUM(R450:R451)</f>
        <v>1503.8197224803891</v>
      </c>
      <c r="S449" s="122">
        <f t="shared" si="237"/>
        <v>2873.5000932355651</v>
      </c>
      <c r="T449" s="122">
        <f t="shared" si="237"/>
        <v>2180.6845390701869</v>
      </c>
      <c r="U449" s="122">
        <f t="shared" si="237"/>
        <v>1967.2087445831146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1914.3493617506235</v>
      </c>
      <c r="J450" s="98">
        <v>6291.671661118321</v>
      </c>
      <c r="K450" s="98">
        <v>3690.0129931015972</v>
      </c>
      <c r="L450" s="98">
        <v>3623.7747850591973</v>
      </c>
      <c r="M450" s="98">
        <v>0</v>
      </c>
      <c r="N450" s="98">
        <v>572.0534988640012</v>
      </c>
      <c r="O450" s="98">
        <v>1268.9411838464057</v>
      </c>
      <c r="P450" s="98">
        <v>2958.4281250329664</v>
      </c>
      <c r="Q450" s="98">
        <v>3991.0102969794293</v>
      </c>
      <c r="R450" s="98">
        <v>1503.8197224803891</v>
      </c>
      <c r="S450" s="98">
        <v>2873.5000932355651</v>
      </c>
      <c r="T450" s="98">
        <v>2180.6845390701869</v>
      </c>
      <c r="U450" s="98">
        <v>1967.2087445831146</v>
      </c>
      <c r="V450" s="98">
        <v>0</v>
      </c>
      <c r="W450" s="98">
        <v>0</v>
      </c>
      <c r="X450" s="98">
        <v>0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1.674626521183999</v>
      </c>
      <c r="O454" s="122">
        <v>3.037683264473253</v>
      </c>
      <c r="P454" s="122">
        <v>2.6766833866922353</v>
      </c>
      <c r="Q454" s="122">
        <v>1.2417657611175774</v>
      </c>
      <c r="R454" s="122">
        <v>0</v>
      </c>
      <c r="S454" s="122">
        <v>1.3279378003023306</v>
      </c>
      <c r="T454" s="122">
        <v>0</v>
      </c>
      <c r="U454" s="122">
        <v>0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331.57605119443178</v>
      </c>
      <c r="O456" s="98">
        <v>482.23221823512893</v>
      </c>
      <c r="P456" s="98">
        <v>451.82415567364933</v>
      </c>
      <c r="Q456" s="98">
        <v>411.02446692991811</v>
      </c>
      <c r="R456" s="98">
        <v>0</v>
      </c>
      <c r="S456" s="98">
        <v>398.38134009069915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9.45781272645611</v>
      </c>
      <c r="J464" s="122">
        <v>9.914585399857609</v>
      </c>
      <c r="K464" s="122">
        <v>6.0157312244561307</v>
      </c>
      <c r="L464" s="122">
        <v>11.765753684129272</v>
      </c>
      <c r="M464" s="122">
        <v>0</v>
      </c>
      <c r="N464" s="122">
        <v>4.5363946465041405</v>
      </c>
      <c r="O464" s="122">
        <v>35.16336604703816</v>
      </c>
      <c r="P464" s="122">
        <v>36.069244013481054</v>
      </c>
      <c r="Q464" s="122">
        <v>30.199988266409086</v>
      </c>
      <c r="R464" s="122">
        <v>21.854329157272062</v>
      </c>
      <c r="S464" s="122">
        <v>34.508294231815242</v>
      </c>
      <c r="T464" s="122">
        <v>61.30021583207872</v>
      </c>
      <c r="U464" s="122">
        <v>79.594507713145731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212.80078634526248</v>
      </c>
      <c r="J466" s="98">
        <v>214.81601699691487</v>
      </c>
      <c r="K466" s="98">
        <v>189.49553357036811</v>
      </c>
      <c r="L466" s="98">
        <v>235.31507368258545</v>
      </c>
      <c r="M466" s="98">
        <v>0</v>
      </c>
      <c r="N466" s="98">
        <v>69.092780000601522</v>
      </c>
      <c r="O466" s="98">
        <v>250.88469033560938</v>
      </c>
      <c r="P466" s="98">
        <v>243.53953557902409</v>
      </c>
      <c r="Q466" s="98">
        <v>212.68502374854057</v>
      </c>
      <c r="R466" s="98">
        <v>198.37006465831564</v>
      </c>
      <c r="S466" s="98">
        <v>195.3299673498976</v>
      </c>
      <c r="T466" s="98">
        <v>232.94082016189913</v>
      </c>
      <c r="U466" s="98">
        <v>238.78352313943719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71.90804819107143</v>
      </c>
      <c r="J469" s="118">
        <f t="shared" si="240"/>
        <v>171.45860865898464</v>
      </c>
      <c r="K469" s="118">
        <f t="shared" si="240"/>
        <v>112.60991948171379</v>
      </c>
      <c r="L469" s="118">
        <f t="shared" si="240"/>
        <v>101.74742759158021</v>
      </c>
      <c r="M469" s="118">
        <f t="shared" si="240"/>
        <v>0</v>
      </c>
      <c r="N469" s="118">
        <f t="shared" si="240"/>
        <v>36.914330153465905</v>
      </c>
      <c r="O469" s="118">
        <f t="shared" si="240"/>
        <v>49.517837467823746</v>
      </c>
      <c r="P469" s="118">
        <f t="shared" si="240"/>
        <v>83.661123475345875</v>
      </c>
      <c r="Q469" s="118">
        <f t="shared" si="240"/>
        <v>105.98304645645361</v>
      </c>
      <c r="R469" s="118">
        <f t="shared" ref="R469:V469" si="241">R470+R473+R475+R485</f>
        <v>55.138586936127027</v>
      </c>
      <c r="S469" s="118">
        <f t="shared" si="241"/>
        <v>84.201119390955157</v>
      </c>
      <c r="T469" s="118">
        <f t="shared" si="241"/>
        <v>68.066031303250384</v>
      </c>
      <c r="U469" s="118">
        <f t="shared" si="241"/>
        <v>65.198099504999121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50.941666694392644</v>
      </c>
      <c r="J470" s="123">
        <f t="shared" si="243"/>
        <v>151.21195157318164</v>
      </c>
      <c r="K470" s="123">
        <f t="shared" si="243"/>
        <v>88.419443916296942</v>
      </c>
      <c r="L470" s="123">
        <f t="shared" si="243"/>
        <v>78.538871700150366</v>
      </c>
      <c r="M470" s="123">
        <f t="shared" si="243"/>
        <v>0</v>
      </c>
      <c r="N470" s="123">
        <f t="shared" si="243"/>
        <v>11.96175293963309</v>
      </c>
      <c r="O470" s="123">
        <f t="shared" si="243"/>
        <v>27.248271523852129</v>
      </c>
      <c r="P470" s="123">
        <f t="shared" si="243"/>
        <v>62.191139462721928</v>
      </c>
      <c r="Q470" s="123">
        <f t="shared" si="243"/>
        <v>85.026640074809293</v>
      </c>
      <c r="R470" s="123">
        <f t="shared" ref="R470:V470" si="244">SUM(R471:R472)</f>
        <v>32.163887994242636</v>
      </c>
      <c r="S470" s="123">
        <f t="shared" si="244"/>
        <v>61.046313938789581</v>
      </c>
      <c r="T470" s="123">
        <f t="shared" si="244"/>
        <v>46.794548865075264</v>
      </c>
      <c r="U470" s="123">
        <f t="shared" si="244"/>
        <v>42.804167537566293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50.672093943042853</v>
      </c>
      <c r="J471" s="99">
        <v>150.40383334209724</v>
      </c>
      <c r="K471" s="99">
        <v>87.920482922042538</v>
      </c>
      <c r="L471" s="99">
        <v>78.117132690510672</v>
      </c>
      <c r="M471" s="99">
        <v>0</v>
      </c>
      <c r="N471" s="99">
        <v>11.903926818506607</v>
      </c>
      <c r="O471" s="99">
        <v>27.102901189414624</v>
      </c>
      <c r="P471" s="99">
        <v>61.847712569002596</v>
      </c>
      <c r="Q471" s="99">
        <v>84.578652990728145</v>
      </c>
      <c r="R471" s="99">
        <v>31.992190881062452</v>
      </c>
      <c r="S471" s="99">
        <v>60.714096717286516</v>
      </c>
      <c r="T471" s="99">
        <v>46.534464207127094</v>
      </c>
      <c r="U471" s="99">
        <v>42.561591695862504</v>
      </c>
      <c r="V471" s="99">
        <v>0</v>
      </c>
      <c r="W471" s="99">
        <v>0</v>
      </c>
      <c r="X471" s="99">
        <v>0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0.26957275134979292</v>
      </c>
      <c r="J472" s="99">
        <v>0.8081182310843924</v>
      </c>
      <c r="K472" s="99">
        <v>0.49896099425440404</v>
      </c>
      <c r="L472" s="99">
        <v>0.42173900963969391</v>
      </c>
      <c r="M472" s="99">
        <v>0</v>
      </c>
      <c r="N472" s="99">
        <v>5.7826121126483866E-2</v>
      </c>
      <c r="O472" s="99">
        <v>0.14537033443750422</v>
      </c>
      <c r="P472" s="99">
        <v>0.34342689371933377</v>
      </c>
      <c r="Q472" s="99">
        <v>0.44798708408114823</v>
      </c>
      <c r="R472" s="99">
        <v>0.17169711318018338</v>
      </c>
      <c r="S472" s="99">
        <v>0.33221722150306549</v>
      </c>
      <c r="T472" s="99">
        <v>0.26008465794816976</v>
      </c>
      <c r="U472" s="99">
        <v>0.2425758417037884</v>
      </c>
      <c r="V472" s="99">
        <v>0</v>
      </c>
      <c r="W472" s="99">
        <v>0</v>
      </c>
      <c r="X472" s="99">
        <v>0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1.7806939272489308</v>
      </c>
      <c r="J473" s="123">
        <f t="shared" si="246"/>
        <v>0.35140523666967988</v>
      </c>
      <c r="K473" s="123">
        <f t="shared" si="246"/>
        <v>1.720065252623507</v>
      </c>
      <c r="L473" s="123">
        <f t="shared" si="246"/>
        <v>1.9066587393697403</v>
      </c>
      <c r="M473" s="123">
        <f t="shared" si="246"/>
        <v>0</v>
      </c>
      <c r="N473" s="123">
        <f t="shared" si="246"/>
        <v>5.4060729468150317</v>
      </c>
      <c r="O473" s="123">
        <f t="shared" si="246"/>
        <v>1.4813181627980858</v>
      </c>
      <c r="P473" s="123">
        <f t="shared" si="246"/>
        <v>1.1086099986547444</v>
      </c>
      <c r="Q473" s="123">
        <f t="shared" si="246"/>
        <v>1.6700891188614504</v>
      </c>
      <c r="R473" s="123">
        <f t="shared" si="246"/>
        <v>2.5399834658937515</v>
      </c>
      <c r="S473" s="123">
        <f t="shared" si="246"/>
        <v>2.9309886426375251</v>
      </c>
      <c r="T473" s="123">
        <f t="shared" si="246"/>
        <v>1.5855208948024497</v>
      </c>
      <c r="U473" s="123">
        <f t="shared" si="246"/>
        <v>2.0243141871035024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1.7806939272489308</v>
      </c>
      <c r="J474" s="99">
        <f>RES_hhdet_in_fecs!J8</f>
        <v>0.35140523666967988</v>
      </c>
      <c r="K474" s="99">
        <f>RES_hhdet_in_fecs!K8</f>
        <v>1.720065252623507</v>
      </c>
      <c r="L474" s="99">
        <f>RES_hhdet_in_fecs!L8</f>
        <v>1.9066587393697403</v>
      </c>
      <c r="M474" s="99">
        <f>RES_hhdet_in_fecs!M8</f>
        <v>0</v>
      </c>
      <c r="N474" s="99">
        <f>RES_hhdet_in_fecs!N8</f>
        <v>5.4060729468150317</v>
      </c>
      <c r="O474" s="99">
        <f>RES_hhdet_in_fecs!O8</f>
        <v>1.4813181627980858</v>
      </c>
      <c r="P474" s="99">
        <f>RES_hhdet_in_fecs!P8</f>
        <v>1.1086099986547444</v>
      </c>
      <c r="Q474" s="99">
        <f>RES_hhdet_in_fecs!Q8</f>
        <v>1.6700891188614504</v>
      </c>
      <c r="R474" s="99">
        <f>RES_hhdet_in_fecs!R8</f>
        <v>2.5399834658937515</v>
      </c>
      <c r="S474" s="99">
        <f>RES_hhdet_in_fecs!S8</f>
        <v>2.9309886426375251</v>
      </c>
      <c r="T474" s="99">
        <f>RES_hhdet_in_fecs!T8</f>
        <v>1.5855208948024497</v>
      </c>
      <c r="U474" s="99">
        <f>RES_hhdet_in_fecs!U8</f>
        <v>2.0243141871035024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12.144404013358916</v>
      </c>
      <c r="J475" s="123">
        <v>12.99701793990919</v>
      </c>
      <c r="K475" s="123">
        <v>15.293692247380159</v>
      </c>
      <c r="L475" s="123">
        <v>14.492476508635484</v>
      </c>
      <c r="M475" s="123">
        <v>0</v>
      </c>
      <c r="N475" s="123">
        <v>13.485393191189795</v>
      </c>
      <c r="O475" s="123">
        <v>13.740274425684161</v>
      </c>
      <c r="P475" s="123">
        <v>13.288228501309389</v>
      </c>
      <c r="Q475" s="123">
        <v>12.464958042001857</v>
      </c>
      <c r="R475" s="123">
        <v>13.511102117888051</v>
      </c>
      <c r="S475" s="123">
        <v>13.381629882182375</v>
      </c>
      <c r="T475" s="123">
        <v>12.464359082315386</v>
      </c>
      <c r="U475" s="123">
        <v>12.841605163630875</v>
      </c>
      <c r="V475" s="123">
        <v>0</v>
      </c>
      <c r="W475" s="123">
        <v>0</v>
      </c>
      <c r="X475" s="123">
        <v>0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13.618376555503383</v>
      </c>
      <c r="O477" s="99">
        <v>19.744103940946619</v>
      </c>
      <c r="P477" s="99">
        <v>18.44586566278706</v>
      </c>
      <c r="Q477" s="99">
        <v>16.734485505145393</v>
      </c>
      <c r="R477" s="99">
        <v>0</v>
      </c>
      <c r="S477" s="99">
        <v>16.112372883308769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17.248688761625804</v>
      </c>
      <c r="J481" s="102">
        <v>17.955249844207838</v>
      </c>
      <c r="K481" s="102">
        <v>19.102779744522529</v>
      </c>
      <c r="L481" s="102">
        <v>18.285255415076936</v>
      </c>
      <c r="M481" s="102">
        <v>0</v>
      </c>
      <c r="N481" s="102">
        <v>16.731681996183159</v>
      </c>
      <c r="O481" s="102">
        <v>16.784375718086089</v>
      </c>
      <c r="P481" s="102">
        <v>16.480790353469359</v>
      </c>
      <c r="Q481" s="102">
        <v>16.091152758160217</v>
      </c>
      <c r="R481" s="102">
        <v>16.360995792931675</v>
      </c>
      <c r="S481" s="102">
        <v>16.008064431609029</v>
      </c>
      <c r="T481" s="102">
        <v>15.104364074871233</v>
      </c>
      <c r="U481" s="102">
        <v>14.944774135620575</v>
      </c>
      <c r="V481" s="102">
        <v>0</v>
      </c>
      <c r="W481" s="102">
        <v>0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12.028397541807395</v>
      </c>
      <c r="J482" s="105">
        <v>12.538693982368978</v>
      </c>
      <c r="K482" s="105">
        <v>13.389148498808979</v>
      </c>
      <c r="L482" s="105">
        <v>12.866999834446293</v>
      </c>
      <c r="M482" s="105">
        <v>0</v>
      </c>
      <c r="N482" s="105">
        <v>11.734401699714358</v>
      </c>
      <c r="O482" s="105">
        <v>12.063882432730104</v>
      </c>
      <c r="P482" s="105">
        <v>12.104823395913366</v>
      </c>
      <c r="Q482" s="105">
        <v>12.088106812175543</v>
      </c>
      <c r="R482" s="105">
        <v>12.582485077705297</v>
      </c>
      <c r="S482" s="105">
        <v>12.474276659054338</v>
      </c>
      <c r="T482" s="105">
        <v>11.868228922705999</v>
      </c>
      <c r="U482" s="105">
        <v>11.790020677636027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3.5717145818739033</v>
      </c>
      <c r="J483" s="99">
        <v>3.6539420936745035</v>
      </c>
      <c r="K483" s="99">
        <v>3.9190091022313309</v>
      </c>
      <c r="L483" s="99">
        <v>3.7762483225658579</v>
      </c>
      <c r="M483" s="99">
        <v>0</v>
      </c>
      <c r="N483" s="99">
        <v>2.8134826667762352</v>
      </c>
      <c r="O483" s="99">
        <v>3.0802185103926174</v>
      </c>
      <c r="P483" s="99">
        <v>2.972820739231461</v>
      </c>
      <c r="Q483" s="99">
        <v>2.7911704345271628</v>
      </c>
      <c r="R483" s="99">
        <v>3.1937095557109427</v>
      </c>
      <c r="S483" s="99">
        <v>3.1387998424314847</v>
      </c>
      <c r="T483" s="99">
        <v>2.7264992649968924</v>
      </c>
      <c r="U483" s="99">
        <v>2.4464305555948185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8.4566829599334898</v>
      </c>
      <c r="J484" s="99">
        <v>8.8847518886944759</v>
      </c>
      <c r="K484" s="99">
        <v>9.470139396577645</v>
      </c>
      <c r="L484" s="99">
        <v>9.0907515118804323</v>
      </c>
      <c r="M484" s="99">
        <v>0</v>
      </c>
      <c r="N484" s="99">
        <v>8.9209190329381212</v>
      </c>
      <c r="O484" s="99">
        <v>8.9836639223374863</v>
      </c>
      <c r="P484" s="99">
        <v>9.132002656681907</v>
      </c>
      <c r="Q484" s="99">
        <v>9.2969363776483824</v>
      </c>
      <c r="R484" s="99">
        <v>9.3887755219943543</v>
      </c>
      <c r="S484" s="99">
        <v>9.3354768166228528</v>
      </c>
      <c r="T484" s="99">
        <v>9.1417296577091065</v>
      </c>
      <c r="U484" s="99">
        <v>9.3435901220412081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7.0412835560709324</v>
      </c>
      <c r="J485" s="123">
        <v>6.8982339092241363</v>
      </c>
      <c r="K485" s="123">
        <v>7.1767180654131719</v>
      </c>
      <c r="L485" s="123">
        <v>6.8094206434246196</v>
      </c>
      <c r="M485" s="123">
        <v>0</v>
      </c>
      <c r="N485" s="123">
        <v>6.0611110758279905</v>
      </c>
      <c r="O485" s="123">
        <v>7.0479733554893667</v>
      </c>
      <c r="P485" s="123">
        <v>7.0731455126598268</v>
      </c>
      <c r="Q485" s="123">
        <v>6.8213592207810025</v>
      </c>
      <c r="R485" s="123">
        <v>6.9236133581025934</v>
      </c>
      <c r="S485" s="123">
        <v>6.8421869273456837</v>
      </c>
      <c r="T485" s="123">
        <v>7.2216024610572838</v>
      </c>
      <c r="U485" s="123">
        <v>7.5280126166984536</v>
      </c>
      <c r="V485" s="123">
        <v>0</v>
      </c>
      <c r="W485" s="123">
        <v>0</v>
      </c>
      <c r="X485" s="123">
        <v>0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9.2435339142708361</v>
      </c>
      <c r="J487" s="99">
        <v>9.1455993985272599</v>
      </c>
      <c r="K487" s="99">
        <v>8.0321910671871386</v>
      </c>
      <c r="L487" s="99">
        <v>9.8374904639118164</v>
      </c>
      <c r="M487" s="99">
        <v>0</v>
      </c>
      <c r="N487" s="99">
        <v>2.8377546928532396</v>
      </c>
      <c r="O487" s="99">
        <v>10.272008413928145</v>
      </c>
      <c r="P487" s="99">
        <v>9.9425794315277738</v>
      </c>
      <c r="Q487" s="99">
        <v>8.6592763532208767</v>
      </c>
      <c r="R487" s="99">
        <v>8.0592592213144467</v>
      </c>
      <c r="S487" s="99">
        <v>7.9000418757302997</v>
      </c>
      <c r="T487" s="99">
        <v>9.3820879917116535</v>
      </c>
      <c r="U487" s="99">
        <v>9.5789559556813426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6.9388533068523319</v>
      </c>
      <c r="J488" s="110">
        <v>6.7894904178062445</v>
      </c>
      <c r="K488" s="110">
        <v>7.1486697702730417</v>
      </c>
      <c r="L488" s="110">
        <v>6.6500485476095026</v>
      </c>
      <c r="M488" s="110">
        <v>0</v>
      </c>
      <c r="N488" s="110">
        <v>6.2876172000370278</v>
      </c>
      <c r="O488" s="110">
        <v>6.5224438313116178</v>
      </c>
      <c r="P488" s="110">
        <v>6.5742870427592806</v>
      </c>
      <c r="Q488" s="110">
        <v>6.5171968784406005</v>
      </c>
      <c r="R488" s="110">
        <v>6.7830095845620777</v>
      </c>
      <c r="S488" s="110">
        <v>6.6151978088663936</v>
      </c>
      <c r="T488" s="110">
        <v>6.4500004858235833</v>
      </c>
      <c r="U488" s="110">
        <v>6.5025409472070095</v>
      </c>
      <c r="V488" s="110">
        <v>0</v>
      </c>
      <c r="W488" s="110">
        <v>0</v>
      </c>
      <c r="X488" s="110">
        <v>0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52.330222727905813</v>
      </c>
      <c r="J490" s="118">
        <f t="shared" si="247"/>
        <v>111.43255778837808</v>
      </c>
      <c r="K490" s="118">
        <f t="shared" si="247"/>
        <v>77.880666463095878</v>
      </c>
      <c r="L490" s="118">
        <f t="shared" si="247"/>
        <v>72.036585623543388</v>
      </c>
      <c r="M490" s="118">
        <f t="shared" si="247"/>
        <v>0</v>
      </c>
      <c r="N490" s="118">
        <f t="shared" si="247"/>
        <v>40.963020126946766</v>
      </c>
      <c r="O490" s="118">
        <f t="shared" si="247"/>
        <v>38.949915388015768</v>
      </c>
      <c r="P490" s="118">
        <f t="shared" si="247"/>
        <v>60.801450323264064</v>
      </c>
      <c r="Q490" s="118">
        <f t="shared" si="247"/>
        <v>78.389774709325479</v>
      </c>
      <c r="R490" s="118">
        <f t="shared" ref="R490:V490" si="248">R491+R494+R496+R506</f>
        <v>48.116189466403746</v>
      </c>
      <c r="S490" s="118">
        <f t="shared" si="248"/>
        <v>69.762850822414165</v>
      </c>
      <c r="T490" s="118">
        <f t="shared" si="248"/>
        <v>55.460363111096903</v>
      </c>
      <c r="U490" s="118">
        <f t="shared" si="248"/>
        <v>55.218287776889348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31.468991384336</v>
      </c>
      <c r="J491" s="123">
        <f t="shared" si="250"/>
        <v>94.101723773992859</v>
      </c>
      <c r="K491" s="123">
        <f t="shared" si="250"/>
        <v>55.448227059437073</v>
      </c>
      <c r="L491" s="123">
        <f t="shared" si="250"/>
        <v>49.6189651144675</v>
      </c>
      <c r="M491" s="123">
        <f t="shared" si="250"/>
        <v>0</v>
      </c>
      <c r="N491" s="123">
        <f t="shared" si="250"/>
        <v>7.6650345276994827</v>
      </c>
      <c r="O491" s="123">
        <f t="shared" si="250"/>
        <v>17.573809410236688</v>
      </c>
      <c r="P491" s="123">
        <f t="shared" si="250"/>
        <v>40.360537087628806</v>
      </c>
      <c r="Q491" s="123">
        <f t="shared" si="250"/>
        <v>55.720978815709543</v>
      </c>
      <c r="R491" s="123">
        <f t="shared" ref="R491:V491" si="251">SUM(R492:R493)</f>
        <v>21.483370091896475</v>
      </c>
      <c r="S491" s="123">
        <f t="shared" si="251"/>
        <v>41.775011077541762</v>
      </c>
      <c r="T491" s="123">
        <f t="shared" si="251"/>
        <v>32.834730064919079</v>
      </c>
      <c r="U491" s="123">
        <f t="shared" si="251"/>
        <v>30.715634453549463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31.199418632986209</v>
      </c>
      <c r="J492" s="99">
        <v>93.293605542908466</v>
      </c>
      <c r="K492" s="99">
        <v>54.94926606518267</v>
      </c>
      <c r="L492" s="99">
        <v>49.197226104827806</v>
      </c>
      <c r="M492" s="99">
        <v>0</v>
      </c>
      <c r="N492" s="99">
        <v>7.6072084065729992</v>
      </c>
      <c r="O492" s="99">
        <v>17.428439075799183</v>
      </c>
      <c r="P492" s="99">
        <v>40.017110193909474</v>
      </c>
      <c r="Q492" s="99">
        <v>55.272991731628395</v>
      </c>
      <c r="R492" s="99">
        <v>21.311672978716292</v>
      </c>
      <c r="S492" s="99">
        <v>41.442793856038698</v>
      </c>
      <c r="T492" s="99">
        <v>32.574645406970909</v>
      </c>
      <c r="U492" s="99">
        <v>30.473058611845673</v>
      </c>
      <c r="V492" s="99">
        <v>0</v>
      </c>
      <c r="W492" s="99">
        <v>0</v>
      </c>
      <c r="X492" s="99">
        <v>0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0.26957275134979292</v>
      </c>
      <c r="J493" s="99">
        <v>0.8081182310843924</v>
      </c>
      <c r="K493" s="99">
        <v>0.49896099425440404</v>
      </c>
      <c r="L493" s="99">
        <v>0.42173900963969391</v>
      </c>
      <c r="M493" s="99">
        <v>0</v>
      </c>
      <c r="N493" s="99">
        <v>5.7826121126483866E-2</v>
      </c>
      <c r="O493" s="99">
        <v>0.14537033443750422</v>
      </c>
      <c r="P493" s="99">
        <v>0.34342689371933377</v>
      </c>
      <c r="Q493" s="99">
        <v>0.44798708408114823</v>
      </c>
      <c r="R493" s="99">
        <v>0.17169711318018338</v>
      </c>
      <c r="S493" s="99">
        <v>0.33221722150306549</v>
      </c>
      <c r="T493" s="99">
        <v>0.26008465794816976</v>
      </c>
      <c r="U493" s="99">
        <v>0.2425758417037884</v>
      </c>
      <c r="V493" s="99">
        <v>0</v>
      </c>
      <c r="W493" s="99">
        <v>0</v>
      </c>
      <c r="X493" s="99">
        <v>0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4.9236460334054666</v>
      </c>
      <c r="J494" s="123">
        <f t="shared" si="253"/>
        <v>1.0059718618822044</v>
      </c>
      <c r="K494" s="123">
        <f t="shared" si="253"/>
        <v>5.0958702113659289</v>
      </c>
      <c r="L494" s="123">
        <f t="shared" si="253"/>
        <v>5.8434164300365916</v>
      </c>
      <c r="M494" s="123">
        <f t="shared" si="253"/>
        <v>0</v>
      </c>
      <c r="N494" s="123">
        <f t="shared" si="253"/>
        <v>17.934597037579227</v>
      </c>
      <c r="O494" s="123">
        <f t="shared" si="253"/>
        <v>5.1425683132722675</v>
      </c>
      <c r="P494" s="123">
        <f t="shared" si="253"/>
        <v>4.0233256818296574</v>
      </c>
      <c r="Q494" s="123">
        <f t="shared" si="253"/>
        <v>6.262962011748729</v>
      </c>
      <c r="R494" s="123">
        <f t="shared" si="253"/>
        <v>9.5916785705144942</v>
      </c>
      <c r="S494" s="123">
        <f t="shared" si="253"/>
        <v>11.076754286462503</v>
      </c>
      <c r="T494" s="123">
        <f t="shared" si="253"/>
        <v>5.9971083822354894</v>
      </c>
      <c r="U494" s="123">
        <f t="shared" si="253"/>
        <v>7.6640847436059412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4.9236460334054666</v>
      </c>
      <c r="J495" s="99">
        <f>RES_hhdet_in_tess!J8</f>
        <v>1.0059718618822044</v>
      </c>
      <c r="K495" s="99">
        <f>RES_hhdet_in_tess!K8</f>
        <v>5.0958702113659289</v>
      </c>
      <c r="L495" s="99">
        <f>RES_hhdet_in_tess!L8</f>
        <v>5.8434164300365916</v>
      </c>
      <c r="M495" s="99">
        <f>RES_hhdet_in_tess!M8</f>
        <v>0</v>
      </c>
      <c r="N495" s="99">
        <f>RES_hhdet_in_tess!N8</f>
        <v>17.934597037579227</v>
      </c>
      <c r="O495" s="99">
        <f>RES_hhdet_in_tess!O8</f>
        <v>5.1425683132722675</v>
      </c>
      <c r="P495" s="99">
        <f>RES_hhdet_in_tess!P8</f>
        <v>4.0233256818296574</v>
      </c>
      <c r="Q495" s="99">
        <f>RES_hhdet_in_tess!Q8</f>
        <v>6.262962011748729</v>
      </c>
      <c r="R495" s="99">
        <f>RES_hhdet_in_tess!R8</f>
        <v>9.5916785705144942</v>
      </c>
      <c r="S495" s="99">
        <f>RES_hhdet_in_tess!S8</f>
        <v>11.076754286462503</v>
      </c>
      <c r="T495" s="99">
        <f>RES_hhdet_in_tess!T8</f>
        <v>5.9971083822354894</v>
      </c>
      <c r="U495" s="99">
        <f>RES_hhdet_in_tess!U8</f>
        <v>7.6640847436059412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10.66289091834007</v>
      </c>
      <c r="J496" s="123">
        <v>11.149284652004802</v>
      </c>
      <c r="K496" s="123">
        <v>11.907137383797497</v>
      </c>
      <c r="L496" s="123">
        <v>11.452799869221739</v>
      </c>
      <c r="M496" s="123">
        <v>0</v>
      </c>
      <c r="N496" s="123">
        <v>10.719662153485922</v>
      </c>
      <c r="O496" s="123">
        <v>11.024219692794683</v>
      </c>
      <c r="P496" s="123">
        <v>11.152852079341207</v>
      </c>
      <c r="Q496" s="123">
        <v>11.236154607316148</v>
      </c>
      <c r="R496" s="123">
        <v>11.639051552763203</v>
      </c>
      <c r="S496" s="123">
        <v>11.585651667279741</v>
      </c>
      <c r="T496" s="123">
        <v>11.130967354444806</v>
      </c>
      <c r="U496" s="123">
        <v>11.162475926751641</v>
      </c>
      <c r="V496" s="123">
        <v>0</v>
      </c>
      <c r="W496" s="123">
        <v>0</v>
      </c>
      <c r="X496" s="123">
        <v>0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8.1219368221462354</v>
      </c>
      <c r="O498" s="99">
        <v>12.257979387965603</v>
      </c>
      <c r="P498" s="99">
        <v>11.998801976668627</v>
      </c>
      <c r="Q498" s="99">
        <v>11.332231767210041</v>
      </c>
      <c r="R498" s="99">
        <v>0</v>
      </c>
      <c r="S498" s="99">
        <v>11.449747167416215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10.655168758109648</v>
      </c>
      <c r="J502" s="102">
        <v>11.134494696503225</v>
      </c>
      <c r="K502" s="102">
        <v>11.898916097915357</v>
      </c>
      <c r="L502" s="102">
        <v>11.447808924215289</v>
      </c>
      <c r="M502" s="102">
        <v>0</v>
      </c>
      <c r="N502" s="102">
        <v>10.742985181754946</v>
      </c>
      <c r="O502" s="102">
        <v>11.031835227333127</v>
      </c>
      <c r="P502" s="102">
        <v>11.157021395598507</v>
      </c>
      <c r="Q502" s="102">
        <v>11.199129947789537</v>
      </c>
      <c r="R502" s="102">
        <v>11.597409210935794</v>
      </c>
      <c r="S502" s="102">
        <v>11.546749676132411</v>
      </c>
      <c r="T502" s="102">
        <v>11.081693129371263</v>
      </c>
      <c r="U502" s="102">
        <v>11.149834838047974</v>
      </c>
      <c r="V502" s="102">
        <v>0</v>
      </c>
      <c r="W502" s="102">
        <v>0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10.663066421981672</v>
      </c>
      <c r="J503" s="105">
        <v>11.150651790748643</v>
      </c>
      <c r="K503" s="105">
        <v>11.911248026738567</v>
      </c>
      <c r="L503" s="105">
        <v>11.454938845653075</v>
      </c>
      <c r="M503" s="105">
        <v>0</v>
      </c>
      <c r="N503" s="105">
        <v>10.727384312710742</v>
      </c>
      <c r="O503" s="105">
        <v>11.008193380065068</v>
      </c>
      <c r="P503" s="105">
        <v>11.14451685542616</v>
      </c>
      <c r="Q503" s="105">
        <v>11.239536816069164</v>
      </c>
      <c r="R503" s="105">
        <v>11.652620405718201</v>
      </c>
      <c r="S503" s="105">
        <v>11.599519182199296</v>
      </c>
      <c r="T503" s="105">
        <v>11.142093792364635</v>
      </c>
      <c r="U503" s="105">
        <v>11.168796471103471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2.2063834620481804</v>
      </c>
      <c r="J504" s="99">
        <v>2.2658999020541679</v>
      </c>
      <c r="K504" s="99">
        <v>2.4411086301609215</v>
      </c>
      <c r="L504" s="99">
        <v>2.3641873337726391</v>
      </c>
      <c r="M504" s="99">
        <v>0</v>
      </c>
      <c r="N504" s="99">
        <v>1.8064652797726184</v>
      </c>
      <c r="O504" s="99">
        <v>2.0245294577275827</v>
      </c>
      <c r="P504" s="99">
        <v>2.0125141987442521</v>
      </c>
      <c r="Q504" s="99">
        <v>1.9426004384207864</v>
      </c>
      <c r="R504" s="99">
        <v>2.2638448837238467</v>
      </c>
      <c r="S504" s="99">
        <v>2.2640423655764419</v>
      </c>
      <c r="T504" s="99">
        <v>2.0003641346555296</v>
      </c>
      <c r="U504" s="99">
        <v>1.8252063490622634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8.4566829599334898</v>
      </c>
      <c r="J505" s="99">
        <v>8.8847518886944759</v>
      </c>
      <c r="K505" s="99">
        <v>9.470139396577645</v>
      </c>
      <c r="L505" s="99">
        <v>9.0907515118804323</v>
      </c>
      <c r="M505" s="99">
        <v>0</v>
      </c>
      <c r="N505" s="99">
        <v>8.9209190329381212</v>
      </c>
      <c r="O505" s="99">
        <v>8.9836639223374863</v>
      </c>
      <c r="P505" s="99">
        <v>9.132002656681907</v>
      </c>
      <c r="Q505" s="99">
        <v>9.2969363776483824</v>
      </c>
      <c r="R505" s="99">
        <v>9.3887755219943543</v>
      </c>
      <c r="S505" s="99">
        <v>9.3354768166228528</v>
      </c>
      <c r="T505" s="99">
        <v>9.1417296577091065</v>
      </c>
      <c r="U505" s="99">
        <v>9.3435901220412081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5.2746943918242746</v>
      </c>
      <c r="J506" s="123">
        <v>5.1755775004982221</v>
      </c>
      <c r="K506" s="123">
        <v>5.4294318084953774</v>
      </c>
      <c r="L506" s="123">
        <v>5.1214042098175492</v>
      </c>
      <c r="M506" s="123">
        <v>0</v>
      </c>
      <c r="N506" s="123">
        <v>4.6437264081821308</v>
      </c>
      <c r="O506" s="123">
        <v>5.2093179717121298</v>
      </c>
      <c r="P506" s="123">
        <v>5.2647354744643966</v>
      </c>
      <c r="Q506" s="123">
        <v>5.1696792745510542</v>
      </c>
      <c r="R506" s="123">
        <v>5.402089251229576</v>
      </c>
      <c r="S506" s="123">
        <v>5.3254337911301528</v>
      </c>
      <c r="T506" s="123">
        <v>5.4975573094975285</v>
      </c>
      <c r="U506" s="123">
        <v>5.6760926529823079</v>
      </c>
      <c r="V506" s="123">
        <v>0</v>
      </c>
      <c r="W506" s="123">
        <v>0</v>
      </c>
      <c r="X506" s="123">
        <v>0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5.4354652949832758</v>
      </c>
      <c r="J508" s="99">
        <v>5.3825271378837467</v>
      </c>
      <c r="K508" s="99">
        <v>4.7313296725506184</v>
      </c>
      <c r="L508" s="99">
        <v>5.7997382707028002</v>
      </c>
      <c r="M508" s="99">
        <v>0</v>
      </c>
      <c r="N508" s="99">
        <v>1.6747205557780327</v>
      </c>
      <c r="O508" s="99">
        <v>6.0634225070199204</v>
      </c>
      <c r="P508" s="99">
        <v>5.8725457334267919</v>
      </c>
      <c r="Q508" s="99">
        <v>5.1272603544388442</v>
      </c>
      <c r="R508" s="99">
        <v>4.8030131142803931</v>
      </c>
      <c r="S508" s="99">
        <v>4.7510322702314927</v>
      </c>
      <c r="T508" s="99">
        <v>5.6982335360284608</v>
      </c>
      <c r="U508" s="99">
        <v>5.8698529057178117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5.2672166753982745</v>
      </c>
      <c r="J509" s="110">
        <v>5.1655638083666648</v>
      </c>
      <c r="K509" s="110">
        <v>5.4523204031165173</v>
      </c>
      <c r="L509" s="110">
        <v>5.0857024171393785</v>
      </c>
      <c r="M509" s="110">
        <v>0</v>
      </c>
      <c r="N509" s="110">
        <v>4.8523592518645806</v>
      </c>
      <c r="O509" s="110">
        <v>5.0700958038689192</v>
      </c>
      <c r="P509" s="110">
        <v>5.1590660970369964</v>
      </c>
      <c r="Q509" s="110">
        <v>5.1766993071048368</v>
      </c>
      <c r="R509" s="110">
        <v>5.4762605824709043</v>
      </c>
      <c r="S509" s="110">
        <v>5.4486859393391791</v>
      </c>
      <c r="T509" s="110">
        <v>5.4258872285936217</v>
      </c>
      <c r="U509" s="110">
        <v>5.5792125266145547</v>
      </c>
      <c r="V509" s="110">
        <v>0</v>
      </c>
      <c r="W509" s="110">
        <v>0</v>
      </c>
      <c r="X509" s="110">
        <v>0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18.982709891737251</v>
      </c>
      <c r="J511" s="118">
        <f t="shared" si="254"/>
        <v>60.943481296064554</v>
      </c>
      <c r="K511" s="118">
        <f t="shared" si="254"/>
        <v>35.587890898954896</v>
      </c>
      <c r="L511" s="118">
        <f t="shared" si="254"/>
        <v>34.525138401115022</v>
      </c>
      <c r="M511" s="118">
        <f t="shared" si="254"/>
        <v>0</v>
      </c>
      <c r="N511" s="118">
        <f t="shared" si="254"/>
        <v>5.3951135536352188</v>
      </c>
      <c r="O511" s="118">
        <f t="shared" si="254"/>
        <v>12.157265825933107</v>
      </c>
      <c r="P511" s="118">
        <f t="shared" si="254"/>
        <v>27.795431460848132</v>
      </c>
      <c r="Q511" s="118">
        <f t="shared" si="254"/>
        <v>37.202097429618654</v>
      </c>
      <c r="R511" s="118">
        <f t="shared" ref="R511:V511" si="255">R512+R515+R517+R527</f>
        <v>14.08032275024769</v>
      </c>
      <c r="S511" s="118">
        <f t="shared" si="255"/>
        <v>26.729221220318376</v>
      </c>
      <c r="T511" s="118">
        <f t="shared" si="255"/>
        <v>20.512491620703031</v>
      </c>
      <c r="U511" s="118">
        <f t="shared" si="255"/>
        <v>18.651844196761157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18.889387173338772</v>
      </c>
      <c r="J512" s="123">
        <f t="shared" si="257"/>
        <v>60.847596017939807</v>
      </c>
      <c r="K512" s="123">
        <f t="shared" si="257"/>
        <v>35.52996732680181</v>
      </c>
      <c r="L512" s="123">
        <f t="shared" si="257"/>
        <v>34.413404184425914</v>
      </c>
      <c r="M512" s="123">
        <f t="shared" si="257"/>
        <v>0</v>
      </c>
      <c r="N512" s="123">
        <f t="shared" si="257"/>
        <v>5.3371657402679507</v>
      </c>
      <c r="O512" s="123">
        <f t="shared" si="257"/>
        <v>11.801971429096405</v>
      </c>
      <c r="P512" s="123">
        <f t="shared" si="257"/>
        <v>27.436106393101657</v>
      </c>
      <c r="Q512" s="123">
        <f t="shared" si="257"/>
        <v>36.911304852887419</v>
      </c>
      <c r="R512" s="123">
        <f t="shared" ref="R512:V512" si="258">SUM(R513:R514)</f>
        <v>13.878630909389392</v>
      </c>
      <c r="S512" s="123">
        <f t="shared" si="258"/>
        <v>26.399979611031078</v>
      </c>
      <c r="T512" s="123">
        <f t="shared" si="258"/>
        <v>19.951640276440603</v>
      </c>
      <c r="U512" s="123">
        <f t="shared" si="258"/>
        <v>17.926525651796965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18.889387173338772</v>
      </c>
      <c r="J513" s="99">
        <v>60.847596017939807</v>
      </c>
      <c r="K513" s="99">
        <v>35.52996732680181</v>
      </c>
      <c r="L513" s="99">
        <v>34.413404184425914</v>
      </c>
      <c r="M513" s="99">
        <v>0</v>
      </c>
      <c r="N513" s="99">
        <v>5.3371657402679507</v>
      </c>
      <c r="O513" s="99">
        <v>11.801971429096405</v>
      </c>
      <c r="P513" s="99">
        <v>27.436106393101657</v>
      </c>
      <c r="Q513" s="99">
        <v>36.911304852887419</v>
      </c>
      <c r="R513" s="99">
        <v>13.878630909389392</v>
      </c>
      <c r="S513" s="99">
        <v>26.399979611031078</v>
      </c>
      <c r="T513" s="99">
        <v>19.951640276440603</v>
      </c>
      <c r="U513" s="99">
        <v>17.926525651796965</v>
      </c>
      <c r="V513" s="99">
        <v>0</v>
      </c>
      <c r="W513" s="99">
        <v>0</v>
      </c>
      <c r="X513" s="99">
        <v>0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1.562399201185934E-2</v>
      </c>
      <c r="O517" s="123">
        <v>2.8252413551026364E-2</v>
      </c>
      <c r="P517" s="123">
        <v>2.4823239596911788E-2</v>
      </c>
      <c r="Q517" s="123">
        <v>1.1484609448183771E-2</v>
      </c>
      <c r="R517" s="123">
        <v>0</v>
      </c>
      <c r="S517" s="123">
        <v>1.2200288747241403E-2</v>
      </c>
      <c r="T517" s="123">
        <v>0</v>
      </c>
      <c r="U517" s="123">
        <v>0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3.093550418348149</v>
      </c>
      <c r="O519" s="99">
        <v>4.4850706512254348</v>
      </c>
      <c r="P519" s="99">
        <v>4.19016284395871</v>
      </c>
      <c r="Q519" s="99">
        <v>3.8014057273488278</v>
      </c>
      <c r="R519" s="99">
        <v>0</v>
      </c>
      <c r="S519" s="99">
        <v>3.6600866241724206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9.3322718398478374E-2</v>
      </c>
      <c r="J527" s="123">
        <v>9.5885278124743956E-2</v>
      </c>
      <c r="K527" s="123">
        <v>5.7923572153086696E-2</v>
      </c>
      <c r="L527" s="123">
        <v>0.11173421668911045</v>
      </c>
      <c r="M527" s="123">
        <v>0</v>
      </c>
      <c r="N527" s="123">
        <v>4.2323821355409325E-2</v>
      </c>
      <c r="O527" s="123">
        <v>0.32704198328567663</v>
      </c>
      <c r="P527" s="123">
        <v>0.33450182814956297</v>
      </c>
      <c r="Q527" s="123">
        <v>0.27930796728305063</v>
      </c>
      <c r="R527" s="123">
        <v>0.20169184085829889</v>
      </c>
      <c r="S527" s="123">
        <v>0.31704132054005812</v>
      </c>
      <c r="T527" s="123">
        <v>0.56085134426242622</v>
      </c>
      <c r="U527" s="123">
        <v>0.72531854496419135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2.0997611639657636</v>
      </c>
      <c r="J529" s="99">
        <v>2.0775143593694523</v>
      </c>
      <c r="K529" s="99">
        <v>1.8245925228222308</v>
      </c>
      <c r="L529" s="99">
        <v>2.2346843337822087</v>
      </c>
      <c r="M529" s="99">
        <v>0</v>
      </c>
      <c r="N529" s="99">
        <v>0.64462435602854196</v>
      </c>
      <c r="O529" s="99">
        <v>2.3333894313079178</v>
      </c>
      <c r="P529" s="99">
        <v>2.2585563436658496</v>
      </c>
      <c r="Q529" s="99">
        <v>1.9670412163976545</v>
      </c>
      <c r="R529" s="99">
        <v>1.83074132471379</v>
      </c>
      <c r="S529" s="99">
        <v>1.7945735124908953</v>
      </c>
      <c r="T529" s="99">
        <v>2.1312351081972194</v>
      </c>
      <c r="U529" s="99">
        <v>2.1759556348925742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76376</v>
      </c>
      <c r="C5" s="120">
        <v>69745</v>
      </c>
      <c r="D5" s="120">
        <v>58098</v>
      </c>
      <c r="E5" s="120">
        <v>51667</v>
      </c>
      <c r="F5" s="120">
        <v>48922</v>
      </c>
      <c r="G5" s="120">
        <v>46753</v>
      </c>
      <c r="H5" s="120">
        <v>45046</v>
      </c>
      <c r="I5" s="120">
        <v>43126</v>
      </c>
      <c r="J5" s="120">
        <v>43361</v>
      </c>
      <c r="K5" s="120">
        <v>44140</v>
      </c>
      <c r="L5" s="120">
        <v>45640</v>
      </c>
      <c r="M5" s="120">
        <v>48411</v>
      </c>
      <c r="N5" s="120">
        <v>51226</v>
      </c>
      <c r="O5" s="120">
        <v>56241</v>
      </c>
      <c r="P5" s="120">
        <v>60985</v>
      </c>
      <c r="Q5" s="120">
        <v>62646</v>
      </c>
      <c r="R5" s="120">
        <v>62206</v>
      </c>
      <c r="S5" s="120">
        <v>61648</v>
      </c>
      <c r="T5" s="120">
        <v>57027</v>
      </c>
      <c r="U5" s="120">
        <v>52518</v>
      </c>
      <c r="V5" s="120">
        <v>53602</v>
      </c>
      <c r="W5" s="120">
        <v>58307</v>
      </c>
      <c r="X5" s="120">
        <v>83050</v>
      </c>
      <c r="Y5" s="120">
        <v>96610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76376</v>
      </c>
      <c r="C7" s="52">
        <v>69745</v>
      </c>
      <c r="D7" s="52">
        <v>58098</v>
      </c>
      <c r="E7" s="52">
        <v>51667</v>
      </c>
      <c r="F7" s="52">
        <v>48922</v>
      </c>
      <c r="G7" s="52">
        <v>46753</v>
      </c>
      <c r="H7" s="52">
        <v>45046</v>
      </c>
      <c r="I7" s="52">
        <v>43126</v>
      </c>
      <c r="J7" s="52">
        <v>43361</v>
      </c>
      <c r="K7" s="52">
        <v>44140</v>
      </c>
      <c r="L7" s="52">
        <v>45640</v>
      </c>
      <c r="M7" s="52">
        <v>48411</v>
      </c>
      <c r="N7" s="52">
        <v>51226</v>
      </c>
      <c r="O7" s="52">
        <v>56241</v>
      </c>
      <c r="P7" s="52">
        <v>60985</v>
      </c>
      <c r="Q7" s="52">
        <v>62646</v>
      </c>
      <c r="R7" s="52">
        <v>62206</v>
      </c>
      <c r="S7" s="52">
        <v>61648</v>
      </c>
      <c r="T7" s="52">
        <v>57027</v>
      </c>
      <c r="U7" s="52">
        <v>52518</v>
      </c>
      <c r="V7" s="52">
        <v>53602</v>
      </c>
      <c r="W7" s="52">
        <v>58307</v>
      </c>
      <c r="X7" s="52">
        <v>83050</v>
      </c>
      <c r="Y7" s="52">
        <v>96610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11544</v>
      </c>
      <c r="C9" s="52">
        <v>11902</v>
      </c>
      <c r="D9" s="52">
        <v>11639</v>
      </c>
      <c r="E9" s="52">
        <v>9948</v>
      </c>
      <c r="F9" s="52">
        <v>8144</v>
      </c>
      <c r="G9" s="52">
        <v>6341</v>
      </c>
      <c r="H9" s="52">
        <v>5029</v>
      </c>
      <c r="I9" s="52">
        <v>5390</v>
      </c>
      <c r="J9" s="52">
        <v>5679</v>
      </c>
      <c r="K9" s="52">
        <v>6913</v>
      </c>
      <c r="L9" s="52">
        <v>9077</v>
      </c>
      <c r="M9" s="52">
        <v>11564</v>
      </c>
      <c r="N9" s="52">
        <v>14384</v>
      </c>
      <c r="O9" s="52">
        <v>15876</v>
      </c>
      <c r="P9" s="52">
        <v>18280</v>
      </c>
      <c r="Q9" s="52">
        <v>20186</v>
      </c>
      <c r="R9" s="52">
        <v>20588</v>
      </c>
      <c r="S9" s="52">
        <v>19982</v>
      </c>
      <c r="T9" s="52">
        <v>18674</v>
      </c>
      <c r="U9" s="52">
        <v>16832</v>
      </c>
      <c r="V9" s="52">
        <v>15273</v>
      </c>
      <c r="W9" s="52">
        <v>14900</v>
      </c>
      <c r="X9" s="52">
        <v>19198</v>
      </c>
      <c r="Y9" s="52">
        <v>38180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537</v>
      </c>
      <c r="C11" s="52">
        <v>504</v>
      </c>
      <c r="D11" s="52">
        <v>423</v>
      </c>
      <c r="E11" s="52">
        <v>396</v>
      </c>
      <c r="F11" s="52">
        <v>376</v>
      </c>
      <c r="G11" s="52">
        <v>345</v>
      </c>
      <c r="H11" s="52">
        <v>298</v>
      </c>
      <c r="I11" s="52">
        <v>254</v>
      </c>
      <c r="J11" s="52">
        <v>227</v>
      </c>
      <c r="K11" s="52">
        <v>205</v>
      </c>
      <c r="L11" s="52">
        <v>190</v>
      </c>
      <c r="M11" s="52">
        <v>180</v>
      </c>
      <c r="N11" s="52">
        <v>178</v>
      </c>
      <c r="O11" s="52">
        <v>223</v>
      </c>
      <c r="P11" s="52">
        <v>267</v>
      </c>
      <c r="Q11" s="52">
        <v>278</v>
      </c>
      <c r="R11" s="52">
        <v>276</v>
      </c>
      <c r="S11" s="52">
        <v>281</v>
      </c>
      <c r="T11" s="52">
        <v>274</v>
      </c>
      <c r="U11" s="52">
        <v>272</v>
      </c>
      <c r="V11" s="52">
        <v>279</v>
      </c>
      <c r="W11" s="52">
        <v>295</v>
      </c>
      <c r="X11" s="52">
        <v>375</v>
      </c>
      <c r="Y11" s="52">
        <v>410</v>
      </c>
      <c r="DA11" s="63" t="s">
        <v>1071</v>
      </c>
    </row>
    <row r="12" spans="1:105" ht="12" customHeight="1" x14ac:dyDescent="0.25">
      <c r="A12" s="97" t="s">
        <v>140</v>
      </c>
      <c r="B12" s="52">
        <v>7</v>
      </c>
      <c r="C12" s="52">
        <v>7</v>
      </c>
      <c r="D12" s="52">
        <v>6</v>
      </c>
      <c r="E12" s="52">
        <v>6</v>
      </c>
      <c r="F12" s="52">
        <v>5</v>
      </c>
      <c r="G12" s="52">
        <v>5</v>
      </c>
      <c r="H12" s="52">
        <v>4</v>
      </c>
      <c r="I12" s="52">
        <v>4</v>
      </c>
      <c r="J12" s="52">
        <v>3</v>
      </c>
      <c r="K12" s="52">
        <v>3</v>
      </c>
      <c r="L12" s="52">
        <v>2</v>
      </c>
      <c r="M12" s="52">
        <v>2</v>
      </c>
      <c r="N12" s="52">
        <v>1</v>
      </c>
      <c r="O12" s="52">
        <v>2</v>
      </c>
      <c r="P12" s="52">
        <v>2</v>
      </c>
      <c r="Q12" s="52">
        <v>2</v>
      </c>
      <c r="R12" s="52">
        <v>2</v>
      </c>
      <c r="S12" s="52">
        <v>2</v>
      </c>
      <c r="T12" s="52">
        <v>2</v>
      </c>
      <c r="U12" s="52">
        <v>2</v>
      </c>
      <c r="V12" s="52">
        <v>1</v>
      </c>
      <c r="W12" s="52">
        <v>1</v>
      </c>
      <c r="X12" s="52">
        <v>3</v>
      </c>
      <c r="Y12" s="52">
        <v>6</v>
      </c>
      <c r="DA12" s="63" t="s">
        <v>1072</v>
      </c>
    </row>
    <row r="13" spans="1:105" ht="12" customHeight="1" x14ac:dyDescent="0.25">
      <c r="A13" s="97" t="s">
        <v>122</v>
      </c>
      <c r="B13" s="52">
        <v>26985</v>
      </c>
      <c r="C13" s="52">
        <v>24415</v>
      </c>
      <c r="D13" s="52">
        <v>20322</v>
      </c>
      <c r="E13" s="52">
        <v>17841</v>
      </c>
      <c r="F13" s="52">
        <v>17880</v>
      </c>
      <c r="G13" s="52">
        <v>17284</v>
      </c>
      <c r="H13" s="52">
        <v>16473</v>
      </c>
      <c r="I13" s="52">
        <v>14289</v>
      </c>
      <c r="J13" s="52">
        <v>12643</v>
      </c>
      <c r="K13" s="52">
        <v>12780</v>
      </c>
      <c r="L13" s="52">
        <v>12761</v>
      </c>
      <c r="M13" s="52">
        <v>13925</v>
      </c>
      <c r="N13" s="52">
        <v>14925</v>
      </c>
      <c r="O13" s="52">
        <v>17144</v>
      </c>
      <c r="P13" s="52">
        <v>18594</v>
      </c>
      <c r="Q13" s="52">
        <v>17975</v>
      </c>
      <c r="R13" s="52">
        <v>17689</v>
      </c>
      <c r="S13" s="52">
        <v>16912</v>
      </c>
      <c r="T13" s="52">
        <v>14697</v>
      </c>
      <c r="U13" s="52">
        <v>13233</v>
      </c>
      <c r="V13" s="52">
        <v>13256</v>
      </c>
      <c r="W13" s="52">
        <v>13579</v>
      </c>
      <c r="X13" s="52">
        <v>11583</v>
      </c>
      <c r="Y13" s="52">
        <v>10003</v>
      </c>
      <c r="DA13" s="63" t="s">
        <v>1073</v>
      </c>
    </row>
    <row r="14" spans="1:105" ht="12" customHeight="1" x14ac:dyDescent="0.25">
      <c r="A14" s="97" t="s">
        <v>121</v>
      </c>
      <c r="B14" s="52">
        <v>48847</v>
      </c>
      <c r="C14" s="52">
        <v>44819</v>
      </c>
      <c r="D14" s="52">
        <v>37347</v>
      </c>
      <c r="E14" s="52">
        <v>33424</v>
      </c>
      <c r="F14" s="52">
        <v>30661</v>
      </c>
      <c r="G14" s="52">
        <v>29119</v>
      </c>
      <c r="H14" s="52">
        <v>28271</v>
      </c>
      <c r="I14" s="52">
        <v>28579</v>
      </c>
      <c r="J14" s="52">
        <v>30488</v>
      </c>
      <c r="K14" s="52">
        <v>31152</v>
      </c>
      <c r="L14" s="52">
        <v>32687</v>
      </c>
      <c r="M14" s="52">
        <v>34304</v>
      </c>
      <c r="N14" s="52">
        <v>36122</v>
      </c>
      <c r="O14" s="52">
        <v>38872</v>
      </c>
      <c r="P14" s="52">
        <v>42122</v>
      </c>
      <c r="Q14" s="52">
        <v>44391</v>
      </c>
      <c r="R14" s="52">
        <v>44239</v>
      </c>
      <c r="S14" s="52">
        <v>44453</v>
      </c>
      <c r="T14" s="52">
        <v>42054</v>
      </c>
      <c r="U14" s="52">
        <v>39011</v>
      </c>
      <c r="V14" s="52">
        <v>40066</v>
      </c>
      <c r="W14" s="52">
        <v>44432</v>
      </c>
      <c r="X14" s="52">
        <v>71089</v>
      </c>
      <c r="Y14" s="52">
        <v>86191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3281</v>
      </c>
      <c r="C16" s="52">
        <v>2937</v>
      </c>
      <c r="D16" s="52">
        <v>2432</v>
      </c>
      <c r="E16" s="52">
        <v>2083</v>
      </c>
      <c r="F16" s="52">
        <v>1868</v>
      </c>
      <c r="G16" s="52">
        <v>1749</v>
      </c>
      <c r="H16" s="52">
        <v>1720</v>
      </c>
      <c r="I16" s="52">
        <v>1687</v>
      </c>
      <c r="J16" s="52">
        <v>1758</v>
      </c>
      <c r="K16" s="52">
        <v>1810</v>
      </c>
      <c r="L16" s="52">
        <v>1878</v>
      </c>
      <c r="M16" s="52">
        <v>2094</v>
      </c>
      <c r="N16" s="52">
        <v>2501</v>
      </c>
      <c r="O16" s="52">
        <v>4011</v>
      </c>
      <c r="P16" s="52">
        <v>5275</v>
      </c>
      <c r="Q16" s="52">
        <v>6095</v>
      </c>
      <c r="R16" s="52">
        <v>6497</v>
      </c>
      <c r="S16" s="52">
        <v>7421</v>
      </c>
      <c r="T16" s="52">
        <v>8184</v>
      </c>
      <c r="U16" s="52">
        <v>8974</v>
      </c>
      <c r="V16" s="52">
        <v>10587</v>
      </c>
      <c r="W16" s="52">
        <v>12072</v>
      </c>
      <c r="X16" s="52">
        <v>16070</v>
      </c>
      <c r="Y16" s="52">
        <v>18456</v>
      </c>
      <c r="DA16" s="63" t="s">
        <v>1075</v>
      </c>
    </row>
    <row r="17" spans="1:105" ht="12" customHeight="1" x14ac:dyDescent="0.25">
      <c r="A17" s="109" t="s">
        <v>120</v>
      </c>
      <c r="B17" s="36">
        <v>73095</v>
      </c>
      <c r="C17" s="36">
        <v>66808</v>
      </c>
      <c r="D17" s="36">
        <v>55666</v>
      </c>
      <c r="E17" s="36">
        <v>49584</v>
      </c>
      <c r="F17" s="36">
        <v>47054</v>
      </c>
      <c r="G17" s="36">
        <v>45004</v>
      </c>
      <c r="H17" s="36">
        <v>43326</v>
      </c>
      <c r="I17" s="36">
        <v>41439</v>
      </c>
      <c r="J17" s="36">
        <v>41603</v>
      </c>
      <c r="K17" s="36">
        <v>42330</v>
      </c>
      <c r="L17" s="36">
        <v>43762</v>
      </c>
      <c r="M17" s="36">
        <v>46317</v>
      </c>
      <c r="N17" s="36">
        <v>48725</v>
      </c>
      <c r="O17" s="36">
        <v>52230</v>
      </c>
      <c r="P17" s="36">
        <v>55710</v>
      </c>
      <c r="Q17" s="36">
        <v>56551</v>
      </c>
      <c r="R17" s="36">
        <v>55709</v>
      </c>
      <c r="S17" s="36">
        <v>54227</v>
      </c>
      <c r="T17" s="36">
        <v>48843</v>
      </c>
      <c r="U17" s="36">
        <v>43544</v>
      </c>
      <c r="V17" s="36">
        <v>43015</v>
      </c>
      <c r="W17" s="36">
        <v>46235</v>
      </c>
      <c r="X17" s="36">
        <v>66980</v>
      </c>
      <c r="Y17" s="36">
        <v>78154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6631</v>
      </c>
      <c r="D21" s="52">
        <v>11647</v>
      </c>
      <c r="E21" s="52">
        <v>6431</v>
      </c>
      <c r="F21" s="52">
        <v>2745</v>
      </c>
      <c r="G21" s="52">
        <v>2380</v>
      </c>
      <c r="H21" s="52">
        <v>5967</v>
      </c>
      <c r="I21" s="52">
        <v>5968</v>
      </c>
      <c r="J21" s="52">
        <v>5976</v>
      </c>
      <c r="K21" s="52">
        <v>5996</v>
      </c>
      <c r="L21" s="52">
        <v>6041</v>
      </c>
      <c r="M21" s="52">
        <v>6110</v>
      </c>
      <c r="N21" s="52">
        <v>6231</v>
      </c>
      <c r="O21" s="52">
        <v>5213</v>
      </c>
      <c r="P21" s="52">
        <v>673</v>
      </c>
      <c r="Q21" s="52">
        <v>1004</v>
      </c>
      <c r="R21" s="52">
        <v>1420</v>
      </c>
      <c r="S21" s="52">
        <v>1924</v>
      </c>
      <c r="T21" s="52">
        <v>4621</v>
      </c>
      <c r="U21" s="52">
        <v>4509</v>
      </c>
      <c r="V21" s="52">
        <v>1718</v>
      </c>
      <c r="W21" s="52">
        <v>4291</v>
      </c>
      <c r="X21" s="52">
        <v>5709</v>
      </c>
      <c r="Y21" s="52">
        <v>6115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1804</v>
      </c>
      <c r="D23" s="52">
        <v>1807</v>
      </c>
      <c r="E23" s="52">
        <v>1837</v>
      </c>
      <c r="F23" s="52">
        <v>1905</v>
      </c>
      <c r="G23" s="52">
        <v>2019</v>
      </c>
      <c r="H23" s="52">
        <v>2181</v>
      </c>
      <c r="I23" s="52">
        <v>1311</v>
      </c>
      <c r="J23" s="52">
        <v>932</v>
      </c>
      <c r="K23" s="52">
        <v>1188</v>
      </c>
      <c r="L23" s="52">
        <v>687</v>
      </c>
      <c r="M23" s="52">
        <v>473</v>
      </c>
      <c r="N23" s="52">
        <v>647</v>
      </c>
      <c r="O23" s="52">
        <v>2132</v>
      </c>
      <c r="P23" s="52">
        <v>1513</v>
      </c>
      <c r="Q23" s="52">
        <v>1712</v>
      </c>
      <c r="R23" s="52">
        <v>2063</v>
      </c>
      <c r="S23" s="52">
        <v>2690</v>
      </c>
      <c r="T23" s="52">
        <v>3130</v>
      </c>
      <c r="U23" s="52">
        <v>3277</v>
      </c>
      <c r="V23" s="52">
        <v>3335</v>
      </c>
      <c r="W23" s="52">
        <v>3302</v>
      </c>
      <c r="X23" s="52">
        <v>3418</v>
      </c>
      <c r="Y23" s="52">
        <v>3049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84</v>
      </c>
      <c r="D25" s="52">
        <v>84</v>
      </c>
      <c r="E25" s="52">
        <v>85</v>
      </c>
      <c r="F25" s="52">
        <v>86</v>
      </c>
      <c r="G25" s="52">
        <v>88</v>
      </c>
      <c r="H25" s="52">
        <v>92</v>
      </c>
      <c r="I25" s="52">
        <v>52</v>
      </c>
      <c r="J25" s="52">
        <v>44</v>
      </c>
      <c r="K25" s="52">
        <v>45</v>
      </c>
      <c r="L25" s="52">
        <v>44</v>
      </c>
      <c r="M25" s="52">
        <v>45</v>
      </c>
      <c r="N25" s="52">
        <v>41</v>
      </c>
      <c r="O25" s="52">
        <v>33</v>
      </c>
      <c r="P25" s="52">
        <v>17</v>
      </c>
      <c r="Q25" s="52">
        <v>18</v>
      </c>
      <c r="R25" s="52">
        <v>24</v>
      </c>
      <c r="S25" s="52">
        <v>31</v>
      </c>
      <c r="T25" s="52">
        <v>38</v>
      </c>
      <c r="U25" s="52">
        <v>47</v>
      </c>
      <c r="V25" s="52">
        <v>53</v>
      </c>
      <c r="W25" s="52">
        <v>49</v>
      </c>
      <c r="X25" s="52">
        <v>47</v>
      </c>
      <c r="Y25" s="52">
        <v>36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2</v>
      </c>
      <c r="I26" s="52">
        <v>0</v>
      </c>
      <c r="J26" s="52">
        <v>1</v>
      </c>
      <c r="K26" s="52">
        <v>0</v>
      </c>
      <c r="L26" s="52">
        <v>1</v>
      </c>
      <c r="M26" s="52">
        <v>0</v>
      </c>
      <c r="N26" s="52">
        <v>1</v>
      </c>
      <c r="O26" s="52">
        <v>1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2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4216</v>
      </c>
      <c r="D27" s="52">
        <v>4220</v>
      </c>
      <c r="E27" s="52">
        <v>4239</v>
      </c>
      <c r="F27" s="52">
        <v>4283</v>
      </c>
      <c r="G27" s="52">
        <v>4372</v>
      </c>
      <c r="H27" s="52">
        <v>4554</v>
      </c>
      <c r="I27" s="52">
        <v>2341</v>
      </c>
      <c r="J27" s="52">
        <v>2165</v>
      </c>
      <c r="K27" s="52">
        <v>2181</v>
      </c>
      <c r="L27" s="52">
        <v>2353</v>
      </c>
      <c r="M27" s="52">
        <v>2474</v>
      </c>
      <c r="N27" s="52">
        <v>2792</v>
      </c>
      <c r="O27" s="52">
        <v>2374</v>
      </c>
      <c r="P27" s="52">
        <v>1235</v>
      </c>
      <c r="Q27" s="52">
        <v>1350</v>
      </c>
      <c r="R27" s="52">
        <v>2105</v>
      </c>
      <c r="S27" s="52">
        <v>2894</v>
      </c>
      <c r="T27" s="52">
        <v>3268</v>
      </c>
      <c r="U27" s="52">
        <v>3495</v>
      </c>
      <c r="V27" s="52">
        <v>2979</v>
      </c>
      <c r="W27" s="52">
        <v>2736</v>
      </c>
      <c r="X27" s="52">
        <v>1996</v>
      </c>
      <c r="Y27" s="52">
        <v>1580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7632</v>
      </c>
      <c r="D28" s="52">
        <v>7640</v>
      </c>
      <c r="E28" s="52">
        <v>7681</v>
      </c>
      <c r="F28" s="52">
        <v>7776</v>
      </c>
      <c r="G28" s="52">
        <v>7961</v>
      </c>
      <c r="H28" s="52">
        <v>8293</v>
      </c>
      <c r="I28" s="52">
        <v>4274</v>
      </c>
      <c r="J28" s="52">
        <v>3828</v>
      </c>
      <c r="K28" s="52">
        <v>3982</v>
      </c>
      <c r="L28" s="52">
        <v>4151</v>
      </c>
      <c r="M28" s="52">
        <v>4621</v>
      </c>
      <c r="N28" s="52">
        <v>5261</v>
      </c>
      <c r="O28" s="52">
        <v>5923</v>
      </c>
      <c r="P28" s="52">
        <v>4236</v>
      </c>
      <c r="Q28" s="52">
        <v>5117</v>
      </c>
      <c r="R28" s="52">
        <v>5828</v>
      </c>
      <c r="S28" s="52">
        <v>5993</v>
      </c>
      <c r="T28" s="52">
        <v>7112</v>
      </c>
      <c r="U28" s="52">
        <v>7320</v>
      </c>
      <c r="V28" s="52">
        <v>6708</v>
      </c>
      <c r="W28" s="52">
        <v>7325</v>
      </c>
      <c r="X28" s="52">
        <v>7081</v>
      </c>
      <c r="Y28" s="52">
        <v>6715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513</v>
      </c>
      <c r="D30" s="52">
        <v>512</v>
      </c>
      <c r="E30" s="52">
        <v>516</v>
      </c>
      <c r="F30" s="52">
        <v>519</v>
      </c>
      <c r="G30" s="52">
        <v>528</v>
      </c>
      <c r="H30" s="52">
        <v>545</v>
      </c>
      <c r="I30" s="52">
        <v>265</v>
      </c>
      <c r="J30" s="52">
        <v>212</v>
      </c>
      <c r="K30" s="52">
        <v>220</v>
      </c>
      <c r="L30" s="52">
        <v>243</v>
      </c>
      <c r="M30" s="52">
        <v>270</v>
      </c>
      <c r="N30" s="52">
        <v>322</v>
      </c>
      <c r="O30" s="52">
        <v>362</v>
      </c>
      <c r="P30" s="52">
        <v>245</v>
      </c>
      <c r="Q30" s="52">
        <v>322</v>
      </c>
      <c r="R30" s="52">
        <v>426</v>
      </c>
      <c r="S30" s="52">
        <v>564</v>
      </c>
      <c r="T30" s="52">
        <v>823</v>
      </c>
      <c r="U30" s="52">
        <v>1041</v>
      </c>
      <c r="V30" s="52">
        <v>1116</v>
      </c>
      <c r="W30" s="52">
        <v>1475</v>
      </c>
      <c r="X30" s="52">
        <v>1471</v>
      </c>
      <c r="Y30" s="52">
        <v>1414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11421</v>
      </c>
      <c r="D31" s="36">
        <v>11431</v>
      </c>
      <c r="E31" s="36">
        <v>11492</v>
      </c>
      <c r="F31" s="36">
        <v>11627</v>
      </c>
      <c r="G31" s="36">
        <v>11894</v>
      </c>
      <c r="H31" s="36">
        <v>12397</v>
      </c>
      <c r="I31" s="36">
        <v>6401</v>
      </c>
      <c r="J31" s="36">
        <v>5827</v>
      </c>
      <c r="K31" s="36">
        <v>5987</v>
      </c>
      <c r="L31" s="36">
        <v>6307</v>
      </c>
      <c r="M31" s="36">
        <v>6878</v>
      </c>
      <c r="N31" s="36">
        <v>7774</v>
      </c>
      <c r="O31" s="36">
        <v>7965</v>
      </c>
      <c r="P31" s="36">
        <v>5236</v>
      </c>
      <c r="Q31" s="36">
        <v>6176</v>
      </c>
      <c r="R31" s="36">
        <v>7526</v>
      </c>
      <c r="S31" s="36">
        <v>8360</v>
      </c>
      <c r="T31" s="36">
        <v>9611</v>
      </c>
      <c r="U31" s="36">
        <v>9815</v>
      </c>
      <c r="V31" s="36">
        <v>8611</v>
      </c>
      <c r="W31" s="36">
        <v>8637</v>
      </c>
      <c r="X31" s="36">
        <v>7646</v>
      </c>
      <c r="Y31" s="36">
        <v>6922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211</v>
      </c>
      <c r="H35" s="52">
        <v>4260</v>
      </c>
      <c r="I35" s="52">
        <v>4048</v>
      </c>
      <c r="J35" s="52">
        <v>6211</v>
      </c>
      <c r="K35" s="52">
        <v>6775</v>
      </c>
      <c r="L35" s="52">
        <v>7541</v>
      </c>
      <c r="M35" s="52">
        <v>8881</v>
      </c>
      <c r="N35" s="52">
        <v>9046</v>
      </c>
      <c r="O35" s="52">
        <v>10228</v>
      </c>
      <c r="P35" s="52">
        <v>5417</v>
      </c>
      <c r="Q35" s="52">
        <v>2665</v>
      </c>
      <c r="R35" s="52">
        <v>980</v>
      </c>
      <c r="S35" s="52">
        <v>1366</v>
      </c>
      <c r="T35" s="52">
        <v>0</v>
      </c>
      <c r="U35" s="52">
        <v>0</v>
      </c>
      <c r="V35" s="52">
        <v>2802</v>
      </c>
      <c r="W35" s="52">
        <v>8996</v>
      </c>
      <c r="X35" s="52">
        <v>30452</v>
      </c>
      <c r="Y35" s="52">
        <v>19675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2162</v>
      </c>
      <c r="D37" s="52">
        <v>1544</v>
      </c>
      <c r="E37" s="52">
        <v>146</v>
      </c>
      <c r="F37" s="52">
        <v>101</v>
      </c>
      <c r="G37" s="52">
        <v>216</v>
      </c>
      <c r="H37" s="52">
        <v>869</v>
      </c>
      <c r="I37" s="52">
        <v>1672</v>
      </c>
      <c r="J37" s="52">
        <v>1221</v>
      </c>
      <c r="K37" s="52">
        <v>2422</v>
      </c>
      <c r="L37" s="52">
        <v>2851</v>
      </c>
      <c r="M37" s="52">
        <v>2960</v>
      </c>
      <c r="N37" s="52">
        <v>3467</v>
      </c>
      <c r="O37" s="52">
        <v>3624</v>
      </c>
      <c r="P37" s="52">
        <v>3917</v>
      </c>
      <c r="Q37" s="52">
        <v>3618</v>
      </c>
      <c r="R37" s="52">
        <v>2465</v>
      </c>
      <c r="S37" s="52">
        <v>2084</v>
      </c>
      <c r="T37" s="52">
        <v>1822</v>
      </c>
      <c r="U37" s="52">
        <v>1435</v>
      </c>
      <c r="V37" s="52">
        <v>1776</v>
      </c>
      <c r="W37" s="52">
        <v>2929</v>
      </c>
      <c r="X37" s="52">
        <v>7716</v>
      </c>
      <c r="Y37" s="52">
        <v>22031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51</v>
      </c>
      <c r="D39" s="52">
        <v>3</v>
      </c>
      <c r="E39" s="52">
        <v>58</v>
      </c>
      <c r="F39" s="52">
        <v>66</v>
      </c>
      <c r="G39" s="52">
        <v>57</v>
      </c>
      <c r="H39" s="52">
        <v>45</v>
      </c>
      <c r="I39" s="52">
        <v>8</v>
      </c>
      <c r="J39" s="52">
        <v>17</v>
      </c>
      <c r="K39" s="52">
        <v>23</v>
      </c>
      <c r="L39" s="52">
        <v>29</v>
      </c>
      <c r="M39" s="52">
        <v>35</v>
      </c>
      <c r="N39" s="52">
        <v>39</v>
      </c>
      <c r="O39" s="52">
        <v>78</v>
      </c>
      <c r="P39" s="52">
        <v>61</v>
      </c>
      <c r="Q39" s="52">
        <v>29</v>
      </c>
      <c r="R39" s="52">
        <v>22</v>
      </c>
      <c r="S39" s="52">
        <v>36</v>
      </c>
      <c r="T39" s="52">
        <v>31</v>
      </c>
      <c r="U39" s="52">
        <v>45</v>
      </c>
      <c r="V39" s="52">
        <v>60</v>
      </c>
      <c r="W39" s="52">
        <v>65</v>
      </c>
      <c r="X39" s="52">
        <v>127</v>
      </c>
      <c r="Y39" s="52">
        <v>71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1</v>
      </c>
      <c r="D40" s="52">
        <v>0</v>
      </c>
      <c r="E40" s="52">
        <v>1</v>
      </c>
      <c r="F40" s="52">
        <v>0</v>
      </c>
      <c r="G40" s="52">
        <v>1</v>
      </c>
      <c r="H40" s="52">
        <v>1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2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1</v>
      </c>
      <c r="W40" s="52">
        <v>0</v>
      </c>
      <c r="X40" s="52">
        <v>2</v>
      </c>
      <c r="Y40" s="52">
        <v>3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1646</v>
      </c>
      <c r="D41" s="52">
        <v>127</v>
      </c>
      <c r="E41" s="52">
        <v>1758</v>
      </c>
      <c r="F41" s="52">
        <v>4322</v>
      </c>
      <c r="G41" s="52">
        <v>3776</v>
      </c>
      <c r="H41" s="52">
        <v>3743</v>
      </c>
      <c r="I41" s="52">
        <v>157</v>
      </c>
      <c r="J41" s="52">
        <v>519</v>
      </c>
      <c r="K41" s="52">
        <v>2318</v>
      </c>
      <c r="L41" s="52">
        <v>2334</v>
      </c>
      <c r="M41" s="52">
        <v>3638</v>
      </c>
      <c r="N41" s="52">
        <v>3792</v>
      </c>
      <c r="O41" s="52">
        <v>4593</v>
      </c>
      <c r="P41" s="52">
        <v>2685</v>
      </c>
      <c r="Q41" s="52">
        <v>731</v>
      </c>
      <c r="R41" s="52">
        <v>1819</v>
      </c>
      <c r="S41" s="52">
        <v>2117</v>
      </c>
      <c r="T41" s="52">
        <v>1053</v>
      </c>
      <c r="U41" s="52">
        <v>2031</v>
      </c>
      <c r="V41" s="52">
        <v>3002</v>
      </c>
      <c r="W41" s="52">
        <v>3059</v>
      </c>
      <c r="X41" s="52">
        <v>0</v>
      </c>
      <c r="Y41" s="52">
        <v>0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3604</v>
      </c>
      <c r="D42" s="52">
        <v>168</v>
      </c>
      <c r="E42" s="52">
        <v>3758</v>
      </c>
      <c r="F42" s="52">
        <v>5013</v>
      </c>
      <c r="G42" s="52">
        <v>6419</v>
      </c>
      <c r="H42" s="52">
        <v>7445</v>
      </c>
      <c r="I42" s="52">
        <v>4582</v>
      </c>
      <c r="J42" s="52">
        <v>5737</v>
      </c>
      <c r="K42" s="52">
        <v>4646</v>
      </c>
      <c r="L42" s="52">
        <v>5686</v>
      </c>
      <c r="M42" s="52">
        <v>6238</v>
      </c>
      <c r="N42" s="52">
        <v>7079</v>
      </c>
      <c r="O42" s="52">
        <v>8673</v>
      </c>
      <c r="P42" s="52">
        <v>7486</v>
      </c>
      <c r="Q42" s="52">
        <v>7386</v>
      </c>
      <c r="R42" s="52">
        <v>5676</v>
      </c>
      <c r="S42" s="52">
        <v>6207</v>
      </c>
      <c r="T42" s="52">
        <v>4713</v>
      </c>
      <c r="U42" s="52">
        <v>4277</v>
      </c>
      <c r="V42" s="52">
        <v>7763</v>
      </c>
      <c r="W42" s="52">
        <v>11691</v>
      </c>
      <c r="X42" s="52">
        <v>33738</v>
      </c>
      <c r="Y42" s="52">
        <v>21817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169</v>
      </c>
      <c r="D44" s="52">
        <v>7</v>
      </c>
      <c r="E44" s="52">
        <v>167</v>
      </c>
      <c r="F44" s="52">
        <v>304</v>
      </c>
      <c r="G44" s="52">
        <v>409</v>
      </c>
      <c r="H44" s="52">
        <v>516</v>
      </c>
      <c r="I44" s="52">
        <v>232</v>
      </c>
      <c r="J44" s="52">
        <v>283</v>
      </c>
      <c r="K44" s="52">
        <v>272</v>
      </c>
      <c r="L44" s="52">
        <v>311</v>
      </c>
      <c r="M44" s="52">
        <v>486</v>
      </c>
      <c r="N44" s="52">
        <v>729</v>
      </c>
      <c r="O44" s="52">
        <v>1872</v>
      </c>
      <c r="P44" s="52">
        <v>1509</v>
      </c>
      <c r="Q44" s="52">
        <v>1142</v>
      </c>
      <c r="R44" s="52">
        <v>828</v>
      </c>
      <c r="S44" s="52">
        <v>1488</v>
      </c>
      <c r="T44" s="52">
        <v>1586</v>
      </c>
      <c r="U44" s="52">
        <v>1831</v>
      </c>
      <c r="V44" s="52">
        <v>2729</v>
      </c>
      <c r="W44" s="52">
        <v>2960</v>
      </c>
      <c r="X44" s="52">
        <v>5469</v>
      </c>
      <c r="Y44" s="52">
        <v>3800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5134</v>
      </c>
      <c r="D45" s="36">
        <v>289</v>
      </c>
      <c r="E45" s="36">
        <v>5410</v>
      </c>
      <c r="F45" s="36">
        <v>9097</v>
      </c>
      <c r="G45" s="36">
        <v>9844</v>
      </c>
      <c r="H45" s="36">
        <v>10719</v>
      </c>
      <c r="I45" s="36">
        <v>4514</v>
      </c>
      <c r="J45" s="36">
        <v>5991</v>
      </c>
      <c r="K45" s="36">
        <v>6714</v>
      </c>
      <c r="L45" s="36">
        <v>7739</v>
      </c>
      <c r="M45" s="36">
        <v>9433</v>
      </c>
      <c r="N45" s="36">
        <v>10182</v>
      </c>
      <c r="O45" s="36">
        <v>11470</v>
      </c>
      <c r="P45" s="36">
        <v>8716</v>
      </c>
      <c r="Q45" s="36">
        <v>7017</v>
      </c>
      <c r="R45" s="36">
        <v>6684</v>
      </c>
      <c r="S45" s="36">
        <v>6878</v>
      </c>
      <c r="T45" s="36">
        <v>4227</v>
      </c>
      <c r="U45" s="36">
        <v>4516</v>
      </c>
      <c r="V45" s="36">
        <v>8082</v>
      </c>
      <c r="W45" s="36">
        <v>11857</v>
      </c>
      <c r="X45" s="36">
        <v>28391</v>
      </c>
      <c r="Y45" s="36">
        <v>18096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61</v>
      </c>
      <c r="H49" s="52">
        <v>1232</v>
      </c>
      <c r="I49" s="52">
        <v>1222</v>
      </c>
      <c r="J49" s="52">
        <v>2036</v>
      </c>
      <c r="K49" s="52">
        <v>2211</v>
      </c>
      <c r="L49" s="52">
        <v>2035</v>
      </c>
      <c r="M49" s="52">
        <v>2317</v>
      </c>
      <c r="N49" s="52">
        <v>2114</v>
      </c>
      <c r="O49" s="52">
        <v>3501</v>
      </c>
      <c r="P49" s="52">
        <v>3230</v>
      </c>
      <c r="Q49" s="52">
        <v>1274</v>
      </c>
      <c r="R49" s="52">
        <v>349</v>
      </c>
      <c r="S49" s="52">
        <v>445</v>
      </c>
      <c r="T49" s="52">
        <v>0</v>
      </c>
      <c r="U49" s="52">
        <v>0</v>
      </c>
      <c r="V49" s="52">
        <v>899</v>
      </c>
      <c r="W49" s="52">
        <v>2776</v>
      </c>
      <c r="X49" s="52">
        <v>8550</v>
      </c>
      <c r="Y49" s="52">
        <v>5478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14</v>
      </c>
      <c r="H51" s="52">
        <v>299</v>
      </c>
      <c r="I51" s="52">
        <v>119</v>
      </c>
      <c r="J51" s="52">
        <v>44</v>
      </c>
      <c r="K51" s="52">
        <v>362</v>
      </c>
      <c r="L51" s="52">
        <v>360</v>
      </c>
      <c r="M51" s="52">
        <v>431</v>
      </c>
      <c r="N51" s="52">
        <v>648</v>
      </c>
      <c r="O51" s="52">
        <v>491</v>
      </c>
      <c r="P51" s="52">
        <v>455</v>
      </c>
      <c r="Q51" s="52">
        <v>217</v>
      </c>
      <c r="R51" s="52">
        <v>76</v>
      </c>
      <c r="S51" s="52">
        <v>109</v>
      </c>
      <c r="T51" s="52">
        <v>0</v>
      </c>
      <c r="U51" s="52">
        <v>0</v>
      </c>
      <c r="V51" s="52">
        <v>173</v>
      </c>
      <c r="W51" s="52">
        <v>532</v>
      </c>
      <c r="X51" s="52">
        <v>2347</v>
      </c>
      <c r="Y51" s="52">
        <v>4876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5</v>
      </c>
      <c r="I53" s="52">
        <v>2</v>
      </c>
      <c r="J53" s="52">
        <v>6</v>
      </c>
      <c r="K53" s="52">
        <v>8</v>
      </c>
      <c r="L53" s="52">
        <v>8</v>
      </c>
      <c r="M53" s="52">
        <v>9</v>
      </c>
      <c r="N53" s="52">
        <v>8</v>
      </c>
      <c r="O53" s="52">
        <v>21</v>
      </c>
      <c r="P53" s="52">
        <v>20</v>
      </c>
      <c r="Q53" s="52">
        <v>5</v>
      </c>
      <c r="R53" s="52">
        <v>1</v>
      </c>
      <c r="S53" s="52">
        <v>2</v>
      </c>
      <c r="T53" s="52">
        <v>0</v>
      </c>
      <c r="U53" s="52">
        <v>0</v>
      </c>
      <c r="V53" s="52">
        <v>6</v>
      </c>
      <c r="W53" s="52">
        <v>13</v>
      </c>
      <c r="X53" s="52">
        <v>33</v>
      </c>
      <c r="Y53" s="52">
        <v>19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1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1</v>
      </c>
      <c r="Y54" s="52">
        <v>1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23</v>
      </c>
      <c r="H55" s="52">
        <v>411</v>
      </c>
      <c r="I55" s="52">
        <v>41</v>
      </c>
      <c r="J55" s="52">
        <v>169</v>
      </c>
      <c r="K55" s="52">
        <v>734</v>
      </c>
      <c r="L55" s="52">
        <v>590</v>
      </c>
      <c r="M55" s="52">
        <v>851</v>
      </c>
      <c r="N55" s="52">
        <v>735</v>
      </c>
      <c r="O55" s="52">
        <v>1206</v>
      </c>
      <c r="P55" s="52">
        <v>847</v>
      </c>
      <c r="Q55" s="52">
        <v>115</v>
      </c>
      <c r="R55" s="52">
        <v>85</v>
      </c>
      <c r="S55" s="52">
        <v>112</v>
      </c>
      <c r="T55" s="52">
        <v>0</v>
      </c>
      <c r="U55" s="52">
        <v>0</v>
      </c>
      <c r="V55" s="52">
        <v>249</v>
      </c>
      <c r="W55" s="52">
        <v>575</v>
      </c>
      <c r="X55" s="52">
        <v>0</v>
      </c>
      <c r="Y55" s="52">
        <v>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38</v>
      </c>
      <c r="H56" s="52">
        <v>816</v>
      </c>
      <c r="I56" s="52">
        <v>1179</v>
      </c>
      <c r="J56" s="52">
        <v>1861</v>
      </c>
      <c r="K56" s="52">
        <v>1469</v>
      </c>
      <c r="L56" s="52">
        <v>1437</v>
      </c>
      <c r="M56" s="52">
        <v>1457</v>
      </c>
      <c r="N56" s="52">
        <v>1371</v>
      </c>
      <c r="O56" s="52">
        <v>2273</v>
      </c>
      <c r="P56" s="52">
        <v>2363</v>
      </c>
      <c r="Q56" s="52">
        <v>1154</v>
      </c>
      <c r="R56" s="52">
        <v>263</v>
      </c>
      <c r="S56" s="52">
        <v>331</v>
      </c>
      <c r="T56" s="52">
        <v>0</v>
      </c>
      <c r="U56" s="52">
        <v>0</v>
      </c>
      <c r="V56" s="52">
        <v>644</v>
      </c>
      <c r="W56" s="52">
        <v>2188</v>
      </c>
      <c r="X56" s="52">
        <v>8516</v>
      </c>
      <c r="Y56" s="52">
        <v>5458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2</v>
      </c>
      <c r="H58" s="52">
        <v>57</v>
      </c>
      <c r="I58" s="52">
        <v>60</v>
      </c>
      <c r="J58" s="52">
        <v>92</v>
      </c>
      <c r="K58" s="52">
        <v>86</v>
      </c>
      <c r="L58" s="52">
        <v>79</v>
      </c>
      <c r="M58" s="52">
        <v>114</v>
      </c>
      <c r="N58" s="52">
        <v>141</v>
      </c>
      <c r="O58" s="52">
        <v>492</v>
      </c>
      <c r="P58" s="52">
        <v>478</v>
      </c>
      <c r="Q58" s="52">
        <v>179</v>
      </c>
      <c r="R58" s="52">
        <v>39</v>
      </c>
      <c r="S58" s="52">
        <v>79</v>
      </c>
      <c r="T58" s="52">
        <v>0</v>
      </c>
      <c r="U58" s="52">
        <v>0</v>
      </c>
      <c r="V58" s="52">
        <v>226</v>
      </c>
      <c r="W58" s="52">
        <v>555</v>
      </c>
      <c r="X58" s="52">
        <v>1383</v>
      </c>
      <c r="Y58" s="52">
        <v>952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59</v>
      </c>
      <c r="H59" s="36">
        <v>1175</v>
      </c>
      <c r="I59" s="36">
        <v>1162</v>
      </c>
      <c r="J59" s="36">
        <v>1944</v>
      </c>
      <c r="K59" s="36">
        <v>2125</v>
      </c>
      <c r="L59" s="36">
        <v>1956</v>
      </c>
      <c r="M59" s="36">
        <v>2203</v>
      </c>
      <c r="N59" s="36">
        <v>1973</v>
      </c>
      <c r="O59" s="36">
        <v>3009</v>
      </c>
      <c r="P59" s="36">
        <v>2752</v>
      </c>
      <c r="Q59" s="36">
        <v>1095</v>
      </c>
      <c r="R59" s="36">
        <v>310</v>
      </c>
      <c r="S59" s="36">
        <v>366</v>
      </c>
      <c r="T59" s="36">
        <v>0</v>
      </c>
      <c r="U59" s="36">
        <v>0</v>
      </c>
      <c r="V59" s="36">
        <v>673</v>
      </c>
      <c r="W59" s="36">
        <v>2221</v>
      </c>
      <c r="X59" s="36">
        <v>7167</v>
      </c>
      <c r="Y59" s="36">
        <v>4526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150</v>
      </c>
      <c r="H63" s="52">
        <v>3028</v>
      </c>
      <c r="I63" s="52">
        <v>2826</v>
      </c>
      <c r="J63" s="52">
        <v>4175</v>
      </c>
      <c r="K63" s="52">
        <v>4564</v>
      </c>
      <c r="L63" s="52">
        <v>5506</v>
      </c>
      <c r="M63" s="52">
        <v>6564</v>
      </c>
      <c r="N63" s="52">
        <v>6932</v>
      </c>
      <c r="O63" s="52">
        <v>6727</v>
      </c>
      <c r="P63" s="52">
        <v>2187</v>
      </c>
      <c r="Q63" s="52">
        <v>1391</v>
      </c>
      <c r="R63" s="52">
        <v>631</v>
      </c>
      <c r="S63" s="52">
        <v>921</v>
      </c>
      <c r="T63" s="52">
        <v>0</v>
      </c>
      <c r="U63" s="52">
        <v>0</v>
      </c>
      <c r="V63" s="52">
        <v>1903</v>
      </c>
      <c r="W63" s="52">
        <v>6220</v>
      </c>
      <c r="X63" s="52">
        <v>21902</v>
      </c>
      <c r="Y63" s="52">
        <v>14197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2162</v>
      </c>
      <c r="D65" s="52">
        <v>1544</v>
      </c>
      <c r="E65" s="52">
        <v>146</v>
      </c>
      <c r="F65" s="52">
        <v>101</v>
      </c>
      <c r="G65" s="52">
        <v>202</v>
      </c>
      <c r="H65" s="52">
        <v>570</v>
      </c>
      <c r="I65" s="52">
        <v>1553</v>
      </c>
      <c r="J65" s="52">
        <v>1177</v>
      </c>
      <c r="K65" s="52">
        <v>2060</v>
      </c>
      <c r="L65" s="52">
        <v>2491</v>
      </c>
      <c r="M65" s="52">
        <v>2529</v>
      </c>
      <c r="N65" s="52">
        <v>2819</v>
      </c>
      <c r="O65" s="52">
        <v>3133</v>
      </c>
      <c r="P65" s="52">
        <v>3462</v>
      </c>
      <c r="Q65" s="52">
        <v>3401</v>
      </c>
      <c r="R65" s="52">
        <v>2389</v>
      </c>
      <c r="S65" s="52">
        <v>1975</v>
      </c>
      <c r="T65" s="52">
        <v>1822</v>
      </c>
      <c r="U65" s="52">
        <v>1435</v>
      </c>
      <c r="V65" s="52">
        <v>1603</v>
      </c>
      <c r="W65" s="52">
        <v>2397</v>
      </c>
      <c r="X65" s="52">
        <v>5369</v>
      </c>
      <c r="Y65" s="52">
        <v>17155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51</v>
      </c>
      <c r="D67" s="52">
        <f t="shared" si="0"/>
        <v>3</v>
      </c>
      <c r="E67" s="52">
        <f t="shared" si="0"/>
        <v>58</v>
      </c>
      <c r="F67" s="52">
        <f t="shared" si="0"/>
        <v>66</v>
      </c>
      <c r="G67" s="52">
        <f t="shared" si="0"/>
        <v>57</v>
      </c>
      <c r="H67" s="52">
        <f t="shared" si="0"/>
        <v>40</v>
      </c>
      <c r="I67" s="52">
        <f t="shared" si="0"/>
        <v>6</v>
      </c>
      <c r="J67" s="52">
        <f t="shared" si="0"/>
        <v>11</v>
      </c>
      <c r="K67" s="52">
        <f t="shared" si="0"/>
        <v>15</v>
      </c>
      <c r="L67" s="52">
        <f t="shared" si="0"/>
        <v>21</v>
      </c>
      <c r="M67" s="52">
        <f t="shared" si="0"/>
        <v>26</v>
      </c>
      <c r="N67" s="52">
        <f t="shared" si="0"/>
        <v>31</v>
      </c>
      <c r="O67" s="52">
        <f t="shared" si="0"/>
        <v>57</v>
      </c>
      <c r="P67" s="52">
        <f t="shared" si="0"/>
        <v>41</v>
      </c>
      <c r="Q67" s="52">
        <f t="shared" si="0"/>
        <v>24</v>
      </c>
      <c r="R67" s="52">
        <f t="shared" ref="R67:V67" si="1">R39-R53</f>
        <v>21</v>
      </c>
      <c r="S67" s="52">
        <f t="shared" si="1"/>
        <v>34</v>
      </c>
      <c r="T67" s="52">
        <f t="shared" si="1"/>
        <v>31</v>
      </c>
      <c r="U67" s="52">
        <f t="shared" si="1"/>
        <v>45</v>
      </c>
      <c r="V67" s="52">
        <f t="shared" si="1"/>
        <v>54</v>
      </c>
      <c r="W67" s="52">
        <f t="shared" ref="W67:Y67" si="2">W39-W53</f>
        <v>52</v>
      </c>
      <c r="X67" s="52">
        <f t="shared" si="2"/>
        <v>94</v>
      </c>
      <c r="Y67" s="52">
        <f t="shared" si="2"/>
        <v>52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1</v>
      </c>
      <c r="D68" s="52">
        <f t="shared" si="3"/>
        <v>0</v>
      </c>
      <c r="E68" s="52">
        <f t="shared" si="3"/>
        <v>1</v>
      </c>
      <c r="F68" s="52">
        <f t="shared" si="3"/>
        <v>0</v>
      </c>
      <c r="G68" s="52">
        <f t="shared" si="3"/>
        <v>1</v>
      </c>
      <c r="H68" s="52">
        <f t="shared" si="3"/>
        <v>1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1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1</v>
      </c>
      <c r="W68" s="52">
        <f t="shared" ref="W68:Y68" si="5">W40-W54</f>
        <v>0</v>
      </c>
      <c r="X68" s="52">
        <f t="shared" si="5"/>
        <v>1</v>
      </c>
      <c r="Y68" s="52">
        <f t="shared" si="5"/>
        <v>2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1646</v>
      </c>
      <c r="D69" s="52">
        <f t="shared" si="6"/>
        <v>127</v>
      </c>
      <c r="E69" s="52">
        <f t="shared" si="6"/>
        <v>1758</v>
      </c>
      <c r="F69" s="52">
        <f t="shared" si="6"/>
        <v>4322</v>
      </c>
      <c r="G69" s="52">
        <f t="shared" si="6"/>
        <v>3753</v>
      </c>
      <c r="H69" s="52">
        <f t="shared" si="6"/>
        <v>3332</v>
      </c>
      <c r="I69" s="52">
        <f t="shared" si="6"/>
        <v>116</v>
      </c>
      <c r="J69" s="52">
        <f t="shared" si="6"/>
        <v>350</v>
      </c>
      <c r="K69" s="52">
        <f t="shared" si="6"/>
        <v>1584</v>
      </c>
      <c r="L69" s="52">
        <f t="shared" si="6"/>
        <v>1744</v>
      </c>
      <c r="M69" s="52">
        <f t="shared" si="6"/>
        <v>2787</v>
      </c>
      <c r="N69" s="52">
        <f t="shared" si="6"/>
        <v>3057</v>
      </c>
      <c r="O69" s="52">
        <f t="shared" si="6"/>
        <v>3387</v>
      </c>
      <c r="P69" s="52">
        <f t="shared" si="6"/>
        <v>1838</v>
      </c>
      <c r="Q69" s="52">
        <f t="shared" si="6"/>
        <v>616</v>
      </c>
      <c r="R69" s="52">
        <f t="shared" ref="R69:V69" si="7">R41-R55</f>
        <v>1734</v>
      </c>
      <c r="S69" s="52">
        <f t="shared" si="7"/>
        <v>2005</v>
      </c>
      <c r="T69" s="52">
        <f t="shared" si="7"/>
        <v>1053</v>
      </c>
      <c r="U69" s="52">
        <f t="shared" si="7"/>
        <v>2031</v>
      </c>
      <c r="V69" s="52">
        <f t="shared" si="7"/>
        <v>2753</v>
      </c>
      <c r="W69" s="52">
        <f t="shared" ref="W69:Y69" si="8">W41-W55</f>
        <v>2484</v>
      </c>
      <c r="X69" s="52">
        <f t="shared" si="8"/>
        <v>0</v>
      </c>
      <c r="Y69" s="52">
        <f t="shared" si="8"/>
        <v>0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3604</v>
      </c>
      <c r="D70" s="52">
        <f t="shared" si="9"/>
        <v>168</v>
      </c>
      <c r="E70" s="52">
        <f t="shared" si="9"/>
        <v>3758</v>
      </c>
      <c r="F70" s="52">
        <f t="shared" si="9"/>
        <v>5013</v>
      </c>
      <c r="G70" s="52">
        <f t="shared" si="9"/>
        <v>6381</v>
      </c>
      <c r="H70" s="52">
        <f t="shared" si="9"/>
        <v>6629</v>
      </c>
      <c r="I70" s="52">
        <f t="shared" si="9"/>
        <v>3403</v>
      </c>
      <c r="J70" s="52">
        <f t="shared" si="9"/>
        <v>3876</v>
      </c>
      <c r="K70" s="52">
        <f t="shared" si="9"/>
        <v>3177</v>
      </c>
      <c r="L70" s="52">
        <f t="shared" si="9"/>
        <v>4249</v>
      </c>
      <c r="M70" s="52">
        <f t="shared" si="9"/>
        <v>4781</v>
      </c>
      <c r="N70" s="52">
        <f t="shared" si="9"/>
        <v>5708</v>
      </c>
      <c r="O70" s="52">
        <f t="shared" si="9"/>
        <v>6400</v>
      </c>
      <c r="P70" s="52">
        <f t="shared" si="9"/>
        <v>5123</v>
      </c>
      <c r="Q70" s="52">
        <f t="shared" si="9"/>
        <v>6232</v>
      </c>
      <c r="R70" s="52">
        <f t="shared" ref="R70:V70" si="10">R42-R56</f>
        <v>5413</v>
      </c>
      <c r="S70" s="52">
        <f t="shared" si="10"/>
        <v>5876</v>
      </c>
      <c r="T70" s="52">
        <f t="shared" si="10"/>
        <v>4713</v>
      </c>
      <c r="U70" s="52">
        <f t="shared" si="10"/>
        <v>4277</v>
      </c>
      <c r="V70" s="52">
        <f t="shared" si="10"/>
        <v>7119</v>
      </c>
      <c r="W70" s="52">
        <f t="shared" ref="W70:Y70" si="11">W42-W56</f>
        <v>9503</v>
      </c>
      <c r="X70" s="52">
        <f t="shared" si="11"/>
        <v>25222</v>
      </c>
      <c r="Y70" s="52">
        <f t="shared" si="11"/>
        <v>16359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169</v>
      </c>
      <c r="D72" s="52">
        <v>7</v>
      </c>
      <c r="E72" s="52">
        <v>167</v>
      </c>
      <c r="F72" s="52">
        <v>304</v>
      </c>
      <c r="G72" s="52">
        <v>407</v>
      </c>
      <c r="H72" s="52">
        <v>459</v>
      </c>
      <c r="I72" s="52">
        <v>172</v>
      </c>
      <c r="J72" s="52">
        <v>191</v>
      </c>
      <c r="K72" s="52">
        <v>186</v>
      </c>
      <c r="L72" s="52">
        <v>232</v>
      </c>
      <c r="M72" s="52">
        <v>372</v>
      </c>
      <c r="N72" s="52">
        <v>588</v>
      </c>
      <c r="O72" s="52">
        <v>1380</v>
      </c>
      <c r="P72" s="52">
        <v>1031</v>
      </c>
      <c r="Q72" s="52">
        <v>963</v>
      </c>
      <c r="R72" s="52">
        <v>789</v>
      </c>
      <c r="S72" s="52">
        <v>1409</v>
      </c>
      <c r="T72" s="52">
        <v>1586</v>
      </c>
      <c r="U72" s="52">
        <v>1831</v>
      </c>
      <c r="V72" s="52">
        <v>2503</v>
      </c>
      <c r="W72" s="52">
        <v>2405</v>
      </c>
      <c r="X72" s="52">
        <v>4086</v>
      </c>
      <c r="Y72" s="52">
        <v>2848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5134</v>
      </c>
      <c r="D73" s="36">
        <v>289</v>
      </c>
      <c r="E73" s="36">
        <v>5410</v>
      </c>
      <c r="F73" s="36">
        <v>9097</v>
      </c>
      <c r="G73" s="36">
        <v>9785</v>
      </c>
      <c r="H73" s="36">
        <v>9544</v>
      </c>
      <c r="I73" s="36">
        <v>3352</v>
      </c>
      <c r="J73" s="36">
        <v>4047</v>
      </c>
      <c r="K73" s="36">
        <v>4589</v>
      </c>
      <c r="L73" s="36">
        <v>5783</v>
      </c>
      <c r="M73" s="36">
        <v>7230</v>
      </c>
      <c r="N73" s="36">
        <v>8209</v>
      </c>
      <c r="O73" s="36">
        <v>8461</v>
      </c>
      <c r="P73" s="36">
        <v>5964</v>
      </c>
      <c r="Q73" s="36">
        <v>5922</v>
      </c>
      <c r="R73" s="36">
        <v>6374</v>
      </c>
      <c r="S73" s="36">
        <v>6512</v>
      </c>
      <c r="T73" s="36">
        <v>4227</v>
      </c>
      <c r="U73" s="36">
        <v>4516</v>
      </c>
      <c r="V73" s="36">
        <v>7409</v>
      </c>
      <c r="W73" s="36">
        <v>9636</v>
      </c>
      <c r="X73" s="36">
        <v>21224</v>
      </c>
      <c r="Y73" s="36">
        <v>13570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1093</v>
      </c>
      <c r="K79" s="52">
        <f>RES_hhdet_numvin!K26</f>
        <v>2237</v>
      </c>
      <c r="L79" s="52">
        <f>RES_hhdet_numvin!L26</f>
        <v>3496</v>
      </c>
      <c r="M79" s="52">
        <f>RES_hhdet_numvin!M26</f>
        <v>5135</v>
      </c>
      <c r="N79" s="52">
        <f>RES_hhdet_numvin!N26</f>
        <v>6106</v>
      </c>
      <c r="O79" s="52">
        <f>RES_hhdet_numvin!O26</f>
        <v>7731</v>
      </c>
      <c r="P79" s="52">
        <f>RES_hhdet_numvin!P26</f>
        <v>4451</v>
      </c>
      <c r="Q79" s="52">
        <f>RES_hhdet_numvin!Q26</f>
        <v>2334</v>
      </c>
      <c r="R79" s="52">
        <f>RES_hhdet_numvin!R26</f>
        <v>893</v>
      </c>
      <c r="S79" s="52">
        <f>RES_hhdet_numvin!S26</f>
        <v>1247</v>
      </c>
      <c r="T79" s="52">
        <f>RES_hhdet_numvin!T26</f>
        <v>0</v>
      </c>
      <c r="U79" s="52">
        <f>RES_hhdet_numvin!U26</f>
        <v>0</v>
      </c>
      <c r="V79" s="52">
        <f>RES_hhdet_numvin!V26</f>
        <v>2784</v>
      </c>
      <c r="W79" s="52">
        <f>RES_hhdet_numvin!W26</f>
        <v>8980</v>
      </c>
      <c r="X79" s="52">
        <f>RES_hhdet_numvin!X26</f>
        <v>30448</v>
      </c>
      <c r="Y79" s="52">
        <f>RES_hhdet_numvin!Y26</f>
        <v>19675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758</v>
      </c>
      <c r="S82" s="138">
        <f>RES_hhdet_numvin!S29</f>
        <v>1096</v>
      </c>
      <c r="T82" s="138">
        <f>RES_hhdet_numvin!T29</f>
        <v>1273</v>
      </c>
      <c r="U82" s="138">
        <f>RES_hhdet_numvin!U29</f>
        <v>1156</v>
      </c>
      <c r="V82" s="138">
        <f>RES_hhdet_numvin!V29</f>
        <v>1592</v>
      </c>
      <c r="W82" s="138">
        <f>RES_hhdet_numvin!W29</f>
        <v>2761</v>
      </c>
      <c r="X82" s="138">
        <f>RES_hhdet_numvin!X29</f>
        <v>7513</v>
      </c>
      <c r="Y82" s="138">
        <f>RES_hhdet_numvin!Y29</f>
        <v>22031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6</v>
      </c>
      <c r="S84" s="138">
        <f>RES_hhdet_numvin!S31</f>
        <v>21</v>
      </c>
      <c r="T84" s="138">
        <f>RES_hhdet_numvin!T31</f>
        <v>24</v>
      </c>
      <c r="U84" s="138">
        <f>RES_hhdet_numvin!U31</f>
        <v>39</v>
      </c>
      <c r="V84" s="138">
        <f>RES_hhdet_numvin!V31</f>
        <v>57</v>
      </c>
      <c r="W84" s="138">
        <f>RES_hhdet_numvin!W31</f>
        <v>65</v>
      </c>
      <c r="X84" s="138">
        <f>RES_hhdet_numvin!X31</f>
        <v>127</v>
      </c>
      <c r="Y84" s="138">
        <f>RES_hhdet_numvin!Y31</f>
        <v>71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1</v>
      </c>
      <c r="W85" s="138">
        <f>RES_hhdet_numvin!W32</f>
        <v>0</v>
      </c>
      <c r="X85" s="138">
        <f>RES_hhdet_numvin!X32</f>
        <v>2</v>
      </c>
      <c r="Y85" s="138">
        <f>RES_hhdet_numvin!Y32</f>
        <v>3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598</v>
      </c>
      <c r="S88" s="138">
        <f>RES_hhdet_numvin!S35</f>
        <v>1228</v>
      </c>
      <c r="T88" s="138">
        <f>RES_hhdet_numvin!T35</f>
        <v>793</v>
      </c>
      <c r="U88" s="138">
        <f>RES_hhdet_numvin!U35</f>
        <v>1732</v>
      </c>
      <c r="V88" s="138">
        <f>RES_hhdet_numvin!V35</f>
        <v>2696</v>
      </c>
      <c r="W88" s="138">
        <f>RES_hhdet_numvin!W35</f>
        <v>2956</v>
      </c>
      <c r="X88" s="138">
        <f>RES_hhdet_numvin!X35</f>
        <v>0</v>
      </c>
      <c r="Y88" s="138">
        <f>RES_hhdet_numvin!Y35</f>
        <v>0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1862</v>
      </c>
      <c r="S89" s="138">
        <f>RES_hhdet_numvin!S36</f>
        <v>3570</v>
      </c>
      <c r="T89" s="138">
        <f>RES_hhdet_numvin!T36</f>
        <v>3529</v>
      </c>
      <c r="U89" s="138">
        <f>RES_hhdet_numvin!U36</f>
        <v>3631</v>
      </c>
      <c r="V89" s="138">
        <f>RES_hhdet_numvin!V36</f>
        <v>6934</v>
      </c>
      <c r="W89" s="138">
        <f>RES_hhdet_numvin!W36</f>
        <v>11243</v>
      </c>
      <c r="X89" s="138">
        <f>RES_hhdet_numvin!X36</f>
        <v>33605</v>
      </c>
      <c r="Y89" s="138">
        <f>RES_hhdet_numvin!Y36</f>
        <v>21817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269</v>
      </c>
      <c r="S93" s="138">
        <f>RES_hhdet_numvin!S40</f>
        <v>864</v>
      </c>
      <c r="T93" s="138">
        <f>RES_hhdet_numvin!T40</f>
        <v>1197</v>
      </c>
      <c r="U93" s="138">
        <f>RES_hhdet_numvin!U40</f>
        <v>1559</v>
      </c>
      <c r="V93" s="138">
        <f>RES_hhdet_numvin!V40</f>
        <v>2448</v>
      </c>
      <c r="W93" s="138">
        <f>RES_hhdet_numvin!W40</f>
        <v>2861</v>
      </c>
      <c r="X93" s="138">
        <f>RES_hhdet_numvin!X40</f>
        <v>5458</v>
      </c>
      <c r="Y93" s="138">
        <f>RES_hhdet_numvin!Y40</f>
        <v>3800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2183</v>
      </c>
      <c r="S94" s="39">
        <f>RES_hhdet_numvin!S41</f>
        <v>3956</v>
      </c>
      <c r="T94" s="39">
        <f>RES_hhdet_numvin!T41</f>
        <v>3171</v>
      </c>
      <c r="U94" s="39">
        <f>RES_hhdet_numvin!U41</f>
        <v>3834</v>
      </c>
      <c r="V94" s="39">
        <f>RES_hhdet_numvin!V41</f>
        <v>7224</v>
      </c>
      <c r="W94" s="39">
        <f>RES_hhdet_numvin!W41</f>
        <v>11409</v>
      </c>
      <c r="X94" s="39">
        <f>RES_hhdet_numvin!X41</f>
        <v>28281</v>
      </c>
      <c r="Y94" s="39">
        <f>RES_hhdet_numvin!Y41</f>
        <v>18096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70.302734501220755</v>
      </c>
      <c r="C98" s="117">
        <f t="shared" si="12"/>
        <v>70.652242314974401</v>
      </c>
      <c r="D98" s="117">
        <f t="shared" si="12"/>
        <v>54.066227496407599</v>
      </c>
      <c r="E98" s="117">
        <f t="shared" si="12"/>
        <v>54.972614429556245</v>
      </c>
      <c r="F98" s="117">
        <f t="shared" si="12"/>
        <v>56.402714602510891</v>
      </c>
      <c r="G98" s="117">
        <f t="shared" si="12"/>
        <v>53.273114471960248</v>
      </c>
      <c r="H98" s="117">
        <f t="shared" si="12"/>
        <v>50.70624185858712</v>
      </c>
      <c r="I98" s="117">
        <f t="shared" si="12"/>
        <v>46.416222312748729</v>
      </c>
      <c r="J98" s="117">
        <f t="shared" si="12"/>
        <v>46.178536111288018</v>
      </c>
      <c r="K98" s="117">
        <f t="shared" si="12"/>
        <v>38.752088195537773</v>
      </c>
      <c r="L98" s="117">
        <f t="shared" si="12"/>
        <v>44.247582986342358</v>
      </c>
      <c r="M98" s="117">
        <f t="shared" si="12"/>
        <v>39.708531710963463</v>
      </c>
      <c r="N98" s="117">
        <f t="shared" si="12"/>
        <v>24.352604797451662</v>
      </c>
      <c r="O98" s="117">
        <f t="shared" si="12"/>
        <v>50.170230327585656</v>
      </c>
      <c r="P98" s="117">
        <f t="shared" si="12"/>
        <v>74.244335783306596</v>
      </c>
      <c r="Q98" s="117">
        <f t="shared" si="12"/>
        <v>67.998531606875147</v>
      </c>
      <c r="R98" s="117">
        <f t="shared" ref="R98:V98" si="13">R99+R102+R104+R113</f>
        <v>65.880891664058794</v>
      </c>
      <c r="S98" s="117">
        <f t="shared" si="13"/>
        <v>65.039085405798346</v>
      </c>
      <c r="T98" s="117">
        <f t="shared" si="13"/>
        <v>47.38383520382547</v>
      </c>
      <c r="U98" s="117">
        <f t="shared" si="13"/>
        <v>35.289545136813963</v>
      </c>
      <c r="V98" s="117">
        <f t="shared" si="13"/>
        <v>21.582158997130936</v>
      </c>
      <c r="W98" s="117">
        <f t="shared" ref="W98:Y98" si="14">W99+W102+W104+W113</f>
        <v>47.260454572081365</v>
      </c>
      <c r="X98" s="117">
        <f t="shared" si="14"/>
        <v>67.250913556626159</v>
      </c>
      <c r="Y98" s="117">
        <f t="shared" si="14"/>
        <v>68.412542373569167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55.409696030671086</v>
      </c>
      <c r="C99" s="122">
        <f t="shared" si="15"/>
        <v>56.815555399375015</v>
      </c>
      <c r="D99" s="122">
        <f t="shared" si="15"/>
        <v>41.99279002866642</v>
      </c>
      <c r="E99" s="122">
        <f t="shared" si="15"/>
        <v>43.990236488360928</v>
      </c>
      <c r="F99" s="122">
        <f t="shared" si="15"/>
        <v>46.285494867573526</v>
      </c>
      <c r="G99" s="122">
        <f t="shared" si="15"/>
        <v>43.982410073453622</v>
      </c>
      <c r="H99" s="122">
        <f t="shared" si="15"/>
        <v>41.649486219291198</v>
      </c>
      <c r="I99" s="122">
        <f t="shared" si="15"/>
        <v>37.682458144847395</v>
      </c>
      <c r="J99" s="122">
        <f t="shared" si="15"/>
        <v>37.116621534067093</v>
      </c>
      <c r="K99" s="122">
        <f t="shared" si="15"/>
        <v>29.167901318114161</v>
      </c>
      <c r="L99" s="122">
        <f t="shared" si="15"/>
        <v>34.204768584248065</v>
      </c>
      <c r="M99" s="122">
        <f t="shared" si="15"/>
        <v>29.146216325792338</v>
      </c>
      <c r="N99" s="122">
        <f t="shared" si="15"/>
        <v>12.395335652157902</v>
      </c>
      <c r="O99" s="122">
        <f t="shared" si="15"/>
        <v>37.528916309029334</v>
      </c>
      <c r="P99" s="122">
        <f t="shared" si="15"/>
        <v>60.71721451700347</v>
      </c>
      <c r="Q99" s="122">
        <f t="shared" si="15"/>
        <v>53.616457263467211</v>
      </c>
      <c r="R99" s="122">
        <f t="shared" ref="R99:V99" si="16">SUM(R100:R101)</f>
        <v>50.64418378851537</v>
      </c>
      <c r="S99" s="122">
        <f t="shared" si="16"/>
        <v>49.984024817436783</v>
      </c>
      <c r="T99" s="122">
        <f t="shared" si="16"/>
        <v>34.384187071879943</v>
      </c>
      <c r="U99" s="122">
        <f t="shared" si="16"/>
        <v>22.620516248382057</v>
      </c>
      <c r="V99" s="122">
        <f t="shared" si="16"/>
        <v>8.7218316133427276</v>
      </c>
      <c r="W99" s="122">
        <f t="shared" ref="W99:Y99" si="17">SUM(W100:W101)</f>
        <v>33.372108865161323</v>
      </c>
      <c r="X99" s="122">
        <f t="shared" si="17"/>
        <v>48.093628944677967</v>
      </c>
      <c r="Y99" s="122">
        <f t="shared" si="17"/>
        <v>46.504629524785642</v>
      </c>
      <c r="DA99" s="130" t="s">
        <v>1593</v>
      </c>
    </row>
    <row r="100" spans="1:105" ht="12" customHeight="1" x14ac:dyDescent="0.25">
      <c r="A100" s="97" t="s">
        <v>74</v>
      </c>
      <c r="B100" s="98">
        <v>54.768997811356385</v>
      </c>
      <c r="C100" s="98">
        <v>56.185476798056378</v>
      </c>
      <c r="D100" s="98">
        <v>41.513413596861696</v>
      </c>
      <c r="E100" s="98">
        <v>43.516687038039052</v>
      </c>
      <c r="F100" s="98">
        <v>45.755193164349322</v>
      </c>
      <c r="G100" s="98">
        <v>43.485257884368956</v>
      </c>
      <c r="H100" s="98">
        <v>41.184223618311997</v>
      </c>
      <c r="I100" s="98">
        <v>37.281474082857649</v>
      </c>
      <c r="J100" s="98">
        <v>36.711104705232998</v>
      </c>
      <c r="K100" s="98">
        <v>28.824959096557844</v>
      </c>
      <c r="L100" s="98">
        <v>33.813463739947004</v>
      </c>
      <c r="M100" s="98">
        <v>28.802302674770548</v>
      </c>
      <c r="N100" s="98">
        <v>12.260178712270871</v>
      </c>
      <c r="O100" s="98">
        <v>37.062925960101907</v>
      </c>
      <c r="P100" s="98">
        <v>59.932622387214892</v>
      </c>
      <c r="Q100" s="98">
        <v>52.956912200248404</v>
      </c>
      <c r="R100" s="98">
        <v>50.022612509018295</v>
      </c>
      <c r="S100" s="98">
        <v>49.370470442097506</v>
      </c>
      <c r="T100" s="98">
        <v>33.962843886289711</v>
      </c>
      <c r="U100" s="98">
        <v>22.343520711765606</v>
      </c>
      <c r="V100" s="98">
        <v>8.6141156095228322</v>
      </c>
      <c r="W100" s="98">
        <v>32.948712723781618</v>
      </c>
      <c r="X100" s="98">
        <v>47.450056301526836</v>
      </c>
      <c r="Y100" s="98">
        <v>45.865738534339734</v>
      </c>
      <c r="DA100" s="63" t="s">
        <v>1594</v>
      </c>
    </row>
    <row r="101" spans="1:105" ht="12" customHeight="1" x14ac:dyDescent="0.25">
      <c r="A101" s="97" t="s">
        <v>53</v>
      </c>
      <c r="B101" s="98">
        <v>0.64069821931470272</v>
      </c>
      <c r="C101" s="98">
        <v>0.63007860131863569</v>
      </c>
      <c r="D101" s="98">
        <v>0.47937643180472378</v>
      </c>
      <c r="E101" s="98">
        <v>0.47354945032187823</v>
      </c>
      <c r="F101" s="98">
        <v>0.53030170322420589</v>
      </c>
      <c r="G101" s="98">
        <v>0.49715218908466813</v>
      </c>
      <c r="H101" s="98">
        <v>0.46526260097919853</v>
      </c>
      <c r="I101" s="98">
        <v>0.40098406198974579</v>
      </c>
      <c r="J101" s="98">
        <v>0.40551682883409801</v>
      </c>
      <c r="K101" s="98">
        <v>0.34294222155631598</v>
      </c>
      <c r="L101" s="98">
        <v>0.39130484430106127</v>
      </c>
      <c r="M101" s="98">
        <v>0.34391365102179028</v>
      </c>
      <c r="N101" s="98">
        <v>0.13515693988703045</v>
      </c>
      <c r="O101" s="98">
        <v>0.46599034892742497</v>
      </c>
      <c r="P101" s="98">
        <v>0.78459212978857995</v>
      </c>
      <c r="Q101" s="98">
        <v>0.65954506321880557</v>
      </c>
      <c r="R101" s="98">
        <v>0.62157127949707625</v>
      </c>
      <c r="S101" s="98">
        <v>0.61355437533927581</v>
      </c>
      <c r="T101" s="98">
        <v>0.42134318559023143</v>
      </c>
      <c r="U101" s="98">
        <v>0.2769955366164501</v>
      </c>
      <c r="V101" s="98">
        <v>0.1077160038198955</v>
      </c>
      <c r="W101" s="98">
        <v>0.42339614137970122</v>
      </c>
      <c r="X101" s="98">
        <v>0.64357264315113327</v>
      </c>
      <c r="Y101" s="98">
        <v>0.63889099044591058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1.3228608129493507</v>
      </c>
      <c r="C102" s="122">
        <f t="shared" si="18"/>
        <v>1.6800450818146029</v>
      </c>
      <c r="D102" s="122">
        <f t="shared" si="18"/>
        <v>1.3230206953935684</v>
      </c>
      <c r="E102" s="122">
        <f t="shared" si="18"/>
        <v>1.5894311818905811</v>
      </c>
      <c r="F102" s="122">
        <f t="shared" si="18"/>
        <v>0.77537834501051683</v>
      </c>
      <c r="G102" s="122">
        <f t="shared" si="18"/>
        <v>0.62695224776977809</v>
      </c>
      <c r="H102" s="122">
        <f t="shared" si="18"/>
        <v>0.53867935403187184</v>
      </c>
      <c r="I102" s="122">
        <f t="shared" si="18"/>
        <v>0.78727847025918873</v>
      </c>
      <c r="J102" s="122">
        <f t="shared" si="18"/>
        <v>0.80460817202615564</v>
      </c>
      <c r="K102" s="122">
        <f t="shared" si="18"/>
        <v>0.63193506975181202</v>
      </c>
      <c r="L102" s="122">
        <f t="shared" si="18"/>
        <v>1.0906531839683917</v>
      </c>
      <c r="M102" s="122">
        <f t="shared" si="18"/>
        <v>1.2855517784794392</v>
      </c>
      <c r="N102" s="122">
        <f t="shared" si="18"/>
        <v>2.5679306645017306</v>
      </c>
      <c r="O102" s="122">
        <f t="shared" si="18"/>
        <v>1.7061671397337184</v>
      </c>
      <c r="P102" s="122">
        <f t="shared" si="18"/>
        <v>1.5158583802162526</v>
      </c>
      <c r="Q102" s="122">
        <f t="shared" si="18"/>
        <v>2.0943024846269926</v>
      </c>
      <c r="R102" s="122">
        <f t="shared" si="18"/>
        <v>2.5361592652012144</v>
      </c>
      <c r="S102" s="122">
        <f t="shared" si="18"/>
        <v>2.5616205939132906</v>
      </c>
      <c r="T102" s="122">
        <f t="shared" si="18"/>
        <v>1.7104751588252718</v>
      </c>
      <c r="U102" s="122">
        <f t="shared" si="18"/>
        <v>2.1918362605904247</v>
      </c>
      <c r="V102" s="122">
        <f t="shared" si="18"/>
        <v>1.7186072803315322</v>
      </c>
      <c r="W102" s="122">
        <f t="shared" si="18"/>
        <v>1.5238607108698226</v>
      </c>
      <c r="X102" s="122">
        <f t="shared" si="18"/>
        <v>1.6310508528675705</v>
      </c>
      <c r="Y102" s="122">
        <f t="shared" si="18"/>
        <v>3.2113975054204906</v>
      </c>
      <c r="DA102" s="130" t="s">
        <v>1596</v>
      </c>
    </row>
    <row r="103" spans="1:105" ht="12" customHeight="1" x14ac:dyDescent="0.25">
      <c r="A103" s="97" t="s">
        <v>53</v>
      </c>
      <c r="B103" s="98">
        <v>1.3228608129493507</v>
      </c>
      <c r="C103" s="98">
        <v>1.6800450818146029</v>
      </c>
      <c r="D103" s="98">
        <v>1.3230206953935684</v>
      </c>
      <c r="E103" s="98">
        <v>1.5894311818905811</v>
      </c>
      <c r="F103" s="98">
        <v>0.77537834501051683</v>
      </c>
      <c r="G103" s="98">
        <v>0.62695224776977809</v>
      </c>
      <c r="H103" s="98">
        <v>0.53867935403187184</v>
      </c>
      <c r="I103" s="98">
        <v>0.78727847025918873</v>
      </c>
      <c r="J103" s="98">
        <v>0.80460817202615564</v>
      </c>
      <c r="K103" s="98">
        <v>0.63193506975181202</v>
      </c>
      <c r="L103" s="98">
        <v>1.0906531839683917</v>
      </c>
      <c r="M103" s="98">
        <v>1.2855517784794392</v>
      </c>
      <c r="N103" s="98">
        <v>2.5679306645017306</v>
      </c>
      <c r="O103" s="98">
        <v>1.7061671397337184</v>
      </c>
      <c r="P103" s="98">
        <v>1.5158583802162526</v>
      </c>
      <c r="Q103" s="98">
        <v>2.0943024846269926</v>
      </c>
      <c r="R103" s="98">
        <v>2.5361592652012144</v>
      </c>
      <c r="S103" s="98">
        <v>2.5616205939132906</v>
      </c>
      <c r="T103" s="98">
        <v>1.7104751588252718</v>
      </c>
      <c r="U103" s="98">
        <v>2.1918362605904247</v>
      </c>
      <c r="V103" s="98">
        <v>1.7186072803315322</v>
      </c>
      <c r="W103" s="98">
        <v>1.5238607108698226</v>
      </c>
      <c r="X103" s="98">
        <v>1.6310508528675705</v>
      </c>
      <c r="Y103" s="98">
        <v>3.2113975054204906</v>
      </c>
      <c r="DA103" s="63" t="s">
        <v>1597</v>
      </c>
    </row>
    <row r="104" spans="1:105" ht="12" customHeight="1" x14ac:dyDescent="0.25">
      <c r="A104" s="121" t="s">
        <v>55</v>
      </c>
      <c r="B104" s="122">
        <v>9.2223548279391494</v>
      </c>
      <c r="C104" s="122">
        <v>8.2917430925465077</v>
      </c>
      <c r="D104" s="122">
        <v>7.1138056588148126</v>
      </c>
      <c r="E104" s="122">
        <v>6.2689912643201442</v>
      </c>
      <c r="F104" s="122">
        <v>6.1738534081628611</v>
      </c>
      <c r="G104" s="122">
        <v>5.7215776709120449</v>
      </c>
      <c r="H104" s="122">
        <v>5.6116030062825875</v>
      </c>
      <c r="I104" s="122">
        <v>5.2931121865567388</v>
      </c>
      <c r="J104" s="122">
        <v>5.5886810804136395</v>
      </c>
      <c r="K104" s="122">
        <v>6.1028449614271487</v>
      </c>
      <c r="L104" s="122">
        <v>6.1312476227197887</v>
      </c>
      <c r="M104" s="122">
        <v>6.443848980463887</v>
      </c>
      <c r="N104" s="122">
        <v>6.4740741767095873</v>
      </c>
      <c r="O104" s="122">
        <v>7.3677068543447009</v>
      </c>
      <c r="P104" s="122">
        <v>8.070810874689478</v>
      </c>
      <c r="Q104" s="122">
        <v>8.2849155596506048</v>
      </c>
      <c r="R104" s="122">
        <v>8.5660067547033112</v>
      </c>
      <c r="S104" s="122">
        <v>8.4253632371133396</v>
      </c>
      <c r="T104" s="122">
        <v>7.4199330392420144</v>
      </c>
      <c r="U104" s="122">
        <v>6.8010777327076752</v>
      </c>
      <c r="V104" s="122">
        <v>6.8919401447560453</v>
      </c>
      <c r="W104" s="122">
        <v>7.9731537190063637</v>
      </c>
      <c r="X104" s="122">
        <v>11.382930103422634</v>
      </c>
      <c r="Y104" s="122">
        <v>12.749526463875535</v>
      </c>
      <c r="DA104" s="130" t="s">
        <v>1598</v>
      </c>
    </row>
    <row r="105" spans="1:105" ht="12" customHeight="1" x14ac:dyDescent="0.25">
      <c r="A105" s="97" t="s">
        <v>141</v>
      </c>
      <c r="B105" s="98">
        <v>9.1187538901770698E-2</v>
      </c>
      <c r="C105" s="98">
        <v>8.497381841887032E-2</v>
      </c>
      <c r="D105" s="98">
        <v>7.4749211939664495E-2</v>
      </c>
      <c r="E105" s="98">
        <v>6.9946744325841761E-2</v>
      </c>
      <c r="F105" s="98">
        <v>6.7196779838661555E-2</v>
      </c>
      <c r="G105" s="98">
        <v>6.0251673104698318E-2</v>
      </c>
      <c r="H105" s="98">
        <v>5.2890887997596371E-2</v>
      </c>
      <c r="I105" s="98">
        <v>4.2951501233742653E-2</v>
      </c>
      <c r="J105" s="98">
        <v>4.1602597581953712E-2</v>
      </c>
      <c r="K105" s="98">
        <v>3.9977109991490491E-2</v>
      </c>
      <c r="L105" s="98">
        <v>3.4950084183352763E-2</v>
      </c>
      <c r="M105" s="98">
        <v>2.7471489463403772E-2</v>
      </c>
      <c r="N105" s="98">
        <v>2.3926148661980097E-2</v>
      </c>
      <c r="O105" s="98">
        <v>4.3983829292062883E-2</v>
      </c>
      <c r="P105" s="98">
        <v>5.055278557450426E-2</v>
      </c>
      <c r="Q105" s="98">
        <v>4.9284427089056372E-2</v>
      </c>
      <c r="R105" s="98">
        <v>4.7499033668932877E-2</v>
      </c>
      <c r="S105" s="98">
        <v>4.9153659019761604E-2</v>
      </c>
      <c r="T105" s="98">
        <v>4.6493808826514119E-2</v>
      </c>
      <c r="U105" s="98">
        <v>4.5114463723116505E-2</v>
      </c>
      <c r="V105" s="98">
        <v>4.6071466032844753E-2</v>
      </c>
      <c r="W105" s="98">
        <v>4.8465970039278265E-2</v>
      </c>
      <c r="X105" s="98">
        <v>6.2519342848817841E-2</v>
      </c>
      <c r="Y105" s="98">
        <v>6.8514536833542639E-2</v>
      </c>
      <c r="DA105" s="63" t="s">
        <v>1599</v>
      </c>
    </row>
    <row r="106" spans="1:105" ht="12" customHeight="1" x14ac:dyDescent="0.25">
      <c r="A106" s="97" t="s">
        <v>140</v>
      </c>
      <c r="B106" s="98">
        <v>7.3372589662348787E-4</v>
      </c>
      <c r="C106" s="98">
        <v>7.291103985276275E-4</v>
      </c>
      <c r="D106" s="98">
        <v>6.5823430250977889E-4</v>
      </c>
      <c r="E106" s="98">
        <v>6.5776525277422694E-4</v>
      </c>
      <c r="F106" s="98">
        <v>5.6084531191192524E-4</v>
      </c>
      <c r="G106" s="98">
        <v>5.6283202109610553E-4</v>
      </c>
      <c r="H106" s="98">
        <v>4.5253392351661829E-4</v>
      </c>
      <c r="I106" s="98">
        <v>4.3426165369818827E-4</v>
      </c>
      <c r="J106" s="98">
        <v>3.5283867247194452E-4</v>
      </c>
      <c r="K106" s="98">
        <v>3.7780955144117734E-4</v>
      </c>
      <c r="L106" s="98">
        <v>2.3873255255723173E-4</v>
      </c>
      <c r="M106" s="98">
        <v>1.955492707568482E-4</v>
      </c>
      <c r="N106" s="98">
        <v>7.8068533696832616E-5</v>
      </c>
      <c r="O106" s="98">
        <v>2.5750842327426399E-4</v>
      </c>
      <c r="P106" s="98">
        <v>2.5299587933600467E-4</v>
      </c>
      <c r="Q106" s="98">
        <v>2.3907893461702986E-4</v>
      </c>
      <c r="R106" s="98">
        <v>2.3837596287177846E-4</v>
      </c>
      <c r="S106" s="98">
        <v>2.481465730166648E-4</v>
      </c>
      <c r="T106" s="98">
        <v>2.4480009515727582E-4</v>
      </c>
      <c r="U106" s="98">
        <v>2.4490812434729625E-4</v>
      </c>
      <c r="V106" s="98">
        <v>1.2364747450530249E-4</v>
      </c>
      <c r="W106" s="98">
        <v>1.2843182268136309E-4</v>
      </c>
      <c r="X106" s="98">
        <v>3.9237046030301338E-4</v>
      </c>
      <c r="Y106" s="98">
        <v>7.8913911193523312E-4</v>
      </c>
      <c r="DA106" s="63" t="s">
        <v>1600</v>
      </c>
    </row>
    <row r="107" spans="1:105" ht="12" customHeight="1" x14ac:dyDescent="0.25">
      <c r="A107" s="100" t="s">
        <v>50</v>
      </c>
      <c r="B107" s="101">
        <v>2.3800984642890051E-4</v>
      </c>
      <c r="C107" s="101">
        <v>2.340453135723214E-4</v>
      </c>
      <c r="D107" s="101">
        <v>2.1602719888094433E-4</v>
      </c>
      <c r="E107" s="101">
        <v>2.0918433368383857E-4</v>
      </c>
      <c r="F107" s="101">
        <v>1.8108280726787716E-4</v>
      </c>
      <c r="G107" s="101">
        <v>2.0050465468765931E-4</v>
      </c>
      <c r="H107" s="101">
        <v>1.448891718568989E-4</v>
      </c>
      <c r="I107" s="101">
        <v>1.3902934044852296E-4</v>
      </c>
      <c r="J107" s="101">
        <v>1.1096213036857429E-4</v>
      </c>
      <c r="K107" s="101">
        <v>1.1942386421573813E-4</v>
      </c>
      <c r="L107" s="101">
        <v>7.4726915440638444E-5</v>
      </c>
      <c r="M107" s="101">
        <v>5.1668404904003644E-5</v>
      </c>
      <c r="N107" s="101">
        <v>1.3977701918407551E-6</v>
      </c>
      <c r="O107" s="101">
        <v>6.9709779768733463E-5</v>
      </c>
      <c r="P107" s="101">
        <v>6.6652948596403709E-5</v>
      </c>
      <c r="Q107" s="101">
        <v>5.925377213772245E-5</v>
      </c>
      <c r="R107" s="101">
        <v>6.5484435959519094E-5</v>
      </c>
      <c r="S107" s="101">
        <v>6.8288201033471886E-5</v>
      </c>
      <c r="T107" s="101">
        <v>6.2675221248643015E-5</v>
      </c>
      <c r="U107" s="101">
        <v>5.7525573606735361E-5</v>
      </c>
      <c r="V107" s="101">
        <v>2.3992463689265214E-5</v>
      </c>
      <c r="W107" s="101">
        <v>2.9742647172485233E-5</v>
      </c>
      <c r="X107" s="101">
        <v>9.1697997606825625E-5</v>
      </c>
      <c r="Y107" s="101">
        <v>1.5738914314027149E-4</v>
      </c>
      <c r="DA107" s="131" t="s">
        <v>1601</v>
      </c>
    </row>
    <row r="108" spans="1:105" ht="12" customHeight="1" x14ac:dyDescent="0.25">
      <c r="A108" s="103" t="s">
        <v>52</v>
      </c>
      <c r="B108" s="104">
        <v>4.9571605019458741E-4</v>
      </c>
      <c r="C108" s="104">
        <v>4.9506508495530607E-4</v>
      </c>
      <c r="D108" s="104">
        <v>4.4220710362883459E-4</v>
      </c>
      <c r="E108" s="104">
        <v>4.485809190903884E-4</v>
      </c>
      <c r="F108" s="104">
        <v>3.7976250464404813E-4</v>
      </c>
      <c r="G108" s="104">
        <v>3.6232736640844624E-4</v>
      </c>
      <c r="H108" s="104">
        <v>3.0764475165971937E-4</v>
      </c>
      <c r="I108" s="104">
        <v>2.9523231324966528E-4</v>
      </c>
      <c r="J108" s="104">
        <v>2.418765421033702E-4</v>
      </c>
      <c r="K108" s="104">
        <v>2.5838568722543918E-4</v>
      </c>
      <c r="L108" s="104">
        <v>1.6400563711659329E-4</v>
      </c>
      <c r="M108" s="104">
        <v>1.4388086585284454E-4</v>
      </c>
      <c r="N108" s="104">
        <v>7.6670763504991865E-5</v>
      </c>
      <c r="O108" s="104">
        <v>1.8779864350553055E-4</v>
      </c>
      <c r="P108" s="104">
        <v>1.8634293073960096E-4</v>
      </c>
      <c r="Q108" s="104">
        <v>1.798251624793074E-4</v>
      </c>
      <c r="R108" s="104">
        <v>1.7289152691225937E-4</v>
      </c>
      <c r="S108" s="104">
        <v>1.7985837198319292E-4</v>
      </c>
      <c r="T108" s="104">
        <v>1.8212487390863278E-4</v>
      </c>
      <c r="U108" s="104">
        <v>1.8738255074056089E-4</v>
      </c>
      <c r="V108" s="104">
        <v>9.9655010816037282E-5</v>
      </c>
      <c r="W108" s="104">
        <v>9.8689175508877861E-5</v>
      </c>
      <c r="X108" s="104">
        <v>3.0067246269618777E-4</v>
      </c>
      <c r="Y108" s="104">
        <v>6.317499687949616E-4</v>
      </c>
      <c r="DA108" s="132" t="s">
        <v>1602</v>
      </c>
    </row>
    <row r="109" spans="1:105" ht="12" customHeight="1" x14ac:dyDescent="0.25">
      <c r="A109" s="106" t="s">
        <v>122</v>
      </c>
      <c r="B109" s="101">
        <v>4.1228469611666752</v>
      </c>
      <c r="C109" s="101">
        <v>3.6762861102491233</v>
      </c>
      <c r="D109" s="101">
        <v>3.1460981307981473</v>
      </c>
      <c r="E109" s="101">
        <v>2.7434293328623096</v>
      </c>
      <c r="F109" s="101">
        <v>2.8222989038825852</v>
      </c>
      <c r="G109" s="101">
        <v>2.610381660650833</v>
      </c>
      <c r="H109" s="101">
        <v>2.5452681331360565</v>
      </c>
      <c r="I109" s="101">
        <v>2.2006631934021437</v>
      </c>
      <c r="J109" s="101">
        <v>2.079653123144642</v>
      </c>
      <c r="K109" s="101">
        <v>2.2529540801777621</v>
      </c>
      <c r="L109" s="101">
        <v>2.1902838200689705</v>
      </c>
      <c r="M109" s="101">
        <v>2.358506613020019</v>
      </c>
      <c r="N109" s="101">
        <v>2.4134190744140933</v>
      </c>
      <c r="O109" s="101">
        <v>2.8198753009503887</v>
      </c>
      <c r="P109" s="101">
        <v>3.0794222843788339</v>
      </c>
      <c r="Q109" s="101">
        <v>2.993573169762791</v>
      </c>
      <c r="R109" s="101">
        <v>3.0338162853862873</v>
      </c>
      <c r="S109" s="101">
        <v>2.8638573193645858</v>
      </c>
      <c r="T109" s="101">
        <v>2.3738312021374122</v>
      </c>
      <c r="U109" s="101">
        <v>2.1145193101131232</v>
      </c>
      <c r="V109" s="101">
        <v>2.0750539431267474</v>
      </c>
      <c r="W109" s="101">
        <v>2.2162206422968094</v>
      </c>
      <c r="X109" s="101">
        <v>1.943819616947785</v>
      </c>
      <c r="Y109" s="101">
        <v>1.6390376706868708</v>
      </c>
      <c r="DA109" s="131" t="s">
        <v>1603</v>
      </c>
    </row>
    <row r="110" spans="1:105" ht="12" customHeight="1" x14ac:dyDescent="0.25">
      <c r="A110" s="107" t="s">
        <v>121</v>
      </c>
      <c r="B110" s="104">
        <v>5.0075866019740793</v>
      </c>
      <c r="C110" s="104">
        <v>4.5297540534799863</v>
      </c>
      <c r="D110" s="104">
        <v>3.8923000817744913</v>
      </c>
      <c r="E110" s="104">
        <v>3.4549574218792189</v>
      </c>
      <c r="F110" s="104">
        <v>3.2837968791297025</v>
      </c>
      <c r="G110" s="104">
        <v>3.0503815051354177</v>
      </c>
      <c r="H110" s="104">
        <v>3.0129914512254179</v>
      </c>
      <c r="I110" s="104">
        <v>3.0490632302671545</v>
      </c>
      <c r="J110" s="104">
        <v>3.4670725210145719</v>
      </c>
      <c r="K110" s="104">
        <v>3.8095359617064553</v>
      </c>
      <c r="L110" s="104">
        <v>3.9057749859149089</v>
      </c>
      <c r="M110" s="104">
        <v>4.057675328709708</v>
      </c>
      <c r="N110" s="104">
        <v>4.0366508850998164</v>
      </c>
      <c r="O110" s="104">
        <v>4.5035902156789751</v>
      </c>
      <c r="P110" s="104">
        <v>4.9405828088568047</v>
      </c>
      <c r="Q110" s="104">
        <v>5.2418188838641404</v>
      </c>
      <c r="R110" s="104">
        <v>5.4844530596852188</v>
      </c>
      <c r="S110" s="104">
        <v>5.512104112155976</v>
      </c>
      <c r="T110" s="104">
        <v>4.999363228182931</v>
      </c>
      <c r="U110" s="104">
        <v>4.6411990507470886</v>
      </c>
      <c r="V110" s="104">
        <v>4.7706910881219482</v>
      </c>
      <c r="W110" s="104">
        <v>5.7083386748475942</v>
      </c>
      <c r="X110" s="104">
        <v>9.3761987731657275</v>
      </c>
      <c r="Y110" s="104">
        <v>11.041185117243186</v>
      </c>
      <c r="DA110" s="132" t="s">
        <v>1604</v>
      </c>
    </row>
    <row r="111" spans="1:105" ht="12" customHeight="1" x14ac:dyDescent="0.25">
      <c r="A111" s="108" t="s">
        <v>53</v>
      </c>
      <c r="B111" s="98">
        <v>1.4994812843008873</v>
      </c>
      <c r="C111" s="98">
        <v>1.3418943198593354</v>
      </c>
      <c r="D111" s="98">
        <v>1.177363066566663</v>
      </c>
      <c r="E111" s="98">
        <v>1.0102940085758652</v>
      </c>
      <c r="F111" s="98">
        <v>0.97379477898346767</v>
      </c>
      <c r="G111" s="98">
        <v>1.0008973010910283</v>
      </c>
      <c r="H111" s="98">
        <v>0.89370761587967706</v>
      </c>
      <c r="I111" s="98">
        <v>0.90969916106533144</v>
      </c>
      <c r="J111" s="98">
        <v>1.0161849526486377</v>
      </c>
      <c r="K111" s="98">
        <v>1.1228920288677287</v>
      </c>
      <c r="L111" s="98">
        <v>1.155765133799264</v>
      </c>
      <c r="M111" s="98">
        <v>1.1732660447272085</v>
      </c>
      <c r="N111" s="98">
        <v>0.98573773822527166</v>
      </c>
      <c r="O111" s="98">
        <v>1.1798818799057944</v>
      </c>
      <c r="P111" s="98">
        <v>1.2605632404878722</v>
      </c>
      <c r="Q111" s="98">
        <v>1.2693870233323092</v>
      </c>
      <c r="R111" s="98">
        <v>1.4610359095685135</v>
      </c>
      <c r="S111" s="98">
        <v>1.4561466112298347</v>
      </c>
      <c r="T111" s="98">
        <v>1.2079124057370718</v>
      </c>
      <c r="U111" s="98">
        <v>1.0135406352737644</v>
      </c>
      <c r="V111" s="98">
        <v>0.96493376442024448</v>
      </c>
      <c r="W111" s="98">
        <v>1.366322770709816</v>
      </c>
      <c r="X111" s="98">
        <v>2.2175966856607152</v>
      </c>
      <c r="Y111" s="98">
        <v>2.1351784458046317</v>
      </c>
      <c r="DA111" s="63" t="s">
        <v>1605</v>
      </c>
    </row>
    <row r="112" spans="1:105" ht="12" customHeight="1" x14ac:dyDescent="0.25">
      <c r="A112" s="108" t="s">
        <v>52</v>
      </c>
      <c r="B112" s="98">
        <v>3.5081053176731922</v>
      </c>
      <c r="C112" s="98">
        <v>3.1878597336206509</v>
      </c>
      <c r="D112" s="98">
        <v>2.7149370152078283</v>
      </c>
      <c r="E112" s="98">
        <v>2.444663413303354</v>
      </c>
      <c r="F112" s="98">
        <v>2.3100021001462347</v>
      </c>
      <c r="G112" s="98">
        <v>2.0494842040443895</v>
      </c>
      <c r="H112" s="98">
        <v>2.1192838353457408</v>
      </c>
      <c r="I112" s="98">
        <v>2.139364069201823</v>
      </c>
      <c r="J112" s="98">
        <v>2.4508875683659341</v>
      </c>
      <c r="K112" s="98">
        <v>2.6866439328387268</v>
      </c>
      <c r="L112" s="98">
        <v>2.7500098521156446</v>
      </c>
      <c r="M112" s="98">
        <v>2.8844092839825</v>
      </c>
      <c r="N112" s="98">
        <v>3.050913146874545</v>
      </c>
      <c r="O112" s="98">
        <v>3.3237083357731807</v>
      </c>
      <c r="P112" s="98">
        <v>3.680019568368933</v>
      </c>
      <c r="Q112" s="98">
        <v>3.9724318605318314</v>
      </c>
      <c r="R112" s="98">
        <v>4.0234171501167051</v>
      </c>
      <c r="S112" s="98">
        <v>4.0559575009261408</v>
      </c>
      <c r="T112" s="98">
        <v>3.7914508224458587</v>
      </c>
      <c r="U112" s="98">
        <v>3.6276584154733245</v>
      </c>
      <c r="V112" s="98">
        <v>3.8057573237017039</v>
      </c>
      <c r="W112" s="98">
        <v>4.3420159041377779</v>
      </c>
      <c r="X112" s="98">
        <v>7.1586020875050123</v>
      </c>
      <c r="Y112" s="98">
        <v>8.9060066714385542</v>
      </c>
      <c r="DA112" s="63" t="s">
        <v>1606</v>
      </c>
    </row>
    <row r="113" spans="1:105" ht="12" customHeight="1" x14ac:dyDescent="0.25">
      <c r="A113" s="121" t="s">
        <v>54</v>
      </c>
      <c r="B113" s="122">
        <v>4.3478228296611725</v>
      </c>
      <c r="C113" s="122">
        <v>3.8648987412382714</v>
      </c>
      <c r="D113" s="122">
        <v>3.6366111135328012</v>
      </c>
      <c r="E113" s="122">
        <v>3.1239554949845951</v>
      </c>
      <c r="F113" s="122">
        <v>3.1679879817639844</v>
      </c>
      <c r="G113" s="122">
        <v>2.9421744798247977</v>
      </c>
      <c r="H113" s="122">
        <v>2.9064732789814647</v>
      </c>
      <c r="I113" s="122">
        <v>2.653373511085408</v>
      </c>
      <c r="J113" s="122">
        <v>2.6686253247811238</v>
      </c>
      <c r="K113" s="122">
        <v>2.8494068462446536</v>
      </c>
      <c r="L113" s="122">
        <v>2.8209135954061084</v>
      </c>
      <c r="M113" s="122">
        <v>2.8329146262277991</v>
      </c>
      <c r="N113" s="122">
        <v>2.9152643040824415</v>
      </c>
      <c r="O113" s="122">
        <v>3.5674400244779014</v>
      </c>
      <c r="P113" s="122">
        <v>3.9404520113973964</v>
      </c>
      <c r="Q113" s="122">
        <v>4.0028562991303342</v>
      </c>
      <c r="R113" s="122">
        <v>4.1345418556389077</v>
      </c>
      <c r="S113" s="122">
        <v>4.0680767573349321</v>
      </c>
      <c r="T113" s="122">
        <v>3.8692399338782484</v>
      </c>
      <c r="U113" s="122">
        <v>3.6761148951338067</v>
      </c>
      <c r="V113" s="122">
        <v>4.249779958700632</v>
      </c>
      <c r="W113" s="122">
        <v>4.3913312770438528</v>
      </c>
      <c r="X113" s="122">
        <v>6.1433036556579914</v>
      </c>
      <c r="Y113" s="122">
        <v>5.9469888794874954</v>
      </c>
      <c r="DA113" s="130" t="s">
        <v>1607</v>
      </c>
    </row>
    <row r="114" spans="1:105" ht="12" customHeight="1" x14ac:dyDescent="0.25">
      <c r="A114" s="97" t="s">
        <v>50</v>
      </c>
      <c r="B114" s="98">
        <v>0.23547106971787432</v>
      </c>
      <c r="C114" s="98">
        <v>0.21181856254274273</v>
      </c>
      <c r="D114" s="98">
        <v>0.18617618605663258</v>
      </c>
      <c r="E114" s="98">
        <v>0.15378786634713587</v>
      </c>
      <c r="F114" s="98">
        <v>0.15729738191349216</v>
      </c>
      <c r="G114" s="98">
        <v>0.13624216987844337</v>
      </c>
      <c r="H114" s="98">
        <v>0.13380928365085937</v>
      </c>
      <c r="I114" s="98">
        <v>0.1361227756151368</v>
      </c>
      <c r="J114" s="98">
        <v>0.14324078006176777</v>
      </c>
      <c r="K114" s="98">
        <v>0.13012544798021025</v>
      </c>
      <c r="L114" s="98">
        <v>0.16768836480908658</v>
      </c>
      <c r="M114" s="98">
        <v>0.17488650641790146</v>
      </c>
      <c r="N114" s="98">
        <v>6.5506025804952919E-2</v>
      </c>
      <c r="O114" s="98">
        <v>0.38115990555279328</v>
      </c>
      <c r="P114" s="98">
        <v>0.48666449701898085</v>
      </c>
      <c r="Q114" s="98">
        <v>0.49194533763623266</v>
      </c>
      <c r="R114" s="98">
        <v>0.4916571417541582</v>
      </c>
      <c r="S114" s="98">
        <v>0.55605055736522302</v>
      </c>
      <c r="T114" s="98">
        <v>0.73494645656093871</v>
      </c>
      <c r="U114" s="98">
        <v>0.82815561424731665</v>
      </c>
      <c r="V114" s="98">
        <v>1.1102600247770713</v>
      </c>
      <c r="W114" s="98">
        <v>1.2090173725991527</v>
      </c>
      <c r="X114" s="98">
        <v>1.4962288857177024</v>
      </c>
      <c r="Y114" s="98">
        <v>1.5304899077356648</v>
      </c>
      <c r="DA114" s="63" t="s">
        <v>1608</v>
      </c>
    </row>
    <row r="115" spans="1:105" ht="12" customHeight="1" x14ac:dyDescent="0.25">
      <c r="A115" s="109" t="s">
        <v>120</v>
      </c>
      <c r="B115" s="33">
        <v>4.1123517599432979</v>
      </c>
      <c r="C115" s="33">
        <v>3.6530801786955287</v>
      </c>
      <c r="D115" s="33">
        <v>3.4504349274761688</v>
      </c>
      <c r="E115" s="33">
        <v>2.9701676286374594</v>
      </c>
      <c r="F115" s="33">
        <v>3.0106905998504923</v>
      </c>
      <c r="G115" s="33">
        <v>2.8059323099463542</v>
      </c>
      <c r="H115" s="33">
        <v>2.7726639953306051</v>
      </c>
      <c r="I115" s="33">
        <v>2.5172507354702711</v>
      </c>
      <c r="J115" s="33">
        <v>2.5253845447193561</v>
      </c>
      <c r="K115" s="33">
        <v>2.7192813982644433</v>
      </c>
      <c r="L115" s="33">
        <v>2.6532252305970219</v>
      </c>
      <c r="M115" s="33">
        <v>2.6580281198098978</v>
      </c>
      <c r="N115" s="33">
        <v>2.8497582782774886</v>
      </c>
      <c r="O115" s="33">
        <v>3.186280118925108</v>
      </c>
      <c r="P115" s="33">
        <v>3.4537875143784156</v>
      </c>
      <c r="Q115" s="33">
        <v>3.5109109614941012</v>
      </c>
      <c r="R115" s="33">
        <v>3.6428847138847491</v>
      </c>
      <c r="S115" s="33">
        <v>3.5120261999697093</v>
      </c>
      <c r="T115" s="33">
        <v>3.1342934773173097</v>
      </c>
      <c r="U115" s="33">
        <v>2.84795928088649</v>
      </c>
      <c r="V115" s="33">
        <v>3.1395199339235607</v>
      </c>
      <c r="W115" s="33">
        <v>3.1823139044447002</v>
      </c>
      <c r="X115" s="33">
        <v>4.6470747699402892</v>
      </c>
      <c r="Y115" s="33">
        <v>4.4164989717518308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39.399959071359554</v>
      </c>
      <c r="C117" s="117">
        <f t="shared" si="19"/>
        <v>39.786076033407682</v>
      </c>
      <c r="D117" s="117">
        <f t="shared" si="19"/>
        <v>30.948174186995281</v>
      </c>
      <c r="E117" s="117">
        <f t="shared" si="19"/>
        <v>31.488112390550732</v>
      </c>
      <c r="F117" s="117">
        <f t="shared" si="19"/>
        <v>31.080123782529043</v>
      </c>
      <c r="G117" s="117">
        <f t="shared" si="19"/>
        <v>29.221577012470831</v>
      </c>
      <c r="H117" s="117">
        <f t="shared" si="19"/>
        <v>28.271561154211302</v>
      </c>
      <c r="I117" s="117">
        <f t="shared" si="19"/>
        <v>26.969674340961898</v>
      </c>
      <c r="J117" s="117">
        <f t="shared" si="19"/>
        <v>27.587696453688736</v>
      </c>
      <c r="K117" s="117">
        <f t="shared" si="19"/>
        <v>24.134580711576714</v>
      </c>
      <c r="L117" s="117">
        <f t="shared" si="19"/>
        <v>28.76912620596547</v>
      </c>
      <c r="M117" s="117">
        <f t="shared" si="19"/>
        <v>27.492043831406072</v>
      </c>
      <c r="N117" s="117">
        <f t="shared" si="19"/>
        <v>22.530573607323596</v>
      </c>
      <c r="O117" s="117">
        <f t="shared" si="19"/>
        <v>36.798269043802939</v>
      </c>
      <c r="P117" s="117">
        <f t="shared" si="19"/>
        <v>51.779378379465257</v>
      </c>
      <c r="Q117" s="117">
        <f t="shared" si="19"/>
        <v>50.077899640429003</v>
      </c>
      <c r="R117" s="117">
        <f t="shared" ref="R117:V117" si="20">R118+R121+R123+R132</f>
        <v>50.406858443413149</v>
      </c>
      <c r="S117" s="117">
        <f t="shared" si="20"/>
        <v>50.370808823109115</v>
      </c>
      <c r="T117" s="117">
        <f t="shared" si="20"/>
        <v>36.89397515906478</v>
      </c>
      <c r="U117" s="117">
        <f t="shared" si="20"/>
        <v>30.868208910967553</v>
      </c>
      <c r="V117" s="117">
        <f t="shared" si="20"/>
        <v>21.208925097193845</v>
      </c>
      <c r="W117" s="117">
        <f t="shared" ref="W117:Y117" si="21">W118+W121+W123+W132</f>
        <v>37.955860471450094</v>
      </c>
      <c r="X117" s="117">
        <f t="shared" si="21"/>
        <v>54.607892133996685</v>
      </c>
      <c r="Y117" s="117">
        <f t="shared" si="21"/>
        <v>61.927978061221566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27.1058721431375</v>
      </c>
      <c r="C118" s="122">
        <f t="shared" si="22"/>
        <v>27.77971571125952</v>
      </c>
      <c r="D118" s="122">
        <f t="shared" si="22"/>
        <v>20.539259849732211</v>
      </c>
      <c r="E118" s="122">
        <f t="shared" si="22"/>
        <v>21.501443643621649</v>
      </c>
      <c r="F118" s="122">
        <f t="shared" si="22"/>
        <v>22.639874516359157</v>
      </c>
      <c r="G118" s="122">
        <f t="shared" si="22"/>
        <v>21.52285188551625</v>
      </c>
      <c r="H118" s="122">
        <f t="shared" si="22"/>
        <v>20.657633479987922</v>
      </c>
      <c r="I118" s="122">
        <f t="shared" si="22"/>
        <v>18.96438789643739</v>
      </c>
      <c r="J118" s="122">
        <f t="shared" si="22"/>
        <v>19.131552507793373</v>
      </c>
      <c r="K118" s="122">
        <f t="shared" si="22"/>
        <v>15.44987329975973</v>
      </c>
      <c r="L118" s="122">
        <f t="shared" si="22"/>
        <v>18.650097567735042</v>
      </c>
      <c r="M118" s="122">
        <f t="shared" si="22"/>
        <v>16.438461179066689</v>
      </c>
      <c r="N118" s="122">
        <f t="shared" si="22"/>
        <v>7.2472854332810455</v>
      </c>
      <c r="O118" s="122">
        <f t="shared" si="22"/>
        <v>22.813010289735256</v>
      </c>
      <c r="P118" s="122">
        <f t="shared" si="22"/>
        <v>37.35378375597854</v>
      </c>
      <c r="Q118" s="122">
        <f t="shared" si="22"/>
        <v>33.209616367797686</v>
      </c>
      <c r="R118" s="122">
        <f t="shared" ref="R118:V118" si="23">SUM(R119:R120)</f>
        <v>31.48225052155863</v>
      </c>
      <c r="S118" s="122">
        <f t="shared" si="23"/>
        <v>31.228954000456643</v>
      </c>
      <c r="T118" s="122">
        <f t="shared" si="23"/>
        <v>21.53001599008989</v>
      </c>
      <c r="U118" s="122">
        <f t="shared" si="23"/>
        <v>14.195778484243986</v>
      </c>
      <c r="V118" s="122">
        <f t="shared" si="23"/>
        <v>5.5311818363327259</v>
      </c>
      <c r="W118" s="122">
        <f t="shared" ref="W118:Y118" si="24">SUM(W119:W120)</f>
        <v>21.762490717407665</v>
      </c>
      <c r="X118" s="122">
        <f t="shared" si="24"/>
        <v>33.079946981148915</v>
      </c>
      <c r="Y118" s="122">
        <f t="shared" si="24"/>
        <v>32.806309940807807</v>
      </c>
      <c r="DA118" s="130" t="s">
        <v>1761</v>
      </c>
    </row>
    <row r="119" spans="1:105" ht="12" customHeight="1" x14ac:dyDescent="0.25">
      <c r="A119" s="97" t="s">
        <v>74</v>
      </c>
      <c r="B119" s="98">
        <v>26.465173923822796</v>
      </c>
      <c r="C119" s="98">
        <v>27.149637109940883</v>
      </c>
      <c r="D119" s="98">
        <v>20.059883417927487</v>
      </c>
      <c r="E119" s="98">
        <v>21.027894193299769</v>
      </c>
      <c r="F119" s="98">
        <v>22.10957281313495</v>
      </c>
      <c r="G119" s="98">
        <v>21.02569969643158</v>
      </c>
      <c r="H119" s="98">
        <v>20.192370879008724</v>
      </c>
      <c r="I119" s="98">
        <v>18.563403834447644</v>
      </c>
      <c r="J119" s="98">
        <v>18.726035678959274</v>
      </c>
      <c r="K119" s="98">
        <v>15.106931078203415</v>
      </c>
      <c r="L119" s="98">
        <v>18.258792723433981</v>
      </c>
      <c r="M119" s="98">
        <v>16.094547528044899</v>
      </c>
      <c r="N119" s="98">
        <v>7.1121284933940148</v>
      </c>
      <c r="O119" s="98">
        <v>22.347019940807833</v>
      </c>
      <c r="P119" s="98">
        <v>36.569191626189962</v>
      </c>
      <c r="Q119" s="98">
        <v>32.550071304578879</v>
      </c>
      <c r="R119" s="98">
        <v>30.860679242061554</v>
      </c>
      <c r="S119" s="98">
        <v>30.615399625117366</v>
      </c>
      <c r="T119" s="98">
        <v>21.108672804499658</v>
      </c>
      <c r="U119" s="98">
        <v>13.918782947627536</v>
      </c>
      <c r="V119" s="98">
        <v>5.4234658325128304</v>
      </c>
      <c r="W119" s="98">
        <v>21.339094576027964</v>
      </c>
      <c r="X119" s="98">
        <v>32.436374337997783</v>
      </c>
      <c r="Y119" s="98">
        <v>32.167418950361899</v>
      </c>
      <c r="DA119" s="63" t="s">
        <v>1762</v>
      </c>
    </row>
    <row r="120" spans="1:105" ht="12" customHeight="1" x14ac:dyDescent="0.25">
      <c r="A120" s="97" t="s">
        <v>53</v>
      </c>
      <c r="B120" s="98">
        <v>0.64069821931470272</v>
      </c>
      <c r="C120" s="98">
        <v>0.63007860131863569</v>
      </c>
      <c r="D120" s="98">
        <v>0.47937643180472378</v>
      </c>
      <c r="E120" s="98">
        <v>0.47354945032187823</v>
      </c>
      <c r="F120" s="98">
        <v>0.53030170322420589</v>
      </c>
      <c r="G120" s="98">
        <v>0.49715218908466813</v>
      </c>
      <c r="H120" s="98">
        <v>0.46526260097919853</v>
      </c>
      <c r="I120" s="98">
        <v>0.40098406198974579</v>
      </c>
      <c r="J120" s="98">
        <v>0.40551682883409801</v>
      </c>
      <c r="K120" s="98">
        <v>0.34294222155631598</v>
      </c>
      <c r="L120" s="98">
        <v>0.39130484430106127</v>
      </c>
      <c r="M120" s="98">
        <v>0.34391365102179028</v>
      </c>
      <c r="N120" s="98">
        <v>0.13515693988703045</v>
      </c>
      <c r="O120" s="98">
        <v>0.46599034892742497</v>
      </c>
      <c r="P120" s="98">
        <v>0.78459212978857995</v>
      </c>
      <c r="Q120" s="98">
        <v>0.65954506321880557</v>
      </c>
      <c r="R120" s="98">
        <v>0.62157127949707625</v>
      </c>
      <c r="S120" s="98">
        <v>0.61355437533927581</v>
      </c>
      <c r="T120" s="98">
        <v>0.42134318559023143</v>
      </c>
      <c r="U120" s="98">
        <v>0.2769955366164501</v>
      </c>
      <c r="V120" s="98">
        <v>0.1077160038198955</v>
      </c>
      <c r="W120" s="98">
        <v>0.42339614137970122</v>
      </c>
      <c r="X120" s="98">
        <v>0.64357264315113327</v>
      </c>
      <c r="Y120" s="98">
        <v>0.63889099044591058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2.2614704004944817</v>
      </c>
      <c r="C121" s="122">
        <f t="shared" si="25"/>
        <v>2.9947979194474441</v>
      </c>
      <c r="D121" s="122">
        <f t="shared" si="25"/>
        <v>2.4471744722066116</v>
      </c>
      <c r="E121" s="122">
        <f t="shared" si="25"/>
        <v>2.9927208399044951</v>
      </c>
      <c r="F121" s="122">
        <f t="shared" si="25"/>
        <v>1.495151360857929</v>
      </c>
      <c r="G121" s="122">
        <f t="shared" si="25"/>
        <v>1.2598043006233997</v>
      </c>
      <c r="H121" s="122">
        <f t="shared" si="25"/>
        <v>1.2011380848956668</v>
      </c>
      <c r="I121" s="122">
        <f t="shared" si="25"/>
        <v>1.9532938460831419</v>
      </c>
      <c r="J121" s="122">
        <f t="shared" si="25"/>
        <v>2.0866177056448887</v>
      </c>
      <c r="K121" s="122">
        <f t="shared" si="25"/>
        <v>1.7591029824182103</v>
      </c>
      <c r="L121" s="122">
        <f t="shared" si="25"/>
        <v>3.1672090799006729</v>
      </c>
      <c r="M121" s="122">
        <f t="shared" si="25"/>
        <v>3.8283488908527601</v>
      </c>
      <c r="N121" s="122">
        <f t="shared" si="25"/>
        <v>7.8653918833827072</v>
      </c>
      <c r="O121" s="122">
        <f t="shared" si="25"/>
        <v>5.4139535312911402</v>
      </c>
      <c r="P121" s="122">
        <f t="shared" si="25"/>
        <v>4.9670370611869759</v>
      </c>
      <c r="Q121" s="122">
        <f t="shared" si="25"/>
        <v>7.08429526147928</v>
      </c>
      <c r="R121" s="122">
        <f t="shared" si="25"/>
        <v>8.7795757537718444</v>
      </c>
      <c r="S121" s="122">
        <f t="shared" si="25"/>
        <v>9.0656971778576185</v>
      </c>
      <c r="T121" s="122">
        <f t="shared" si="25"/>
        <v>6.1764488275800336</v>
      </c>
      <c r="U121" s="122">
        <f t="shared" si="25"/>
        <v>8.0472332426851416</v>
      </c>
      <c r="V121" s="122">
        <f t="shared" si="25"/>
        <v>6.4052309402206795</v>
      </c>
      <c r="W121" s="122">
        <f t="shared" si="25"/>
        <v>5.7499432662656522</v>
      </c>
      <c r="X121" s="122">
        <f t="shared" si="25"/>
        <v>6.2339108397957039</v>
      </c>
      <c r="Y121" s="122">
        <f t="shared" si="25"/>
        <v>12.46090197417408</v>
      </c>
      <c r="DA121" s="130" t="s">
        <v>1764</v>
      </c>
    </row>
    <row r="122" spans="1:105" ht="12" customHeight="1" x14ac:dyDescent="0.25">
      <c r="A122" s="97" t="s">
        <v>53</v>
      </c>
      <c r="B122" s="98">
        <v>2.2614704004944817</v>
      </c>
      <c r="C122" s="98">
        <v>2.9947979194474441</v>
      </c>
      <c r="D122" s="98">
        <v>2.4471744722066116</v>
      </c>
      <c r="E122" s="98">
        <v>2.9927208399044951</v>
      </c>
      <c r="F122" s="98">
        <v>1.495151360857929</v>
      </c>
      <c r="G122" s="98">
        <v>1.2598043006233997</v>
      </c>
      <c r="H122" s="98">
        <v>1.2011380848956668</v>
      </c>
      <c r="I122" s="98">
        <v>1.9532938460831419</v>
      </c>
      <c r="J122" s="98">
        <v>2.0866177056448887</v>
      </c>
      <c r="K122" s="98">
        <v>1.7591029824182103</v>
      </c>
      <c r="L122" s="98">
        <v>3.1672090799006729</v>
      </c>
      <c r="M122" s="98">
        <v>3.8283488908527601</v>
      </c>
      <c r="N122" s="98">
        <v>7.8653918833827072</v>
      </c>
      <c r="O122" s="98">
        <v>5.4139535312911402</v>
      </c>
      <c r="P122" s="98">
        <v>4.9670370611869759</v>
      </c>
      <c r="Q122" s="98">
        <v>7.08429526147928</v>
      </c>
      <c r="R122" s="98">
        <v>8.7795757537718444</v>
      </c>
      <c r="S122" s="98">
        <v>9.0656971778576185</v>
      </c>
      <c r="T122" s="98">
        <v>6.1764488275800336</v>
      </c>
      <c r="U122" s="98">
        <v>8.0472332426851416</v>
      </c>
      <c r="V122" s="98">
        <v>6.4052309402206795</v>
      </c>
      <c r="W122" s="98">
        <v>5.7499432662656522</v>
      </c>
      <c r="X122" s="98">
        <v>6.2339108397957039</v>
      </c>
      <c r="Y122" s="98">
        <v>12.46090197417408</v>
      </c>
      <c r="DA122" s="63" t="s">
        <v>1765</v>
      </c>
    </row>
    <row r="123" spans="1:105" ht="12" customHeight="1" x14ac:dyDescent="0.25">
      <c r="A123" s="121" t="s">
        <v>55</v>
      </c>
      <c r="B123" s="122">
        <v>6.8636780837587477</v>
      </c>
      <c r="C123" s="122">
        <v>6.1914005025749628</v>
      </c>
      <c r="D123" s="122">
        <v>5.3051360419659002</v>
      </c>
      <c r="E123" s="122">
        <v>4.7054075436164133</v>
      </c>
      <c r="F123" s="122">
        <v>4.6141873644932447</v>
      </c>
      <c r="G123" s="122">
        <v>4.260523731553219</v>
      </c>
      <c r="H123" s="122">
        <v>4.2462228379350915</v>
      </c>
      <c r="I123" s="122">
        <v>4.0700717687134604</v>
      </c>
      <c r="J123" s="122">
        <v>4.3747285329005532</v>
      </c>
      <c r="K123" s="122">
        <v>4.7881063765970024</v>
      </c>
      <c r="L123" s="122">
        <v>4.8380763527018917</v>
      </c>
      <c r="M123" s="122">
        <v>5.0975766463088821</v>
      </c>
      <c r="N123" s="122">
        <v>5.2003260338416837</v>
      </c>
      <c r="O123" s="122">
        <v>5.8982827151361814</v>
      </c>
      <c r="P123" s="122">
        <v>6.5065516237839081</v>
      </c>
      <c r="Q123" s="122">
        <v>6.7717707113768606</v>
      </c>
      <c r="R123" s="122">
        <v>7.0119391732967591</v>
      </c>
      <c r="S123" s="122">
        <v>6.9809292135599508</v>
      </c>
      <c r="T123" s="122">
        <v>6.2586208673123505</v>
      </c>
      <c r="U123" s="122">
        <v>5.8358380343430998</v>
      </c>
      <c r="V123" s="122">
        <v>6.0190390206571713</v>
      </c>
      <c r="W123" s="122">
        <v>7.0207890264513582</v>
      </c>
      <c r="X123" s="122">
        <v>10.342153334650881</v>
      </c>
      <c r="Y123" s="122">
        <v>11.835251303145061</v>
      </c>
      <c r="DA123" s="130" t="s">
        <v>1766</v>
      </c>
    </row>
    <row r="124" spans="1:105" ht="12" customHeight="1" x14ac:dyDescent="0.25">
      <c r="A124" s="97" t="s">
        <v>141</v>
      </c>
      <c r="B124" s="98">
        <v>4.7549477746872404E-2</v>
      </c>
      <c r="C124" s="98">
        <v>4.4478645532691999E-2</v>
      </c>
      <c r="D124" s="98">
        <v>3.9166806109115139E-2</v>
      </c>
      <c r="E124" s="98">
        <v>3.6904009625664008E-2</v>
      </c>
      <c r="F124" s="98">
        <v>3.5780291195383368E-2</v>
      </c>
      <c r="G124" s="98">
        <v>3.2421242242860242E-2</v>
      </c>
      <c r="H124" s="98">
        <v>2.8830727122254152E-2</v>
      </c>
      <c r="I124" s="98">
        <v>2.357453371644232E-2</v>
      </c>
      <c r="J124" s="98">
        <v>2.2889534349208707E-2</v>
      </c>
      <c r="K124" s="98">
        <v>2.2091958844822682E-2</v>
      </c>
      <c r="L124" s="98">
        <v>1.9434253710296633E-2</v>
      </c>
      <c r="M124" s="98">
        <v>1.5445792159636955E-2</v>
      </c>
      <c r="N124" s="98">
        <v>1.3689048627333481E-2</v>
      </c>
      <c r="O124" s="98">
        <v>2.5999938975534844E-2</v>
      </c>
      <c r="P124" s="98">
        <v>3.0624081584128115E-2</v>
      </c>
      <c r="Q124" s="98">
        <v>3.0309815020432097E-2</v>
      </c>
      <c r="R124" s="98">
        <v>2.9666537495425742E-2</v>
      </c>
      <c r="S124" s="98">
        <v>3.1447599948952347E-2</v>
      </c>
      <c r="T124" s="98">
        <v>3.0491565895541365E-2</v>
      </c>
      <c r="U124" s="98">
        <v>3.055512095345355E-2</v>
      </c>
      <c r="V124" s="98">
        <v>3.2348955440812059E-2</v>
      </c>
      <c r="W124" s="98">
        <v>3.508664404399043E-2</v>
      </c>
      <c r="X124" s="98">
        <v>4.6349735772330924E-2</v>
      </c>
      <c r="Y124" s="98">
        <v>5.1216841942332211E-2</v>
      </c>
      <c r="DA124" s="63" t="s">
        <v>1767</v>
      </c>
    </row>
    <row r="125" spans="1:105" ht="12" customHeight="1" x14ac:dyDescent="0.25">
      <c r="A125" s="97" t="s">
        <v>140</v>
      </c>
      <c r="B125" s="98">
        <v>6.1982559446574839E-4</v>
      </c>
      <c r="C125" s="98">
        <v>6.1776666576174191E-4</v>
      </c>
      <c r="D125" s="98">
        <v>5.555645003116255E-4</v>
      </c>
      <c r="E125" s="98">
        <v>5.5918404357232707E-4</v>
      </c>
      <c r="F125" s="98">
        <v>4.757757524048846E-4</v>
      </c>
      <c r="G125" s="98">
        <v>4.6980760250712393E-4</v>
      </c>
      <c r="H125" s="98">
        <v>3.8705691672829949E-4</v>
      </c>
      <c r="I125" s="98">
        <v>3.7143276902960648E-4</v>
      </c>
      <c r="J125" s="98">
        <v>3.02928848699088E-4</v>
      </c>
      <c r="K125" s="98">
        <v>3.2409371165437119E-4</v>
      </c>
      <c r="L125" s="98">
        <v>2.0527743288016197E-4</v>
      </c>
      <c r="M125" s="98">
        <v>1.7241740910574224E-4</v>
      </c>
      <c r="N125" s="98">
        <v>7.7444700420460481E-5</v>
      </c>
      <c r="O125" s="98">
        <v>2.3107743934759639E-4</v>
      </c>
      <c r="P125" s="98">
        <v>2.2772391579141871E-4</v>
      </c>
      <c r="Q125" s="98">
        <v>2.166124241193304E-4</v>
      </c>
      <c r="R125" s="98">
        <v>2.1354704962553038E-4</v>
      </c>
      <c r="S125" s="98">
        <v>2.2225459129064743E-4</v>
      </c>
      <c r="T125" s="98">
        <v>2.2103631666136047E-4</v>
      </c>
      <c r="U125" s="98">
        <v>2.2309687323710526E-4</v>
      </c>
      <c r="V125" s="98">
        <v>1.1757918449271258E-4</v>
      </c>
      <c r="W125" s="98">
        <v>1.209091684378336E-4</v>
      </c>
      <c r="X125" s="98">
        <v>3.6973217848788089E-4</v>
      </c>
      <c r="Y125" s="98">
        <v>7.5066278898230975E-4</v>
      </c>
      <c r="DA125" s="63" t="s">
        <v>1768</v>
      </c>
    </row>
    <row r="126" spans="1:105" ht="12" customHeight="1" x14ac:dyDescent="0.25">
      <c r="A126" s="100" t="s">
        <v>50</v>
      </c>
      <c r="B126" s="101">
        <v>1.2410954427116098E-4</v>
      </c>
      <c r="C126" s="101">
        <v>1.2270158080643584E-4</v>
      </c>
      <c r="D126" s="101">
        <v>1.1335739668279087E-4</v>
      </c>
      <c r="E126" s="101">
        <v>1.1060312448193862E-4</v>
      </c>
      <c r="F126" s="101">
        <v>9.6013247760836468E-5</v>
      </c>
      <c r="G126" s="101">
        <v>1.074802360986777E-4</v>
      </c>
      <c r="H126" s="101">
        <v>7.9412165068580093E-5</v>
      </c>
      <c r="I126" s="101">
        <v>7.6200455779941182E-5</v>
      </c>
      <c r="J126" s="101">
        <v>6.1052306595717806E-5</v>
      </c>
      <c r="K126" s="101">
        <v>6.5708024428931983E-5</v>
      </c>
      <c r="L126" s="101">
        <v>4.1271795763568665E-5</v>
      </c>
      <c r="M126" s="101">
        <v>2.8536543252897707E-5</v>
      </c>
      <c r="N126" s="101">
        <v>7.7393691546862012E-7</v>
      </c>
      <c r="O126" s="101">
        <v>4.3278795842065847E-5</v>
      </c>
      <c r="P126" s="101">
        <v>4.138098505181773E-5</v>
      </c>
      <c r="Q126" s="101">
        <v>3.6787261640022993E-5</v>
      </c>
      <c r="R126" s="101">
        <v>4.0655522713270992E-5</v>
      </c>
      <c r="S126" s="101">
        <v>4.2396219307454513E-5</v>
      </c>
      <c r="T126" s="101">
        <v>3.8911442752727704E-5</v>
      </c>
      <c r="U126" s="101">
        <v>3.5714322496544366E-5</v>
      </c>
      <c r="V126" s="101">
        <v>1.7924173676675295E-5</v>
      </c>
      <c r="W126" s="101">
        <v>2.221999292895575E-5</v>
      </c>
      <c r="X126" s="101">
        <v>6.905971579169312E-5</v>
      </c>
      <c r="Y126" s="101">
        <v>1.1891282018734811E-4</v>
      </c>
      <c r="DA126" s="131" t="s">
        <v>1769</v>
      </c>
    </row>
    <row r="127" spans="1:105" ht="12" customHeight="1" x14ac:dyDescent="0.25">
      <c r="A127" s="103" t="s">
        <v>52</v>
      </c>
      <c r="B127" s="104">
        <v>4.9571605019458741E-4</v>
      </c>
      <c r="C127" s="104">
        <v>4.9506508495530607E-4</v>
      </c>
      <c r="D127" s="104">
        <v>4.4220710362883459E-4</v>
      </c>
      <c r="E127" s="104">
        <v>4.485809190903884E-4</v>
      </c>
      <c r="F127" s="104">
        <v>3.7976250464404813E-4</v>
      </c>
      <c r="G127" s="104">
        <v>3.6232736640844624E-4</v>
      </c>
      <c r="H127" s="104">
        <v>3.0764475165971937E-4</v>
      </c>
      <c r="I127" s="104">
        <v>2.9523231324966528E-4</v>
      </c>
      <c r="J127" s="104">
        <v>2.418765421033702E-4</v>
      </c>
      <c r="K127" s="104">
        <v>2.5838568722543918E-4</v>
      </c>
      <c r="L127" s="104">
        <v>1.6400563711659329E-4</v>
      </c>
      <c r="M127" s="104">
        <v>1.4388086585284454E-4</v>
      </c>
      <c r="N127" s="104">
        <v>7.6670763504991865E-5</v>
      </c>
      <c r="O127" s="104">
        <v>1.8779864350553055E-4</v>
      </c>
      <c r="P127" s="104">
        <v>1.8634293073960096E-4</v>
      </c>
      <c r="Q127" s="104">
        <v>1.798251624793074E-4</v>
      </c>
      <c r="R127" s="104">
        <v>1.7289152691225937E-4</v>
      </c>
      <c r="S127" s="104">
        <v>1.7985837198319292E-4</v>
      </c>
      <c r="T127" s="104">
        <v>1.8212487390863278E-4</v>
      </c>
      <c r="U127" s="104">
        <v>1.8738255074056089E-4</v>
      </c>
      <c r="V127" s="104">
        <v>9.9655010816037282E-5</v>
      </c>
      <c r="W127" s="104">
        <v>9.8689175508877861E-5</v>
      </c>
      <c r="X127" s="104">
        <v>3.0067246269618777E-4</v>
      </c>
      <c r="Y127" s="104">
        <v>6.317499687949616E-4</v>
      </c>
      <c r="DA127" s="132" t="s">
        <v>1770</v>
      </c>
    </row>
    <row r="128" spans="1:105" ht="12" customHeight="1" x14ac:dyDescent="0.25">
      <c r="A128" s="106" t="s">
        <v>122</v>
      </c>
      <c r="B128" s="101">
        <v>2.4253152289213507</v>
      </c>
      <c r="C128" s="101">
        <v>2.1671052208288462</v>
      </c>
      <c r="D128" s="101">
        <v>1.8557207435807312</v>
      </c>
      <c r="E128" s="101">
        <v>1.624500813407568</v>
      </c>
      <c r="F128" s="101">
        <v>1.6867874464089354</v>
      </c>
      <c r="G128" s="101">
        <v>1.575006770051393</v>
      </c>
      <c r="H128" s="101">
        <v>1.5526691300479591</v>
      </c>
      <c r="I128" s="101">
        <v>1.3485928240164651</v>
      </c>
      <c r="J128" s="101">
        <v>1.2755926786555254</v>
      </c>
      <c r="K128" s="101">
        <v>1.3865127952346492</v>
      </c>
      <c r="L128" s="101">
        <v>1.3532453420907977</v>
      </c>
      <c r="M128" s="101">
        <v>1.4679234061831812</v>
      </c>
      <c r="N128" s="101">
        <v>1.5178436032450962</v>
      </c>
      <c r="O128" s="101">
        <v>1.7993231978085564</v>
      </c>
      <c r="P128" s="101">
        <v>1.9846761458393622</v>
      </c>
      <c r="Q128" s="101">
        <v>1.938770400910294</v>
      </c>
      <c r="R128" s="101">
        <v>1.988505597741459</v>
      </c>
      <c r="S128" s="101">
        <v>1.909649946632201</v>
      </c>
      <c r="T128" s="101">
        <v>1.6068242629928058</v>
      </c>
      <c r="U128" s="101">
        <v>1.4687631703771449</v>
      </c>
      <c r="V128" s="101">
        <v>1.4892033153354405</v>
      </c>
      <c r="W128" s="101">
        <v>1.6371607430400072</v>
      </c>
      <c r="X128" s="101">
        <v>1.4494545956783724</v>
      </c>
      <c r="Y128" s="101">
        <v>1.2282915895292927</v>
      </c>
      <c r="DA128" s="131" t="s">
        <v>1771</v>
      </c>
    </row>
    <row r="129" spans="1:105" ht="12" customHeight="1" x14ac:dyDescent="0.25">
      <c r="A129" s="107" t="s">
        <v>121</v>
      </c>
      <c r="B129" s="104">
        <v>4.3901935514960595</v>
      </c>
      <c r="C129" s="104">
        <v>3.979198869547663</v>
      </c>
      <c r="D129" s="104">
        <v>3.4096929277757422</v>
      </c>
      <c r="E129" s="104">
        <v>3.0434435365396086</v>
      </c>
      <c r="F129" s="104">
        <v>2.8911438511365208</v>
      </c>
      <c r="G129" s="104">
        <v>2.6526259116564588</v>
      </c>
      <c r="H129" s="104">
        <v>2.6643359238481499</v>
      </c>
      <c r="I129" s="104">
        <v>2.6975329782115232</v>
      </c>
      <c r="J129" s="104">
        <v>3.0759433910471201</v>
      </c>
      <c r="K129" s="104">
        <v>3.3791775288058763</v>
      </c>
      <c r="L129" s="104">
        <v>3.4651914794679173</v>
      </c>
      <c r="M129" s="104">
        <v>3.6140350305569582</v>
      </c>
      <c r="N129" s="104">
        <v>3.6687159372688334</v>
      </c>
      <c r="O129" s="104">
        <v>4.072728500912743</v>
      </c>
      <c r="P129" s="104">
        <v>4.4910236724446264</v>
      </c>
      <c r="Q129" s="104">
        <v>4.8024738830220155</v>
      </c>
      <c r="R129" s="104">
        <v>4.9935534910102488</v>
      </c>
      <c r="S129" s="104">
        <v>5.0396094123875068</v>
      </c>
      <c r="T129" s="104">
        <v>4.6210840021073416</v>
      </c>
      <c r="U129" s="104">
        <v>4.3362966461392638</v>
      </c>
      <c r="V129" s="104">
        <v>4.4973691706964258</v>
      </c>
      <c r="W129" s="104">
        <v>5.3484207301989226</v>
      </c>
      <c r="X129" s="104">
        <v>8.8459792710216902</v>
      </c>
      <c r="Y129" s="104">
        <v>10.554992208884453</v>
      </c>
      <c r="DA129" s="132" t="s">
        <v>1772</v>
      </c>
    </row>
    <row r="130" spans="1:105" ht="12" customHeight="1" x14ac:dyDescent="0.25">
      <c r="A130" s="108" t="s">
        <v>53</v>
      </c>
      <c r="B130" s="98">
        <v>0.88208823382286727</v>
      </c>
      <c r="C130" s="98">
        <v>0.79133913592701211</v>
      </c>
      <c r="D130" s="98">
        <v>0.6947559125679138</v>
      </c>
      <c r="E130" s="98">
        <v>0.59878012323625474</v>
      </c>
      <c r="F130" s="98">
        <v>0.58114175099028587</v>
      </c>
      <c r="G130" s="98">
        <v>0.60314170761206931</v>
      </c>
      <c r="H130" s="98">
        <v>0.54505208850240894</v>
      </c>
      <c r="I130" s="98">
        <v>0.5581689090097004</v>
      </c>
      <c r="J130" s="98">
        <v>0.62505582268118598</v>
      </c>
      <c r="K130" s="98">
        <v>0.69253359596714947</v>
      </c>
      <c r="L130" s="98">
        <v>0.71518162735227264</v>
      </c>
      <c r="M130" s="98">
        <v>0.729625746574458</v>
      </c>
      <c r="N130" s="98">
        <v>0.61780279039428843</v>
      </c>
      <c r="O130" s="98">
        <v>0.74902016513956193</v>
      </c>
      <c r="P130" s="98">
        <v>0.81100410407569345</v>
      </c>
      <c r="Q130" s="98">
        <v>0.83004202249018388</v>
      </c>
      <c r="R130" s="98">
        <v>0.97013634089354406</v>
      </c>
      <c r="S130" s="98">
        <v>0.98365191146136588</v>
      </c>
      <c r="T130" s="98">
        <v>0.82963317966148298</v>
      </c>
      <c r="U130" s="98">
        <v>0.70863823066593967</v>
      </c>
      <c r="V130" s="98">
        <v>0.69161184699472189</v>
      </c>
      <c r="W130" s="98">
        <v>1.0064048260611449</v>
      </c>
      <c r="X130" s="98">
        <v>1.687377183516678</v>
      </c>
      <c r="Y130" s="98">
        <v>1.6489855374458995</v>
      </c>
      <c r="DA130" s="63" t="s">
        <v>1773</v>
      </c>
    </row>
    <row r="131" spans="1:105" ht="12" customHeight="1" x14ac:dyDescent="0.25">
      <c r="A131" s="108" t="s">
        <v>52</v>
      </c>
      <c r="B131" s="98">
        <v>3.5081053176731922</v>
      </c>
      <c r="C131" s="98">
        <v>3.1878597336206509</v>
      </c>
      <c r="D131" s="98">
        <v>2.7149370152078283</v>
      </c>
      <c r="E131" s="98">
        <v>2.444663413303354</v>
      </c>
      <c r="F131" s="98">
        <v>2.3100021001462347</v>
      </c>
      <c r="G131" s="98">
        <v>2.0494842040443895</v>
      </c>
      <c r="H131" s="98">
        <v>2.1192838353457408</v>
      </c>
      <c r="I131" s="98">
        <v>2.139364069201823</v>
      </c>
      <c r="J131" s="98">
        <v>2.4508875683659341</v>
      </c>
      <c r="K131" s="98">
        <v>2.6866439328387268</v>
      </c>
      <c r="L131" s="98">
        <v>2.7500098521156446</v>
      </c>
      <c r="M131" s="98">
        <v>2.8844092839825</v>
      </c>
      <c r="N131" s="98">
        <v>3.050913146874545</v>
      </c>
      <c r="O131" s="98">
        <v>3.3237083357731807</v>
      </c>
      <c r="P131" s="98">
        <v>3.680019568368933</v>
      </c>
      <c r="Q131" s="98">
        <v>3.9724318605318314</v>
      </c>
      <c r="R131" s="98">
        <v>4.0234171501167051</v>
      </c>
      <c r="S131" s="98">
        <v>4.0559575009261408</v>
      </c>
      <c r="T131" s="98">
        <v>3.7914508224458587</v>
      </c>
      <c r="U131" s="98">
        <v>3.6276584154733245</v>
      </c>
      <c r="V131" s="98">
        <v>3.8057573237017039</v>
      </c>
      <c r="W131" s="98">
        <v>4.3420159041377779</v>
      </c>
      <c r="X131" s="98">
        <v>7.1586020875050123</v>
      </c>
      <c r="Y131" s="98">
        <v>8.9060066714385542</v>
      </c>
      <c r="DA131" s="63" t="s">
        <v>1774</v>
      </c>
    </row>
    <row r="132" spans="1:105" ht="12" customHeight="1" x14ac:dyDescent="0.25">
      <c r="A132" s="121" t="s">
        <v>54</v>
      </c>
      <c r="B132" s="122">
        <v>3.168938443968826</v>
      </c>
      <c r="C132" s="122">
        <v>2.8201619001257541</v>
      </c>
      <c r="D132" s="122">
        <v>2.6566038230905571</v>
      </c>
      <c r="E132" s="122">
        <v>2.2885403634081736</v>
      </c>
      <c r="F132" s="122">
        <v>2.3309105408187127</v>
      </c>
      <c r="G132" s="122">
        <v>2.1783970947779641</v>
      </c>
      <c r="H132" s="122">
        <v>2.1665667513926201</v>
      </c>
      <c r="I132" s="122">
        <v>1.9819208297279038</v>
      </c>
      <c r="J132" s="122">
        <v>1.9947977073499175</v>
      </c>
      <c r="K132" s="122">
        <v>2.1374980528017717</v>
      </c>
      <c r="L132" s="122">
        <v>2.1137432056278636</v>
      </c>
      <c r="M132" s="122">
        <v>2.1276571151777408</v>
      </c>
      <c r="N132" s="122">
        <v>2.217570256818159</v>
      </c>
      <c r="O132" s="122">
        <v>2.6730225076403604</v>
      </c>
      <c r="P132" s="122">
        <v>2.9520059385158337</v>
      </c>
      <c r="Q132" s="122">
        <v>3.0122172997751813</v>
      </c>
      <c r="R132" s="122">
        <v>3.1330929947859127</v>
      </c>
      <c r="S132" s="122">
        <v>3.0952284312349012</v>
      </c>
      <c r="T132" s="122">
        <v>2.9288894740825029</v>
      </c>
      <c r="U132" s="122">
        <v>2.7893591496953278</v>
      </c>
      <c r="V132" s="122">
        <v>3.2534732999832667</v>
      </c>
      <c r="W132" s="122">
        <v>3.4226374613254156</v>
      </c>
      <c r="X132" s="122">
        <v>4.951880978401185</v>
      </c>
      <c r="Y132" s="122">
        <v>4.8255148430946271</v>
      </c>
      <c r="DA132" s="130" t="s">
        <v>1775</v>
      </c>
    </row>
    <row r="133" spans="1:105" ht="12" customHeight="1" x14ac:dyDescent="0.25">
      <c r="A133" s="97" t="s">
        <v>50</v>
      </c>
      <c r="B133" s="98">
        <v>0.13624975877458351</v>
      </c>
      <c r="C133" s="98">
        <v>0.12264043435064538</v>
      </c>
      <c r="D133" s="98">
        <v>0.10781143975959831</v>
      </c>
      <c r="E133" s="98">
        <v>8.9156270802699569E-2</v>
      </c>
      <c r="F133" s="98">
        <v>9.1408019159460327E-2</v>
      </c>
      <c r="G133" s="98">
        <v>7.9454052890847851E-2</v>
      </c>
      <c r="H133" s="98">
        <v>7.8387343346969007E-2</v>
      </c>
      <c r="I133" s="98">
        <v>7.9905270209842949E-2</v>
      </c>
      <c r="J133" s="98">
        <v>8.412944226976761E-2</v>
      </c>
      <c r="K133" s="98">
        <v>7.6474237866880401E-2</v>
      </c>
      <c r="L133" s="98">
        <v>9.8618372692153136E-2</v>
      </c>
      <c r="M133" s="98">
        <v>0.10295064221592803</v>
      </c>
      <c r="N133" s="98">
        <v>3.860133143542669E-2</v>
      </c>
      <c r="O133" s="98">
        <v>0.22484214124054575</v>
      </c>
      <c r="P133" s="98">
        <v>0.28721538595663265</v>
      </c>
      <c r="Q133" s="98">
        <v>0.29053791535721835</v>
      </c>
      <c r="R133" s="98">
        <v>0.29073416806864105</v>
      </c>
      <c r="S133" s="98">
        <v>0.32997293617090501</v>
      </c>
      <c r="T133" s="98">
        <v>0.43826863263042415</v>
      </c>
      <c r="U133" s="98">
        <v>0.49703604869321738</v>
      </c>
      <c r="V133" s="98">
        <v>0.67207070525819923</v>
      </c>
      <c r="W133" s="98">
        <v>0.7375954343705301</v>
      </c>
      <c r="X133" s="98">
        <v>0.91897681995452729</v>
      </c>
      <c r="Y133" s="98">
        <v>0.94289827609202492</v>
      </c>
      <c r="DA133" s="63" t="s">
        <v>1776</v>
      </c>
    </row>
    <row r="134" spans="1:105" ht="12" customHeight="1" x14ac:dyDescent="0.25">
      <c r="A134" s="109" t="s">
        <v>120</v>
      </c>
      <c r="B134" s="33">
        <v>3.0326886851942425</v>
      </c>
      <c r="C134" s="33">
        <v>2.6975214657751088</v>
      </c>
      <c r="D134" s="33">
        <v>2.5487923833309587</v>
      </c>
      <c r="E134" s="33">
        <v>2.1993840926054742</v>
      </c>
      <c r="F134" s="33">
        <v>2.2395025216592526</v>
      </c>
      <c r="G134" s="33">
        <v>2.0989430418871162</v>
      </c>
      <c r="H134" s="33">
        <v>2.0881794080456513</v>
      </c>
      <c r="I134" s="33">
        <v>1.902015559518061</v>
      </c>
      <c r="J134" s="33">
        <v>1.9106682650801499</v>
      </c>
      <c r="K134" s="33">
        <v>2.0610238149348912</v>
      </c>
      <c r="L134" s="33">
        <v>2.0151248329357103</v>
      </c>
      <c r="M134" s="33">
        <v>2.0247064729618129</v>
      </c>
      <c r="N134" s="33">
        <v>2.1789689253827325</v>
      </c>
      <c r="O134" s="33">
        <v>2.4481803663998147</v>
      </c>
      <c r="P134" s="33">
        <v>2.6647905525592011</v>
      </c>
      <c r="Q134" s="33">
        <v>2.7216793844179628</v>
      </c>
      <c r="R134" s="33">
        <v>2.8423588267172715</v>
      </c>
      <c r="S134" s="33">
        <v>2.7652554950639963</v>
      </c>
      <c r="T134" s="33">
        <v>2.4906208414520785</v>
      </c>
      <c r="U134" s="33">
        <v>2.2923231010021103</v>
      </c>
      <c r="V134" s="33">
        <v>2.5814025947250676</v>
      </c>
      <c r="W134" s="33">
        <v>2.6850420269548856</v>
      </c>
      <c r="X134" s="33">
        <v>4.0329041584466578</v>
      </c>
      <c r="Y134" s="33">
        <v>3.8826165670026018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0.56043281034360626</v>
      </c>
      <c r="C136" s="119">
        <f t="shared" si="26"/>
        <v>0.56312545405194048</v>
      </c>
      <c r="D136" s="119">
        <f t="shared" si="26"/>
        <v>0.5724123102365819</v>
      </c>
      <c r="E136" s="119">
        <f t="shared" si="26"/>
        <v>0.57279634081985786</v>
      </c>
      <c r="F136" s="119">
        <f t="shared" si="26"/>
        <v>0.55103950229277521</v>
      </c>
      <c r="G136" s="119">
        <f t="shared" si="26"/>
        <v>0.54852390933237638</v>
      </c>
      <c r="H136" s="119">
        <f t="shared" si="26"/>
        <v>0.55755583766308059</v>
      </c>
      <c r="I136" s="119">
        <f t="shared" si="26"/>
        <v>0.58103983902960532</v>
      </c>
      <c r="J136" s="119">
        <f t="shared" si="26"/>
        <v>0.59741383718192653</v>
      </c>
      <c r="K136" s="119">
        <f t="shared" si="26"/>
        <v>0.62279432761911813</v>
      </c>
      <c r="L136" s="119">
        <f t="shared" si="26"/>
        <v>0.65018525904218238</v>
      </c>
      <c r="M136" s="119">
        <f t="shared" si="26"/>
        <v>0.69234601852114219</v>
      </c>
      <c r="N136" s="119">
        <f t="shared" si="26"/>
        <v>0.92518126067899198</v>
      </c>
      <c r="O136" s="119">
        <f t="shared" si="26"/>
        <v>0.73346821020213127</v>
      </c>
      <c r="P136" s="119">
        <f t="shared" si="26"/>
        <v>0.69741856847627082</v>
      </c>
      <c r="Q136" s="119">
        <f t="shared" si="26"/>
        <v>0.73645560362903129</v>
      </c>
      <c r="R136" s="119">
        <f t="shared" ref="R136:V136" si="27">IF(R117=0,"",R117/R98)</f>
        <v>0.76512107183443789</v>
      </c>
      <c r="S136" s="119">
        <f t="shared" si="27"/>
        <v>0.77446982085972682</v>
      </c>
      <c r="T136" s="119">
        <f t="shared" si="27"/>
        <v>0.77861943847226189</v>
      </c>
      <c r="U136" s="119">
        <f t="shared" si="27"/>
        <v>0.87471257539009528</v>
      </c>
      <c r="V136" s="119">
        <f t="shared" si="27"/>
        <v>0.98270636871933403</v>
      </c>
      <c r="W136" s="119">
        <f t="shared" ref="W136:Y136" si="28">IF(W117=0,"",W117/W98)</f>
        <v>0.80312093514801131</v>
      </c>
      <c r="X136" s="119">
        <f t="shared" si="28"/>
        <v>0.81200223530073112</v>
      </c>
      <c r="Y136" s="119">
        <f t="shared" si="28"/>
        <v>0.90521380893961811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0.48919005309347863</v>
      </c>
      <c r="C137" s="124">
        <f t="shared" si="29"/>
        <v>0.48894559801425619</v>
      </c>
      <c r="D137" s="124">
        <f t="shared" si="29"/>
        <v>0.4891139606516039</v>
      </c>
      <c r="E137" s="124">
        <f t="shared" si="29"/>
        <v>0.48877763249375955</v>
      </c>
      <c r="F137" s="124">
        <f t="shared" si="29"/>
        <v>0.48913541015675938</v>
      </c>
      <c r="G137" s="124">
        <f t="shared" si="29"/>
        <v>0.48935135317895539</v>
      </c>
      <c r="H137" s="124">
        <f t="shared" si="29"/>
        <v>0.49598771449957824</v>
      </c>
      <c r="I137" s="124">
        <f t="shared" si="29"/>
        <v>0.5032683330673462</v>
      </c>
      <c r="J137" s="124">
        <f t="shared" si="29"/>
        <v>0.51544434048863208</v>
      </c>
      <c r="K137" s="124">
        <f t="shared" si="29"/>
        <v>0.52968751955303983</v>
      </c>
      <c r="L137" s="124">
        <f t="shared" si="29"/>
        <v>0.54524846504366531</v>
      </c>
      <c r="M137" s="124">
        <f t="shared" si="29"/>
        <v>0.56399983432908973</v>
      </c>
      <c r="N137" s="124">
        <f t="shared" si="29"/>
        <v>0.58467843361864646</v>
      </c>
      <c r="O137" s="124">
        <f t="shared" si="29"/>
        <v>0.60787820521869218</v>
      </c>
      <c r="P137" s="124">
        <f t="shared" si="29"/>
        <v>0.61520911413875634</v>
      </c>
      <c r="Q137" s="124">
        <f t="shared" si="29"/>
        <v>0.6193922176657094</v>
      </c>
      <c r="R137" s="124">
        <f t="shared" ref="R137:V137" si="30">IF(R118=0,"",R118/R99)</f>
        <v>0.62163605307620518</v>
      </c>
      <c r="S137" s="124">
        <f t="shared" si="30"/>
        <v>0.62477869908472261</v>
      </c>
      <c r="T137" s="124">
        <f t="shared" si="30"/>
        <v>0.6261603900968058</v>
      </c>
      <c r="U137" s="124">
        <f t="shared" si="30"/>
        <v>0.62756209134967667</v>
      </c>
      <c r="V137" s="124">
        <f t="shared" si="30"/>
        <v>0.63417663646143774</v>
      </c>
      <c r="W137" s="124">
        <f t="shared" ref="W137:Y137" si="31">IF(W118=0,"",W118/W99)</f>
        <v>0.65211613702143134</v>
      </c>
      <c r="X137" s="124">
        <f t="shared" si="31"/>
        <v>0.68782389075277994</v>
      </c>
      <c r="Y137" s="124">
        <f t="shared" si="31"/>
        <v>0.7054418081821936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0.48321450056431792</v>
      </c>
      <c r="C138" s="111">
        <f t="shared" si="32"/>
        <v>0.48321450056431792</v>
      </c>
      <c r="D138" s="111">
        <f t="shared" si="32"/>
        <v>0.48321450056431786</v>
      </c>
      <c r="E138" s="111">
        <f t="shared" si="32"/>
        <v>0.48321450056431797</v>
      </c>
      <c r="F138" s="111">
        <f t="shared" si="32"/>
        <v>0.48321450056431792</v>
      </c>
      <c r="G138" s="111">
        <f t="shared" si="32"/>
        <v>0.48351328057754023</v>
      </c>
      <c r="H138" s="111">
        <f t="shared" si="32"/>
        <v>0.49029383353557904</v>
      </c>
      <c r="I138" s="111">
        <f t="shared" si="32"/>
        <v>0.49792569342056303</v>
      </c>
      <c r="J138" s="111">
        <f t="shared" si="32"/>
        <v>0.5100918599240617</v>
      </c>
      <c r="K138" s="111">
        <f t="shared" si="32"/>
        <v>0.52409202134852018</v>
      </c>
      <c r="L138" s="111">
        <f t="shared" si="32"/>
        <v>0.53998587260562614</v>
      </c>
      <c r="M138" s="111">
        <f t="shared" si="32"/>
        <v>0.5587937780454949</v>
      </c>
      <c r="N138" s="111">
        <f t="shared" si="32"/>
        <v>0.58009990394966127</v>
      </c>
      <c r="O138" s="111">
        <f t="shared" si="32"/>
        <v>0.6029480771395197</v>
      </c>
      <c r="P138" s="111">
        <f t="shared" si="32"/>
        <v>0.61017172567424771</v>
      </c>
      <c r="Q138" s="111">
        <f t="shared" si="32"/>
        <v>0.61465198691146872</v>
      </c>
      <c r="R138" s="111">
        <f t="shared" ref="R138:V138" si="33">IF(R119=0,"",R119/R100)</f>
        <v>0.61693457606793045</v>
      </c>
      <c r="S138" s="111">
        <f t="shared" si="33"/>
        <v>0.62011561467747423</v>
      </c>
      <c r="T138" s="111">
        <f t="shared" si="33"/>
        <v>0.62152253430758519</v>
      </c>
      <c r="U138" s="111">
        <f t="shared" si="33"/>
        <v>0.6229449300842822</v>
      </c>
      <c r="V138" s="111">
        <f t="shared" si="33"/>
        <v>0.62960216444242223</v>
      </c>
      <c r="W138" s="111">
        <f t="shared" ref="W138:Y138" si="34">IF(W119=0,"",W119/W100)</f>
        <v>0.64764577465953321</v>
      </c>
      <c r="X138" s="111">
        <f t="shared" si="34"/>
        <v>0.68358979664591157</v>
      </c>
      <c r="Y138" s="111">
        <f t="shared" si="34"/>
        <v>0.70133873296901372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1.7095301171197883</v>
      </c>
      <c r="C140" s="124">
        <f t="shared" si="38"/>
        <v>1.7825699749751878</v>
      </c>
      <c r="D140" s="124">
        <f t="shared" si="38"/>
        <v>1.8496872201070393</v>
      </c>
      <c r="E140" s="124">
        <f t="shared" si="38"/>
        <v>1.8828879626891066</v>
      </c>
      <c r="F140" s="124">
        <f t="shared" si="38"/>
        <v>1.9282861979304433</v>
      </c>
      <c r="G140" s="124">
        <f t="shared" si="38"/>
        <v>2.0094102941728504</v>
      </c>
      <c r="H140" s="124">
        <f t="shared" si="38"/>
        <v>2.2297830349454966</v>
      </c>
      <c r="I140" s="124">
        <f t="shared" si="38"/>
        <v>2.4810710820531856</v>
      </c>
      <c r="J140" s="124">
        <f t="shared" si="38"/>
        <v>2.5933339707330965</v>
      </c>
      <c r="K140" s="124">
        <f t="shared" si="38"/>
        <v>2.7836767836117806</v>
      </c>
      <c r="L140" s="124">
        <f t="shared" si="38"/>
        <v>2.9039562039113451</v>
      </c>
      <c r="M140" s="124">
        <f t="shared" si="38"/>
        <v>2.9779810933644084</v>
      </c>
      <c r="N140" s="124">
        <f t="shared" si="38"/>
        <v>3.0629300051249131</v>
      </c>
      <c r="O140" s="124">
        <f t="shared" si="38"/>
        <v>3.1731671564932942</v>
      </c>
      <c r="P140" s="124">
        <f t="shared" si="38"/>
        <v>3.276715771085672</v>
      </c>
      <c r="Q140" s="124">
        <f t="shared" si="38"/>
        <v>3.3826514142445063</v>
      </c>
      <c r="R140" s="124">
        <f t="shared" ref="R140:V140" si="39">IF(R121=0,"",R121/R102)</f>
        <v>3.4617604163259394</v>
      </c>
      <c r="S140" s="124">
        <f t="shared" si="39"/>
        <v>3.539047585500668</v>
      </c>
      <c r="T140" s="124">
        <f t="shared" si="39"/>
        <v>3.6109550002596498</v>
      </c>
      <c r="U140" s="124">
        <f t="shared" si="39"/>
        <v>3.6714573015218859</v>
      </c>
      <c r="V140" s="124">
        <f t="shared" si="39"/>
        <v>3.7269892973949594</v>
      </c>
      <c r="W140" s="124">
        <f t="shared" ref="W140:Y140" si="40">IF(W121=0,"",W121/W102)</f>
        <v>3.7732735185380388</v>
      </c>
      <c r="X140" s="124">
        <f t="shared" si="40"/>
        <v>3.8220211398288342</v>
      </c>
      <c r="Y140" s="124">
        <f t="shared" si="40"/>
        <v>3.8802116378123324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1.7095301171197883</v>
      </c>
      <c r="C141" s="111">
        <f t="shared" si="41"/>
        <v>1.7825699749751878</v>
      </c>
      <c r="D141" s="111">
        <f t="shared" si="41"/>
        <v>1.8496872201070393</v>
      </c>
      <c r="E141" s="111">
        <f t="shared" si="41"/>
        <v>1.8828879626891066</v>
      </c>
      <c r="F141" s="111">
        <f t="shared" si="41"/>
        <v>1.9282861979304433</v>
      </c>
      <c r="G141" s="111">
        <f t="shared" si="41"/>
        <v>2.0094102941728504</v>
      </c>
      <c r="H141" s="111">
        <f t="shared" si="41"/>
        <v>2.2297830349454966</v>
      </c>
      <c r="I141" s="111">
        <f t="shared" si="41"/>
        <v>2.4810710820531856</v>
      </c>
      <c r="J141" s="111">
        <f t="shared" si="41"/>
        <v>2.5933339707330965</v>
      </c>
      <c r="K141" s="111">
        <f t="shared" si="41"/>
        <v>2.7836767836117806</v>
      </c>
      <c r="L141" s="111">
        <f t="shared" si="41"/>
        <v>2.9039562039113451</v>
      </c>
      <c r="M141" s="111">
        <f t="shared" si="41"/>
        <v>2.9779810933644084</v>
      </c>
      <c r="N141" s="111">
        <f t="shared" si="41"/>
        <v>3.0629300051249131</v>
      </c>
      <c r="O141" s="111">
        <f t="shared" si="41"/>
        <v>3.1731671564932942</v>
      </c>
      <c r="P141" s="111">
        <f t="shared" si="41"/>
        <v>3.276715771085672</v>
      </c>
      <c r="Q141" s="111">
        <f t="shared" si="41"/>
        <v>3.3826514142445063</v>
      </c>
      <c r="R141" s="111">
        <f t="shared" ref="R141:V141" si="42">IF(R122=0,"",R122/R103)</f>
        <v>3.4617604163259394</v>
      </c>
      <c r="S141" s="111">
        <f t="shared" si="42"/>
        <v>3.539047585500668</v>
      </c>
      <c r="T141" s="111">
        <f t="shared" si="42"/>
        <v>3.6109550002596498</v>
      </c>
      <c r="U141" s="111">
        <f t="shared" si="42"/>
        <v>3.6714573015218859</v>
      </c>
      <c r="V141" s="111">
        <f t="shared" si="42"/>
        <v>3.7269892973949594</v>
      </c>
      <c r="W141" s="111">
        <f t="shared" ref="W141:Y141" si="43">IF(W122=0,"",W122/W103)</f>
        <v>3.7732735185380388</v>
      </c>
      <c r="X141" s="111">
        <f t="shared" si="43"/>
        <v>3.8220211398288342</v>
      </c>
      <c r="Y141" s="111">
        <f t="shared" si="43"/>
        <v>3.8802116378123324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0.74424354861788833</v>
      </c>
      <c r="C142" s="124">
        <f t="shared" si="44"/>
        <v>0.74669468572180508</v>
      </c>
      <c r="D142" s="124">
        <f t="shared" si="44"/>
        <v>0.74575217491248647</v>
      </c>
      <c r="E142" s="124">
        <f t="shared" si="44"/>
        <v>0.75058447926018967</v>
      </c>
      <c r="F142" s="124">
        <f t="shared" si="44"/>
        <v>0.7473755950202059</v>
      </c>
      <c r="G142" s="124">
        <f t="shared" si="44"/>
        <v>0.74464142175563131</v>
      </c>
      <c r="H142" s="124">
        <f t="shared" si="44"/>
        <v>0.75668625046731641</v>
      </c>
      <c r="I142" s="124">
        <f t="shared" si="44"/>
        <v>0.76893737091960501</v>
      </c>
      <c r="J142" s="124">
        <f t="shared" si="44"/>
        <v>0.78278371407386926</v>
      </c>
      <c r="K142" s="124">
        <f t="shared" si="44"/>
        <v>0.78456955843710385</v>
      </c>
      <c r="L142" s="124">
        <f t="shared" si="44"/>
        <v>0.78908513412083447</v>
      </c>
      <c r="M142" s="124">
        <f t="shared" si="44"/>
        <v>0.79107636782976132</v>
      </c>
      <c r="N142" s="124">
        <f t="shared" si="44"/>
        <v>0.803254008511333</v>
      </c>
      <c r="O142" s="124">
        <f t="shared" si="44"/>
        <v>0.80055882131873812</v>
      </c>
      <c r="P142" s="124">
        <f t="shared" si="44"/>
        <v>0.80618313634244909</v>
      </c>
      <c r="Q142" s="124">
        <f t="shared" si="44"/>
        <v>0.81736146405123322</v>
      </c>
      <c r="R142" s="124">
        <f t="shared" ref="R142:V142" si="45">IF(R123=0,"",R123/R104)</f>
        <v>0.81857735746551152</v>
      </c>
      <c r="S142" s="124">
        <f t="shared" si="45"/>
        <v>0.82856121654307757</v>
      </c>
      <c r="T142" s="124">
        <f t="shared" si="45"/>
        <v>0.84348751319077964</v>
      </c>
      <c r="U142" s="124">
        <f t="shared" si="45"/>
        <v>0.85807547916669824</v>
      </c>
      <c r="V142" s="124">
        <f t="shared" si="45"/>
        <v>0.87334464522837607</v>
      </c>
      <c r="W142" s="124">
        <f t="shared" ref="W142:Y142" si="46">IF(W123=0,"",W123/W104)</f>
        <v>0.88055357690084868</v>
      </c>
      <c r="X142" s="124">
        <f t="shared" si="46"/>
        <v>0.90856688398193619</v>
      </c>
      <c r="Y142" s="124">
        <f t="shared" si="46"/>
        <v>0.92828948092143038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0.52144710033345443</v>
      </c>
      <c r="C143" s="111">
        <f t="shared" si="47"/>
        <v>0.523439411813163</v>
      </c>
      <c r="D143" s="111">
        <f t="shared" si="47"/>
        <v>0.52397617436728972</v>
      </c>
      <c r="E143" s="111">
        <f t="shared" si="47"/>
        <v>0.52760153430085888</v>
      </c>
      <c r="F143" s="111">
        <f t="shared" si="47"/>
        <v>0.53247032493657143</v>
      </c>
      <c r="G143" s="111">
        <f t="shared" si="47"/>
        <v>0.53809696183079259</v>
      </c>
      <c r="H143" s="111">
        <f t="shared" si="47"/>
        <v>0.54509818635611418</v>
      </c>
      <c r="I143" s="111">
        <f t="shared" si="47"/>
        <v>0.54886402196163964</v>
      </c>
      <c r="J143" s="111">
        <f t="shared" si="47"/>
        <v>0.55019483589019169</v>
      </c>
      <c r="K143" s="111">
        <f t="shared" si="47"/>
        <v>0.55261520528935604</v>
      </c>
      <c r="L143" s="111">
        <f t="shared" si="47"/>
        <v>0.55605742201769726</v>
      </c>
      <c r="M143" s="111">
        <f t="shared" si="47"/>
        <v>0.5622480783291024</v>
      </c>
      <c r="N143" s="111">
        <f t="shared" si="47"/>
        <v>0.57213757302637247</v>
      </c>
      <c r="O143" s="111">
        <f t="shared" si="47"/>
        <v>0.59112495192015202</v>
      </c>
      <c r="P143" s="111">
        <f t="shared" si="47"/>
        <v>0.60578425572601946</v>
      </c>
      <c r="Q143" s="111">
        <f t="shared" si="47"/>
        <v>0.6149978159563998</v>
      </c>
      <c r="R143" s="111">
        <f t="shared" ref="R143:V143" si="48">IF(R124=0,"",R124/R105)</f>
        <v>0.62457139027713271</v>
      </c>
      <c r="S143" s="111">
        <f t="shared" si="48"/>
        <v>0.63978146441365102</v>
      </c>
      <c r="T143" s="111">
        <f t="shared" si="48"/>
        <v>0.65581991807375606</v>
      </c>
      <c r="U143" s="111">
        <f t="shared" si="48"/>
        <v>0.67727993268369957</v>
      </c>
      <c r="V143" s="111">
        <f t="shared" si="48"/>
        <v>0.70214729910591955</v>
      </c>
      <c r="W143" s="111">
        <f t="shared" ref="W143:Y143" si="49">IF(W124=0,"",W124/W105)</f>
        <v>0.7239439139576731</v>
      </c>
      <c r="X143" s="111">
        <f t="shared" si="49"/>
        <v>0.74136633016780562</v>
      </c>
      <c r="Y143" s="111">
        <f t="shared" si="49"/>
        <v>0.74753248448230036</v>
      </c>
      <c r="DA143" s="63" t="s">
        <v>1935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0.84476450581628093</v>
      </c>
      <c r="C144" s="111">
        <f t="shared" si="50"/>
        <v>0.84728823921489227</v>
      </c>
      <c r="D144" s="111">
        <f t="shared" si="50"/>
        <v>0.84402240690482988</v>
      </c>
      <c r="E144" s="111">
        <f t="shared" si="50"/>
        <v>0.85012706465396537</v>
      </c>
      <c r="F144" s="111">
        <f t="shared" si="50"/>
        <v>0.84831903253851237</v>
      </c>
      <c r="G144" s="111">
        <f t="shared" si="50"/>
        <v>0.83472081348922156</v>
      </c>
      <c r="H144" s="111">
        <f t="shared" si="50"/>
        <v>0.85531027976974572</v>
      </c>
      <c r="I144" s="111">
        <f t="shared" si="50"/>
        <v>0.85532021044564099</v>
      </c>
      <c r="J144" s="111">
        <f t="shared" si="50"/>
        <v>0.85854775095032976</v>
      </c>
      <c r="K144" s="111">
        <f t="shared" si="50"/>
        <v>0.85782297037778998</v>
      </c>
      <c r="L144" s="111">
        <f t="shared" si="50"/>
        <v>0.85986360335568601</v>
      </c>
      <c r="M144" s="111">
        <f t="shared" si="50"/>
        <v>0.88170826942193614</v>
      </c>
      <c r="N144" s="111">
        <f t="shared" si="50"/>
        <v>0.99200915853249272</v>
      </c>
      <c r="O144" s="111">
        <f t="shared" si="50"/>
        <v>0.89735875980058022</v>
      </c>
      <c r="P144" s="111">
        <f t="shared" si="50"/>
        <v>0.9001091890867432</v>
      </c>
      <c r="Q144" s="111">
        <f t="shared" si="50"/>
        <v>0.90602889989581226</v>
      </c>
      <c r="R144" s="111">
        <f t="shared" ref="R144:V144" si="51">IF(R125=0,"",R125/R106)</f>
        <v>0.89584137197757874</v>
      </c>
      <c r="S144" s="111">
        <f t="shared" si="51"/>
        <v>0.89565851580679079</v>
      </c>
      <c r="T144" s="111">
        <f t="shared" si="51"/>
        <v>0.90292577917239814</v>
      </c>
      <c r="U144" s="111">
        <f t="shared" si="51"/>
        <v>0.91094108793524076</v>
      </c>
      <c r="V144" s="111">
        <f t="shared" si="51"/>
        <v>0.95092265299498957</v>
      </c>
      <c r="W144" s="111">
        <f t="shared" ref="W144:Y144" si="52">IF(W125=0,"",W125/W106)</f>
        <v>0.94142686690515132</v>
      </c>
      <c r="X144" s="111">
        <f t="shared" si="52"/>
        <v>0.94230380697453686</v>
      </c>
      <c r="Y144" s="111">
        <f t="shared" si="52"/>
        <v>0.95124266131155688</v>
      </c>
      <c r="DA144" s="63" t="s">
        <v>1936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0.52144710033345443</v>
      </c>
      <c r="C145" s="112">
        <f t="shared" si="53"/>
        <v>0.52426420736051316</v>
      </c>
      <c r="D145" s="112">
        <f t="shared" si="53"/>
        <v>0.52473668718568978</v>
      </c>
      <c r="E145" s="112">
        <f t="shared" si="53"/>
        <v>0.52873521900117193</v>
      </c>
      <c r="F145" s="112">
        <f t="shared" si="53"/>
        <v>0.53021735861871933</v>
      </c>
      <c r="G145" s="112">
        <f t="shared" si="53"/>
        <v>0.53604858334140659</v>
      </c>
      <c r="H145" s="112">
        <f t="shared" si="53"/>
        <v>0.54808902591431907</v>
      </c>
      <c r="I145" s="112">
        <f t="shared" si="53"/>
        <v>0.54808902591431907</v>
      </c>
      <c r="J145" s="112">
        <f t="shared" si="53"/>
        <v>0.55020849359078727</v>
      </c>
      <c r="K145" s="112">
        <f t="shared" si="53"/>
        <v>0.55020849359078716</v>
      </c>
      <c r="L145" s="112">
        <f t="shared" si="53"/>
        <v>0.55230161074096717</v>
      </c>
      <c r="M145" s="112">
        <f t="shared" si="53"/>
        <v>0.55230161074096729</v>
      </c>
      <c r="N145" s="112">
        <f t="shared" si="53"/>
        <v>0.55369396198770349</v>
      </c>
      <c r="O145" s="112">
        <f t="shared" si="53"/>
        <v>0.62084252719842103</v>
      </c>
      <c r="P145" s="112">
        <f t="shared" si="53"/>
        <v>0.62084252719842103</v>
      </c>
      <c r="Q145" s="112">
        <f t="shared" si="53"/>
        <v>0.62084252719842103</v>
      </c>
      <c r="R145" s="112">
        <f t="shared" ref="R145:V145" si="54">IF(R126=0,"",R126/R107)</f>
        <v>0.62084252719842103</v>
      </c>
      <c r="S145" s="112">
        <f t="shared" si="54"/>
        <v>0.62084252719842103</v>
      </c>
      <c r="T145" s="112">
        <f t="shared" si="54"/>
        <v>0.62084252719842103</v>
      </c>
      <c r="U145" s="112">
        <f t="shared" si="54"/>
        <v>0.62084252719842092</v>
      </c>
      <c r="V145" s="112">
        <f t="shared" si="54"/>
        <v>0.74707516113466033</v>
      </c>
      <c r="W145" s="112">
        <f t="shared" ref="W145:Y145" si="55">IF(W126=0,"",W126/W107)</f>
        <v>0.74707516113466022</v>
      </c>
      <c r="X145" s="112">
        <f t="shared" si="55"/>
        <v>0.75312130683377754</v>
      </c>
      <c r="Y145" s="112">
        <f t="shared" si="55"/>
        <v>0.75553381773842088</v>
      </c>
      <c r="DA145" s="131" t="s">
        <v>1937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0.58826224979135289</v>
      </c>
      <c r="C147" s="112">
        <f t="shared" si="59"/>
        <v>0.58948219911044752</v>
      </c>
      <c r="D147" s="112">
        <f t="shared" si="59"/>
        <v>0.58984833480383059</v>
      </c>
      <c r="E147" s="112">
        <f t="shared" si="59"/>
        <v>0.59214239417374503</v>
      </c>
      <c r="F147" s="112">
        <f t="shared" si="59"/>
        <v>0.59766435230813175</v>
      </c>
      <c r="G147" s="112">
        <f t="shared" si="59"/>
        <v>0.60336263995154815</v>
      </c>
      <c r="H147" s="112">
        <f t="shared" si="59"/>
        <v>0.61002183221258355</v>
      </c>
      <c r="I147" s="112">
        <f t="shared" si="59"/>
        <v>0.61281200506270594</v>
      </c>
      <c r="J147" s="112">
        <f t="shared" si="59"/>
        <v>0.61336800087444521</v>
      </c>
      <c r="K147" s="112">
        <f t="shared" si="59"/>
        <v>0.61541990910229771</v>
      </c>
      <c r="L147" s="112">
        <f t="shared" si="59"/>
        <v>0.61784017655218082</v>
      </c>
      <c r="M147" s="112">
        <f t="shared" si="59"/>
        <v>0.62239528949360701</v>
      </c>
      <c r="N147" s="112">
        <f t="shared" si="59"/>
        <v>0.62891837531928996</v>
      </c>
      <c r="O147" s="112">
        <f t="shared" si="59"/>
        <v>0.63808608742454909</v>
      </c>
      <c r="P147" s="112">
        <f t="shared" si="59"/>
        <v>0.64449626019372053</v>
      </c>
      <c r="Q147" s="112">
        <f t="shared" si="59"/>
        <v>0.64764423348433509</v>
      </c>
      <c r="R147" s="112">
        <f t="shared" ref="R147:V147" si="60">IF(R128=0,"",R128/R109)</f>
        <v>0.65544693899890116</v>
      </c>
      <c r="S147" s="112">
        <f t="shared" si="60"/>
        <v>0.66681043560365005</v>
      </c>
      <c r="T147" s="112">
        <f t="shared" si="60"/>
        <v>0.67689069953500125</v>
      </c>
      <c r="U147" s="112">
        <f t="shared" si="60"/>
        <v>0.69460853980026716</v>
      </c>
      <c r="V147" s="112">
        <f t="shared" si="60"/>
        <v>0.71766968770530781</v>
      </c>
      <c r="W147" s="112">
        <f t="shared" ref="W147:Y147" si="61">IF(W128=0,"",W128/W109)</f>
        <v>0.73871739654194102</v>
      </c>
      <c r="X147" s="112">
        <f t="shared" si="61"/>
        <v>0.74567340664784931</v>
      </c>
      <c r="Y147" s="112">
        <f t="shared" si="61"/>
        <v>0.74939802269129852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0.87670846266849733</v>
      </c>
      <c r="C148" s="113">
        <f t="shared" si="62"/>
        <v>0.87845804045158726</v>
      </c>
      <c r="D148" s="113">
        <f t="shared" si="62"/>
        <v>0.87600977728861806</v>
      </c>
      <c r="E148" s="113">
        <f t="shared" si="62"/>
        <v>0.88089176360506927</v>
      </c>
      <c r="F148" s="113">
        <f t="shared" si="62"/>
        <v>0.88042712675418411</v>
      </c>
      <c r="G148" s="113">
        <f t="shared" si="62"/>
        <v>0.86960464033455342</v>
      </c>
      <c r="H148" s="113">
        <f t="shared" si="62"/>
        <v>0.88428260317981788</v>
      </c>
      <c r="I148" s="113">
        <f t="shared" si="62"/>
        <v>0.88470876938002008</v>
      </c>
      <c r="J148" s="113">
        <f t="shared" si="62"/>
        <v>0.88718749677235031</v>
      </c>
      <c r="K148" s="113">
        <f t="shared" si="62"/>
        <v>0.88703127172796059</v>
      </c>
      <c r="L148" s="113">
        <f t="shared" si="62"/>
        <v>0.88719690508648519</v>
      </c>
      <c r="M148" s="113">
        <f t="shared" si="62"/>
        <v>0.89066638845798884</v>
      </c>
      <c r="N148" s="113">
        <f t="shared" si="62"/>
        <v>0.90885143196576312</v>
      </c>
      <c r="O148" s="113">
        <f t="shared" si="62"/>
        <v>0.90432928083327535</v>
      </c>
      <c r="P148" s="113">
        <f t="shared" si="62"/>
        <v>0.90900686137549003</v>
      </c>
      <c r="Q148" s="113">
        <f t="shared" si="62"/>
        <v>0.91618462778358134</v>
      </c>
      <c r="R148" s="113">
        <f t="shared" ref="R148:V148" si="63">IF(R129=0,"",R129/R110)</f>
        <v>0.91049252070667819</v>
      </c>
      <c r="S148" s="113">
        <f t="shared" si="63"/>
        <v>0.91428051971542679</v>
      </c>
      <c r="T148" s="113">
        <f t="shared" si="63"/>
        <v>0.92433451845564762</v>
      </c>
      <c r="U148" s="113">
        <f t="shared" si="63"/>
        <v>0.93430525145032406</v>
      </c>
      <c r="V148" s="113">
        <f t="shared" si="63"/>
        <v>0.9427081082432609</v>
      </c>
      <c r="W148" s="113">
        <f t="shared" ref="W148:Y148" si="64">IF(W129=0,"",W129/W110)</f>
        <v>0.93694874022899821</v>
      </c>
      <c r="X148" s="113">
        <f t="shared" si="64"/>
        <v>0.94345048404247756</v>
      </c>
      <c r="Y148" s="113">
        <f t="shared" si="64"/>
        <v>0.95596551428166543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0.58826224979135289</v>
      </c>
      <c r="C149" s="111">
        <f t="shared" si="65"/>
        <v>0.58971792652789867</v>
      </c>
      <c r="D149" s="111">
        <f t="shared" si="65"/>
        <v>0.59009487582611908</v>
      </c>
      <c r="E149" s="111">
        <f t="shared" si="65"/>
        <v>0.59267907970701483</v>
      </c>
      <c r="F149" s="111">
        <f t="shared" si="65"/>
        <v>0.59678051631877982</v>
      </c>
      <c r="G149" s="111">
        <f t="shared" si="65"/>
        <v>0.60260099308352078</v>
      </c>
      <c r="H149" s="111">
        <f t="shared" si="65"/>
        <v>0.60987741272173646</v>
      </c>
      <c r="I149" s="111">
        <f t="shared" si="65"/>
        <v>0.6135752707038219</v>
      </c>
      <c r="J149" s="111">
        <f t="shared" si="65"/>
        <v>0.61510045100747435</v>
      </c>
      <c r="K149" s="111">
        <f t="shared" si="65"/>
        <v>0.61674103846428374</v>
      </c>
      <c r="L149" s="111">
        <f t="shared" si="65"/>
        <v>0.61879494928291112</v>
      </c>
      <c r="M149" s="111">
        <f t="shared" si="65"/>
        <v>0.62187578840577495</v>
      </c>
      <c r="N149" s="111">
        <f t="shared" si="65"/>
        <v>0.62674154233618407</v>
      </c>
      <c r="O149" s="111">
        <f t="shared" si="65"/>
        <v>0.63482639906239269</v>
      </c>
      <c r="P149" s="111">
        <f t="shared" si="65"/>
        <v>0.64336645558680017</v>
      </c>
      <c r="Q149" s="111">
        <f t="shared" si="65"/>
        <v>0.65389200238648537</v>
      </c>
      <c r="R149" s="111">
        <f t="shared" ref="R149:V149" si="66">IF(R130=0,"",R130/R111)</f>
        <v>0.66400581569555917</v>
      </c>
      <c r="S149" s="111">
        <f t="shared" si="66"/>
        <v>0.67551708315318026</v>
      </c>
      <c r="T149" s="111">
        <f t="shared" si="66"/>
        <v>0.68683223694125262</v>
      </c>
      <c r="U149" s="111">
        <f t="shared" si="66"/>
        <v>0.69917101101183932</v>
      </c>
      <c r="V149" s="111">
        <f t="shared" si="66"/>
        <v>0.71674541040675366</v>
      </c>
      <c r="W149" s="111">
        <f t="shared" ref="W149:Y149" si="67">IF(W130=0,"",W130/W111)</f>
        <v>0.73657912144603233</v>
      </c>
      <c r="X149" s="111">
        <f t="shared" si="67"/>
        <v>0.76090354681150574</v>
      </c>
      <c r="Y149" s="111">
        <f t="shared" si="67"/>
        <v>0.77229401630854666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0.72885638815595033</v>
      </c>
      <c r="C151" s="124">
        <f t="shared" si="71"/>
        <v>0.72968584403900971</v>
      </c>
      <c r="D151" s="124">
        <f t="shared" si="71"/>
        <v>0.73051633516837278</v>
      </c>
      <c r="E151" s="124">
        <f t="shared" si="71"/>
        <v>0.73257777426162052</v>
      </c>
      <c r="F151" s="124">
        <f t="shared" si="71"/>
        <v>0.73577000741045295</v>
      </c>
      <c r="G151" s="124">
        <f t="shared" si="71"/>
        <v>0.74040377609001773</v>
      </c>
      <c r="H151" s="124">
        <f t="shared" si="71"/>
        <v>0.7454280646790824</v>
      </c>
      <c r="I151" s="124">
        <f t="shared" si="71"/>
        <v>0.74694377608268392</v>
      </c>
      <c r="J151" s="124">
        <f t="shared" si="71"/>
        <v>0.74750010382724952</v>
      </c>
      <c r="K151" s="124">
        <f t="shared" si="71"/>
        <v>0.7501554422173391</v>
      </c>
      <c r="L151" s="124">
        <f t="shared" si="71"/>
        <v>0.7493115737646554</v>
      </c>
      <c r="M151" s="124">
        <f t="shared" si="71"/>
        <v>0.75104879458045926</v>
      </c>
      <c r="N151" s="124">
        <f t="shared" si="71"/>
        <v>0.76067554276733862</v>
      </c>
      <c r="O151" s="124">
        <f t="shared" si="71"/>
        <v>0.74928309636587653</v>
      </c>
      <c r="P151" s="124">
        <f t="shared" si="71"/>
        <v>0.74915414017920456</v>
      </c>
      <c r="Q151" s="124">
        <f t="shared" si="71"/>
        <v>0.75251697155094466</v>
      </c>
      <c r="R151" s="124">
        <f t="shared" ref="R151:V151" si="72">IF(R132=0,"",R132/R113)</f>
        <v>0.75778480522886327</v>
      </c>
      <c r="S151" s="124">
        <f t="shared" si="72"/>
        <v>0.76085792276511499</v>
      </c>
      <c r="T151" s="124">
        <f t="shared" si="72"/>
        <v>0.75696765363082419</v>
      </c>
      <c r="U151" s="124">
        <f t="shared" si="72"/>
        <v>0.75877909947474531</v>
      </c>
      <c r="V151" s="124">
        <f t="shared" si="72"/>
        <v>0.76556276597859774</v>
      </c>
      <c r="W151" s="124">
        <f t="shared" ref="W151:Y151" si="73">IF(W132=0,"",W132/W113)</f>
        <v>0.77940771155608635</v>
      </c>
      <c r="X151" s="124">
        <f t="shared" si="73"/>
        <v>0.80606156816625785</v>
      </c>
      <c r="Y151" s="124">
        <f t="shared" si="73"/>
        <v>0.81142153464233224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0.57862632100762468</v>
      </c>
      <c r="C152" s="111">
        <f t="shared" si="74"/>
        <v>0.57898813436569252</v>
      </c>
      <c r="D152" s="111">
        <f t="shared" si="74"/>
        <v>0.57908286791740027</v>
      </c>
      <c r="E152" s="111">
        <f t="shared" si="74"/>
        <v>0.57973540384163091</v>
      </c>
      <c r="F152" s="111">
        <f t="shared" si="74"/>
        <v>0.5811159604025159</v>
      </c>
      <c r="G152" s="111">
        <f t="shared" si="74"/>
        <v>0.58318252683245986</v>
      </c>
      <c r="H152" s="111">
        <f t="shared" si="74"/>
        <v>0.58581393763007095</v>
      </c>
      <c r="I152" s="111">
        <f t="shared" si="74"/>
        <v>0.5870088223572596</v>
      </c>
      <c r="J152" s="111">
        <f t="shared" si="74"/>
        <v>0.58732884750759951</v>
      </c>
      <c r="K152" s="111">
        <f t="shared" si="74"/>
        <v>0.58769625045602736</v>
      </c>
      <c r="L152" s="111">
        <f t="shared" si="74"/>
        <v>0.58810504118416496</v>
      </c>
      <c r="M152" s="111">
        <f t="shared" si="74"/>
        <v>0.58867115779602519</v>
      </c>
      <c r="N152" s="111">
        <f t="shared" si="74"/>
        <v>0.58927909243592125</v>
      </c>
      <c r="O152" s="111">
        <f t="shared" si="74"/>
        <v>0.58988927734793861</v>
      </c>
      <c r="P152" s="111">
        <f t="shared" si="74"/>
        <v>0.59017123237044078</v>
      </c>
      <c r="Q152" s="111">
        <f t="shared" si="74"/>
        <v>0.59058983413327037</v>
      </c>
      <c r="R152" s="111">
        <f t="shared" ref="R152:V152" si="75">IF(R133=0,"",R133/R114)</f>
        <v>0.59133518742623281</v>
      </c>
      <c r="S152" s="111">
        <f t="shared" si="75"/>
        <v>0.59342254368818736</v>
      </c>
      <c r="T152" s="111">
        <f t="shared" si="75"/>
        <v>0.59632729529880346</v>
      </c>
      <c r="U152" s="111">
        <f t="shared" si="75"/>
        <v>0.60017228663595679</v>
      </c>
      <c r="V152" s="111">
        <f t="shared" si="75"/>
        <v>0.60532730194725692</v>
      </c>
      <c r="W152" s="111">
        <f t="shared" ref="W152:Y152" si="76">IF(W133=0,"",W133/W114)</f>
        <v>0.61007844145766332</v>
      </c>
      <c r="X152" s="111">
        <f t="shared" si="76"/>
        <v>0.61419534720031677</v>
      </c>
      <c r="Y152" s="111">
        <f t="shared" si="76"/>
        <v>0.61607611479583535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0.73745848172191819</v>
      </c>
      <c r="C153" s="45">
        <f t="shared" si="77"/>
        <v>0.73842383244332777</v>
      </c>
      <c r="D153" s="45">
        <f t="shared" si="77"/>
        <v>0.7386872776630744</v>
      </c>
      <c r="E153" s="45">
        <f t="shared" si="77"/>
        <v>0.74049157071125449</v>
      </c>
      <c r="F153" s="45">
        <f t="shared" si="77"/>
        <v>0.74385010594262457</v>
      </c>
      <c r="G153" s="45">
        <f t="shared" si="77"/>
        <v>0.74803766093959878</v>
      </c>
      <c r="H153" s="45">
        <f t="shared" si="77"/>
        <v>0.75313107234137189</v>
      </c>
      <c r="I153" s="45">
        <f t="shared" si="77"/>
        <v>0.75559241386525122</v>
      </c>
      <c r="J153" s="45">
        <f t="shared" si="77"/>
        <v>0.75658507892408156</v>
      </c>
      <c r="K153" s="45">
        <f t="shared" si="77"/>
        <v>0.7579295825177641</v>
      </c>
      <c r="L153" s="45">
        <f t="shared" si="77"/>
        <v>0.75950010187498185</v>
      </c>
      <c r="M153" s="45">
        <f t="shared" si="77"/>
        <v>0.7617325256538745</v>
      </c>
      <c r="N153" s="45">
        <f t="shared" si="77"/>
        <v>0.76461535070960163</v>
      </c>
      <c r="O153" s="45">
        <f t="shared" si="77"/>
        <v>0.76835063931093062</v>
      </c>
      <c r="P153" s="45">
        <f t="shared" si="77"/>
        <v>0.77155602116964284</v>
      </c>
      <c r="Q153" s="45">
        <f t="shared" si="77"/>
        <v>0.77520604033197316</v>
      </c>
      <c r="R153" s="45">
        <f t="shared" ref="R153:V153" si="78">IF(R134=0,"",R134/R115)</f>
        <v>0.78024945886530628</v>
      </c>
      <c r="S153" s="45">
        <f t="shared" si="78"/>
        <v>0.78736755867249686</v>
      </c>
      <c r="T153" s="45">
        <f t="shared" si="78"/>
        <v>0.79463549264819944</v>
      </c>
      <c r="U153" s="45">
        <f t="shared" si="78"/>
        <v>0.80490023729853832</v>
      </c>
      <c r="V153" s="45">
        <f t="shared" si="78"/>
        <v>0.82222844544866591</v>
      </c>
      <c r="W153" s="45">
        <f t="shared" ref="W153:Y153" si="79">IF(W134=0,"",W134/W115)</f>
        <v>0.84373889804042246</v>
      </c>
      <c r="X153" s="45">
        <f t="shared" si="79"/>
        <v>0.8678371573734065</v>
      </c>
      <c r="Y153" s="45">
        <f t="shared" si="79"/>
        <v>0.87911637517319263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145.55623469403065</v>
      </c>
      <c r="C155" s="117">
        <f t="shared" si="80"/>
        <v>149.21947597926743</v>
      </c>
      <c r="D155" s="117">
        <f t="shared" si="80"/>
        <v>110.36297709576543</v>
      </c>
      <c r="E155" s="117">
        <f t="shared" si="80"/>
        <v>115.55709537140316</v>
      </c>
      <c r="F155" s="117">
        <f t="shared" si="80"/>
        <v>121.47287173733848</v>
      </c>
      <c r="G155" s="117">
        <f t="shared" si="80"/>
        <v>115.40207408873356</v>
      </c>
      <c r="H155" s="117">
        <f t="shared" si="80"/>
        <v>109.29701830819423</v>
      </c>
      <c r="I155" s="117">
        <f t="shared" si="80"/>
        <v>98.96629616105146</v>
      </c>
      <c r="J155" s="117">
        <f t="shared" si="80"/>
        <v>97.474621026080129</v>
      </c>
      <c r="K155" s="117">
        <f t="shared" si="80"/>
        <v>76.601522231720992</v>
      </c>
      <c r="L155" s="117">
        <f t="shared" si="80"/>
        <v>89.866344521631092</v>
      </c>
      <c r="M155" s="117">
        <f t="shared" si="80"/>
        <v>76.626702590953755</v>
      </c>
      <c r="N155" s="117">
        <f t="shared" si="80"/>
        <v>32.626080085762972</v>
      </c>
      <c r="O155" s="117">
        <f t="shared" si="80"/>
        <v>99.038820839676433</v>
      </c>
      <c r="P155" s="117">
        <f t="shared" si="80"/>
        <v>159.75367979282703</v>
      </c>
      <c r="Q155" s="117">
        <f t="shared" si="80"/>
        <v>141.33533565232904</v>
      </c>
      <c r="R155" s="117">
        <f t="shared" ref="R155:V155" si="81">R156+R159+R161+R170</f>
        <v>133.57783328519935</v>
      </c>
      <c r="S155" s="117">
        <f t="shared" si="81"/>
        <v>132.02945599914918</v>
      </c>
      <c r="T155" s="117">
        <f t="shared" si="81"/>
        <v>91.790075347055577</v>
      </c>
      <c r="U155" s="117">
        <f t="shared" si="81"/>
        <v>61.335913632245756</v>
      </c>
      <c r="V155" s="117">
        <f t="shared" si="81"/>
        <v>25.812322282303008</v>
      </c>
      <c r="W155" s="117">
        <f t="shared" ref="W155:Y155" si="82">W156+W159+W161+W170</f>
        <v>90.368429143181089</v>
      </c>
      <c r="X155" s="117">
        <f t="shared" si="82"/>
        <v>129.47517188522366</v>
      </c>
      <c r="Y155" s="117">
        <f t="shared" si="82"/>
        <v>125.39613430726607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144.69261606308638</v>
      </c>
      <c r="C156" s="122">
        <f t="shared" si="83"/>
        <v>148.43477053686266</v>
      </c>
      <c r="D156" s="122">
        <f t="shared" si="83"/>
        <v>109.67307518987191</v>
      </c>
      <c r="E156" s="122">
        <f t="shared" si="83"/>
        <v>114.96546479853387</v>
      </c>
      <c r="F156" s="122">
        <f t="shared" si="83"/>
        <v>120.8793087692541</v>
      </c>
      <c r="G156" s="122">
        <f t="shared" si="83"/>
        <v>114.88243303518414</v>
      </c>
      <c r="H156" s="122">
        <f t="shared" si="83"/>
        <v>108.80339779788882</v>
      </c>
      <c r="I156" s="122">
        <f t="shared" si="83"/>
        <v>98.492837760458414</v>
      </c>
      <c r="J156" s="122">
        <f t="shared" si="83"/>
        <v>96.985995556497684</v>
      </c>
      <c r="K156" s="122">
        <f t="shared" si="83"/>
        <v>76.151817748390556</v>
      </c>
      <c r="L156" s="122">
        <f t="shared" si="83"/>
        <v>89.330802501424799</v>
      </c>
      <c r="M156" s="122">
        <f t="shared" si="83"/>
        <v>76.091962409238221</v>
      </c>
      <c r="N156" s="122">
        <f t="shared" si="83"/>
        <v>32.389808142730018</v>
      </c>
      <c r="O156" s="122">
        <f t="shared" si="83"/>
        <v>97.915461856555211</v>
      </c>
      <c r="P156" s="122">
        <f t="shared" si="83"/>
        <v>158.33424505220933</v>
      </c>
      <c r="Q156" s="122">
        <f t="shared" si="83"/>
        <v>139.90532000000005</v>
      </c>
      <c r="R156" s="122">
        <f t="shared" ref="R156:V156" si="84">SUM(R157:R158)</f>
        <v>132.15327932729019</v>
      </c>
      <c r="S156" s="122">
        <f t="shared" si="84"/>
        <v>130.4304042432405</v>
      </c>
      <c r="T156" s="122">
        <f t="shared" si="84"/>
        <v>89.72544554814732</v>
      </c>
      <c r="U156" s="122">
        <f t="shared" si="84"/>
        <v>59.028694937608783</v>
      </c>
      <c r="V156" s="122">
        <f t="shared" si="84"/>
        <v>22.757380496622577</v>
      </c>
      <c r="W156" s="122">
        <f t="shared" ref="W156:Y156" si="85">SUM(W157:W158)</f>
        <v>87.046242042547135</v>
      </c>
      <c r="X156" s="122">
        <f t="shared" si="85"/>
        <v>125.35691820135976</v>
      </c>
      <c r="Y156" s="122">
        <f t="shared" si="85"/>
        <v>121.17135535430695</v>
      </c>
      <c r="DA156" s="130" t="s">
        <v>2097</v>
      </c>
    </row>
    <row r="157" spans="1:105" ht="12" customHeight="1" x14ac:dyDescent="0.25">
      <c r="A157" s="97" t="s">
        <v>74</v>
      </c>
      <c r="B157" s="98">
        <v>144.69261606308638</v>
      </c>
      <c r="C157" s="98">
        <v>148.43477053686266</v>
      </c>
      <c r="D157" s="98">
        <v>109.67307518987191</v>
      </c>
      <c r="E157" s="98">
        <v>114.96546479853387</v>
      </c>
      <c r="F157" s="98">
        <v>120.8793087692541</v>
      </c>
      <c r="G157" s="98">
        <v>114.88243303518414</v>
      </c>
      <c r="H157" s="98">
        <v>108.80339779788882</v>
      </c>
      <c r="I157" s="98">
        <v>98.492837760458414</v>
      </c>
      <c r="J157" s="98">
        <v>96.985995556497684</v>
      </c>
      <c r="K157" s="98">
        <v>76.151817748390556</v>
      </c>
      <c r="L157" s="98">
        <v>89.330802501424799</v>
      </c>
      <c r="M157" s="98">
        <v>76.091962409238221</v>
      </c>
      <c r="N157" s="98">
        <v>32.389808142730018</v>
      </c>
      <c r="O157" s="98">
        <v>97.915461856555211</v>
      </c>
      <c r="P157" s="98">
        <v>158.33424505220933</v>
      </c>
      <c r="Q157" s="98">
        <v>139.90532000000005</v>
      </c>
      <c r="R157" s="98">
        <v>132.15327932729019</v>
      </c>
      <c r="S157" s="98">
        <v>130.4304042432405</v>
      </c>
      <c r="T157" s="98">
        <v>89.72544554814732</v>
      </c>
      <c r="U157" s="98">
        <v>59.028694937608783</v>
      </c>
      <c r="V157" s="98">
        <v>22.757380496622577</v>
      </c>
      <c r="W157" s="98">
        <v>87.046242042547135</v>
      </c>
      <c r="X157" s="98">
        <v>125.35691820135976</v>
      </c>
      <c r="Y157" s="98">
        <v>121.17135535430695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0.24153448761184509</v>
      </c>
      <c r="C161" s="122">
        <v>0.22510816712511927</v>
      </c>
      <c r="D161" s="122">
        <v>0.19804847629514039</v>
      </c>
      <c r="E161" s="122">
        <v>0.18534289937248385</v>
      </c>
      <c r="F161" s="122">
        <v>0.17800360789069172</v>
      </c>
      <c r="G161" s="122">
        <v>0.15970684321893125</v>
      </c>
      <c r="H161" s="122">
        <v>0.14011367105928527</v>
      </c>
      <c r="I161" s="122">
        <v>0.11383961448046293</v>
      </c>
      <c r="J161" s="122">
        <v>0.11020183536804067</v>
      </c>
      <c r="K161" s="122">
        <v>0.10592986197460171</v>
      </c>
      <c r="L161" s="122">
        <v>9.2531025717418225E-2</v>
      </c>
      <c r="M161" s="122">
        <v>7.2712627096072568E-2</v>
      </c>
      <c r="N161" s="122">
        <v>6.3213486234799221E-2</v>
      </c>
      <c r="O161" s="122">
        <v>0.11638375851053108</v>
      </c>
      <c r="P161" s="122">
        <v>0.13373001654657479</v>
      </c>
      <c r="Q161" s="122">
        <v>0.13035962963170755</v>
      </c>
      <c r="R161" s="122">
        <v>0.12565931149738657</v>
      </c>
      <c r="S161" s="122">
        <v>0.13003802508175968</v>
      </c>
      <c r="T161" s="122">
        <v>0.12299621575645026</v>
      </c>
      <c r="U161" s="122">
        <v>0.11933855950092567</v>
      </c>
      <c r="V161" s="122">
        <v>0.12177824581460514</v>
      </c>
      <c r="W161" s="122">
        <v>0.12811940727152379</v>
      </c>
      <c r="X161" s="122">
        <v>0.16541028056977664</v>
      </c>
      <c r="Y161" s="122">
        <v>0.1814223560175601</v>
      </c>
      <c r="DA161" s="130" t="s">
        <v>2102</v>
      </c>
    </row>
    <row r="162" spans="1:105" ht="12" customHeight="1" x14ac:dyDescent="0.25">
      <c r="A162" s="97" t="s">
        <v>141</v>
      </c>
      <c r="B162" s="98">
        <v>0.2409056963484521</v>
      </c>
      <c r="C162" s="98">
        <v>0.22448984964531571</v>
      </c>
      <c r="D162" s="98">
        <v>0.19747776034641101</v>
      </c>
      <c r="E162" s="98">
        <v>0.18479026138950708</v>
      </c>
      <c r="F162" s="98">
        <v>0.1775252105097887</v>
      </c>
      <c r="G162" s="98">
        <v>0.15917713582644785</v>
      </c>
      <c r="H162" s="98">
        <v>0.13973089258692034</v>
      </c>
      <c r="I162" s="98">
        <v>0.11347231692558871</v>
      </c>
      <c r="J162" s="98">
        <v>0.10990868775591414</v>
      </c>
      <c r="K162" s="98">
        <v>0.10561435955490699</v>
      </c>
      <c r="L162" s="98">
        <v>9.2333606861541531E-2</v>
      </c>
      <c r="M162" s="98">
        <v>7.2576125845874098E-2</v>
      </c>
      <c r="N162" s="98">
        <v>6.3209793506544293E-2</v>
      </c>
      <c r="O162" s="98">
        <v>0.11619959427888563</v>
      </c>
      <c r="P162" s="98">
        <v>0.13355392806794406</v>
      </c>
      <c r="Q162" s="98">
        <v>0.13020308882130704</v>
      </c>
      <c r="R162" s="98">
        <v>0.12548631007817065</v>
      </c>
      <c r="S162" s="98">
        <v>0.12985761647746483</v>
      </c>
      <c r="T162" s="98">
        <v>0.12283063591954993</v>
      </c>
      <c r="U162" s="98">
        <v>0.11918658436776079</v>
      </c>
      <c r="V162" s="98">
        <v>0.12171486082536441</v>
      </c>
      <c r="W162" s="98">
        <v>0.12804083104044411</v>
      </c>
      <c r="X162" s="98">
        <v>0.1651680263074807</v>
      </c>
      <c r="Y162" s="98">
        <v>0.1810065542360608</v>
      </c>
      <c r="DA162" s="63" t="s">
        <v>2103</v>
      </c>
    </row>
    <row r="163" spans="1:105" ht="12" customHeight="1" x14ac:dyDescent="0.25">
      <c r="A163" s="97" t="s">
        <v>140</v>
      </c>
      <c r="B163" s="98">
        <v>6.2879126339299661E-4</v>
      </c>
      <c r="C163" s="98">
        <v>6.1831747980355969E-4</v>
      </c>
      <c r="D163" s="98">
        <v>5.7071594872935957E-4</v>
      </c>
      <c r="E163" s="98">
        <v>5.5263798297678962E-4</v>
      </c>
      <c r="F163" s="98">
        <v>4.7839738090303251E-4</v>
      </c>
      <c r="G163" s="98">
        <v>5.2970739248341038E-4</v>
      </c>
      <c r="H163" s="98">
        <v>3.8277847236492301E-4</v>
      </c>
      <c r="I163" s="98">
        <v>3.6729755487421178E-4</v>
      </c>
      <c r="J163" s="98">
        <v>2.931476121265297E-4</v>
      </c>
      <c r="K163" s="98">
        <v>3.1550241969472353E-4</v>
      </c>
      <c r="L163" s="98">
        <v>1.9741885587669188E-4</v>
      </c>
      <c r="M163" s="98">
        <v>1.3650125019846405E-4</v>
      </c>
      <c r="N163" s="98">
        <v>3.69272825493449E-6</v>
      </c>
      <c r="O163" s="98">
        <v>1.841642316454477E-4</v>
      </c>
      <c r="P163" s="98">
        <v>1.7608847863073997E-4</v>
      </c>
      <c r="Q163" s="98">
        <v>1.5654081040050255E-4</v>
      </c>
      <c r="R163" s="98">
        <v>1.730014192159235E-4</v>
      </c>
      <c r="S163" s="98">
        <v>1.8040860429485923E-4</v>
      </c>
      <c r="T163" s="98">
        <v>1.6557983690032954E-4</v>
      </c>
      <c r="U163" s="98">
        <v>1.5197513316488485E-4</v>
      </c>
      <c r="V163" s="98">
        <v>6.338498924073005E-5</v>
      </c>
      <c r="W163" s="98">
        <v>7.8576231079691312E-5</v>
      </c>
      <c r="X163" s="98">
        <v>2.4225426229594255E-4</v>
      </c>
      <c r="Y163" s="98">
        <v>4.1580178149930362E-4</v>
      </c>
      <c r="DA163" s="63" t="s">
        <v>2104</v>
      </c>
    </row>
    <row r="164" spans="1:105" ht="12" customHeight="1" x14ac:dyDescent="0.25">
      <c r="A164" s="100" t="s">
        <v>50</v>
      </c>
      <c r="B164" s="101">
        <v>6.2879126339299661E-4</v>
      </c>
      <c r="C164" s="101">
        <v>6.1831747980355969E-4</v>
      </c>
      <c r="D164" s="101">
        <v>5.7071594872935957E-4</v>
      </c>
      <c r="E164" s="101">
        <v>5.5263798297678962E-4</v>
      </c>
      <c r="F164" s="101">
        <v>4.7839738090303251E-4</v>
      </c>
      <c r="G164" s="101">
        <v>5.2970739248341038E-4</v>
      </c>
      <c r="H164" s="101">
        <v>3.8277847236492301E-4</v>
      </c>
      <c r="I164" s="101">
        <v>3.6729755487421178E-4</v>
      </c>
      <c r="J164" s="101">
        <v>2.931476121265297E-4</v>
      </c>
      <c r="K164" s="101">
        <v>3.1550241969472353E-4</v>
      </c>
      <c r="L164" s="101">
        <v>1.9741885587669188E-4</v>
      </c>
      <c r="M164" s="101">
        <v>1.3650125019846405E-4</v>
      </c>
      <c r="N164" s="101">
        <v>3.69272825493449E-6</v>
      </c>
      <c r="O164" s="101">
        <v>1.841642316454477E-4</v>
      </c>
      <c r="P164" s="101">
        <v>1.7608847863073997E-4</v>
      </c>
      <c r="Q164" s="101">
        <v>1.5654081040050255E-4</v>
      </c>
      <c r="R164" s="101">
        <v>1.730014192159235E-4</v>
      </c>
      <c r="S164" s="101">
        <v>1.8040860429485923E-4</v>
      </c>
      <c r="T164" s="101">
        <v>1.6557983690032954E-4</v>
      </c>
      <c r="U164" s="101">
        <v>1.5197513316488485E-4</v>
      </c>
      <c r="V164" s="101">
        <v>6.338498924073005E-5</v>
      </c>
      <c r="W164" s="101">
        <v>7.8576231079691312E-5</v>
      </c>
      <c r="X164" s="101">
        <v>2.4225426229594255E-4</v>
      </c>
      <c r="Y164" s="101">
        <v>4.1580178149930362E-4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0.62208414333241646</v>
      </c>
      <c r="C170" s="122">
        <v>0.55959727527964587</v>
      </c>
      <c r="D170" s="122">
        <v>0.49185342959838485</v>
      </c>
      <c r="E170" s="122">
        <v>0.40628767349680101</v>
      </c>
      <c r="F170" s="122">
        <v>0.4155593601937031</v>
      </c>
      <c r="G170" s="122">
        <v>0.35993421033049916</v>
      </c>
      <c r="H170" s="122">
        <v>0.35350683924612281</v>
      </c>
      <c r="I170" s="122">
        <v>0.35961878611258202</v>
      </c>
      <c r="J170" s="122">
        <v>0.3784236342144065</v>
      </c>
      <c r="K170" s="122">
        <v>0.34377462135583647</v>
      </c>
      <c r="L170" s="122">
        <v>0.44301099448887349</v>
      </c>
      <c r="M170" s="122">
        <v>0.46202755461946654</v>
      </c>
      <c r="N170" s="122">
        <v>0.17305845679815163</v>
      </c>
      <c r="O170" s="122">
        <v>1.0069752246106827</v>
      </c>
      <c r="P170" s="122">
        <v>1.2857047240711328</v>
      </c>
      <c r="Q170" s="122">
        <v>1.2996560226973042</v>
      </c>
      <c r="R170" s="122">
        <v>1.2988946464117714</v>
      </c>
      <c r="S170" s="122">
        <v>1.4690137308269078</v>
      </c>
      <c r="T170" s="122">
        <v>1.9416335831518128</v>
      </c>
      <c r="U170" s="122">
        <v>2.1878801351360502</v>
      </c>
      <c r="V170" s="122">
        <v>2.9331635398658218</v>
      </c>
      <c r="W170" s="122">
        <v>3.1940676933624221</v>
      </c>
      <c r="X170" s="122">
        <v>3.9528434032941355</v>
      </c>
      <c r="Y170" s="122">
        <v>4.0433565969415479</v>
      </c>
      <c r="DA170" s="130" t="s">
        <v>2111</v>
      </c>
    </row>
    <row r="171" spans="1:105" ht="12" customHeight="1" x14ac:dyDescent="0.25">
      <c r="A171" s="97" t="s">
        <v>50</v>
      </c>
      <c r="B171" s="98">
        <v>0.62208414333241646</v>
      </c>
      <c r="C171" s="98">
        <v>0.55959727527964587</v>
      </c>
      <c r="D171" s="98">
        <v>0.49185342959838485</v>
      </c>
      <c r="E171" s="98">
        <v>0.40628767349680101</v>
      </c>
      <c r="F171" s="98">
        <v>0.4155593601937031</v>
      </c>
      <c r="G171" s="98">
        <v>0.35993421033049916</v>
      </c>
      <c r="H171" s="98">
        <v>0.35350683924612281</v>
      </c>
      <c r="I171" s="98">
        <v>0.35961878611258202</v>
      </c>
      <c r="J171" s="98">
        <v>0.3784236342144065</v>
      </c>
      <c r="K171" s="98">
        <v>0.34377462135583647</v>
      </c>
      <c r="L171" s="98">
        <v>0.44301099448887349</v>
      </c>
      <c r="M171" s="98">
        <v>0.46202755461946654</v>
      </c>
      <c r="N171" s="98">
        <v>0.17305845679815163</v>
      </c>
      <c r="O171" s="98">
        <v>1.0069752246106827</v>
      </c>
      <c r="P171" s="98">
        <v>1.2857047240711328</v>
      </c>
      <c r="Q171" s="98">
        <v>1.2996560226973042</v>
      </c>
      <c r="R171" s="98">
        <v>1.2988946464117714</v>
      </c>
      <c r="S171" s="98">
        <v>1.4690137308269078</v>
      </c>
      <c r="T171" s="98">
        <v>1.9416335831518128</v>
      </c>
      <c r="U171" s="98">
        <v>2.1878801351360502</v>
      </c>
      <c r="V171" s="98">
        <v>2.9331635398658218</v>
      </c>
      <c r="W171" s="98">
        <v>3.1940676933624221</v>
      </c>
      <c r="X171" s="98">
        <v>3.9528434032941355</v>
      </c>
      <c r="Y171" s="98">
        <v>4.0433565969415479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10705.205853268008</v>
      </c>
      <c r="C174" s="117">
        <f t="shared" si="87"/>
        <v>11781.282932441787</v>
      </c>
      <c r="D174" s="117">
        <f t="shared" si="87"/>
        <v>10822.92378021998</v>
      </c>
      <c r="E174" s="117">
        <f t="shared" si="87"/>
        <v>12374.078344315312</v>
      </c>
      <c r="F174" s="117">
        <f t="shared" si="87"/>
        <v>13408.355562470904</v>
      </c>
      <c r="G174" s="117">
        <f t="shared" si="87"/>
        <v>13251.905146384141</v>
      </c>
      <c r="H174" s="117">
        <f t="shared" si="87"/>
        <v>13091.364223579634</v>
      </c>
      <c r="I174" s="117">
        <f t="shared" si="87"/>
        <v>12517.290393202888</v>
      </c>
      <c r="J174" s="117">
        <f t="shared" si="87"/>
        <v>12385.700859626844</v>
      </c>
      <c r="K174" s="117">
        <f t="shared" si="87"/>
        <v>10210.393876622209</v>
      </c>
      <c r="L174" s="117">
        <f t="shared" si="87"/>
        <v>11275.183832847539</v>
      </c>
      <c r="M174" s="117">
        <f t="shared" si="87"/>
        <v>9539.3655119395389</v>
      </c>
      <c r="N174" s="117">
        <f t="shared" si="87"/>
        <v>5528.8485104119545</v>
      </c>
      <c r="O174" s="117">
        <f t="shared" si="87"/>
        <v>10374.633785135773</v>
      </c>
      <c r="P174" s="117">
        <f t="shared" si="87"/>
        <v>14158.590229726256</v>
      </c>
      <c r="Q174" s="117">
        <f t="shared" si="87"/>
        <v>12623.677849949843</v>
      </c>
      <c r="R174" s="117">
        <f t="shared" ref="R174:V174" si="88">R175+R178+R180+R189</f>
        <v>12317.055751101243</v>
      </c>
      <c r="S174" s="117">
        <f t="shared" si="88"/>
        <v>12269.734026561036</v>
      </c>
      <c r="T174" s="117">
        <f t="shared" si="88"/>
        <v>9663.3875781733277</v>
      </c>
      <c r="U174" s="117">
        <f t="shared" si="88"/>
        <v>7814.7951167437132</v>
      </c>
      <c r="V174" s="117">
        <f t="shared" si="88"/>
        <v>4682.6705931986271</v>
      </c>
      <c r="W174" s="117">
        <f t="shared" ref="W174:Y174" si="89">W175+W178+W180+W189</f>
        <v>9426.6397975081236</v>
      </c>
      <c r="X174" s="117">
        <f t="shared" si="89"/>
        <v>9417.5571904101416</v>
      </c>
      <c r="Y174" s="117">
        <f t="shared" si="89"/>
        <v>8235.5643080903574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8437.3987225922374</v>
      </c>
      <c r="C175" s="122">
        <f t="shared" si="90"/>
        <v>9474.0111734852908</v>
      </c>
      <c r="D175" s="122">
        <f t="shared" si="90"/>
        <v>8406.0750461873122</v>
      </c>
      <c r="E175" s="122">
        <f t="shared" si="90"/>
        <v>9901.9964456933376</v>
      </c>
      <c r="F175" s="122">
        <f t="shared" si="90"/>
        <v>11003.235871589062</v>
      </c>
      <c r="G175" s="122">
        <f t="shared" si="90"/>
        <v>10940.804422267356</v>
      </c>
      <c r="H175" s="122">
        <f t="shared" si="90"/>
        <v>10753.086283584706</v>
      </c>
      <c r="I175" s="122">
        <f t="shared" si="90"/>
        <v>10162.013361419451</v>
      </c>
      <c r="J175" s="122">
        <f t="shared" si="90"/>
        <v>9955.1741989622078</v>
      </c>
      <c r="K175" s="122">
        <f t="shared" si="90"/>
        <v>7685.1538815058375</v>
      </c>
      <c r="L175" s="122">
        <f t="shared" si="90"/>
        <v>8716.0705222349916</v>
      </c>
      <c r="M175" s="122">
        <f t="shared" si="90"/>
        <v>7001.9312938994208</v>
      </c>
      <c r="N175" s="122">
        <f t="shared" si="90"/>
        <v>2814.1520640806698</v>
      </c>
      <c r="O175" s="122">
        <f t="shared" si="90"/>
        <v>7760.5536294520207</v>
      </c>
      <c r="P175" s="122">
        <f t="shared" si="90"/>
        <v>11578.932603636147</v>
      </c>
      <c r="Q175" s="122">
        <f t="shared" si="90"/>
        <v>9953.6985278249776</v>
      </c>
      <c r="R175" s="122">
        <f t="shared" ref="R175:V175" si="91">SUM(R176:R177)</f>
        <v>9468.4091158478896</v>
      </c>
      <c r="S175" s="122">
        <f t="shared" si="91"/>
        <v>9429.5712533543647</v>
      </c>
      <c r="T175" s="122">
        <f t="shared" si="91"/>
        <v>7012.2590289856344</v>
      </c>
      <c r="U175" s="122">
        <f t="shared" si="91"/>
        <v>5009.2654702898681</v>
      </c>
      <c r="V175" s="122">
        <f t="shared" si="91"/>
        <v>1892.371584328494</v>
      </c>
      <c r="W175" s="122">
        <f t="shared" ref="W175:Y175" si="92">SUM(W176:W177)</f>
        <v>6656.4499305713907</v>
      </c>
      <c r="X175" s="122">
        <f t="shared" si="92"/>
        <v>6734.845329640033</v>
      </c>
      <c r="Y175" s="122">
        <f t="shared" si="92"/>
        <v>5598.2697585473252</v>
      </c>
      <c r="DA175" s="130" t="s">
        <v>2265</v>
      </c>
    </row>
    <row r="176" spans="1:105" ht="12" customHeight="1" x14ac:dyDescent="0.25">
      <c r="A176" s="97" t="s">
        <v>74</v>
      </c>
      <c r="B176" s="98">
        <v>8339.8377048559068</v>
      </c>
      <c r="C176" s="98">
        <v>9368.9453747422158</v>
      </c>
      <c r="D176" s="98">
        <v>8310.1139476660392</v>
      </c>
      <c r="E176" s="98">
        <v>9795.4026797064707</v>
      </c>
      <c r="F176" s="98">
        <v>10877.169708952671</v>
      </c>
      <c r="G176" s="98">
        <v>10817.135781558638</v>
      </c>
      <c r="H176" s="98">
        <v>10632.964540269248</v>
      </c>
      <c r="I176" s="98">
        <v>10053.878022159126</v>
      </c>
      <c r="J176" s="98">
        <v>9846.4091631156971</v>
      </c>
      <c r="K176" s="98">
        <v>7594.7955209100073</v>
      </c>
      <c r="L176" s="98">
        <v>8616.3580914895629</v>
      </c>
      <c r="M176" s="98">
        <v>6919.311315766694</v>
      </c>
      <c r="N176" s="98">
        <v>2783.4669586481518</v>
      </c>
      <c r="O176" s="98">
        <v>7664.1921181341932</v>
      </c>
      <c r="P176" s="98">
        <v>11429.308819600054</v>
      </c>
      <c r="Q176" s="98">
        <v>9831.2564072548739</v>
      </c>
      <c r="R176" s="98">
        <v>9352.2004867678806</v>
      </c>
      <c r="S176" s="98">
        <v>9313.8231774200958</v>
      </c>
      <c r="T176" s="98">
        <v>6926.3309379337752</v>
      </c>
      <c r="U176" s="98">
        <v>4947.9253946805666</v>
      </c>
      <c r="V176" s="98">
        <v>1869.0004951074689</v>
      </c>
      <c r="W176" s="98">
        <v>6571.9987133205304</v>
      </c>
      <c r="X176" s="98">
        <v>6644.7219119416868</v>
      </c>
      <c r="Y176" s="98">
        <v>5521.359477842575</v>
      </c>
      <c r="DA176" s="63" t="s">
        <v>2266</v>
      </c>
    </row>
    <row r="177" spans="1:105" ht="12" customHeight="1" x14ac:dyDescent="0.25">
      <c r="A177" s="97" t="s">
        <v>53</v>
      </c>
      <c r="B177" s="98">
        <v>97.561017736330697</v>
      </c>
      <c r="C177" s="98">
        <v>105.06579874307454</v>
      </c>
      <c r="D177" s="98">
        <v>95.961098521273328</v>
      </c>
      <c r="E177" s="98">
        <v>106.59376598686674</v>
      </c>
      <c r="F177" s="98">
        <v>126.06616263639089</v>
      </c>
      <c r="G177" s="98">
        <v>123.66864070871796</v>
      </c>
      <c r="H177" s="98">
        <v>120.12174331545707</v>
      </c>
      <c r="I177" s="98">
        <v>108.13533926032424</v>
      </c>
      <c r="J177" s="98">
        <v>108.76503584651093</v>
      </c>
      <c r="K177" s="98">
        <v>90.358360595830419</v>
      </c>
      <c r="L177" s="98">
        <v>99.712430745428208</v>
      </c>
      <c r="M177" s="98">
        <v>82.619978132726473</v>
      </c>
      <c r="N177" s="98">
        <v>30.685105432517947</v>
      </c>
      <c r="O177" s="98">
        <v>96.361511317827791</v>
      </c>
      <c r="P177" s="98">
        <v>149.62378403609387</v>
      </c>
      <c r="Q177" s="98">
        <v>122.44212057010357</v>
      </c>
      <c r="R177" s="98">
        <v>116.20862908000831</v>
      </c>
      <c r="S177" s="98">
        <v>115.74807593426839</v>
      </c>
      <c r="T177" s="98">
        <v>85.928091051859482</v>
      </c>
      <c r="U177" s="98">
        <v>61.340075609301856</v>
      </c>
      <c r="V177" s="98">
        <v>23.371089221025048</v>
      </c>
      <c r="W177" s="98">
        <v>84.451217250860552</v>
      </c>
      <c r="X177" s="98">
        <v>90.123417698346543</v>
      </c>
      <c r="Y177" s="98">
        <v>76.910280704750448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201.43593870588862</v>
      </c>
      <c r="C178" s="122">
        <f t="shared" si="93"/>
        <v>280.14802927097037</v>
      </c>
      <c r="D178" s="122">
        <f t="shared" si="93"/>
        <v>264.84097021286789</v>
      </c>
      <c r="E178" s="122">
        <f t="shared" si="93"/>
        <v>357.77352362992735</v>
      </c>
      <c r="F178" s="122">
        <f t="shared" si="93"/>
        <v>184.32709522244204</v>
      </c>
      <c r="G178" s="122">
        <f t="shared" si="93"/>
        <v>155.95693627280642</v>
      </c>
      <c r="H178" s="122">
        <f t="shared" si="93"/>
        <v>139.07651927786418</v>
      </c>
      <c r="I178" s="122">
        <f t="shared" si="93"/>
        <v>212.30924753314389</v>
      </c>
      <c r="J178" s="122">
        <f t="shared" si="93"/>
        <v>215.80667052568415</v>
      </c>
      <c r="K178" s="122">
        <f t="shared" si="93"/>
        <v>166.50214909863101</v>
      </c>
      <c r="L178" s="122">
        <f t="shared" si="93"/>
        <v>277.92060757126194</v>
      </c>
      <c r="M178" s="122">
        <f t="shared" si="93"/>
        <v>308.83409108913014</v>
      </c>
      <c r="N178" s="122">
        <f t="shared" si="93"/>
        <v>583.00538063005354</v>
      </c>
      <c r="O178" s="122">
        <f t="shared" si="93"/>
        <v>352.8159854039427</v>
      </c>
      <c r="P178" s="122">
        <f t="shared" si="93"/>
        <v>289.07818253529587</v>
      </c>
      <c r="Q178" s="122">
        <f t="shared" si="93"/>
        <v>388.79957054260331</v>
      </c>
      <c r="R178" s="122">
        <f t="shared" si="93"/>
        <v>474.15895981561465</v>
      </c>
      <c r="S178" s="122">
        <f t="shared" si="93"/>
        <v>483.25407973026813</v>
      </c>
      <c r="T178" s="122">
        <f t="shared" si="93"/>
        <v>348.83171299801694</v>
      </c>
      <c r="U178" s="122">
        <f t="shared" si="93"/>
        <v>485.37750315447357</v>
      </c>
      <c r="V178" s="122">
        <f t="shared" si="93"/>
        <v>372.88538991559494</v>
      </c>
      <c r="W178" s="122">
        <f t="shared" si="93"/>
        <v>303.95149926108417</v>
      </c>
      <c r="X178" s="122">
        <f t="shared" si="93"/>
        <v>228.40603755388133</v>
      </c>
      <c r="Y178" s="122">
        <f t="shared" si="93"/>
        <v>386.59096354456375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201.43593870588862</v>
      </c>
      <c r="C179" s="98">
        <f>RES_hhdet_fech!C29</f>
        <v>280.14802927097037</v>
      </c>
      <c r="D179" s="98">
        <f>RES_hhdet_fech!D29</f>
        <v>264.84097021286789</v>
      </c>
      <c r="E179" s="98">
        <f>RES_hhdet_fech!E29</f>
        <v>357.77352362992735</v>
      </c>
      <c r="F179" s="98">
        <f>RES_hhdet_fech!F29</f>
        <v>184.32709522244204</v>
      </c>
      <c r="G179" s="98">
        <f>RES_hhdet_fech!G29</f>
        <v>155.95693627280642</v>
      </c>
      <c r="H179" s="98">
        <f>RES_hhdet_fech!H29</f>
        <v>139.07651927786418</v>
      </c>
      <c r="I179" s="98">
        <f>RES_hhdet_fech!I29</f>
        <v>212.30924753314389</v>
      </c>
      <c r="J179" s="98">
        <f>RES_hhdet_fech!J29</f>
        <v>215.80667052568415</v>
      </c>
      <c r="K179" s="98">
        <f>RES_hhdet_fech!K29</f>
        <v>166.50214909863101</v>
      </c>
      <c r="L179" s="98">
        <f>RES_hhdet_fech!L29</f>
        <v>277.92060757126194</v>
      </c>
      <c r="M179" s="98">
        <f>RES_hhdet_fech!M29</f>
        <v>308.83409108913014</v>
      </c>
      <c r="N179" s="98">
        <f>RES_hhdet_fech!N29</f>
        <v>583.00538063005354</v>
      </c>
      <c r="O179" s="98">
        <f>RES_hhdet_fech!O29</f>
        <v>352.8159854039427</v>
      </c>
      <c r="P179" s="98">
        <f>RES_hhdet_fech!P29</f>
        <v>289.07818253529587</v>
      </c>
      <c r="Q179" s="98">
        <f>RES_hhdet_fech!Q29</f>
        <v>388.79957054260331</v>
      </c>
      <c r="R179" s="98">
        <f>RES_hhdet_fech!R29</f>
        <v>474.15895981561465</v>
      </c>
      <c r="S179" s="98">
        <f>RES_hhdet_fech!S29</f>
        <v>483.25407973026813</v>
      </c>
      <c r="T179" s="98">
        <f>RES_hhdet_fech!T29</f>
        <v>348.83171299801694</v>
      </c>
      <c r="U179" s="98">
        <f>RES_hhdet_fech!U29</f>
        <v>485.37750315447357</v>
      </c>
      <c r="V179" s="98">
        <f>RES_hhdet_fech!V29</f>
        <v>372.88538991559494</v>
      </c>
      <c r="W179" s="98">
        <f>RES_hhdet_fech!W29</f>
        <v>303.95149926108417</v>
      </c>
      <c r="X179" s="98">
        <f>RES_hhdet_fech!X29</f>
        <v>228.40603755388133</v>
      </c>
      <c r="Y179" s="98">
        <f>RES_hhdet_fech!Y29</f>
        <v>386.59096354456375</v>
      </c>
      <c r="DA179" s="63" t="s">
        <v>2269</v>
      </c>
    </row>
    <row r="180" spans="1:105" ht="12" customHeight="1" x14ac:dyDescent="0.25">
      <c r="A180" s="121" t="s">
        <v>55</v>
      </c>
      <c r="B180" s="122">
        <v>1404.3153169704135</v>
      </c>
      <c r="C180" s="122">
        <v>1382.6506870215196</v>
      </c>
      <c r="D180" s="122">
        <v>1424.0345590556694</v>
      </c>
      <c r="E180" s="122">
        <v>1411.1206070420824</v>
      </c>
      <c r="F180" s="122">
        <v>1467.6815162285693</v>
      </c>
      <c r="G180" s="122">
        <v>1423.2658505915574</v>
      </c>
      <c r="H180" s="122">
        <v>1448.8066190797515</v>
      </c>
      <c r="I180" s="122">
        <v>1427.4195318289401</v>
      </c>
      <c r="J180" s="122">
        <v>1498.9589946083029</v>
      </c>
      <c r="K180" s="122">
        <v>1607.9765949569039</v>
      </c>
      <c r="L180" s="122">
        <v>1562.3665611794729</v>
      </c>
      <c r="M180" s="122">
        <v>1548.03585224009</v>
      </c>
      <c r="N180" s="122">
        <v>1469.8294357383456</v>
      </c>
      <c r="O180" s="122">
        <v>1523.558093135415</v>
      </c>
      <c r="P180" s="122">
        <v>1539.1248745205971</v>
      </c>
      <c r="Q180" s="122">
        <v>1538.0641694399726</v>
      </c>
      <c r="R180" s="122">
        <v>1601.4959739767789</v>
      </c>
      <c r="S180" s="122">
        <v>1589.4590975802644</v>
      </c>
      <c r="T180" s="122">
        <v>1513.2099048939035</v>
      </c>
      <c r="U180" s="122">
        <v>1506.0842764650263</v>
      </c>
      <c r="V180" s="122">
        <v>1495.3409179417333</v>
      </c>
      <c r="W180" s="122">
        <v>1590.3369707246816</v>
      </c>
      <c r="X180" s="122">
        <v>1594.0213979868179</v>
      </c>
      <c r="Y180" s="122">
        <v>1534.7996353883909</v>
      </c>
      <c r="DA180" s="130" t="s">
        <v>2270</v>
      </c>
    </row>
    <row r="181" spans="1:105" ht="12" customHeight="1" x14ac:dyDescent="0.25">
      <c r="A181" s="97" t="s">
        <v>141</v>
      </c>
      <c r="B181" s="98">
        <v>1974.8809635523148</v>
      </c>
      <c r="C181" s="98">
        <v>1960.8045797846464</v>
      </c>
      <c r="D181" s="98">
        <v>2055.1615481283643</v>
      </c>
      <c r="E181" s="98">
        <v>2054.2440315897466</v>
      </c>
      <c r="F181" s="98">
        <v>2078.4535891586006</v>
      </c>
      <c r="G181" s="98">
        <v>2031.0926324859174</v>
      </c>
      <c r="H181" s="98">
        <v>2064.1645215169319</v>
      </c>
      <c r="I181" s="98">
        <v>1966.6376352300279</v>
      </c>
      <c r="J181" s="98">
        <v>2131.445858493928</v>
      </c>
      <c r="K181" s="98">
        <v>2267.9697034196802</v>
      </c>
      <c r="L181" s="98">
        <v>2139.3130476441715</v>
      </c>
      <c r="M181" s="98">
        <v>1774.9634581076991</v>
      </c>
      <c r="N181" s="98">
        <v>1563.2646569597111</v>
      </c>
      <c r="O181" s="98">
        <v>2293.8651778775393</v>
      </c>
      <c r="P181" s="98">
        <v>2201.9808847621143</v>
      </c>
      <c r="Q181" s="98">
        <v>2061.7909605961354</v>
      </c>
      <c r="R181" s="98">
        <v>2001.4991361220625</v>
      </c>
      <c r="S181" s="98">
        <v>2034.3667416363965</v>
      </c>
      <c r="T181" s="98">
        <v>1973.4415936217488</v>
      </c>
      <c r="U181" s="98">
        <v>1928.9750481611948</v>
      </c>
      <c r="V181" s="98">
        <v>1920.4700715483316</v>
      </c>
      <c r="W181" s="98">
        <v>1910.7092595145975</v>
      </c>
      <c r="X181" s="98">
        <v>1938.9332195513373</v>
      </c>
      <c r="Y181" s="98">
        <v>1943.473325302685</v>
      </c>
      <c r="DA181" s="63" t="s">
        <v>2271</v>
      </c>
    </row>
    <row r="182" spans="1:105" ht="12" customHeight="1" x14ac:dyDescent="0.25">
      <c r="A182" s="97" t="s">
        <v>140</v>
      </c>
      <c r="B182" s="98">
        <v>1219.0331682473093</v>
      </c>
      <c r="C182" s="98">
        <v>1211.3648478394723</v>
      </c>
      <c r="D182" s="98">
        <v>1275.8774896981215</v>
      </c>
      <c r="E182" s="98">
        <v>1274.9683149607099</v>
      </c>
      <c r="F182" s="98">
        <v>1304.5261955071383</v>
      </c>
      <c r="G182" s="98">
        <v>1309.1472810695414</v>
      </c>
      <c r="H182" s="98">
        <v>1315.7423826245679</v>
      </c>
      <c r="I182" s="98">
        <v>1262.6157581274824</v>
      </c>
      <c r="J182" s="98">
        <v>1367.8379202829049</v>
      </c>
      <c r="K182" s="98">
        <v>1464.6416944202974</v>
      </c>
      <c r="L182" s="98">
        <v>1388.2297931203025</v>
      </c>
      <c r="M182" s="98">
        <v>1137.1190094510723</v>
      </c>
      <c r="N182" s="98">
        <v>907.93704689416336</v>
      </c>
      <c r="O182" s="98">
        <v>1497.4114813398451</v>
      </c>
      <c r="P182" s="98">
        <v>1471.1710383388672</v>
      </c>
      <c r="Q182" s="98">
        <v>1390.2440047980288</v>
      </c>
      <c r="R182" s="98">
        <v>1386.1562240993919</v>
      </c>
      <c r="S182" s="98">
        <v>1442.9723220919057</v>
      </c>
      <c r="T182" s="98">
        <v>1423.512553339559</v>
      </c>
      <c r="U182" s="98">
        <v>1424.1407430795277</v>
      </c>
      <c r="V182" s="98">
        <v>1438.0201284966679</v>
      </c>
      <c r="W182" s="98">
        <v>1493.6620977842526</v>
      </c>
      <c r="X182" s="98">
        <v>1521.0894844413485</v>
      </c>
      <c r="Y182" s="98">
        <v>1529.6146453011268</v>
      </c>
      <c r="DA182" s="63" t="s">
        <v>2272</v>
      </c>
    </row>
    <row r="183" spans="1:105" ht="12" customHeight="1" x14ac:dyDescent="0.25">
      <c r="A183" s="100" t="s">
        <v>50</v>
      </c>
      <c r="B183" s="101">
        <v>395.43635913830178</v>
      </c>
      <c r="C183" s="101">
        <v>388.84957097801401</v>
      </c>
      <c r="D183" s="101">
        <v>418.73272049756378</v>
      </c>
      <c r="E183" s="101">
        <v>405.46896679050707</v>
      </c>
      <c r="F183" s="101">
        <v>421.19860970508228</v>
      </c>
      <c r="G183" s="101">
        <v>466.37382680349555</v>
      </c>
      <c r="H183" s="101">
        <v>421.26526717393352</v>
      </c>
      <c r="I183" s="101">
        <v>404.22780735408048</v>
      </c>
      <c r="J183" s="101">
        <v>430.16319206217298</v>
      </c>
      <c r="K183" s="101">
        <v>462.96651360967809</v>
      </c>
      <c r="L183" s="101">
        <v>434.53701328731256</v>
      </c>
      <c r="M183" s="101">
        <v>300.4517745167812</v>
      </c>
      <c r="N183" s="101">
        <v>16.256067331107982</v>
      </c>
      <c r="O183" s="101">
        <v>405.36236935518508</v>
      </c>
      <c r="P183" s="101">
        <v>387.58689608808754</v>
      </c>
      <c r="Q183" s="101">
        <v>344.56068498085608</v>
      </c>
      <c r="R183" s="101">
        <v>380.79199510460353</v>
      </c>
      <c r="S183" s="101">
        <v>397.09588900963905</v>
      </c>
      <c r="T183" s="101">
        <v>364.45641156085912</v>
      </c>
      <c r="U183" s="101">
        <v>334.51121052316614</v>
      </c>
      <c r="V183" s="101">
        <v>279.03235270615443</v>
      </c>
      <c r="W183" s="101">
        <v>345.90698661600328</v>
      </c>
      <c r="X183" s="101">
        <v>355.48257072246071</v>
      </c>
      <c r="Y183" s="101">
        <v>305.07262245355963</v>
      </c>
      <c r="DA183" s="131" t="s">
        <v>2273</v>
      </c>
    </row>
    <row r="184" spans="1:105" ht="12" customHeight="1" x14ac:dyDescent="0.25">
      <c r="A184" s="103" t="s">
        <v>52</v>
      </c>
      <c r="B184" s="104">
        <v>823.59680910900727</v>
      </c>
      <c r="C184" s="104">
        <v>822.51527686145857</v>
      </c>
      <c r="D184" s="104">
        <v>857.14476920055768</v>
      </c>
      <c r="E184" s="104">
        <v>869.49934817020278</v>
      </c>
      <c r="F184" s="104">
        <v>883.32758580205586</v>
      </c>
      <c r="G184" s="104">
        <v>842.77345426604586</v>
      </c>
      <c r="H184" s="104">
        <v>894.47711545063407</v>
      </c>
      <c r="I184" s="104">
        <v>858.38795077340183</v>
      </c>
      <c r="J184" s="104">
        <v>937.67472822073171</v>
      </c>
      <c r="K184" s="104">
        <v>1001.6751808106192</v>
      </c>
      <c r="L184" s="104">
        <v>953.69277983298991</v>
      </c>
      <c r="M184" s="104">
        <v>836.66723493429095</v>
      </c>
      <c r="N184" s="104">
        <v>891.68097956305542</v>
      </c>
      <c r="O184" s="104">
        <v>1092.0491119846602</v>
      </c>
      <c r="P184" s="104">
        <v>1083.5841422507797</v>
      </c>
      <c r="Q184" s="104">
        <v>1045.6833198171723</v>
      </c>
      <c r="R184" s="104">
        <v>1005.3642289947882</v>
      </c>
      <c r="S184" s="104">
        <v>1045.8764330822667</v>
      </c>
      <c r="T184" s="104">
        <v>1059.0561417786996</v>
      </c>
      <c r="U184" s="104">
        <v>1089.6295325563617</v>
      </c>
      <c r="V184" s="104">
        <v>1158.9877757905135</v>
      </c>
      <c r="W184" s="104">
        <v>1147.7551111682496</v>
      </c>
      <c r="X184" s="104">
        <v>1165.6069137188879</v>
      </c>
      <c r="Y184" s="104">
        <v>1224.5420228475673</v>
      </c>
      <c r="DA184" s="132" t="s">
        <v>2274</v>
      </c>
    </row>
    <row r="185" spans="1:105" ht="12" customHeight="1" x14ac:dyDescent="0.25">
      <c r="A185" s="106" t="s">
        <v>122</v>
      </c>
      <c r="B185" s="101">
        <v>1776.8653014033141</v>
      </c>
      <c r="C185" s="101">
        <v>1751.186052107201</v>
      </c>
      <c r="D185" s="101">
        <v>1800.468519888911</v>
      </c>
      <c r="E185" s="101">
        <v>1788.3573309337291</v>
      </c>
      <c r="F185" s="101">
        <v>1835.7570610824644</v>
      </c>
      <c r="G185" s="101">
        <v>1756.4648642310337</v>
      </c>
      <c r="H185" s="101">
        <v>1796.9688817077847</v>
      </c>
      <c r="I185" s="101">
        <v>1791.1479417220892</v>
      </c>
      <c r="J185" s="101">
        <v>1913.0242681461823</v>
      </c>
      <c r="K185" s="101">
        <v>2050.223470459106</v>
      </c>
      <c r="L185" s="101">
        <v>1996.1602403731781</v>
      </c>
      <c r="M185" s="101">
        <v>1969.797623656935</v>
      </c>
      <c r="N185" s="101">
        <v>1880.6072921565096</v>
      </c>
      <c r="O185" s="101">
        <v>1912.9228738948336</v>
      </c>
      <c r="P185" s="101">
        <v>1926.0880481513304</v>
      </c>
      <c r="Q185" s="101">
        <v>1936.8709854988183</v>
      </c>
      <c r="R185" s="101">
        <v>1994.6454519216754</v>
      </c>
      <c r="S185" s="101">
        <v>1969.4099233804479</v>
      </c>
      <c r="T185" s="101">
        <v>1878.4552548722941</v>
      </c>
      <c r="U185" s="101">
        <v>1858.3737305687009</v>
      </c>
      <c r="V185" s="101">
        <v>1820.5248459991003</v>
      </c>
      <c r="W185" s="101">
        <v>1898.1254930342361</v>
      </c>
      <c r="X185" s="101">
        <v>1951.7069969008671</v>
      </c>
      <c r="Y185" s="101">
        <v>1905.6291222721491</v>
      </c>
      <c r="DA185" s="131" t="s">
        <v>2275</v>
      </c>
    </row>
    <row r="186" spans="1:105" ht="12" customHeight="1" x14ac:dyDescent="0.25">
      <c r="A186" s="107" t="s">
        <v>121</v>
      </c>
      <c r="B186" s="104">
        <v>1192.2581157687994</v>
      </c>
      <c r="C186" s="104">
        <v>1175.4175604536522</v>
      </c>
      <c r="D186" s="104">
        <v>1212.0772739721351</v>
      </c>
      <c r="E186" s="104">
        <v>1202.1647563563702</v>
      </c>
      <c r="F186" s="104">
        <v>1245.5744334587405</v>
      </c>
      <c r="G186" s="104">
        <v>1218.3089015668431</v>
      </c>
      <c r="H186" s="104">
        <v>1239.4712099943972</v>
      </c>
      <c r="I186" s="104">
        <v>1240.7923779001019</v>
      </c>
      <c r="J186" s="104">
        <v>1322.5548878050206</v>
      </c>
      <c r="K186" s="104">
        <v>1422.2169759452386</v>
      </c>
      <c r="L186" s="104">
        <v>1389.6706056288551</v>
      </c>
      <c r="M186" s="104">
        <v>1375.6635982070286</v>
      </c>
      <c r="N186" s="104">
        <v>1299.6580973841665</v>
      </c>
      <c r="O186" s="104">
        <v>1347.4159860142643</v>
      </c>
      <c r="P186" s="104">
        <v>1364.1084959642144</v>
      </c>
      <c r="Q186" s="104">
        <v>1373.3043549219426</v>
      </c>
      <c r="R186" s="104">
        <v>1441.8090165722347</v>
      </c>
      <c r="S186" s="104">
        <v>1442.102238867433</v>
      </c>
      <c r="T186" s="104">
        <v>1382.569894511045</v>
      </c>
      <c r="U186" s="104">
        <v>1383.6391007712862</v>
      </c>
      <c r="V186" s="104">
        <v>1384.793524555939</v>
      </c>
      <c r="W186" s="104">
        <v>1494.1478841483056</v>
      </c>
      <c r="X186" s="104">
        <v>1533.9249635234341</v>
      </c>
      <c r="Y186" s="104">
        <v>1489.8189244067044</v>
      </c>
      <c r="DA186" s="132" t="s">
        <v>2276</v>
      </c>
    </row>
    <row r="187" spans="1:105" ht="12" customHeight="1" x14ac:dyDescent="0.25">
      <c r="A187" s="108" t="s">
        <v>53</v>
      </c>
      <c r="B187" s="98">
        <v>357.01204447395577</v>
      </c>
      <c r="C187" s="98">
        <v>348.20569267417994</v>
      </c>
      <c r="D187" s="98">
        <v>366.6354048295791</v>
      </c>
      <c r="E187" s="98">
        <v>351.53540329515658</v>
      </c>
      <c r="F187" s="98">
        <v>369.36933823351256</v>
      </c>
      <c r="G187" s="98">
        <v>399.7539617324997</v>
      </c>
      <c r="H187" s="98">
        <v>367.64951974393</v>
      </c>
      <c r="I187" s="98">
        <v>370.19494185205235</v>
      </c>
      <c r="J187" s="98">
        <v>387.6354959099861</v>
      </c>
      <c r="K187" s="98">
        <v>419.21014046390871</v>
      </c>
      <c r="L187" s="98">
        <v>411.22001119972589</v>
      </c>
      <c r="M187" s="98">
        <v>397.76947586804556</v>
      </c>
      <c r="N187" s="98">
        <v>317.37251247328243</v>
      </c>
      <c r="O187" s="98">
        <v>353.00540911978777</v>
      </c>
      <c r="P187" s="98">
        <v>348.04497618522277</v>
      </c>
      <c r="Q187" s="98">
        <v>332.56676086041671</v>
      </c>
      <c r="R187" s="98">
        <v>384.09203707773264</v>
      </c>
      <c r="S187" s="98">
        <v>380.96382895649288</v>
      </c>
      <c r="T187" s="98">
        <v>334.04720784520248</v>
      </c>
      <c r="U187" s="98">
        <v>302.15779109056115</v>
      </c>
      <c r="V187" s="98">
        <v>280.09233964477221</v>
      </c>
      <c r="W187" s="98">
        <v>357.63264816697784</v>
      </c>
      <c r="X187" s="98">
        <v>362.79381415175504</v>
      </c>
      <c r="Y187" s="98">
        <v>288.1057804725304</v>
      </c>
      <c r="DA187" s="63" t="s">
        <v>2277</v>
      </c>
    </row>
    <row r="188" spans="1:105" ht="12" customHeight="1" x14ac:dyDescent="0.25">
      <c r="A188" s="108" t="s">
        <v>52</v>
      </c>
      <c r="B188" s="98">
        <v>835.24607129484355</v>
      </c>
      <c r="C188" s="98">
        <v>827.21186777947241</v>
      </c>
      <c r="D188" s="98">
        <v>845.44186914255613</v>
      </c>
      <c r="E188" s="98">
        <v>850.62935306121369</v>
      </c>
      <c r="F188" s="98">
        <v>876.20509522522786</v>
      </c>
      <c r="G188" s="98">
        <v>818.55493983434349</v>
      </c>
      <c r="H188" s="98">
        <v>871.82169025046744</v>
      </c>
      <c r="I188" s="98">
        <v>870.5974360480493</v>
      </c>
      <c r="J188" s="98">
        <v>934.91939189503455</v>
      </c>
      <c r="K188" s="98">
        <v>1003.00683548133</v>
      </c>
      <c r="L188" s="98">
        <v>978.45059442912918</v>
      </c>
      <c r="M188" s="98">
        <v>977.89412233898315</v>
      </c>
      <c r="N188" s="98">
        <v>982.28558491088415</v>
      </c>
      <c r="O188" s="98">
        <v>994.41057689447643</v>
      </c>
      <c r="P188" s="98">
        <v>1016.0635197789917</v>
      </c>
      <c r="Q188" s="98">
        <v>1040.7375940615259</v>
      </c>
      <c r="R188" s="98">
        <v>1057.7169794945021</v>
      </c>
      <c r="S188" s="98">
        <v>1061.13840991094</v>
      </c>
      <c r="T188" s="98">
        <v>1048.5226866658425</v>
      </c>
      <c r="U188" s="98">
        <v>1081.481309680725</v>
      </c>
      <c r="V188" s="98">
        <v>1104.701184911167</v>
      </c>
      <c r="W188" s="98">
        <v>1136.5152359813278</v>
      </c>
      <c r="X188" s="98">
        <v>1171.1311493716789</v>
      </c>
      <c r="Y188" s="98">
        <v>1201.713143934174</v>
      </c>
      <c r="DA188" s="63" t="s">
        <v>2278</v>
      </c>
    </row>
    <row r="189" spans="1:105" ht="12" customHeight="1" x14ac:dyDescent="0.25">
      <c r="A189" s="121" t="s">
        <v>54</v>
      </c>
      <c r="B189" s="122">
        <v>662.05587499946887</v>
      </c>
      <c r="C189" s="122">
        <v>644.47304266400602</v>
      </c>
      <c r="D189" s="122">
        <v>727.97320476413086</v>
      </c>
      <c r="E189" s="122">
        <v>703.18776794996495</v>
      </c>
      <c r="F189" s="122">
        <v>753.11107943083164</v>
      </c>
      <c r="G189" s="122">
        <v>731.87793725242011</v>
      </c>
      <c r="H189" s="122">
        <v>750.39480163731366</v>
      </c>
      <c r="I189" s="122">
        <v>715.5482524213536</v>
      </c>
      <c r="J189" s="122">
        <v>715.76099553064898</v>
      </c>
      <c r="K189" s="122">
        <v>750.76125106083646</v>
      </c>
      <c r="L189" s="122">
        <v>718.8261418618107</v>
      </c>
      <c r="M189" s="122">
        <v>680.56427471089842</v>
      </c>
      <c r="N189" s="122">
        <v>661.8616299628859</v>
      </c>
      <c r="O189" s="122">
        <v>737.70607714439643</v>
      </c>
      <c r="P189" s="122">
        <v>751.45456903421689</v>
      </c>
      <c r="Q189" s="122">
        <v>743.11558214228819</v>
      </c>
      <c r="R189" s="122">
        <v>772.99170146096026</v>
      </c>
      <c r="S189" s="122">
        <v>767.44959589614041</v>
      </c>
      <c r="T189" s="122">
        <v>789.08693129577262</v>
      </c>
      <c r="U189" s="122">
        <v>814.06786683434575</v>
      </c>
      <c r="V189" s="122">
        <v>922.0727010128046</v>
      </c>
      <c r="W189" s="122">
        <v>875.90139695096661</v>
      </c>
      <c r="X189" s="122">
        <v>860.28442522940918</v>
      </c>
      <c r="Y189" s="122">
        <v>715.90395061007735</v>
      </c>
      <c r="DA189" s="130" t="s">
        <v>2279</v>
      </c>
    </row>
    <row r="190" spans="1:105" ht="12" customHeight="1" x14ac:dyDescent="0.25">
      <c r="A190" s="97" t="s">
        <v>50</v>
      </c>
      <c r="B190" s="98">
        <v>834.6627676985305</v>
      </c>
      <c r="C190" s="98">
        <v>838.76400489346202</v>
      </c>
      <c r="D190" s="98">
        <v>890.3079949994393</v>
      </c>
      <c r="E190" s="98">
        <v>858.64276793912154</v>
      </c>
      <c r="F190" s="98">
        <v>979.31935313378676</v>
      </c>
      <c r="G190" s="98">
        <v>905.94421708764798</v>
      </c>
      <c r="H190" s="98">
        <v>904.76858654621765</v>
      </c>
      <c r="I190" s="98">
        <v>938.41605240310662</v>
      </c>
      <c r="J190" s="98">
        <v>947.60538800816801</v>
      </c>
      <c r="K190" s="98">
        <v>836.10992265737309</v>
      </c>
      <c r="L190" s="98">
        <v>1038.4535051808716</v>
      </c>
      <c r="M190" s="98">
        <v>971.3133092837603</v>
      </c>
      <c r="N190" s="98">
        <v>304.61218716977305</v>
      </c>
      <c r="O190" s="98">
        <v>1105.1831716726467</v>
      </c>
      <c r="P190" s="98">
        <v>1072.9683602522744</v>
      </c>
      <c r="Q190" s="98">
        <v>938.69143178168758</v>
      </c>
      <c r="R190" s="98">
        <v>880.0942833001169</v>
      </c>
      <c r="S190" s="98">
        <v>871.428107014896</v>
      </c>
      <c r="T190" s="98">
        <v>1044.4070490962508</v>
      </c>
      <c r="U190" s="98">
        <v>1073.2616217624573</v>
      </c>
      <c r="V190" s="98">
        <v>1219.6395662753698</v>
      </c>
      <c r="W190" s="98">
        <v>1164.7508319522983</v>
      </c>
      <c r="X190" s="98">
        <v>1082.8339726755992</v>
      </c>
      <c r="Y190" s="98">
        <v>964.43420172116271</v>
      </c>
      <c r="DA190" s="63" t="s">
        <v>2280</v>
      </c>
    </row>
    <row r="191" spans="1:105" ht="12" customHeight="1" x14ac:dyDescent="0.25">
      <c r="A191" s="109" t="s">
        <v>120</v>
      </c>
      <c r="B191" s="33">
        <v>654.30810545373208</v>
      </c>
      <c r="C191" s="33">
        <v>635.93166204988927</v>
      </c>
      <c r="D191" s="33">
        <v>720.88093641626563</v>
      </c>
      <c r="E191" s="33">
        <v>696.65717814322477</v>
      </c>
      <c r="F191" s="33">
        <v>744.13082152975778</v>
      </c>
      <c r="G191" s="33">
        <v>725.1131624894698</v>
      </c>
      <c r="H191" s="33">
        <v>744.26631273819271</v>
      </c>
      <c r="I191" s="33">
        <v>706.47520580900243</v>
      </c>
      <c r="J191" s="33">
        <v>705.96404718616714</v>
      </c>
      <c r="K191" s="33">
        <v>747.11180396445729</v>
      </c>
      <c r="L191" s="33">
        <v>705.10967121802855</v>
      </c>
      <c r="M191" s="33">
        <v>667.41945793961429</v>
      </c>
      <c r="N191" s="33">
        <v>680.19884610296958</v>
      </c>
      <c r="O191" s="33">
        <v>709.48569372197971</v>
      </c>
      <c r="P191" s="33">
        <v>721.01146638343153</v>
      </c>
      <c r="Q191" s="33">
        <v>722.03664801995353</v>
      </c>
      <c r="R191" s="33">
        <v>760.50098229154401</v>
      </c>
      <c r="S191" s="33">
        <v>753.22006944230225</v>
      </c>
      <c r="T191" s="33">
        <v>746.30618801466562</v>
      </c>
      <c r="U191" s="33">
        <v>760.65052445135677</v>
      </c>
      <c r="V191" s="33">
        <v>848.83451892435221</v>
      </c>
      <c r="W191" s="33">
        <v>800.48255020421448</v>
      </c>
      <c r="X191" s="33">
        <v>806.88981150202403</v>
      </c>
      <c r="Y191" s="33">
        <v>657.21374518865048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5999.5486016538125</v>
      </c>
      <c r="C193" s="117">
        <f t="shared" si="94"/>
        <v>6634.3403006456574</v>
      </c>
      <c r="D193" s="117">
        <f t="shared" si="94"/>
        <v>6195.174804550159</v>
      </c>
      <c r="E193" s="117">
        <f t="shared" si="94"/>
        <v>7087.8267966420553</v>
      </c>
      <c r="F193" s="117">
        <f t="shared" si="94"/>
        <v>7388.5335757085313</v>
      </c>
      <c r="G193" s="117">
        <f t="shared" si="94"/>
        <v>7268.9868169964666</v>
      </c>
      <c r="H193" s="117">
        <f t="shared" si="94"/>
        <v>7299.166545830426</v>
      </c>
      <c r="I193" s="117">
        <f t="shared" si="94"/>
        <v>7273.0443951534317</v>
      </c>
      <c r="J193" s="117">
        <f t="shared" si="94"/>
        <v>7399.3890767371586</v>
      </c>
      <c r="K193" s="117">
        <f t="shared" si="94"/>
        <v>6358.9753891172895</v>
      </c>
      <c r="L193" s="117">
        <f t="shared" si="94"/>
        <v>7330.9583211082036</v>
      </c>
      <c r="M193" s="117">
        <f t="shared" si="94"/>
        <v>6604.5417314092383</v>
      </c>
      <c r="N193" s="117">
        <f t="shared" si="94"/>
        <v>5115.1870349660994</v>
      </c>
      <c r="O193" s="117">
        <f t="shared" si="94"/>
        <v>7609.4640738861008</v>
      </c>
      <c r="P193" s="117">
        <f t="shared" si="94"/>
        <v>9874.4637296578021</v>
      </c>
      <c r="Q193" s="117">
        <f t="shared" si="94"/>
        <v>9296.7782910032456</v>
      </c>
      <c r="R193" s="117">
        <f t="shared" ref="R193:V193" si="95">R194+R197+R199+R208</f>
        <v>9424.038898127108</v>
      </c>
      <c r="S193" s="117">
        <f t="shared" si="95"/>
        <v>9502.5387135472192</v>
      </c>
      <c r="T193" s="117">
        <f t="shared" si="95"/>
        <v>7524.1014098571441</v>
      </c>
      <c r="U193" s="117">
        <f t="shared" si="95"/>
        <v>6835.6995627128354</v>
      </c>
      <c r="V193" s="117">
        <f t="shared" si="95"/>
        <v>4601.6902145510321</v>
      </c>
      <c r="W193" s="117">
        <f t="shared" ref="W193:Y193" si="96">W194+W197+W199+W208</f>
        <v>7570.731769478185</v>
      </c>
      <c r="X193" s="117">
        <f t="shared" si="96"/>
        <v>7647.0774896855091</v>
      </c>
      <c r="Y193" s="117">
        <f t="shared" si="96"/>
        <v>7454.9465360936438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4127.4915290757453</v>
      </c>
      <c r="C194" s="122">
        <f t="shared" si="97"/>
        <v>4632.2760588135097</v>
      </c>
      <c r="D194" s="122">
        <f t="shared" si="97"/>
        <v>4111.5286593752908</v>
      </c>
      <c r="E194" s="122">
        <f t="shared" si="97"/>
        <v>4839.8743796876106</v>
      </c>
      <c r="F194" s="122">
        <f t="shared" si="97"/>
        <v>5382.0722911012836</v>
      </c>
      <c r="G194" s="122">
        <f t="shared" si="97"/>
        <v>5353.8974489028296</v>
      </c>
      <c r="H194" s="122">
        <f t="shared" si="97"/>
        <v>5333.3986896119413</v>
      </c>
      <c r="I194" s="122">
        <f t="shared" si="97"/>
        <v>5114.2195250096656</v>
      </c>
      <c r="J194" s="122">
        <f t="shared" si="97"/>
        <v>5131.3381994335205</v>
      </c>
      <c r="K194" s="122">
        <f t="shared" si="97"/>
        <v>4070.7300968782438</v>
      </c>
      <c r="L194" s="122">
        <f t="shared" si="97"/>
        <v>4752.4240734609675</v>
      </c>
      <c r="M194" s="122">
        <f t="shared" si="97"/>
        <v>3949.0880897429424</v>
      </c>
      <c r="N194" s="122">
        <f t="shared" si="97"/>
        <v>1645.374020791367</v>
      </c>
      <c r="O194" s="122">
        <f t="shared" si="97"/>
        <v>4717.4714117747026</v>
      </c>
      <c r="P194" s="122">
        <f t="shared" si="97"/>
        <v>7123.4648697553575</v>
      </c>
      <c r="Q194" s="122">
        <f t="shared" si="97"/>
        <v>6165.2434051254195</v>
      </c>
      <c r="R194" s="122">
        <f t="shared" ref="R194:V194" si="98">SUM(R195:R196)</f>
        <v>5885.9044716864428</v>
      </c>
      <c r="S194" s="122">
        <f t="shared" si="98"/>
        <v>5891.3952605974355</v>
      </c>
      <c r="T194" s="122">
        <f t="shared" si="98"/>
        <v>4390.7988490494927</v>
      </c>
      <c r="U194" s="122">
        <f t="shared" si="98"/>
        <v>3143.6251146608315</v>
      </c>
      <c r="V194" s="122">
        <f t="shared" si="98"/>
        <v>1200.0978462846463</v>
      </c>
      <c r="W194" s="122">
        <f t="shared" ref="W194:Y194" si="99">SUM(W195:W196)</f>
        <v>4340.778415000791</v>
      </c>
      <c r="X194" s="122">
        <f t="shared" si="99"/>
        <v>4632.3875182511965</v>
      </c>
      <c r="Y194" s="122">
        <f t="shared" si="99"/>
        <v>3949.2535411613162</v>
      </c>
      <c r="DA194" s="130" t="s">
        <v>2433</v>
      </c>
    </row>
    <row r="195" spans="1:105" ht="12" customHeight="1" x14ac:dyDescent="0.25">
      <c r="A195" s="97" t="s">
        <v>74</v>
      </c>
      <c r="B195" s="98">
        <v>4029.9305113394144</v>
      </c>
      <c r="C195" s="98">
        <v>4527.2102600704347</v>
      </c>
      <c r="D195" s="98">
        <v>4015.5675608540173</v>
      </c>
      <c r="E195" s="98">
        <v>4733.2806137007437</v>
      </c>
      <c r="F195" s="98">
        <v>5256.0061284648928</v>
      </c>
      <c r="G195" s="98">
        <v>5230.2288081941115</v>
      </c>
      <c r="H195" s="98">
        <v>5213.2769462964843</v>
      </c>
      <c r="I195" s="98">
        <v>5006.0841857493415</v>
      </c>
      <c r="J195" s="98">
        <v>5022.5731635870097</v>
      </c>
      <c r="K195" s="98">
        <v>3980.3717362824132</v>
      </c>
      <c r="L195" s="98">
        <v>4652.7116427155397</v>
      </c>
      <c r="M195" s="98">
        <v>3866.4681116102161</v>
      </c>
      <c r="N195" s="98">
        <v>1614.688915358849</v>
      </c>
      <c r="O195" s="98">
        <v>4621.109900456875</v>
      </c>
      <c r="P195" s="98">
        <v>6973.8410857192639</v>
      </c>
      <c r="Q195" s="98">
        <v>6042.8012845553158</v>
      </c>
      <c r="R195" s="98">
        <v>5769.6958426064348</v>
      </c>
      <c r="S195" s="98">
        <v>5775.6471846631675</v>
      </c>
      <c r="T195" s="98">
        <v>4304.8707579976335</v>
      </c>
      <c r="U195" s="98">
        <v>3082.2850390515296</v>
      </c>
      <c r="V195" s="98">
        <v>1176.7267570636211</v>
      </c>
      <c r="W195" s="98">
        <v>4256.3271977499307</v>
      </c>
      <c r="X195" s="98">
        <v>4542.2641005528503</v>
      </c>
      <c r="Y195" s="98">
        <v>3872.343260456566</v>
      </c>
      <c r="DA195" s="63" t="s">
        <v>2434</v>
      </c>
    </row>
    <row r="196" spans="1:105" ht="12" customHeight="1" x14ac:dyDescent="0.25">
      <c r="A196" s="97" t="s">
        <v>53</v>
      </c>
      <c r="B196" s="98">
        <v>97.561017736330697</v>
      </c>
      <c r="C196" s="98">
        <v>105.06579874307454</v>
      </c>
      <c r="D196" s="98">
        <v>95.961098521273328</v>
      </c>
      <c r="E196" s="98">
        <v>106.59376598686674</v>
      </c>
      <c r="F196" s="98">
        <v>126.06616263639089</v>
      </c>
      <c r="G196" s="98">
        <v>123.66864070871796</v>
      </c>
      <c r="H196" s="98">
        <v>120.12174331545707</v>
      </c>
      <c r="I196" s="98">
        <v>108.13533926032424</v>
      </c>
      <c r="J196" s="98">
        <v>108.76503584651093</v>
      </c>
      <c r="K196" s="98">
        <v>90.358360595830419</v>
      </c>
      <c r="L196" s="98">
        <v>99.712430745428208</v>
      </c>
      <c r="M196" s="98">
        <v>82.619978132726473</v>
      </c>
      <c r="N196" s="98">
        <v>30.685105432517947</v>
      </c>
      <c r="O196" s="98">
        <v>96.361511317827791</v>
      </c>
      <c r="P196" s="98">
        <v>149.62378403609387</v>
      </c>
      <c r="Q196" s="98">
        <v>122.44212057010357</v>
      </c>
      <c r="R196" s="98">
        <v>116.20862908000831</v>
      </c>
      <c r="S196" s="98">
        <v>115.74807593426839</v>
      </c>
      <c r="T196" s="98">
        <v>85.928091051859482</v>
      </c>
      <c r="U196" s="98">
        <v>61.340075609301856</v>
      </c>
      <c r="V196" s="98">
        <v>23.371089221025048</v>
      </c>
      <c r="W196" s="98">
        <v>84.451217250860552</v>
      </c>
      <c r="X196" s="98">
        <v>90.123417698346543</v>
      </c>
      <c r="Y196" s="98">
        <v>76.910280704750448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344.36080388801219</v>
      </c>
      <c r="C197" s="122">
        <f t="shared" si="100"/>
        <v>499.38346552690189</v>
      </c>
      <c r="D197" s="122">
        <f t="shared" si="100"/>
        <v>489.87295796349088</v>
      </c>
      <c r="E197" s="122">
        <f t="shared" si="100"/>
        <v>673.64746101165701</v>
      </c>
      <c r="F197" s="122">
        <f t="shared" si="100"/>
        <v>355.43539362204552</v>
      </c>
      <c r="G197" s="122">
        <f t="shared" si="100"/>
        <v>313.38147319423649</v>
      </c>
      <c r="H197" s="122">
        <f t="shared" si="100"/>
        <v>310.11046324505179</v>
      </c>
      <c r="I197" s="122">
        <f t="shared" si="100"/>
        <v>526.75433450695493</v>
      </c>
      <c r="J197" s="122">
        <f t="shared" si="100"/>
        <v>559.65876978506162</v>
      </c>
      <c r="K197" s="122">
        <f t="shared" si="100"/>
        <v>463.48816686732636</v>
      </c>
      <c r="L197" s="122">
        <f t="shared" si="100"/>
        <v>807.06927255137657</v>
      </c>
      <c r="M197" s="122">
        <f t="shared" si="100"/>
        <v>919.70208424981104</v>
      </c>
      <c r="N197" s="122">
        <f t="shared" si="100"/>
        <v>1785.7046734810622</v>
      </c>
      <c r="O197" s="122">
        <f t="shared" si="100"/>
        <v>1119.5440971696087</v>
      </c>
      <c r="P197" s="122">
        <f t="shared" si="100"/>
        <v>947.22703979018661</v>
      </c>
      <c r="Q197" s="122">
        <f t="shared" si="100"/>
        <v>1315.1734171535936</v>
      </c>
      <c r="R197" s="122">
        <f t="shared" si="100"/>
        <v>1641.4247181359763</v>
      </c>
      <c r="S197" s="122">
        <f t="shared" si="100"/>
        <v>1710.259184052753</v>
      </c>
      <c r="T197" s="122">
        <f t="shared" si="100"/>
        <v>1259.6156182993279</v>
      </c>
      <c r="U197" s="122">
        <f t="shared" si="100"/>
        <v>1782.0427779509541</v>
      </c>
      <c r="V197" s="122">
        <f t="shared" si="100"/>
        <v>1389.7398573703688</v>
      </c>
      <c r="W197" s="122">
        <f t="shared" si="100"/>
        <v>1146.8921430817832</v>
      </c>
      <c r="X197" s="122">
        <f t="shared" si="100"/>
        <v>872.97270399547301</v>
      </c>
      <c r="Y197" s="122">
        <f t="shared" si="100"/>
        <v>1500.0547558186995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344.36080388801219</v>
      </c>
      <c r="C198" s="98">
        <f>RES_hhdet_tesh!C29</f>
        <v>499.38346552690189</v>
      </c>
      <c r="D198" s="98">
        <f>RES_hhdet_tesh!D29</f>
        <v>489.87295796349088</v>
      </c>
      <c r="E198" s="98">
        <f>RES_hhdet_tesh!E29</f>
        <v>673.64746101165701</v>
      </c>
      <c r="F198" s="98">
        <f>RES_hhdet_tesh!F29</f>
        <v>355.43539362204552</v>
      </c>
      <c r="G198" s="98">
        <f>RES_hhdet_tesh!G29</f>
        <v>313.38147319423649</v>
      </c>
      <c r="H198" s="98">
        <f>RES_hhdet_tesh!H29</f>
        <v>310.11046324505179</v>
      </c>
      <c r="I198" s="98">
        <f>RES_hhdet_tesh!I29</f>
        <v>526.75433450695493</v>
      </c>
      <c r="J198" s="98">
        <f>RES_hhdet_tesh!J29</f>
        <v>559.65876978506162</v>
      </c>
      <c r="K198" s="98">
        <f>RES_hhdet_tesh!K29</f>
        <v>463.48816686732636</v>
      </c>
      <c r="L198" s="98">
        <f>RES_hhdet_tesh!L29</f>
        <v>807.06927255137657</v>
      </c>
      <c r="M198" s="98">
        <f>RES_hhdet_tesh!M29</f>
        <v>919.70208424981104</v>
      </c>
      <c r="N198" s="98">
        <f>RES_hhdet_tesh!N29</f>
        <v>1785.7046734810622</v>
      </c>
      <c r="O198" s="98">
        <f>RES_hhdet_tesh!O29</f>
        <v>1119.5440971696087</v>
      </c>
      <c r="P198" s="98">
        <f>RES_hhdet_tesh!P29</f>
        <v>947.22703979018661</v>
      </c>
      <c r="Q198" s="98">
        <f>RES_hhdet_tesh!Q29</f>
        <v>1315.1734171535936</v>
      </c>
      <c r="R198" s="98">
        <f>RES_hhdet_tesh!R29</f>
        <v>1641.4247181359763</v>
      </c>
      <c r="S198" s="98">
        <f>RES_hhdet_tesh!S29</f>
        <v>1710.259184052753</v>
      </c>
      <c r="T198" s="98">
        <f>RES_hhdet_tesh!T29</f>
        <v>1259.6156182993279</v>
      </c>
      <c r="U198" s="98">
        <f>RES_hhdet_tesh!U29</f>
        <v>1782.0427779509541</v>
      </c>
      <c r="V198" s="98">
        <f>RES_hhdet_tesh!V29</f>
        <v>1389.7398573703688</v>
      </c>
      <c r="W198" s="98">
        <f>RES_hhdet_tesh!W29</f>
        <v>1146.8921430817832</v>
      </c>
      <c r="X198" s="98">
        <f>RES_hhdet_tesh!X29</f>
        <v>872.97270399547301</v>
      </c>
      <c r="Y198" s="98">
        <f>RES_hhdet_tesh!Y29</f>
        <v>1500.0547558186995</v>
      </c>
      <c r="DA198" s="63" t="s">
        <v>2437</v>
      </c>
    </row>
    <row r="199" spans="1:105" ht="12" customHeight="1" x14ac:dyDescent="0.25">
      <c r="A199" s="121" t="s">
        <v>55</v>
      </c>
      <c r="B199" s="122">
        <v>1045.1526148805151</v>
      </c>
      <c r="C199" s="122">
        <v>1032.4179202085716</v>
      </c>
      <c r="D199" s="122">
        <v>1061.976869566309</v>
      </c>
      <c r="E199" s="122">
        <v>1059.1652260100043</v>
      </c>
      <c r="F199" s="122">
        <v>1096.9093464914852</v>
      </c>
      <c r="G199" s="122">
        <v>1059.8227065207352</v>
      </c>
      <c r="H199" s="122">
        <v>1096.2920482436868</v>
      </c>
      <c r="I199" s="122">
        <v>1097.5962220038386</v>
      </c>
      <c r="J199" s="122">
        <v>1173.3606890439203</v>
      </c>
      <c r="K199" s="122">
        <v>1261.5694870825359</v>
      </c>
      <c r="L199" s="122">
        <v>1232.8402274742111</v>
      </c>
      <c r="M199" s="122">
        <v>1224.6145792603395</v>
      </c>
      <c r="N199" s="122">
        <v>1180.6463860847769</v>
      </c>
      <c r="O199" s="122">
        <v>1219.697871251112</v>
      </c>
      <c r="P199" s="122">
        <v>1240.8165185636935</v>
      </c>
      <c r="Q199" s="122">
        <v>1257.1543813382</v>
      </c>
      <c r="R199" s="122">
        <v>1310.9483423695674</v>
      </c>
      <c r="S199" s="122">
        <v>1316.964163536566</v>
      </c>
      <c r="T199" s="122">
        <v>1276.3736596146148</v>
      </c>
      <c r="U199" s="122">
        <v>1292.3339871931578</v>
      </c>
      <c r="V199" s="122">
        <v>1305.9479834752976</v>
      </c>
      <c r="W199" s="122">
        <v>1400.3769080492787</v>
      </c>
      <c r="X199" s="122">
        <v>1448.275054569413</v>
      </c>
      <c r="Y199" s="122">
        <v>1424.7383568530904</v>
      </c>
      <c r="DA199" s="130" t="s">
        <v>2438</v>
      </c>
    </row>
    <row r="200" spans="1:105" ht="12" customHeight="1" x14ac:dyDescent="0.25">
      <c r="A200" s="97" t="s">
        <v>141</v>
      </c>
      <c r="B200" s="98">
        <v>1029.7959519480935</v>
      </c>
      <c r="C200" s="98">
        <v>1026.3623959230317</v>
      </c>
      <c r="D200" s="98">
        <v>1076.855685695057</v>
      </c>
      <c r="E200" s="98">
        <v>1083.8223028951322</v>
      </c>
      <c r="F200" s="98">
        <v>1106.7148579848631</v>
      </c>
      <c r="G200" s="98">
        <v>1092.9247747375784</v>
      </c>
      <c r="H200" s="98">
        <v>1125.1723370195161</v>
      </c>
      <c r="I200" s="98">
        <v>1079.4166422134808</v>
      </c>
      <c r="J200" s="98">
        <v>1172.7105043228953</v>
      </c>
      <c r="K200" s="98">
        <v>1253.3145432453064</v>
      </c>
      <c r="L200" s="98">
        <v>1189.5808981618411</v>
      </c>
      <c r="M200" s="98">
        <v>997.96979342543216</v>
      </c>
      <c r="N200" s="98">
        <v>894.4024468308337</v>
      </c>
      <c r="O200" s="98">
        <v>1355.9609429841717</v>
      </c>
      <c r="P200" s="98">
        <v>1333.9253513985393</v>
      </c>
      <c r="Q200" s="98">
        <v>1267.996937725271</v>
      </c>
      <c r="R200" s="98">
        <v>1250.0790980862369</v>
      </c>
      <c r="S200" s="98">
        <v>1301.5501331185615</v>
      </c>
      <c r="T200" s="98">
        <v>1294.2223042523578</v>
      </c>
      <c r="U200" s="98">
        <v>1306.45609076715</v>
      </c>
      <c r="V200" s="98">
        <v>1348.4528737514131</v>
      </c>
      <c r="W200" s="98">
        <v>1383.2463397681652</v>
      </c>
      <c r="X200" s="98">
        <v>1437.4598054192231</v>
      </c>
      <c r="Y200" s="98">
        <v>1452.8094433885942</v>
      </c>
      <c r="DA200" s="63" t="s">
        <v>2439</v>
      </c>
    </row>
    <row r="201" spans="1:105" ht="12" customHeight="1" x14ac:dyDescent="0.25">
      <c r="A201" s="97" t="s">
        <v>140</v>
      </c>
      <c r="B201" s="98">
        <v>1029.7959519480935</v>
      </c>
      <c r="C201" s="98">
        <v>1026.3751889727225</v>
      </c>
      <c r="D201" s="98">
        <v>1076.8691897707008</v>
      </c>
      <c r="E201" s="98">
        <v>1083.8850711243606</v>
      </c>
      <c r="F201" s="98">
        <v>1106.6544000937615</v>
      </c>
      <c r="G201" s="98">
        <v>1092.7724834315702</v>
      </c>
      <c r="H201" s="98">
        <v>1125.3679853875308</v>
      </c>
      <c r="I201" s="98">
        <v>1079.9407759535809</v>
      </c>
      <c r="J201" s="98">
        <v>1174.3541701234644</v>
      </c>
      <c r="K201" s="98">
        <v>1256.4032888467789</v>
      </c>
      <c r="L201" s="98">
        <v>1193.6882721981419</v>
      </c>
      <c r="M201" s="98">
        <v>1002.607233949891</v>
      </c>
      <c r="N201" s="98">
        <v>900.68186588995536</v>
      </c>
      <c r="O201" s="98">
        <v>1343.7153098062731</v>
      </c>
      <c r="P201" s="98">
        <v>1324.2145703270999</v>
      </c>
      <c r="Q201" s="98">
        <v>1259.6012462539063</v>
      </c>
      <c r="R201" s="98">
        <v>1241.7760935724591</v>
      </c>
      <c r="S201" s="98">
        <v>1292.4104483551148</v>
      </c>
      <c r="T201" s="98">
        <v>1285.326181385811</v>
      </c>
      <c r="U201" s="98">
        <v>1297.308317873767</v>
      </c>
      <c r="V201" s="98">
        <v>1367.4459156502471</v>
      </c>
      <c r="W201" s="98">
        <v>1406.1736289320047</v>
      </c>
      <c r="X201" s="98">
        <v>1433.3284119380185</v>
      </c>
      <c r="Y201" s="98">
        <v>1455.0347059773769</v>
      </c>
      <c r="DA201" s="63" t="s">
        <v>2440</v>
      </c>
    </row>
    <row r="202" spans="1:105" ht="12" customHeight="1" x14ac:dyDescent="0.25">
      <c r="A202" s="100" t="s">
        <v>50</v>
      </c>
      <c r="B202" s="101">
        <v>206.19914283908602</v>
      </c>
      <c r="C202" s="101">
        <v>203.85991211126412</v>
      </c>
      <c r="D202" s="101">
        <v>219.72442057014294</v>
      </c>
      <c r="E202" s="101">
        <v>214.3857229541577</v>
      </c>
      <c r="F202" s="101">
        <v>223.3268142917056</v>
      </c>
      <c r="G202" s="101">
        <v>249.99902916552432</v>
      </c>
      <c r="H202" s="101">
        <v>230.89086993689662</v>
      </c>
      <c r="I202" s="101">
        <v>221.55282518017898</v>
      </c>
      <c r="J202" s="101">
        <v>236.67944190273269</v>
      </c>
      <c r="K202" s="101">
        <v>254.72810803615963</v>
      </c>
      <c r="L202" s="101">
        <v>239.99549236515176</v>
      </c>
      <c r="M202" s="101">
        <v>165.93999901560016</v>
      </c>
      <c r="N202" s="101">
        <v>9.0008863269000514</v>
      </c>
      <c r="O202" s="101">
        <v>251.66619782161291</v>
      </c>
      <c r="P202" s="101">
        <v>240.6304280763201</v>
      </c>
      <c r="Q202" s="101">
        <v>213.91792643673372</v>
      </c>
      <c r="R202" s="101">
        <v>236.41186457767083</v>
      </c>
      <c r="S202" s="101">
        <v>246.53401527284799</v>
      </c>
      <c r="T202" s="101">
        <v>226.27003960711158</v>
      </c>
      <c r="U202" s="101">
        <v>207.6787853174055</v>
      </c>
      <c r="V202" s="101">
        <v>208.45813985973368</v>
      </c>
      <c r="W202" s="101">
        <v>258.41851776375535</v>
      </c>
      <c r="X202" s="101">
        <v>267.72149821913035</v>
      </c>
      <c r="Y202" s="101">
        <v>230.49268312980973</v>
      </c>
      <c r="DA202" s="131" t="s">
        <v>2441</v>
      </c>
    </row>
    <row r="203" spans="1:105" ht="12" customHeight="1" x14ac:dyDescent="0.25">
      <c r="A203" s="103" t="s">
        <v>52</v>
      </c>
      <c r="B203" s="104">
        <v>823.59680910900727</v>
      </c>
      <c r="C203" s="104">
        <v>822.51527686145857</v>
      </c>
      <c r="D203" s="104">
        <v>857.14476920055768</v>
      </c>
      <c r="E203" s="104">
        <v>869.49934817020278</v>
      </c>
      <c r="F203" s="104">
        <v>883.32758580205586</v>
      </c>
      <c r="G203" s="104">
        <v>842.77345426604586</v>
      </c>
      <c r="H203" s="104">
        <v>894.47711545063407</v>
      </c>
      <c r="I203" s="104">
        <v>858.38795077340183</v>
      </c>
      <c r="J203" s="104">
        <v>937.67472822073171</v>
      </c>
      <c r="K203" s="104">
        <v>1001.6751808106192</v>
      </c>
      <c r="L203" s="104">
        <v>953.69277983298991</v>
      </c>
      <c r="M203" s="104">
        <v>836.66723493429095</v>
      </c>
      <c r="N203" s="104">
        <v>891.68097956305542</v>
      </c>
      <c r="O203" s="104">
        <v>1092.0491119846602</v>
      </c>
      <c r="P203" s="104">
        <v>1083.5841422507797</v>
      </c>
      <c r="Q203" s="104">
        <v>1045.6833198171723</v>
      </c>
      <c r="R203" s="104">
        <v>1005.3642289947882</v>
      </c>
      <c r="S203" s="104">
        <v>1045.8764330822667</v>
      </c>
      <c r="T203" s="104">
        <v>1059.0561417786996</v>
      </c>
      <c r="U203" s="104">
        <v>1089.6295325563617</v>
      </c>
      <c r="V203" s="104">
        <v>1158.9877757905135</v>
      </c>
      <c r="W203" s="104">
        <v>1147.7551111682496</v>
      </c>
      <c r="X203" s="104">
        <v>1165.6069137188879</v>
      </c>
      <c r="Y203" s="104">
        <v>1224.5420228475673</v>
      </c>
      <c r="DA203" s="132" t="s">
        <v>2442</v>
      </c>
    </row>
    <row r="204" spans="1:105" ht="12" customHeight="1" x14ac:dyDescent="0.25">
      <c r="A204" s="106" t="s">
        <v>122</v>
      </c>
      <c r="B204" s="101">
        <v>1045.262779779704</v>
      </c>
      <c r="C204" s="101">
        <v>1032.2930050476953</v>
      </c>
      <c r="D204" s="101">
        <v>1062.0033583231918</v>
      </c>
      <c r="E204" s="101">
        <v>1058.9621915772666</v>
      </c>
      <c r="F204" s="101">
        <v>1097.1665549069305</v>
      </c>
      <c r="G204" s="101">
        <v>1059.7852774645742</v>
      </c>
      <c r="H204" s="101">
        <v>1096.1902496483801</v>
      </c>
      <c r="I204" s="101">
        <v>1097.6369615306523</v>
      </c>
      <c r="J204" s="101">
        <v>1173.3878709771225</v>
      </c>
      <c r="K204" s="101">
        <v>1261.7483418293405</v>
      </c>
      <c r="L204" s="101">
        <v>1233.307995338608</v>
      </c>
      <c r="M204" s="101">
        <v>1225.9927622197772</v>
      </c>
      <c r="N204" s="101">
        <v>1182.7484827966812</v>
      </c>
      <c r="O204" s="101">
        <v>1220.6094721484783</v>
      </c>
      <c r="P204" s="101">
        <v>1241.3565438373553</v>
      </c>
      <c r="Q204" s="101">
        <v>1254.4033247614309</v>
      </c>
      <c r="R204" s="101">
        <v>1307.3842558501424</v>
      </c>
      <c r="S204" s="101">
        <v>1313.2230888914676</v>
      </c>
      <c r="T204" s="101">
        <v>1271.508891515706</v>
      </c>
      <c r="U204" s="101">
        <v>1290.8422633935008</v>
      </c>
      <c r="V204" s="101">
        <v>1306.5354976879282</v>
      </c>
      <c r="W204" s="101">
        <v>1402.178322524139</v>
      </c>
      <c r="X204" s="101">
        <v>1455.3360051575128</v>
      </c>
      <c r="Y204" s="101">
        <v>1428.0746962137034</v>
      </c>
      <c r="DA204" s="131" t="s">
        <v>2443</v>
      </c>
    </row>
    <row r="205" spans="1:105" ht="12" customHeight="1" x14ac:dyDescent="0.25">
      <c r="A205" s="107" t="s">
        <v>121</v>
      </c>
      <c r="B205" s="104">
        <v>1045.2627797797034</v>
      </c>
      <c r="C205" s="104">
        <v>1032.5550068685004</v>
      </c>
      <c r="D205" s="104">
        <v>1061.7915428289255</v>
      </c>
      <c r="E205" s="104">
        <v>1058.9770323706211</v>
      </c>
      <c r="F205" s="104">
        <v>1096.6375196085494</v>
      </c>
      <c r="G205" s="104">
        <v>1059.4470741634195</v>
      </c>
      <c r="H205" s="104">
        <v>1096.0428281402847</v>
      </c>
      <c r="I205" s="104">
        <v>1097.7398977081079</v>
      </c>
      <c r="J205" s="104">
        <v>1173.354160255773</v>
      </c>
      <c r="K205" s="104">
        <v>1261.5509328457995</v>
      </c>
      <c r="L205" s="104">
        <v>1232.9114604035817</v>
      </c>
      <c r="M205" s="104">
        <v>1225.257328748176</v>
      </c>
      <c r="N205" s="104">
        <v>1181.1961228734992</v>
      </c>
      <c r="O205" s="104">
        <v>1218.5077296155382</v>
      </c>
      <c r="P205" s="104">
        <v>1239.9839824920707</v>
      </c>
      <c r="Q205" s="104">
        <v>1258.2003392477313</v>
      </c>
      <c r="R205" s="104">
        <v>1312.756325876471</v>
      </c>
      <c r="S205" s="104">
        <v>1318.4859844344971</v>
      </c>
      <c r="T205" s="104">
        <v>1277.9570776741423</v>
      </c>
      <c r="U205" s="104">
        <v>1292.7412779626166</v>
      </c>
      <c r="V205" s="104">
        <v>1305.4560838416471</v>
      </c>
      <c r="W205" s="104">
        <v>1399.9399777685783</v>
      </c>
      <c r="X205" s="104">
        <v>1447.1822493210236</v>
      </c>
      <c r="Y205" s="104">
        <v>1424.215514257013</v>
      </c>
      <c r="DA205" s="132" t="s">
        <v>2444</v>
      </c>
    </row>
    <row r="206" spans="1:105" ht="12" customHeight="1" x14ac:dyDescent="0.25">
      <c r="A206" s="108" t="s">
        <v>53</v>
      </c>
      <c r="B206" s="98">
        <v>210.01670848485981</v>
      </c>
      <c r="C206" s="98">
        <v>205.34313908902809</v>
      </c>
      <c r="D206" s="98">
        <v>216.34967368636939</v>
      </c>
      <c r="E206" s="98">
        <v>208.34767930940768</v>
      </c>
      <c r="F206" s="98">
        <v>220.43242438332163</v>
      </c>
      <c r="G206" s="98">
        <v>240.89213432907607</v>
      </c>
      <c r="H206" s="98">
        <v>224.22113788981699</v>
      </c>
      <c r="I206" s="98">
        <v>227.14246166005864</v>
      </c>
      <c r="J206" s="98">
        <v>238.43476836073842</v>
      </c>
      <c r="K206" s="98">
        <v>258.54409736446934</v>
      </c>
      <c r="L206" s="98">
        <v>254.46086597445253</v>
      </c>
      <c r="M206" s="98">
        <v>247.36320640919271</v>
      </c>
      <c r="N206" s="98">
        <v>198.91053796261488</v>
      </c>
      <c r="O206" s="98">
        <v>224.09715272106158</v>
      </c>
      <c r="P206" s="98">
        <v>223.92046271307902</v>
      </c>
      <c r="Q206" s="98">
        <v>217.4627451862053</v>
      </c>
      <c r="R206" s="98">
        <v>255.03934638196876</v>
      </c>
      <c r="S206" s="98">
        <v>257.34757452355711</v>
      </c>
      <c r="T206" s="98">
        <v>229.43439100829997</v>
      </c>
      <c r="U206" s="98">
        <v>211.25996828189173</v>
      </c>
      <c r="V206" s="98">
        <v>200.7548989304801</v>
      </c>
      <c r="W206" s="98">
        <v>263.42474178725053</v>
      </c>
      <c r="X206" s="98">
        <v>276.05109994934469</v>
      </c>
      <c r="Y206" s="98">
        <v>222.50237032283894</v>
      </c>
      <c r="DA206" s="63" t="s">
        <v>2445</v>
      </c>
    </row>
    <row r="207" spans="1:105" ht="12" customHeight="1" x14ac:dyDescent="0.25">
      <c r="A207" s="108" t="s">
        <v>52</v>
      </c>
      <c r="B207" s="98">
        <v>835.24607129484355</v>
      </c>
      <c r="C207" s="98">
        <v>827.21186777947241</v>
      </c>
      <c r="D207" s="98">
        <v>845.44186914255613</v>
      </c>
      <c r="E207" s="98">
        <v>850.62935306121369</v>
      </c>
      <c r="F207" s="98">
        <v>876.20509522522786</v>
      </c>
      <c r="G207" s="98">
        <v>818.55493983434349</v>
      </c>
      <c r="H207" s="98">
        <v>871.82169025046744</v>
      </c>
      <c r="I207" s="98">
        <v>870.5974360480493</v>
      </c>
      <c r="J207" s="98">
        <v>934.91939189503455</v>
      </c>
      <c r="K207" s="98">
        <v>1003.00683548133</v>
      </c>
      <c r="L207" s="98">
        <v>978.45059442912918</v>
      </c>
      <c r="M207" s="98">
        <v>977.89412233898315</v>
      </c>
      <c r="N207" s="98">
        <v>982.28558491088415</v>
      </c>
      <c r="O207" s="98">
        <v>994.41057689447643</v>
      </c>
      <c r="P207" s="98">
        <v>1016.0635197789917</v>
      </c>
      <c r="Q207" s="98">
        <v>1040.7375940615259</v>
      </c>
      <c r="R207" s="98">
        <v>1057.7169794945021</v>
      </c>
      <c r="S207" s="98">
        <v>1061.13840991094</v>
      </c>
      <c r="T207" s="98">
        <v>1048.5226866658425</v>
      </c>
      <c r="U207" s="98">
        <v>1081.481309680725</v>
      </c>
      <c r="V207" s="98">
        <v>1104.701184911167</v>
      </c>
      <c r="W207" s="98">
        <v>1136.5152359813278</v>
      </c>
      <c r="X207" s="98">
        <v>1171.1311493716789</v>
      </c>
      <c r="Y207" s="98">
        <v>1201.713143934174</v>
      </c>
      <c r="DA207" s="63" t="s">
        <v>2446</v>
      </c>
    </row>
    <row r="208" spans="1:105" ht="12" customHeight="1" x14ac:dyDescent="0.25">
      <c r="A208" s="121" t="s">
        <v>54</v>
      </c>
      <c r="B208" s="122">
        <v>482.54365380954022</v>
      </c>
      <c r="C208" s="122">
        <v>470.26285609667389</v>
      </c>
      <c r="D208" s="122">
        <v>531.79631764506826</v>
      </c>
      <c r="E208" s="122">
        <v>515.1397299327823</v>
      </c>
      <c r="F208" s="122">
        <v>554.11654449371713</v>
      </c>
      <c r="G208" s="122">
        <v>541.88518837866491</v>
      </c>
      <c r="H208" s="122">
        <v>559.36534472974677</v>
      </c>
      <c r="I208" s="122">
        <v>534.47431363297142</v>
      </c>
      <c r="J208" s="122">
        <v>535.03141847465554</v>
      </c>
      <c r="K208" s="122">
        <v>563.18763828918452</v>
      </c>
      <c r="L208" s="122">
        <v>538.62474762164879</v>
      </c>
      <c r="M208" s="122">
        <v>511.13697815614483</v>
      </c>
      <c r="N208" s="122">
        <v>503.46195460889368</v>
      </c>
      <c r="O208" s="122">
        <v>552.75069369067751</v>
      </c>
      <c r="P208" s="122">
        <v>562.95530154856351</v>
      </c>
      <c r="Q208" s="122">
        <v>559.20708738603184</v>
      </c>
      <c r="R208" s="122">
        <v>585.76136593512138</v>
      </c>
      <c r="S208" s="122">
        <v>583.92010536046428</v>
      </c>
      <c r="T208" s="122">
        <v>597.31328289370833</v>
      </c>
      <c r="U208" s="122">
        <v>617.69768290789182</v>
      </c>
      <c r="V208" s="122">
        <v>705.90452742071921</v>
      </c>
      <c r="W208" s="122">
        <v>682.68430334633217</v>
      </c>
      <c r="X208" s="122">
        <v>693.44221286942548</v>
      </c>
      <c r="Y208" s="122">
        <v>580.89988226053742</v>
      </c>
      <c r="DA208" s="130" t="s">
        <v>2447</v>
      </c>
    </row>
    <row r="209" spans="1:105" ht="12" customHeight="1" x14ac:dyDescent="0.25">
      <c r="A209" s="97" t="s">
        <v>50</v>
      </c>
      <c r="B209" s="98">
        <v>482.9578465554423</v>
      </c>
      <c r="C209" s="98">
        <v>485.63440636636221</v>
      </c>
      <c r="D209" s="98">
        <v>515.56210707406592</v>
      </c>
      <c r="E209" s="98">
        <v>497.7856118268823</v>
      </c>
      <c r="F209" s="98">
        <v>569.09810643711126</v>
      </c>
      <c r="G209" s="98">
        <v>528.33083769042912</v>
      </c>
      <c r="H209" s="98">
        <v>530.02604832863346</v>
      </c>
      <c r="I209" s="98">
        <v>550.85850180229613</v>
      </c>
      <c r="J209" s="98">
        <v>556.55598043082898</v>
      </c>
      <c r="K209" s="98">
        <v>491.37866651481721</v>
      </c>
      <c r="L209" s="98">
        <v>610.7197414322369</v>
      </c>
      <c r="M209" s="98">
        <v>571.78413035875985</v>
      </c>
      <c r="N209" s="98">
        <v>179.50159320032483</v>
      </c>
      <c r="O209" s="98">
        <v>651.93570247508023</v>
      </c>
      <c r="P209" s="98">
        <v>633.2350594645759</v>
      </c>
      <c r="Q209" s="98">
        <v>554.38161699826901</v>
      </c>
      <c r="R209" s="98">
        <v>520.43071796803065</v>
      </c>
      <c r="S209" s="98">
        <v>517.12508390616154</v>
      </c>
      <c r="T209" s="98">
        <v>622.80843077857196</v>
      </c>
      <c r="U209" s="98">
        <v>644.14188169178931</v>
      </c>
      <c r="V209" s="98">
        <v>738.28112800159226</v>
      </c>
      <c r="W209" s="98">
        <v>710.58937224397494</v>
      </c>
      <c r="X209" s="98">
        <v>665.07158780778798</v>
      </c>
      <c r="Y209" s="98">
        <v>594.16487597259697</v>
      </c>
      <c r="DA209" s="63" t="s">
        <v>2448</v>
      </c>
    </row>
    <row r="210" spans="1:105" ht="12" customHeight="1" x14ac:dyDescent="0.25">
      <c r="A210" s="109" t="s">
        <v>120</v>
      </c>
      <c r="B210" s="33">
        <v>482.52506202625398</v>
      </c>
      <c r="C210" s="33">
        <v>469.58709506293434</v>
      </c>
      <c r="D210" s="33">
        <v>532.50557644053902</v>
      </c>
      <c r="E210" s="33">
        <v>515.86876809054661</v>
      </c>
      <c r="F210" s="33">
        <v>553.52179043008266</v>
      </c>
      <c r="G210" s="33">
        <v>542.41195398513821</v>
      </c>
      <c r="H210" s="33">
        <v>560.53008622007394</v>
      </c>
      <c r="I210" s="33">
        <v>533.80730609317425</v>
      </c>
      <c r="J210" s="33">
        <v>534.12186435791034</v>
      </c>
      <c r="K210" s="33">
        <v>566.25813767287468</v>
      </c>
      <c r="L210" s="33">
        <v>535.53086712312768</v>
      </c>
      <c r="M210" s="33">
        <v>508.39510936688231</v>
      </c>
      <c r="N210" s="33">
        <v>520.09047926528842</v>
      </c>
      <c r="O210" s="33">
        <v>545.13378635324227</v>
      </c>
      <c r="P210" s="33">
        <v>556.30073822049019</v>
      </c>
      <c r="Q210" s="33">
        <v>559.72717088611876</v>
      </c>
      <c r="R210" s="33">
        <v>593.3804798995111</v>
      </c>
      <c r="S210" s="33">
        <v>593.06104721991392</v>
      </c>
      <c r="T210" s="33">
        <v>593.04138537943356</v>
      </c>
      <c r="U210" s="33">
        <v>612.24778763215477</v>
      </c>
      <c r="V210" s="33">
        <v>697.93588693833635</v>
      </c>
      <c r="W210" s="33">
        <v>675.3982648098912</v>
      </c>
      <c r="X210" s="33">
        <v>700.24896032748029</v>
      </c>
      <c r="Y210" s="33">
        <v>577.76736538424461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1905.7849938990082</v>
      </c>
      <c r="C212" s="117">
        <f t="shared" si="101"/>
        <v>2139.5006950930883</v>
      </c>
      <c r="D212" s="117">
        <f t="shared" si="101"/>
        <v>1899.6002804875459</v>
      </c>
      <c r="E212" s="117">
        <f t="shared" si="101"/>
        <v>2236.5745131593308</v>
      </c>
      <c r="F212" s="117">
        <f t="shared" si="101"/>
        <v>2482.9907145525217</v>
      </c>
      <c r="G212" s="117">
        <f t="shared" si="101"/>
        <v>2468.3351675557406</v>
      </c>
      <c r="H212" s="117">
        <f t="shared" si="101"/>
        <v>2426.3423679837106</v>
      </c>
      <c r="I212" s="117">
        <f t="shared" si="101"/>
        <v>2294.817422460962</v>
      </c>
      <c r="J212" s="117">
        <f t="shared" si="101"/>
        <v>2247.9790831871992</v>
      </c>
      <c r="K212" s="117">
        <f t="shared" si="101"/>
        <v>1735.4218901613274</v>
      </c>
      <c r="L212" s="117">
        <f t="shared" si="101"/>
        <v>1969.0259535852563</v>
      </c>
      <c r="M212" s="117">
        <f t="shared" si="101"/>
        <v>1582.8365989331714</v>
      </c>
      <c r="N212" s="117">
        <f t="shared" si="101"/>
        <v>636.90469850784689</v>
      </c>
      <c r="O212" s="117">
        <f t="shared" si="101"/>
        <v>1760.9719037655168</v>
      </c>
      <c r="P212" s="117">
        <f t="shared" si="101"/>
        <v>2619.5569368340907</v>
      </c>
      <c r="Q212" s="117">
        <f t="shared" si="101"/>
        <v>2256.0951322084265</v>
      </c>
      <c r="R212" s="117">
        <f t="shared" ref="R212:V212" si="102">R213+R216+R218+R227</f>
        <v>2147.3464502652373</v>
      </c>
      <c r="S212" s="117">
        <f t="shared" si="102"/>
        <v>2141.6664936275174</v>
      </c>
      <c r="T212" s="117">
        <f t="shared" si="102"/>
        <v>1609.5897618155536</v>
      </c>
      <c r="U212" s="117">
        <f t="shared" si="102"/>
        <v>1167.9026930242158</v>
      </c>
      <c r="V212" s="117">
        <f t="shared" si="102"/>
        <v>481.55520843071162</v>
      </c>
      <c r="W212" s="117">
        <f t="shared" ref="W212:Y212" si="103">W213+W216+W218+W227</f>
        <v>1549.8727278573942</v>
      </c>
      <c r="X212" s="117">
        <f t="shared" si="103"/>
        <v>1559.0026717064864</v>
      </c>
      <c r="Y212" s="117">
        <f t="shared" si="103"/>
        <v>1297.962263816024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1894.4775330350685</v>
      </c>
      <c r="C213" s="122">
        <f t="shared" si="104"/>
        <v>2128.2496313264414</v>
      </c>
      <c r="D213" s="122">
        <f t="shared" si="104"/>
        <v>1887.7254843518178</v>
      </c>
      <c r="E213" s="122">
        <f t="shared" si="104"/>
        <v>2225.1236727221217</v>
      </c>
      <c r="F213" s="122">
        <f t="shared" si="104"/>
        <v>2470.8578710856891</v>
      </c>
      <c r="G213" s="122">
        <f t="shared" si="104"/>
        <v>2457.22056413886</v>
      </c>
      <c r="H213" s="122">
        <f t="shared" si="104"/>
        <v>2415.3842249675622</v>
      </c>
      <c r="I213" s="122">
        <f t="shared" si="104"/>
        <v>2283.8389315136674</v>
      </c>
      <c r="J213" s="122">
        <f t="shared" si="104"/>
        <v>2236.7103054933623</v>
      </c>
      <c r="K213" s="122">
        <f t="shared" si="104"/>
        <v>1725.2337505299174</v>
      </c>
      <c r="L213" s="122">
        <f t="shared" si="104"/>
        <v>1957.2919040627696</v>
      </c>
      <c r="M213" s="122">
        <f t="shared" si="104"/>
        <v>1571.7907584895627</v>
      </c>
      <c r="N213" s="122">
        <f t="shared" si="104"/>
        <v>632.29235432651421</v>
      </c>
      <c r="O213" s="122">
        <f t="shared" si="104"/>
        <v>1740.9978815553636</v>
      </c>
      <c r="P213" s="122">
        <f t="shared" si="104"/>
        <v>2596.2817914603479</v>
      </c>
      <c r="Q213" s="122">
        <f t="shared" si="104"/>
        <v>2233.2682054720185</v>
      </c>
      <c r="R213" s="122">
        <f t="shared" ref="R213:V213" si="105">SUM(R214:R215)</f>
        <v>2124.4458625741922</v>
      </c>
      <c r="S213" s="122">
        <f t="shared" si="105"/>
        <v>2115.7280729827489</v>
      </c>
      <c r="T213" s="122">
        <f t="shared" si="105"/>
        <v>1573.3853358610363</v>
      </c>
      <c r="U213" s="122">
        <f t="shared" si="105"/>
        <v>1123.9707326556379</v>
      </c>
      <c r="V213" s="122">
        <f t="shared" si="105"/>
        <v>424.56215246861268</v>
      </c>
      <c r="W213" s="122">
        <f t="shared" ref="W213:Y213" si="106">SUM(W214:W215)</f>
        <v>1492.8952277178921</v>
      </c>
      <c r="X213" s="122">
        <f t="shared" si="106"/>
        <v>1509.4150295166739</v>
      </c>
      <c r="Y213" s="122">
        <f t="shared" si="106"/>
        <v>1254.2320189867194</v>
      </c>
      <c r="DA213" s="130" t="s">
        <v>2601</v>
      </c>
    </row>
    <row r="214" spans="1:105" ht="12" customHeight="1" x14ac:dyDescent="0.25">
      <c r="A214" s="97" t="s">
        <v>74</v>
      </c>
      <c r="B214" s="98">
        <v>1894.4775330350685</v>
      </c>
      <c r="C214" s="98">
        <v>2128.2496313264414</v>
      </c>
      <c r="D214" s="98">
        <v>1887.7254843518178</v>
      </c>
      <c r="E214" s="98">
        <v>2225.1236727221217</v>
      </c>
      <c r="F214" s="98">
        <v>2470.8578710856891</v>
      </c>
      <c r="G214" s="98">
        <v>2457.22056413886</v>
      </c>
      <c r="H214" s="98">
        <v>2415.3842249675622</v>
      </c>
      <c r="I214" s="98">
        <v>2283.8389315136674</v>
      </c>
      <c r="J214" s="98">
        <v>2236.7103054933623</v>
      </c>
      <c r="K214" s="98">
        <v>1725.2337505299174</v>
      </c>
      <c r="L214" s="98">
        <v>1957.2919040627696</v>
      </c>
      <c r="M214" s="98">
        <v>1571.7907584895627</v>
      </c>
      <c r="N214" s="98">
        <v>632.29235432651421</v>
      </c>
      <c r="O214" s="98">
        <v>1740.9978815553636</v>
      </c>
      <c r="P214" s="98">
        <v>2596.2817914603479</v>
      </c>
      <c r="Q214" s="98">
        <v>2233.2682054720185</v>
      </c>
      <c r="R214" s="98">
        <v>2124.4458625741922</v>
      </c>
      <c r="S214" s="98">
        <v>2115.7280729827489</v>
      </c>
      <c r="T214" s="98">
        <v>1573.3853358610363</v>
      </c>
      <c r="U214" s="98">
        <v>1123.9707326556379</v>
      </c>
      <c r="V214" s="98">
        <v>424.56215246861268</v>
      </c>
      <c r="W214" s="98">
        <v>1492.8952277178921</v>
      </c>
      <c r="X214" s="98">
        <v>1509.4150295166739</v>
      </c>
      <c r="Y214" s="98">
        <v>1254.2320189867194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3.1624396094564404</v>
      </c>
      <c r="C218" s="122">
        <v>3.2275886031273822</v>
      </c>
      <c r="D218" s="122">
        <v>3.4088690883531343</v>
      </c>
      <c r="E218" s="122">
        <v>3.587258779733367</v>
      </c>
      <c r="F218" s="122">
        <v>3.6385186192447514</v>
      </c>
      <c r="G218" s="122">
        <v>3.4159699531352268</v>
      </c>
      <c r="H218" s="122">
        <v>3.1104575558159495</v>
      </c>
      <c r="I218" s="122">
        <v>2.6396979659709441</v>
      </c>
      <c r="J218" s="122">
        <v>2.5414966298757102</v>
      </c>
      <c r="K218" s="122">
        <v>2.3998609418804193</v>
      </c>
      <c r="L218" s="122">
        <v>2.0274107300047812</v>
      </c>
      <c r="M218" s="122">
        <v>1.5019856457431693</v>
      </c>
      <c r="N218" s="122">
        <v>1.234011756428361</v>
      </c>
      <c r="O218" s="122">
        <v>2.0693756958541116</v>
      </c>
      <c r="P218" s="122">
        <v>2.1928345748393014</v>
      </c>
      <c r="Q218" s="122">
        <v>2.0808931078074826</v>
      </c>
      <c r="R218" s="122">
        <v>2.0200513052983085</v>
      </c>
      <c r="S218" s="122">
        <v>2.1093632410095977</v>
      </c>
      <c r="T218" s="122">
        <v>2.1568067013248156</v>
      </c>
      <c r="U218" s="122">
        <v>2.2723363323227406</v>
      </c>
      <c r="V218" s="122">
        <v>2.2718974257416726</v>
      </c>
      <c r="W218" s="122">
        <v>2.1973246312024939</v>
      </c>
      <c r="X218" s="122">
        <v>1.9916951302802726</v>
      </c>
      <c r="Y218" s="122">
        <v>1.8778838217323268</v>
      </c>
      <c r="DA218" s="130" t="s">
        <v>2606</v>
      </c>
    </row>
    <row r="219" spans="1:105" ht="12" customHeight="1" x14ac:dyDescent="0.25">
      <c r="A219" s="97" t="s">
        <v>141</v>
      </c>
      <c r="B219" s="98">
        <v>448.61395968054393</v>
      </c>
      <c r="C219" s="98">
        <v>445.41636834388038</v>
      </c>
      <c r="D219" s="98">
        <v>466.85049727283922</v>
      </c>
      <c r="E219" s="98">
        <v>466.64207421592693</v>
      </c>
      <c r="F219" s="98">
        <v>472.14151731326785</v>
      </c>
      <c r="G219" s="98">
        <v>461.38300239550102</v>
      </c>
      <c r="H219" s="98">
        <v>468.89561270778643</v>
      </c>
      <c r="I219" s="98">
        <v>446.74140521885317</v>
      </c>
      <c r="J219" s="98">
        <v>484.17924121548083</v>
      </c>
      <c r="K219" s="98">
        <v>515.19199782881458</v>
      </c>
      <c r="L219" s="98">
        <v>485.96635190285014</v>
      </c>
      <c r="M219" s="98">
        <v>403.20069914374494</v>
      </c>
      <c r="N219" s="98">
        <v>355.11119947496792</v>
      </c>
      <c r="O219" s="98">
        <v>521.07441380666194</v>
      </c>
      <c r="P219" s="98">
        <v>500.20197778256193</v>
      </c>
      <c r="Q219" s="98">
        <v>468.35643460901815</v>
      </c>
      <c r="R219" s="98">
        <v>454.66054376148787</v>
      </c>
      <c r="S219" s="98">
        <v>462.1267490301239</v>
      </c>
      <c r="T219" s="98">
        <v>448.28699240711649</v>
      </c>
      <c r="U219" s="98">
        <v>438.18597194029701</v>
      </c>
      <c r="V219" s="98">
        <v>436.25398145291899</v>
      </c>
      <c r="W219" s="98">
        <v>434.03671539133597</v>
      </c>
      <c r="X219" s="98">
        <v>440.44807015328189</v>
      </c>
      <c r="Y219" s="98">
        <v>441.47940057575801</v>
      </c>
      <c r="DA219" s="63" t="s">
        <v>2607</v>
      </c>
    </row>
    <row r="220" spans="1:105" ht="12" customHeight="1" x14ac:dyDescent="0.25">
      <c r="A220" s="97" t="s">
        <v>140</v>
      </c>
      <c r="B220" s="98">
        <v>89.827323341856655</v>
      </c>
      <c r="C220" s="98">
        <v>88.33106854336566</v>
      </c>
      <c r="D220" s="98">
        <v>95.119324788226592</v>
      </c>
      <c r="E220" s="98">
        <v>92.106330496131605</v>
      </c>
      <c r="F220" s="98">
        <v>95.6794761806065</v>
      </c>
      <c r="G220" s="98">
        <v>105.94147849668207</v>
      </c>
      <c r="H220" s="98">
        <v>95.694618091230751</v>
      </c>
      <c r="I220" s="98">
        <v>91.824388718552939</v>
      </c>
      <c r="J220" s="98">
        <v>97.715870708843227</v>
      </c>
      <c r="K220" s="98">
        <v>105.1674732315745</v>
      </c>
      <c r="L220" s="98">
        <v>98.709427938345939</v>
      </c>
      <c r="M220" s="98">
        <v>68.250625099232025</v>
      </c>
      <c r="N220" s="98">
        <v>3.6927282549344898</v>
      </c>
      <c r="O220" s="98">
        <v>92.08211582272385</v>
      </c>
      <c r="P220" s="98">
        <v>88.044239315369978</v>
      </c>
      <c r="Q220" s="98">
        <v>78.270405200251275</v>
      </c>
      <c r="R220" s="98">
        <v>86.500709607961753</v>
      </c>
      <c r="S220" s="98">
        <v>90.204302147429615</v>
      </c>
      <c r="T220" s="98">
        <v>82.789918450164762</v>
      </c>
      <c r="U220" s="98">
        <v>75.987566582442426</v>
      </c>
      <c r="V220" s="98">
        <v>63.38498924073005</v>
      </c>
      <c r="W220" s="98">
        <v>78.576231079691311</v>
      </c>
      <c r="X220" s="98">
        <v>80.75142076531418</v>
      </c>
      <c r="Y220" s="98">
        <v>69.300296916550607</v>
      </c>
      <c r="DA220" s="63" t="s">
        <v>2608</v>
      </c>
    </row>
    <row r="221" spans="1:105" ht="12" customHeight="1" x14ac:dyDescent="0.25">
      <c r="A221" s="100" t="s">
        <v>50</v>
      </c>
      <c r="B221" s="101">
        <v>89.827323341856655</v>
      </c>
      <c r="C221" s="101">
        <v>88.33106854336566</v>
      </c>
      <c r="D221" s="101">
        <v>95.119324788226592</v>
      </c>
      <c r="E221" s="101">
        <v>92.106330496131605</v>
      </c>
      <c r="F221" s="101">
        <v>95.6794761806065</v>
      </c>
      <c r="G221" s="101">
        <v>105.94147849668207</v>
      </c>
      <c r="H221" s="101">
        <v>95.694618091230751</v>
      </c>
      <c r="I221" s="101">
        <v>91.824388718552939</v>
      </c>
      <c r="J221" s="101">
        <v>97.715870708843227</v>
      </c>
      <c r="K221" s="101">
        <v>105.1674732315745</v>
      </c>
      <c r="L221" s="101">
        <v>98.709427938345939</v>
      </c>
      <c r="M221" s="101">
        <v>68.250625099232025</v>
      </c>
      <c r="N221" s="101">
        <v>3.6927282549344898</v>
      </c>
      <c r="O221" s="101">
        <v>92.08211582272385</v>
      </c>
      <c r="P221" s="101">
        <v>88.044239315369978</v>
      </c>
      <c r="Q221" s="101">
        <v>78.270405200251275</v>
      </c>
      <c r="R221" s="101">
        <v>86.500709607961753</v>
      </c>
      <c r="S221" s="101">
        <v>90.204302147429615</v>
      </c>
      <c r="T221" s="101">
        <v>82.789918450164762</v>
      </c>
      <c r="U221" s="101">
        <v>75.987566582442426</v>
      </c>
      <c r="V221" s="101">
        <v>63.38498924073005</v>
      </c>
      <c r="W221" s="101">
        <v>78.576231079691311</v>
      </c>
      <c r="X221" s="101">
        <v>80.75142076531418</v>
      </c>
      <c r="Y221" s="101">
        <v>69.300296916550607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8.1450212544832983</v>
      </c>
      <c r="C227" s="122">
        <v>8.0234751635191905</v>
      </c>
      <c r="D227" s="122">
        <v>8.4659270473748638</v>
      </c>
      <c r="E227" s="122">
        <v>7.8635816574757778</v>
      </c>
      <c r="F227" s="122">
        <v>8.4943248475880608</v>
      </c>
      <c r="G227" s="122">
        <v>7.6986334637456242</v>
      </c>
      <c r="H227" s="122">
        <v>7.8476854603321673</v>
      </c>
      <c r="I227" s="122">
        <v>8.3387929813240742</v>
      </c>
      <c r="J227" s="122">
        <v>8.7272810639608522</v>
      </c>
      <c r="K227" s="122">
        <v>7.7882786895295979</v>
      </c>
      <c r="L227" s="122">
        <v>9.7066387924818898</v>
      </c>
      <c r="M227" s="122">
        <v>9.543854797865496</v>
      </c>
      <c r="N227" s="122">
        <v>3.3783324249043774</v>
      </c>
      <c r="O227" s="122">
        <v>17.904646514298868</v>
      </c>
      <c r="P227" s="122">
        <v>21.082310798903546</v>
      </c>
      <c r="Q227" s="122">
        <v>20.746033628600454</v>
      </c>
      <c r="R227" s="122">
        <v>20.880536385746897</v>
      </c>
      <c r="S227" s="122">
        <v>23.829057403758561</v>
      </c>
      <c r="T227" s="122">
        <v>34.047619253192572</v>
      </c>
      <c r="U227" s="122">
        <v>41.659624036255195</v>
      </c>
      <c r="V227" s="122">
        <v>54.721158536357258</v>
      </c>
      <c r="W227" s="122">
        <v>54.780175508299557</v>
      </c>
      <c r="X227" s="122">
        <v>47.59594705953203</v>
      </c>
      <c r="Y227" s="122">
        <v>41.852361007572178</v>
      </c>
      <c r="DA227" s="130" t="s">
        <v>2615</v>
      </c>
    </row>
    <row r="228" spans="1:105" ht="12" customHeight="1" x14ac:dyDescent="0.25">
      <c r="A228" s="97" t="s">
        <v>50</v>
      </c>
      <c r="B228" s="98">
        <v>189.60199431039817</v>
      </c>
      <c r="C228" s="98">
        <v>190.53363135159887</v>
      </c>
      <c r="D228" s="98">
        <v>202.2423641440727</v>
      </c>
      <c r="E228" s="98">
        <v>195.04929116505087</v>
      </c>
      <c r="F228" s="98">
        <v>222.46218425787103</v>
      </c>
      <c r="G228" s="98">
        <v>205.79428835363018</v>
      </c>
      <c r="H228" s="98">
        <v>205.52723211983883</v>
      </c>
      <c r="I228" s="98">
        <v>213.17059046388977</v>
      </c>
      <c r="J228" s="98">
        <v>215.25803993993543</v>
      </c>
      <c r="K228" s="98">
        <v>189.93073003084888</v>
      </c>
      <c r="L228" s="98">
        <v>235.89509823688684</v>
      </c>
      <c r="M228" s="98">
        <v>220.643531336899</v>
      </c>
      <c r="N228" s="98">
        <v>69.195704437485659</v>
      </c>
      <c r="O228" s="98">
        <v>251.05340927715849</v>
      </c>
      <c r="P228" s="98">
        <v>243.73549271490668</v>
      </c>
      <c r="Q228" s="98">
        <v>213.23314564352816</v>
      </c>
      <c r="R228" s="98">
        <v>199.92221739445458</v>
      </c>
      <c r="S228" s="98">
        <v>197.95360878950382</v>
      </c>
      <c r="T228" s="98">
        <v>237.24750527270439</v>
      </c>
      <c r="U228" s="98">
        <v>243.80210999955986</v>
      </c>
      <c r="V228" s="98">
        <v>277.05332387511305</v>
      </c>
      <c r="W228" s="98">
        <v>264.58479898628417</v>
      </c>
      <c r="X228" s="98">
        <v>245.97656523298915</v>
      </c>
      <c r="Y228" s="98">
        <v>219.0808732629794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128.16594070881141</v>
      </c>
      <c r="C231" s="118">
        <f t="shared" si="108"/>
        <v>140.68043206965862</v>
      </c>
      <c r="D231" s="118">
        <f t="shared" si="108"/>
        <v>128.81295157580345</v>
      </c>
      <c r="E231" s="118">
        <f t="shared" si="108"/>
        <v>146.8003460231343</v>
      </c>
      <c r="F231" s="118">
        <f t="shared" si="108"/>
        <v>158.18107293054166</v>
      </c>
      <c r="G231" s="118">
        <f t="shared" si="108"/>
        <v>155.82361792157593</v>
      </c>
      <c r="H231" s="118">
        <f t="shared" si="108"/>
        <v>153.29516704755045</v>
      </c>
      <c r="I231" s="118">
        <f t="shared" si="108"/>
        <v>145.83612709946212</v>
      </c>
      <c r="J231" s="118">
        <f t="shared" si="108"/>
        <v>143.37805794305024</v>
      </c>
      <c r="K231" s="118">
        <f t="shared" si="108"/>
        <v>117.40404867287235</v>
      </c>
      <c r="L231" s="118">
        <f t="shared" si="108"/>
        <v>128.87764391517345</v>
      </c>
      <c r="M231" s="118">
        <f t="shared" si="108"/>
        <v>108.34178938648212</v>
      </c>
      <c r="N231" s="118">
        <f t="shared" si="108"/>
        <v>62.40235339065412</v>
      </c>
      <c r="O231" s="118">
        <f t="shared" si="108"/>
        <v>116.0480351902614</v>
      </c>
      <c r="P231" s="118">
        <f t="shared" si="108"/>
        <v>157.11187590096529</v>
      </c>
      <c r="Q231" s="118">
        <f t="shared" si="108"/>
        <v>139.11421746534069</v>
      </c>
      <c r="R231" s="118">
        <f t="shared" ref="R231:V231" si="109">R232+R235+R237+R246</f>
        <v>134.88750722168388</v>
      </c>
      <c r="S231" s="118">
        <f t="shared" si="109"/>
        <v>133.38522867716438</v>
      </c>
      <c r="T231" s="118">
        <f t="shared" si="109"/>
        <v>104.29705914648498</v>
      </c>
      <c r="U231" s="118">
        <f t="shared" si="109"/>
        <v>83.721162637143237</v>
      </c>
      <c r="V231" s="118">
        <f t="shared" si="109"/>
        <v>49.788168857792428</v>
      </c>
      <c r="W231" s="118">
        <f t="shared" ref="W231:Y231" si="110">W232+W235+W237+W246</f>
        <v>99.5089307848705</v>
      </c>
      <c r="X231" s="118">
        <f t="shared" si="110"/>
        <v>98.623611785487739</v>
      </c>
      <c r="Y231" s="118">
        <f t="shared" si="110"/>
        <v>85.610521673799838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101.01507240855528</v>
      </c>
      <c r="C232" s="123">
        <f t="shared" si="111"/>
        <v>113.12927403250528</v>
      </c>
      <c r="D232" s="123">
        <f t="shared" si="111"/>
        <v>100.04795006004258</v>
      </c>
      <c r="E232" s="123">
        <f t="shared" si="111"/>
        <v>117.47270900506489</v>
      </c>
      <c r="F232" s="123">
        <f t="shared" si="111"/>
        <v>129.80739120219451</v>
      </c>
      <c r="G232" s="123">
        <f t="shared" si="111"/>
        <v>128.64834974428194</v>
      </c>
      <c r="H232" s="123">
        <f t="shared" si="111"/>
        <v>125.91477327854162</v>
      </c>
      <c r="I232" s="123">
        <f t="shared" si="111"/>
        <v>118.39532563430384</v>
      </c>
      <c r="J232" s="123">
        <f t="shared" si="111"/>
        <v>115.24204881975209</v>
      </c>
      <c r="K232" s="123">
        <f t="shared" si="111"/>
        <v>88.367617475430094</v>
      </c>
      <c r="L232" s="123">
        <f t="shared" si="111"/>
        <v>99.626458402536841</v>
      </c>
      <c r="M232" s="123">
        <f t="shared" si="111"/>
        <v>79.523293723549827</v>
      </c>
      <c r="N232" s="123">
        <f t="shared" si="111"/>
        <v>31.762438646508691</v>
      </c>
      <c r="O232" s="123">
        <f t="shared" si="111"/>
        <v>86.807594305341794</v>
      </c>
      <c r="P232" s="123">
        <f t="shared" si="111"/>
        <v>128.48650838617394</v>
      </c>
      <c r="Q232" s="123">
        <f t="shared" si="111"/>
        <v>109.69077300953043</v>
      </c>
      <c r="R232" s="123">
        <f t="shared" ref="R232:V232" si="112">SUM(R233:R234)</f>
        <v>103.69118471170356</v>
      </c>
      <c r="S232" s="123">
        <f t="shared" si="112"/>
        <v>102.50959924913826</v>
      </c>
      <c r="T232" s="123">
        <f t="shared" si="112"/>
        <v>75.683396612229942</v>
      </c>
      <c r="U232" s="123">
        <f t="shared" si="112"/>
        <v>53.665070275765942</v>
      </c>
      <c r="V232" s="123">
        <f t="shared" si="112"/>
        <v>20.120509035822916</v>
      </c>
      <c r="W232" s="123">
        <f t="shared" ref="W232:Y232" si="113">SUM(W233:W234)</f>
        <v>70.266418325359155</v>
      </c>
      <c r="X232" s="123">
        <f t="shared" si="113"/>
        <v>70.529412011651061</v>
      </c>
      <c r="Y232" s="123">
        <f t="shared" si="113"/>
        <v>58.195258584657459</v>
      </c>
      <c r="DA232" s="130" t="s">
        <v>2769</v>
      </c>
    </row>
    <row r="233" spans="1:105" ht="12" customHeight="1" x14ac:dyDescent="0.25">
      <c r="A233" s="97" t="s">
        <v>74</v>
      </c>
      <c r="B233" s="99">
        <v>99.847042593335175</v>
      </c>
      <c r="C233" s="99">
        <v>111.87468214742132</v>
      </c>
      <c r="D233" s="99">
        <v>98.905834252152232</v>
      </c>
      <c r="E233" s="99">
        <v>116.20812983436893</v>
      </c>
      <c r="F233" s="99">
        <v>128.32016327382163</v>
      </c>
      <c r="G233" s="99">
        <v>127.1941818487372</v>
      </c>
      <c r="H233" s="99">
        <v>124.50819086336297</v>
      </c>
      <c r="I233" s="99">
        <v>117.13546518648077</v>
      </c>
      <c r="J233" s="99">
        <v>113.98297436054148</v>
      </c>
      <c r="K233" s="99">
        <v>87.328633329119839</v>
      </c>
      <c r="L233" s="99">
        <v>98.486725043503853</v>
      </c>
      <c r="M233" s="99">
        <v>78.58495078462289</v>
      </c>
      <c r="N233" s="99">
        <v>31.416105628082981</v>
      </c>
      <c r="O233" s="99">
        <v>85.729718759274832</v>
      </c>
      <c r="P233" s="99">
        <v>126.82619665966061</v>
      </c>
      <c r="Q233" s="99">
        <v>108.34144835229716</v>
      </c>
      <c r="R233" s="99">
        <v>102.41855165628769</v>
      </c>
      <c r="S233" s="99">
        <v>101.25129295301055</v>
      </c>
      <c r="T233" s="99">
        <v>74.755973684992412</v>
      </c>
      <c r="U233" s="99">
        <v>53.007924135714497</v>
      </c>
      <c r="V233" s="99">
        <v>19.872017557857969</v>
      </c>
      <c r="W233" s="99">
        <v>69.374939440769182</v>
      </c>
      <c r="X233" s="99">
        <v>69.585611323197156</v>
      </c>
      <c r="Y233" s="99">
        <v>57.395759120274207</v>
      </c>
      <c r="DA233" s="63" t="s">
        <v>2770</v>
      </c>
    </row>
    <row r="234" spans="1:105" ht="12" customHeight="1" x14ac:dyDescent="0.25">
      <c r="A234" s="97" t="s">
        <v>53</v>
      </c>
      <c r="B234" s="99">
        <v>1.1680298152201085</v>
      </c>
      <c r="C234" s="99">
        <v>1.2545918850839513</v>
      </c>
      <c r="D234" s="99">
        <v>1.1421158078903557</v>
      </c>
      <c r="E234" s="99">
        <v>1.2645791706959555</v>
      </c>
      <c r="F234" s="99">
        <v>1.4872279283728715</v>
      </c>
      <c r="G234" s="99">
        <v>1.4541678955447386</v>
      </c>
      <c r="H234" s="99">
        <v>1.4065824151786464</v>
      </c>
      <c r="I234" s="99">
        <v>1.2598604478230779</v>
      </c>
      <c r="J234" s="99">
        <v>1.2590744592106038</v>
      </c>
      <c r="K234" s="99">
        <v>1.0389841463102594</v>
      </c>
      <c r="L234" s="99">
        <v>1.1397333590329812</v>
      </c>
      <c r="M234" s="99">
        <v>0.93834293892693688</v>
      </c>
      <c r="N234" s="99">
        <v>0.34633301842571046</v>
      </c>
      <c r="O234" s="99">
        <v>1.0778755460669693</v>
      </c>
      <c r="P234" s="99">
        <v>1.6603117265133329</v>
      </c>
      <c r="Q234" s="99">
        <v>1.3493246572332747</v>
      </c>
      <c r="R234" s="99">
        <v>1.2726330554158714</v>
      </c>
      <c r="S234" s="99">
        <v>1.2583062961277118</v>
      </c>
      <c r="T234" s="99">
        <v>0.9274229272375345</v>
      </c>
      <c r="U234" s="99">
        <v>0.65714614005144645</v>
      </c>
      <c r="V234" s="99">
        <v>0.24849147796494819</v>
      </c>
      <c r="W234" s="99">
        <v>0.89147888458996816</v>
      </c>
      <c r="X234" s="99">
        <v>0.94380068845390175</v>
      </c>
      <c r="Y234" s="99">
        <v>0.79949946438325181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2.4116515768747586</v>
      </c>
      <c r="C235" s="123">
        <f t="shared" si="114"/>
        <v>3.3452507699970071</v>
      </c>
      <c r="D235" s="123">
        <f t="shared" si="114"/>
        <v>3.1521008337569159</v>
      </c>
      <c r="E235" s="123">
        <f t="shared" si="114"/>
        <v>4.2444597169467393</v>
      </c>
      <c r="F235" s="123">
        <f t="shared" si="114"/>
        <v>2.1745438921730766</v>
      </c>
      <c r="G235" s="123">
        <f t="shared" si="114"/>
        <v>1.8338324777871076</v>
      </c>
      <c r="H235" s="123">
        <f t="shared" si="114"/>
        <v>1.6285360250455621</v>
      </c>
      <c r="I235" s="123">
        <f t="shared" si="114"/>
        <v>2.4735671567105171</v>
      </c>
      <c r="J235" s="123">
        <f t="shared" si="114"/>
        <v>2.4981986616509086</v>
      </c>
      <c r="K235" s="123">
        <f t="shared" si="114"/>
        <v>1.9145222655583174</v>
      </c>
      <c r="L235" s="123">
        <f t="shared" si="114"/>
        <v>3.1766890571585482</v>
      </c>
      <c r="M235" s="123">
        <f t="shared" si="114"/>
        <v>3.5075328658143823</v>
      </c>
      <c r="N235" s="123">
        <f t="shared" si="114"/>
        <v>6.5801961696394304</v>
      </c>
      <c r="O235" s="123">
        <f t="shared" si="114"/>
        <v>3.9465105697037055</v>
      </c>
      <c r="P235" s="123">
        <f t="shared" si="114"/>
        <v>3.2077780911270923</v>
      </c>
      <c r="Q235" s="123">
        <f t="shared" si="114"/>
        <v>4.2846109232033109</v>
      </c>
      <c r="R235" s="123">
        <f t="shared" si="114"/>
        <v>5.1926467987803395</v>
      </c>
      <c r="S235" s="123">
        <f t="shared" si="114"/>
        <v>5.2534925202499281</v>
      </c>
      <c r="T235" s="123">
        <f t="shared" si="114"/>
        <v>3.7649449024377404</v>
      </c>
      <c r="U235" s="123">
        <f t="shared" si="114"/>
        <v>5.1999276084589976</v>
      </c>
      <c r="V235" s="123">
        <f t="shared" si="114"/>
        <v>3.9646779307275346</v>
      </c>
      <c r="W235" s="123">
        <f t="shared" si="114"/>
        <v>3.2085546230295301</v>
      </c>
      <c r="X235" s="123">
        <f t="shared" si="114"/>
        <v>2.3919396422794108</v>
      </c>
      <c r="Y235" s="123">
        <f t="shared" si="114"/>
        <v>4.0186990017082769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2.4116515768747586</v>
      </c>
      <c r="C236" s="99">
        <f>RES_hhdet_fecs!C29</f>
        <v>3.3452507699970071</v>
      </c>
      <c r="D236" s="99">
        <f>RES_hhdet_fecs!D29</f>
        <v>3.1521008337569159</v>
      </c>
      <c r="E236" s="99">
        <f>RES_hhdet_fecs!E29</f>
        <v>4.2444597169467393</v>
      </c>
      <c r="F236" s="99">
        <f>RES_hhdet_fecs!F29</f>
        <v>2.1745438921730766</v>
      </c>
      <c r="G236" s="99">
        <f>RES_hhdet_fecs!G29</f>
        <v>1.8338324777871076</v>
      </c>
      <c r="H236" s="99">
        <f>RES_hhdet_fecs!H29</f>
        <v>1.6285360250455621</v>
      </c>
      <c r="I236" s="99">
        <f>RES_hhdet_fecs!I29</f>
        <v>2.4735671567105171</v>
      </c>
      <c r="J236" s="99">
        <f>RES_hhdet_fecs!J29</f>
        <v>2.4981986616509086</v>
      </c>
      <c r="K236" s="99">
        <f>RES_hhdet_fecs!K29</f>
        <v>1.9145222655583174</v>
      </c>
      <c r="L236" s="99">
        <f>RES_hhdet_fecs!L29</f>
        <v>3.1766890571585482</v>
      </c>
      <c r="M236" s="99">
        <f>RES_hhdet_fecs!M29</f>
        <v>3.5075328658143823</v>
      </c>
      <c r="N236" s="99">
        <f>RES_hhdet_fecs!N29</f>
        <v>6.5801961696394304</v>
      </c>
      <c r="O236" s="99">
        <f>RES_hhdet_fecs!O29</f>
        <v>3.9465105697037055</v>
      </c>
      <c r="P236" s="99">
        <f>RES_hhdet_fecs!P29</f>
        <v>3.2077780911270923</v>
      </c>
      <c r="Q236" s="99">
        <f>RES_hhdet_fecs!Q29</f>
        <v>4.2846109232033109</v>
      </c>
      <c r="R236" s="99">
        <f>RES_hhdet_fecs!R29</f>
        <v>5.1926467987803395</v>
      </c>
      <c r="S236" s="99">
        <f>RES_hhdet_fecs!S29</f>
        <v>5.2534925202499281</v>
      </c>
      <c r="T236" s="99">
        <f>RES_hhdet_fecs!T29</f>
        <v>3.7649449024377404</v>
      </c>
      <c r="U236" s="99">
        <f>RES_hhdet_fecs!U29</f>
        <v>5.1999276084589976</v>
      </c>
      <c r="V236" s="99">
        <f>RES_hhdet_fecs!V29</f>
        <v>3.9646779307275346</v>
      </c>
      <c r="W236" s="99">
        <f>RES_hhdet_fecs!W29</f>
        <v>3.2085546230295301</v>
      </c>
      <c r="X236" s="99">
        <f>RES_hhdet_fecs!X29</f>
        <v>2.3919396422794108</v>
      </c>
      <c r="Y236" s="99">
        <f>RES_hhdet_fecs!Y29</f>
        <v>4.0186990017082769</v>
      </c>
      <c r="DA236" s="63" t="s">
        <v>2773</v>
      </c>
    </row>
    <row r="237" spans="1:105" ht="12" customHeight="1" x14ac:dyDescent="0.25">
      <c r="A237" s="121" t="s">
        <v>55</v>
      </c>
      <c r="B237" s="123">
        <v>16.812884882205328</v>
      </c>
      <c r="C237" s="123">
        <v>16.510247412527189</v>
      </c>
      <c r="D237" s="123">
        <v>16.948663634973894</v>
      </c>
      <c r="E237" s="123">
        <v>16.74088264434819</v>
      </c>
      <c r="F237" s="123">
        <v>17.314534647869728</v>
      </c>
      <c r="G237" s="123">
        <v>16.735588706195891</v>
      </c>
      <c r="H237" s="123">
        <v>16.965004479166403</v>
      </c>
      <c r="I237" s="123">
        <v>16.630543011217483</v>
      </c>
      <c r="J237" s="123">
        <v>17.352092709082317</v>
      </c>
      <c r="K237" s="123">
        <v>18.489292842208439</v>
      </c>
      <c r="L237" s="123">
        <v>17.858167487262186</v>
      </c>
      <c r="M237" s="123">
        <v>17.58156494330817</v>
      </c>
      <c r="N237" s="123">
        <v>16.58949701736282</v>
      </c>
      <c r="O237" s="123">
        <v>17.042136317129994</v>
      </c>
      <c r="P237" s="123">
        <v>17.079016509290138</v>
      </c>
      <c r="Q237" s="123">
        <v>16.949624022920634</v>
      </c>
      <c r="R237" s="123">
        <v>17.538428348509861</v>
      </c>
      <c r="S237" s="123">
        <v>17.279132925358546</v>
      </c>
      <c r="T237" s="123">
        <v>16.332092827182223</v>
      </c>
      <c r="U237" s="123">
        <v>16.134924175429003</v>
      </c>
      <c r="V237" s="123">
        <v>15.899108135128085</v>
      </c>
      <c r="W237" s="123">
        <v>16.787819938372543</v>
      </c>
      <c r="X237" s="123">
        <v>16.69309188723555</v>
      </c>
      <c r="Y237" s="123">
        <v>15.954583381891588</v>
      </c>
      <c r="DA237" s="130" t="s">
        <v>2774</v>
      </c>
    </row>
    <row r="238" spans="1:105" ht="12" customHeight="1" x14ac:dyDescent="0.25">
      <c r="A238" s="97" t="s">
        <v>141</v>
      </c>
      <c r="B238" s="99">
        <v>23.643868221771555</v>
      </c>
      <c r="C238" s="99">
        <v>23.413989551908465</v>
      </c>
      <c r="D238" s="99">
        <v>24.460250331184671</v>
      </c>
      <c r="E238" s="99">
        <v>24.370601693488748</v>
      </c>
      <c r="F238" s="99">
        <v>24.519935889055155</v>
      </c>
      <c r="G238" s="99">
        <v>23.882769973958812</v>
      </c>
      <c r="H238" s="99">
        <v>24.170624217270696</v>
      </c>
      <c r="I238" s="99">
        <v>22.912851513434024</v>
      </c>
      <c r="J238" s="99">
        <v>24.67382114788327</v>
      </c>
      <c r="K238" s="99">
        <v>26.07821291385585</v>
      </c>
      <c r="L238" s="99">
        <v>24.45278314435604</v>
      </c>
      <c r="M238" s="99">
        <v>20.158858249672775</v>
      </c>
      <c r="N238" s="99">
        <v>17.644070620312768</v>
      </c>
      <c r="O238" s="99">
        <v>25.658596958424024</v>
      </c>
      <c r="P238" s="99">
        <v>24.434448761480386</v>
      </c>
      <c r="Q238" s="99">
        <v>22.721146679260681</v>
      </c>
      <c r="R238" s="99">
        <v>21.918974358277193</v>
      </c>
      <c r="S238" s="99">
        <v>22.115758374140064</v>
      </c>
      <c r="T238" s="99">
        <v>21.299379016629292</v>
      </c>
      <c r="U238" s="99">
        <v>20.665421334473468</v>
      </c>
      <c r="V238" s="99">
        <v>20.419264243669854</v>
      </c>
      <c r="W238" s="99">
        <v>20.169714716935477</v>
      </c>
      <c r="X238" s="99">
        <v>20.305116630217032</v>
      </c>
      <c r="Y238" s="99">
        <v>20.202837233002864</v>
      </c>
      <c r="DA238" s="63" t="s">
        <v>2775</v>
      </c>
    </row>
    <row r="239" spans="1:105" ht="12" customHeight="1" x14ac:dyDescent="0.25">
      <c r="A239" s="97" t="s">
        <v>140</v>
      </c>
      <c r="B239" s="99">
        <v>14.594631332190941</v>
      </c>
      <c r="C239" s="99">
        <v>14.464921279395249</v>
      </c>
      <c r="D239" s="99">
        <v>15.185318554816739</v>
      </c>
      <c r="E239" s="99">
        <v>15.125634782387586</v>
      </c>
      <c r="F239" s="99">
        <v>15.389758446507818</v>
      </c>
      <c r="G239" s="99">
        <v>15.393716109121993</v>
      </c>
      <c r="H239" s="99">
        <v>15.406870123794034</v>
      </c>
      <c r="I239" s="99">
        <v>14.710451415272097</v>
      </c>
      <c r="J239" s="99">
        <v>15.834222609905039</v>
      </c>
      <c r="K239" s="99">
        <v>16.841158809137415</v>
      </c>
      <c r="L239" s="99">
        <v>15.867748819223396</v>
      </c>
      <c r="M239" s="99">
        <v>12.914643859187318</v>
      </c>
      <c r="N239" s="99">
        <v>10.247596466074079</v>
      </c>
      <c r="O239" s="99">
        <v>16.749666916416714</v>
      </c>
      <c r="P239" s="99">
        <v>16.32496158546282</v>
      </c>
      <c r="Q239" s="99">
        <v>15.320630731568263</v>
      </c>
      <c r="R239" s="99">
        <v>15.180182786123357</v>
      </c>
      <c r="S239" s="99">
        <v>15.686663846208376</v>
      </c>
      <c r="T239" s="99">
        <v>15.363988225698884</v>
      </c>
      <c r="U239" s="99">
        <v>15.257049863544534</v>
      </c>
      <c r="V239" s="99">
        <v>15.289648834681445</v>
      </c>
      <c r="W239" s="99">
        <v>15.767306431257495</v>
      </c>
      <c r="X239" s="99">
        <v>15.929326020689444</v>
      </c>
      <c r="Y239" s="99">
        <v>15.90068425735824</v>
      </c>
      <c r="DA239" s="63" t="s">
        <v>2776</v>
      </c>
    </row>
    <row r="240" spans="1:105" ht="12" customHeight="1" x14ac:dyDescent="0.25">
      <c r="A240" s="100" t="s">
        <v>50</v>
      </c>
      <c r="B240" s="102">
        <v>4.7342828950791409</v>
      </c>
      <c r="C240" s="102">
        <v>4.6432571027262952</v>
      </c>
      <c r="D240" s="102">
        <v>4.983699298264928</v>
      </c>
      <c r="E240" s="102">
        <v>4.8102964091733114</v>
      </c>
      <c r="F240" s="102">
        <v>4.9689648883180819</v>
      </c>
      <c r="G240" s="102">
        <v>5.4838950470665049</v>
      </c>
      <c r="H240" s="102">
        <v>4.9328647801612577</v>
      </c>
      <c r="I240" s="102">
        <v>4.709567010000665</v>
      </c>
      <c r="J240" s="102">
        <v>4.979610259884466</v>
      </c>
      <c r="K240" s="102">
        <v>5.3234129608055865</v>
      </c>
      <c r="L240" s="102">
        <v>4.966846421009703</v>
      </c>
      <c r="M240" s="102">
        <v>3.4123320712211158</v>
      </c>
      <c r="N240" s="102">
        <v>0.18347705791318264</v>
      </c>
      <c r="O240" s="102">
        <v>4.5342811590262428</v>
      </c>
      <c r="P240" s="102">
        <v>4.3008875411326368</v>
      </c>
      <c r="Q240" s="102">
        <v>3.7970938921436446</v>
      </c>
      <c r="R240" s="102">
        <v>4.1701591701441529</v>
      </c>
      <c r="S240" s="102">
        <v>4.3168601574942302</v>
      </c>
      <c r="T240" s="102">
        <v>3.9335824632280731</v>
      </c>
      <c r="U240" s="102">
        <v>3.5836726416734415</v>
      </c>
      <c r="V240" s="102">
        <v>2.9667920509931593</v>
      </c>
      <c r="W240" s="102">
        <v>3.6514426273372558</v>
      </c>
      <c r="X240" s="102">
        <v>3.7227249426358204</v>
      </c>
      <c r="Y240" s="102">
        <v>3.1712977252799166</v>
      </c>
      <c r="DA240" s="131" t="s">
        <v>2777</v>
      </c>
    </row>
    <row r="241" spans="1:105" ht="12" customHeight="1" x14ac:dyDescent="0.25">
      <c r="A241" s="103" t="s">
        <v>52</v>
      </c>
      <c r="B241" s="105">
        <v>9.8603484371117975</v>
      </c>
      <c r="C241" s="105">
        <v>9.821664176668957</v>
      </c>
      <c r="D241" s="105">
        <v>10.20161925655181</v>
      </c>
      <c r="E241" s="105">
        <v>10.315338373214274</v>
      </c>
      <c r="F241" s="105">
        <v>10.420793558189734</v>
      </c>
      <c r="G241" s="105">
        <v>9.9098210620554887</v>
      </c>
      <c r="H241" s="105">
        <v>10.474005343632774</v>
      </c>
      <c r="I241" s="105">
        <v>10.000884405271432</v>
      </c>
      <c r="J241" s="105">
        <v>10.85461235002057</v>
      </c>
      <c r="K241" s="105">
        <v>11.517745848331826</v>
      </c>
      <c r="L241" s="105">
        <v>10.900902398213692</v>
      </c>
      <c r="M241" s="105">
        <v>9.5023117879661996</v>
      </c>
      <c r="N241" s="105">
        <v>10.064119408160897</v>
      </c>
      <c r="O241" s="105">
        <v>12.215385757390473</v>
      </c>
      <c r="P241" s="105">
        <v>12.024074044330183</v>
      </c>
      <c r="Q241" s="105">
        <v>11.523536839424613</v>
      </c>
      <c r="R241" s="105">
        <v>11.010023615979202</v>
      </c>
      <c r="S241" s="105">
        <v>11.369803688714146</v>
      </c>
      <c r="T241" s="105">
        <v>11.430405762470809</v>
      </c>
      <c r="U241" s="105">
        <v>11.673377221871094</v>
      </c>
      <c r="V241" s="105">
        <v>12.322856783688287</v>
      </c>
      <c r="W241" s="105">
        <v>12.115863803920242</v>
      </c>
      <c r="X241" s="105">
        <v>12.206601078053625</v>
      </c>
      <c r="Y241" s="105">
        <v>12.729386532078324</v>
      </c>
      <c r="DA241" s="132" t="s">
        <v>2778</v>
      </c>
    </row>
    <row r="242" spans="1:105" ht="12" customHeight="1" x14ac:dyDescent="0.25">
      <c r="A242" s="106" t="s">
        <v>122</v>
      </c>
      <c r="B242" s="102">
        <v>21.273165223411425</v>
      </c>
      <c r="C242" s="102">
        <v>20.910932354099806</v>
      </c>
      <c r="D242" s="102">
        <v>21.428928908293102</v>
      </c>
      <c r="E242" s="102">
        <v>21.216244773065306</v>
      </c>
      <c r="F242" s="102">
        <v>21.656796033557022</v>
      </c>
      <c r="G242" s="102">
        <v>20.653536746094929</v>
      </c>
      <c r="H242" s="102">
        <v>21.041859365923486</v>
      </c>
      <c r="I242" s="102">
        <v>20.868260676029891</v>
      </c>
      <c r="J242" s="102">
        <v>22.145351924234042</v>
      </c>
      <c r="K242" s="102">
        <v>23.574461379708865</v>
      </c>
      <c r="L242" s="102">
        <v>22.816517448431753</v>
      </c>
      <c r="M242" s="102">
        <v>22.371655537166006</v>
      </c>
      <c r="N242" s="102">
        <v>21.225815938561059</v>
      </c>
      <c r="O242" s="102">
        <v>21.397472487564858</v>
      </c>
      <c r="P242" s="102">
        <v>21.372982866623648</v>
      </c>
      <c r="Q242" s="102">
        <v>21.344515812407391</v>
      </c>
      <c r="R242" s="102">
        <v>21.843917754186382</v>
      </c>
      <c r="S242" s="102">
        <v>21.409607773120136</v>
      </c>
      <c r="T242" s="102">
        <v>20.274190312304075</v>
      </c>
      <c r="U242" s="102">
        <v>19.909058012817926</v>
      </c>
      <c r="V242" s="102">
        <v>19.356603595832951</v>
      </c>
      <c r="W242" s="102">
        <v>20.036878714435598</v>
      </c>
      <c r="X242" s="102">
        <v>20.43888763185609</v>
      </c>
      <c r="Y242" s="102">
        <v>19.80943833007758</v>
      </c>
      <c r="DA242" s="131" t="s">
        <v>2779</v>
      </c>
    </row>
    <row r="243" spans="1:105" ht="12" customHeight="1" x14ac:dyDescent="0.25">
      <c r="A243" s="107" t="s">
        <v>121</v>
      </c>
      <c r="B243" s="105">
        <v>14.274072359717897</v>
      </c>
      <c r="C243" s="105">
        <v>14.035674316210635</v>
      </c>
      <c r="D243" s="105">
        <v>14.425977154495959</v>
      </c>
      <c r="E243" s="105">
        <v>14.26192701382133</v>
      </c>
      <c r="F243" s="105">
        <v>14.694292628308474</v>
      </c>
      <c r="G243" s="105">
        <v>14.325585543449646</v>
      </c>
      <c r="H243" s="105">
        <v>14.513762121482449</v>
      </c>
      <c r="I243" s="105">
        <v>14.456192134500887</v>
      </c>
      <c r="J243" s="105">
        <v>15.310021894254401</v>
      </c>
      <c r="K243" s="105">
        <v>16.353338870654643</v>
      </c>
      <c r="L243" s="105">
        <v>15.884217599172226</v>
      </c>
      <c r="M243" s="105">
        <v>15.623875155748483</v>
      </c>
      <c r="N243" s="105">
        <v>14.668827284245673</v>
      </c>
      <c r="O243" s="105">
        <v>15.071855161281505</v>
      </c>
      <c r="P243" s="105">
        <v>15.136933921812192</v>
      </c>
      <c r="Q243" s="105">
        <v>15.133954062164984</v>
      </c>
      <c r="R243" s="105">
        <v>15.789652013046055</v>
      </c>
      <c r="S243" s="105">
        <v>15.677205104102539</v>
      </c>
      <c r="T243" s="105">
        <v>14.92209361318257</v>
      </c>
      <c r="U243" s="105">
        <v>14.823149226086416</v>
      </c>
      <c r="V243" s="105">
        <v>14.723720676382859</v>
      </c>
      <c r="W243" s="105">
        <v>15.772434460196243</v>
      </c>
      <c r="X243" s="105">
        <v>16.063743182218488</v>
      </c>
      <c r="Y243" s="105">
        <v>15.486998892433146</v>
      </c>
      <c r="DA243" s="132" t="s">
        <v>2780</v>
      </c>
    </row>
    <row r="244" spans="1:105" ht="12" customHeight="1" x14ac:dyDescent="0.25">
      <c r="A244" s="108" t="s">
        <v>53</v>
      </c>
      <c r="B244" s="99">
        <v>4.2742554558548962</v>
      </c>
      <c r="C244" s="99">
        <v>4.157928094539499</v>
      </c>
      <c r="D244" s="99">
        <v>4.3636442062541949</v>
      </c>
      <c r="E244" s="99">
        <v>4.1704535406322822</v>
      </c>
      <c r="F244" s="99">
        <v>4.357524526941627</v>
      </c>
      <c r="G244" s="99">
        <v>4.7005398776671603</v>
      </c>
      <c r="H244" s="99">
        <v>4.3050436594366603</v>
      </c>
      <c r="I244" s="99">
        <v>4.3130577701409107</v>
      </c>
      <c r="J244" s="99">
        <v>4.4873055811102045</v>
      </c>
      <c r="K244" s="99">
        <v>4.8202810126525986</v>
      </c>
      <c r="L244" s="99">
        <v>4.7003283458490221</v>
      </c>
      <c r="M244" s="99">
        <v>4.5176020066459444</v>
      </c>
      <c r="N244" s="99">
        <v>3.5820825335584927</v>
      </c>
      <c r="O244" s="99">
        <v>3.9486294155827526</v>
      </c>
      <c r="P244" s="99">
        <v>3.8621076123497895</v>
      </c>
      <c r="Q244" s="99">
        <v>3.6649196250095835</v>
      </c>
      <c r="R244" s="99">
        <v>4.2062988486905057</v>
      </c>
      <c r="S244" s="99">
        <v>4.1414872835130527</v>
      </c>
      <c r="T244" s="99">
        <v>3.6053755592958519</v>
      </c>
      <c r="U244" s="99">
        <v>3.2370652323017821</v>
      </c>
      <c r="V244" s="99">
        <v>2.978062288272632</v>
      </c>
      <c r="W244" s="99">
        <v>3.7752203539446927</v>
      </c>
      <c r="X244" s="99">
        <v>3.7992905762774378</v>
      </c>
      <c r="Y244" s="99">
        <v>2.9949236313121346</v>
      </c>
      <c r="DA244" s="63" t="s">
        <v>2781</v>
      </c>
    </row>
    <row r="245" spans="1:105" ht="12" customHeight="1" x14ac:dyDescent="0.25">
      <c r="A245" s="108" t="s">
        <v>52</v>
      </c>
      <c r="B245" s="99">
        <v>9.9998169038630014</v>
      </c>
      <c r="C245" s="99">
        <v>9.8777462216711367</v>
      </c>
      <c r="D245" s="99">
        <v>10.062332948241766</v>
      </c>
      <c r="E245" s="99">
        <v>10.091473473189048</v>
      </c>
      <c r="F245" s="99">
        <v>10.336768101366847</v>
      </c>
      <c r="G245" s="99">
        <v>9.625045665782487</v>
      </c>
      <c r="H245" s="99">
        <v>10.208718462045791</v>
      </c>
      <c r="I245" s="99">
        <v>10.143134364359971</v>
      </c>
      <c r="J245" s="99">
        <v>10.822716313144197</v>
      </c>
      <c r="K245" s="99">
        <v>11.533057858002046</v>
      </c>
      <c r="L245" s="99">
        <v>11.183889253323203</v>
      </c>
      <c r="M245" s="99">
        <v>11.106273149102538</v>
      </c>
      <c r="N245" s="99">
        <v>11.086744750687181</v>
      </c>
      <c r="O245" s="99">
        <v>11.123225745698752</v>
      </c>
      <c r="P245" s="99">
        <v>11.274826309462401</v>
      </c>
      <c r="Q245" s="99">
        <v>11.4690344371554</v>
      </c>
      <c r="R245" s="99">
        <v>11.58335316435555</v>
      </c>
      <c r="S245" s="99">
        <v>11.535717820589484</v>
      </c>
      <c r="T245" s="99">
        <v>11.316718053886715</v>
      </c>
      <c r="U245" s="99">
        <v>11.586083993784634</v>
      </c>
      <c r="V245" s="99">
        <v>11.745658388110229</v>
      </c>
      <c r="W245" s="99">
        <v>11.997214106251551</v>
      </c>
      <c r="X245" s="99">
        <v>12.264452605941047</v>
      </c>
      <c r="Y245" s="99">
        <v>12.492075261121013</v>
      </c>
      <c r="DA245" s="63" t="s">
        <v>2782</v>
      </c>
    </row>
    <row r="246" spans="1:105" ht="12" customHeight="1" x14ac:dyDescent="0.25">
      <c r="A246" s="121" t="s">
        <v>54</v>
      </c>
      <c r="B246" s="123">
        <v>7.9263318411760251</v>
      </c>
      <c r="C246" s="123">
        <v>7.6956598546291559</v>
      </c>
      <c r="D246" s="123">
        <v>8.6642370470300474</v>
      </c>
      <c r="E246" s="123">
        <v>8.3422946567744702</v>
      </c>
      <c r="F246" s="123">
        <v>8.8846031883043466</v>
      </c>
      <c r="G246" s="123">
        <v>8.605846993310978</v>
      </c>
      <c r="H246" s="123">
        <v>8.7868532647968571</v>
      </c>
      <c r="I246" s="123">
        <v>8.3366912972302654</v>
      </c>
      <c r="J246" s="123">
        <v>8.285717752564917</v>
      </c>
      <c r="K246" s="123">
        <v>8.6326160896754889</v>
      </c>
      <c r="L246" s="123">
        <v>8.216328968215862</v>
      </c>
      <c r="M246" s="123">
        <v>7.7293978538097399</v>
      </c>
      <c r="N246" s="123">
        <v>7.4702215571431818</v>
      </c>
      <c r="O246" s="123">
        <v>8.2517939980859012</v>
      </c>
      <c r="P246" s="123">
        <v>8.3385729143741063</v>
      </c>
      <c r="Q246" s="123">
        <v>8.1892095096862985</v>
      </c>
      <c r="R246" s="123">
        <v>8.4652473626901212</v>
      </c>
      <c r="S246" s="123">
        <v>8.3430039824176507</v>
      </c>
      <c r="T246" s="123">
        <v>8.5166248046350859</v>
      </c>
      <c r="U246" s="123">
        <v>8.7212405774893025</v>
      </c>
      <c r="V246" s="123">
        <v>9.8038737561138856</v>
      </c>
      <c r="W246" s="123">
        <v>9.2461378981092874</v>
      </c>
      <c r="X246" s="123">
        <v>9.0091682443217174</v>
      </c>
      <c r="Y246" s="123">
        <v>7.4419807055425045</v>
      </c>
      <c r="DA246" s="130" t="s">
        <v>2783</v>
      </c>
    </row>
    <row r="247" spans="1:105" ht="12" customHeight="1" x14ac:dyDescent="0.25">
      <c r="A247" s="97" t="s">
        <v>50</v>
      </c>
      <c r="B247" s="99">
        <v>9.9928334179623093</v>
      </c>
      <c r="C247" s="99">
        <v>10.015690420944107</v>
      </c>
      <c r="D247" s="99">
        <v>10.596323412810955</v>
      </c>
      <c r="E247" s="99">
        <v>10.186540923399935</v>
      </c>
      <c r="F247" s="99">
        <v>11.553227783869977</v>
      </c>
      <c r="G247" s="99">
        <v>10.652619678631284</v>
      </c>
      <c r="H247" s="99">
        <v>10.594514769069196</v>
      </c>
      <c r="I247" s="99">
        <v>10.933273767040641</v>
      </c>
      <c r="J247" s="99">
        <v>10.969570617667499</v>
      </c>
      <c r="K247" s="99">
        <v>9.6139964081397249</v>
      </c>
      <c r="L247" s="99">
        <v>11.869734724259885</v>
      </c>
      <c r="M247" s="99">
        <v>11.031532637154612</v>
      </c>
      <c r="N247" s="99">
        <v>3.4380608032705764</v>
      </c>
      <c r="O247" s="99">
        <v>12.362300034311382</v>
      </c>
      <c r="P247" s="99">
        <v>11.906275210062125</v>
      </c>
      <c r="Q247" s="99">
        <v>10.344475320577716</v>
      </c>
      <c r="R247" s="99">
        <v>9.638157559187249</v>
      </c>
      <c r="S247" s="99">
        <v>9.473362428090784</v>
      </c>
      <c r="T247" s="99">
        <v>11.272297927761304</v>
      </c>
      <c r="U247" s="99">
        <v>11.498025149150635</v>
      </c>
      <c r="V247" s="99">
        <v>12.967732720631943</v>
      </c>
      <c r="W247" s="99">
        <v>12.295273014356599</v>
      </c>
      <c r="X247" s="99">
        <v>11.339776885883165</v>
      </c>
      <c r="Y247" s="99">
        <v>10.025507911861425</v>
      </c>
      <c r="DA247" s="63" t="s">
        <v>2784</v>
      </c>
    </row>
    <row r="248" spans="1:105" ht="12" customHeight="1" x14ac:dyDescent="0.25">
      <c r="A248" s="109" t="s">
        <v>120</v>
      </c>
      <c r="B248" s="110">
        <v>7.8335732164624892</v>
      </c>
      <c r="C248" s="110">
        <v>7.5936671326008502</v>
      </c>
      <c r="D248" s="110">
        <v>8.5798258437537349</v>
      </c>
      <c r="E248" s="110">
        <v>8.2648187578276175</v>
      </c>
      <c r="F248" s="110">
        <v>8.778661275937349</v>
      </c>
      <c r="G248" s="110">
        <v>8.5263028322002938</v>
      </c>
      <c r="H248" s="110">
        <v>8.7150908637594089</v>
      </c>
      <c r="I248" s="110">
        <v>8.2309832775731753</v>
      </c>
      <c r="J248" s="110">
        <v>8.1723073413722069</v>
      </c>
      <c r="K248" s="110">
        <v>8.5906529813263219</v>
      </c>
      <c r="L248" s="110">
        <v>8.0595469196383149</v>
      </c>
      <c r="M248" s="110">
        <v>7.5801077392443723</v>
      </c>
      <c r="N248" s="110">
        <v>7.6771878792660226</v>
      </c>
      <c r="O248" s="110">
        <v>7.9361279113292378</v>
      </c>
      <c r="P248" s="110">
        <v>8.0007587049008659</v>
      </c>
      <c r="Q248" s="110">
        <v>7.9569175057008108</v>
      </c>
      <c r="R248" s="110">
        <v>8.3284580190177895</v>
      </c>
      <c r="S248" s="110">
        <v>8.1883136985122107</v>
      </c>
      <c r="T248" s="110">
        <v>8.0548917243643228</v>
      </c>
      <c r="U248" s="110">
        <v>8.1489719584812015</v>
      </c>
      <c r="V248" s="110">
        <v>9.0251738872924818</v>
      </c>
      <c r="W248" s="110">
        <v>8.450005982388781</v>
      </c>
      <c r="X248" s="110">
        <v>8.4500031074167854</v>
      </c>
      <c r="Y248" s="110">
        <v>6.8318829738867732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71.828398341771177</v>
      </c>
      <c r="C250" s="118">
        <f t="shared" si="115"/>
        <v>79.220732185449677</v>
      </c>
      <c r="D250" s="118">
        <f t="shared" si="115"/>
        <v>73.734119199898601</v>
      </c>
      <c r="E250" s="118">
        <f t="shared" si="115"/>
        <v>84.086701033140272</v>
      </c>
      <c r="F250" s="118">
        <f t="shared" si="115"/>
        <v>87.164019699782855</v>
      </c>
      <c r="G250" s="118">
        <f t="shared" si="115"/>
        <v>85.472980068657364</v>
      </c>
      <c r="H250" s="118">
        <f t="shared" si="115"/>
        <v>85.470615272898854</v>
      </c>
      <c r="I250" s="118">
        <f t="shared" si="115"/>
        <v>84.736599814572529</v>
      </c>
      <c r="J250" s="118">
        <f t="shared" si="115"/>
        <v>85.65603576345022</v>
      </c>
      <c r="K250" s="118">
        <f t="shared" si="115"/>
        <v>73.118575552983771</v>
      </c>
      <c r="L250" s="118">
        <f t="shared" si="115"/>
        <v>83.794344293733189</v>
      </c>
      <c r="M250" s="118">
        <f t="shared" si="115"/>
        <v>75.010006521187051</v>
      </c>
      <c r="N250" s="118">
        <f t="shared" si="115"/>
        <v>57.733487979301358</v>
      </c>
      <c r="O250" s="118">
        <f t="shared" si="115"/>
        <v>85.117544668475006</v>
      </c>
      <c r="P250" s="118">
        <f t="shared" si="115"/>
        <v>109.57273958147272</v>
      </c>
      <c r="Q250" s="118">
        <f t="shared" si="115"/>
        <v>102.45144499681781</v>
      </c>
      <c r="R250" s="118">
        <f t="shared" ref="R250:V250" si="116">R251+R254+R256+R265</f>
        <v>103.20527410253024</v>
      </c>
      <c r="S250" s="118">
        <f t="shared" si="116"/>
        <v>103.30283415893717</v>
      </c>
      <c r="T250" s="118">
        <f t="shared" si="116"/>
        <v>81.207717626944401</v>
      </c>
      <c r="U250" s="118">
        <f t="shared" si="116"/>
        <v>73.231953784988605</v>
      </c>
      <c r="V250" s="118">
        <f t="shared" si="116"/>
        <v>48.927150623426215</v>
      </c>
      <c r="W250" s="118">
        <f t="shared" ref="W250:Y250" si="117">W251+W254+W256+W265</f>
        <v>79.917705547523937</v>
      </c>
      <c r="X250" s="118">
        <f t="shared" si="117"/>
        <v>80.082593223247585</v>
      </c>
      <c r="Y250" s="118">
        <f t="shared" si="117"/>
        <v>77.495826409648075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49.415568634782744</v>
      </c>
      <c r="C251" s="123">
        <f t="shared" si="118"/>
        <v>55.314060544741949</v>
      </c>
      <c r="D251" s="123">
        <f t="shared" si="118"/>
        <v>48.934849108941307</v>
      </c>
      <c r="E251" s="123">
        <f t="shared" si="118"/>
        <v>57.41803259012395</v>
      </c>
      <c r="F251" s="123">
        <f t="shared" si="118"/>
        <v>63.493391537064333</v>
      </c>
      <c r="G251" s="123">
        <f t="shared" si="118"/>
        <v>62.954244031603878</v>
      </c>
      <c r="H251" s="123">
        <f t="shared" si="118"/>
        <v>62.452180620156426</v>
      </c>
      <c r="I251" s="123">
        <f t="shared" si="118"/>
        <v>59.584618174941738</v>
      </c>
      <c r="J251" s="123">
        <f t="shared" si="118"/>
        <v>59.40086185045584</v>
      </c>
      <c r="K251" s="123">
        <f t="shared" si="118"/>
        <v>46.807224109372434</v>
      </c>
      <c r="L251" s="123">
        <f t="shared" si="118"/>
        <v>54.321173521719786</v>
      </c>
      <c r="M251" s="123">
        <f t="shared" si="118"/>
        <v>44.851124485385654</v>
      </c>
      <c r="N251" s="123">
        <f t="shared" si="118"/>
        <v>18.570812875749063</v>
      </c>
      <c r="O251" s="123">
        <f t="shared" si="118"/>
        <v>52.76844462568355</v>
      </c>
      <c r="P251" s="123">
        <f t="shared" si="118"/>
        <v>79.046071003039955</v>
      </c>
      <c r="Q251" s="123">
        <f t="shared" si="118"/>
        <v>67.941611151838984</v>
      </c>
      <c r="R251" s="123">
        <f t="shared" ref="R251:V251" si="119">SUM(R252:R253)</f>
        <v>64.458178802979148</v>
      </c>
      <c r="S251" s="123">
        <f t="shared" si="119"/>
        <v>64.045814062572845</v>
      </c>
      <c r="T251" s="123">
        <f t="shared" si="119"/>
        <v>47.389945146565168</v>
      </c>
      <c r="U251" s="123">
        <f t="shared" si="119"/>
        <v>33.67816373468704</v>
      </c>
      <c r="V251" s="123">
        <f t="shared" si="119"/>
        <v>12.759956744230143</v>
      </c>
      <c r="W251" s="123">
        <f t="shared" ref="W251:Y251" si="120">SUM(W252:W253)</f>
        <v>45.821865280665129</v>
      </c>
      <c r="X251" s="123">
        <f t="shared" si="120"/>
        <v>48.51181458235969</v>
      </c>
      <c r="Y251" s="123">
        <f t="shared" si="120"/>
        <v>41.053368443591069</v>
      </c>
      <c r="DA251" s="130" t="s">
        <v>2937</v>
      </c>
    </row>
    <row r="252" spans="1:105" ht="12" customHeight="1" x14ac:dyDescent="0.25">
      <c r="A252" s="97" t="s">
        <v>74</v>
      </c>
      <c r="B252" s="99">
        <v>48.247538819562635</v>
      </c>
      <c r="C252" s="99">
        <v>54.059468659657995</v>
      </c>
      <c r="D252" s="99">
        <v>47.792733301050951</v>
      </c>
      <c r="E252" s="99">
        <v>56.153453419427997</v>
      </c>
      <c r="F252" s="99">
        <v>62.006163608691459</v>
      </c>
      <c r="G252" s="99">
        <v>61.500076136059143</v>
      </c>
      <c r="H252" s="99">
        <v>61.045598204977779</v>
      </c>
      <c r="I252" s="99">
        <v>58.324757727118659</v>
      </c>
      <c r="J252" s="99">
        <v>58.141787391245238</v>
      </c>
      <c r="K252" s="99">
        <v>45.768239963062172</v>
      </c>
      <c r="L252" s="99">
        <v>53.181440162686805</v>
      </c>
      <c r="M252" s="99">
        <v>43.912781546458717</v>
      </c>
      <c r="N252" s="99">
        <v>18.224479857323352</v>
      </c>
      <c r="O252" s="99">
        <v>51.69056907961658</v>
      </c>
      <c r="P252" s="99">
        <v>77.385759276526628</v>
      </c>
      <c r="Q252" s="99">
        <v>66.592286494605716</v>
      </c>
      <c r="R252" s="99">
        <v>63.185545747563275</v>
      </c>
      <c r="S252" s="99">
        <v>62.787507766445131</v>
      </c>
      <c r="T252" s="99">
        <v>46.462522219327631</v>
      </c>
      <c r="U252" s="99">
        <v>33.021017594635595</v>
      </c>
      <c r="V252" s="99">
        <v>12.511465266265194</v>
      </c>
      <c r="W252" s="99">
        <v>44.930386396075164</v>
      </c>
      <c r="X252" s="99">
        <v>47.568013893905785</v>
      </c>
      <c r="Y252" s="99">
        <v>40.253868979207816</v>
      </c>
      <c r="DA252" s="63" t="s">
        <v>2938</v>
      </c>
    </row>
    <row r="253" spans="1:105" ht="12" customHeight="1" x14ac:dyDescent="0.25">
      <c r="A253" s="97" t="s">
        <v>53</v>
      </c>
      <c r="B253" s="99">
        <v>1.1680298152201085</v>
      </c>
      <c r="C253" s="99">
        <v>1.2545918850839513</v>
      </c>
      <c r="D253" s="99">
        <v>1.1421158078903557</v>
      </c>
      <c r="E253" s="99">
        <v>1.2645791706959555</v>
      </c>
      <c r="F253" s="99">
        <v>1.4872279283728715</v>
      </c>
      <c r="G253" s="99">
        <v>1.4541678955447386</v>
      </c>
      <c r="H253" s="99">
        <v>1.4065824151786464</v>
      </c>
      <c r="I253" s="99">
        <v>1.2598604478230779</v>
      </c>
      <c r="J253" s="99">
        <v>1.2590744592106038</v>
      </c>
      <c r="K253" s="99">
        <v>1.0389841463102594</v>
      </c>
      <c r="L253" s="99">
        <v>1.1397333590329812</v>
      </c>
      <c r="M253" s="99">
        <v>0.93834293892693688</v>
      </c>
      <c r="N253" s="99">
        <v>0.34633301842571046</v>
      </c>
      <c r="O253" s="99">
        <v>1.0778755460669693</v>
      </c>
      <c r="P253" s="99">
        <v>1.6603117265133329</v>
      </c>
      <c r="Q253" s="99">
        <v>1.3493246572332747</v>
      </c>
      <c r="R253" s="99">
        <v>1.2726330554158714</v>
      </c>
      <c r="S253" s="99">
        <v>1.2583062961277118</v>
      </c>
      <c r="T253" s="99">
        <v>0.9274229272375345</v>
      </c>
      <c r="U253" s="99">
        <v>0.65714614005144645</v>
      </c>
      <c r="V253" s="99">
        <v>0.24849147796494819</v>
      </c>
      <c r="W253" s="99">
        <v>0.89147888458996816</v>
      </c>
      <c r="X253" s="99">
        <v>0.94380068845390175</v>
      </c>
      <c r="Y253" s="99">
        <v>0.79949946438325181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4.1227910026668271</v>
      </c>
      <c r="C254" s="123">
        <f t="shared" si="121"/>
        <v>5.9631435813592937</v>
      </c>
      <c r="D254" s="123">
        <f t="shared" si="121"/>
        <v>5.8304006286889116</v>
      </c>
      <c r="E254" s="123">
        <f t="shared" si="121"/>
        <v>7.9918421091578304</v>
      </c>
      <c r="F254" s="123">
        <f t="shared" si="121"/>
        <v>4.1931429740712893</v>
      </c>
      <c r="G254" s="123">
        <f t="shared" si="121"/>
        <v>3.6849218586539201</v>
      </c>
      <c r="H254" s="123">
        <f t="shared" si="121"/>
        <v>3.6312820004441679</v>
      </c>
      <c r="I254" s="123">
        <f t="shared" si="121"/>
        <v>6.1370959420309843</v>
      </c>
      <c r="J254" s="123">
        <f t="shared" si="121"/>
        <v>6.4786634548992588</v>
      </c>
      <c r="K254" s="123">
        <f t="shared" si="121"/>
        <v>5.3294111823425174</v>
      </c>
      <c r="L254" s="123">
        <f t="shared" si="121"/>
        <v>9.2249658954328488</v>
      </c>
      <c r="M254" s="123">
        <f t="shared" si="121"/>
        <v>10.445366558749511</v>
      </c>
      <c r="N254" s="123">
        <f t="shared" si="121"/>
        <v>20.154680287596641</v>
      </c>
      <c r="O254" s="123">
        <f t="shared" si="121"/>
        <v>12.52293772253744</v>
      </c>
      <c r="P254" s="123">
        <f t="shared" si="121"/>
        <v>10.510977061339235</v>
      </c>
      <c r="Q254" s="123">
        <f t="shared" si="121"/>
        <v>14.493345198861139</v>
      </c>
      <c r="R254" s="123">
        <f t="shared" si="121"/>
        <v>17.97569914397938</v>
      </c>
      <c r="S254" s="123">
        <f t="shared" si="121"/>
        <v>18.592360019236331</v>
      </c>
      <c r="T254" s="123">
        <f t="shared" si="121"/>
        <v>13.595046621159634</v>
      </c>
      <c r="U254" s="123">
        <f t="shared" si="121"/>
        <v>19.091312185462023</v>
      </c>
      <c r="V254" s="123">
        <f t="shared" si="121"/>
        <v>14.776312215439516</v>
      </c>
      <c r="W254" s="123">
        <f t="shared" si="121"/>
        <v>12.106754191860126</v>
      </c>
      <c r="X254" s="123">
        <f t="shared" si="121"/>
        <v>9.1420438779865272</v>
      </c>
      <c r="Y254" s="123">
        <f t="shared" si="121"/>
        <v>15.593402635293259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4.1227910026668271</v>
      </c>
      <c r="C255" s="99">
        <f>RES_hhdet_tess!C29</f>
        <v>5.9631435813592937</v>
      </c>
      <c r="D255" s="99">
        <f>RES_hhdet_tess!D29</f>
        <v>5.8304006286889116</v>
      </c>
      <c r="E255" s="99">
        <f>RES_hhdet_tess!E29</f>
        <v>7.9918421091578304</v>
      </c>
      <c r="F255" s="99">
        <f>RES_hhdet_tess!F29</f>
        <v>4.1931429740712893</v>
      </c>
      <c r="G255" s="99">
        <f>RES_hhdet_tess!G29</f>
        <v>3.6849218586539201</v>
      </c>
      <c r="H255" s="99">
        <f>RES_hhdet_tess!H29</f>
        <v>3.6312820004441679</v>
      </c>
      <c r="I255" s="99">
        <f>RES_hhdet_tess!I29</f>
        <v>6.1370959420309843</v>
      </c>
      <c r="J255" s="99">
        <f>RES_hhdet_tess!J29</f>
        <v>6.4786634548992588</v>
      </c>
      <c r="K255" s="99">
        <f>RES_hhdet_tess!K29</f>
        <v>5.3294111823425174</v>
      </c>
      <c r="L255" s="99">
        <f>RES_hhdet_tess!L29</f>
        <v>9.2249658954328488</v>
      </c>
      <c r="M255" s="99">
        <f>RES_hhdet_tess!M29</f>
        <v>10.445366558749511</v>
      </c>
      <c r="N255" s="99">
        <f>RES_hhdet_tess!N29</f>
        <v>20.154680287596641</v>
      </c>
      <c r="O255" s="99">
        <f>RES_hhdet_tess!O29</f>
        <v>12.52293772253744</v>
      </c>
      <c r="P255" s="99">
        <f>RES_hhdet_tess!P29</f>
        <v>10.510977061339235</v>
      </c>
      <c r="Q255" s="99">
        <f>RES_hhdet_tess!Q29</f>
        <v>14.493345198861139</v>
      </c>
      <c r="R255" s="99">
        <f>RES_hhdet_tess!R29</f>
        <v>17.97569914397938</v>
      </c>
      <c r="S255" s="99">
        <f>RES_hhdet_tess!S29</f>
        <v>18.592360019236331</v>
      </c>
      <c r="T255" s="99">
        <f>RES_hhdet_tess!T29</f>
        <v>13.595046621159634</v>
      </c>
      <c r="U255" s="99">
        <f>RES_hhdet_tess!U29</f>
        <v>19.091312185462023</v>
      </c>
      <c r="V255" s="99">
        <f>RES_hhdet_tess!V29</f>
        <v>14.776312215439516</v>
      </c>
      <c r="W255" s="99">
        <f>RES_hhdet_tess!W29</f>
        <v>12.106754191860126</v>
      </c>
      <c r="X255" s="99">
        <f>RES_hhdet_tess!X29</f>
        <v>9.1420438779865272</v>
      </c>
      <c r="Y255" s="99">
        <f>RES_hhdet_tess!Y29</f>
        <v>15.593402635293259</v>
      </c>
      <c r="DA255" s="63" t="s">
        <v>2941</v>
      </c>
    </row>
    <row r="256" spans="1:105" ht="12" customHeight="1" x14ac:dyDescent="0.25">
      <c r="A256" s="121" t="s">
        <v>55</v>
      </c>
      <c r="B256" s="123">
        <v>12.51288110723654</v>
      </c>
      <c r="C256" s="123">
        <v>12.328114002886236</v>
      </c>
      <c r="D256" s="123">
        <v>12.639502767641947</v>
      </c>
      <c r="E256" s="123">
        <v>12.565446681964035</v>
      </c>
      <c r="F256" s="123">
        <v>12.940460634949613</v>
      </c>
      <c r="G256" s="123">
        <v>12.462012568099192</v>
      </c>
      <c r="H256" s="123">
        <v>12.837185628501654</v>
      </c>
      <c r="I256" s="123">
        <v>12.787846020010981</v>
      </c>
      <c r="J256" s="123">
        <v>13.582935577769565</v>
      </c>
      <c r="K256" s="123">
        <v>14.50613632102578</v>
      </c>
      <c r="L256" s="123">
        <v>14.091614486838607</v>
      </c>
      <c r="M256" s="123">
        <v>13.908360536115291</v>
      </c>
      <c r="N256" s="123">
        <v>13.325579978383487</v>
      </c>
      <c r="O256" s="123">
        <v>13.643232562794848</v>
      </c>
      <c r="P256" s="123">
        <v>13.768815095103992</v>
      </c>
      <c r="Q256" s="123">
        <v>13.853969506492364</v>
      </c>
      <c r="R256" s="123">
        <v>14.356560331621417</v>
      </c>
      <c r="S256" s="123">
        <v>14.316819397444622</v>
      </c>
      <c r="T256" s="123">
        <v>13.775916364000901</v>
      </c>
      <c r="U256" s="123">
        <v>13.84498279314959</v>
      </c>
      <c r="V256" s="123">
        <v>13.885400953721028</v>
      </c>
      <c r="W256" s="123">
        <v>14.782574895101327</v>
      </c>
      <c r="X256" s="123">
        <v>15.166790480009745</v>
      </c>
      <c r="Y256" s="123">
        <v>14.810471925893825</v>
      </c>
      <c r="DA256" s="130" t="s">
        <v>2942</v>
      </c>
    </row>
    <row r="257" spans="1:105" ht="12" customHeight="1" x14ac:dyDescent="0.25">
      <c r="A257" s="97" t="s">
        <v>141</v>
      </c>
      <c r="B257" s="99">
        <v>12.329026524909091</v>
      </c>
      <c r="C257" s="99">
        <v>12.255804919250512</v>
      </c>
      <c r="D257" s="99">
        <v>12.816588392600377</v>
      </c>
      <c r="E257" s="99">
        <v>12.857966845319773</v>
      </c>
      <c r="F257" s="99">
        <v>13.056138230269097</v>
      </c>
      <c r="G257" s="99">
        <v>12.851245963090911</v>
      </c>
      <c r="H257" s="99">
        <v>13.175363423929433</v>
      </c>
      <c r="I257" s="99">
        <v>12.576039836273237</v>
      </c>
      <c r="J257" s="99">
        <v>13.575408977243576</v>
      </c>
      <c r="K257" s="99">
        <v>14.411216982969986</v>
      </c>
      <c r="L257" s="99">
        <v>13.59715155640842</v>
      </c>
      <c r="M257" s="99">
        <v>11.334279312187292</v>
      </c>
      <c r="N257" s="99">
        <v>10.094835743011668</v>
      </c>
      <c r="O257" s="99">
        <v>15.167436893386963</v>
      </c>
      <c r="P257" s="99">
        <v>14.802004357048954</v>
      </c>
      <c r="Q257" s="99">
        <v>13.973455583770326</v>
      </c>
      <c r="R257" s="99">
        <v>13.689964288398011</v>
      </c>
      <c r="S257" s="99">
        <v>14.149252279225797</v>
      </c>
      <c r="T257" s="99">
        <v>13.968557001707701</v>
      </c>
      <c r="U257" s="99">
        <v>13.996275170292478</v>
      </c>
      <c r="V257" s="99">
        <v>14.337331238422866</v>
      </c>
      <c r="W257" s="99">
        <v>14.601742215587951</v>
      </c>
      <c r="X257" s="99">
        <v>15.053529799773282</v>
      </c>
      <c r="Y257" s="99">
        <v>15.102277110378155</v>
      </c>
      <c r="DA257" s="63" t="s">
        <v>2943</v>
      </c>
    </row>
    <row r="258" spans="1:105" ht="12" customHeight="1" x14ac:dyDescent="0.25">
      <c r="A258" s="97" t="s">
        <v>140</v>
      </c>
      <c r="B258" s="99">
        <v>12.329026524909091</v>
      </c>
      <c r="C258" s="99">
        <v>12.255957681200828</v>
      </c>
      <c r="D258" s="99">
        <v>12.816749116252996</v>
      </c>
      <c r="E258" s="99">
        <v>12.858711498579078</v>
      </c>
      <c r="F258" s="99">
        <v>13.055424996342907</v>
      </c>
      <c r="G258" s="99">
        <v>12.849455233228445</v>
      </c>
      <c r="H258" s="99">
        <v>13.17765439595841</v>
      </c>
      <c r="I258" s="99">
        <v>12.582146400260909</v>
      </c>
      <c r="J258" s="99">
        <v>13.594436209780833</v>
      </c>
      <c r="K258" s="99">
        <v>14.446732874258339</v>
      </c>
      <c r="L258" s="99">
        <v>13.644099676840362</v>
      </c>
      <c r="M258" s="99">
        <v>11.386948287284682</v>
      </c>
      <c r="N258" s="99">
        <v>10.165709547290692</v>
      </c>
      <c r="O258" s="99">
        <v>15.030460331188513</v>
      </c>
      <c r="P258" s="99">
        <v>14.694247934563172</v>
      </c>
      <c r="Q258" s="99">
        <v>13.880934207432766</v>
      </c>
      <c r="R258" s="99">
        <v>13.599035773991169</v>
      </c>
      <c r="S258" s="99">
        <v>14.049894058455038</v>
      </c>
      <c r="T258" s="99">
        <v>13.872541039884712</v>
      </c>
      <c r="U258" s="99">
        <v>13.898273601379472</v>
      </c>
      <c r="V258" s="99">
        <v>14.53927343323703</v>
      </c>
      <c r="W258" s="99">
        <v>14.843765893112186</v>
      </c>
      <c r="X258" s="99">
        <v>15.010264551834215</v>
      </c>
      <c r="Y258" s="99">
        <v>15.125409209644229</v>
      </c>
      <c r="DA258" s="63" t="s">
        <v>2944</v>
      </c>
    </row>
    <row r="259" spans="1:105" ht="12" customHeight="1" x14ac:dyDescent="0.25">
      <c r="A259" s="100" t="s">
        <v>50</v>
      </c>
      <c r="B259" s="102">
        <v>2.4686780877972905</v>
      </c>
      <c r="C259" s="102">
        <v>2.4342935045318743</v>
      </c>
      <c r="D259" s="102">
        <v>2.6151298597011845</v>
      </c>
      <c r="E259" s="102">
        <v>2.5433731253648024</v>
      </c>
      <c r="F259" s="102">
        <v>2.634631438153173</v>
      </c>
      <c r="G259" s="102">
        <v>2.9396341711729566</v>
      </c>
      <c r="H259" s="102">
        <v>2.7036490523256358</v>
      </c>
      <c r="I259" s="102">
        <v>2.5812619949894762</v>
      </c>
      <c r="J259" s="102">
        <v>2.7398238597602607</v>
      </c>
      <c r="K259" s="102">
        <v>2.9289870259265136</v>
      </c>
      <c r="L259" s="102">
        <v>2.7431972786266665</v>
      </c>
      <c r="M259" s="102">
        <v>1.8846364993184834</v>
      </c>
      <c r="N259" s="102">
        <v>0.10159013912979743</v>
      </c>
      <c r="O259" s="102">
        <v>2.8150745737980385</v>
      </c>
      <c r="P259" s="102">
        <v>2.6701738902329892</v>
      </c>
      <c r="Q259" s="102">
        <v>2.357397368008149</v>
      </c>
      <c r="R259" s="102">
        <v>2.589012158011966</v>
      </c>
      <c r="S259" s="102">
        <v>2.6800903697408915</v>
      </c>
      <c r="T259" s="102">
        <v>2.4421352774139069</v>
      </c>
      <c r="U259" s="102">
        <v>2.2248963795083805</v>
      </c>
      <c r="V259" s="102">
        <v>2.2164166495487438</v>
      </c>
      <c r="W259" s="102">
        <v>2.727902089191947</v>
      </c>
      <c r="X259" s="102">
        <v>2.8036634737805888</v>
      </c>
      <c r="Y259" s="102">
        <v>2.3960226775659041</v>
      </c>
      <c r="DA259" s="131" t="s">
        <v>2945</v>
      </c>
    </row>
    <row r="260" spans="1:105" ht="12" customHeight="1" x14ac:dyDescent="0.25">
      <c r="A260" s="103" t="s">
        <v>52</v>
      </c>
      <c r="B260" s="105">
        <v>9.8603484371117975</v>
      </c>
      <c r="C260" s="105">
        <v>9.821664176668957</v>
      </c>
      <c r="D260" s="105">
        <v>10.20161925655181</v>
      </c>
      <c r="E260" s="105">
        <v>10.315338373214274</v>
      </c>
      <c r="F260" s="105">
        <v>10.420793558189734</v>
      </c>
      <c r="G260" s="105">
        <v>9.9098210620554887</v>
      </c>
      <c r="H260" s="105">
        <v>10.474005343632774</v>
      </c>
      <c r="I260" s="105">
        <v>10.000884405271432</v>
      </c>
      <c r="J260" s="105">
        <v>10.85461235002057</v>
      </c>
      <c r="K260" s="105">
        <v>11.517745848331826</v>
      </c>
      <c r="L260" s="105">
        <v>10.900902398213692</v>
      </c>
      <c r="M260" s="105">
        <v>9.5023117879661996</v>
      </c>
      <c r="N260" s="105">
        <v>10.064119408160897</v>
      </c>
      <c r="O260" s="105">
        <v>12.215385757390473</v>
      </c>
      <c r="P260" s="105">
        <v>12.024074044330183</v>
      </c>
      <c r="Q260" s="105">
        <v>11.523536839424613</v>
      </c>
      <c r="R260" s="105">
        <v>11.010023615979202</v>
      </c>
      <c r="S260" s="105">
        <v>11.369803688714146</v>
      </c>
      <c r="T260" s="105">
        <v>11.430405762470809</v>
      </c>
      <c r="U260" s="105">
        <v>11.673377221871094</v>
      </c>
      <c r="V260" s="105">
        <v>12.322856783688287</v>
      </c>
      <c r="W260" s="105">
        <v>12.115863803920242</v>
      </c>
      <c r="X260" s="105">
        <v>12.206601078053625</v>
      </c>
      <c r="Y260" s="105">
        <v>12.729386532078324</v>
      </c>
      <c r="DA260" s="132" t="s">
        <v>2946</v>
      </c>
    </row>
    <row r="261" spans="1:105" ht="12" customHeight="1" x14ac:dyDescent="0.25">
      <c r="A261" s="106" t="s">
        <v>122</v>
      </c>
      <c r="B261" s="102">
        <v>12.514200034507175</v>
      </c>
      <c r="C261" s="102">
        <v>12.326622389544557</v>
      </c>
      <c r="D261" s="102">
        <v>12.639818033186355</v>
      </c>
      <c r="E261" s="102">
        <v>12.563037975299091</v>
      </c>
      <c r="F261" s="102">
        <v>12.943494974465175</v>
      </c>
      <c r="G261" s="102">
        <v>12.461572455460145</v>
      </c>
      <c r="H261" s="102">
        <v>12.835993603560155</v>
      </c>
      <c r="I261" s="102">
        <v>12.788320667049099</v>
      </c>
      <c r="J261" s="102">
        <v>13.583250238428484</v>
      </c>
      <c r="K261" s="102">
        <v>14.508192879436058</v>
      </c>
      <c r="L261" s="102">
        <v>14.096961168644988</v>
      </c>
      <c r="M261" s="102">
        <v>13.924013024505694</v>
      </c>
      <c r="N261" s="102">
        <v>13.349305674906109</v>
      </c>
      <c r="O261" s="102">
        <v>13.653429500364693</v>
      </c>
      <c r="P261" s="102">
        <v>13.774807526723405</v>
      </c>
      <c r="Q261" s="102">
        <v>13.823652582420856</v>
      </c>
      <c r="R261" s="102">
        <v>14.317529027725218</v>
      </c>
      <c r="S261" s="102">
        <v>14.276149885297531</v>
      </c>
      <c r="T261" s="102">
        <v>13.723410863001247</v>
      </c>
      <c r="U261" s="102">
        <v>13.829001715082272</v>
      </c>
      <c r="V261" s="102">
        <v>13.891647657656874</v>
      </c>
      <c r="W261" s="102">
        <v>14.801590878754498</v>
      </c>
      <c r="X261" s="102">
        <v>15.240734968538721</v>
      </c>
      <c r="Y261" s="102">
        <v>14.845153915185358</v>
      </c>
      <c r="DA261" s="131" t="s">
        <v>2947</v>
      </c>
    </row>
    <row r="262" spans="1:105" ht="12" customHeight="1" x14ac:dyDescent="0.25">
      <c r="A262" s="107" t="s">
        <v>121</v>
      </c>
      <c r="B262" s="105">
        <v>12.514200034507168</v>
      </c>
      <c r="C262" s="105">
        <v>12.329750956235065</v>
      </c>
      <c r="D262" s="105">
        <v>12.637297034280698</v>
      </c>
      <c r="E262" s="105">
        <v>12.563214039611848</v>
      </c>
      <c r="F262" s="105">
        <v>12.937253838426816</v>
      </c>
      <c r="G262" s="105">
        <v>12.457595664093409</v>
      </c>
      <c r="H262" s="105">
        <v>12.834267350717141</v>
      </c>
      <c r="I262" s="105">
        <v>12.789519953235404</v>
      </c>
      <c r="J262" s="105">
        <v>13.58285999989344</v>
      </c>
      <c r="K262" s="105">
        <v>14.50592297543508</v>
      </c>
      <c r="L262" s="105">
        <v>14.092428693705878</v>
      </c>
      <c r="M262" s="105">
        <v>13.915660458688997</v>
      </c>
      <c r="N262" s="105">
        <v>13.331784682545139</v>
      </c>
      <c r="O262" s="105">
        <v>13.629919938824992</v>
      </c>
      <c r="P262" s="105">
        <v>13.759576795114686</v>
      </c>
      <c r="Q262" s="105">
        <v>13.865496069338445</v>
      </c>
      <c r="R262" s="105">
        <v>14.376360062439582</v>
      </c>
      <c r="S262" s="105">
        <v>14.33336323026421</v>
      </c>
      <c r="T262" s="105">
        <v>13.793006214291204</v>
      </c>
      <c r="U262" s="105">
        <v>13.849346164964341</v>
      </c>
      <c r="V262" s="105">
        <v>13.880170865135073</v>
      </c>
      <c r="W262" s="105">
        <v>14.777962597825312</v>
      </c>
      <c r="X262" s="105">
        <v>15.15534628079808</v>
      </c>
      <c r="Y262" s="105">
        <v>14.805036860884437</v>
      </c>
      <c r="DA262" s="132" t="s">
        <v>2948</v>
      </c>
    </row>
    <row r="263" spans="1:105" ht="12" customHeight="1" x14ac:dyDescent="0.25">
      <c r="A263" s="108" t="s">
        <v>53</v>
      </c>
      <c r="B263" s="99">
        <v>2.5143831306441662</v>
      </c>
      <c r="C263" s="99">
        <v>2.4520047345639298</v>
      </c>
      <c r="D263" s="99">
        <v>2.5749640860389329</v>
      </c>
      <c r="E263" s="99">
        <v>2.4717405664228025</v>
      </c>
      <c r="F263" s="99">
        <v>2.6004857370599708</v>
      </c>
      <c r="G263" s="99">
        <v>2.8325499983109217</v>
      </c>
      <c r="H263" s="99">
        <v>2.6255488886713465</v>
      </c>
      <c r="I263" s="99">
        <v>2.646385588875432</v>
      </c>
      <c r="J263" s="99">
        <v>2.7601436867492435</v>
      </c>
      <c r="K263" s="99">
        <v>2.9728651174330332</v>
      </c>
      <c r="L263" s="99">
        <v>2.9085394403826754</v>
      </c>
      <c r="M263" s="99">
        <v>2.8093873095864574</v>
      </c>
      <c r="N263" s="99">
        <v>2.2450399318579559</v>
      </c>
      <c r="O263" s="99">
        <v>2.506694193126239</v>
      </c>
      <c r="P263" s="99">
        <v>2.4847504856522833</v>
      </c>
      <c r="Q263" s="99">
        <v>2.3964616321830436</v>
      </c>
      <c r="R263" s="99">
        <v>2.7930068980840304</v>
      </c>
      <c r="S263" s="99">
        <v>2.797645409674725</v>
      </c>
      <c r="T263" s="99">
        <v>2.47628816040449</v>
      </c>
      <c r="U263" s="99">
        <v>2.263262171179711</v>
      </c>
      <c r="V263" s="99">
        <v>2.1345124770248436</v>
      </c>
      <c r="W263" s="99">
        <v>2.7807484915737612</v>
      </c>
      <c r="X263" s="99">
        <v>2.8908936748570326</v>
      </c>
      <c r="Y263" s="99">
        <v>2.3129615997634252</v>
      </c>
      <c r="DA263" s="63" t="s">
        <v>2949</v>
      </c>
    </row>
    <row r="264" spans="1:105" ht="12" customHeight="1" x14ac:dyDescent="0.25">
      <c r="A264" s="108" t="s">
        <v>52</v>
      </c>
      <c r="B264" s="99">
        <v>9.9998169038630014</v>
      </c>
      <c r="C264" s="99">
        <v>9.8777462216711367</v>
      </c>
      <c r="D264" s="99">
        <v>10.062332948241766</v>
      </c>
      <c r="E264" s="99">
        <v>10.091473473189048</v>
      </c>
      <c r="F264" s="99">
        <v>10.336768101366847</v>
      </c>
      <c r="G264" s="99">
        <v>9.625045665782487</v>
      </c>
      <c r="H264" s="99">
        <v>10.208718462045791</v>
      </c>
      <c r="I264" s="99">
        <v>10.143134364359971</v>
      </c>
      <c r="J264" s="99">
        <v>10.822716313144197</v>
      </c>
      <c r="K264" s="99">
        <v>11.533057858002046</v>
      </c>
      <c r="L264" s="99">
        <v>11.183889253323203</v>
      </c>
      <c r="M264" s="99">
        <v>11.106273149102538</v>
      </c>
      <c r="N264" s="99">
        <v>11.086744750687181</v>
      </c>
      <c r="O264" s="99">
        <v>11.123225745698752</v>
      </c>
      <c r="P264" s="99">
        <v>11.274826309462401</v>
      </c>
      <c r="Q264" s="99">
        <v>11.4690344371554</v>
      </c>
      <c r="R264" s="99">
        <v>11.58335316435555</v>
      </c>
      <c r="S264" s="99">
        <v>11.535717820589484</v>
      </c>
      <c r="T264" s="99">
        <v>11.316718053886715</v>
      </c>
      <c r="U264" s="99">
        <v>11.586083993784634</v>
      </c>
      <c r="V264" s="99">
        <v>11.745658388110229</v>
      </c>
      <c r="W264" s="99">
        <v>11.997214106251551</v>
      </c>
      <c r="X264" s="99">
        <v>12.264452605941047</v>
      </c>
      <c r="Y264" s="99">
        <v>12.492075261121013</v>
      </c>
      <c r="DA264" s="63" t="s">
        <v>2950</v>
      </c>
    </row>
    <row r="265" spans="1:105" ht="12" customHeight="1" x14ac:dyDescent="0.25">
      <c r="A265" s="121" t="s">
        <v>54</v>
      </c>
      <c r="B265" s="123">
        <v>5.7771575970850613</v>
      </c>
      <c r="C265" s="123">
        <v>5.615414056462197</v>
      </c>
      <c r="D265" s="123">
        <v>6.329366694626434</v>
      </c>
      <c r="E265" s="123">
        <v>6.1113796518944516</v>
      </c>
      <c r="F265" s="123">
        <v>6.5370245536976226</v>
      </c>
      <c r="G265" s="123">
        <v>6.3718016103003734</v>
      </c>
      <c r="H265" s="123">
        <v>6.549967023796599</v>
      </c>
      <c r="I265" s="123">
        <v>6.2270396775888246</v>
      </c>
      <c r="J265" s="123">
        <v>6.1935748803255599</v>
      </c>
      <c r="K265" s="123">
        <v>6.4758039402430336</v>
      </c>
      <c r="L265" s="123">
        <v>6.1565903897419556</v>
      </c>
      <c r="M265" s="123">
        <v>5.8051549409365943</v>
      </c>
      <c r="N265" s="123">
        <v>5.6824148375721641</v>
      </c>
      <c r="O265" s="123">
        <v>6.18292975745916</v>
      </c>
      <c r="P265" s="123">
        <v>6.2468764219895387</v>
      </c>
      <c r="Q265" s="123">
        <v>6.1625191396253278</v>
      </c>
      <c r="R265" s="123">
        <v>6.4148358239502823</v>
      </c>
      <c r="S265" s="123">
        <v>6.3478406796833751</v>
      </c>
      <c r="T265" s="123">
        <v>6.4468094952186972</v>
      </c>
      <c r="U265" s="123">
        <v>6.6174950716899419</v>
      </c>
      <c r="V265" s="123">
        <v>7.5054807100355303</v>
      </c>
      <c r="W265" s="123">
        <v>7.2065111798973636</v>
      </c>
      <c r="X265" s="123">
        <v>7.2619442828916165</v>
      </c>
      <c r="Y265" s="123">
        <v>6.0385834048699261</v>
      </c>
      <c r="DA265" s="130" t="s">
        <v>2951</v>
      </c>
    </row>
    <row r="266" spans="1:105" ht="12" customHeight="1" x14ac:dyDescent="0.25">
      <c r="A266" s="97" t="s">
        <v>50</v>
      </c>
      <c r="B266" s="99">
        <v>5.7821164370775779</v>
      </c>
      <c r="C266" s="99">
        <v>5.7989659112067669</v>
      </c>
      <c r="D266" s="99">
        <v>6.1361493512708645</v>
      </c>
      <c r="E266" s="99">
        <v>5.9054984159765596</v>
      </c>
      <c r="F266" s="99">
        <v>6.7137650593726335</v>
      </c>
      <c r="G266" s="99">
        <v>6.2124216615693797</v>
      </c>
      <c r="H266" s="99">
        <v>6.2064144141483686</v>
      </c>
      <c r="I266" s="99">
        <v>6.4179281585000467</v>
      </c>
      <c r="J266" s="99">
        <v>6.4427452685278785</v>
      </c>
      <c r="K266" s="99">
        <v>5.650109640961432</v>
      </c>
      <c r="L266" s="99">
        <v>6.9806508288559721</v>
      </c>
      <c r="M266" s="99">
        <v>6.4939450897784434</v>
      </c>
      <c r="N266" s="99">
        <v>2.0259773498907996</v>
      </c>
      <c r="O266" s="99">
        <v>7.292388233598337</v>
      </c>
      <c r="P266" s="99">
        <v>7.0267411136639932</v>
      </c>
      <c r="Q266" s="99">
        <v>6.1093419637757025</v>
      </c>
      <c r="R266" s="99">
        <v>5.6993817067055543</v>
      </c>
      <c r="S266" s="99">
        <v>5.6217068293577359</v>
      </c>
      <c r="T266" s="99">
        <v>6.7219789350642065</v>
      </c>
      <c r="U266" s="99">
        <v>6.9007960455634754</v>
      </c>
      <c r="V266" s="99">
        <v>7.8497226601532955</v>
      </c>
      <c r="W266" s="99">
        <v>7.5010809978951416</v>
      </c>
      <c r="X266" s="99">
        <v>6.9648382015991377</v>
      </c>
      <c r="Y266" s="99">
        <v>6.1764759631944957</v>
      </c>
      <c r="DA266" s="63" t="s">
        <v>2952</v>
      </c>
    </row>
    <row r="267" spans="1:105" ht="12" customHeight="1" x14ac:dyDescent="0.25">
      <c r="A267" s="109" t="s">
        <v>120</v>
      </c>
      <c r="B267" s="110">
        <v>5.7769350106699102</v>
      </c>
      <c r="C267" s="110">
        <v>5.6073447863540551</v>
      </c>
      <c r="D267" s="110">
        <v>6.3378081953457368</v>
      </c>
      <c r="E267" s="110">
        <v>6.1200286236276105</v>
      </c>
      <c r="F267" s="110">
        <v>6.5300081201404145</v>
      </c>
      <c r="G267" s="110">
        <v>6.3779956270617841</v>
      </c>
      <c r="H267" s="110">
        <v>6.5636057277756175</v>
      </c>
      <c r="I267" s="110">
        <v>6.2192685231860327</v>
      </c>
      <c r="J267" s="110">
        <v>6.1830457948639435</v>
      </c>
      <c r="K267" s="110">
        <v>6.5111100276916449</v>
      </c>
      <c r="L267" s="110">
        <v>6.1212267065314965</v>
      </c>
      <c r="M267" s="110">
        <v>5.7740146129430974</v>
      </c>
      <c r="N267" s="110">
        <v>5.8700957027684924</v>
      </c>
      <c r="O267" s="110">
        <v>6.0977289543231414</v>
      </c>
      <c r="P267" s="110">
        <v>6.1730335526916971</v>
      </c>
      <c r="Q267" s="110">
        <v>6.1682505128424854</v>
      </c>
      <c r="R267" s="110">
        <v>6.4982748625210514</v>
      </c>
      <c r="S267" s="110">
        <v>6.4472125664421212</v>
      </c>
      <c r="T267" s="110">
        <v>6.4007028536181485</v>
      </c>
      <c r="U267" s="110">
        <v>6.5591094631206541</v>
      </c>
      <c r="V267" s="110">
        <v>7.4207546952523913</v>
      </c>
      <c r="W267" s="110">
        <v>7.1295987360156889</v>
      </c>
      <c r="X267" s="110">
        <v>7.3332266765370351</v>
      </c>
      <c r="Y267" s="110">
        <v>6.006020195610791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22.816630514137927</v>
      </c>
      <c r="C269" s="118">
        <f t="shared" si="122"/>
        <v>25.547801875652631</v>
      </c>
      <c r="D269" s="118">
        <f t="shared" si="122"/>
        <v>22.608781500524561</v>
      </c>
      <c r="E269" s="118">
        <f t="shared" si="122"/>
        <v>26.533686251400582</v>
      </c>
      <c r="F269" s="118">
        <f t="shared" si="122"/>
        <v>29.292341888949103</v>
      </c>
      <c r="G269" s="118">
        <f t="shared" si="122"/>
        <v>29.024122328293451</v>
      </c>
      <c r="H269" s="118">
        <f t="shared" si="122"/>
        <v>28.411596550394414</v>
      </c>
      <c r="I269" s="118">
        <f t="shared" si="122"/>
        <v>26.736400193592001</v>
      </c>
      <c r="J269" s="118">
        <f t="shared" si="122"/>
        <v>26.022820904273779</v>
      </c>
      <c r="K269" s="118">
        <f t="shared" si="122"/>
        <v>19.954720505637486</v>
      </c>
      <c r="L269" s="118">
        <f t="shared" si="122"/>
        <v>22.506367032936236</v>
      </c>
      <c r="M269" s="118">
        <f t="shared" si="122"/>
        <v>17.976808753181594</v>
      </c>
      <c r="N269" s="118">
        <f t="shared" si="122"/>
        <v>7.1885406152127205</v>
      </c>
      <c r="O269" s="118">
        <f t="shared" si="122"/>
        <v>19.697787284794053</v>
      </c>
      <c r="P269" s="118">
        <f t="shared" si="122"/>
        <v>29.068113258289248</v>
      </c>
      <c r="Q269" s="118">
        <f t="shared" si="122"/>
        <v>24.862398468587873</v>
      </c>
      <c r="R269" s="118">
        <f t="shared" ref="R269:V269" si="123">R270+R273+R275+R284</f>
        <v>23.516188906728985</v>
      </c>
      <c r="S269" s="118">
        <f t="shared" si="123"/>
        <v>23.282222286508187</v>
      </c>
      <c r="T269" s="118">
        <f t="shared" si="123"/>
        <v>17.372321790014244</v>
      </c>
      <c r="U269" s="118">
        <f t="shared" si="123"/>
        <v>12.511930235706599</v>
      </c>
      <c r="V269" s="118">
        <f t="shared" si="123"/>
        <v>5.120102205463998</v>
      </c>
      <c r="W269" s="118">
        <f t="shared" ref="W269:Y269" si="124">W270+W273+W275+W284</f>
        <v>16.360673719864494</v>
      </c>
      <c r="X269" s="118">
        <f t="shared" si="124"/>
        <v>16.326364805459978</v>
      </c>
      <c r="Y269" s="118">
        <f t="shared" si="124"/>
        <v>13.492606257598645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22.681254195502028</v>
      </c>
      <c r="C270" s="123">
        <f t="shared" si="125"/>
        <v>25.413452796608226</v>
      </c>
      <c r="D270" s="123">
        <f t="shared" si="125"/>
        <v>22.467449308718905</v>
      </c>
      <c r="E270" s="123">
        <f t="shared" si="125"/>
        <v>26.397838773175245</v>
      </c>
      <c r="F270" s="123">
        <f t="shared" si="125"/>
        <v>29.149208289281326</v>
      </c>
      <c r="G270" s="123">
        <f t="shared" si="125"/>
        <v>28.893430348759139</v>
      </c>
      <c r="H270" s="123">
        <f t="shared" si="125"/>
        <v>28.283280636521532</v>
      </c>
      <c r="I270" s="123">
        <f t="shared" si="125"/>
        <v>26.608492271760976</v>
      </c>
      <c r="J270" s="123">
        <f t="shared" si="125"/>
        <v>25.89237245574061</v>
      </c>
      <c r="K270" s="123">
        <f t="shared" si="125"/>
        <v>19.837572347042865</v>
      </c>
      <c r="L270" s="123">
        <f t="shared" si="125"/>
        <v>22.372244460882339</v>
      </c>
      <c r="M270" s="123">
        <f t="shared" si="125"/>
        <v>17.851357420234944</v>
      </c>
      <c r="N270" s="123">
        <f t="shared" si="125"/>
        <v>7.1364825544753305</v>
      </c>
      <c r="O270" s="123">
        <f t="shared" si="125"/>
        <v>19.474362913356874</v>
      </c>
      <c r="P270" s="123">
        <f t="shared" si="125"/>
        <v>28.809838833208502</v>
      </c>
      <c r="Q270" s="123">
        <f t="shared" si="125"/>
        <v>24.61084340770784</v>
      </c>
      <c r="R270" s="123">
        <f t="shared" ref="R270:V270" si="126">SUM(R271:R272)</f>
        <v>23.265398194242316</v>
      </c>
      <c r="S270" s="123">
        <f t="shared" si="126"/>
        <v>23.000243707205875</v>
      </c>
      <c r="T270" s="123">
        <f t="shared" si="126"/>
        <v>16.981566982282875</v>
      </c>
      <c r="U270" s="123">
        <f t="shared" si="126"/>
        <v>12.041280046668909</v>
      </c>
      <c r="V270" s="123">
        <f t="shared" si="126"/>
        <v>4.5141275084430168</v>
      </c>
      <c r="W270" s="123">
        <f t="shared" ref="W270:Y270" si="127">SUM(W271:W272)</f>
        <v>15.759211243365131</v>
      </c>
      <c r="X270" s="123">
        <f t="shared" si="127"/>
        <v>15.80706746817747</v>
      </c>
      <c r="Y270" s="123">
        <f t="shared" si="127"/>
        <v>13.03802064176149</v>
      </c>
      <c r="DA270" s="130" t="s">
        <v>3105</v>
      </c>
    </row>
    <row r="271" spans="1:105" ht="12" customHeight="1" x14ac:dyDescent="0.25">
      <c r="A271" s="97" t="s">
        <v>74</v>
      </c>
      <c r="B271" s="99">
        <v>22.681254195502028</v>
      </c>
      <c r="C271" s="99">
        <v>25.413452796608226</v>
      </c>
      <c r="D271" s="99">
        <v>22.467449308718905</v>
      </c>
      <c r="E271" s="99">
        <v>26.397838773175245</v>
      </c>
      <c r="F271" s="99">
        <v>29.149208289281326</v>
      </c>
      <c r="G271" s="99">
        <v>28.893430348759139</v>
      </c>
      <c r="H271" s="99">
        <v>28.283280636521532</v>
      </c>
      <c r="I271" s="99">
        <v>26.608492271760976</v>
      </c>
      <c r="J271" s="99">
        <v>25.89237245574061</v>
      </c>
      <c r="K271" s="99">
        <v>19.837572347042865</v>
      </c>
      <c r="L271" s="99">
        <v>22.372244460882339</v>
      </c>
      <c r="M271" s="99">
        <v>17.851357420234944</v>
      </c>
      <c r="N271" s="99">
        <v>7.1364825544753305</v>
      </c>
      <c r="O271" s="99">
        <v>19.474362913356874</v>
      </c>
      <c r="P271" s="99">
        <v>28.809838833208502</v>
      </c>
      <c r="Q271" s="99">
        <v>24.61084340770784</v>
      </c>
      <c r="R271" s="99">
        <v>23.265398194242316</v>
      </c>
      <c r="S271" s="99">
        <v>23.000243707205875</v>
      </c>
      <c r="T271" s="99">
        <v>16.981566982282875</v>
      </c>
      <c r="U271" s="99">
        <v>12.041280046668909</v>
      </c>
      <c r="V271" s="99">
        <v>4.5141275084430168</v>
      </c>
      <c r="W271" s="99">
        <v>15.759211243365131</v>
      </c>
      <c r="X271" s="99">
        <v>15.80706746817747</v>
      </c>
      <c r="Y271" s="99">
        <v>13.03802064176149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3.7861677116377779E-2</v>
      </c>
      <c r="C275" s="123">
        <v>3.854067182961355E-2</v>
      </c>
      <c r="D275" s="123">
        <v>4.0571891452178412E-2</v>
      </c>
      <c r="E275" s="123">
        <v>4.2557580086868552E-2</v>
      </c>
      <c r="F275" s="123">
        <v>4.292433746915239E-2</v>
      </c>
      <c r="G275" s="123">
        <v>4.016696398963928E-2</v>
      </c>
      <c r="H275" s="123">
        <v>3.642233937348531E-2</v>
      </c>
      <c r="I275" s="123">
        <v>3.0754525618305713E-2</v>
      </c>
      <c r="J275" s="123">
        <v>2.9420608102056562E-2</v>
      </c>
      <c r="K275" s="123">
        <v>2.7594762183832947E-2</v>
      </c>
      <c r="L275" s="123">
        <v>2.3173716899422828E-2</v>
      </c>
      <c r="M275" s="123">
        <v>1.7058557226783531E-2</v>
      </c>
      <c r="N275" s="123">
        <v>1.3927897928085339E-2</v>
      </c>
      <c r="O275" s="123">
        <v>2.3147514268736839E-2</v>
      </c>
      <c r="P275" s="123">
        <v>2.4332956036129259E-2</v>
      </c>
      <c r="Q275" s="123">
        <v>2.2931654289863629E-2</v>
      </c>
      <c r="R275" s="123">
        <v>2.2122144328788614E-2</v>
      </c>
      <c r="S275" s="123">
        <v>2.2931051125981809E-2</v>
      </c>
      <c r="T275" s="123">
        <v>2.3278440844461252E-2</v>
      </c>
      <c r="U275" s="123">
        <v>2.4343906244845032E-2</v>
      </c>
      <c r="V275" s="123">
        <v>2.4155791104482741E-2</v>
      </c>
      <c r="W275" s="123">
        <v>2.3195266747756696E-2</v>
      </c>
      <c r="X275" s="123">
        <v>2.0857655902937335E-2</v>
      </c>
      <c r="Y275" s="123">
        <v>1.952101976343763E-2</v>
      </c>
      <c r="DA275" s="130" t="s">
        <v>3110</v>
      </c>
    </row>
    <row r="276" spans="1:105" ht="12" customHeight="1" x14ac:dyDescent="0.25">
      <c r="A276" s="97" t="s">
        <v>141</v>
      </c>
      <c r="B276" s="99">
        <v>5.3709411052576268</v>
      </c>
      <c r="C276" s="99">
        <v>5.3187218666115275</v>
      </c>
      <c r="D276" s="99">
        <v>5.5563904652319094</v>
      </c>
      <c r="E276" s="99">
        <v>5.5360258806929057</v>
      </c>
      <c r="F276" s="99">
        <v>5.5699486365577711</v>
      </c>
      <c r="G276" s="99">
        <v>5.4252100272844839</v>
      </c>
      <c r="H276" s="99">
        <v>5.4905989971952138</v>
      </c>
      <c r="I276" s="99">
        <v>5.2048833497916736</v>
      </c>
      <c r="J276" s="99">
        <v>5.6049052119531657</v>
      </c>
      <c r="K276" s="99">
        <v>5.9239268455114953</v>
      </c>
      <c r="L276" s="99">
        <v>5.5546942190719193</v>
      </c>
      <c r="M276" s="99">
        <v>4.5792862399956675</v>
      </c>
      <c r="N276" s="99">
        <v>4.0080270821102477</v>
      </c>
      <c r="O276" s="99">
        <v>5.8286068850756028</v>
      </c>
      <c r="P276" s="99">
        <v>5.5505293806578848</v>
      </c>
      <c r="Q276" s="99">
        <v>5.1613356796608567</v>
      </c>
      <c r="R276" s="99">
        <v>4.9791142152262484</v>
      </c>
      <c r="S276" s="99">
        <v>5.0238156722696576</v>
      </c>
      <c r="T276" s="99">
        <v>4.8383669374175104</v>
      </c>
      <c r="U276" s="99">
        <v>4.6943571103389932</v>
      </c>
      <c r="V276" s="99">
        <v>4.6384400655920439</v>
      </c>
      <c r="W276" s="99">
        <v>4.5817523950990635</v>
      </c>
      <c r="X276" s="99">
        <v>4.6125102937201019</v>
      </c>
      <c r="Y276" s="99">
        <v>4.5892765058489315</v>
      </c>
      <c r="DA276" s="63" t="s">
        <v>3111</v>
      </c>
    </row>
    <row r="277" spans="1:105" ht="12" customHeight="1" x14ac:dyDescent="0.25">
      <c r="A277" s="97" t="s">
        <v>140</v>
      </c>
      <c r="B277" s="99">
        <v>1.0754397024461779</v>
      </c>
      <c r="C277" s="99">
        <v>1.0547622834553052</v>
      </c>
      <c r="D277" s="99">
        <v>1.1320971325938611</v>
      </c>
      <c r="E277" s="99">
        <v>1.0927069323078098</v>
      </c>
      <c r="F277" s="99">
        <v>1.1287500640303356</v>
      </c>
      <c r="G277" s="99">
        <v>1.2457215988916275</v>
      </c>
      <c r="H277" s="99">
        <v>1.1205495634614313</v>
      </c>
      <c r="I277" s="99">
        <v>1.0698252419917511</v>
      </c>
      <c r="J277" s="99">
        <v>1.1311682666353553</v>
      </c>
      <c r="K277" s="99">
        <v>1.2092664881765973</v>
      </c>
      <c r="L277" s="99">
        <v>1.1282688329965642</v>
      </c>
      <c r="M277" s="99">
        <v>0.77514535329858869</v>
      </c>
      <c r="N277" s="99">
        <v>4.1678648475558577E-2</v>
      </c>
      <c r="O277" s="99">
        <v>1.0300073080844014</v>
      </c>
      <c r="P277" s="99">
        <v>0.97698961384368987</v>
      </c>
      <c r="Q277" s="99">
        <v>0.8625478485393504</v>
      </c>
      <c r="R277" s="99">
        <v>0.94729335708994589</v>
      </c>
      <c r="S277" s="99">
        <v>0.98061795337638935</v>
      </c>
      <c r="T277" s="99">
        <v>0.89355259234688911</v>
      </c>
      <c r="U277" s="99">
        <v>0.81406707728253902</v>
      </c>
      <c r="V277" s="99">
        <v>0.67393648230360625</v>
      </c>
      <c r="W277" s="99">
        <v>0.82946170722593116</v>
      </c>
      <c r="X277" s="99">
        <v>0.84565419796915309</v>
      </c>
      <c r="Y277" s="99">
        <v>0.72039199127458586</v>
      </c>
      <c r="DA277" s="63" t="s">
        <v>3112</v>
      </c>
    </row>
    <row r="278" spans="1:105" ht="12" customHeight="1" x14ac:dyDescent="0.25">
      <c r="A278" s="100" t="s">
        <v>50</v>
      </c>
      <c r="B278" s="102">
        <v>1.0754397024461779</v>
      </c>
      <c r="C278" s="102">
        <v>1.0547622834553052</v>
      </c>
      <c r="D278" s="102">
        <v>1.1320971325938611</v>
      </c>
      <c r="E278" s="102">
        <v>1.0927069323078098</v>
      </c>
      <c r="F278" s="102">
        <v>1.1287500640303356</v>
      </c>
      <c r="G278" s="102">
        <v>1.2457215988916275</v>
      </c>
      <c r="H278" s="102">
        <v>1.1205495634614313</v>
      </c>
      <c r="I278" s="102">
        <v>1.0698252419917511</v>
      </c>
      <c r="J278" s="102">
        <v>1.1311682666353553</v>
      </c>
      <c r="K278" s="102">
        <v>1.2092664881765973</v>
      </c>
      <c r="L278" s="102">
        <v>1.1282688329965642</v>
      </c>
      <c r="M278" s="102">
        <v>0.77514535329858869</v>
      </c>
      <c r="N278" s="102">
        <v>4.1678648475558577E-2</v>
      </c>
      <c r="O278" s="102">
        <v>1.0300073080844014</v>
      </c>
      <c r="P278" s="102">
        <v>0.97698961384368987</v>
      </c>
      <c r="Q278" s="102">
        <v>0.8625478485393504</v>
      </c>
      <c r="R278" s="102">
        <v>0.94729335708994589</v>
      </c>
      <c r="S278" s="102">
        <v>0.98061795337638935</v>
      </c>
      <c r="T278" s="102">
        <v>0.89355259234688911</v>
      </c>
      <c r="U278" s="102">
        <v>0.81406707728253902</v>
      </c>
      <c r="V278" s="102">
        <v>0.67393648230360625</v>
      </c>
      <c r="W278" s="102">
        <v>0.82946170722593116</v>
      </c>
      <c r="X278" s="102">
        <v>0.84565419796915309</v>
      </c>
      <c r="Y278" s="102">
        <v>0.72039199127458586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9.7514641519521675E-2</v>
      </c>
      <c r="C284" s="123">
        <v>9.5808407214791419E-2</v>
      </c>
      <c r="D284" s="123">
        <v>0.10076030035347969</v>
      </c>
      <c r="E284" s="123">
        <v>9.328989813846944E-2</v>
      </c>
      <c r="F284" s="123">
        <v>0.10020926219862503</v>
      </c>
      <c r="G284" s="123">
        <v>9.0525015544673029E-2</v>
      </c>
      <c r="H284" s="123">
        <v>9.1893574499396738E-2</v>
      </c>
      <c r="I284" s="123">
        <v>9.7153396212717319E-2</v>
      </c>
      <c r="J284" s="123">
        <v>0.10102784043111172</v>
      </c>
      <c r="K284" s="123">
        <v>8.9553396410787633E-2</v>
      </c>
      <c r="L284" s="123">
        <v>0.11094885515447592</v>
      </c>
      <c r="M284" s="123">
        <v>0.10839277571986845</v>
      </c>
      <c r="N284" s="123">
        <v>3.8130162809304487E-2</v>
      </c>
      <c r="O284" s="123">
        <v>0.20027685716844351</v>
      </c>
      <c r="P284" s="123">
        <v>0.23394146904461643</v>
      </c>
      <c r="Q284" s="123">
        <v>0.22862340659016911</v>
      </c>
      <c r="R284" s="123">
        <v>0.22866856815787717</v>
      </c>
      <c r="S284" s="123">
        <v>0.25904752817632737</v>
      </c>
      <c r="T284" s="123">
        <v>0.36747636688690966</v>
      </c>
      <c r="U284" s="123">
        <v>0.44630628279284484</v>
      </c>
      <c r="V284" s="123">
        <v>0.5818189059164981</v>
      </c>
      <c r="W284" s="123">
        <v>0.57826720975160306</v>
      </c>
      <c r="X284" s="123">
        <v>0.49843968137957045</v>
      </c>
      <c r="Y284" s="123">
        <v>0.43506459607371711</v>
      </c>
      <c r="DA284" s="130" t="s">
        <v>3119</v>
      </c>
    </row>
    <row r="285" spans="1:105" ht="12" customHeight="1" x14ac:dyDescent="0.25">
      <c r="A285" s="97" t="s">
        <v>50</v>
      </c>
      <c r="B285" s="99">
        <v>2.2699720392243181</v>
      </c>
      <c r="C285" s="99">
        <v>2.2751642360216637</v>
      </c>
      <c r="D285" s="99">
        <v>2.4070608264541375</v>
      </c>
      <c r="E285" s="99">
        <v>2.3139746361595295</v>
      </c>
      <c r="F285" s="99">
        <v>2.6244312233839042</v>
      </c>
      <c r="G285" s="99">
        <v>2.4198490861978836</v>
      </c>
      <c r="H285" s="99">
        <v>2.4066499749417591</v>
      </c>
      <c r="I285" s="99">
        <v>2.4836024689209526</v>
      </c>
      <c r="J285" s="99">
        <v>2.4918476615093486</v>
      </c>
      <c r="K285" s="99">
        <v>2.1839154240730201</v>
      </c>
      <c r="L285" s="99">
        <v>2.6963289399628763</v>
      </c>
      <c r="M285" s="99">
        <v>2.5059229538560417</v>
      </c>
      <c r="N285" s="99">
        <v>0.78098989207094427</v>
      </c>
      <c r="O285" s="99">
        <v>2.8082200757941744</v>
      </c>
      <c r="P285" s="99">
        <v>2.7046294767177126</v>
      </c>
      <c r="Q285" s="99">
        <v>2.349851013822434</v>
      </c>
      <c r="R285" s="99">
        <v>2.1894038711449757</v>
      </c>
      <c r="S285" s="99">
        <v>2.1519690091651027</v>
      </c>
      <c r="T285" s="99">
        <v>2.5606151972702582</v>
      </c>
      <c r="U285" s="99">
        <v>2.6118913928810592</v>
      </c>
      <c r="V285" s="99">
        <v>2.9457501648187527</v>
      </c>
      <c r="W285" s="99">
        <v>2.7929942179412461</v>
      </c>
      <c r="X285" s="99">
        <v>2.5759437173972204</v>
      </c>
      <c r="Y285" s="99">
        <v>2.277394377258442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6.4969959220346069E-2</v>
      </c>
      <c r="H290" s="117">
        <f t="shared" si="129"/>
        <v>1.3205871577232509</v>
      </c>
      <c r="I290" s="117">
        <f t="shared" si="129"/>
        <v>1.2200531666467671</v>
      </c>
      <c r="J290" s="117">
        <f t="shared" si="129"/>
        <v>2.0118143070081351</v>
      </c>
      <c r="K290" s="117">
        <f t="shared" si="129"/>
        <v>1.8531578645529583</v>
      </c>
      <c r="L290" s="117">
        <f t="shared" si="129"/>
        <v>1.8804178813583299</v>
      </c>
      <c r="M290" s="117">
        <f t="shared" si="129"/>
        <v>1.8091200678442614</v>
      </c>
      <c r="N290" s="117">
        <f t="shared" si="129"/>
        <v>0.96484033202955322</v>
      </c>
      <c r="O290" s="117">
        <f t="shared" si="129"/>
        <v>2.840383758397437</v>
      </c>
      <c r="P290" s="117">
        <f t="shared" si="129"/>
        <v>3.390047260576897</v>
      </c>
      <c r="Q290" s="117">
        <f t="shared" si="129"/>
        <v>1.1292099999254193</v>
      </c>
      <c r="R290" s="117">
        <f t="shared" ref="R290:V290" si="130">R291+R294+R296+R305</f>
        <v>0.29600520474308928</v>
      </c>
      <c r="S290" s="117">
        <f t="shared" si="130"/>
        <v>0.37010105419409073</v>
      </c>
      <c r="T290" s="117">
        <f t="shared" si="130"/>
        <v>0</v>
      </c>
      <c r="U290" s="117">
        <f t="shared" si="130"/>
        <v>0</v>
      </c>
      <c r="V290" s="117">
        <f t="shared" si="130"/>
        <v>0.29581212587562633</v>
      </c>
      <c r="W290" s="117">
        <f t="shared" ref="W290:Y290" si="131">W291+W294+W296+W305</f>
        <v>1.7020458009686108</v>
      </c>
      <c r="X290" s="117">
        <f t="shared" si="131"/>
        <v>5.4079356642737153</v>
      </c>
      <c r="Y290" s="117">
        <f t="shared" si="131"/>
        <v>3.2231198390408813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5.2727337458430744E-2</v>
      </c>
      <c r="H291" s="122">
        <f t="shared" si="132"/>
        <v>1.0639099659232818</v>
      </c>
      <c r="I291" s="122">
        <f t="shared" si="132"/>
        <v>0.99827007519222866</v>
      </c>
      <c r="J291" s="122">
        <f t="shared" si="132"/>
        <v>1.6455266392645753</v>
      </c>
      <c r="K291" s="122">
        <f t="shared" si="132"/>
        <v>1.3771384156494069</v>
      </c>
      <c r="L291" s="122">
        <f t="shared" si="132"/>
        <v>1.4476787804081488</v>
      </c>
      <c r="M291" s="122">
        <f t="shared" si="132"/>
        <v>1.321885005994508</v>
      </c>
      <c r="N291" s="122">
        <f t="shared" si="132"/>
        <v>0.4776733917133088</v>
      </c>
      <c r="O291" s="122">
        <f t="shared" si="132"/>
        <v>2.1201698826252522</v>
      </c>
      <c r="P291" s="122">
        <f t="shared" si="132"/>
        <v>2.7470150106579418</v>
      </c>
      <c r="Q291" s="122">
        <f t="shared" si="132"/>
        <v>0.88121490272041558</v>
      </c>
      <c r="R291" s="122">
        <f t="shared" ref="R291:V291" si="133">SUM(R292:R293)</f>
        <v>0.22138647910549097</v>
      </c>
      <c r="S291" s="122">
        <f t="shared" si="133"/>
        <v>0.27358856573260054</v>
      </c>
      <c r="T291" s="122">
        <f t="shared" si="133"/>
        <v>0</v>
      </c>
      <c r="U291" s="122">
        <f t="shared" si="133"/>
        <v>0</v>
      </c>
      <c r="V291" s="122">
        <f t="shared" si="133"/>
        <v>0.10197986665510919</v>
      </c>
      <c r="W291" s="122">
        <f t="shared" ref="W291:Y291" si="134">SUM(W292:W293)</f>
        <v>1.1053469077112581</v>
      </c>
      <c r="X291" s="122">
        <f t="shared" si="134"/>
        <v>3.5624617628408166</v>
      </c>
      <c r="Y291" s="122">
        <f t="shared" si="134"/>
        <v>1.8756725047657403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5.2040249377135459E-2</v>
      </c>
      <c r="H292" s="98">
        <v>1.0502644738041071</v>
      </c>
      <c r="I292" s="98">
        <v>0.98613667794572868</v>
      </c>
      <c r="J292" s="98">
        <v>1.6252595135668797</v>
      </c>
      <c r="K292" s="98">
        <v>1.3591567627202865</v>
      </c>
      <c r="L292" s="98">
        <v>1.4295873229064835</v>
      </c>
      <c r="M292" s="98">
        <v>1.3050293633337062</v>
      </c>
      <c r="N292" s="98">
        <v>0.47205533170279868</v>
      </c>
      <c r="O292" s="98">
        <v>2.0915250273967665</v>
      </c>
      <c r="P292" s="98">
        <v>2.7068286386822029</v>
      </c>
      <c r="Q292" s="98">
        <v>0.86854254919334373</v>
      </c>
      <c r="R292" s="98">
        <v>0.21817556050152595</v>
      </c>
      <c r="S292" s="98">
        <v>0.26961402104555227</v>
      </c>
      <c r="T292" s="98">
        <v>0</v>
      </c>
      <c r="U292" s="98">
        <v>0</v>
      </c>
      <c r="V292" s="98">
        <v>0.10050397610510349</v>
      </c>
      <c r="W292" s="98">
        <v>1.0893089658705837</v>
      </c>
      <c r="X292" s="98">
        <v>3.5106252958129818</v>
      </c>
      <c r="Y292" s="98">
        <v>1.8482852143100721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6.8708808129528472E-4</v>
      </c>
      <c r="H293" s="98">
        <v>1.3645492119174646E-2</v>
      </c>
      <c r="I293" s="98">
        <v>1.2133397246499989E-2</v>
      </c>
      <c r="J293" s="98">
        <v>2.0267125697695707E-2</v>
      </c>
      <c r="K293" s="98">
        <v>1.7981652929120261E-2</v>
      </c>
      <c r="L293" s="98">
        <v>1.8091457501665395E-2</v>
      </c>
      <c r="M293" s="98">
        <v>1.6855642660801688E-2</v>
      </c>
      <c r="N293" s="98">
        <v>5.6180600105101243E-3</v>
      </c>
      <c r="O293" s="98">
        <v>2.8644855228485873E-2</v>
      </c>
      <c r="P293" s="98">
        <v>4.0186371975738822E-2</v>
      </c>
      <c r="Q293" s="98">
        <v>1.2672353527071894E-2</v>
      </c>
      <c r="R293" s="98">
        <v>3.2109186039650304E-3</v>
      </c>
      <c r="S293" s="98">
        <v>3.9745446870483028E-3</v>
      </c>
      <c r="T293" s="98">
        <v>0</v>
      </c>
      <c r="U293" s="98">
        <v>0</v>
      </c>
      <c r="V293" s="98">
        <v>1.4758905500056967E-3</v>
      </c>
      <c r="W293" s="98">
        <v>1.603794184067453E-2</v>
      </c>
      <c r="X293" s="98">
        <v>5.1836467027835044E-2</v>
      </c>
      <c r="Y293" s="98">
        <v>2.7387290455668126E-2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1.1579482408845525E-3</v>
      </c>
      <c r="H294" s="122">
        <f t="shared" si="135"/>
        <v>2.8999082207311774E-2</v>
      </c>
      <c r="I294" s="122">
        <f t="shared" si="135"/>
        <v>1.6618903390174342E-2</v>
      </c>
      <c r="J294" s="122">
        <f t="shared" si="135"/>
        <v>5.9569768738737417E-3</v>
      </c>
      <c r="K294" s="122">
        <f t="shared" si="135"/>
        <v>3.1845988213982566E-2</v>
      </c>
      <c r="L294" s="122">
        <f t="shared" si="135"/>
        <v>4.1432206148129251E-2</v>
      </c>
      <c r="M294" s="122">
        <f t="shared" si="135"/>
        <v>4.5107864179397252E-2</v>
      </c>
      <c r="N294" s="122">
        <f t="shared" si="135"/>
        <v>0.10654107860917221</v>
      </c>
      <c r="O294" s="122">
        <f t="shared" si="135"/>
        <v>4.7442577414542893E-2</v>
      </c>
      <c r="P294" s="122">
        <f t="shared" si="135"/>
        <v>3.3169925998859574E-2</v>
      </c>
      <c r="Q294" s="122">
        <f t="shared" si="135"/>
        <v>1.9565738903638361E-2</v>
      </c>
      <c r="R294" s="122">
        <f t="shared" si="135"/>
        <v>8.1624883890606004E-3</v>
      </c>
      <c r="S294" s="122">
        <f t="shared" si="135"/>
        <v>1.2287596384925333E-2</v>
      </c>
      <c r="T294" s="122">
        <f t="shared" si="135"/>
        <v>0</v>
      </c>
      <c r="U294" s="122">
        <f t="shared" si="135"/>
        <v>0</v>
      </c>
      <c r="V294" s="122">
        <f t="shared" si="135"/>
        <v>1.6973029675670739E-2</v>
      </c>
      <c r="W294" s="122">
        <f t="shared" si="135"/>
        <v>4.7058384059971169E-2</v>
      </c>
      <c r="X294" s="122">
        <f t="shared" si="135"/>
        <v>0.17466017008513302</v>
      </c>
      <c r="Y294" s="122">
        <f t="shared" si="135"/>
        <v>0.36080224260588978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1.1579482408845525E-3</v>
      </c>
      <c r="H295" s="98">
        <v>2.8999082207311774E-2</v>
      </c>
      <c r="I295" s="98">
        <v>1.6618903390174342E-2</v>
      </c>
      <c r="J295" s="98">
        <v>5.9569768738737417E-3</v>
      </c>
      <c r="K295" s="98">
        <v>3.1845988213982566E-2</v>
      </c>
      <c r="L295" s="98">
        <v>4.1432206148129251E-2</v>
      </c>
      <c r="M295" s="98">
        <v>4.5107864179397252E-2</v>
      </c>
      <c r="N295" s="98">
        <v>0.10654107860917221</v>
      </c>
      <c r="O295" s="98">
        <v>4.7442577414542893E-2</v>
      </c>
      <c r="P295" s="98">
        <v>3.3169925998859574E-2</v>
      </c>
      <c r="Q295" s="98">
        <v>1.9565738903638361E-2</v>
      </c>
      <c r="R295" s="98">
        <v>8.1624883890606004E-3</v>
      </c>
      <c r="S295" s="98">
        <v>1.2287596384925333E-2</v>
      </c>
      <c r="T295" s="98">
        <v>0</v>
      </c>
      <c r="U295" s="98">
        <v>0</v>
      </c>
      <c r="V295" s="98">
        <v>1.6973029675670739E-2</v>
      </c>
      <c r="W295" s="98">
        <v>4.7058384059971169E-2</v>
      </c>
      <c r="X295" s="98">
        <v>0.17466017008513302</v>
      </c>
      <c r="Y295" s="98">
        <v>0.36080224260588978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7.2897567409975095E-3</v>
      </c>
      <c r="H296" s="122">
        <v>0.14849368081381109</v>
      </c>
      <c r="I296" s="122">
        <v>0.1300697262224173</v>
      </c>
      <c r="J296" s="122">
        <v>0.23550180118174355</v>
      </c>
      <c r="K296" s="122">
        <v>0.30234932894206423</v>
      </c>
      <c r="L296" s="122">
        <v>0.26649677397790028</v>
      </c>
      <c r="M296" s="122">
        <v>0.30718474467778184</v>
      </c>
      <c r="N296" s="122">
        <v>0.26260849841662093</v>
      </c>
      <c r="O296" s="122">
        <v>0.44460581810381528</v>
      </c>
      <c r="P296" s="122">
        <v>0.39805068575198632</v>
      </c>
      <c r="Q296" s="122">
        <v>0.14767227740032524</v>
      </c>
      <c r="R296" s="122">
        <v>4.3936982896386687E-2</v>
      </c>
      <c r="S296" s="122">
        <v>5.5724351256954657E-2</v>
      </c>
      <c r="T296" s="122">
        <v>0</v>
      </c>
      <c r="U296" s="122">
        <v>0</v>
      </c>
      <c r="V296" s="122">
        <v>0.10727609336217184</v>
      </c>
      <c r="W296" s="122">
        <v>0.34864933143004739</v>
      </c>
      <c r="X296" s="122">
        <v>1.0582617243840946</v>
      </c>
      <c r="Y296" s="122">
        <v>0.65741211822675572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8.6172424863947827E-4</v>
      </c>
      <c r="I297" s="98">
        <v>3.279852596900958E-4</v>
      </c>
      <c r="J297" s="98">
        <v>1.0596521636595203E-3</v>
      </c>
      <c r="K297" s="98">
        <v>1.4954149495039371E-3</v>
      </c>
      <c r="L297" s="98">
        <v>1.4039832369989443E-3</v>
      </c>
      <c r="M297" s="98">
        <v>1.2995293600881208E-3</v>
      </c>
      <c r="N297" s="98">
        <v>1.0040643961678421E-3</v>
      </c>
      <c r="O297" s="98">
        <v>3.8332217392832786E-3</v>
      </c>
      <c r="P297" s="98">
        <v>3.4204863892181949E-3</v>
      </c>
      <c r="Q297" s="98">
        <v>7.7790417860312854E-4</v>
      </c>
      <c r="R297" s="98">
        <v>1.4888906296642188E-4</v>
      </c>
      <c r="S297" s="98">
        <v>3.0159032765016299E-4</v>
      </c>
      <c r="T297" s="98">
        <v>0</v>
      </c>
      <c r="U297" s="98">
        <v>0</v>
      </c>
      <c r="V297" s="98">
        <v>8.7944252257180216E-4</v>
      </c>
      <c r="W297" s="98">
        <v>1.9335015616032754E-3</v>
      </c>
      <c r="X297" s="98">
        <v>5.0793550088725657E-3</v>
      </c>
      <c r="Y297" s="98">
        <v>2.9394159086981752E-3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1.2635669206865501E-4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1.2358207122276714E-4</v>
      </c>
      <c r="Y298" s="98">
        <v>1.2366621002139308E-4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3.420586039249743E-5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2.8788113327715193E-5</v>
      </c>
      <c r="Y299" s="101">
        <v>2.4601080580910217E-5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9.2150831676157579E-5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9.479395789505196E-5</v>
      </c>
      <c r="Y300" s="104">
        <v>9.9065129440482869E-5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3.3770180885317985E-3</v>
      </c>
      <c r="H301" s="101">
        <v>6.2075412953581474E-2</v>
      </c>
      <c r="I301" s="101">
        <v>6.1625940063744205E-3</v>
      </c>
      <c r="J301" s="101">
        <v>2.6978703063146699E-2</v>
      </c>
      <c r="K301" s="101">
        <v>0.1252120138941917</v>
      </c>
      <c r="L301" s="101">
        <v>9.7680279020169014E-2</v>
      </c>
      <c r="M301" s="101">
        <v>0.13846628129123448</v>
      </c>
      <c r="N301" s="101">
        <v>0.1133373836103654</v>
      </c>
      <c r="O301" s="101">
        <v>0.1871370243583288</v>
      </c>
      <c r="P301" s="101">
        <v>0.12942562615405945</v>
      </c>
      <c r="Q301" s="101">
        <v>1.7203972252454541E-2</v>
      </c>
      <c r="R301" s="101">
        <v>1.2956810111159636E-2</v>
      </c>
      <c r="S301" s="101">
        <v>1.6779721782048129E-2</v>
      </c>
      <c r="T301" s="101">
        <v>0</v>
      </c>
      <c r="U301" s="101">
        <v>0</v>
      </c>
      <c r="V301" s="101">
        <v>3.4823088542077808E-2</v>
      </c>
      <c r="W301" s="101">
        <v>8.4794389520035568E-2</v>
      </c>
      <c r="X301" s="101">
        <v>0</v>
      </c>
      <c r="Y301" s="101">
        <v>0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3.9127386524657106E-3</v>
      </c>
      <c r="H302" s="104">
        <v>8.5556543611590125E-2</v>
      </c>
      <c r="I302" s="104">
        <v>0.12357914695635278</v>
      </c>
      <c r="J302" s="104">
        <v>0.20746344595493732</v>
      </c>
      <c r="K302" s="104">
        <v>0.17564190009836861</v>
      </c>
      <c r="L302" s="104">
        <v>0.16741251172073235</v>
      </c>
      <c r="M302" s="104">
        <v>0.16741893402645924</v>
      </c>
      <c r="N302" s="104">
        <v>0.14826705041008767</v>
      </c>
      <c r="O302" s="104">
        <v>0.25350921531413451</v>
      </c>
      <c r="P302" s="104">
        <v>0.26520457320870866</v>
      </c>
      <c r="Q302" s="104">
        <v>0.12969040096926757</v>
      </c>
      <c r="R302" s="104">
        <v>3.0831283722260627E-2</v>
      </c>
      <c r="S302" s="104">
        <v>3.8643039147256371E-2</v>
      </c>
      <c r="T302" s="104">
        <v>0</v>
      </c>
      <c r="U302" s="104">
        <v>0</v>
      </c>
      <c r="V302" s="104">
        <v>7.1573562297522236E-2</v>
      </c>
      <c r="W302" s="104">
        <v>0.26192144034840853</v>
      </c>
      <c r="X302" s="104">
        <v>1.0530587873039994</v>
      </c>
      <c r="Y302" s="104">
        <v>0.65434903610803619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1.2682175517810112E-3</v>
      </c>
      <c r="H303" s="98">
        <v>2.5210557065740644E-2</v>
      </c>
      <c r="I303" s="98">
        <v>3.6695614662335133E-2</v>
      </c>
      <c r="J303" s="98">
        <v>6.0457605803239167E-2</v>
      </c>
      <c r="K303" s="98">
        <v>5.1410454165919772E-2</v>
      </c>
      <c r="L303" s="98">
        <v>4.9132760138032416E-2</v>
      </c>
      <c r="M303" s="98">
        <v>4.7848951661888024E-2</v>
      </c>
      <c r="N303" s="98">
        <v>3.5549045196993243E-2</v>
      </c>
      <c r="O303" s="98">
        <v>6.4727402800873635E-2</v>
      </c>
      <c r="P303" s="98">
        <v>6.5131528944077435E-2</v>
      </c>
      <c r="Q303" s="98">
        <v>2.9945798664087444E-2</v>
      </c>
      <c r="R303" s="98">
        <v>7.8256532656724252E-3</v>
      </c>
      <c r="S303" s="98">
        <v>9.7234307448554741E-3</v>
      </c>
      <c r="T303" s="98">
        <v>0</v>
      </c>
      <c r="U303" s="98">
        <v>0</v>
      </c>
      <c r="V303" s="98">
        <v>1.3837533079441387E-2</v>
      </c>
      <c r="W303" s="98">
        <v>6.0639253793369832E-2</v>
      </c>
      <c r="X303" s="98">
        <v>0.24411591032381252</v>
      </c>
      <c r="Y303" s="98">
        <v>0.12398252679046685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2.6445211006846997E-3</v>
      </c>
      <c r="H304" s="98">
        <v>6.0345986545849474E-2</v>
      </c>
      <c r="I304" s="98">
        <v>8.6883532294017643E-2</v>
      </c>
      <c r="J304" s="98">
        <v>0.14700584015169815</v>
      </c>
      <c r="K304" s="98">
        <v>0.12423144593244882</v>
      </c>
      <c r="L304" s="98">
        <v>0.11827975158269992</v>
      </c>
      <c r="M304" s="98">
        <v>0.11956998236457123</v>
      </c>
      <c r="N304" s="98">
        <v>0.11271800521309443</v>
      </c>
      <c r="O304" s="98">
        <v>0.1887818125132609</v>
      </c>
      <c r="P304" s="98">
        <v>0.20007304426463121</v>
      </c>
      <c r="Q304" s="98">
        <v>9.9744602305180133E-2</v>
      </c>
      <c r="R304" s="98">
        <v>2.3005630456588204E-2</v>
      </c>
      <c r="S304" s="98">
        <v>2.8919608402400897E-2</v>
      </c>
      <c r="T304" s="98">
        <v>0</v>
      </c>
      <c r="U304" s="98">
        <v>0</v>
      </c>
      <c r="V304" s="98">
        <v>5.7736029218080846E-2</v>
      </c>
      <c r="W304" s="98">
        <v>0.20128218655503871</v>
      </c>
      <c r="X304" s="98">
        <v>0.80894287698018685</v>
      </c>
      <c r="Y304" s="98">
        <v>0.53036650931756935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3.7949167800332582E-3</v>
      </c>
      <c r="H305" s="122">
        <v>7.9184428778846211E-2</v>
      </c>
      <c r="I305" s="122">
        <v>7.5094461841947013E-2</v>
      </c>
      <c r="J305" s="122">
        <v>0.12482888968794267</v>
      </c>
      <c r="K305" s="122">
        <v>0.14182413174750463</v>
      </c>
      <c r="L305" s="122">
        <v>0.12481012082415156</v>
      </c>
      <c r="M305" s="122">
        <v>0.1349424529925744</v>
      </c>
      <c r="N305" s="122">
        <v>0.11801736329045132</v>
      </c>
      <c r="O305" s="122">
        <v>0.22816548025382608</v>
      </c>
      <c r="P305" s="122">
        <v>0.21181163816810961</v>
      </c>
      <c r="Q305" s="122">
        <v>8.075708090104014E-2</v>
      </c>
      <c r="R305" s="122">
        <v>2.2519254352151036E-2</v>
      </c>
      <c r="S305" s="122">
        <v>2.8500540819610239E-2</v>
      </c>
      <c r="T305" s="122">
        <v>0</v>
      </c>
      <c r="U305" s="122">
        <v>0</v>
      </c>
      <c r="V305" s="122">
        <v>6.9583136182674574E-2</v>
      </c>
      <c r="W305" s="122">
        <v>0.20099117776733405</v>
      </c>
      <c r="X305" s="122">
        <v>0.61255200696367174</v>
      </c>
      <c r="Y305" s="122">
        <v>0.3292329734424953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1.5477795429011032E-4</v>
      </c>
      <c r="H306" s="98">
        <v>4.4214966028675419E-3</v>
      </c>
      <c r="I306" s="98">
        <v>4.8329566989860923E-3</v>
      </c>
      <c r="J306" s="98">
        <v>7.4807116092566548E-3</v>
      </c>
      <c r="K306" s="98">
        <v>6.1685892766034046E-3</v>
      </c>
      <c r="L306" s="98">
        <v>7.036638892758967E-3</v>
      </c>
      <c r="M306" s="98">
        <v>9.5005483080579881E-3</v>
      </c>
      <c r="N306" s="98">
        <v>3.6875694224277789E-3</v>
      </c>
      <c r="O306" s="98">
        <v>4.6722673813238629E-2</v>
      </c>
      <c r="P306" s="98">
        <v>4.4064190423987987E-2</v>
      </c>
      <c r="Q306" s="98">
        <v>1.4410477321975305E-2</v>
      </c>
      <c r="R306" s="98">
        <v>2.9283916994253876E-3</v>
      </c>
      <c r="S306" s="98">
        <v>5.8409621775000909E-3</v>
      </c>
      <c r="T306" s="98">
        <v>0</v>
      </c>
      <c r="U306" s="98">
        <v>0</v>
      </c>
      <c r="V306" s="98">
        <v>2.3265769767078271E-2</v>
      </c>
      <c r="W306" s="98">
        <v>5.4827163567117226E-2</v>
      </c>
      <c r="X306" s="98">
        <v>0.12779060611764498</v>
      </c>
      <c r="Y306" s="98">
        <v>7.8582296153233852E-2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3.6401388257431477E-3</v>
      </c>
      <c r="H307" s="33">
        <v>7.4762932175978666E-2</v>
      </c>
      <c r="I307" s="33">
        <v>7.0261505142960923E-2</v>
      </c>
      <c r="J307" s="33">
        <v>0.11734817807868601</v>
      </c>
      <c r="K307" s="33">
        <v>0.13565554247090122</v>
      </c>
      <c r="L307" s="33">
        <v>0.1177734819313926</v>
      </c>
      <c r="M307" s="33">
        <v>0.12544190468451641</v>
      </c>
      <c r="N307" s="33">
        <v>0.11432979386802354</v>
      </c>
      <c r="O307" s="33">
        <v>0.18144280644058744</v>
      </c>
      <c r="P307" s="33">
        <v>0.16774744774412162</v>
      </c>
      <c r="Q307" s="33">
        <v>6.6346603579064828E-2</v>
      </c>
      <c r="R307" s="33">
        <v>1.9590862652725648E-2</v>
      </c>
      <c r="S307" s="33">
        <v>2.2659578642110146E-2</v>
      </c>
      <c r="T307" s="33">
        <v>0</v>
      </c>
      <c r="U307" s="33">
        <v>0</v>
      </c>
      <c r="V307" s="33">
        <v>4.6317366415596306E-2</v>
      </c>
      <c r="W307" s="33">
        <v>0.14616401420021682</v>
      </c>
      <c r="X307" s="33">
        <v>0.48476140084602676</v>
      </c>
      <c r="Y307" s="33">
        <v>0.25065067728926144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4.1064441345343733E-2</v>
      </c>
      <c r="H309" s="117">
        <f t="shared" si="136"/>
        <v>0.85704848131655897</v>
      </c>
      <c r="I309" s="117">
        <f t="shared" si="136"/>
        <v>0.78951393490166311</v>
      </c>
      <c r="J309" s="117">
        <f t="shared" si="136"/>
        <v>1.2687237692857849</v>
      </c>
      <c r="K309" s="117">
        <f t="shared" si="136"/>
        <v>1.2466281395238554</v>
      </c>
      <c r="L309" s="117">
        <f t="shared" si="136"/>
        <v>1.2944527921429176</v>
      </c>
      <c r="M309" s="117">
        <f t="shared" si="136"/>
        <v>1.2891953382295072</v>
      </c>
      <c r="N309" s="117">
        <f t="shared" si="136"/>
        <v>0.95401776959162721</v>
      </c>
      <c r="O309" s="117">
        <f t="shared" si="136"/>
        <v>2.0924774351489641</v>
      </c>
      <c r="P309" s="117">
        <f t="shared" si="136"/>
        <v>2.5252901352601951</v>
      </c>
      <c r="Q309" s="117">
        <f t="shared" si="136"/>
        <v>0.90577461398789161</v>
      </c>
      <c r="R309" s="117">
        <f t="shared" ref="R309:V309" si="137">R310+R313+R315+R324</f>
        <v>0.24885757116636406</v>
      </c>
      <c r="S309" s="117">
        <f t="shared" si="137"/>
        <v>0.31916262013486718</v>
      </c>
      <c r="T309" s="117">
        <f t="shared" si="137"/>
        <v>0</v>
      </c>
      <c r="U309" s="117">
        <f t="shared" si="137"/>
        <v>0</v>
      </c>
      <c r="V309" s="117">
        <f t="shared" si="137"/>
        <v>0.29024518678802491</v>
      </c>
      <c r="W309" s="117">
        <f t="shared" ref="W309:Y309" si="138">W310+W313+W315+W324</f>
        <v>1.4821028206653493</v>
      </c>
      <c r="X309" s="117">
        <f t="shared" si="138"/>
        <v>4.8548338478675657</v>
      </c>
      <c r="Y309" s="117">
        <f t="shared" si="138"/>
        <v>3.7245187166377516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2.9745609756338529E-2</v>
      </c>
      <c r="H310" s="122">
        <f t="shared" si="139"/>
        <v>0.60585908744592243</v>
      </c>
      <c r="I310" s="122">
        <f t="shared" si="139"/>
        <v>0.57384438359566392</v>
      </c>
      <c r="J310" s="122">
        <f t="shared" si="139"/>
        <v>0.95616643230888843</v>
      </c>
      <c r="K310" s="122">
        <f t="shared" si="139"/>
        <v>0.81009056923467904</v>
      </c>
      <c r="L310" s="122">
        <f t="shared" si="139"/>
        <v>0.86226238305651515</v>
      </c>
      <c r="M310" s="122">
        <f t="shared" si="139"/>
        <v>0.80566975665136709</v>
      </c>
      <c r="N310" s="122">
        <f t="shared" si="139"/>
        <v>0.30124745730038432</v>
      </c>
      <c r="O310" s="122">
        <f t="shared" si="139"/>
        <v>1.4023367191606793</v>
      </c>
      <c r="P310" s="122">
        <f t="shared" si="139"/>
        <v>1.9132400029599603</v>
      </c>
      <c r="Q310" s="122">
        <f t="shared" si="139"/>
        <v>0.63808225181354949</v>
      </c>
      <c r="R310" s="122">
        <f t="shared" ref="R310:V310" si="140">SUM(R311:R312)</f>
        <v>0.16263129785557581</v>
      </c>
      <c r="S310" s="122">
        <f t="shared" si="140"/>
        <v>0.20229808178933745</v>
      </c>
      <c r="T310" s="122">
        <f t="shared" si="140"/>
        <v>0</v>
      </c>
      <c r="U310" s="122">
        <f t="shared" si="140"/>
        <v>0</v>
      </c>
      <c r="V310" s="122">
        <f t="shared" si="140"/>
        <v>7.5786500734432341E-2</v>
      </c>
      <c r="W310" s="122">
        <f t="shared" ref="W310:Y310" si="141">SUM(W311:W312)</f>
        <v>0.82434752309421266</v>
      </c>
      <c r="X310" s="122">
        <f t="shared" si="141"/>
        <v>2.6644196256927795</v>
      </c>
      <c r="Y310" s="122">
        <f t="shared" si="141"/>
        <v>1.4063055396985478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2.9058521675043244E-2</v>
      </c>
      <c r="H311" s="98">
        <v>0.59221359532674778</v>
      </c>
      <c r="I311" s="98">
        <v>0.56171098634916394</v>
      </c>
      <c r="J311" s="98">
        <v>0.93589930661119269</v>
      </c>
      <c r="K311" s="98">
        <v>0.7921089163055588</v>
      </c>
      <c r="L311" s="98">
        <v>0.84417092555484974</v>
      </c>
      <c r="M311" s="98">
        <v>0.78881411399056545</v>
      </c>
      <c r="N311" s="98">
        <v>0.2956293972898742</v>
      </c>
      <c r="O311" s="98">
        <v>1.3736918639321933</v>
      </c>
      <c r="P311" s="98">
        <v>1.8730536309842216</v>
      </c>
      <c r="Q311" s="98">
        <v>0.62540989828647764</v>
      </c>
      <c r="R311" s="98">
        <v>0.15942037925161079</v>
      </c>
      <c r="S311" s="98">
        <v>0.19832353710228914</v>
      </c>
      <c r="T311" s="98">
        <v>0</v>
      </c>
      <c r="U311" s="98">
        <v>0</v>
      </c>
      <c r="V311" s="98">
        <v>7.431061018442664E-2</v>
      </c>
      <c r="W311" s="98">
        <v>0.80830958125353813</v>
      </c>
      <c r="X311" s="98">
        <v>2.6125831586649446</v>
      </c>
      <c r="Y311" s="98">
        <v>1.3789182492428795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6.8708808129528472E-4</v>
      </c>
      <c r="H312" s="98">
        <v>1.3645492119174646E-2</v>
      </c>
      <c r="I312" s="98">
        <v>1.2133397246499989E-2</v>
      </c>
      <c r="J312" s="98">
        <v>2.0267125697695707E-2</v>
      </c>
      <c r="K312" s="98">
        <v>1.7981652929120261E-2</v>
      </c>
      <c r="L312" s="98">
        <v>1.8091457501665395E-2</v>
      </c>
      <c r="M312" s="98">
        <v>1.6855642660801688E-2</v>
      </c>
      <c r="N312" s="98">
        <v>5.6180600105101243E-3</v>
      </c>
      <c r="O312" s="98">
        <v>2.8644855228485873E-2</v>
      </c>
      <c r="P312" s="98">
        <v>4.0186371975738822E-2</v>
      </c>
      <c r="Q312" s="98">
        <v>1.2672353527071894E-2</v>
      </c>
      <c r="R312" s="98">
        <v>3.2109186039650304E-3</v>
      </c>
      <c r="S312" s="98">
        <v>3.9745446870483028E-3</v>
      </c>
      <c r="T312" s="98">
        <v>0</v>
      </c>
      <c r="U312" s="98">
        <v>0</v>
      </c>
      <c r="V312" s="98">
        <v>1.4758905500056967E-3</v>
      </c>
      <c r="W312" s="98">
        <v>1.603794184067453E-2</v>
      </c>
      <c r="X312" s="98">
        <v>5.1836467027835044E-2</v>
      </c>
      <c r="Y312" s="98">
        <v>2.7387290455668126E-2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2.981154064355267E-3</v>
      </c>
      <c r="H313" s="122">
        <f t="shared" si="142"/>
        <v>7.7401934046597953E-2</v>
      </c>
      <c r="I313" s="122">
        <f t="shared" si="142"/>
        <v>4.5951522889167359E-2</v>
      </c>
      <c r="J313" s="122">
        <f t="shared" si="142"/>
        <v>1.7053107044710851E-2</v>
      </c>
      <c r="K313" s="122">
        <f t="shared" si="142"/>
        <v>9.4347015291207217E-2</v>
      </c>
      <c r="L313" s="122">
        <f t="shared" si="142"/>
        <v>0.12697900738056112</v>
      </c>
      <c r="M313" s="122">
        <f t="shared" si="142"/>
        <v>0.14352353321490013</v>
      </c>
      <c r="N313" s="122">
        <f t="shared" si="142"/>
        <v>0.35344904362237267</v>
      </c>
      <c r="O313" s="122">
        <f t="shared" si="142"/>
        <v>0.16470242614938527</v>
      </c>
      <c r="P313" s="122">
        <f t="shared" si="142"/>
        <v>0.12037904700259025</v>
      </c>
      <c r="Q313" s="122">
        <f t="shared" si="142"/>
        <v>7.3373018302652082E-2</v>
      </c>
      <c r="R313" s="122">
        <f t="shared" si="142"/>
        <v>3.0823808900613099E-2</v>
      </c>
      <c r="S313" s="122">
        <f t="shared" si="142"/>
        <v>4.6437124984750458E-2</v>
      </c>
      <c r="T313" s="122">
        <f t="shared" si="142"/>
        <v>0</v>
      </c>
      <c r="U313" s="122">
        <f t="shared" si="142"/>
        <v>0</v>
      </c>
      <c r="V313" s="122">
        <f t="shared" si="142"/>
        <v>6.4434459635682589E-2</v>
      </c>
      <c r="W313" s="122">
        <f t="shared" si="142"/>
        <v>0.18023324148072911</v>
      </c>
      <c r="X313" s="122">
        <f t="shared" si="142"/>
        <v>0.67621746534693628</v>
      </c>
      <c r="Y313" s="122">
        <f t="shared" si="142"/>
        <v>1.4138172326324543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2.981154064355267E-3</v>
      </c>
      <c r="H314" s="98">
        <v>7.7401934046597953E-2</v>
      </c>
      <c r="I314" s="98">
        <v>4.5951522889167359E-2</v>
      </c>
      <c r="J314" s="98">
        <v>1.7053107044710851E-2</v>
      </c>
      <c r="K314" s="98">
        <v>9.4347015291207217E-2</v>
      </c>
      <c r="L314" s="98">
        <v>0.12697900738056112</v>
      </c>
      <c r="M314" s="98">
        <v>0.14352353321490013</v>
      </c>
      <c r="N314" s="98">
        <v>0.35344904362237267</v>
      </c>
      <c r="O314" s="98">
        <v>0.16470242614938527</v>
      </c>
      <c r="P314" s="98">
        <v>0.12037904700259025</v>
      </c>
      <c r="Q314" s="98">
        <v>7.3373018302652082E-2</v>
      </c>
      <c r="R314" s="98">
        <v>3.0823808900613099E-2</v>
      </c>
      <c r="S314" s="98">
        <v>4.6437124984750458E-2</v>
      </c>
      <c r="T314" s="98">
        <v>0</v>
      </c>
      <c r="U314" s="98">
        <v>0</v>
      </c>
      <c r="V314" s="98">
        <v>6.4434459635682589E-2</v>
      </c>
      <c r="W314" s="98">
        <v>0.18023324148072911</v>
      </c>
      <c r="X314" s="98">
        <v>0.67621746534693628</v>
      </c>
      <c r="Y314" s="98">
        <v>1.4138172326324543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5.4951180267562068E-3</v>
      </c>
      <c r="H315" s="122">
        <v>0.11455836815909287</v>
      </c>
      <c r="I315" s="122">
        <v>0.113541278649987</v>
      </c>
      <c r="J315" s="122">
        <v>0.20182099222699093</v>
      </c>
      <c r="K315" s="122">
        <v>0.23509192147474178</v>
      </c>
      <c r="L315" s="122">
        <v>0.21099427052217978</v>
      </c>
      <c r="M315" s="122">
        <v>0.23809509936959061</v>
      </c>
      <c r="N315" s="122">
        <v>0.20891299349847803</v>
      </c>
      <c r="O315" s="122">
        <v>0.35681748771038296</v>
      </c>
      <c r="P315" s="122">
        <v>0.33400762957908503</v>
      </c>
      <c r="Q315" s="122">
        <v>0.13308670745182857</v>
      </c>
      <c r="R315" s="122">
        <v>3.7840577327664222E-2</v>
      </c>
      <c r="S315" s="122">
        <v>4.8250867796628405E-2</v>
      </c>
      <c r="T315" s="122">
        <v>0</v>
      </c>
      <c r="U315" s="122">
        <v>0</v>
      </c>
      <c r="V315" s="122">
        <v>9.5289713362204237E-2</v>
      </c>
      <c r="W315" s="122">
        <v>0.31462982498652226</v>
      </c>
      <c r="X315" s="122">
        <v>1.0035795337319564</v>
      </c>
      <c r="Y315" s="122">
        <v>0.6309118464860265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4.7713151337006965E-4</v>
      </c>
      <c r="I316" s="98">
        <v>1.8260657309264E-4</v>
      </c>
      <c r="J316" s="98">
        <v>5.9373350401901103E-4</v>
      </c>
      <c r="K316" s="98">
        <v>8.4423934208169033E-4</v>
      </c>
      <c r="L316" s="98">
        <v>7.996081704111426E-4</v>
      </c>
      <c r="M316" s="98">
        <v>7.5330206323341023E-4</v>
      </c>
      <c r="N316" s="98">
        <v>5.9881936424691453E-4</v>
      </c>
      <c r="O316" s="98">
        <v>2.3798270719285579E-3</v>
      </c>
      <c r="P316" s="98">
        <v>2.2249830720017425E-3</v>
      </c>
      <c r="Q316" s="98">
        <v>5.2677989065760757E-4</v>
      </c>
      <c r="R316" s="98">
        <v>1.0340270085287489E-4</v>
      </c>
      <c r="S316" s="98">
        <v>2.1431560855383213E-4</v>
      </c>
      <c r="T316" s="98">
        <v>0</v>
      </c>
      <c r="U316" s="98">
        <v>0</v>
      </c>
      <c r="V316" s="98">
        <v>6.5700966425900117E-4</v>
      </c>
      <c r="W316" s="98">
        <v>1.4559884848189073E-3</v>
      </c>
      <c r="X316" s="98">
        <v>3.8415558605262171E-3</v>
      </c>
      <c r="Y316" s="98">
        <v>2.2279791287785804E-3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1.1338728448723206E-4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1.1656663282610083E-4</v>
      </c>
      <c r="Y317" s="98">
        <v>1.1771192723370256E-4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2.1236452811074479E-5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2.1772674931048866E-5</v>
      </c>
      <c r="Y318" s="101">
        <v>1.8646797793219695E-5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9.2150831676157579E-5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9.479395789505196E-5</v>
      </c>
      <c r="Y319" s="104">
        <v>9.9065129440482869E-5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2.0723421001325932E-3</v>
      </c>
      <c r="H320" s="101">
        <v>3.8215051506848369E-2</v>
      </c>
      <c r="I320" s="101">
        <v>3.8068678746015746E-3</v>
      </c>
      <c r="J320" s="101">
        <v>1.6730161305555213E-2</v>
      </c>
      <c r="K320" s="101">
        <v>7.7993217097381065E-2</v>
      </c>
      <c r="L320" s="101">
        <v>6.1154473618394656E-2</v>
      </c>
      <c r="M320" s="101">
        <v>8.7525990212574567E-2</v>
      </c>
      <c r="N320" s="101">
        <v>7.2771035986865337E-2</v>
      </c>
      <c r="O320" s="101">
        <v>0.122999201896436</v>
      </c>
      <c r="P320" s="101">
        <v>8.7617429089837218E-2</v>
      </c>
      <c r="Q320" s="101">
        <v>1.197363071304487E-2</v>
      </c>
      <c r="R320" s="101">
        <v>9.1843693885935059E-3</v>
      </c>
      <c r="S320" s="101">
        <v>1.2103352524611342E-2</v>
      </c>
      <c r="T320" s="101">
        <v>0</v>
      </c>
      <c r="U320" s="101">
        <v>0</v>
      </c>
      <c r="V320" s="101">
        <v>2.6404433800992336E-2</v>
      </c>
      <c r="W320" s="101">
        <v>6.5237890858383024E-2</v>
      </c>
      <c r="X320" s="101">
        <v>0</v>
      </c>
      <c r="Y320" s="101">
        <v>0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3.4227759266236132E-3</v>
      </c>
      <c r="H321" s="104">
        <v>7.5866185138874442E-2</v>
      </c>
      <c r="I321" s="104">
        <v>0.1095518042022928</v>
      </c>
      <c r="J321" s="104">
        <v>0.18449709741741671</v>
      </c>
      <c r="K321" s="104">
        <v>0.15625446503527901</v>
      </c>
      <c r="L321" s="104">
        <v>0.14904018873337399</v>
      </c>
      <c r="M321" s="104">
        <v>0.14981580709378264</v>
      </c>
      <c r="N321" s="104">
        <v>0.13554313814736579</v>
      </c>
      <c r="O321" s="104">
        <v>0.23132507145753117</v>
      </c>
      <c r="P321" s="104">
        <v>0.24416521741724606</v>
      </c>
      <c r="Q321" s="104">
        <v>0.12058629684812609</v>
      </c>
      <c r="R321" s="104">
        <v>2.8552805238217842E-2</v>
      </c>
      <c r="S321" s="104">
        <v>3.5933199663463228E-2</v>
      </c>
      <c r="T321" s="104">
        <v>0</v>
      </c>
      <c r="U321" s="104">
        <v>0</v>
      </c>
      <c r="V321" s="104">
        <v>6.8228269896952895E-2</v>
      </c>
      <c r="W321" s="104">
        <v>0.24793594564332033</v>
      </c>
      <c r="X321" s="104">
        <v>0.99962141123860415</v>
      </c>
      <c r="Y321" s="104">
        <v>0.62856615543001426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7.7825482593891332E-4</v>
      </c>
      <c r="H322" s="98">
        <v>1.5520198593024961E-2</v>
      </c>
      <c r="I322" s="98">
        <v>2.2668271908275157E-2</v>
      </c>
      <c r="J322" s="98">
        <v>3.7491257265718558E-2</v>
      </c>
      <c r="K322" s="98">
        <v>3.2023019102830182E-2</v>
      </c>
      <c r="L322" s="98">
        <v>3.0760437150674072E-2</v>
      </c>
      <c r="M322" s="98">
        <v>3.0245824729211421E-2</v>
      </c>
      <c r="N322" s="98">
        <v>2.2825132934271356E-2</v>
      </c>
      <c r="O322" s="98">
        <v>4.254325894427026E-2</v>
      </c>
      <c r="P322" s="98">
        <v>4.4092173152614843E-2</v>
      </c>
      <c r="Q322" s="98">
        <v>2.0841694542945956E-2</v>
      </c>
      <c r="R322" s="98">
        <v>5.5471747816296371E-3</v>
      </c>
      <c r="S322" s="98">
        <v>7.0135912610623337E-3</v>
      </c>
      <c r="T322" s="98">
        <v>0</v>
      </c>
      <c r="U322" s="98">
        <v>0</v>
      </c>
      <c r="V322" s="98">
        <v>1.0492240678872044E-2</v>
      </c>
      <c r="W322" s="98">
        <v>4.6653759088281607E-2</v>
      </c>
      <c r="X322" s="98">
        <v>0.19067853425841733</v>
      </c>
      <c r="Y322" s="98">
        <v>9.8199646112444874E-2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2.6445211006846997E-3</v>
      </c>
      <c r="H323" s="98">
        <v>6.0345986545849474E-2</v>
      </c>
      <c r="I323" s="98">
        <v>8.6883532294017643E-2</v>
      </c>
      <c r="J323" s="98">
        <v>0.14700584015169815</v>
      </c>
      <c r="K323" s="98">
        <v>0.12423144593244882</v>
      </c>
      <c r="L323" s="98">
        <v>0.11827975158269992</v>
      </c>
      <c r="M323" s="98">
        <v>0.11956998236457123</v>
      </c>
      <c r="N323" s="98">
        <v>0.11271800521309443</v>
      </c>
      <c r="O323" s="98">
        <v>0.1887818125132609</v>
      </c>
      <c r="P323" s="98">
        <v>0.20007304426463121</v>
      </c>
      <c r="Q323" s="98">
        <v>9.9744602305180133E-2</v>
      </c>
      <c r="R323" s="98">
        <v>2.3005630456588204E-2</v>
      </c>
      <c r="S323" s="98">
        <v>2.8919608402400897E-2</v>
      </c>
      <c r="T323" s="98">
        <v>0</v>
      </c>
      <c r="U323" s="98">
        <v>0</v>
      </c>
      <c r="V323" s="98">
        <v>5.7736029218080846E-2</v>
      </c>
      <c r="W323" s="98">
        <v>0.20128218655503871</v>
      </c>
      <c r="X323" s="98">
        <v>0.80894287698018685</v>
      </c>
      <c r="Y323" s="98">
        <v>0.53036650931756935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2.8425594978937242E-3</v>
      </c>
      <c r="H324" s="122">
        <v>5.9229091664945749E-2</v>
      </c>
      <c r="I324" s="122">
        <v>5.6176749766844891E-2</v>
      </c>
      <c r="J324" s="122">
        <v>9.3683237705194669E-2</v>
      </c>
      <c r="K324" s="122">
        <v>0.10709863352322731</v>
      </c>
      <c r="L324" s="122">
        <v>9.4217131183661637E-2</v>
      </c>
      <c r="M324" s="122">
        <v>0.10190694899364929</v>
      </c>
      <c r="N324" s="122">
        <v>9.0408275170392224E-2</v>
      </c>
      <c r="O324" s="122">
        <v>0.16862080212851666</v>
      </c>
      <c r="P324" s="122">
        <v>0.15766345571855986</v>
      </c>
      <c r="Q324" s="122">
        <v>6.1232636419861458E-2</v>
      </c>
      <c r="R324" s="122">
        <v>1.756188708251093E-2</v>
      </c>
      <c r="S324" s="122">
        <v>2.2176545564150885E-2</v>
      </c>
      <c r="T324" s="122">
        <v>0</v>
      </c>
      <c r="U324" s="122">
        <v>0</v>
      </c>
      <c r="V324" s="122">
        <v>5.4734513055705716E-2</v>
      </c>
      <c r="W324" s="122">
        <v>0.16289223110388515</v>
      </c>
      <c r="X324" s="122">
        <v>0.51061722309589375</v>
      </c>
      <c r="Y324" s="122">
        <v>0.27348409782072286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9.0856549903771104E-5</v>
      </c>
      <c r="H325" s="98">
        <v>2.5977200992890891E-3</v>
      </c>
      <c r="I325" s="98">
        <v>2.8419183240015263E-3</v>
      </c>
      <c r="J325" s="98">
        <v>4.4026784350504064E-3</v>
      </c>
      <c r="K325" s="98">
        <v>3.6335825726805078E-3</v>
      </c>
      <c r="L325" s="98">
        <v>4.1484831963152771E-3</v>
      </c>
      <c r="M325" s="98">
        <v>5.6047627567410701E-3</v>
      </c>
      <c r="N325" s="98">
        <v>2.1762445951200183E-3</v>
      </c>
      <c r="O325" s="98">
        <v>2.7579739090089407E-2</v>
      </c>
      <c r="P325" s="98">
        <v>2.6026342082894883E-2</v>
      </c>
      <c r="Q325" s="98">
        <v>8.5326147414179175E-3</v>
      </c>
      <c r="R325" s="98">
        <v>1.7452104901765403E-3</v>
      </c>
      <c r="S325" s="98">
        <v>3.5127155312628267E-3</v>
      </c>
      <c r="T325" s="98">
        <v>0</v>
      </c>
      <c r="U325" s="98">
        <v>0</v>
      </c>
      <c r="V325" s="98">
        <v>1.4346649606909635E-2</v>
      </c>
      <c r="W325" s="98">
        <v>3.3910326878366905E-2</v>
      </c>
      <c r="X325" s="98">
        <v>7.9088048661923718E-2</v>
      </c>
      <c r="Y325" s="98">
        <v>4.8636712117447425E-2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2.751702947989953E-3</v>
      </c>
      <c r="H326" s="33">
        <v>5.663137156565666E-2</v>
      </c>
      <c r="I326" s="33">
        <v>5.3334831442843365E-2</v>
      </c>
      <c r="J326" s="33">
        <v>8.9280559270144264E-2</v>
      </c>
      <c r="K326" s="33">
        <v>0.1034650509505468</v>
      </c>
      <c r="L326" s="33">
        <v>9.0068647987346359E-2</v>
      </c>
      <c r="M326" s="33">
        <v>9.6302186236908213E-2</v>
      </c>
      <c r="N326" s="33">
        <v>8.8232030575272208E-2</v>
      </c>
      <c r="O326" s="33">
        <v>0.14104106303842726</v>
      </c>
      <c r="P326" s="33">
        <v>0.13163711363566497</v>
      </c>
      <c r="Q326" s="33">
        <v>5.2700021678443537E-2</v>
      </c>
      <c r="R326" s="33">
        <v>1.5816676592334392E-2</v>
      </c>
      <c r="S326" s="33">
        <v>1.866383003288806E-2</v>
      </c>
      <c r="T326" s="33">
        <v>0</v>
      </c>
      <c r="U326" s="33">
        <v>0</v>
      </c>
      <c r="V326" s="33">
        <v>4.038786344879608E-2</v>
      </c>
      <c r="W326" s="33">
        <v>0.12898190422551825</v>
      </c>
      <c r="X326" s="33">
        <v>0.43152917443396999</v>
      </c>
      <c r="Y326" s="33">
        <v>0.22484738570327545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>
        <f t="shared" si="143"/>
        <v>0.63205274927252753</v>
      </c>
      <c r="H328" s="119">
        <f t="shared" si="143"/>
        <v>0.64899047087065986</v>
      </c>
      <c r="I328" s="119">
        <f t="shared" si="143"/>
        <v>0.64711436885294782</v>
      </c>
      <c r="J328" s="119">
        <f t="shared" si="143"/>
        <v>0.63063661733898513</v>
      </c>
      <c r="K328" s="119">
        <f t="shared" si="143"/>
        <v>0.67270477241537241</v>
      </c>
      <c r="L328" s="119">
        <f t="shared" si="143"/>
        <v>0.68838570669614285</v>
      </c>
      <c r="M328" s="119">
        <f t="shared" si="143"/>
        <v>0.7126090529556206</v>
      </c>
      <c r="N328" s="119">
        <f t="shared" si="143"/>
        <v>0.98878305344557826</v>
      </c>
      <c r="O328" s="119">
        <f t="shared" si="143"/>
        <v>0.73668828339222503</v>
      </c>
      <c r="P328" s="119">
        <f t="shared" si="143"/>
        <v>0.74491295877404884</v>
      </c>
      <c r="Q328" s="119">
        <f t="shared" si="143"/>
        <v>0.80213123692467758</v>
      </c>
      <c r="R328" s="119">
        <f t="shared" ref="R328:V328" si="144">IF(R309=0,"",R309/R290)</f>
        <v>0.840720254842661</v>
      </c>
      <c r="S328" s="119">
        <f t="shared" si="144"/>
        <v>0.86236614707800829</v>
      </c>
      <c r="T328" s="119" t="str">
        <f t="shared" si="144"/>
        <v/>
      </c>
      <c r="U328" s="119" t="str">
        <f t="shared" si="144"/>
        <v/>
      </c>
      <c r="V328" s="119">
        <f t="shared" si="144"/>
        <v>0.98118082863870826</v>
      </c>
      <c r="W328" s="119">
        <f t="shared" ref="W328:Y328" si="145">IF(W309=0,"",W309/W290)</f>
        <v>0.87077728450192404</v>
      </c>
      <c r="X328" s="119">
        <f t="shared" si="145"/>
        <v>0.89772403912641019</v>
      </c>
      <c r="Y328" s="119">
        <f t="shared" si="145"/>
        <v>1.1555632128608888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>
        <f t="shared" si="146"/>
        <v>0.5641401821169032</v>
      </c>
      <c r="H329" s="124">
        <f t="shared" si="146"/>
        <v>0.56946462280776378</v>
      </c>
      <c r="I329" s="124">
        <f t="shared" si="146"/>
        <v>0.57483881151617555</v>
      </c>
      <c r="J329" s="124">
        <f t="shared" si="146"/>
        <v>0.58107016288488755</v>
      </c>
      <c r="K329" s="124">
        <f t="shared" si="146"/>
        <v>0.58824193706968131</v>
      </c>
      <c r="L329" s="124">
        <f t="shared" si="146"/>
        <v>0.59561720094661796</v>
      </c>
      <c r="M329" s="124">
        <f t="shared" si="146"/>
        <v>0.60948550970606474</v>
      </c>
      <c r="N329" s="124">
        <f t="shared" si="146"/>
        <v>0.63065572109820967</v>
      </c>
      <c r="O329" s="124">
        <f t="shared" si="146"/>
        <v>0.66142658220588801</v>
      </c>
      <c r="P329" s="124">
        <f t="shared" si="146"/>
        <v>0.6964796317227685</v>
      </c>
      <c r="Q329" s="124">
        <f t="shared" si="146"/>
        <v>0.72409380486384589</v>
      </c>
      <c r="R329" s="124">
        <f t="shared" ref="R329:V329" si="147">IF(R310=0,"",R310/R291)</f>
        <v>0.73460356979651753</v>
      </c>
      <c r="S329" s="124">
        <f t="shared" si="147"/>
        <v>0.73942447575480608</v>
      </c>
      <c r="T329" s="124" t="str">
        <f t="shared" si="147"/>
        <v/>
      </c>
      <c r="U329" s="124" t="str">
        <f t="shared" si="147"/>
        <v/>
      </c>
      <c r="V329" s="124">
        <f t="shared" si="147"/>
        <v>0.74315159668465247</v>
      </c>
      <c r="W329" s="124">
        <f t="shared" ref="W329:Y329" si="148">IF(W310=0,"",W310/W291)</f>
        <v>0.74578172458193648</v>
      </c>
      <c r="X329" s="124">
        <f t="shared" si="148"/>
        <v>0.74791529090493014</v>
      </c>
      <c r="Y329" s="124">
        <f t="shared" si="148"/>
        <v>0.74976070509397719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>
        <f t="shared" si="149"/>
        <v>0.55838551934016045</v>
      </c>
      <c r="H330" s="111">
        <f t="shared" si="149"/>
        <v>0.5638709202280473</v>
      </c>
      <c r="I330" s="111">
        <f t="shared" si="149"/>
        <v>0.56960764051418566</v>
      </c>
      <c r="J330" s="111">
        <f t="shared" si="149"/>
        <v>0.57584607184191716</v>
      </c>
      <c r="K330" s="111">
        <f t="shared" si="149"/>
        <v>0.58279437518317689</v>
      </c>
      <c r="L330" s="111">
        <f t="shared" si="149"/>
        <v>0.59049972815831353</v>
      </c>
      <c r="M330" s="111">
        <f t="shared" si="149"/>
        <v>0.60444165943939721</v>
      </c>
      <c r="N330" s="111">
        <f t="shared" si="149"/>
        <v>0.62626005350576042</v>
      </c>
      <c r="O330" s="111">
        <f t="shared" si="149"/>
        <v>0.65678958938491405</v>
      </c>
      <c r="P330" s="111">
        <f t="shared" si="149"/>
        <v>0.69197347930236996</v>
      </c>
      <c r="Q330" s="111">
        <f t="shared" si="149"/>
        <v>0.72006823254350083</v>
      </c>
      <c r="R330" s="111">
        <f t="shared" ref="R330:V330" si="150">IF(R311=0,"",R311/R292)</f>
        <v>0.73069769540248652</v>
      </c>
      <c r="S330" s="111">
        <f t="shared" si="150"/>
        <v>0.73558317306050514</v>
      </c>
      <c r="T330" s="111" t="str">
        <f t="shared" si="150"/>
        <v/>
      </c>
      <c r="U330" s="111" t="str">
        <f t="shared" si="150"/>
        <v/>
      </c>
      <c r="V330" s="111">
        <f t="shared" si="150"/>
        <v>0.73937980430461026</v>
      </c>
      <c r="W330" s="111">
        <f t="shared" ref="W330:Y330" si="151">IF(W311=0,"",W311/W292)</f>
        <v>0.74203885819257098</v>
      </c>
      <c r="X330" s="111">
        <f t="shared" si="151"/>
        <v>0.7441931104925652</v>
      </c>
      <c r="Y330" s="111">
        <f t="shared" si="151"/>
        <v>0.74605274043573522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2.5745140923379908</v>
      </c>
      <c r="H332" s="124">
        <f t="shared" si="155"/>
        <v>2.6691166807714342</v>
      </c>
      <c r="I332" s="124">
        <f t="shared" si="155"/>
        <v>2.7650153448954673</v>
      </c>
      <c r="J332" s="124">
        <f t="shared" si="155"/>
        <v>2.8627116414540392</v>
      </c>
      <c r="K332" s="124">
        <f t="shared" si="155"/>
        <v>2.9626028452080639</v>
      </c>
      <c r="L332" s="124">
        <f t="shared" si="155"/>
        <v>3.0647416390665567</v>
      </c>
      <c r="M332" s="124">
        <f t="shared" si="155"/>
        <v>3.1817851681936573</v>
      </c>
      <c r="N332" s="124">
        <f t="shared" si="155"/>
        <v>3.3174907578976205</v>
      </c>
      <c r="O332" s="124">
        <f t="shared" si="155"/>
        <v>3.4716163228285724</v>
      </c>
      <c r="P332" s="124">
        <f t="shared" si="155"/>
        <v>3.6291623625186573</v>
      </c>
      <c r="Q332" s="124">
        <f t="shared" si="155"/>
        <v>3.7500765324537757</v>
      </c>
      <c r="R332" s="124">
        <f t="shared" ref="R332:V332" si="156">IF(R313=0,"",R313/R294)</f>
        <v>3.7762759873475948</v>
      </c>
      <c r="S332" s="124">
        <f t="shared" si="156"/>
        <v>3.7791870378913526</v>
      </c>
      <c r="T332" s="124" t="str">
        <f t="shared" si="156"/>
        <v/>
      </c>
      <c r="U332" s="124" t="str">
        <f t="shared" si="156"/>
        <v/>
      </c>
      <c r="V332" s="124">
        <f t="shared" si="156"/>
        <v>3.7962850985904657</v>
      </c>
      <c r="W332" s="124">
        <f t="shared" ref="W332:Y332" si="157">IF(W313=0,"",W313/W294)</f>
        <v>3.8299921487112689</v>
      </c>
      <c r="X332" s="124">
        <f t="shared" si="157"/>
        <v>3.8716180398618287</v>
      </c>
      <c r="Y332" s="124">
        <f t="shared" si="157"/>
        <v>3.9185378184491779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2.5745140923379908</v>
      </c>
      <c r="H333" s="111">
        <f t="shared" si="158"/>
        <v>2.6691166807714342</v>
      </c>
      <c r="I333" s="111">
        <f t="shared" si="158"/>
        <v>2.7650153448954673</v>
      </c>
      <c r="J333" s="111">
        <f t="shared" si="158"/>
        <v>2.8627116414540392</v>
      </c>
      <c r="K333" s="111">
        <f t="shared" si="158"/>
        <v>2.9626028452080639</v>
      </c>
      <c r="L333" s="111">
        <f t="shared" si="158"/>
        <v>3.0647416390665567</v>
      </c>
      <c r="M333" s="111">
        <f t="shared" si="158"/>
        <v>3.1817851681936573</v>
      </c>
      <c r="N333" s="111">
        <f t="shared" si="158"/>
        <v>3.3174907578976205</v>
      </c>
      <c r="O333" s="111">
        <f t="shared" si="158"/>
        <v>3.4716163228285724</v>
      </c>
      <c r="P333" s="111">
        <f t="shared" si="158"/>
        <v>3.6291623625186573</v>
      </c>
      <c r="Q333" s="111">
        <f t="shared" si="158"/>
        <v>3.7500765324537757</v>
      </c>
      <c r="R333" s="111">
        <f t="shared" ref="R333:V333" si="159">IF(R314=0,"",R314/R295)</f>
        <v>3.7762759873475948</v>
      </c>
      <c r="S333" s="111">
        <f t="shared" si="159"/>
        <v>3.7791870378913526</v>
      </c>
      <c r="T333" s="111" t="str">
        <f t="shared" si="159"/>
        <v/>
      </c>
      <c r="U333" s="111" t="str">
        <f t="shared" si="159"/>
        <v/>
      </c>
      <c r="V333" s="111">
        <f t="shared" si="159"/>
        <v>3.7962850985904657</v>
      </c>
      <c r="W333" s="111">
        <f t="shared" ref="W333:Y333" si="160">IF(W314=0,"",W314/W295)</f>
        <v>3.8299921487112689</v>
      </c>
      <c r="X333" s="111">
        <f t="shared" si="160"/>
        <v>3.8716180398618287</v>
      </c>
      <c r="Y333" s="111">
        <f t="shared" si="160"/>
        <v>3.9185378184491779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>
        <f t="shared" si="161"/>
        <v>0.75381363493952069</v>
      </c>
      <c r="H334" s="124">
        <f t="shared" si="161"/>
        <v>0.77146965130948542</v>
      </c>
      <c r="I334" s="124">
        <f t="shared" si="161"/>
        <v>0.87292625230742082</v>
      </c>
      <c r="J334" s="124">
        <f t="shared" si="161"/>
        <v>0.85698279679500133</v>
      </c>
      <c r="K334" s="124">
        <f t="shared" si="161"/>
        <v>0.77755066398639094</v>
      </c>
      <c r="L334" s="124">
        <f t="shared" si="161"/>
        <v>0.79173292559135011</v>
      </c>
      <c r="M334" s="124">
        <f t="shared" si="161"/>
        <v>0.77508764186625845</v>
      </c>
      <c r="N334" s="124">
        <f t="shared" si="161"/>
        <v>0.79553020849707423</v>
      </c>
      <c r="O334" s="124">
        <f t="shared" si="161"/>
        <v>0.80254794962459586</v>
      </c>
      <c r="P334" s="124">
        <f t="shared" si="161"/>
        <v>0.83910828830274986</v>
      </c>
      <c r="Q334" s="124">
        <f t="shared" si="161"/>
        <v>0.90123014146415181</v>
      </c>
      <c r="R334" s="124">
        <f t="shared" ref="R334:V334" si="162">IF(R315=0,"",R315/R296)</f>
        <v>0.86124660441298018</v>
      </c>
      <c r="S334" s="124">
        <f t="shared" si="162"/>
        <v>0.86588478301228267</v>
      </c>
      <c r="T334" s="124" t="str">
        <f t="shared" si="162"/>
        <v/>
      </c>
      <c r="U334" s="124" t="str">
        <f t="shared" si="162"/>
        <v/>
      </c>
      <c r="V334" s="124">
        <f t="shared" si="162"/>
        <v>0.88826606539911257</v>
      </c>
      <c r="W334" s="124">
        <f t="shared" ref="W334:Y334" si="163">IF(W315=0,"",W315/W296)</f>
        <v>0.9024248625288106</v>
      </c>
      <c r="X334" s="124">
        <f t="shared" si="163"/>
        <v>0.94832829214912495</v>
      </c>
      <c r="Y334" s="124">
        <f t="shared" si="163"/>
        <v>0.95969001634437667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>
        <f t="shared" si="164"/>
        <v>0.55369396198770349</v>
      </c>
      <c r="I335" s="111">
        <f t="shared" si="164"/>
        <v>0.55675237742446082</v>
      </c>
      <c r="J335" s="111">
        <f t="shared" si="164"/>
        <v>0.56030981144656555</v>
      </c>
      <c r="K335" s="111">
        <f t="shared" si="164"/>
        <v>0.56455189401559991</v>
      </c>
      <c r="L335" s="111">
        <f t="shared" si="164"/>
        <v>0.56952828875672956</v>
      </c>
      <c r="M335" s="111">
        <f t="shared" si="164"/>
        <v>0.57967298498152364</v>
      </c>
      <c r="N335" s="111">
        <f t="shared" si="164"/>
        <v>0.59639537716146074</v>
      </c>
      <c r="O335" s="111">
        <f t="shared" si="164"/>
        <v>0.62084252719842103</v>
      </c>
      <c r="P335" s="111">
        <f t="shared" si="164"/>
        <v>0.65048733391109814</v>
      </c>
      <c r="Q335" s="111">
        <f t="shared" si="164"/>
        <v>0.67717837896633837</v>
      </c>
      <c r="R335" s="111">
        <f t="shared" ref="R335:V335" si="165">IF(R316=0,"",R316/R297)</f>
        <v>0.69449494000909073</v>
      </c>
      <c r="S335" s="111">
        <f t="shared" si="165"/>
        <v>0.71061830869600273</v>
      </c>
      <c r="T335" s="111" t="str">
        <f t="shared" si="165"/>
        <v/>
      </c>
      <c r="U335" s="111" t="str">
        <f t="shared" si="165"/>
        <v/>
      </c>
      <c r="V335" s="111">
        <f t="shared" si="165"/>
        <v>0.74707516113466022</v>
      </c>
      <c r="W335" s="111">
        <f t="shared" ref="W335:Y335" si="166">IF(W316=0,"",W316/W297)</f>
        <v>0.75303196735542832</v>
      </c>
      <c r="X335" s="111">
        <f t="shared" si="166"/>
        <v>0.75630780951830034</v>
      </c>
      <c r="Y335" s="111">
        <f t="shared" si="166"/>
        <v>0.75796661581154745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>
        <f t="shared" si="167"/>
        <v>0.89735875980058011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>
        <f t="shared" si="169"/>
        <v>0.94323255527882854</v>
      </c>
      <c r="Y336" s="111">
        <f t="shared" si="169"/>
        <v>0.95185198295750728</v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>
        <f t="shared" si="170"/>
        <v>0.62084252719842103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>
        <f t="shared" si="172"/>
        <v>0.75630780951830034</v>
      </c>
      <c r="Y337" s="112">
        <f t="shared" si="172"/>
        <v>0.75796661581154745</v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>
        <f t="shared" si="175"/>
        <v>1</v>
      </c>
      <c r="Y338" s="113">
        <f t="shared" si="175"/>
        <v>1</v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>
        <f t="shared" si="176"/>
        <v>0.61366034939823799</v>
      </c>
      <c r="H339" s="112">
        <f t="shared" si="176"/>
        <v>0.61562299288165312</v>
      </c>
      <c r="I339" s="112">
        <f t="shared" si="176"/>
        <v>0.61773789911583554</v>
      </c>
      <c r="J339" s="112">
        <f t="shared" si="176"/>
        <v>0.6201247430759137</v>
      </c>
      <c r="K339" s="112">
        <f t="shared" si="176"/>
        <v>0.62288924737915252</v>
      </c>
      <c r="L339" s="112">
        <f t="shared" si="176"/>
        <v>0.62606776139293674</v>
      </c>
      <c r="M339" s="112">
        <f t="shared" si="176"/>
        <v>0.6321104993675839</v>
      </c>
      <c r="N339" s="112">
        <f t="shared" si="176"/>
        <v>0.64207443006660325</v>
      </c>
      <c r="O339" s="112">
        <f t="shared" si="176"/>
        <v>0.657268129159294</v>
      </c>
      <c r="P339" s="112">
        <f t="shared" si="176"/>
        <v>0.67697125904218847</v>
      </c>
      <c r="Q339" s="112">
        <f t="shared" si="176"/>
        <v>0.69598058735165402</v>
      </c>
      <c r="R339" s="112">
        <f t="shared" ref="R339:V339" si="177">IF(R320=0,"",R320/R301)</f>
        <v>0.70884494793074526</v>
      </c>
      <c r="S339" s="112">
        <f t="shared" si="177"/>
        <v>0.72130829591943391</v>
      </c>
      <c r="T339" s="112" t="str">
        <f t="shared" si="177"/>
        <v/>
      </c>
      <c r="U339" s="112" t="str">
        <f t="shared" si="177"/>
        <v/>
      </c>
      <c r="V339" s="112">
        <f t="shared" si="177"/>
        <v>0.75824502956097783</v>
      </c>
      <c r="W339" s="112">
        <f t="shared" ref="W339:Y339" si="178">IF(W320=0,"",W320/W301)</f>
        <v>0.76936565293589787</v>
      </c>
      <c r="X339" s="112" t="str">
        <f t="shared" si="178"/>
        <v/>
      </c>
      <c r="Y339" s="112" t="str">
        <f t="shared" si="178"/>
        <v/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>
        <f t="shared" si="179"/>
        <v>0.87477754857628043</v>
      </c>
      <c r="H340" s="113">
        <f t="shared" si="179"/>
        <v>0.88673737783625295</v>
      </c>
      <c r="I340" s="113">
        <f t="shared" si="179"/>
        <v>0.88649102134509528</v>
      </c>
      <c r="J340" s="113">
        <f t="shared" si="179"/>
        <v>0.88929930074279651</v>
      </c>
      <c r="K340" s="113">
        <f t="shared" si="179"/>
        <v>0.88961953239954916</v>
      </c>
      <c r="L340" s="113">
        <f t="shared" si="179"/>
        <v>0.89025716896234142</v>
      </c>
      <c r="M340" s="113">
        <f t="shared" si="179"/>
        <v>0.8948558176227871</v>
      </c>
      <c r="N340" s="113">
        <f t="shared" si="179"/>
        <v>0.91418246854220697</v>
      </c>
      <c r="O340" s="113">
        <f t="shared" si="179"/>
        <v>0.91249176551978994</v>
      </c>
      <c r="P340" s="113">
        <f t="shared" si="179"/>
        <v>0.92066744725813909</v>
      </c>
      <c r="Q340" s="113">
        <f t="shared" si="179"/>
        <v>0.92980124933611041</v>
      </c>
      <c r="R340" s="113">
        <f t="shared" ref="R340:V340" si="180">IF(R321=0,"",R321/R302)</f>
        <v>0.92609848799783545</v>
      </c>
      <c r="S340" s="113">
        <f t="shared" si="180"/>
        <v>0.92987509410254188</v>
      </c>
      <c r="T340" s="113" t="str">
        <f t="shared" si="180"/>
        <v/>
      </c>
      <c r="U340" s="113" t="str">
        <f t="shared" si="180"/>
        <v/>
      </c>
      <c r="V340" s="113">
        <f t="shared" si="180"/>
        <v>0.95326078103164147</v>
      </c>
      <c r="W340" s="113">
        <f t="shared" ref="W340:Y340" si="181">IF(W321=0,"",W321/W302)</f>
        <v>0.94660423871186472</v>
      </c>
      <c r="X340" s="113">
        <f t="shared" si="181"/>
        <v>0.94925508745603504</v>
      </c>
      <c r="Y340" s="113">
        <f t="shared" si="181"/>
        <v>0.96059766385326339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>
        <f t="shared" si="182"/>
        <v>0.61366034939823799</v>
      </c>
      <c r="H341" s="111">
        <f t="shared" si="182"/>
        <v>0.61562299288165312</v>
      </c>
      <c r="I341" s="111">
        <f t="shared" si="182"/>
        <v>0.61773789911583554</v>
      </c>
      <c r="J341" s="111">
        <f t="shared" si="182"/>
        <v>0.6201247430759137</v>
      </c>
      <c r="K341" s="111">
        <f t="shared" si="182"/>
        <v>0.62288924737915252</v>
      </c>
      <c r="L341" s="111">
        <f t="shared" si="182"/>
        <v>0.62606776139293674</v>
      </c>
      <c r="M341" s="111">
        <f t="shared" si="182"/>
        <v>0.6321104993675839</v>
      </c>
      <c r="N341" s="111">
        <f t="shared" si="182"/>
        <v>0.64207443006660325</v>
      </c>
      <c r="O341" s="111">
        <f t="shared" si="182"/>
        <v>0.657268129159294</v>
      </c>
      <c r="P341" s="111">
        <f t="shared" si="182"/>
        <v>0.67697125904218847</v>
      </c>
      <c r="Q341" s="111">
        <f t="shared" si="182"/>
        <v>0.69598058735165402</v>
      </c>
      <c r="R341" s="111">
        <f t="shared" ref="R341:V341" si="183">IF(R322=0,"",R322/R303)</f>
        <v>0.70884494793074526</v>
      </c>
      <c r="S341" s="111">
        <f t="shared" si="183"/>
        <v>0.72130829591943391</v>
      </c>
      <c r="T341" s="111" t="str">
        <f t="shared" si="183"/>
        <v/>
      </c>
      <c r="U341" s="111" t="str">
        <f t="shared" si="183"/>
        <v/>
      </c>
      <c r="V341" s="111">
        <f t="shared" si="183"/>
        <v>0.75824502956097783</v>
      </c>
      <c r="W341" s="111">
        <f t="shared" ref="W341:Y341" si="184">IF(W322=0,"",W322/W303)</f>
        <v>0.76936565293589798</v>
      </c>
      <c r="X341" s="111">
        <f t="shared" si="184"/>
        <v>0.78109834793433941</v>
      </c>
      <c r="Y341" s="111">
        <f t="shared" si="184"/>
        <v>0.79204423925320055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>
        <f t="shared" si="188"/>
        <v>0.74904396134579065</v>
      </c>
      <c r="H343" s="124">
        <f t="shared" si="188"/>
        <v>0.74798912587178445</v>
      </c>
      <c r="I343" s="124">
        <f t="shared" si="188"/>
        <v>0.74808112860681186</v>
      </c>
      <c r="J343" s="124">
        <f t="shared" si="188"/>
        <v>0.75049323869972395</v>
      </c>
      <c r="K343" s="124">
        <f t="shared" si="188"/>
        <v>0.75515099019889953</v>
      </c>
      <c r="L343" s="124">
        <f t="shared" si="188"/>
        <v>0.75488374309329265</v>
      </c>
      <c r="M343" s="124">
        <f t="shared" si="188"/>
        <v>0.75518820603666514</v>
      </c>
      <c r="N343" s="124">
        <f t="shared" si="188"/>
        <v>0.76605910054005655</v>
      </c>
      <c r="O343" s="124">
        <f t="shared" si="188"/>
        <v>0.73902854165727405</v>
      </c>
      <c r="P343" s="124">
        <f t="shared" si="188"/>
        <v>0.74435690636331475</v>
      </c>
      <c r="Q343" s="124">
        <f t="shared" si="188"/>
        <v>0.75823241425598376</v>
      </c>
      <c r="R343" s="124">
        <f t="shared" ref="R343:V343" si="189">IF(R324=0,"",R324/R305)</f>
        <v>0.77986094956263152</v>
      </c>
      <c r="S343" s="124">
        <f t="shared" si="189"/>
        <v>0.77810964025257967</v>
      </c>
      <c r="T343" s="124" t="str">
        <f t="shared" si="189"/>
        <v/>
      </c>
      <c r="U343" s="124" t="str">
        <f t="shared" si="189"/>
        <v/>
      </c>
      <c r="V343" s="124">
        <f t="shared" si="189"/>
        <v>0.78660600913435119</v>
      </c>
      <c r="W343" s="124">
        <f t="shared" ref="W343:Y343" si="190">IF(W324=0,"",W324/W305)</f>
        <v>0.81044468176831141</v>
      </c>
      <c r="X343" s="124">
        <f t="shared" si="190"/>
        <v>0.83358999283497026</v>
      </c>
      <c r="Y343" s="124">
        <f t="shared" si="190"/>
        <v>0.83067043668543827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>
        <f t="shared" si="191"/>
        <v>0.58701221579316654</v>
      </c>
      <c r="H344" s="111">
        <f t="shared" si="191"/>
        <v>0.58752054623413019</v>
      </c>
      <c r="I344" s="111">
        <f t="shared" si="191"/>
        <v>0.58802892328783607</v>
      </c>
      <c r="J344" s="111">
        <f t="shared" si="191"/>
        <v>0.58853738320864013</v>
      </c>
      <c r="K344" s="111">
        <f t="shared" si="191"/>
        <v>0.58904595682227989</v>
      </c>
      <c r="L344" s="111">
        <f t="shared" si="191"/>
        <v>0.58955465237590376</v>
      </c>
      <c r="M344" s="111">
        <f t="shared" si="191"/>
        <v>0.5899409776157164</v>
      </c>
      <c r="N344" s="111">
        <f t="shared" si="191"/>
        <v>0.59015691525266201</v>
      </c>
      <c r="O344" s="111">
        <f t="shared" si="191"/>
        <v>0.59028597550585449</v>
      </c>
      <c r="P344" s="111">
        <f t="shared" si="191"/>
        <v>0.59064609680713598</v>
      </c>
      <c r="Q344" s="111">
        <f t="shared" si="191"/>
        <v>0.59211187462930726</v>
      </c>
      <c r="R344" s="111">
        <f t="shared" ref="R344:V344" si="192">IF(R325=0,"",R325/R306)</f>
        <v>0.5959621079785834</v>
      </c>
      <c r="S344" s="111">
        <f t="shared" si="192"/>
        <v>0.60139330208199626</v>
      </c>
      <c r="T344" s="111" t="str">
        <f t="shared" si="192"/>
        <v/>
      </c>
      <c r="U344" s="111" t="str">
        <f t="shared" si="192"/>
        <v/>
      </c>
      <c r="V344" s="111">
        <f t="shared" si="192"/>
        <v>0.61664194868852151</v>
      </c>
      <c r="W344" s="111">
        <f t="shared" ref="W344:Y344" si="193">IF(W325=0,"",W325/W306)</f>
        <v>0.61849500634580945</v>
      </c>
      <c r="X344" s="111">
        <f t="shared" si="193"/>
        <v>0.61888781237264556</v>
      </c>
      <c r="Y344" s="111">
        <f t="shared" si="193"/>
        <v>0.61892709297532922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>
        <f t="shared" si="194"/>
        <v>0.75593351784548568</v>
      </c>
      <c r="H345" s="45">
        <f t="shared" si="194"/>
        <v>0.75747927371757529</v>
      </c>
      <c r="I345" s="45">
        <f t="shared" si="194"/>
        <v>0.7590903629850102</v>
      </c>
      <c r="J345" s="45">
        <f t="shared" si="194"/>
        <v>0.76081760051083669</v>
      </c>
      <c r="K345" s="45">
        <f t="shared" si="194"/>
        <v>0.762704192294543</v>
      </c>
      <c r="L345" s="45">
        <f t="shared" si="194"/>
        <v>0.76476169771234814</v>
      </c>
      <c r="M345" s="45">
        <f t="shared" si="194"/>
        <v>0.76770347579707165</v>
      </c>
      <c r="N345" s="45">
        <f t="shared" si="194"/>
        <v>0.77173261308528851</v>
      </c>
      <c r="O345" s="45">
        <f t="shared" si="194"/>
        <v>0.77733069613101724</v>
      </c>
      <c r="P345" s="45">
        <f t="shared" si="194"/>
        <v>0.78473392833053057</v>
      </c>
      <c r="Q345" s="45">
        <f t="shared" si="194"/>
        <v>0.79431378300535393</v>
      </c>
      <c r="R345" s="45">
        <f t="shared" ref="R345:V345" si="195">IF(R326=0,"",R326/R307)</f>
        <v>0.80734967483087527</v>
      </c>
      <c r="S345" s="45">
        <f t="shared" si="195"/>
        <v>0.82366183094876877</v>
      </c>
      <c r="T345" s="45" t="str">
        <f t="shared" si="195"/>
        <v/>
      </c>
      <c r="U345" s="45" t="str">
        <f t="shared" si="195"/>
        <v/>
      </c>
      <c r="V345" s="45">
        <f t="shared" si="195"/>
        <v>0.871980999230483</v>
      </c>
      <c r="W345" s="45">
        <f t="shared" ref="W345:Y345" si="196">IF(W326=0,"",W326/W307)</f>
        <v>0.88244637321493946</v>
      </c>
      <c r="X345" s="45">
        <f t="shared" si="196"/>
        <v>0.89018880975433778</v>
      </c>
      <c r="Y345" s="45">
        <f t="shared" si="196"/>
        <v>0.8970547701484648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0.13789251861209517</v>
      </c>
      <c r="H347" s="117">
        <f t="shared" si="197"/>
        <v>2.7886206325179836</v>
      </c>
      <c r="I347" s="117">
        <f t="shared" si="197"/>
        <v>2.6188802361349466</v>
      </c>
      <c r="J347" s="117">
        <f t="shared" si="197"/>
        <v>4.3162881889875893</v>
      </c>
      <c r="K347" s="117">
        <f t="shared" si="197"/>
        <v>3.6109638730292835</v>
      </c>
      <c r="L347" s="117">
        <f t="shared" si="197"/>
        <v>3.7990840375752515</v>
      </c>
      <c r="M347" s="117">
        <f t="shared" si="197"/>
        <v>3.4762513779631168</v>
      </c>
      <c r="N347" s="117">
        <f t="shared" si="197"/>
        <v>1.2595038871995787</v>
      </c>
      <c r="O347" s="117">
        <f t="shared" si="197"/>
        <v>5.6591914090405355</v>
      </c>
      <c r="P347" s="117">
        <f t="shared" si="197"/>
        <v>7.2765399222585092</v>
      </c>
      <c r="Q347" s="117">
        <f t="shared" si="197"/>
        <v>2.3347029408570972</v>
      </c>
      <c r="R347" s="117">
        <f t="shared" ref="R347:V347" si="198">R348+R351+R353+R362</f>
        <v>0.58452142075217961</v>
      </c>
      <c r="S347" s="117">
        <f t="shared" si="198"/>
        <v>0.72851323957165337</v>
      </c>
      <c r="T347" s="117">
        <f t="shared" si="198"/>
        <v>0</v>
      </c>
      <c r="U347" s="117">
        <f t="shared" si="198"/>
        <v>0</v>
      </c>
      <c r="V347" s="117">
        <f t="shared" si="198"/>
        <v>0.32930705106379837</v>
      </c>
      <c r="W347" s="117">
        <f t="shared" ref="W347:Y347" si="199">W348+W351+W353+W362</f>
        <v>3.027767892903837</v>
      </c>
      <c r="X347" s="117">
        <f t="shared" si="199"/>
        <v>9.6257197837229498</v>
      </c>
      <c r="Y347" s="117">
        <f t="shared" si="199"/>
        <v>5.0983655612963839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0.13748361525417238</v>
      </c>
      <c r="H348" s="122">
        <f t="shared" si="200"/>
        <v>2.7746630456204362</v>
      </c>
      <c r="I348" s="122">
        <f t="shared" si="200"/>
        <v>2.6052456942738251</v>
      </c>
      <c r="J348" s="122">
        <f t="shared" si="200"/>
        <v>4.2937256513145439</v>
      </c>
      <c r="K348" s="122">
        <f t="shared" si="200"/>
        <v>3.5907165640532539</v>
      </c>
      <c r="L348" s="122">
        <f t="shared" si="200"/>
        <v>3.7767850044368103</v>
      </c>
      <c r="M348" s="122">
        <f t="shared" si="200"/>
        <v>3.4477189681339095</v>
      </c>
      <c r="N348" s="122">
        <f t="shared" si="200"/>
        <v>1.2471091968099384</v>
      </c>
      <c r="O348" s="122">
        <f t="shared" si="200"/>
        <v>5.5255388973487181</v>
      </c>
      <c r="P348" s="122">
        <f t="shared" si="200"/>
        <v>7.1510915411382632</v>
      </c>
      <c r="Q348" s="122">
        <f t="shared" si="200"/>
        <v>2.2945771992714588</v>
      </c>
      <c r="R348" s="122">
        <f t="shared" ref="R348:V348" si="201">SUM(R349:R350)</f>
        <v>0.57639164256261488</v>
      </c>
      <c r="S348" s="122">
        <f t="shared" si="201"/>
        <v>0.71228540947083008</v>
      </c>
      <c r="T348" s="122">
        <f t="shared" si="201"/>
        <v>0</v>
      </c>
      <c r="U348" s="122">
        <f t="shared" si="201"/>
        <v>0</v>
      </c>
      <c r="V348" s="122">
        <f t="shared" si="201"/>
        <v>0.26551851975597068</v>
      </c>
      <c r="W348" s="122">
        <f t="shared" ref="W348:Y348" si="202">SUM(W349:W350)</f>
        <v>2.8778135491116918</v>
      </c>
      <c r="X348" s="122">
        <f t="shared" si="202"/>
        <v>9.2746184587496803</v>
      </c>
      <c r="Y348" s="122">
        <f t="shared" si="202"/>
        <v>4.8829307377575226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0.13748361525417238</v>
      </c>
      <c r="H349" s="98">
        <v>2.7746630456204362</v>
      </c>
      <c r="I349" s="98">
        <v>2.6052456942738251</v>
      </c>
      <c r="J349" s="98">
        <v>4.2937256513145439</v>
      </c>
      <c r="K349" s="98">
        <v>3.5907165640532539</v>
      </c>
      <c r="L349" s="98">
        <v>3.7767850044368103</v>
      </c>
      <c r="M349" s="98">
        <v>3.4477189681339095</v>
      </c>
      <c r="N349" s="98">
        <v>1.2471091968099384</v>
      </c>
      <c r="O349" s="98">
        <v>5.5255388973487181</v>
      </c>
      <c r="P349" s="98">
        <v>7.1510915411382632</v>
      </c>
      <c r="Q349" s="98">
        <v>2.2945771992714588</v>
      </c>
      <c r="R349" s="98">
        <v>0.57639164256261488</v>
      </c>
      <c r="S349" s="98">
        <v>0.71228540947083008</v>
      </c>
      <c r="T349" s="98">
        <v>0</v>
      </c>
      <c r="U349" s="98">
        <v>0</v>
      </c>
      <c r="V349" s="98">
        <v>0.26551851975597068</v>
      </c>
      <c r="W349" s="98">
        <v>2.8778135491116918</v>
      </c>
      <c r="X349" s="98">
        <v>9.2746184587496803</v>
      </c>
      <c r="Y349" s="98">
        <v>4.8829307377575226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2.2765641301325779E-3</v>
      </c>
      <c r="I353" s="122">
        <v>8.6649468040568133E-4</v>
      </c>
      <c r="J353" s="122">
        <v>2.7994641093289081E-3</v>
      </c>
      <c r="K353" s="122">
        <v>3.9506930889779265E-3</v>
      </c>
      <c r="L353" s="122">
        <v>3.7091423175169909E-3</v>
      </c>
      <c r="M353" s="122">
        <v>3.4331886701594923E-3</v>
      </c>
      <c r="N353" s="122">
        <v>2.6526084095554541E-3</v>
      </c>
      <c r="O353" s="122">
        <v>1.0217244046697525E-2</v>
      </c>
      <c r="P353" s="122">
        <v>9.0364831134729859E-3</v>
      </c>
      <c r="Q353" s="122">
        <v>2.0551223346495905E-3</v>
      </c>
      <c r="R353" s="122">
        <v>3.9334566789035139E-4</v>
      </c>
      <c r="S353" s="122">
        <v>7.9676268018139831E-4</v>
      </c>
      <c r="T353" s="122">
        <v>0</v>
      </c>
      <c r="U353" s="122">
        <v>0</v>
      </c>
      <c r="V353" s="122">
        <v>2.3233735206607854E-3</v>
      </c>
      <c r="W353" s="122">
        <v>5.1080613173540949E-3</v>
      </c>
      <c r="X353" s="122">
        <v>1.3495054156761756E-2</v>
      </c>
      <c r="Y353" s="122">
        <v>7.8305499346803305E-3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2.2765641301325779E-3</v>
      </c>
      <c r="I354" s="98">
        <v>8.6649468040568133E-4</v>
      </c>
      <c r="J354" s="98">
        <v>2.7994641093289081E-3</v>
      </c>
      <c r="K354" s="98">
        <v>3.9506930889779265E-3</v>
      </c>
      <c r="L354" s="98">
        <v>3.7091423175169909E-3</v>
      </c>
      <c r="M354" s="98">
        <v>3.4331886701594923E-3</v>
      </c>
      <c r="N354" s="98">
        <v>2.6526084095554541E-3</v>
      </c>
      <c r="O354" s="98">
        <v>1.0126876582937708E-2</v>
      </c>
      <c r="P354" s="98">
        <v>9.0364831134729859E-3</v>
      </c>
      <c r="Q354" s="98">
        <v>2.0551223346495905E-3</v>
      </c>
      <c r="R354" s="98">
        <v>3.9334566789035139E-4</v>
      </c>
      <c r="S354" s="98">
        <v>7.9676268018139831E-4</v>
      </c>
      <c r="T354" s="98">
        <v>0</v>
      </c>
      <c r="U354" s="98">
        <v>0</v>
      </c>
      <c r="V354" s="98">
        <v>2.3233735206607854E-3</v>
      </c>
      <c r="W354" s="98">
        <v>5.1080613173540949E-3</v>
      </c>
      <c r="X354" s="98">
        <v>1.3418999680774174E-2</v>
      </c>
      <c r="Y354" s="98">
        <v>7.7655570582451762E-3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9.0367463759815514E-5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7.6054475987581612E-5</v>
      </c>
      <c r="Y355" s="98">
        <v>6.4992876435153758E-5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9.0367463759815514E-5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7.6054475987581612E-5</v>
      </c>
      <c r="Y356" s="101">
        <v>6.4992876435153758E-5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4.0890335792277726E-4</v>
      </c>
      <c r="H362" s="122">
        <v>1.1681022767414957E-2</v>
      </c>
      <c r="I362" s="122">
        <v>1.2768047180715749E-2</v>
      </c>
      <c r="J362" s="122">
        <v>1.976307356371617E-2</v>
      </c>
      <c r="K362" s="122">
        <v>1.6296615887051662E-2</v>
      </c>
      <c r="L362" s="122">
        <v>1.858989082092425E-2</v>
      </c>
      <c r="M362" s="122">
        <v>2.5099221159047808E-2</v>
      </c>
      <c r="N362" s="122">
        <v>9.742081980084815E-3</v>
      </c>
      <c r="O362" s="122">
        <v>0.12343526764511981</v>
      </c>
      <c r="P362" s="122">
        <v>0.1164118980067735</v>
      </c>
      <c r="Q362" s="122">
        <v>3.8070619250988764E-2</v>
      </c>
      <c r="R362" s="122">
        <v>7.7364325216743093E-3</v>
      </c>
      <c r="S362" s="122">
        <v>1.543106742064191E-2</v>
      </c>
      <c r="T362" s="122">
        <v>0</v>
      </c>
      <c r="U362" s="122">
        <v>0</v>
      </c>
      <c r="V362" s="122">
        <v>6.1465157787166894E-2</v>
      </c>
      <c r="W362" s="122">
        <v>0.14484628247479087</v>
      </c>
      <c r="X362" s="122">
        <v>0.33760627081650768</v>
      </c>
      <c r="Y362" s="122">
        <v>0.20760427360418088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4.0890335792277726E-4</v>
      </c>
      <c r="H363" s="98">
        <v>1.1681022767414957E-2</v>
      </c>
      <c r="I363" s="98">
        <v>1.2768047180715749E-2</v>
      </c>
      <c r="J363" s="98">
        <v>1.976307356371617E-2</v>
      </c>
      <c r="K363" s="98">
        <v>1.6296615887051662E-2</v>
      </c>
      <c r="L363" s="98">
        <v>1.858989082092425E-2</v>
      </c>
      <c r="M363" s="98">
        <v>2.5099221159047808E-2</v>
      </c>
      <c r="N363" s="98">
        <v>9.742081980084815E-3</v>
      </c>
      <c r="O363" s="98">
        <v>0.12343526764511981</v>
      </c>
      <c r="P363" s="98">
        <v>0.1164118980067735</v>
      </c>
      <c r="Q363" s="98">
        <v>3.8070619250988764E-2</v>
      </c>
      <c r="R363" s="98">
        <v>7.7364325216743093E-3</v>
      </c>
      <c r="S363" s="98">
        <v>1.543106742064191E-2</v>
      </c>
      <c r="T363" s="98">
        <v>0</v>
      </c>
      <c r="U363" s="98">
        <v>0</v>
      </c>
      <c r="V363" s="98">
        <v>6.1465157787166894E-2</v>
      </c>
      <c r="W363" s="98">
        <v>0.14484628247479087</v>
      </c>
      <c r="X363" s="98">
        <v>0.33760627081650768</v>
      </c>
      <c r="Y363" s="98">
        <v>0.20760427360418088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12386.895503813517</v>
      </c>
      <c r="H366" s="117">
        <f t="shared" si="204"/>
        <v>12466.257016494648</v>
      </c>
      <c r="I366" s="117">
        <f t="shared" si="204"/>
        <v>11611.471626924635</v>
      </c>
      <c r="J366" s="117">
        <f t="shared" si="204"/>
        <v>11491.846950149615</v>
      </c>
      <c r="K366" s="117">
        <f t="shared" si="204"/>
        <v>9747.7277090687021</v>
      </c>
      <c r="L366" s="117">
        <f t="shared" si="204"/>
        <v>10746.565091006081</v>
      </c>
      <c r="M366" s="117">
        <f t="shared" si="204"/>
        <v>9080.7364648376188</v>
      </c>
      <c r="N366" s="117">
        <f t="shared" si="204"/>
        <v>5307.9910413924808</v>
      </c>
      <c r="O366" s="117">
        <f t="shared" si="204"/>
        <v>9435.4936047307019</v>
      </c>
      <c r="P366" s="117">
        <f t="shared" si="204"/>
        <v>12206.269238547775</v>
      </c>
      <c r="Q366" s="117">
        <f t="shared" si="204"/>
        <v>10308.251412192016</v>
      </c>
      <c r="R366" s="117">
        <f t="shared" ref="R366:V366" si="205">R367+R370+R372+R381</f>
        <v>9864.0129832725743</v>
      </c>
      <c r="S366" s="117">
        <f t="shared" si="205"/>
        <v>9672.5286747803948</v>
      </c>
      <c r="T366" s="117">
        <f t="shared" si="205"/>
        <v>0</v>
      </c>
      <c r="U366" s="117">
        <f t="shared" si="205"/>
        <v>0</v>
      </c>
      <c r="V366" s="117">
        <f t="shared" si="205"/>
        <v>3826.8020288470902</v>
      </c>
      <c r="W366" s="117">
        <f t="shared" ref="W366:Y366" si="206">W367+W370+W372+W381</f>
        <v>7130.6890004556717</v>
      </c>
      <c r="X366" s="117">
        <f t="shared" si="206"/>
        <v>7356.0575176027278</v>
      </c>
      <c r="Y366" s="117">
        <f t="shared" si="206"/>
        <v>6842.8046235935471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10052.76942035327</v>
      </c>
      <c r="H367" s="122">
        <f t="shared" si="207"/>
        <v>10043.240993253057</v>
      </c>
      <c r="I367" s="122">
        <f t="shared" si="207"/>
        <v>9500.720928384304</v>
      </c>
      <c r="J367" s="122">
        <f t="shared" si="207"/>
        <v>9399.5455867617929</v>
      </c>
      <c r="K367" s="122">
        <f t="shared" si="207"/>
        <v>7243.8352663964724</v>
      </c>
      <c r="L367" s="122">
        <f t="shared" si="207"/>
        <v>8273.4664452809684</v>
      </c>
      <c r="M367" s="122">
        <f t="shared" si="207"/>
        <v>6635.09823897977</v>
      </c>
      <c r="N367" s="122">
        <f t="shared" si="207"/>
        <v>2627.88152584001</v>
      </c>
      <c r="O367" s="122">
        <f t="shared" si="207"/>
        <v>7043.0093501661486</v>
      </c>
      <c r="P367" s="122">
        <f t="shared" si="207"/>
        <v>9890.954976455685</v>
      </c>
      <c r="Q367" s="122">
        <f t="shared" si="207"/>
        <v>8044.3715216942182</v>
      </c>
      <c r="R367" s="122">
        <f t="shared" ref="R367:V367" si="208">SUM(R368:R369)</f>
        <v>7377.4348194752438</v>
      </c>
      <c r="S367" s="122">
        <f t="shared" si="208"/>
        <v>7150.1910549890881</v>
      </c>
      <c r="T367" s="122">
        <f t="shared" si="208"/>
        <v>0</v>
      </c>
      <c r="U367" s="122">
        <f t="shared" si="208"/>
        <v>0</v>
      </c>
      <c r="V367" s="122">
        <f t="shared" si="208"/>
        <v>1319.2723572846717</v>
      </c>
      <c r="W367" s="122">
        <f t="shared" ref="W367:Y367" si="209">SUM(W368:W369)</f>
        <v>4630.8301645107822</v>
      </c>
      <c r="X367" s="122">
        <f t="shared" si="209"/>
        <v>4845.7813218524798</v>
      </c>
      <c r="Y367" s="122">
        <f t="shared" si="209"/>
        <v>3982.1232622171519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9921.7721353456618</v>
      </c>
      <c r="H368" s="98">
        <v>9914.4284337189656</v>
      </c>
      <c r="I368" s="98">
        <v>9385.2451428059121</v>
      </c>
      <c r="J368" s="98">
        <v>9283.7761015632659</v>
      </c>
      <c r="K368" s="98">
        <v>7149.2506333952651</v>
      </c>
      <c r="L368" s="98">
        <v>8170.0739879127286</v>
      </c>
      <c r="M368" s="98">
        <v>6550.4926610146758</v>
      </c>
      <c r="N368" s="98">
        <v>2596.9742231331829</v>
      </c>
      <c r="O368" s="98">
        <v>6947.8537756710639</v>
      </c>
      <c r="P368" s="98">
        <v>9746.2591541405636</v>
      </c>
      <c r="Q368" s="98">
        <v>7928.689047973774</v>
      </c>
      <c r="R368" s="98">
        <v>7270.4348671425405</v>
      </c>
      <c r="S368" s="98">
        <v>7046.3169994601631</v>
      </c>
      <c r="T368" s="98">
        <v>0</v>
      </c>
      <c r="U368" s="98">
        <v>0</v>
      </c>
      <c r="V368" s="98">
        <v>1300.1793571772564</v>
      </c>
      <c r="W368" s="98">
        <v>4563.6395075918181</v>
      </c>
      <c r="X368" s="98">
        <v>4775.2716012052606</v>
      </c>
      <c r="Y368" s="98">
        <v>3923.9790146816608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130.99728500760921</v>
      </c>
      <c r="H369" s="98">
        <v>128.81255953409183</v>
      </c>
      <c r="I369" s="98">
        <v>115.47578557839188</v>
      </c>
      <c r="J369" s="98">
        <v>115.76948519852705</v>
      </c>
      <c r="K369" s="98">
        <v>94.584633001206967</v>
      </c>
      <c r="L369" s="98">
        <v>103.39245736824007</v>
      </c>
      <c r="M369" s="98">
        <v>84.605577965094369</v>
      </c>
      <c r="N369" s="98">
        <v>30.90730270682722</v>
      </c>
      <c r="O369" s="98">
        <v>95.155574495084466</v>
      </c>
      <c r="P369" s="98">
        <v>144.69582231512152</v>
      </c>
      <c r="Q369" s="98">
        <v>115.68247372044436</v>
      </c>
      <c r="R369" s="98">
        <v>106.99995233270286</v>
      </c>
      <c r="S369" s="98">
        <v>103.87405552892531</v>
      </c>
      <c r="T369" s="98">
        <v>0</v>
      </c>
      <c r="U369" s="98">
        <v>0</v>
      </c>
      <c r="V369" s="98">
        <v>19.093000107415186</v>
      </c>
      <c r="W369" s="98">
        <v>67.190656918964265</v>
      </c>
      <c r="X369" s="98">
        <v>70.509720647218899</v>
      </c>
      <c r="Y369" s="98">
        <v>58.144247535491118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220.76947608995647</v>
      </c>
      <c r="H370" s="122">
        <f t="shared" si="210"/>
        <v>273.74945297973693</v>
      </c>
      <c r="I370" s="122">
        <f t="shared" si="210"/>
        <v>158.16517710943339</v>
      </c>
      <c r="J370" s="122">
        <f t="shared" si="210"/>
        <v>34.027328606655999</v>
      </c>
      <c r="K370" s="122">
        <f t="shared" si="210"/>
        <v>167.51191448603223</v>
      </c>
      <c r="L370" s="122">
        <f t="shared" si="210"/>
        <v>236.78454914139715</v>
      </c>
      <c r="M370" s="122">
        <f t="shared" si="210"/>
        <v>226.41539076667675</v>
      </c>
      <c r="N370" s="122">
        <f t="shared" si="210"/>
        <v>586.12712593409299</v>
      </c>
      <c r="O370" s="122">
        <f t="shared" si="210"/>
        <v>157.5998787006952</v>
      </c>
      <c r="P370" s="122">
        <f t="shared" si="210"/>
        <v>119.43227224976373</v>
      </c>
      <c r="Q370" s="122">
        <f t="shared" si="210"/>
        <v>178.61031667921046</v>
      </c>
      <c r="R370" s="122">
        <f t="shared" si="210"/>
        <v>272.00498557242059</v>
      </c>
      <c r="S370" s="122">
        <f t="shared" si="210"/>
        <v>321.13426057681261</v>
      </c>
      <c r="T370" s="122">
        <f t="shared" si="210"/>
        <v>0</v>
      </c>
      <c r="U370" s="122">
        <f t="shared" si="210"/>
        <v>0</v>
      </c>
      <c r="V370" s="122">
        <f t="shared" si="210"/>
        <v>219.57323151062366</v>
      </c>
      <c r="W370" s="122">
        <f t="shared" si="210"/>
        <v>197.15021852214147</v>
      </c>
      <c r="X370" s="122">
        <f t="shared" si="210"/>
        <v>237.57868749591779</v>
      </c>
      <c r="Y370" s="122">
        <f t="shared" si="210"/>
        <v>765.99672900812311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220.76947608995647</v>
      </c>
      <c r="H371" s="98">
        <f>RES_hhdet_in_fech!H29</f>
        <v>273.74945297973693</v>
      </c>
      <c r="I371" s="98">
        <f>RES_hhdet_in_fech!I29</f>
        <v>158.16517710943339</v>
      </c>
      <c r="J371" s="98">
        <f>RES_hhdet_in_fech!J29</f>
        <v>34.027328606655999</v>
      </c>
      <c r="K371" s="98">
        <f>RES_hhdet_in_fech!K29</f>
        <v>167.51191448603223</v>
      </c>
      <c r="L371" s="98">
        <f>RES_hhdet_in_fech!L29</f>
        <v>236.78454914139715</v>
      </c>
      <c r="M371" s="98">
        <f>RES_hhdet_in_fech!M29</f>
        <v>226.41539076667675</v>
      </c>
      <c r="N371" s="98">
        <f>RES_hhdet_in_fech!N29</f>
        <v>586.12712593409299</v>
      </c>
      <c r="O371" s="98">
        <f>RES_hhdet_in_fech!O29</f>
        <v>157.5998787006952</v>
      </c>
      <c r="P371" s="98">
        <f>RES_hhdet_in_fech!P29</f>
        <v>119.43227224976373</v>
      </c>
      <c r="Q371" s="98">
        <f>RES_hhdet_in_fech!Q29</f>
        <v>178.61031667921046</v>
      </c>
      <c r="R371" s="98">
        <f>RES_hhdet_in_fech!R29</f>
        <v>272.00498557242059</v>
      </c>
      <c r="S371" s="98">
        <f>RES_hhdet_in_fech!S29</f>
        <v>321.13426057681261</v>
      </c>
      <c r="T371" s="98">
        <f>RES_hhdet_in_fech!T29</f>
        <v>0</v>
      </c>
      <c r="U371" s="98">
        <f>RES_hhdet_in_fech!U29</f>
        <v>0</v>
      </c>
      <c r="V371" s="98">
        <f>RES_hhdet_in_fech!V29</f>
        <v>219.57323151062366</v>
      </c>
      <c r="W371" s="98">
        <f>RES_hhdet_in_fech!W29</f>
        <v>197.15021852214147</v>
      </c>
      <c r="X371" s="98">
        <f>RES_hhdet_in_fech!X29</f>
        <v>237.57868749591779</v>
      </c>
      <c r="Y371" s="98">
        <f>RES_hhdet_in_fech!Y29</f>
        <v>765.99672900812311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1389.8339491442791</v>
      </c>
      <c r="H372" s="122">
        <v>1401.7707044355705</v>
      </c>
      <c r="I372" s="122">
        <v>1237.8976399072938</v>
      </c>
      <c r="J372" s="122">
        <v>1345.2288544910007</v>
      </c>
      <c r="K372" s="122">
        <v>1590.3766149236576</v>
      </c>
      <c r="L372" s="122">
        <v>1523.025789367558</v>
      </c>
      <c r="M372" s="122">
        <v>1541.8897628841619</v>
      </c>
      <c r="N372" s="122">
        <v>1444.7194118189695</v>
      </c>
      <c r="O372" s="122">
        <v>1476.9396356890522</v>
      </c>
      <c r="P372" s="122">
        <v>1433.2289397200002</v>
      </c>
      <c r="Q372" s="122">
        <v>1348.0601147298137</v>
      </c>
      <c r="R372" s="122">
        <v>1464.146450100221</v>
      </c>
      <c r="S372" s="122">
        <v>1456.3465283559162</v>
      </c>
      <c r="T372" s="122">
        <v>0</v>
      </c>
      <c r="U372" s="122">
        <v>0</v>
      </c>
      <c r="V372" s="122">
        <v>1387.787503673035</v>
      </c>
      <c r="W372" s="122">
        <v>1460.6598431309262</v>
      </c>
      <c r="X372" s="122">
        <v>1439.4834917645637</v>
      </c>
      <c r="Y372" s="122">
        <v>1395.7106489553066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2004.3706023354266</v>
      </c>
      <c r="I373" s="98">
        <v>1907.2342850979071</v>
      </c>
      <c r="J373" s="98">
        <v>2053.9591105600371</v>
      </c>
      <c r="K373" s="98">
        <v>2173.9594828413487</v>
      </c>
      <c r="L373" s="98">
        <v>2041.0406307872152</v>
      </c>
      <c r="M373" s="98">
        <v>1679.2807175360938</v>
      </c>
      <c r="N373" s="98">
        <v>1459.6586159290005</v>
      </c>
      <c r="O373" s="98">
        <v>2122.8747060887872</v>
      </c>
      <c r="P373" s="98">
        <v>1989.0128353303803</v>
      </c>
      <c r="Q373" s="98">
        <v>1809.405119430877</v>
      </c>
      <c r="R373" s="98">
        <v>1731.5798022994863</v>
      </c>
      <c r="S373" s="98">
        <v>1753.7477552856976</v>
      </c>
      <c r="T373" s="98">
        <v>0</v>
      </c>
      <c r="U373" s="98">
        <v>0</v>
      </c>
      <c r="V373" s="98">
        <v>1704.6527562516765</v>
      </c>
      <c r="W373" s="98">
        <v>1729.740243188161</v>
      </c>
      <c r="X373" s="98">
        <v>1790.0878410056948</v>
      </c>
      <c r="Y373" s="98">
        <v>1799.2319483241988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1469.5283287584577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1437.2594883207819</v>
      </c>
      <c r="Y374" s="98">
        <v>1438.2380225488014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397.81415636474509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334.80575800132766</v>
      </c>
      <c r="Y375" s="101">
        <v>286.11056715598579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1071.7141723937127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1102.4537303194543</v>
      </c>
      <c r="Y376" s="104">
        <v>1152.1274553928158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1707.5965378097746</v>
      </c>
      <c r="H377" s="101">
        <v>1756.5378409979378</v>
      </c>
      <c r="I377" s="101">
        <v>1748.0723974179148</v>
      </c>
      <c r="J377" s="101">
        <v>1856.5817551739417</v>
      </c>
      <c r="K377" s="101">
        <v>1983.9451247812665</v>
      </c>
      <c r="L377" s="101">
        <v>1925.4604152619756</v>
      </c>
      <c r="M377" s="101">
        <v>1892.3182742856134</v>
      </c>
      <c r="N377" s="101">
        <v>1793.3520699163939</v>
      </c>
      <c r="O377" s="101">
        <v>1804.6464289281625</v>
      </c>
      <c r="P377" s="101">
        <v>1777.1192823751019</v>
      </c>
      <c r="Q377" s="101">
        <v>1739.8451938786634</v>
      </c>
      <c r="R377" s="101">
        <v>1772.7964893269007</v>
      </c>
      <c r="S377" s="101">
        <v>1742.394324332319</v>
      </c>
      <c r="T377" s="101">
        <v>0</v>
      </c>
      <c r="U377" s="101">
        <v>0</v>
      </c>
      <c r="V377" s="101">
        <v>1626.4759829090963</v>
      </c>
      <c r="W377" s="101">
        <v>1715.0586958574152</v>
      </c>
      <c r="X377" s="101">
        <v>0</v>
      </c>
      <c r="Y377" s="101">
        <v>0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1197.5039612677951</v>
      </c>
      <c r="H378" s="104">
        <v>1219.3904438759719</v>
      </c>
      <c r="I378" s="104">
        <v>1219.0207625974408</v>
      </c>
      <c r="J378" s="104">
        <v>1296.5071877785713</v>
      </c>
      <c r="K378" s="104">
        <v>1390.5481947883097</v>
      </c>
      <c r="L378" s="104">
        <v>1354.9112813584672</v>
      </c>
      <c r="M378" s="104">
        <v>1336.3639002935629</v>
      </c>
      <c r="N378" s="104">
        <v>1257.7285166078188</v>
      </c>
      <c r="O378" s="104">
        <v>1297.1017044009609</v>
      </c>
      <c r="P378" s="104">
        <v>1305.259918077563</v>
      </c>
      <c r="Q378" s="104">
        <v>1307.0185123679219</v>
      </c>
      <c r="R378" s="104">
        <v>1363.3757782885593</v>
      </c>
      <c r="S378" s="104">
        <v>1357.7599555365305</v>
      </c>
      <c r="T378" s="104">
        <v>0</v>
      </c>
      <c r="U378" s="104">
        <v>0</v>
      </c>
      <c r="V378" s="104">
        <v>1292.5474060872416</v>
      </c>
      <c r="W378" s="104">
        <v>1392.2058278116963</v>
      </c>
      <c r="X378" s="104">
        <v>1438.1251404820941</v>
      </c>
      <c r="Y378" s="104">
        <v>1394.2981476614989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388.14131913718842</v>
      </c>
      <c r="H379" s="98">
        <v>359.31222876784767</v>
      </c>
      <c r="I379" s="98">
        <v>361.97624980742796</v>
      </c>
      <c r="J379" s="98">
        <v>377.81942799122601</v>
      </c>
      <c r="K379" s="98">
        <v>407.01401085748603</v>
      </c>
      <c r="L379" s="98">
        <v>397.64370243932979</v>
      </c>
      <c r="M379" s="98">
        <v>381.9377541714191</v>
      </c>
      <c r="N379" s="98">
        <v>301.55754605472748</v>
      </c>
      <c r="O379" s="98">
        <v>331.18332361379686</v>
      </c>
      <c r="P379" s="98">
        <v>320.55847719831593</v>
      </c>
      <c r="Q379" s="98">
        <v>301.79344754188645</v>
      </c>
      <c r="R379" s="98">
        <v>346.05455315502013</v>
      </c>
      <c r="S379" s="98">
        <v>341.64199263646276</v>
      </c>
      <c r="T379" s="98">
        <v>0</v>
      </c>
      <c r="U379" s="98">
        <v>0</v>
      </c>
      <c r="V379" s="98">
        <v>249.89209582904243</v>
      </c>
      <c r="W379" s="98">
        <v>322.31925119601971</v>
      </c>
      <c r="X379" s="98">
        <v>333.38046466251052</v>
      </c>
      <c r="Y379" s="98">
        <v>264.18409427869722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809.36264213060679</v>
      </c>
      <c r="H380" s="98">
        <v>860.07821510812425</v>
      </c>
      <c r="I380" s="98">
        <v>857.04451279001285</v>
      </c>
      <c r="J380" s="98">
        <v>918.68775978734527</v>
      </c>
      <c r="K380" s="98">
        <v>983.53418393082359</v>
      </c>
      <c r="L380" s="98">
        <v>957.26757891913701</v>
      </c>
      <c r="M380" s="98">
        <v>954.42614612214368</v>
      </c>
      <c r="N380" s="98">
        <v>956.17097055309137</v>
      </c>
      <c r="O380" s="98">
        <v>965.91838078716421</v>
      </c>
      <c r="P380" s="98">
        <v>984.70144087924723</v>
      </c>
      <c r="Q380" s="98">
        <v>1005.2250648260355</v>
      </c>
      <c r="R380" s="98">
        <v>1017.3212251335393</v>
      </c>
      <c r="S380" s="98">
        <v>1016.1179629000678</v>
      </c>
      <c r="T380" s="98">
        <v>0</v>
      </c>
      <c r="U380" s="98">
        <v>0</v>
      </c>
      <c r="V380" s="98">
        <v>1042.6553102581993</v>
      </c>
      <c r="W380" s="98">
        <v>1069.8865766156766</v>
      </c>
      <c r="X380" s="98">
        <v>1104.7446758195836</v>
      </c>
      <c r="Y380" s="98">
        <v>1130.1140533828018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723.52265822601294</v>
      </c>
      <c r="H381" s="122">
        <v>747.49586582628365</v>
      </c>
      <c r="I381" s="122">
        <v>714.68788152360366</v>
      </c>
      <c r="J381" s="122">
        <v>713.04518029016367</v>
      </c>
      <c r="K381" s="122">
        <v>746.00391326254135</v>
      </c>
      <c r="L381" s="122">
        <v>713.28830721615861</v>
      </c>
      <c r="M381" s="122">
        <v>677.3330722070092</v>
      </c>
      <c r="N381" s="122">
        <v>649.26297779940819</v>
      </c>
      <c r="O381" s="122">
        <v>757.94474017480638</v>
      </c>
      <c r="P381" s="122">
        <v>762.65305012232648</v>
      </c>
      <c r="Q381" s="122">
        <v>737.20945908877309</v>
      </c>
      <c r="R381" s="122">
        <v>750.42672812468913</v>
      </c>
      <c r="S381" s="122">
        <v>744.85683085857772</v>
      </c>
      <c r="T381" s="122">
        <v>0</v>
      </c>
      <c r="U381" s="122">
        <v>0</v>
      </c>
      <c r="V381" s="122">
        <v>900.16893637876012</v>
      </c>
      <c r="W381" s="122">
        <v>842.04877429182091</v>
      </c>
      <c r="X381" s="122">
        <v>833.21401648976632</v>
      </c>
      <c r="Y381" s="122">
        <v>698.97398341296469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900.03380419699158</v>
      </c>
      <c r="H382" s="98">
        <v>902.14044721665823</v>
      </c>
      <c r="I382" s="98">
        <v>936.7881068201375</v>
      </c>
      <c r="J382" s="98">
        <v>945.65952190929227</v>
      </c>
      <c r="K382" s="98">
        <v>834.19410798718138</v>
      </c>
      <c r="L382" s="98">
        <v>1035.9001306681871</v>
      </c>
      <c r="M382" s="98">
        <v>969.2226037080211</v>
      </c>
      <c r="N382" s="98">
        <v>304.15909491372389</v>
      </c>
      <c r="O382" s="98">
        <v>1104.4404399348887</v>
      </c>
      <c r="P382" s="98">
        <v>1072.1057209853143</v>
      </c>
      <c r="Q382" s="98">
        <v>936.27849862889832</v>
      </c>
      <c r="R382" s="98">
        <v>873.26142216198093</v>
      </c>
      <c r="S382" s="98">
        <v>859.87835600412723</v>
      </c>
      <c r="T382" s="98">
        <v>0</v>
      </c>
      <c r="U382" s="98">
        <v>0</v>
      </c>
      <c r="V382" s="98">
        <v>1197.2606300492048</v>
      </c>
      <c r="W382" s="98">
        <v>1148.9007428568889</v>
      </c>
      <c r="X382" s="98">
        <v>1074.6238244021772</v>
      </c>
      <c r="Y382" s="98">
        <v>959.99170615767821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717.53922954903067</v>
      </c>
      <c r="H383" s="33">
        <v>739.99395847372932</v>
      </c>
      <c r="I383" s="33">
        <v>703.21971154271557</v>
      </c>
      <c r="J383" s="33">
        <v>702.03668264152179</v>
      </c>
      <c r="K383" s="33">
        <v>742.43480420545006</v>
      </c>
      <c r="L383" s="33">
        <v>700.25848408082618</v>
      </c>
      <c r="M383" s="33">
        <v>662.22848455784197</v>
      </c>
      <c r="N383" s="33">
        <v>673.92574895342818</v>
      </c>
      <c r="O383" s="33">
        <v>701.28941140047596</v>
      </c>
      <c r="P383" s="33">
        <v>708.90363999423494</v>
      </c>
      <c r="Q383" s="33">
        <v>704.66757956577521</v>
      </c>
      <c r="R383" s="33">
        <v>734.97333113290097</v>
      </c>
      <c r="S383" s="33">
        <v>720.02978034901912</v>
      </c>
      <c r="T383" s="33">
        <v>0</v>
      </c>
      <c r="U383" s="33">
        <v>0</v>
      </c>
      <c r="V383" s="33">
        <v>800.40263211498518</v>
      </c>
      <c r="W383" s="33">
        <v>765.37032199393138</v>
      </c>
      <c r="X383" s="33">
        <v>786.62970445643805</v>
      </c>
      <c r="Y383" s="33">
        <v>644.07144871279502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7829.171358136844</v>
      </c>
      <c r="H385" s="117">
        <f t="shared" si="211"/>
        <v>8090.4820111295303</v>
      </c>
      <c r="I385" s="117">
        <f t="shared" si="211"/>
        <v>7513.9501333112457</v>
      </c>
      <c r="J385" s="117">
        <f t="shared" si="211"/>
        <v>7247.1794876196846</v>
      </c>
      <c r="K385" s="117">
        <f t="shared" si="211"/>
        <v>6557.342950096081</v>
      </c>
      <c r="L385" s="117">
        <f t="shared" si="211"/>
        <v>7397.7818047283199</v>
      </c>
      <c r="M385" s="117">
        <f t="shared" si="211"/>
        <v>6471.015012347505</v>
      </c>
      <c r="N385" s="117">
        <f t="shared" si="211"/>
        <v>5248.4515895698314</v>
      </c>
      <c r="O385" s="117">
        <f t="shared" si="211"/>
        <v>6951.0175866273794</v>
      </c>
      <c r="P385" s="117">
        <f t="shared" si="211"/>
        <v>9092.6081340792789</v>
      </c>
      <c r="Q385" s="117">
        <f t="shared" si="211"/>
        <v>8268.5704557921345</v>
      </c>
      <c r="R385" s="117">
        <f t="shared" ref="R385:V385" si="212">R386+R389+R391+R400</f>
        <v>8292.8755090682353</v>
      </c>
      <c r="S385" s="117">
        <f t="shared" si="212"/>
        <v>8341.2612857719232</v>
      </c>
      <c r="T385" s="117">
        <f t="shared" si="212"/>
        <v>0</v>
      </c>
      <c r="U385" s="117">
        <f t="shared" si="212"/>
        <v>0</v>
      </c>
      <c r="V385" s="117">
        <f t="shared" si="212"/>
        <v>3754.7847857004776</v>
      </c>
      <c r="W385" s="117">
        <f t="shared" ref="W385:Y385" si="213">W386+W389+W391+W400</f>
        <v>6209.242004444528</v>
      </c>
      <c r="X385" s="117">
        <f t="shared" si="213"/>
        <v>6603.7096667485148</v>
      </c>
      <c r="Y385" s="117">
        <f t="shared" si="213"/>
        <v>7907.2932958191032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5671.171171577329</v>
      </c>
      <c r="H386" s="122">
        <f t="shared" si="214"/>
        <v>5719.2704439903227</v>
      </c>
      <c r="I386" s="122">
        <f t="shared" si="214"/>
        <v>5461.3831270192895</v>
      </c>
      <c r="J386" s="122">
        <f t="shared" si="214"/>
        <v>5461.7954851436016</v>
      </c>
      <c r="K386" s="122">
        <f t="shared" si="214"/>
        <v>4261.127688918732</v>
      </c>
      <c r="L386" s="122">
        <f t="shared" si="214"/>
        <v>4927.8189262640144</v>
      </c>
      <c r="M386" s="122">
        <f t="shared" si="214"/>
        <v>4043.9962321343978</v>
      </c>
      <c r="N386" s="122">
        <f t="shared" si="214"/>
        <v>1657.288518639295</v>
      </c>
      <c r="O386" s="122">
        <f t="shared" si="214"/>
        <v>4658.4336029245078</v>
      </c>
      <c r="P386" s="122">
        <f t="shared" si="214"/>
        <v>6888.8486793883403</v>
      </c>
      <c r="Q386" s="122">
        <f t="shared" si="214"/>
        <v>5824.8795828819311</v>
      </c>
      <c r="R386" s="122">
        <f t="shared" ref="R386:V386" si="215">SUM(R387:R388)</f>
        <v>5419.4899543276415</v>
      </c>
      <c r="S386" s="122">
        <f t="shared" si="215"/>
        <v>5287.0262723820106</v>
      </c>
      <c r="T386" s="122">
        <f t="shared" si="215"/>
        <v>0</v>
      </c>
      <c r="U386" s="122">
        <f t="shared" si="215"/>
        <v>0</v>
      </c>
      <c r="V386" s="122">
        <f t="shared" si="215"/>
        <v>980.41935877802894</v>
      </c>
      <c r="W386" s="122">
        <f t="shared" ref="W386:Y386" si="216">SUM(W387:W388)</f>
        <v>3453.5885063349037</v>
      </c>
      <c r="X386" s="122">
        <f t="shared" si="216"/>
        <v>3624.2339469949738</v>
      </c>
      <c r="Y386" s="122">
        <f t="shared" si="216"/>
        <v>2985.6395448510602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5540.1738865697198</v>
      </c>
      <c r="H387" s="98">
        <v>5590.4578844562311</v>
      </c>
      <c r="I387" s="98">
        <v>5345.9073414408977</v>
      </c>
      <c r="J387" s="98">
        <v>5346.0259999450745</v>
      </c>
      <c r="K387" s="98">
        <v>4166.5430559175247</v>
      </c>
      <c r="L387" s="98">
        <v>4824.4264688957746</v>
      </c>
      <c r="M387" s="98">
        <v>3959.3906541693036</v>
      </c>
      <c r="N387" s="98">
        <v>1626.3812159324677</v>
      </c>
      <c r="O387" s="98">
        <v>4563.2780284294231</v>
      </c>
      <c r="P387" s="98">
        <v>6744.1528570732189</v>
      </c>
      <c r="Q387" s="98">
        <v>5709.1971091614869</v>
      </c>
      <c r="R387" s="98">
        <v>5312.4900019949382</v>
      </c>
      <c r="S387" s="98">
        <v>5183.1522168530855</v>
      </c>
      <c r="T387" s="98">
        <v>0</v>
      </c>
      <c r="U387" s="98">
        <v>0</v>
      </c>
      <c r="V387" s="98">
        <v>961.32635867061379</v>
      </c>
      <c r="W387" s="98">
        <v>3386.3978494159396</v>
      </c>
      <c r="X387" s="98">
        <v>3553.7242263477551</v>
      </c>
      <c r="Y387" s="98">
        <v>2927.4952973155691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130.99728500760921</v>
      </c>
      <c r="H388" s="98">
        <v>128.81255953409183</v>
      </c>
      <c r="I388" s="98">
        <v>115.47578557839188</v>
      </c>
      <c r="J388" s="98">
        <v>115.76948519852705</v>
      </c>
      <c r="K388" s="98">
        <v>94.584633001206967</v>
      </c>
      <c r="L388" s="98">
        <v>103.39245736824007</v>
      </c>
      <c r="M388" s="98">
        <v>84.605577965094369</v>
      </c>
      <c r="N388" s="98">
        <v>30.90730270682722</v>
      </c>
      <c r="O388" s="98">
        <v>95.155574495084466</v>
      </c>
      <c r="P388" s="98">
        <v>144.69582231512152</v>
      </c>
      <c r="Q388" s="98">
        <v>115.68247372044436</v>
      </c>
      <c r="R388" s="98">
        <v>106.99995233270286</v>
      </c>
      <c r="S388" s="98">
        <v>103.87405552892531</v>
      </c>
      <c r="T388" s="98">
        <v>0</v>
      </c>
      <c r="U388" s="98">
        <v>0</v>
      </c>
      <c r="V388" s="98">
        <v>19.093000107415186</v>
      </c>
      <c r="W388" s="98">
        <v>67.190656918964265</v>
      </c>
      <c r="X388" s="98">
        <v>70.509720647218899</v>
      </c>
      <c r="Y388" s="98">
        <v>58.144247535491118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568.37412735166822</v>
      </c>
      <c r="H389" s="122">
        <f t="shared" si="217"/>
        <v>730.66923130027135</v>
      </c>
      <c r="I389" s="122">
        <f t="shared" si="217"/>
        <v>437.32914173569259</v>
      </c>
      <c r="J389" s="122">
        <f t="shared" si="217"/>
        <v>97.410429729856205</v>
      </c>
      <c r="K389" s="122">
        <f t="shared" si="217"/>
        <v>496.2712744625689</v>
      </c>
      <c r="L389" s="122">
        <f t="shared" si="217"/>
        <v>725.68346724124115</v>
      </c>
      <c r="M389" s="122">
        <f t="shared" si="217"/>
        <v>720.40513219218326</v>
      </c>
      <c r="N389" s="122">
        <f t="shared" si="217"/>
        <v>1944.4713232394488</v>
      </c>
      <c r="O389" s="122">
        <f t="shared" si="217"/>
        <v>547.12631137313645</v>
      </c>
      <c r="P389" s="122">
        <f t="shared" si="217"/>
        <v>433.43910731892402</v>
      </c>
      <c r="Q389" s="122">
        <f t="shared" si="217"/>
        <v>669.80235703284438</v>
      </c>
      <c r="R389" s="122">
        <f t="shared" si="217"/>
        <v>1027.1658954559609</v>
      </c>
      <c r="S389" s="122">
        <f t="shared" si="217"/>
        <v>1213.6264349947141</v>
      </c>
      <c r="T389" s="122">
        <f t="shared" si="217"/>
        <v>0</v>
      </c>
      <c r="U389" s="122">
        <f t="shared" si="217"/>
        <v>0</v>
      </c>
      <c r="V389" s="122">
        <f t="shared" si="217"/>
        <v>833.56258683313513</v>
      </c>
      <c r="W389" s="122">
        <f t="shared" si="217"/>
        <v>755.08378905651284</v>
      </c>
      <c r="X389" s="122">
        <f t="shared" si="217"/>
        <v>919.81393239589102</v>
      </c>
      <c r="Y389" s="122">
        <f t="shared" si="217"/>
        <v>3001.5871514266964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568.37412735166822</v>
      </c>
      <c r="H390" s="98">
        <f>RES_hhdet_in_tesh!H29</f>
        <v>730.66923130027135</v>
      </c>
      <c r="I390" s="98">
        <f>RES_hhdet_in_tesh!I29</f>
        <v>437.32914173569259</v>
      </c>
      <c r="J390" s="98">
        <f>RES_hhdet_in_tesh!J29</f>
        <v>97.410429729856205</v>
      </c>
      <c r="K390" s="98">
        <f>RES_hhdet_in_tesh!K29</f>
        <v>496.2712744625689</v>
      </c>
      <c r="L390" s="98">
        <f>RES_hhdet_in_tesh!L29</f>
        <v>725.68346724124115</v>
      </c>
      <c r="M390" s="98">
        <f>RES_hhdet_in_tesh!M29</f>
        <v>720.40513219218326</v>
      </c>
      <c r="N390" s="98">
        <f>RES_hhdet_in_tesh!N29</f>
        <v>1944.4713232394488</v>
      </c>
      <c r="O390" s="98">
        <f>RES_hhdet_in_tesh!O29</f>
        <v>547.12631137313645</v>
      </c>
      <c r="P390" s="98">
        <f>RES_hhdet_in_tesh!P29</f>
        <v>433.43910731892402</v>
      </c>
      <c r="Q390" s="98">
        <f>RES_hhdet_in_tesh!Q29</f>
        <v>669.80235703284438</v>
      </c>
      <c r="R390" s="98">
        <f>RES_hhdet_in_tesh!R29</f>
        <v>1027.1658954559609</v>
      </c>
      <c r="S390" s="98">
        <f>RES_hhdet_in_tesh!S29</f>
        <v>1213.6264349947141</v>
      </c>
      <c r="T390" s="98">
        <f>RES_hhdet_in_tesh!T29</f>
        <v>0</v>
      </c>
      <c r="U390" s="98">
        <f>RES_hhdet_in_tesh!U29</f>
        <v>0</v>
      </c>
      <c r="V390" s="98">
        <f>RES_hhdet_in_tesh!V29</f>
        <v>833.56258683313513</v>
      </c>
      <c r="W390" s="98">
        <f>RES_hhdet_in_tesh!W29</f>
        <v>755.08378905651284</v>
      </c>
      <c r="X390" s="98">
        <f>RES_hhdet_in_tesh!X29</f>
        <v>919.81393239589102</v>
      </c>
      <c r="Y390" s="98">
        <f>RES_hhdet_in_tesh!Y29</f>
        <v>3001.5871514266964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1047.6757811667981</v>
      </c>
      <c r="H391" s="122">
        <v>1081.4235565667614</v>
      </c>
      <c r="I391" s="122">
        <v>1080.5933475444754</v>
      </c>
      <c r="J391" s="122">
        <v>1152.8379860510336</v>
      </c>
      <c r="K391" s="122">
        <v>1236.5983929223187</v>
      </c>
      <c r="L391" s="122">
        <v>1205.8296639670521</v>
      </c>
      <c r="M391" s="122">
        <v>1195.0997003316093</v>
      </c>
      <c r="N391" s="122">
        <v>1149.3179349041152</v>
      </c>
      <c r="O391" s="122">
        <v>1185.3148763415463</v>
      </c>
      <c r="P391" s="122">
        <v>1202.6342823544146</v>
      </c>
      <c r="Q391" s="122">
        <v>1214.9124079001306</v>
      </c>
      <c r="R391" s="122">
        <v>1260.9911585121345</v>
      </c>
      <c r="S391" s="122">
        <v>1261.0282976961535</v>
      </c>
      <c r="T391" s="122">
        <v>0</v>
      </c>
      <c r="U391" s="122">
        <v>0</v>
      </c>
      <c r="V391" s="122">
        <v>1232.7245454977035</v>
      </c>
      <c r="W391" s="122">
        <v>1318.1357581387801</v>
      </c>
      <c r="X391" s="122">
        <v>1365.1029213219479</v>
      </c>
      <c r="Y391" s="122">
        <v>1339.4495755079388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1109.8079000987821</v>
      </c>
      <c r="I392" s="98">
        <v>1061.8572225337016</v>
      </c>
      <c r="J392" s="98">
        <v>1150.8534419568498</v>
      </c>
      <c r="K392" s="98">
        <v>1227.3129435512574</v>
      </c>
      <c r="L392" s="98">
        <v>1162.4303777351986</v>
      </c>
      <c r="M392" s="98">
        <v>973.43366615606226</v>
      </c>
      <c r="N392" s="98">
        <v>870.53365077395199</v>
      </c>
      <c r="O392" s="98">
        <v>1317.970897453768</v>
      </c>
      <c r="P392" s="98">
        <v>1293.8276563690133</v>
      </c>
      <c r="Q392" s="98">
        <v>1225.2900256695953</v>
      </c>
      <c r="R392" s="98">
        <v>1202.573410918935</v>
      </c>
      <c r="S392" s="98">
        <v>1246.2452637405338</v>
      </c>
      <c r="T392" s="98">
        <v>0</v>
      </c>
      <c r="U392" s="98">
        <v>0</v>
      </c>
      <c r="V392" s="98">
        <v>1273.503732555364</v>
      </c>
      <c r="W392" s="98">
        <v>1302.5496983418379</v>
      </c>
      <c r="X392" s="98">
        <v>1353.8574138763609</v>
      </c>
      <c r="Y392" s="98">
        <v>1363.7577509313101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1318.6941185865089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1355.6699397675527</v>
      </c>
      <c r="Y393" s="98">
        <v>1368.9897137279606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246.97994619279618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253.21620944809831</v>
      </c>
      <c r="Y394" s="101">
        <v>216.86225833514504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1071.7141723937127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1102.4537303194543</v>
      </c>
      <c r="Y395" s="104">
        <v>1152.1274553928158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1047.8842880235677</v>
      </c>
      <c r="H396" s="101">
        <v>1081.3650827850281</v>
      </c>
      <c r="I396" s="101">
        <v>1079.8505702833247</v>
      </c>
      <c r="J396" s="101">
        <v>1151.3122839266694</v>
      </c>
      <c r="K396" s="101">
        <v>1235.7780856165418</v>
      </c>
      <c r="L396" s="101">
        <v>1205.4686918337793</v>
      </c>
      <c r="M396" s="101">
        <v>1196.1542493210836</v>
      </c>
      <c r="N396" s="101">
        <v>1151.4655082003319</v>
      </c>
      <c r="O396" s="101">
        <v>1186.1365821356142</v>
      </c>
      <c r="P396" s="101">
        <v>1203.0586780576232</v>
      </c>
      <c r="Q396" s="101">
        <v>1210.8984799366249</v>
      </c>
      <c r="R396" s="101">
        <v>1256.6378351687349</v>
      </c>
      <c r="S396" s="101">
        <v>1256.8034809038384</v>
      </c>
      <c r="T396" s="101">
        <v>0</v>
      </c>
      <c r="U396" s="101">
        <v>0</v>
      </c>
      <c r="V396" s="101">
        <v>1233.2673297411279</v>
      </c>
      <c r="W396" s="101">
        <v>1319.5072533617299</v>
      </c>
      <c r="X396" s="101">
        <v>0</v>
      </c>
      <c r="Y396" s="101">
        <v>0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1047.5495796482269</v>
      </c>
      <c r="H397" s="104">
        <v>1081.2790847611639</v>
      </c>
      <c r="I397" s="104">
        <v>1080.6509608758824</v>
      </c>
      <c r="J397" s="104">
        <v>1152.9829354994929</v>
      </c>
      <c r="K397" s="104">
        <v>1237.0588348266133</v>
      </c>
      <c r="L397" s="104">
        <v>1206.2194815373275</v>
      </c>
      <c r="M397" s="104">
        <v>1195.853010638773</v>
      </c>
      <c r="N397" s="104">
        <v>1149.7933600684639</v>
      </c>
      <c r="O397" s="104">
        <v>1183.5946243075616</v>
      </c>
      <c r="P397" s="104">
        <v>1201.7103167848377</v>
      </c>
      <c r="Q397" s="104">
        <v>1215.2674457051182</v>
      </c>
      <c r="R397" s="104">
        <v>1262.6202468459069</v>
      </c>
      <c r="S397" s="104">
        <v>1262.5471664231943</v>
      </c>
      <c r="T397" s="104">
        <v>0</v>
      </c>
      <c r="U397" s="104">
        <v>0</v>
      </c>
      <c r="V397" s="104">
        <v>1232.1347498471464</v>
      </c>
      <c r="W397" s="104">
        <v>1317.8679377659121</v>
      </c>
      <c r="X397" s="104">
        <v>1365.147606001053</v>
      </c>
      <c r="Y397" s="104">
        <v>1339.3595433585683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238.18693751762007</v>
      </c>
      <c r="H398" s="98">
        <v>221.20086965303958</v>
      </c>
      <c r="I398" s="98">
        <v>223.60644808586946</v>
      </c>
      <c r="J398" s="98">
        <v>234.29517571214768</v>
      </c>
      <c r="K398" s="98">
        <v>253.52465089578965</v>
      </c>
      <c r="L398" s="98">
        <v>248.95190261819033</v>
      </c>
      <c r="M398" s="98">
        <v>241.42686451662922</v>
      </c>
      <c r="N398" s="98">
        <v>193.62238951537259</v>
      </c>
      <c r="O398" s="98">
        <v>217.67624352039729</v>
      </c>
      <c r="P398" s="98">
        <v>217.0088759055906</v>
      </c>
      <c r="Q398" s="98">
        <v>210.04238087908274</v>
      </c>
      <c r="R398" s="98">
        <v>245.29902171236765</v>
      </c>
      <c r="S398" s="98">
        <v>246.42920352312669</v>
      </c>
      <c r="T398" s="98">
        <v>0</v>
      </c>
      <c r="U398" s="98">
        <v>0</v>
      </c>
      <c r="V398" s="98">
        <v>189.479439588947</v>
      </c>
      <c r="W398" s="98">
        <v>247.98136115023539</v>
      </c>
      <c r="X398" s="98">
        <v>260.40293018146946</v>
      </c>
      <c r="Y398" s="98">
        <v>209.24548997576656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809.36264213060679</v>
      </c>
      <c r="H399" s="98">
        <v>860.07821510812425</v>
      </c>
      <c r="I399" s="98">
        <v>857.04451279001285</v>
      </c>
      <c r="J399" s="98">
        <v>918.68775978734527</v>
      </c>
      <c r="K399" s="98">
        <v>983.53418393082359</v>
      </c>
      <c r="L399" s="98">
        <v>957.26757891913701</v>
      </c>
      <c r="M399" s="98">
        <v>954.42614612214368</v>
      </c>
      <c r="N399" s="98">
        <v>956.17097055309137</v>
      </c>
      <c r="O399" s="98">
        <v>965.91838078716421</v>
      </c>
      <c r="P399" s="98">
        <v>984.70144087924723</v>
      </c>
      <c r="Q399" s="98">
        <v>1005.2250648260355</v>
      </c>
      <c r="R399" s="98">
        <v>1017.3212251335393</v>
      </c>
      <c r="S399" s="98">
        <v>1016.1179629000678</v>
      </c>
      <c r="T399" s="98">
        <v>0</v>
      </c>
      <c r="U399" s="98">
        <v>0</v>
      </c>
      <c r="V399" s="98">
        <v>1042.6553102581993</v>
      </c>
      <c r="W399" s="98">
        <v>1069.8865766156766</v>
      </c>
      <c r="X399" s="98">
        <v>1104.7446758195836</v>
      </c>
      <c r="Y399" s="98">
        <v>1130.1140533828018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541.9502780410495</v>
      </c>
      <c r="H400" s="122">
        <v>559.11877927217449</v>
      </c>
      <c r="I400" s="122">
        <v>534.64451701178893</v>
      </c>
      <c r="J400" s="122">
        <v>535.13558669519352</v>
      </c>
      <c r="K400" s="122">
        <v>563.34559379246207</v>
      </c>
      <c r="L400" s="122">
        <v>538.44974725601219</v>
      </c>
      <c r="M400" s="122">
        <v>511.51394768931419</v>
      </c>
      <c r="N400" s="122">
        <v>497.3738127869733</v>
      </c>
      <c r="O400" s="122">
        <v>560.14279598818882</v>
      </c>
      <c r="P400" s="122">
        <v>567.68606501760098</v>
      </c>
      <c r="Q400" s="122">
        <v>558.97610797722825</v>
      </c>
      <c r="R400" s="122">
        <v>585.22850077249893</v>
      </c>
      <c r="S400" s="122">
        <v>579.58028069904447</v>
      </c>
      <c r="T400" s="122">
        <v>0</v>
      </c>
      <c r="U400" s="122">
        <v>0</v>
      </c>
      <c r="V400" s="122">
        <v>708.07829459161019</v>
      </c>
      <c r="W400" s="122">
        <v>682.43395091433149</v>
      </c>
      <c r="X400" s="122">
        <v>694.55886603570116</v>
      </c>
      <c r="Y400" s="122">
        <v>580.61702403340757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528.33083769042901</v>
      </c>
      <c r="H401" s="98">
        <v>530.02604832863335</v>
      </c>
      <c r="I401" s="98">
        <v>550.85850180229579</v>
      </c>
      <c r="J401" s="98">
        <v>556.55598043082853</v>
      </c>
      <c r="K401" s="98">
        <v>491.3786665148175</v>
      </c>
      <c r="L401" s="98">
        <v>610.71974143223633</v>
      </c>
      <c r="M401" s="98">
        <v>571.78413035875997</v>
      </c>
      <c r="N401" s="98">
        <v>179.50159320032492</v>
      </c>
      <c r="O401" s="98">
        <v>651.93570247508103</v>
      </c>
      <c r="P401" s="98">
        <v>633.23505946457624</v>
      </c>
      <c r="Q401" s="98">
        <v>554.38161699827026</v>
      </c>
      <c r="R401" s="98">
        <v>520.43071796802985</v>
      </c>
      <c r="S401" s="98">
        <v>517.1250839061604</v>
      </c>
      <c r="T401" s="98">
        <v>0</v>
      </c>
      <c r="U401" s="98">
        <v>0</v>
      </c>
      <c r="V401" s="98">
        <v>738.28112800158874</v>
      </c>
      <c r="W401" s="98">
        <v>710.58937224397675</v>
      </c>
      <c r="X401" s="98">
        <v>665.07158780778946</v>
      </c>
      <c r="Y401" s="98">
        <v>594.16487597259834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542.41195398513821</v>
      </c>
      <c r="H402" s="33">
        <v>560.53008622007405</v>
      </c>
      <c r="I402" s="33">
        <v>533.80730609317425</v>
      </c>
      <c r="J402" s="33">
        <v>534.12186435791034</v>
      </c>
      <c r="K402" s="33">
        <v>566.25813767287502</v>
      </c>
      <c r="L402" s="33">
        <v>535.53086712312779</v>
      </c>
      <c r="M402" s="33">
        <v>508.39510936688271</v>
      </c>
      <c r="N402" s="33">
        <v>520.09047926528933</v>
      </c>
      <c r="O402" s="33">
        <v>545.13378635324329</v>
      </c>
      <c r="P402" s="33">
        <v>556.30073822048826</v>
      </c>
      <c r="Q402" s="33">
        <v>559.72717088611716</v>
      </c>
      <c r="R402" s="33">
        <v>593.38047989951292</v>
      </c>
      <c r="S402" s="33">
        <v>593.06104721991301</v>
      </c>
      <c r="T402" s="33">
        <v>0</v>
      </c>
      <c r="U402" s="33">
        <v>0</v>
      </c>
      <c r="V402" s="33">
        <v>697.9358869383334</v>
      </c>
      <c r="W402" s="33">
        <v>675.39826480989518</v>
      </c>
      <c r="X402" s="33">
        <v>700.24896032748302</v>
      </c>
      <c r="Y402" s="33">
        <v>577.76736538424518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2260.5330920015604</v>
      </c>
      <c r="H404" s="117">
        <f t="shared" si="218"/>
        <v>2263.4907731477142</v>
      </c>
      <c r="I404" s="117">
        <f t="shared" si="218"/>
        <v>2143.1098495375995</v>
      </c>
      <c r="J404" s="117">
        <f t="shared" si="218"/>
        <v>2119.9843757306426</v>
      </c>
      <c r="K404" s="117">
        <f t="shared" si="218"/>
        <v>1633.1813084709559</v>
      </c>
      <c r="L404" s="117">
        <f t="shared" si="218"/>
        <v>1866.8717629362416</v>
      </c>
      <c r="M404" s="117">
        <f t="shared" si="218"/>
        <v>1500.3242891511079</v>
      </c>
      <c r="N404" s="117">
        <f t="shared" si="218"/>
        <v>595.79181040661251</v>
      </c>
      <c r="O404" s="117">
        <f t="shared" si="218"/>
        <v>1616.4499883006383</v>
      </c>
      <c r="P404" s="117">
        <f t="shared" si="218"/>
        <v>2252.798737541334</v>
      </c>
      <c r="Q404" s="117">
        <f t="shared" si="218"/>
        <v>1832.5768766539222</v>
      </c>
      <c r="R404" s="117">
        <f t="shared" ref="R404:V404" si="219">R405+R408+R410+R419</f>
        <v>1674.8464777999413</v>
      </c>
      <c r="S404" s="117">
        <f t="shared" si="219"/>
        <v>1637.1084035318056</v>
      </c>
      <c r="T404" s="117">
        <f t="shared" si="219"/>
        <v>0</v>
      </c>
      <c r="U404" s="117">
        <f t="shared" si="219"/>
        <v>0</v>
      </c>
      <c r="V404" s="117">
        <f t="shared" si="219"/>
        <v>366.30372754593805</v>
      </c>
      <c r="W404" s="117">
        <f t="shared" ref="W404:Y404" si="220">W405+W408+W410+W419</f>
        <v>1090.6944859163677</v>
      </c>
      <c r="X404" s="117">
        <f t="shared" si="220"/>
        <v>1125.8151793828013</v>
      </c>
      <c r="Y404" s="117">
        <f t="shared" si="220"/>
        <v>930.69834999933983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2253.8297582651212</v>
      </c>
      <c r="H405" s="122">
        <f t="shared" si="221"/>
        <v>2252.1615630036008</v>
      </c>
      <c r="I405" s="122">
        <f t="shared" si="221"/>
        <v>2131.9522866397915</v>
      </c>
      <c r="J405" s="122">
        <f t="shared" si="221"/>
        <v>2108.9025792311118</v>
      </c>
      <c r="K405" s="122">
        <f t="shared" si="221"/>
        <v>1624.0237738820686</v>
      </c>
      <c r="L405" s="122">
        <f t="shared" si="221"/>
        <v>1855.9140070942558</v>
      </c>
      <c r="M405" s="122">
        <f t="shared" si="221"/>
        <v>1488.0099128760939</v>
      </c>
      <c r="N405" s="122">
        <f t="shared" si="221"/>
        <v>589.92866452693397</v>
      </c>
      <c r="O405" s="122">
        <f t="shared" si="221"/>
        <v>1578.2744636814389</v>
      </c>
      <c r="P405" s="122">
        <f t="shared" si="221"/>
        <v>2213.9602294545707</v>
      </c>
      <c r="Q405" s="122">
        <f t="shared" si="221"/>
        <v>1801.0810041377226</v>
      </c>
      <c r="R405" s="122">
        <f t="shared" ref="R405:V405" si="222">SUM(R406:R407)</f>
        <v>1651.5519844200999</v>
      </c>
      <c r="S405" s="122">
        <f t="shared" si="222"/>
        <v>1600.6413695973711</v>
      </c>
      <c r="T405" s="122">
        <f t="shared" si="222"/>
        <v>0</v>
      </c>
      <c r="U405" s="122">
        <f t="shared" si="222"/>
        <v>0</v>
      </c>
      <c r="V405" s="122">
        <f t="shared" si="222"/>
        <v>295.34874277638562</v>
      </c>
      <c r="W405" s="122">
        <f t="shared" ref="W405:Y405" si="223">SUM(W406:W407)</f>
        <v>1036.6763505445576</v>
      </c>
      <c r="X405" s="122">
        <f t="shared" si="223"/>
        <v>1084.7506969297872</v>
      </c>
      <c r="Y405" s="122">
        <f t="shared" si="223"/>
        <v>891.37107297508624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2253.8297582651212</v>
      </c>
      <c r="H406" s="98">
        <v>2252.1615630036008</v>
      </c>
      <c r="I406" s="98">
        <v>2131.9522866397915</v>
      </c>
      <c r="J406" s="98">
        <v>2108.9025792311118</v>
      </c>
      <c r="K406" s="98">
        <v>1624.0237738820686</v>
      </c>
      <c r="L406" s="98">
        <v>1855.9140070942558</v>
      </c>
      <c r="M406" s="98">
        <v>1488.0099128760939</v>
      </c>
      <c r="N406" s="98">
        <v>589.92866452693397</v>
      </c>
      <c r="O406" s="98">
        <v>1578.2744636814389</v>
      </c>
      <c r="P406" s="98">
        <v>2213.9602294545707</v>
      </c>
      <c r="Q406" s="98">
        <v>1801.0810041377226</v>
      </c>
      <c r="R406" s="98">
        <v>1651.5519844200999</v>
      </c>
      <c r="S406" s="98">
        <v>1600.6413695973711</v>
      </c>
      <c r="T406" s="98">
        <v>0</v>
      </c>
      <c r="U406" s="98">
        <v>0</v>
      </c>
      <c r="V406" s="98">
        <v>295.34874277638562</v>
      </c>
      <c r="W406" s="98">
        <v>1036.6763505445576</v>
      </c>
      <c r="X406" s="98">
        <v>1084.7506969297872</v>
      </c>
      <c r="Y406" s="98">
        <v>891.37107297508624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1.847860495237482</v>
      </c>
      <c r="I410" s="122">
        <v>0.7090791165349275</v>
      </c>
      <c r="J410" s="122">
        <v>1.374982371969012</v>
      </c>
      <c r="K410" s="122">
        <v>1.7868354088547835</v>
      </c>
      <c r="L410" s="122">
        <v>1.8226743575022066</v>
      </c>
      <c r="M410" s="122">
        <v>1.4817387441344376</v>
      </c>
      <c r="N410" s="122">
        <v>1.2547816506884835</v>
      </c>
      <c r="O410" s="122">
        <v>2.9183787622672162</v>
      </c>
      <c r="P410" s="122">
        <v>2.797672790548912</v>
      </c>
      <c r="Q410" s="122">
        <v>1.6131258513733049</v>
      </c>
      <c r="R410" s="122">
        <v>1.1270649509752189</v>
      </c>
      <c r="S410" s="122">
        <v>1.7904779329919063</v>
      </c>
      <c r="T410" s="122">
        <v>0</v>
      </c>
      <c r="U410" s="122">
        <v>0</v>
      </c>
      <c r="V410" s="122">
        <v>2.584397687053154</v>
      </c>
      <c r="W410" s="122">
        <v>1.8400797252716481</v>
      </c>
      <c r="X410" s="122">
        <v>1.5783689072235974</v>
      </c>
      <c r="Y410" s="122">
        <v>1.4294541684337954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455.31282602651555</v>
      </c>
      <c r="I411" s="98">
        <v>433.24734020284069</v>
      </c>
      <c r="J411" s="98">
        <v>466.57735155481805</v>
      </c>
      <c r="K411" s="98">
        <v>493.8366361222408</v>
      </c>
      <c r="L411" s="98">
        <v>463.64278968962384</v>
      </c>
      <c r="M411" s="98">
        <v>381.46540779549912</v>
      </c>
      <c r="N411" s="98">
        <v>331.57605119443178</v>
      </c>
      <c r="O411" s="98">
        <v>482.23221823512893</v>
      </c>
      <c r="P411" s="98">
        <v>451.82415567364933</v>
      </c>
      <c r="Q411" s="98">
        <v>411.02446692991805</v>
      </c>
      <c r="R411" s="98">
        <v>393.34566789035136</v>
      </c>
      <c r="S411" s="98">
        <v>398.38134009069915</v>
      </c>
      <c r="T411" s="98">
        <v>0</v>
      </c>
      <c r="U411" s="98">
        <v>0</v>
      </c>
      <c r="V411" s="98">
        <v>387.2289201101309</v>
      </c>
      <c r="W411" s="98">
        <v>392.9277936426227</v>
      </c>
      <c r="X411" s="98">
        <v>406.63635396285372</v>
      </c>
      <c r="Y411" s="98">
        <v>408.71352938132509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90.367463759815507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76.054475987581611</v>
      </c>
      <c r="Y412" s="98">
        <v>64.992876435153761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90.367463759815507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76.054475987581611</v>
      </c>
      <c r="Y413" s="101">
        <v>64.992876435153761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6.7033337364389718</v>
      </c>
      <c r="H419" s="122">
        <v>9.4813496488757778</v>
      </c>
      <c r="I419" s="122">
        <v>10.448483781273117</v>
      </c>
      <c r="J419" s="122">
        <v>9.7068141275619695</v>
      </c>
      <c r="K419" s="122">
        <v>7.3706991800324113</v>
      </c>
      <c r="L419" s="122">
        <v>9.1350814844836616</v>
      </c>
      <c r="M419" s="122">
        <v>10.832637530879502</v>
      </c>
      <c r="N419" s="122">
        <v>4.6083642289899789</v>
      </c>
      <c r="O419" s="122">
        <v>35.257145856932247</v>
      </c>
      <c r="P419" s="122">
        <v>36.040835296214702</v>
      </c>
      <c r="Q419" s="122">
        <v>29.882746664826342</v>
      </c>
      <c r="R419" s="122">
        <v>22.167428428866216</v>
      </c>
      <c r="S419" s="122">
        <v>34.676556001442492</v>
      </c>
      <c r="T419" s="122">
        <v>0</v>
      </c>
      <c r="U419" s="122">
        <v>0</v>
      </c>
      <c r="V419" s="122">
        <v>68.370587082499327</v>
      </c>
      <c r="W419" s="122">
        <v>52.178055646538496</v>
      </c>
      <c r="X419" s="122">
        <v>39.486113545790374</v>
      </c>
      <c r="Y419" s="122">
        <v>37.897822855819804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204.45167896138864</v>
      </c>
      <c r="H420" s="98">
        <v>204.93022398973611</v>
      </c>
      <c r="I420" s="98">
        <v>212.80078634526248</v>
      </c>
      <c r="J420" s="98">
        <v>214.8160169969149</v>
      </c>
      <c r="K420" s="98">
        <v>189.49553357036814</v>
      </c>
      <c r="L420" s="98">
        <v>235.31507368258545</v>
      </c>
      <c r="M420" s="98">
        <v>220.1686066583141</v>
      </c>
      <c r="N420" s="98">
        <v>69.092780000601522</v>
      </c>
      <c r="O420" s="98">
        <v>250.88469033560935</v>
      </c>
      <c r="P420" s="98">
        <v>243.53953557902406</v>
      </c>
      <c r="Q420" s="98">
        <v>212.68502374854057</v>
      </c>
      <c r="R420" s="98">
        <v>198.37006465831561</v>
      </c>
      <c r="S420" s="98">
        <v>195.3299673498976</v>
      </c>
      <c r="T420" s="98">
        <v>0</v>
      </c>
      <c r="U420" s="98">
        <v>0</v>
      </c>
      <c r="V420" s="98">
        <v>271.9697247219774</v>
      </c>
      <c r="W420" s="98">
        <v>260.98429274737094</v>
      </c>
      <c r="X420" s="98">
        <v>244.11154795119862</v>
      </c>
      <c r="Y420" s="98">
        <v>218.07171597077823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128.61372951727282</v>
      </c>
      <c r="H423" s="118">
        <f t="shared" si="225"/>
        <v>124.99930880889036</v>
      </c>
      <c r="I423" s="118">
        <f t="shared" si="225"/>
        <v>114.57343554712624</v>
      </c>
      <c r="J423" s="118">
        <f t="shared" si="225"/>
        <v>111.13918500292627</v>
      </c>
      <c r="K423" s="118">
        <f t="shared" si="225"/>
        <v>93.857785233071127</v>
      </c>
      <c r="L423" s="118">
        <f t="shared" si="225"/>
        <v>102.05542838805111</v>
      </c>
      <c r="M423" s="118">
        <f t="shared" si="225"/>
        <v>85.292314350842986</v>
      </c>
      <c r="N423" s="118">
        <f t="shared" si="225"/>
        <v>49.522689734486136</v>
      </c>
      <c r="O423" s="118">
        <f t="shared" si="225"/>
        <v>87.756176062398524</v>
      </c>
      <c r="P423" s="118">
        <f t="shared" si="225"/>
        <v>113.19947192832645</v>
      </c>
      <c r="Q423" s="118">
        <f t="shared" si="225"/>
        <v>95.337015457865121</v>
      </c>
      <c r="R423" s="118">
        <f t="shared" ref="R423:V423" si="226">R424+R427+R429+R438</f>
        <v>91.034180117324709</v>
      </c>
      <c r="S423" s="118">
        <f t="shared" si="226"/>
        <v>88.865338964992446</v>
      </c>
      <c r="T423" s="118">
        <f t="shared" si="226"/>
        <v>0</v>
      </c>
      <c r="U423" s="118">
        <f t="shared" si="226"/>
        <v>0</v>
      </c>
      <c r="V423" s="118">
        <f t="shared" si="226"/>
        <v>34.8027813659115</v>
      </c>
      <c r="W423" s="118">
        <f t="shared" ref="W423:Y423" si="227">W424+W427+W429+W438</f>
        <v>64.329940778105254</v>
      </c>
      <c r="X423" s="118">
        <f t="shared" si="227"/>
        <v>65.581163518466241</v>
      </c>
      <c r="Y423" s="118">
        <f t="shared" si="227"/>
        <v>60.776382501953279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104.37838655624229</v>
      </c>
      <c r="H424" s="123">
        <f t="shared" si="228"/>
        <v>100.70369804638823</v>
      </c>
      <c r="I424" s="123">
        <f t="shared" si="228"/>
        <v>93.746104879194874</v>
      </c>
      <c r="J424" s="123">
        <f t="shared" si="228"/>
        <v>90.904259379903891</v>
      </c>
      <c r="K424" s="123">
        <f t="shared" si="228"/>
        <v>69.748597313059676</v>
      </c>
      <c r="L424" s="123">
        <f t="shared" si="228"/>
        <v>78.569492221655381</v>
      </c>
      <c r="M424" s="123">
        <f t="shared" si="228"/>
        <v>62.321254111838947</v>
      </c>
      <c r="N424" s="123">
        <f t="shared" si="228"/>
        <v>24.517705559092732</v>
      </c>
      <c r="O424" s="123">
        <f t="shared" si="228"/>
        <v>65.504529432611463</v>
      </c>
      <c r="P424" s="123">
        <f t="shared" si="228"/>
        <v>91.727526103204738</v>
      </c>
      <c r="Q424" s="123">
        <f t="shared" si="228"/>
        <v>74.399269230617961</v>
      </c>
      <c r="R424" s="123">
        <f t="shared" ref="R424:V424" si="229">SUM(R425:R426)</f>
        <v>68.08575082969088</v>
      </c>
      <c r="S424" s="123">
        <f t="shared" si="229"/>
        <v>65.691627611586114</v>
      </c>
      <c r="T424" s="123">
        <f t="shared" si="229"/>
        <v>0</v>
      </c>
      <c r="U424" s="123">
        <f t="shared" si="229"/>
        <v>0</v>
      </c>
      <c r="V424" s="123">
        <f t="shared" si="229"/>
        <v>11.998098429591831</v>
      </c>
      <c r="W424" s="123">
        <f t="shared" ref="W424:Y424" si="230">SUM(W425:W426)</f>
        <v>41.777313555170515</v>
      </c>
      <c r="X424" s="123">
        <f t="shared" si="230"/>
        <v>43.201399184641296</v>
      </c>
      <c r="Y424" s="123">
        <f t="shared" si="230"/>
        <v>35.368399343153783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103.01823546945232</v>
      </c>
      <c r="H425" s="99">
        <v>99.412092965058605</v>
      </c>
      <c r="I425" s="99">
        <v>92.606675020404111</v>
      </c>
      <c r="J425" s="99">
        <v>89.784637243533098</v>
      </c>
      <c r="K425" s="99">
        <v>68.837871815227288</v>
      </c>
      <c r="L425" s="99">
        <v>77.58761927532764</v>
      </c>
      <c r="M425" s="99">
        <v>61.526582272217112</v>
      </c>
      <c r="N425" s="99">
        <v>24.229345471341244</v>
      </c>
      <c r="O425" s="99">
        <v>64.61952121804147</v>
      </c>
      <c r="P425" s="99">
        <v>90.385634460787102</v>
      </c>
      <c r="Q425" s="99">
        <v>73.329366941249489</v>
      </c>
      <c r="R425" s="99">
        <v>67.098256901031348</v>
      </c>
      <c r="S425" s="99">
        <v>64.73729566131604</v>
      </c>
      <c r="T425" s="99">
        <v>0</v>
      </c>
      <c r="U425" s="99">
        <v>0</v>
      </c>
      <c r="V425" s="99">
        <v>11.82445748779535</v>
      </c>
      <c r="W425" s="99">
        <v>41.171148992368416</v>
      </c>
      <c r="X425" s="99">
        <v>42.572786710045854</v>
      </c>
      <c r="Y425" s="99">
        <v>34.851974101912646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1.36015108678997</v>
      </c>
      <c r="H426" s="99">
        <v>1.2916050813296203</v>
      </c>
      <c r="I426" s="99">
        <v>1.1394298587907596</v>
      </c>
      <c r="J426" s="99">
        <v>1.1196221363707877</v>
      </c>
      <c r="K426" s="99">
        <v>0.91072549783238566</v>
      </c>
      <c r="L426" s="99">
        <v>0.9818729463277468</v>
      </c>
      <c r="M426" s="99">
        <v>0.79467183962183441</v>
      </c>
      <c r="N426" s="99">
        <v>0.28836008775148803</v>
      </c>
      <c r="O426" s="99">
        <v>0.88500821456999346</v>
      </c>
      <c r="P426" s="99">
        <v>1.3418916424176333</v>
      </c>
      <c r="Q426" s="99">
        <v>1.0699022893684775</v>
      </c>
      <c r="R426" s="99">
        <v>0.98749392865952856</v>
      </c>
      <c r="S426" s="99">
        <v>0.95433195027007467</v>
      </c>
      <c r="T426" s="99">
        <v>0</v>
      </c>
      <c r="U426" s="99">
        <v>0</v>
      </c>
      <c r="V426" s="99">
        <v>0.17364094179648165</v>
      </c>
      <c r="W426" s="99">
        <v>0.60616456280210051</v>
      </c>
      <c r="X426" s="99">
        <v>0.62861247459543967</v>
      </c>
      <c r="Y426" s="99">
        <v>0.51642524124113676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2.2922600481098847</v>
      </c>
      <c r="H427" s="123">
        <f t="shared" si="231"/>
        <v>2.7448890524239125</v>
      </c>
      <c r="I427" s="123">
        <f t="shared" si="231"/>
        <v>1.5606572799374838</v>
      </c>
      <c r="J427" s="123">
        <f t="shared" si="231"/>
        <v>0.32908283460225429</v>
      </c>
      <c r="K427" s="123">
        <f t="shared" si="231"/>
        <v>1.6129192118470341</v>
      </c>
      <c r="L427" s="123">
        <f t="shared" si="231"/>
        <v>2.2486392995023965</v>
      </c>
      <c r="M427" s="123">
        <f t="shared" si="231"/>
        <v>2.1266438859797563</v>
      </c>
      <c r="N427" s="123">
        <f t="shared" si="231"/>
        <v>5.4684703829088281</v>
      </c>
      <c r="O427" s="123">
        <f t="shared" si="231"/>
        <v>1.465780517909173</v>
      </c>
      <c r="P427" s="123">
        <f t="shared" si="231"/>
        <v>1.1076005195082732</v>
      </c>
      <c r="Q427" s="123">
        <f t="shared" si="231"/>
        <v>1.6518974791437577</v>
      </c>
      <c r="R427" s="123">
        <f t="shared" si="231"/>
        <v>2.5103120698848538</v>
      </c>
      <c r="S427" s="123">
        <f t="shared" si="231"/>
        <v>2.9503872129982165</v>
      </c>
      <c r="T427" s="123">
        <f t="shared" si="231"/>
        <v>0</v>
      </c>
      <c r="U427" s="123">
        <f t="shared" si="231"/>
        <v>0</v>
      </c>
      <c r="V427" s="123">
        <f t="shared" si="231"/>
        <v>1.9969047555807729</v>
      </c>
      <c r="W427" s="123">
        <f t="shared" si="231"/>
        <v>1.7786025840012671</v>
      </c>
      <c r="X427" s="123">
        <f t="shared" si="231"/>
        <v>2.1180757105132018</v>
      </c>
      <c r="Y427" s="123">
        <f t="shared" si="231"/>
        <v>6.8034253143697567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2.2922600481098847</v>
      </c>
      <c r="H428" s="99">
        <f>RES_hhdet_in_fecs!H29</f>
        <v>2.7448890524239125</v>
      </c>
      <c r="I428" s="99">
        <f>RES_hhdet_in_fecs!I29</f>
        <v>1.5606572799374838</v>
      </c>
      <c r="J428" s="99">
        <f>RES_hhdet_in_fecs!J29</f>
        <v>0.32908283460225429</v>
      </c>
      <c r="K428" s="99">
        <f>RES_hhdet_in_fecs!K29</f>
        <v>1.6129192118470341</v>
      </c>
      <c r="L428" s="99">
        <f>RES_hhdet_in_fecs!L29</f>
        <v>2.2486392995023965</v>
      </c>
      <c r="M428" s="99">
        <f>RES_hhdet_in_fecs!M29</f>
        <v>2.1266438859797563</v>
      </c>
      <c r="N428" s="99">
        <f>RES_hhdet_in_fecs!N29</f>
        <v>5.4684703829088281</v>
      </c>
      <c r="O428" s="99">
        <f>RES_hhdet_in_fecs!O29</f>
        <v>1.465780517909173</v>
      </c>
      <c r="P428" s="99">
        <f>RES_hhdet_in_fecs!P29</f>
        <v>1.1076005195082732</v>
      </c>
      <c r="Q428" s="99">
        <f>RES_hhdet_in_fecs!Q29</f>
        <v>1.6518974791437577</v>
      </c>
      <c r="R428" s="99">
        <f>RES_hhdet_in_fecs!R29</f>
        <v>2.5103120698848538</v>
      </c>
      <c r="S428" s="99">
        <f>RES_hhdet_in_fecs!S29</f>
        <v>2.9503872129982165</v>
      </c>
      <c r="T428" s="99">
        <f>RES_hhdet_in_fecs!T29</f>
        <v>0</v>
      </c>
      <c r="U428" s="99">
        <f>RES_hhdet_in_fecs!U29</f>
        <v>0</v>
      </c>
      <c r="V428" s="99">
        <f>RES_hhdet_in_fecs!V29</f>
        <v>1.9969047555807729</v>
      </c>
      <c r="W428" s="99">
        <f>RES_hhdet_in_fecs!W29</f>
        <v>1.7786025840012671</v>
      </c>
      <c r="X428" s="99">
        <f>RES_hhdet_in_fecs!X29</f>
        <v>2.1180757105132018</v>
      </c>
      <c r="Y428" s="99">
        <f>RES_hhdet_in_fecs!Y29</f>
        <v>6.8034253143697567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14.430712485960154</v>
      </c>
      <c r="H429" s="123">
        <v>14.055571686927033</v>
      </c>
      <c r="I429" s="123">
        <v>12.214660640515429</v>
      </c>
      <c r="J429" s="123">
        <v>13.009887721190319</v>
      </c>
      <c r="K429" s="123">
        <v>15.313233116301776</v>
      </c>
      <c r="L429" s="123">
        <v>14.46350978788929</v>
      </c>
      <c r="M429" s="123">
        <v>14.482453803113906</v>
      </c>
      <c r="N429" s="123">
        <v>13.47899622041014</v>
      </c>
      <c r="O429" s="123">
        <v>13.73649118240936</v>
      </c>
      <c r="P429" s="123">
        <v>13.291592701915659</v>
      </c>
      <c r="Q429" s="123">
        <v>12.467684659312972</v>
      </c>
      <c r="R429" s="123">
        <v>13.512489478936642</v>
      </c>
      <c r="S429" s="123">
        <v>13.380030418547898</v>
      </c>
      <c r="T429" s="123">
        <v>0</v>
      </c>
      <c r="U429" s="123">
        <v>0</v>
      </c>
      <c r="V429" s="123">
        <v>12.621208180771205</v>
      </c>
      <c r="W429" s="123">
        <v>13.177430848486649</v>
      </c>
      <c r="X429" s="123">
        <v>12.833369237481124</v>
      </c>
      <c r="Y429" s="123">
        <v>12.396414763981683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20.097848099656588</v>
      </c>
      <c r="I430" s="99">
        <v>18.8191808461414</v>
      </c>
      <c r="J430" s="99">
        <v>19.86411258061576</v>
      </c>
      <c r="K430" s="99">
        <v>20.932367864163076</v>
      </c>
      <c r="L430" s="99">
        <v>19.382870169998341</v>
      </c>
      <c r="M430" s="99">
        <v>15.772920995781691</v>
      </c>
      <c r="N430" s="99">
        <v>13.618376555503383</v>
      </c>
      <c r="O430" s="99">
        <v>19.744103940946623</v>
      </c>
      <c r="P430" s="99">
        <v>18.44586566278706</v>
      </c>
      <c r="Q430" s="99">
        <v>16.734485505145393</v>
      </c>
      <c r="R430" s="99">
        <v>15.980610313202895</v>
      </c>
      <c r="S430" s="99">
        <v>16.112372883308769</v>
      </c>
      <c r="T430" s="99">
        <v>0</v>
      </c>
      <c r="U430" s="99">
        <v>0</v>
      </c>
      <c r="V430" s="99">
        <v>15.502933450283292</v>
      </c>
      <c r="W430" s="99">
        <v>15.604955902394432</v>
      </c>
      <c r="X430" s="99">
        <v>15.959098081069786</v>
      </c>
      <c r="Y430" s="99">
        <v>15.980407905269086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13.667561247940681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12.813541669090954</v>
      </c>
      <c r="Y431" s="99">
        <v>12.774134144630075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3.6999282293568454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2.9848802989736107</v>
      </c>
      <c r="Y432" s="102">
        <v>2.5411751794531225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9.967633018583836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9.8286613701173433</v>
      </c>
      <c r="Y433" s="105">
        <v>10.232958965176955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17.730056669234354</v>
      </c>
      <c r="H434" s="102">
        <v>17.612826025557265</v>
      </c>
      <c r="I434" s="102">
        <v>17.248688761625807</v>
      </c>
      <c r="J434" s="102">
        <v>17.955249844207845</v>
      </c>
      <c r="K434" s="102">
        <v>19.102779744522529</v>
      </c>
      <c r="L434" s="102">
        <v>18.285255415076932</v>
      </c>
      <c r="M434" s="102">
        <v>17.773911370205084</v>
      </c>
      <c r="N434" s="102">
        <v>16.731681996183159</v>
      </c>
      <c r="O434" s="102">
        <v>16.784375718086089</v>
      </c>
      <c r="P434" s="102">
        <v>16.480790353469359</v>
      </c>
      <c r="Q434" s="102">
        <v>16.091152758160213</v>
      </c>
      <c r="R434" s="102">
        <v>16.360995792931675</v>
      </c>
      <c r="S434" s="102">
        <v>16.008064431609036</v>
      </c>
      <c r="T434" s="102">
        <v>0</v>
      </c>
      <c r="U434" s="102">
        <v>0</v>
      </c>
      <c r="V434" s="102">
        <v>14.791956208705439</v>
      </c>
      <c r="W434" s="102">
        <v>15.472505437894089</v>
      </c>
      <c r="X434" s="102">
        <v>0</v>
      </c>
      <c r="Y434" s="102">
        <v>0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12.433741006609981</v>
      </c>
      <c r="H435" s="105">
        <v>12.22684262413209</v>
      </c>
      <c r="I435" s="105">
        <v>12.02839754180739</v>
      </c>
      <c r="J435" s="105">
        <v>12.538693982368979</v>
      </c>
      <c r="K435" s="105">
        <v>13.38914849880898</v>
      </c>
      <c r="L435" s="105">
        <v>12.866999834446297</v>
      </c>
      <c r="M435" s="105">
        <v>12.552018254501276</v>
      </c>
      <c r="N435" s="105">
        <v>11.734401699714358</v>
      </c>
      <c r="O435" s="105">
        <v>12.0638824327301</v>
      </c>
      <c r="P435" s="105">
        <v>12.104823395913369</v>
      </c>
      <c r="Q435" s="105">
        <v>12.088106812175541</v>
      </c>
      <c r="R435" s="105">
        <v>12.582485077705297</v>
      </c>
      <c r="S435" s="105">
        <v>12.474276659054336</v>
      </c>
      <c r="T435" s="105">
        <v>0</v>
      </c>
      <c r="U435" s="105">
        <v>0</v>
      </c>
      <c r="V435" s="105">
        <v>11.75504884758379</v>
      </c>
      <c r="W435" s="105">
        <v>12.559868821699592</v>
      </c>
      <c r="X435" s="105">
        <v>12.821259182963743</v>
      </c>
      <c r="Y435" s="105">
        <v>12.38386921816543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4.0300899138625166</v>
      </c>
      <c r="H436" s="99">
        <v>3.6028280327555793</v>
      </c>
      <c r="I436" s="99">
        <v>3.5717145818739029</v>
      </c>
      <c r="J436" s="99">
        <v>3.6539420936745035</v>
      </c>
      <c r="K436" s="99">
        <v>3.9190091022313305</v>
      </c>
      <c r="L436" s="99">
        <v>3.7762483225658579</v>
      </c>
      <c r="M436" s="99">
        <v>3.5874133246114637</v>
      </c>
      <c r="N436" s="99">
        <v>2.8134826667762352</v>
      </c>
      <c r="O436" s="99">
        <v>3.0802185103926165</v>
      </c>
      <c r="P436" s="99">
        <v>2.9728207392314605</v>
      </c>
      <c r="Q436" s="99">
        <v>2.7911704345271633</v>
      </c>
      <c r="R436" s="99">
        <v>3.1937095557109427</v>
      </c>
      <c r="S436" s="99">
        <v>3.1387998424314842</v>
      </c>
      <c r="T436" s="99">
        <v>0</v>
      </c>
      <c r="U436" s="99">
        <v>0</v>
      </c>
      <c r="V436" s="99">
        <v>2.2726391150230776</v>
      </c>
      <c r="W436" s="99">
        <v>2.9078225596093401</v>
      </c>
      <c r="X436" s="99">
        <v>2.9721734386355734</v>
      </c>
      <c r="Y436" s="99">
        <v>2.3464287595547613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8.4036510927474666</v>
      </c>
      <c r="H437" s="99">
        <v>8.6240145913765112</v>
      </c>
      <c r="I437" s="99">
        <v>8.4566829599334881</v>
      </c>
      <c r="J437" s="99">
        <v>8.8847518886944759</v>
      </c>
      <c r="K437" s="99">
        <v>9.4701393965776486</v>
      </c>
      <c r="L437" s="99">
        <v>9.0907515118804358</v>
      </c>
      <c r="M437" s="99">
        <v>8.9646049298898109</v>
      </c>
      <c r="N437" s="99">
        <v>8.9209190329381212</v>
      </c>
      <c r="O437" s="99">
        <v>8.9836639223374846</v>
      </c>
      <c r="P437" s="99">
        <v>9.1320026566819088</v>
      </c>
      <c r="Q437" s="99">
        <v>9.2969363776483771</v>
      </c>
      <c r="R437" s="99">
        <v>9.3887755219943561</v>
      </c>
      <c r="S437" s="99">
        <v>9.3354768166228528</v>
      </c>
      <c r="T437" s="99">
        <v>0</v>
      </c>
      <c r="U437" s="99">
        <v>0</v>
      </c>
      <c r="V437" s="99">
        <v>9.4824097325607131</v>
      </c>
      <c r="W437" s="99">
        <v>9.6520462620902521</v>
      </c>
      <c r="X437" s="99">
        <v>9.8490857443281694</v>
      </c>
      <c r="Y437" s="99">
        <v>10.03744045861067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7.5123704269604996</v>
      </c>
      <c r="H438" s="123">
        <v>7.4951500231511865</v>
      </c>
      <c r="I438" s="123">
        <v>7.052012747478444</v>
      </c>
      <c r="J438" s="123">
        <v>6.8959550672297869</v>
      </c>
      <c r="K438" s="123">
        <v>7.1830355918626463</v>
      </c>
      <c r="L438" s="123">
        <v>6.7737870790040402</v>
      </c>
      <c r="M438" s="123">
        <v>6.3619625499103751</v>
      </c>
      <c r="N438" s="123">
        <v>6.0575175720744392</v>
      </c>
      <c r="O438" s="123">
        <v>7.0493749294685246</v>
      </c>
      <c r="P438" s="123">
        <v>7.0727526036977748</v>
      </c>
      <c r="Q438" s="123">
        <v>6.8181640887904207</v>
      </c>
      <c r="R438" s="123">
        <v>6.9256277388123415</v>
      </c>
      <c r="S438" s="123">
        <v>6.8432937218602117</v>
      </c>
      <c r="T438" s="123">
        <v>0</v>
      </c>
      <c r="U438" s="123">
        <v>0</v>
      </c>
      <c r="V438" s="123">
        <v>8.1865699999676913</v>
      </c>
      <c r="W438" s="123">
        <v>7.5965937904468142</v>
      </c>
      <c r="X438" s="123">
        <v>7.4283193858306173</v>
      </c>
      <c r="Y438" s="123">
        <v>6.208143080448064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9.3450941128676082</v>
      </c>
      <c r="H439" s="99">
        <v>9.045773097844739</v>
      </c>
      <c r="I439" s="99">
        <v>9.2435339142708361</v>
      </c>
      <c r="J439" s="99">
        <v>9.1455993985272581</v>
      </c>
      <c r="K439" s="99">
        <v>8.0321910671871404</v>
      </c>
      <c r="L439" s="99">
        <v>9.8374904639118164</v>
      </c>
      <c r="M439" s="99">
        <v>9.1035830971981966</v>
      </c>
      <c r="N439" s="99">
        <v>2.83775469285324</v>
      </c>
      <c r="O439" s="99">
        <v>10.272008413928145</v>
      </c>
      <c r="P439" s="99">
        <v>9.942579431527772</v>
      </c>
      <c r="Q439" s="99">
        <v>8.6592763532208767</v>
      </c>
      <c r="R439" s="99">
        <v>8.0592592213144449</v>
      </c>
      <c r="S439" s="99">
        <v>7.9000418757302988</v>
      </c>
      <c r="T439" s="99">
        <v>0</v>
      </c>
      <c r="U439" s="99">
        <v>0</v>
      </c>
      <c r="V439" s="99">
        <v>10.888464998062453</v>
      </c>
      <c r="W439" s="99">
        <v>10.364877327167376</v>
      </c>
      <c r="X439" s="99">
        <v>9.580550529997204</v>
      </c>
      <c r="Y439" s="99">
        <v>8.526448779638196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7.4502442003195819</v>
      </c>
      <c r="H440" s="110">
        <v>7.4199283080383927</v>
      </c>
      <c r="I440" s="110">
        <v>6.938853306852331</v>
      </c>
      <c r="J440" s="110">
        <v>6.7894904178062445</v>
      </c>
      <c r="K440" s="110">
        <v>7.1486697702730435</v>
      </c>
      <c r="L440" s="110">
        <v>6.6500485476095026</v>
      </c>
      <c r="M440" s="110">
        <v>6.220090220182362</v>
      </c>
      <c r="N440" s="110">
        <v>6.2876172000370278</v>
      </c>
      <c r="O440" s="110">
        <v>6.5224438313116186</v>
      </c>
      <c r="P440" s="110">
        <v>6.5742870427592806</v>
      </c>
      <c r="Q440" s="110">
        <v>6.5171968784405996</v>
      </c>
      <c r="R440" s="110">
        <v>6.7830095845620777</v>
      </c>
      <c r="S440" s="110">
        <v>6.6151978088663945</v>
      </c>
      <c r="T440" s="110">
        <v>0</v>
      </c>
      <c r="U440" s="110">
        <v>0</v>
      </c>
      <c r="V440" s="110">
        <v>7.279247162568856</v>
      </c>
      <c r="W440" s="110">
        <v>6.904834509546359</v>
      </c>
      <c r="X440" s="110">
        <v>7.0130081436955001</v>
      </c>
      <c r="Y440" s="110">
        <v>5.7205100655057288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81.290661335585526</v>
      </c>
      <c r="H442" s="118">
        <f t="shared" si="232"/>
        <v>81.123360282388788</v>
      </c>
      <c r="I442" s="118">
        <f t="shared" si="232"/>
        <v>74.142116431392481</v>
      </c>
      <c r="J442" s="118">
        <f t="shared" si="232"/>
        <v>70.088439684057064</v>
      </c>
      <c r="K442" s="118">
        <f t="shared" si="232"/>
        <v>63.138580054624015</v>
      </c>
      <c r="L442" s="118">
        <f t="shared" si="232"/>
        <v>70.253498193086159</v>
      </c>
      <c r="M442" s="118">
        <f t="shared" si="232"/>
        <v>60.780075353947296</v>
      </c>
      <c r="N442" s="118">
        <f t="shared" si="232"/>
        <v>48.967196370503196</v>
      </c>
      <c r="O442" s="118">
        <f t="shared" si="232"/>
        <v>64.648946700474241</v>
      </c>
      <c r="P442" s="118">
        <f t="shared" si="232"/>
        <v>84.323753565789545</v>
      </c>
      <c r="Q442" s="118">
        <f t="shared" si="232"/>
        <v>76.472798133924442</v>
      </c>
      <c r="R442" s="118">
        <f t="shared" ref="R442:V442" si="233">R443+R446+R448+R457</f>
        <v>76.534279107629942</v>
      </c>
      <c r="S442" s="118">
        <f t="shared" si="233"/>
        <v>76.63445997202173</v>
      </c>
      <c r="T442" s="118">
        <f t="shared" si="233"/>
        <v>0</v>
      </c>
      <c r="U442" s="118">
        <f t="shared" si="233"/>
        <v>0</v>
      </c>
      <c r="V442" s="118">
        <f t="shared" si="233"/>
        <v>34.14782185953684</v>
      </c>
      <c r="W442" s="118">
        <f t="shared" ref="W442:Y442" si="234">W443+W446+W448+W457</f>
        <v>56.017051142928075</v>
      </c>
      <c r="X442" s="118">
        <f t="shared" si="234"/>
        <v>58.873787004407085</v>
      </c>
      <c r="Y442" s="118">
        <f t="shared" si="234"/>
        <v>70.23095183001945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58.884042000907044</v>
      </c>
      <c r="H443" s="123">
        <f t="shared" si="235"/>
        <v>57.347193423333408</v>
      </c>
      <c r="I443" s="123">
        <f t="shared" si="235"/>
        <v>53.888899513027127</v>
      </c>
      <c r="J443" s="123">
        <f t="shared" si="235"/>
        <v>52.821752804810821</v>
      </c>
      <c r="K443" s="123">
        <f t="shared" si="235"/>
        <v>41.029049991327391</v>
      </c>
      <c r="L443" s="123">
        <f t="shared" si="235"/>
        <v>46.797341036859443</v>
      </c>
      <c r="M443" s="123">
        <f t="shared" si="235"/>
        <v>37.983901327875344</v>
      </c>
      <c r="N443" s="123">
        <f t="shared" si="235"/>
        <v>15.462231279043209</v>
      </c>
      <c r="O443" s="123">
        <f t="shared" si="235"/>
        <v>43.326437021617195</v>
      </c>
      <c r="P443" s="123">
        <f t="shared" si="235"/>
        <v>63.886353599200675</v>
      </c>
      <c r="Q443" s="123">
        <f t="shared" si="235"/>
        <v>53.872049936287809</v>
      </c>
      <c r="R443" s="123">
        <f t="shared" ref="R443:V443" si="236">SUM(R444:R445)</f>
        <v>50.016035611767123</v>
      </c>
      <c r="S443" s="123">
        <f t="shared" si="236"/>
        <v>48.573997308177013</v>
      </c>
      <c r="T443" s="123">
        <f t="shared" si="236"/>
        <v>0</v>
      </c>
      <c r="U443" s="123">
        <f t="shared" si="236"/>
        <v>0</v>
      </c>
      <c r="V443" s="123">
        <f t="shared" si="236"/>
        <v>8.9164060051307903</v>
      </c>
      <c r="W443" s="123">
        <f t="shared" ref="W443:Y443" si="237">SUM(W444:W445)</f>
        <v>31.156756951575378</v>
      </c>
      <c r="X443" s="123">
        <f t="shared" si="237"/>
        <v>32.310987038681006</v>
      </c>
      <c r="Y443" s="123">
        <f t="shared" si="237"/>
        <v>26.51783602956834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57.523890914117075</v>
      </c>
      <c r="H444" s="99">
        <v>56.055588342003787</v>
      </c>
      <c r="I444" s="99">
        <v>52.749469654236364</v>
      </c>
      <c r="J444" s="99">
        <v>51.702130668440034</v>
      </c>
      <c r="K444" s="99">
        <v>40.118324493495003</v>
      </c>
      <c r="L444" s="99">
        <v>45.815468090531695</v>
      </c>
      <c r="M444" s="99">
        <v>37.18922948825351</v>
      </c>
      <c r="N444" s="99">
        <v>15.17387119129172</v>
      </c>
      <c r="O444" s="99">
        <v>42.441428807047203</v>
      </c>
      <c r="P444" s="99">
        <v>62.544461956783039</v>
      </c>
      <c r="Q444" s="99">
        <v>52.80214764691933</v>
      </c>
      <c r="R444" s="99">
        <v>49.028541683107598</v>
      </c>
      <c r="S444" s="99">
        <v>47.619665357906939</v>
      </c>
      <c r="T444" s="99">
        <v>0</v>
      </c>
      <c r="U444" s="99">
        <v>0</v>
      </c>
      <c r="V444" s="99">
        <v>8.7427650633343088</v>
      </c>
      <c r="W444" s="99">
        <v>30.550592388773278</v>
      </c>
      <c r="X444" s="99">
        <v>31.682374564085567</v>
      </c>
      <c r="Y444" s="99">
        <v>26.001410788327203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1.36015108678997</v>
      </c>
      <c r="H445" s="99">
        <v>1.2916050813296203</v>
      </c>
      <c r="I445" s="99">
        <v>1.1394298587907596</v>
      </c>
      <c r="J445" s="99">
        <v>1.1196221363707877</v>
      </c>
      <c r="K445" s="99">
        <v>0.91072549783238566</v>
      </c>
      <c r="L445" s="99">
        <v>0.9818729463277468</v>
      </c>
      <c r="M445" s="99">
        <v>0.79467183962183441</v>
      </c>
      <c r="N445" s="99">
        <v>0.28836008775148803</v>
      </c>
      <c r="O445" s="99">
        <v>0.88500821456999346</v>
      </c>
      <c r="P445" s="99">
        <v>1.3418916424176333</v>
      </c>
      <c r="Q445" s="99">
        <v>1.0699022893684775</v>
      </c>
      <c r="R445" s="99">
        <v>0.98749392865952856</v>
      </c>
      <c r="S445" s="99">
        <v>0.95433195027007467</v>
      </c>
      <c r="T445" s="99">
        <v>0</v>
      </c>
      <c r="U445" s="99">
        <v>0</v>
      </c>
      <c r="V445" s="99">
        <v>0.17364094179648165</v>
      </c>
      <c r="W445" s="99">
        <v>0.60616456280210051</v>
      </c>
      <c r="X445" s="99">
        <v>0.62861247459543967</v>
      </c>
      <c r="Y445" s="99">
        <v>0.51642524124113676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5.901455797162261</v>
      </c>
      <c r="H446" s="123">
        <f t="shared" si="238"/>
        <v>7.326429156691562</v>
      </c>
      <c r="I446" s="123">
        <f t="shared" si="238"/>
        <v>4.3152413271499634</v>
      </c>
      <c r="J446" s="123">
        <f t="shared" si="238"/>
        <v>0.94206926161856774</v>
      </c>
      <c r="K446" s="123">
        <f t="shared" si="238"/>
        <v>4.7784390461087707</v>
      </c>
      <c r="L446" s="123">
        <f t="shared" si="238"/>
        <v>6.8914984924264484</v>
      </c>
      <c r="M446" s="123">
        <f t="shared" si="238"/>
        <v>6.766523974440112</v>
      </c>
      <c r="N446" s="123">
        <f t="shared" si="238"/>
        <v>18.141599955136904</v>
      </c>
      <c r="O446" s="123">
        <f t="shared" si="238"/>
        <v>5.0886275716576028</v>
      </c>
      <c r="P446" s="123">
        <f t="shared" si="238"/>
        <v>4.0196621181055372</v>
      </c>
      <c r="Q446" s="123">
        <f t="shared" si="238"/>
        <v>6.1947419705565565</v>
      </c>
      <c r="R446" s="123">
        <f t="shared" si="238"/>
        <v>9.4796311902550112</v>
      </c>
      <c r="S446" s="123">
        <f t="shared" si="238"/>
        <v>11.150065112123253</v>
      </c>
      <c r="T446" s="123">
        <f t="shared" si="238"/>
        <v>0</v>
      </c>
      <c r="U446" s="123">
        <f t="shared" si="238"/>
        <v>0</v>
      </c>
      <c r="V446" s="123">
        <f t="shared" si="238"/>
        <v>7.5808197669157247</v>
      </c>
      <c r="W446" s="123">
        <f t="shared" si="238"/>
        <v>6.8120339324024286</v>
      </c>
      <c r="X446" s="123">
        <f t="shared" si="238"/>
        <v>8.20038013061607</v>
      </c>
      <c r="Y446" s="123">
        <f t="shared" si="238"/>
        <v>26.659479389352374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5.901455797162261</v>
      </c>
      <c r="H447" s="99">
        <f>RES_hhdet_in_tess!H29</f>
        <v>7.326429156691562</v>
      </c>
      <c r="I447" s="99">
        <f>RES_hhdet_in_tess!I29</f>
        <v>4.3152413271499634</v>
      </c>
      <c r="J447" s="99">
        <f>RES_hhdet_in_tess!J29</f>
        <v>0.94206926161856774</v>
      </c>
      <c r="K447" s="99">
        <f>RES_hhdet_in_tess!K29</f>
        <v>4.7784390461087707</v>
      </c>
      <c r="L447" s="99">
        <f>RES_hhdet_in_tess!L29</f>
        <v>6.8914984924264484</v>
      </c>
      <c r="M447" s="99">
        <f>RES_hhdet_in_tess!M29</f>
        <v>6.766523974440112</v>
      </c>
      <c r="N447" s="99">
        <f>RES_hhdet_in_tess!N29</f>
        <v>18.141599955136904</v>
      </c>
      <c r="O447" s="99">
        <f>RES_hhdet_in_tess!O29</f>
        <v>5.0886275716576028</v>
      </c>
      <c r="P447" s="99">
        <f>RES_hhdet_in_tess!P29</f>
        <v>4.0196621181055372</v>
      </c>
      <c r="Q447" s="99">
        <f>RES_hhdet_in_tess!Q29</f>
        <v>6.1947419705565565</v>
      </c>
      <c r="R447" s="99">
        <f>RES_hhdet_in_tess!R29</f>
        <v>9.4796311902550112</v>
      </c>
      <c r="S447" s="99">
        <f>RES_hhdet_in_tess!S29</f>
        <v>11.150065112123253</v>
      </c>
      <c r="T447" s="99">
        <f>RES_hhdet_in_tess!T29</f>
        <v>0</v>
      </c>
      <c r="U447" s="99">
        <f>RES_hhdet_in_tess!U29</f>
        <v>0</v>
      </c>
      <c r="V447" s="99">
        <f>RES_hhdet_in_tess!V29</f>
        <v>7.5808197669157247</v>
      </c>
      <c r="W447" s="99">
        <f>RES_hhdet_in_tess!W29</f>
        <v>6.8120339324024286</v>
      </c>
      <c r="X447" s="99">
        <f>RES_hhdet_in_tess!X29</f>
        <v>8.20038013061607</v>
      </c>
      <c r="Y447" s="99">
        <f>RES_hhdet_in_tess!Y29</f>
        <v>26.659479389352374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10.878067833808752</v>
      </c>
      <c r="H448" s="123">
        <v>10.843446988269076</v>
      </c>
      <c r="I448" s="123">
        <v>10.662497936132096</v>
      </c>
      <c r="J448" s="123">
        <v>11.149249965294626</v>
      </c>
      <c r="K448" s="123">
        <v>11.906814577358837</v>
      </c>
      <c r="L448" s="123">
        <v>11.451236918684716</v>
      </c>
      <c r="M448" s="123">
        <v>11.225170966692582</v>
      </c>
      <c r="N448" s="123">
        <v>10.722948673554153</v>
      </c>
      <c r="O448" s="123">
        <v>11.02419283347897</v>
      </c>
      <c r="P448" s="123">
        <v>11.153085600921774</v>
      </c>
      <c r="Q448" s="123">
        <v>11.236253209243063</v>
      </c>
      <c r="R448" s="123">
        <v>11.637585680900305</v>
      </c>
      <c r="S448" s="123">
        <v>11.585564735662086</v>
      </c>
      <c r="T448" s="123">
        <v>0</v>
      </c>
      <c r="U448" s="123">
        <v>0</v>
      </c>
      <c r="V448" s="123">
        <v>11.210990931316731</v>
      </c>
      <c r="W448" s="123">
        <v>11.891641221928472</v>
      </c>
      <c r="X448" s="123">
        <v>12.170247131499593</v>
      </c>
      <c r="Y448" s="123">
        <v>11.896715487457254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11.128057141725893</v>
      </c>
      <c r="I449" s="99">
        <v>10.477623677270101</v>
      </c>
      <c r="J449" s="99">
        <v>11.130057174598168</v>
      </c>
      <c r="K449" s="99">
        <v>11.817407923944542</v>
      </c>
      <c r="L449" s="99">
        <v>11.039092879113015</v>
      </c>
      <c r="M449" s="99">
        <v>9.1431361955025174</v>
      </c>
      <c r="N449" s="99">
        <v>8.1219368221462354</v>
      </c>
      <c r="O449" s="99">
        <v>12.257979387965607</v>
      </c>
      <c r="P449" s="99">
        <v>11.998801976668627</v>
      </c>
      <c r="Q449" s="99">
        <v>11.332231767210043</v>
      </c>
      <c r="R449" s="99">
        <v>11.098453000776502</v>
      </c>
      <c r="S449" s="99">
        <v>11.449747167416215</v>
      </c>
      <c r="T449" s="99">
        <v>0</v>
      </c>
      <c r="U449" s="99">
        <v>0</v>
      </c>
      <c r="V449" s="99">
        <v>11.581856505430306</v>
      </c>
      <c r="W449" s="99">
        <v>11.751030643674781</v>
      </c>
      <c r="X449" s="99">
        <v>12.069990511581603</v>
      </c>
      <c r="Y449" s="99">
        <v>12.112615699244909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12.26470581095052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12.086149650708407</v>
      </c>
      <c r="Y450" s="99">
        <v>12.159084916131338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2.2970727923666829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2.2574882805910614</v>
      </c>
      <c r="Y451" s="102">
        <v>1.9261259509543851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9.967633018583836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9.8286613701173433</v>
      </c>
      <c r="Y452" s="105">
        <v>10.232958965176955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10.880232770492912</v>
      </c>
      <c r="H453" s="102">
        <v>10.842860670957437</v>
      </c>
      <c r="I453" s="102">
        <v>10.655168758109649</v>
      </c>
      <c r="J453" s="102">
        <v>11.134494696503227</v>
      </c>
      <c r="K453" s="102">
        <v>11.898916097915356</v>
      </c>
      <c r="L453" s="102">
        <v>11.447808924215289</v>
      </c>
      <c r="M453" s="102">
        <v>11.235075991935512</v>
      </c>
      <c r="N453" s="102">
        <v>10.742985181754948</v>
      </c>
      <c r="O453" s="102">
        <v>11.031835227333126</v>
      </c>
      <c r="P453" s="102">
        <v>11.157021395598507</v>
      </c>
      <c r="Q453" s="102">
        <v>11.199129947789537</v>
      </c>
      <c r="R453" s="102">
        <v>11.597409210935794</v>
      </c>
      <c r="S453" s="102">
        <v>11.546749676132412</v>
      </c>
      <c r="T453" s="102">
        <v>0</v>
      </c>
      <c r="U453" s="102">
        <v>0</v>
      </c>
      <c r="V453" s="102">
        <v>11.215927272734543</v>
      </c>
      <c r="W453" s="102">
        <v>11.904014248779617</v>
      </c>
      <c r="X453" s="102">
        <v>0</v>
      </c>
      <c r="Y453" s="102">
        <v>0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10.876757477394653</v>
      </c>
      <c r="H454" s="105">
        <v>10.84199836773942</v>
      </c>
      <c r="I454" s="105">
        <v>10.66306642198167</v>
      </c>
      <c r="J454" s="105">
        <v>11.150651790748643</v>
      </c>
      <c r="K454" s="105">
        <v>11.911248026738571</v>
      </c>
      <c r="L454" s="105">
        <v>11.454938845653077</v>
      </c>
      <c r="M454" s="105">
        <v>11.232246557947887</v>
      </c>
      <c r="N454" s="105">
        <v>10.72738431271074</v>
      </c>
      <c r="O454" s="105">
        <v>11.008193380065068</v>
      </c>
      <c r="P454" s="105">
        <v>11.14451685542616</v>
      </c>
      <c r="Q454" s="105">
        <v>11.239536816069164</v>
      </c>
      <c r="R454" s="105">
        <v>11.652620405718203</v>
      </c>
      <c r="S454" s="105">
        <v>11.599519182199293</v>
      </c>
      <c r="T454" s="105">
        <v>0</v>
      </c>
      <c r="U454" s="105">
        <v>0</v>
      </c>
      <c r="V454" s="105">
        <v>11.205627045512822</v>
      </c>
      <c r="W454" s="105">
        <v>11.889225064285828</v>
      </c>
      <c r="X454" s="105">
        <v>12.17064550702074</v>
      </c>
      <c r="Y454" s="105">
        <v>11.895915840434052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2.4731063846471875</v>
      </c>
      <c r="H455" s="99">
        <v>2.217983776362908</v>
      </c>
      <c r="I455" s="99">
        <v>2.2063834620481804</v>
      </c>
      <c r="J455" s="99">
        <v>2.2658999020541675</v>
      </c>
      <c r="K455" s="99">
        <v>2.4411086301609215</v>
      </c>
      <c r="L455" s="99">
        <v>2.36418733377264</v>
      </c>
      <c r="M455" s="99">
        <v>2.2676416280580765</v>
      </c>
      <c r="N455" s="99">
        <v>1.8064652797726182</v>
      </c>
      <c r="O455" s="99">
        <v>2.0245294577275823</v>
      </c>
      <c r="P455" s="99">
        <v>2.0125141987442512</v>
      </c>
      <c r="Q455" s="99">
        <v>1.9426004384207869</v>
      </c>
      <c r="R455" s="99">
        <v>2.2638448837238476</v>
      </c>
      <c r="S455" s="99">
        <v>2.264042365576441</v>
      </c>
      <c r="T455" s="99">
        <v>0</v>
      </c>
      <c r="U455" s="99">
        <v>0</v>
      </c>
      <c r="V455" s="99">
        <v>1.723217312952108</v>
      </c>
      <c r="W455" s="99">
        <v>2.2371788021955736</v>
      </c>
      <c r="X455" s="99">
        <v>2.3215597626925719</v>
      </c>
      <c r="Y455" s="99">
        <v>1.8584753818233821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8.4036510927474666</v>
      </c>
      <c r="H456" s="99">
        <v>8.6240145913765112</v>
      </c>
      <c r="I456" s="99">
        <v>8.4566829599334881</v>
      </c>
      <c r="J456" s="99">
        <v>8.8847518886944759</v>
      </c>
      <c r="K456" s="99">
        <v>9.4701393965776486</v>
      </c>
      <c r="L456" s="99">
        <v>9.0907515118804358</v>
      </c>
      <c r="M456" s="99">
        <v>8.9646049298898109</v>
      </c>
      <c r="N456" s="99">
        <v>8.9209190329381212</v>
      </c>
      <c r="O456" s="99">
        <v>8.9836639223374846</v>
      </c>
      <c r="P456" s="99">
        <v>9.1320026566819088</v>
      </c>
      <c r="Q456" s="99">
        <v>9.2969363776483771</v>
      </c>
      <c r="R456" s="99">
        <v>9.3887755219943561</v>
      </c>
      <c r="S456" s="99">
        <v>9.3354768166228528</v>
      </c>
      <c r="T456" s="99">
        <v>0</v>
      </c>
      <c r="U456" s="99">
        <v>0</v>
      </c>
      <c r="V456" s="99">
        <v>9.4824097325607131</v>
      </c>
      <c r="W456" s="99">
        <v>9.6520462620902521</v>
      </c>
      <c r="X456" s="99">
        <v>9.8490857443281694</v>
      </c>
      <c r="Y456" s="99">
        <v>10.03744045861067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5.6270957037074636</v>
      </c>
      <c r="H457" s="123">
        <v>5.6062907140947402</v>
      </c>
      <c r="I457" s="123">
        <v>5.2754776550832991</v>
      </c>
      <c r="J457" s="123">
        <v>5.1753676523330556</v>
      </c>
      <c r="K457" s="123">
        <v>5.4242764398290158</v>
      </c>
      <c r="L457" s="123">
        <v>5.1134217451155504</v>
      </c>
      <c r="M457" s="123">
        <v>4.8044790849392633</v>
      </c>
      <c r="N457" s="123">
        <v>4.6404164627689317</v>
      </c>
      <c r="O457" s="123">
        <v>5.2096892737204747</v>
      </c>
      <c r="P457" s="123">
        <v>5.2646522475615551</v>
      </c>
      <c r="Q457" s="123">
        <v>5.1697530178370101</v>
      </c>
      <c r="R457" s="123">
        <v>5.4010266247074945</v>
      </c>
      <c r="S457" s="123">
        <v>5.3248328160593861</v>
      </c>
      <c r="T457" s="123">
        <v>0</v>
      </c>
      <c r="U457" s="123">
        <v>0</v>
      </c>
      <c r="V457" s="123">
        <v>6.4396051561735916</v>
      </c>
      <c r="W457" s="123">
        <v>6.156619037021799</v>
      </c>
      <c r="X457" s="123">
        <v>6.1921727036104155</v>
      </c>
      <c r="Y457" s="123">
        <v>5.1569209236414748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5.485684401990091</v>
      </c>
      <c r="H458" s="99">
        <v>5.3145775515557396</v>
      </c>
      <c r="I458" s="99">
        <v>5.4354652949832758</v>
      </c>
      <c r="J458" s="99">
        <v>5.3825271378837458</v>
      </c>
      <c r="K458" s="99">
        <v>4.7313296725506184</v>
      </c>
      <c r="L458" s="99">
        <v>5.7997382707027993</v>
      </c>
      <c r="M458" s="99">
        <v>5.3705767121670149</v>
      </c>
      <c r="N458" s="99">
        <v>1.6747205557780334</v>
      </c>
      <c r="O458" s="99">
        <v>6.0634225070199212</v>
      </c>
      <c r="P458" s="99">
        <v>5.872545733426791</v>
      </c>
      <c r="Q458" s="99">
        <v>5.1272603544388442</v>
      </c>
      <c r="R458" s="99">
        <v>4.803013114280394</v>
      </c>
      <c r="S458" s="99">
        <v>4.7510322702314918</v>
      </c>
      <c r="T458" s="99">
        <v>0</v>
      </c>
      <c r="U458" s="99">
        <v>0</v>
      </c>
      <c r="V458" s="99">
        <v>6.7142842746319911</v>
      </c>
      <c r="W458" s="99">
        <v>6.4106248682399238</v>
      </c>
      <c r="X458" s="99">
        <v>5.9292859588355604</v>
      </c>
      <c r="Y458" s="99">
        <v>5.2772501565845129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5.6318893071555083</v>
      </c>
      <c r="H459" s="110">
        <v>5.6204419058093995</v>
      </c>
      <c r="I459" s="110">
        <v>5.2672166753982754</v>
      </c>
      <c r="J459" s="110">
        <v>5.1655638083666648</v>
      </c>
      <c r="K459" s="110">
        <v>5.4523204031165182</v>
      </c>
      <c r="L459" s="110">
        <v>5.0857024171393768</v>
      </c>
      <c r="M459" s="110">
        <v>4.7751848818053722</v>
      </c>
      <c r="N459" s="110">
        <v>4.8523592518645815</v>
      </c>
      <c r="O459" s="110">
        <v>5.0700958038689192</v>
      </c>
      <c r="P459" s="110">
        <v>5.1590660970369973</v>
      </c>
      <c r="Q459" s="110">
        <v>5.1766993071048368</v>
      </c>
      <c r="R459" s="110">
        <v>5.4762605824709052</v>
      </c>
      <c r="S459" s="110">
        <v>5.4486859393391791</v>
      </c>
      <c r="T459" s="110">
        <v>0</v>
      </c>
      <c r="U459" s="110">
        <v>0</v>
      </c>
      <c r="V459" s="110">
        <v>6.3473652144624486</v>
      </c>
      <c r="W459" s="110">
        <v>6.0931461705985397</v>
      </c>
      <c r="X459" s="110">
        <v>6.2429013722337752</v>
      </c>
      <c r="Y459" s="110">
        <v>5.1316108419442212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23.471223404607322</v>
      </c>
      <c r="H461" s="118">
        <f t="shared" si="239"/>
        <v>22.696049164107698</v>
      </c>
      <c r="I461" s="118">
        <f t="shared" si="239"/>
        <v>21.146626896718441</v>
      </c>
      <c r="J461" s="118">
        <f t="shared" si="239"/>
        <v>20.502651728630401</v>
      </c>
      <c r="K461" s="118">
        <f t="shared" si="239"/>
        <v>15.725385964005151</v>
      </c>
      <c r="L461" s="118">
        <f t="shared" si="239"/>
        <v>17.728864609163935</v>
      </c>
      <c r="M461" s="118">
        <f t="shared" si="239"/>
        <v>14.092043238342081</v>
      </c>
      <c r="N461" s="118">
        <f t="shared" si="239"/>
        <v>5.5586403110006302</v>
      </c>
      <c r="O461" s="118">
        <f t="shared" si="239"/>
        <v>15.034027440626035</v>
      </c>
      <c r="P461" s="118">
        <f t="shared" si="239"/>
        <v>20.89218437400449</v>
      </c>
      <c r="Q461" s="118">
        <f t="shared" si="239"/>
        <v>16.948792091997412</v>
      </c>
      <c r="R461" s="118">
        <f t="shared" ref="R461:V461" si="240">R462+R465+R467+R476</f>
        <v>15.457023037932224</v>
      </c>
      <c r="S461" s="118">
        <f t="shared" si="240"/>
        <v>15.040761117784388</v>
      </c>
      <c r="T461" s="118">
        <f t="shared" si="240"/>
        <v>0</v>
      </c>
      <c r="U461" s="118">
        <f t="shared" si="240"/>
        <v>0</v>
      </c>
      <c r="V461" s="118">
        <f t="shared" si="240"/>
        <v>3.3313425798356322</v>
      </c>
      <c r="W461" s="118">
        <f t="shared" ref="W461:Y461" si="241">W462+W465+W467+W476</f>
        <v>9.8397660705048544</v>
      </c>
      <c r="X461" s="118">
        <f t="shared" si="241"/>
        <v>10.03693475669507</v>
      </c>
      <c r="Y461" s="118">
        <f t="shared" si="241"/>
        <v>8.2662712184512799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23.401622369240798</v>
      </c>
      <c r="H462" s="123">
        <f t="shared" si="242"/>
        <v>22.582451037942718</v>
      </c>
      <c r="I462" s="123">
        <f t="shared" si="242"/>
        <v>21.036532297635002</v>
      </c>
      <c r="J462" s="123">
        <f t="shared" si="242"/>
        <v>20.39547819624098</v>
      </c>
      <c r="K462" s="123">
        <f t="shared" si="242"/>
        <v>15.637210961547032</v>
      </c>
      <c r="L462" s="123">
        <f t="shared" si="242"/>
        <v>17.62480359458343</v>
      </c>
      <c r="M462" s="123">
        <f t="shared" si="242"/>
        <v>13.97637842895684</v>
      </c>
      <c r="N462" s="123">
        <f t="shared" si="242"/>
        <v>5.503938117269878</v>
      </c>
      <c r="O462" s="123">
        <f t="shared" si="242"/>
        <v>14.6789704398903</v>
      </c>
      <c r="P462" s="123">
        <f t="shared" si="242"/>
        <v>20.5320007241124</v>
      </c>
      <c r="Q462" s="123">
        <f t="shared" si="242"/>
        <v>16.657498994374237</v>
      </c>
      <c r="R462" s="123">
        <f t="shared" ref="R462:V462" si="243">SUM(R463:R464)</f>
        <v>15.242040037638285</v>
      </c>
      <c r="S462" s="123">
        <f t="shared" si="243"/>
        <v>14.705724082424556</v>
      </c>
      <c r="T462" s="123">
        <f t="shared" si="243"/>
        <v>0</v>
      </c>
      <c r="U462" s="123">
        <f t="shared" si="243"/>
        <v>0</v>
      </c>
      <c r="V462" s="123">
        <f t="shared" si="243"/>
        <v>2.6860437629275919</v>
      </c>
      <c r="W462" s="123">
        <f t="shared" ref="W462:Y462" si="244">SUM(W463:W464)</f>
        <v>9.3524382051064112</v>
      </c>
      <c r="X462" s="123">
        <f t="shared" si="244"/>
        <v>9.6708342290540177</v>
      </c>
      <c r="Y462" s="123">
        <f t="shared" si="244"/>
        <v>7.9169744369904782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23.401622369240798</v>
      </c>
      <c r="H463" s="99">
        <v>22.582451037942718</v>
      </c>
      <c r="I463" s="99">
        <v>21.036532297635002</v>
      </c>
      <c r="J463" s="99">
        <v>20.39547819624098</v>
      </c>
      <c r="K463" s="99">
        <v>15.637210961547032</v>
      </c>
      <c r="L463" s="99">
        <v>17.62480359458343</v>
      </c>
      <c r="M463" s="99">
        <v>13.97637842895684</v>
      </c>
      <c r="N463" s="99">
        <v>5.503938117269878</v>
      </c>
      <c r="O463" s="99">
        <v>14.6789704398903</v>
      </c>
      <c r="P463" s="99">
        <v>20.5320007241124</v>
      </c>
      <c r="Q463" s="99">
        <v>16.657498994374237</v>
      </c>
      <c r="R463" s="99">
        <v>15.242040037638285</v>
      </c>
      <c r="S463" s="99">
        <v>14.705724082424556</v>
      </c>
      <c r="T463" s="99">
        <v>0</v>
      </c>
      <c r="U463" s="99">
        <v>0</v>
      </c>
      <c r="V463" s="99">
        <v>2.6860437629275919</v>
      </c>
      <c r="W463" s="99">
        <v>9.3524382051064112</v>
      </c>
      <c r="X463" s="99">
        <v>9.6708342290540177</v>
      </c>
      <c r="Y463" s="99">
        <v>7.9169744369904782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1.8528519376290548E-2</v>
      </c>
      <c r="I467" s="123">
        <v>6.9966695924868769E-3</v>
      </c>
      <c r="J467" s="123">
        <v>1.3297637958190599E-2</v>
      </c>
      <c r="K467" s="123">
        <v>1.7204872669464622E-2</v>
      </c>
      <c r="L467" s="123">
        <v>1.7309141180606676E-2</v>
      </c>
      <c r="M467" s="123">
        <v>1.3917475442648219E-2</v>
      </c>
      <c r="N467" s="123">
        <v>1.1706907921847299E-2</v>
      </c>
      <c r="O467" s="123">
        <v>2.7142804733594643E-2</v>
      </c>
      <c r="P467" s="123">
        <v>2.5945280767546191E-2</v>
      </c>
      <c r="Q467" s="123">
        <v>1.4919174754116278E-2</v>
      </c>
      <c r="R467" s="123">
        <v>1.0401591515034872E-2</v>
      </c>
      <c r="S467" s="123">
        <v>1.6449827524370429E-2</v>
      </c>
      <c r="T467" s="123">
        <v>0</v>
      </c>
      <c r="U467" s="123">
        <v>0</v>
      </c>
      <c r="V467" s="123">
        <v>2.3503757703446183E-2</v>
      </c>
      <c r="W467" s="123">
        <v>1.6600390193171093E-2</v>
      </c>
      <c r="X467" s="123">
        <v>1.4071568792032365E-2</v>
      </c>
      <c r="Y467" s="123">
        <v>1.2696117759989444E-2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4.5654271743179908</v>
      </c>
      <c r="I468" s="99">
        <v>4.2749651210094815</v>
      </c>
      <c r="J468" s="99">
        <v>4.5123318138126765</v>
      </c>
      <c r="K468" s="99">
        <v>4.7549966840232845</v>
      </c>
      <c r="L468" s="99">
        <v>4.4030127878168237</v>
      </c>
      <c r="M468" s="99">
        <v>3.5829767334017695</v>
      </c>
      <c r="N468" s="99">
        <v>3.093550418348149</v>
      </c>
      <c r="O468" s="99">
        <v>4.4850706512254348</v>
      </c>
      <c r="P468" s="99">
        <v>4.19016284395871</v>
      </c>
      <c r="Q468" s="99">
        <v>3.8014057273488273</v>
      </c>
      <c r="R468" s="99">
        <v>3.6301554387471699</v>
      </c>
      <c r="S468" s="99">
        <v>3.6600866241724206</v>
      </c>
      <c r="T468" s="99">
        <v>0</v>
      </c>
      <c r="U468" s="99">
        <v>0</v>
      </c>
      <c r="V468" s="99">
        <v>3.5216463625663534</v>
      </c>
      <c r="W468" s="99">
        <v>3.5448217827879192</v>
      </c>
      <c r="X468" s="99">
        <v>3.6252687200958134</v>
      </c>
      <c r="Y468" s="99">
        <v>3.6301094597609262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0.84047569658070109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0.67804540871484553</v>
      </c>
      <c r="Y469" s="99">
        <v>0.57725335376457154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0.84047569658070109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0.67804540871484553</v>
      </c>
      <c r="Y470" s="102">
        <v>0.57725335376457154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6.9601035366524802E-2</v>
      </c>
      <c r="H476" s="123">
        <v>9.506960678868949E-2</v>
      </c>
      <c r="I476" s="123">
        <v>0.10309792949095402</v>
      </c>
      <c r="J476" s="123">
        <v>9.3875894431232634E-2</v>
      </c>
      <c r="K476" s="123">
        <v>7.0970129788653052E-2</v>
      </c>
      <c r="L476" s="123">
        <v>8.6751873399899024E-2</v>
      </c>
      <c r="M476" s="123">
        <v>0.10174733394259294</v>
      </c>
      <c r="N476" s="123">
        <v>4.2995285808904653E-2</v>
      </c>
      <c r="O476" s="123">
        <v>0.32791419600214095</v>
      </c>
      <c r="P476" s="123">
        <v>0.33423836912454358</v>
      </c>
      <c r="Q476" s="123">
        <v>0.27637392286905821</v>
      </c>
      <c r="R476" s="123">
        <v>0.20458140877890488</v>
      </c>
      <c r="S476" s="123">
        <v>0.31858720783546224</v>
      </c>
      <c r="T476" s="123">
        <v>0</v>
      </c>
      <c r="U476" s="123">
        <v>0</v>
      </c>
      <c r="V476" s="123">
        <v>0.62179505920459399</v>
      </c>
      <c r="W476" s="123">
        <v>0.47072747520527186</v>
      </c>
      <c r="X476" s="123">
        <v>0.35202895884902113</v>
      </c>
      <c r="Y476" s="123">
        <v>0.33660066370081193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2.1228315786790062</v>
      </c>
      <c r="H477" s="99">
        <v>2.0548378169064114</v>
      </c>
      <c r="I477" s="99">
        <v>2.0997611639657636</v>
      </c>
      <c r="J477" s="99">
        <v>2.0775143593694527</v>
      </c>
      <c r="K477" s="99">
        <v>1.8245925228222311</v>
      </c>
      <c r="L477" s="99">
        <v>2.2346843337822087</v>
      </c>
      <c r="M477" s="99">
        <v>2.0679699363595425</v>
      </c>
      <c r="N477" s="99">
        <v>0.64462435602854196</v>
      </c>
      <c r="O477" s="99">
        <v>2.3333894313079173</v>
      </c>
      <c r="P477" s="99">
        <v>2.2585563436658491</v>
      </c>
      <c r="Q477" s="99">
        <v>1.9670412163976545</v>
      </c>
      <c r="R477" s="99">
        <v>1.8307413247137896</v>
      </c>
      <c r="S477" s="99">
        <v>1.7945735124908953</v>
      </c>
      <c r="T477" s="99">
        <v>0</v>
      </c>
      <c r="U477" s="99">
        <v>0</v>
      </c>
      <c r="V477" s="99">
        <v>2.4734237089598672</v>
      </c>
      <c r="W477" s="99">
        <v>2.354485533639342</v>
      </c>
      <c r="X477" s="99">
        <v>2.1763178583941656</v>
      </c>
      <c r="Y477" s="99">
        <v>1.9368681047826128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2710559</v>
      </c>
      <c r="C5" s="120">
        <v>2763772</v>
      </c>
      <c r="D5" s="120">
        <v>2813377</v>
      </c>
      <c r="E5" s="120">
        <v>2853895</v>
      </c>
      <c r="F5" s="120">
        <v>2901748</v>
      </c>
      <c r="G5" s="120">
        <v>2831810</v>
      </c>
      <c r="H5" s="120">
        <v>2712105</v>
      </c>
      <c r="I5" s="120">
        <v>2592647</v>
      </c>
      <c r="J5" s="120">
        <v>2528951</v>
      </c>
      <c r="K5" s="120">
        <v>2465167</v>
      </c>
      <c r="L5" s="120">
        <v>2361266</v>
      </c>
      <c r="M5" s="120">
        <v>2199179</v>
      </c>
      <c r="N5" s="120">
        <v>2062808</v>
      </c>
      <c r="O5" s="120">
        <v>2022438</v>
      </c>
      <c r="P5" s="120">
        <v>1994685</v>
      </c>
      <c r="Q5" s="120">
        <v>1834405</v>
      </c>
      <c r="R5" s="120">
        <v>1749850</v>
      </c>
      <c r="S5" s="120">
        <v>1697450</v>
      </c>
      <c r="T5" s="120">
        <v>1651540</v>
      </c>
      <c r="U5" s="120">
        <v>1699732</v>
      </c>
      <c r="V5" s="120">
        <v>1719855</v>
      </c>
      <c r="W5" s="120">
        <v>1701032</v>
      </c>
      <c r="X5" s="120">
        <v>1624558</v>
      </c>
      <c r="Y5" s="120">
        <v>1556419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2710559</v>
      </c>
      <c r="C7" s="52">
        <v>2763772</v>
      </c>
      <c r="D7" s="52">
        <v>2813377</v>
      </c>
      <c r="E7" s="52">
        <v>2853895</v>
      </c>
      <c r="F7" s="52">
        <v>2901748</v>
      </c>
      <c r="G7" s="52">
        <v>2831810</v>
      </c>
      <c r="H7" s="52">
        <v>2712105</v>
      </c>
      <c r="I7" s="52">
        <v>2592647</v>
      </c>
      <c r="J7" s="52">
        <v>2528951</v>
      </c>
      <c r="K7" s="52">
        <v>2465167</v>
      </c>
      <c r="L7" s="52">
        <v>2361266</v>
      </c>
      <c r="M7" s="52">
        <v>2199179</v>
      </c>
      <c r="N7" s="52">
        <v>2062808</v>
      </c>
      <c r="O7" s="52">
        <v>2022438</v>
      </c>
      <c r="P7" s="52">
        <v>1994685</v>
      </c>
      <c r="Q7" s="52">
        <v>1834405</v>
      </c>
      <c r="R7" s="52">
        <v>1749850</v>
      </c>
      <c r="S7" s="52">
        <v>1697450</v>
      </c>
      <c r="T7" s="52">
        <v>1651540</v>
      </c>
      <c r="U7" s="52">
        <v>1699732</v>
      </c>
      <c r="V7" s="52">
        <v>1719855</v>
      </c>
      <c r="W7" s="52">
        <v>1701032</v>
      </c>
      <c r="X7" s="52">
        <v>1624558</v>
      </c>
      <c r="Y7" s="52">
        <v>1556419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409679</v>
      </c>
      <c r="C9" s="52">
        <v>439221</v>
      </c>
      <c r="D9" s="52">
        <v>457403</v>
      </c>
      <c r="E9" s="52">
        <v>487954</v>
      </c>
      <c r="F9" s="52">
        <v>545752</v>
      </c>
      <c r="G9" s="52">
        <v>581758</v>
      </c>
      <c r="H9" s="52">
        <v>601713</v>
      </c>
      <c r="I9" s="52">
        <v>575731</v>
      </c>
      <c r="J9" s="52">
        <v>550972</v>
      </c>
      <c r="K9" s="52">
        <v>539408</v>
      </c>
      <c r="L9" s="52">
        <v>525645</v>
      </c>
      <c r="M9" s="52">
        <v>498844</v>
      </c>
      <c r="N9" s="52">
        <v>470496</v>
      </c>
      <c r="O9" s="52">
        <v>440713</v>
      </c>
      <c r="P9" s="52">
        <v>464692</v>
      </c>
      <c r="Q9" s="52">
        <v>478254</v>
      </c>
      <c r="R9" s="52">
        <v>464410</v>
      </c>
      <c r="S9" s="52">
        <v>464408</v>
      </c>
      <c r="T9" s="52">
        <v>472642</v>
      </c>
      <c r="U9" s="52">
        <v>482461</v>
      </c>
      <c r="V9" s="52">
        <v>516970</v>
      </c>
      <c r="W9" s="52">
        <v>541352</v>
      </c>
      <c r="X9" s="52">
        <v>556528</v>
      </c>
      <c r="Y9" s="52">
        <v>652351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668405</v>
      </c>
      <c r="C11" s="52">
        <v>655640</v>
      </c>
      <c r="D11" s="52">
        <v>632423</v>
      </c>
      <c r="E11" s="52">
        <v>611035</v>
      </c>
      <c r="F11" s="52">
        <v>575677</v>
      </c>
      <c r="G11" s="52">
        <v>537412</v>
      </c>
      <c r="H11" s="52">
        <v>493403</v>
      </c>
      <c r="I11" s="52">
        <v>451357</v>
      </c>
      <c r="J11" s="52">
        <v>416065</v>
      </c>
      <c r="K11" s="52">
        <v>382964</v>
      </c>
      <c r="L11" s="52">
        <v>357603</v>
      </c>
      <c r="M11" s="52">
        <v>336170</v>
      </c>
      <c r="N11" s="52">
        <v>313824</v>
      </c>
      <c r="O11" s="52">
        <v>289059</v>
      </c>
      <c r="P11" s="52">
        <v>280987</v>
      </c>
      <c r="Q11" s="52">
        <v>275921</v>
      </c>
      <c r="R11" s="52">
        <v>264069</v>
      </c>
      <c r="S11" s="52">
        <v>242301</v>
      </c>
      <c r="T11" s="52">
        <v>236091</v>
      </c>
      <c r="U11" s="52">
        <v>244801</v>
      </c>
      <c r="V11" s="52">
        <v>266554</v>
      </c>
      <c r="W11" s="52">
        <v>302672</v>
      </c>
      <c r="X11" s="52">
        <v>332707</v>
      </c>
      <c r="Y11" s="52">
        <v>385740</v>
      </c>
      <c r="DA11" s="63" t="s">
        <v>1079</v>
      </c>
    </row>
    <row r="12" spans="1:105" ht="12" customHeight="1" x14ac:dyDescent="0.25">
      <c r="A12" s="97" t="s">
        <v>137</v>
      </c>
      <c r="B12" s="52">
        <v>8923</v>
      </c>
      <c r="C12" s="52">
        <v>9105</v>
      </c>
      <c r="D12" s="52">
        <v>8408</v>
      </c>
      <c r="E12" s="52">
        <v>8440</v>
      </c>
      <c r="F12" s="52">
        <v>7740</v>
      </c>
      <c r="G12" s="52">
        <v>7033</v>
      </c>
      <c r="H12" s="52">
        <v>6319</v>
      </c>
      <c r="I12" s="52">
        <v>6319</v>
      </c>
      <c r="J12" s="52">
        <v>6954</v>
      </c>
      <c r="K12" s="52">
        <v>6234</v>
      </c>
      <c r="L12" s="52">
        <v>5949</v>
      </c>
      <c r="M12" s="52">
        <v>5892</v>
      </c>
      <c r="N12" s="52">
        <v>5918</v>
      </c>
      <c r="O12" s="52">
        <v>4900</v>
      </c>
      <c r="P12" s="52">
        <v>4709</v>
      </c>
      <c r="Q12" s="52">
        <v>5143</v>
      </c>
      <c r="R12" s="52">
        <v>4856</v>
      </c>
      <c r="S12" s="52">
        <v>4074</v>
      </c>
      <c r="T12" s="52">
        <v>4332</v>
      </c>
      <c r="U12" s="52">
        <v>5029</v>
      </c>
      <c r="V12" s="52">
        <v>5217</v>
      </c>
      <c r="W12" s="52">
        <v>5659</v>
      </c>
      <c r="X12" s="52">
        <v>8033</v>
      </c>
      <c r="Y12" s="52">
        <v>11004</v>
      </c>
      <c r="DA12" s="63" t="s">
        <v>1080</v>
      </c>
    </row>
    <row r="13" spans="1:105" ht="12" customHeight="1" x14ac:dyDescent="0.25">
      <c r="A13" s="97" t="s">
        <v>122</v>
      </c>
      <c r="B13" s="52">
        <v>723540</v>
      </c>
      <c r="C13" s="52">
        <v>730725</v>
      </c>
      <c r="D13" s="52">
        <v>785804</v>
      </c>
      <c r="E13" s="52">
        <v>793637</v>
      </c>
      <c r="F13" s="52">
        <v>868914</v>
      </c>
      <c r="G13" s="52">
        <v>862947</v>
      </c>
      <c r="H13" s="52">
        <v>828854</v>
      </c>
      <c r="I13" s="52">
        <v>731256</v>
      </c>
      <c r="J13" s="52">
        <v>643344</v>
      </c>
      <c r="K13" s="52">
        <v>621166</v>
      </c>
      <c r="L13" s="52">
        <v>564221</v>
      </c>
      <c r="M13" s="52">
        <v>520007</v>
      </c>
      <c r="N13" s="52">
        <v>479468</v>
      </c>
      <c r="O13" s="52">
        <v>495517</v>
      </c>
      <c r="P13" s="52">
        <v>501308</v>
      </c>
      <c r="Q13" s="52">
        <v>459170</v>
      </c>
      <c r="R13" s="52">
        <v>439600</v>
      </c>
      <c r="S13" s="52">
        <v>411463</v>
      </c>
      <c r="T13" s="52">
        <v>367718</v>
      </c>
      <c r="U13" s="52">
        <v>379058</v>
      </c>
      <c r="V13" s="52">
        <v>372248</v>
      </c>
      <c r="W13" s="52">
        <v>344832</v>
      </c>
      <c r="X13" s="52">
        <v>301698</v>
      </c>
      <c r="Y13" s="52">
        <v>259627</v>
      </c>
      <c r="DA13" s="63" t="s">
        <v>1081</v>
      </c>
    </row>
    <row r="14" spans="1:105" ht="12" customHeight="1" x14ac:dyDescent="0.25">
      <c r="A14" s="97" t="s">
        <v>121</v>
      </c>
      <c r="B14" s="52">
        <v>1309691</v>
      </c>
      <c r="C14" s="52">
        <v>1368302</v>
      </c>
      <c r="D14" s="52">
        <v>1386742</v>
      </c>
      <c r="E14" s="52">
        <v>1440783</v>
      </c>
      <c r="F14" s="52">
        <v>1449417</v>
      </c>
      <c r="G14" s="52">
        <v>1424418</v>
      </c>
      <c r="H14" s="52">
        <v>1383529</v>
      </c>
      <c r="I14" s="52">
        <v>1403715</v>
      </c>
      <c r="J14" s="52">
        <v>1462588</v>
      </c>
      <c r="K14" s="52">
        <v>1454803</v>
      </c>
      <c r="L14" s="52">
        <v>1433493</v>
      </c>
      <c r="M14" s="52">
        <v>1337110</v>
      </c>
      <c r="N14" s="52">
        <v>1263598</v>
      </c>
      <c r="O14" s="52">
        <v>1232962</v>
      </c>
      <c r="P14" s="52">
        <v>1207681</v>
      </c>
      <c r="Q14" s="52">
        <v>1094171</v>
      </c>
      <c r="R14" s="52">
        <v>1041325</v>
      </c>
      <c r="S14" s="52">
        <v>1039612</v>
      </c>
      <c r="T14" s="52">
        <v>1043399</v>
      </c>
      <c r="U14" s="52">
        <v>1070844</v>
      </c>
      <c r="V14" s="52">
        <v>1075836</v>
      </c>
      <c r="W14" s="52">
        <v>1047869</v>
      </c>
      <c r="X14" s="52">
        <v>982120</v>
      </c>
      <c r="Y14" s="52">
        <v>900048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116436</v>
      </c>
      <c r="C16" s="52">
        <v>113430</v>
      </c>
      <c r="D16" s="52">
        <v>106149</v>
      </c>
      <c r="E16" s="52">
        <v>101836</v>
      </c>
      <c r="F16" s="52">
        <v>98971</v>
      </c>
      <c r="G16" s="52">
        <v>95543</v>
      </c>
      <c r="H16" s="52">
        <v>93267</v>
      </c>
      <c r="I16" s="52">
        <v>92328</v>
      </c>
      <c r="J16" s="52">
        <v>94866</v>
      </c>
      <c r="K16" s="52">
        <v>96054</v>
      </c>
      <c r="L16" s="52">
        <v>95504</v>
      </c>
      <c r="M16" s="52">
        <v>93580</v>
      </c>
      <c r="N16" s="52">
        <v>96567</v>
      </c>
      <c r="O16" s="52">
        <v>128179</v>
      </c>
      <c r="P16" s="52">
        <v>149238</v>
      </c>
      <c r="Q16" s="52">
        <v>154435</v>
      </c>
      <c r="R16" s="52">
        <v>165931</v>
      </c>
      <c r="S16" s="52">
        <v>200106</v>
      </c>
      <c r="T16" s="52">
        <v>254420</v>
      </c>
      <c r="U16" s="52">
        <v>327013</v>
      </c>
      <c r="V16" s="52">
        <v>369173</v>
      </c>
      <c r="W16" s="52">
        <v>376660</v>
      </c>
      <c r="X16" s="52">
        <v>362031</v>
      </c>
      <c r="Y16" s="52">
        <v>347316</v>
      </c>
      <c r="DA16" s="63" t="s">
        <v>1083</v>
      </c>
    </row>
    <row r="17" spans="1:105" ht="12" customHeight="1" x14ac:dyDescent="0.25">
      <c r="A17" s="109" t="s">
        <v>120</v>
      </c>
      <c r="B17" s="36">
        <v>2594123</v>
      </c>
      <c r="C17" s="36">
        <v>2650342</v>
      </c>
      <c r="D17" s="36">
        <v>2707228</v>
      </c>
      <c r="E17" s="36">
        <v>2752059</v>
      </c>
      <c r="F17" s="36">
        <v>2802777</v>
      </c>
      <c r="G17" s="36">
        <v>2736267</v>
      </c>
      <c r="H17" s="36">
        <v>2618838</v>
      </c>
      <c r="I17" s="36">
        <v>2500319</v>
      </c>
      <c r="J17" s="36">
        <v>2434085</v>
      </c>
      <c r="K17" s="36">
        <v>2369113</v>
      </c>
      <c r="L17" s="36">
        <v>2265762</v>
      </c>
      <c r="M17" s="36">
        <v>2105599</v>
      </c>
      <c r="N17" s="36">
        <v>1966241</v>
      </c>
      <c r="O17" s="36">
        <v>1894259</v>
      </c>
      <c r="P17" s="36">
        <v>1845447</v>
      </c>
      <c r="Q17" s="36">
        <v>1679970</v>
      </c>
      <c r="R17" s="36">
        <v>1583919</v>
      </c>
      <c r="S17" s="36">
        <v>1497344</v>
      </c>
      <c r="T17" s="36">
        <v>1397120</v>
      </c>
      <c r="U17" s="36">
        <v>1372719</v>
      </c>
      <c r="V17" s="36">
        <v>1350682</v>
      </c>
      <c r="W17" s="36">
        <v>1324372</v>
      </c>
      <c r="X17" s="36">
        <v>1262527</v>
      </c>
      <c r="Y17" s="36">
        <v>1209103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211762</v>
      </c>
      <c r="D21" s="52">
        <v>211828</v>
      </c>
      <c r="E21" s="52">
        <v>212279</v>
      </c>
      <c r="F21" s="52">
        <v>213501</v>
      </c>
      <c r="G21" s="52">
        <v>215862</v>
      </c>
      <c r="H21" s="52">
        <v>219726</v>
      </c>
      <c r="I21" s="52">
        <v>225313</v>
      </c>
      <c r="J21" s="52">
        <v>232785</v>
      </c>
      <c r="K21" s="52">
        <v>242313</v>
      </c>
      <c r="L21" s="52">
        <v>254132</v>
      </c>
      <c r="M21" s="52">
        <v>268488</v>
      </c>
      <c r="N21" s="52">
        <v>285611</v>
      </c>
      <c r="O21" s="52">
        <v>263313</v>
      </c>
      <c r="P21" s="52">
        <v>117110</v>
      </c>
      <c r="Q21" s="52">
        <v>160283</v>
      </c>
      <c r="R21" s="52">
        <v>159082</v>
      </c>
      <c r="S21" s="52">
        <v>206473</v>
      </c>
      <c r="T21" s="52">
        <v>192356</v>
      </c>
      <c r="U21" s="52">
        <v>175341</v>
      </c>
      <c r="V21" s="52">
        <v>157097</v>
      </c>
      <c r="W21" s="52">
        <v>134557</v>
      </c>
      <c r="X21" s="52">
        <v>132106</v>
      </c>
      <c r="Y21" s="52">
        <v>138551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64012</v>
      </c>
      <c r="D23" s="52">
        <v>64196</v>
      </c>
      <c r="E23" s="52">
        <v>65450</v>
      </c>
      <c r="F23" s="52">
        <v>68798</v>
      </c>
      <c r="G23" s="52">
        <v>75391</v>
      </c>
      <c r="H23" s="52">
        <v>86624</v>
      </c>
      <c r="I23" s="52">
        <v>82292</v>
      </c>
      <c r="J23" s="52">
        <v>61751</v>
      </c>
      <c r="K23" s="52">
        <v>87315</v>
      </c>
      <c r="L23" s="52">
        <v>92107</v>
      </c>
      <c r="M23" s="52">
        <v>103468</v>
      </c>
      <c r="N23" s="52">
        <v>101271</v>
      </c>
      <c r="O23" s="52">
        <v>124630</v>
      </c>
      <c r="P23" s="52">
        <v>67318</v>
      </c>
      <c r="Q23" s="52">
        <v>50895</v>
      </c>
      <c r="R23" s="52">
        <v>57266</v>
      </c>
      <c r="S23" s="52">
        <v>84047</v>
      </c>
      <c r="T23" s="52">
        <v>88114</v>
      </c>
      <c r="U23" s="52">
        <v>87709</v>
      </c>
      <c r="V23" s="52">
        <v>84731</v>
      </c>
      <c r="W23" s="52">
        <v>76667</v>
      </c>
      <c r="X23" s="52">
        <v>73559</v>
      </c>
      <c r="Y23" s="52">
        <v>71064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52219</v>
      </c>
      <c r="D25" s="52">
        <v>52229</v>
      </c>
      <c r="E25" s="52">
        <v>52294</v>
      </c>
      <c r="F25" s="52">
        <v>52459</v>
      </c>
      <c r="G25" s="52">
        <v>52768</v>
      </c>
      <c r="H25" s="52">
        <v>53243</v>
      </c>
      <c r="I25" s="52">
        <v>53916</v>
      </c>
      <c r="J25" s="52">
        <v>76759</v>
      </c>
      <c r="K25" s="52">
        <v>63897</v>
      </c>
      <c r="L25" s="52">
        <v>66406</v>
      </c>
      <c r="M25" s="52">
        <v>72411</v>
      </c>
      <c r="N25" s="52">
        <v>80394</v>
      </c>
      <c r="O25" s="52">
        <v>69778</v>
      </c>
      <c r="P25" s="52">
        <v>16787</v>
      </c>
      <c r="Q25" s="52">
        <v>11797</v>
      </c>
      <c r="R25" s="52">
        <v>23524</v>
      </c>
      <c r="S25" s="52">
        <v>53980</v>
      </c>
      <c r="T25" s="52">
        <v>30326</v>
      </c>
      <c r="U25" s="52">
        <v>29263</v>
      </c>
      <c r="V25" s="52">
        <v>32956</v>
      </c>
      <c r="W25" s="52">
        <v>21711</v>
      </c>
      <c r="X25" s="52">
        <v>17462</v>
      </c>
      <c r="Y25" s="52">
        <v>21112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697</v>
      </c>
      <c r="D26" s="52">
        <v>697</v>
      </c>
      <c r="E26" s="52">
        <v>699</v>
      </c>
      <c r="F26" s="52">
        <v>700</v>
      </c>
      <c r="G26" s="52">
        <v>707</v>
      </c>
      <c r="H26" s="52">
        <v>714</v>
      </c>
      <c r="I26" s="52">
        <v>725</v>
      </c>
      <c r="J26" s="52">
        <v>1037</v>
      </c>
      <c r="K26" s="52">
        <v>864</v>
      </c>
      <c r="L26" s="52">
        <v>907</v>
      </c>
      <c r="M26" s="52">
        <v>1003</v>
      </c>
      <c r="N26" s="52">
        <v>1135</v>
      </c>
      <c r="O26" s="52">
        <v>1018</v>
      </c>
      <c r="P26" s="52">
        <v>191</v>
      </c>
      <c r="Q26" s="52">
        <v>159</v>
      </c>
      <c r="R26" s="52">
        <v>287</v>
      </c>
      <c r="S26" s="52">
        <v>782</v>
      </c>
      <c r="T26" s="52">
        <v>573</v>
      </c>
      <c r="U26" s="52">
        <v>656</v>
      </c>
      <c r="V26" s="52">
        <v>746</v>
      </c>
      <c r="W26" s="52">
        <v>454</v>
      </c>
      <c r="X26" s="52">
        <v>344</v>
      </c>
      <c r="Y26" s="52">
        <v>465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113053</v>
      </c>
      <c r="D27" s="52">
        <v>113288</v>
      </c>
      <c r="E27" s="52">
        <v>115026</v>
      </c>
      <c r="F27" s="52">
        <v>120054</v>
      </c>
      <c r="G27" s="52">
        <v>130054</v>
      </c>
      <c r="H27" s="52">
        <v>147017</v>
      </c>
      <c r="I27" s="52">
        <v>104699</v>
      </c>
      <c r="J27" s="52">
        <v>110673</v>
      </c>
      <c r="K27" s="52">
        <v>143750</v>
      </c>
      <c r="L27" s="52">
        <v>147297</v>
      </c>
      <c r="M27" s="52">
        <v>130883</v>
      </c>
      <c r="N27" s="52">
        <v>125853</v>
      </c>
      <c r="O27" s="52">
        <v>85519</v>
      </c>
      <c r="P27" s="52">
        <v>47147</v>
      </c>
      <c r="Q27" s="52">
        <v>52241</v>
      </c>
      <c r="R27" s="52">
        <v>72142</v>
      </c>
      <c r="S27" s="52">
        <v>97146</v>
      </c>
      <c r="T27" s="52">
        <v>87097</v>
      </c>
      <c r="U27" s="52">
        <v>80844</v>
      </c>
      <c r="V27" s="52">
        <v>71089</v>
      </c>
      <c r="W27" s="52">
        <v>61102</v>
      </c>
      <c r="X27" s="52">
        <v>43134</v>
      </c>
      <c r="Y27" s="52">
        <v>42071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204639</v>
      </c>
      <c r="D28" s="52">
        <v>205153</v>
      </c>
      <c r="E28" s="52">
        <v>208677</v>
      </c>
      <c r="F28" s="52">
        <v>217976</v>
      </c>
      <c r="G28" s="52">
        <v>235997</v>
      </c>
      <c r="H28" s="52">
        <v>265418</v>
      </c>
      <c r="I28" s="52">
        <v>186000</v>
      </c>
      <c r="J28" s="52">
        <v>191855</v>
      </c>
      <c r="K28" s="52">
        <v>250933</v>
      </c>
      <c r="L28" s="52">
        <v>241239</v>
      </c>
      <c r="M28" s="52">
        <v>244693</v>
      </c>
      <c r="N28" s="52">
        <v>232756</v>
      </c>
      <c r="O28" s="52">
        <v>222092</v>
      </c>
      <c r="P28" s="52">
        <v>173042</v>
      </c>
      <c r="Q28" s="52">
        <v>214779</v>
      </c>
      <c r="R28" s="52">
        <v>216119</v>
      </c>
      <c r="S28" s="52">
        <v>204641</v>
      </c>
      <c r="T28" s="52">
        <v>189655</v>
      </c>
      <c r="U28" s="52">
        <v>166504</v>
      </c>
      <c r="V28" s="52">
        <v>161241</v>
      </c>
      <c r="W28" s="52">
        <v>156238</v>
      </c>
      <c r="X28" s="52">
        <v>143005</v>
      </c>
      <c r="Y28" s="52">
        <v>150057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18193</v>
      </c>
      <c r="D30" s="52">
        <v>18223</v>
      </c>
      <c r="E30" s="52">
        <v>18422</v>
      </c>
      <c r="F30" s="52">
        <v>18934</v>
      </c>
      <c r="G30" s="52">
        <v>19919</v>
      </c>
      <c r="H30" s="52">
        <v>21568</v>
      </c>
      <c r="I30" s="52">
        <v>13161</v>
      </c>
      <c r="J30" s="52">
        <v>11904</v>
      </c>
      <c r="K30" s="52">
        <v>14296</v>
      </c>
      <c r="L30" s="52">
        <v>14312</v>
      </c>
      <c r="M30" s="52">
        <v>16259</v>
      </c>
      <c r="N30" s="52">
        <v>17606</v>
      </c>
      <c r="O30" s="52">
        <v>17008</v>
      </c>
      <c r="P30" s="52">
        <v>11186</v>
      </c>
      <c r="Q30" s="52">
        <v>14093</v>
      </c>
      <c r="R30" s="52">
        <v>16097</v>
      </c>
      <c r="S30" s="52">
        <v>21515</v>
      </c>
      <c r="T30" s="52">
        <v>23727</v>
      </c>
      <c r="U30" s="52">
        <v>28244</v>
      </c>
      <c r="V30" s="52">
        <v>35361</v>
      </c>
      <c r="W30" s="52">
        <v>40604</v>
      </c>
      <c r="X30" s="52">
        <v>37738</v>
      </c>
      <c r="Y30" s="52">
        <v>42544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405332</v>
      </c>
      <c r="D31" s="36">
        <v>406232</v>
      </c>
      <c r="E31" s="36">
        <v>412547</v>
      </c>
      <c r="F31" s="36">
        <v>429682</v>
      </c>
      <c r="G31" s="36">
        <v>463065</v>
      </c>
      <c r="H31" s="36">
        <v>518103</v>
      </c>
      <c r="I31" s="36">
        <v>356429</v>
      </c>
      <c r="J31" s="36">
        <v>371456</v>
      </c>
      <c r="K31" s="36">
        <v>449860</v>
      </c>
      <c r="L31" s="36">
        <v>445864</v>
      </c>
      <c r="M31" s="36">
        <v>436883</v>
      </c>
      <c r="N31" s="36">
        <v>426501</v>
      </c>
      <c r="O31" s="36">
        <v>369426</v>
      </c>
      <c r="P31" s="36">
        <v>234302</v>
      </c>
      <c r="Q31" s="36">
        <v>283346</v>
      </c>
      <c r="R31" s="36">
        <v>317614</v>
      </c>
      <c r="S31" s="36">
        <v>343426</v>
      </c>
      <c r="T31" s="36">
        <v>307017</v>
      </c>
      <c r="U31" s="36">
        <v>272502</v>
      </c>
      <c r="V31" s="36">
        <v>252273</v>
      </c>
      <c r="W31" s="36">
        <v>218689</v>
      </c>
      <c r="X31" s="36">
        <v>181578</v>
      </c>
      <c r="Y31" s="36">
        <v>185731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264975</v>
      </c>
      <c r="D35" s="52">
        <v>261433</v>
      </c>
      <c r="E35" s="52">
        <v>252797</v>
      </c>
      <c r="F35" s="52">
        <v>261354</v>
      </c>
      <c r="G35" s="52">
        <v>145924</v>
      </c>
      <c r="H35" s="52">
        <v>100021</v>
      </c>
      <c r="I35" s="52">
        <v>105855</v>
      </c>
      <c r="J35" s="52">
        <v>169089</v>
      </c>
      <c r="K35" s="52">
        <v>178529</v>
      </c>
      <c r="L35" s="52">
        <v>150231</v>
      </c>
      <c r="M35" s="52">
        <v>106401</v>
      </c>
      <c r="N35" s="52">
        <v>149240</v>
      </c>
      <c r="O35" s="52">
        <v>222943</v>
      </c>
      <c r="P35" s="52">
        <v>89357</v>
      </c>
      <c r="Q35" s="52">
        <v>3</v>
      </c>
      <c r="R35" s="52">
        <v>74527</v>
      </c>
      <c r="S35" s="52">
        <v>154073</v>
      </c>
      <c r="T35" s="52">
        <v>146446</v>
      </c>
      <c r="U35" s="52">
        <v>223533</v>
      </c>
      <c r="V35" s="52">
        <v>177220</v>
      </c>
      <c r="W35" s="52">
        <v>115734</v>
      </c>
      <c r="X35" s="52">
        <v>55632</v>
      </c>
      <c r="Y35" s="52">
        <v>70412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93554</v>
      </c>
      <c r="D37" s="52">
        <v>82378</v>
      </c>
      <c r="E37" s="52">
        <v>96001</v>
      </c>
      <c r="F37" s="52">
        <v>126596</v>
      </c>
      <c r="G37" s="52">
        <v>111397</v>
      </c>
      <c r="H37" s="52">
        <v>106579</v>
      </c>
      <c r="I37" s="52">
        <v>56310</v>
      </c>
      <c r="J37" s="52">
        <v>36992</v>
      </c>
      <c r="K37" s="52">
        <v>75751</v>
      </c>
      <c r="L37" s="52">
        <v>78344</v>
      </c>
      <c r="M37" s="52">
        <v>76667</v>
      </c>
      <c r="N37" s="52">
        <v>72923</v>
      </c>
      <c r="O37" s="52">
        <v>94847</v>
      </c>
      <c r="P37" s="52">
        <v>91297</v>
      </c>
      <c r="Q37" s="52">
        <v>64457</v>
      </c>
      <c r="R37" s="52">
        <v>43422</v>
      </c>
      <c r="S37" s="52">
        <v>84045</v>
      </c>
      <c r="T37" s="52">
        <v>96348</v>
      </c>
      <c r="U37" s="52">
        <v>97528</v>
      </c>
      <c r="V37" s="52">
        <v>119240</v>
      </c>
      <c r="W37" s="52">
        <v>101049</v>
      </c>
      <c r="X37" s="52">
        <v>88735</v>
      </c>
      <c r="Y37" s="52">
        <v>166887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39454</v>
      </c>
      <c r="D39" s="52">
        <v>29012</v>
      </c>
      <c r="E39" s="52">
        <v>30906</v>
      </c>
      <c r="F39" s="52">
        <v>17101</v>
      </c>
      <c r="G39" s="52">
        <v>14503</v>
      </c>
      <c r="H39" s="52">
        <v>9234</v>
      </c>
      <c r="I39" s="52">
        <v>11870</v>
      </c>
      <c r="J39" s="52">
        <v>41467</v>
      </c>
      <c r="K39" s="52">
        <v>30796</v>
      </c>
      <c r="L39" s="52">
        <v>41045</v>
      </c>
      <c r="M39" s="52">
        <v>50978</v>
      </c>
      <c r="N39" s="52">
        <v>58048</v>
      </c>
      <c r="O39" s="52">
        <v>45013</v>
      </c>
      <c r="P39" s="52">
        <v>8715</v>
      </c>
      <c r="Q39" s="52">
        <v>6731</v>
      </c>
      <c r="R39" s="52">
        <v>11672</v>
      </c>
      <c r="S39" s="52">
        <v>32212</v>
      </c>
      <c r="T39" s="52">
        <v>24116</v>
      </c>
      <c r="U39" s="52">
        <v>37973</v>
      </c>
      <c r="V39" s="52">
        <v>54709</v>
      </c>
      <c r="W39" s="52">
        <v>57829</v>
      </c>
      <c r="X39" s="52">
        <v>47497</v>
      </c>
      <c r="Y39" s="52">
        <v>74145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879</v>
      </c>
      <c r="D40" s="52">
        <v>0</v>
      </c>
      <c r="E40" s="52">
        <v>731</v>
      </c>
      <c r="F40" s="52">
        <v>0</v>
      </c>
      <c r="G40" s="52">
        <v>0</v>
      </c>
      <c r="H40" s="52">
        <v>0</v>
      </c>
      <c r="I40" s="52">
        <v>725</v>
      </c>
      <c r="J40" s="52">
        <v>1672</v>
      </c>
      <c r="K40" s="52">
        <v>144</v>
      </c>
      <c r="L40" s="52">
        <v>622</v>
      </c>
      <c r="M40" s="52">
        <v>946</v>
      </c>
      <c r="N40" s="52">
        <v>1161</v>
      </c>
      <c r="O40" s="52">
        <v>0</v>
      </c>
      <c r="P40" s="52">
        <v>0</v>
      </c>
      <c r="Q40" s="52">
        <v>593</v>
      </c>
      <c r="R40" s="52">
        <v>0</v>
      </c>
      <c r="S40" s="52">
        <v>0</v>
      </c>
      <c r="T40" s="52">
        <v>831</v>
      </c>
      <c r="U40" s="52">
        <v>1353</v>
      </c>
      <c r="V40" s="52">
        <v>934</v>
      </c>
      <c r="W40" s="52">
        <v>896</v>
      </c>
      <c r="X40" s="52">
        <v>2718</v>
      </c>
      <c r="Y40" s="52">
        <v>3436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120238</v>
      </c>
      <c r="D41" s="52">
        <v>168367</v>
      </c>
      <c r="E41" s="52">
        <v>122859</v>
      </c>
      <c r="F41" s="52">
        <v>195331</v>
      </c>
      <c r="G41" s="52">
        <v>124087</v>
      </c>
      <c r="H41" s="52">
        <v>112924</v>
      </c>
      <c r="I41" s="52">
        <v>7101</v>
      </c>
      <c r="J41" s="52">
        <v>22761</v>
      </c>
      <c r="K41" s="52">
        <v>121572</v>
      </c>
      <c r="L41" s="52">
        <v>90352</v>
      </c>
      <c r="M41" s="52">
        <v>86669</v>
      </c>
      <c r="N41" s="52">
        <v>85314</v>
      </c>
      <c r="O41" s="52">
        <v>101568</v>
      </c>
      <c r="P41" s="52">
        <v>52938</v>
      </c>
      <c r="Q41" s="52">
        <v>10103</v>
      </c>
      <c r="R41" s="52">
        <v>52572</v>
      </c>
      <c r="S41" s="52">
        <v>69009</v>
      </c>
      <c r="T41" s="52">
        <v>43352</v>
      </c>
      <c r="U41" s="52">
        <v>92184</v>
      </c>
      <c r="V41" s="52">
        <v>64279</v>
      </c>
      <c r="W41" s="52">
        <v>33686</v>
      </c>
      <c r="X41" s="52">
        <v>0</v>
      </c>
      <c r="Y41" s="52">
        <v>0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263250</v>
      </c>
      <c r="D42" s="52">
        <v>223593</v>
      </c>
      <c r="E42" s="52">
        <v>262718</v>
      </c>
      <c r="F42" s="52">
        <v>226610</v>
      </c>
      <c r="G42" s="52">
        <v>210998</v>
      </c>
      <c r="H42" s="52">
        <v>224529</v>
      </c>
      <c r="I42" s="52">
        <v>206186</v>
      </c>
      <c r="J42" s="52">
        <v>250728</v>
      </c>
      <c r="K42" s="52">
        <v>243148</v>
      </c>
      <c r="L42" s="52">
        <v>219929</v>
      </c>
      <c r="M42" s="52">
        <v>148310</v>
      </c>
      <c r="N42" s="52">
        <v>159244</v>
      </c>
      <c r="O42" s="52">
        <v>191456</v>
      </c>
      <c r="P42" s="52">
        <v>147761</v>
      </c>
      <c r="Q42" s="52">
        <v>101269</v>
      </c>
      <c r="R42" s="52">
        <v>163273</v>
      </c>
      <c r="S42" s="52">
        <v>202928</v>
      </c>
      <c r="T42" s="52">
        <v>193442</v>
      </c>
      <c r="U42" s="52">
        <v>193949</v>
      </c>
      <c r="V42" s="52">
        <v>166233</v>
      </c>
      <c r="W42" s="52">
        <v>128271</v>
      </c>
      <c r="X42" s="52">
        <v>77256</v>
      </c>
      <c r="Y42" s="52">
        <v>67985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15187</v>
      </c>
      <c r="D44" s="52">
        <v>10942</v>
      </c>
      <c r="E44" s="52">
        <v>14109</v>
      </c>
      <c r="F44" s="52">
        <v>16069</v>
      </c>
      <c r="G44" s="52">
        <v>16491</v>
      </c>
      <c r="H44" s="52">
        <v>19292</v>
      </c>
      <c r="I44" s="52">
        <v>12222</v>
      </c>
      <c r="J44" s="52">
        <v>14442</v>
      </c>
      <c r="K44" s="52">
        <v>15484</v>
      </c>
      <c r="L44" s="52">
        <v>13762</v>
      </c>
      <c r="M44" s="52">
        <v>14335</v>
      </c>
      <c r="N44" s="52">
        <v>20593</v>
      </c>
      <c r="O44" s="52">
        <v>48620</v>
      </c>
      <c r="P44" s="52">
        <v>32245</v>
      </c>
      <c r="Q44" s="52">
        <v>19290</v>
      </c>
      <c r="R44" s="52">
        <v>27593</v>
      </c>
      <c r="S44" s="52">
        <v>55690</v>
      </c>
      <c r="T44" s="52">
        <v>78041</v>
      </c>
      <c r="U44" s="52">
        <v>100837</v>
      </c>
      <c r="V44" s="52">
        <v>77521</v>
      </c>
      <c r="W44" s="52">
        <v>48091</v>
      </c>
      <c r="X44" s="52">
        <v>23109</v>
      </c>
      <c r="Y44" s="52">
        <v>27829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461551</v>
      </c>
      <c r="D45" s="36">
        <v>463118</v>
      </c>
      <c r="E45" s="36">
        <v>457378</v>
      </c>
      <c r="F45" s="36">
        <v>480400</v>
      </c>
      <c r="G45" s="36">
        <v>396555</v>
      </c>
      <c r="H45" s="36">
        <v>400674</v>
      </c>
      <c r="I45" s="36">
        <v>237910</v>
      </c>
      <c r="J45" s="36">
        <v>305222</v>
      </c>
      <c r="K45" s="36">
        <v>384888</v>
      </c>
      <c r="L45" s="36">
        <v>342513</v>
      </c>
      <c r="M45" s="36">
        <v>276720</v>
      </c>
      <c r="N45" s="36">
        <v>287143</v>
      </c>
      <c r="O45" s="36">
        <v>297444</v>
      </c>
      <c r="P45" s="36">
        <v>185490</v>
      </c>
      <c r="Q45" s="36">
        <v>117869</v>
      </c>
      <c r="R45" s="36">
        <v>221563</v>
      </c>
      <c r="S45" s="36">
        <v>256851</v>
      </c>
      <c r="T45" s="36">
        <v>206793</v>
      </c>
      <c r="U45" s="36">
        <v>248101</v>
      </c>
      <c r="V45" s="36">
        <v>230236</v>
      </c>
      <c r="W45" s="36">
        <v>192379</v>
      </c>
      <c r="X45" s="36">
        <v>119733</v>
      </c>
      <c r="Y45" s="36">
        <v>132307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94151</v>
      </c>
      <c r="D49" s="52">
        <v>90133</v>
      </c>
      <c r="E49" s="52">
        <v>85645</v>
      </c>
      <c r="F49" s="52">
        <v>118065</v>
      </c>
      <c r="G49" s="52">
        <v>42652</v>
      </c>
      <c r="H49" s="52">
        <v>28945</v>
      </c>
      <c r="I49" s="52">
        <v>31965</v>
      </c>
      <c r="J49" s="52">
        <v>55436</v>
      </c>
      <c r="K49" s="52">
        <v>58274</v>
      </c>
      <c r="L49" s="52">
        <v>40555</v>
      </c>
      <c r="M49" s="52">
        <v>27769</v>
      </c>
      <c r="N49" s="52">
        <v>34882</v>
      </c>
      <c r="O49" s="52">
        <v>76321</v>
      </c>
      <c r="P49" s="52">
        <v>53286</v>
      </c>
      <c r="Q49" s="52">
        <v>1</v>
      </c>
      <c r="R49" s="52">
        <v>26611</v>
      </c>
      <c r="S49" s="52">
        <v>50284</v>
      </c>
      <c r="T49" s="52">
        <v>46510</v>
      </c>
      <c r="U49" s="52">
        <v>66814</v>
      </c>
      <c r="V49" s="52">
        <v>56906</v>
      </c>
      <c r="W49" s="52">
        <v>35719</v>
      </c>
      <c r="X49" s="52">
        <v>15621</v>
      </c>
      <c r="Y49" s="52">
        <v>19606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9813</v>
      </c>
      <c r="D51" s="52">
        <v>6872</v>
      </c>
      <c r="E51" s="52">
        <v>11755</v>
      </c>
      <c r="F51" s="52">
        <v>12147</v>
      </c>
      <c r="G51" s="52">
        <v>9822</v>
      </c>
      <c r="H51" s="52">
        <v>7032</v>
      </c>
      <c r="I51" s="52">
        <v>3108</v>
      </c>
      <c r="J51" s="52">
        <v>1202</v>
      </c>
      <c r="K51" s="52">
        <v>9520</v>
      </c>
      <c r="L51" s="52">
        <v>7164</v>
      </c>
      <c r="M51" s="52">
        <v>5169</v>
      </c>
      <c r="N51" s="52">
        <v>10696</v>
      </c>
      <c r="O51" s="52">
        <v>10711</v>
      </c>
      <c r="P51" s="52">
        <v>7521</v>
      </c>
      <c r="Q51" s="52">
        <v>0</v>
      </c>
      <c r="R51" s="52">
        <v>5775</v>
      </c>
      <c r="S51" s="52">
        <v>12282</v>
      </c>
      <c r="T51" s="52">
        <v>9315</v>
      </c>
      <c r="U51" s="52">
        <v>9673</v>
      </c>
      <c r="V51" s="52">
        <v>10961</v>
      </c>
      <c r="W51" s="52">
        <v>6838</v>
      </c>
      <c r="X51" s="52">
        <v>4288</v>
      </c>
      <c r="Y51" s="52">
        <v>17451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1344</v>
      </c>
      <c r="D53" s="52">
        <v>1446</v>
      </c>
      <c r="E53" s="52">
        <v>1452</v>
      </c>
      <c r="F53" s="52">
        <v>992</v>
      </c>
      <c r="G53" s="52">
        <v>332</v>
      </c>
      <c r="H53" s="52">
        <v>120</v>
      </c>
      <c r="I53" s="52">
        <v>190</v>
      </c>
      <c r="J53" s="52">
        <v>4391</v>
      </c>
      <c r="K53" s="52">
        <v>2556</v>
      </c>
      <c r="L53" s="52">
        <v>2889</v>
      </c>
      <c r="M53" s="52">
        <v>3137</v>
      </c>
      <c r="N53" s="52">
        <v>4301</v>
      </c>
      <c r="O53" s="52">
        <v>6625</v>
      </c>
      <c r="P53" s="52">
        <v>963</v>
      </c>
      <c r="Q53" s="52">
        <v>0</v>
      </c>
      <c r="R53" s="52">
        <v>548</v>
      </c>
      <c r="S53" s="52">
        <v>2531</v>
      </c>
      <c r="T53" s="52">
        <v>2314</v>
      </c>
      <c r="U53" s="52">
        <v>5270</v>
      </c>
      <c r="V53" s="52">
        <v>7529</v>
      </c>
      <c r="W53" s="52">
        <v>6458</v>
      </c>
      <c r="X53" s="52">
        <v>3916</v>
      </c>
      <c r="Y53" s="52">
        <v>7160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30</v>
      </c>
      <c r="D54" s="52">
        <v>0</v>
      </c>
      <c r="E54" s="52">
        <v>34</v>
      </c>
      <c r="F54" s="52">
        <v>0</v>
      </c>
      <c r="G54" s="52">
        <v>0</v>
      </c>
      <c r="H54" s="52">
        <v>0</v>
      </c>
      <c r="I54" s="52">
        <v>12</v>
      </c>
      <c r="J54" s="52">
        <v>177</v>
      </c>
      <c r="K54" s="52">
        <v>12</v>
      </c>
      <c r="L54" s="52">
        <v>44</v>
      </c>
      <c r="M54" s="52">
        <v>58</v>
      </c>
      <c r="N54" s="52">
        <v>87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80</v>
      </c>
      <c r="U54" s="52">
        <v>188</v>
      </c>
      <c r="V54" s="52">
        <v>129</v>
      </c>
      <c r="W54" s="52">
        <v>101</v>
      </c>
      <c r="X54" s="52">
        <v>224</v>
      </c>
      <c r="Y54" s="52">
        <v>332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29089</v>
      </c>
      <c r="D55" s="52">
        <v>38096</v>
      </c>
      <c r="E55" s="52">
        <v>26816</v>
      </c>
      <c r="F55" s="52">
        <v>54197</v>
      </c>
      <c r="G55" s="52">
        <v>15672</v>
      </c>
      <c r="H55" s="52">
        <v>9646</v>
      </c>
      <c r="I55" s="52">
        <v>1057</v>
      </c>
      <c r="J55" s="52">
        <v>4233</v>
      </c>
      <c r="K55" s="52">
        <v>18568</v>
      </c>
      <c r="L55" s="52">
        <v>10955</v>
      </c>
      <c r="M55" s="52">
        <v>9064</v>
      </c>
      <c r="N55" s="52">
        <v>10638</v>
      </c>
      <c r="O55" s="52">
        <v>24158</v>
      </c>
      <c r="P55" s="52">
        <v>13802</v>
      </c>
      <c r="Q55" s="52">
        <v>0</v>
      </c>
      <c r="R55" s="52">
        <v>6348</v>
      </c>
      <c r="S55" s="52">
        <v>12119</v>
      </c>
      <c r="T55" s="52">
        <v>8076</v>
      </c>
      <c r="U55" s="52">
        <v>19767</v>
      </c>
      <c r="V55" s="52">
        <v>13732</v>
      </c>
      <c r="W55" s="52">
        <v>6065</v>
      </c>
      <c r="X55" s="52">
        <v>0</v>
      </c>
      <c r="Y55" s="52">
        <v>0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63688</v>
      </c>
      <c r="D56" s="52">
        <v>50591</v>
      </c>
      <c r="E56" s="52">
        <v>57343</v>
      </c>
      <c r="F56" s="52">
        <v>62876</v>
      </c>
      <c r="G56" s="52">
        <v>26648</v>
      </c>
      <c r="H56" s="52">
        <v>19179</v>
      </c>
      <c r="I56" s="52">
        <v>30706</v>
      </c>
      <c r="J56" s="52">
        <v>46635</v>
      </c>
      <c r="K56" s="52">
        <v>37138</v>
      </c>
      <c r="L56" s="52">
        <v>26667</v>
      </c>
      <c r="M56" s="52">
        <v>15510</v>
      </c>
      <c r="N56" s="52">
        <v>19856</v>
      </c>
      <c r="O56" s="52">
        <v>45538</v>
      </c>
      <c r="P56" s="52">
        <v>38521</v>
      </c>
      <c r="Q56" s="52">
        <v>1</v>
      </c>
      <c r="R56" s="52">
        <v>19715</v>
      </c>
      <c r="S56" s="52">
        <v>35634</v>
      </c>
      <c r="T56" s="52">
        <v>36040</v>
      </c>
      <c r="U56" s="52">
        <v>41589</v>
      </c>
      <c r="V56" s="52">
        <v>35516</v>
      </c>
      <c r="W56" s="52">
        <v>23095</v>
      </c>
      <c r="X56" s="52">
        <v>11481</v>
      </c>
      <c r="Y56" s="52">
        <v>12114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2999</v>
      </c>
      <c r="D58" s="52">
        <v>2080</v>
      </c>
      <c r="E58" s="52">
        <v>2563</v>
      </c>
      <c r="F58" s="52">
        <v>3821</v>
      </c>
      <c r="G58" s="52">
        <v>1703</v>
      </c>
      <c r="H58" s="52">
        <v>1330</v>
      </c>
      <c r="I58" s="52">
        <v>1562</v>
      </c>
      <c r="J58" s="52">
        <v>2505</v>
      </c>
      <c r="K58" s="52">
        <v>2254</v>
      </c>
      <c r="L58" s="52">
        <v>1567</v>
      </c>
      <c r="M58" s="52">
        <v>1368</v>
      </c>
      <c r="N58" s="52">
        <v>2335</v>
      </c>
      <c r="O58" s="52">
        <v>10723</v>
      </c>
      <c r="P58" s="52">
        <v>7891</v>
      </c>
      <c r="Q58" s="52">
        <v>0</v>
      </c>
      <c r="R58" s="52">
        <v>2947</v>
      </c>
      <c r="S58" s="52">
        <v>8960</v>
      </c>
      <c r="T58" s="52">
        <v>12743</v>
      </c>
      <c r="U58" s="52">
        <v>19308</v>
      </c>
      <c r="V58" s="52">
        <v>14333</v>
      </c>
      <c r="W58" s="52">
        <v>7142</v>
      </c>
      <c r="X58" s="52">
        <v>2527</v>
      </c>
      <c r="Y58" s="52">
        <v>3408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91152</v>
      </c>
      <c r="D59" s="36">
        <v>88053</v>
      </c>
      <c r="E59" s="36">
        <v>83082</v>
      </c>
      <c r="F59" s="36">
        <v>114244</v>
      </c>
      <c r="G59" s="36">
        <v>40949</v>
      </c>
      <c r="H59" s="36">
        <v>27615</v>
      </c>
      <c r="I59" s="36">
        <v>30403</v>
      </c>
      <c r="J59" s="36">
        <v>52931</v>
      </c>
      <c r="K59" s="36">
        <v>56020</v>
      </c>
      <c r="L59" s="36">
        <v>38988</v>
      </c>
      <c r="M59" s="36">
        <v>26401</v>
      </c>
      <c r="N59" s="36">
        <v>32547</v>
      </c>
      <c r="O59" s="36">
        <v>65598</v>
      </c>
      <c r="P59" s="36">
        <v>45395</v>
      </c>
      <c r="Q59" s="36">
        <v>1</v>
      </c>
      <c r="R59" s="36">
        <v>23664</v>
      </c>
      <c r="S59" s="36">
        <v>41324</v>
      </c>
      <c r="T59" s="36">
        <v>33767</v>
      </c>
      <c r="U59" s="36">
        <v>47506</v>
      </c>
      <c r="V59" s="36">
        <v>42573</v>
      </c>
      <c r="W59" s="36">
        <v>28577</v>
      </c>
      <c r="X59" s="36">
        <v>13094</v>
      </c>
      <c r="Y59" s="36">
        <v>16198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170824</v>
      </c>
      <c r="D63" s="52">
        <v>171300</v>
      </c>
      <c r="E63" s="52">
        <v>167152</v>
      </c>
      <c r="F63" s="52">
        <v>143289</v>
      </c>
      <c r="G63" s="52">
        <v>103272</v>
      </c>
      <c r="H63" s="52">
        <v>71076</v>
      </c>
      <c r="I63" s="52">
        <v>73890</v>
      </c>
      <c r="J63" s="52">
        <v>113653</v>
      </c>
      <c r="K63" s="52">
        <v>120255</v>
      </c>
      <c r="L63" s="52">
        <v>109676</v>
      </c>
      <c r="M63" s="52">
        <v>78632</v>
      </c>
      <c r="N63" s="52">
        <v>114358</v>
      </c>
      <c r="O63" s="52">
        <v>146622</v>
      </c>
      <c r="P63" s="52">
        <v>36071</v>
      </c>
      <c r="Q63" s="52">
        <v>2</v>
      </c>
      <c r="R63" s="52">
        <v>47916</v>
      </c>
      <c r="S63" s="52">
        <v>103789</v>
      </c>
      <c r="T63" s="52">
        <v>99936</v>
      </c>
      <c r="U63" s="52">
        <v>156719</v>
      </c>
      <c r="V63" s="52">
        <v>120314</v>
      </c>
      <c r="W63" s="52">
        <v>80015</v>
      </c>
      <c r="X63" s="52">
        <v>40011</v>
      </c>
      <c r="Y63" s="52">
        <v>50806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83741</v>
      </c>
      <c r="D65" s="52">
        <v>75506</v>
      </c>
      <c r="E65" s="52">
        <v>84246</v>
      </c>
      <c r="F65" s="52">
        <v>114449</v>
      </c>
      <c r="G65" s="52">
        <v>101575</v>
      </c>
      <c r="H65" s="52">
        <v>99547</v>
      </c>
      <c r="I65" s="52">
        <v>53202</v>
      </c>
      <c r="J65" s="52">
        <v>35790</v>
      </c>
      <c r="K65" s="52">
        <v>66231</v>
      </c>
      <c r="L65" s="52">
        <v>71180</v>
      </c>
      <c r="M65" s="52">
        <v>71498</v>
      </c>
      <c r="N65" s="52">
        <v>62227</v>
      </c>
      <c r="O65" s="52">
        <v>84136</v>
      </c>
      <c r="P65" s="52">
        <v>83776</v>
      </c>
      <c r="Q65" s="52">
        <v>64457</v>
      </c>
      <c r="R65" s="52">
        <v>37647</v>
      </c>
      <c r="S65" s="52">
        <v>71763</v>
      </c>
      <c r="T65" s="52">
        <v>87033</v>
      </c>
      <c r="U65" s="52">
        <v>87855</v>
      </c>
      <c r="V65" s="52">
        <v>108279</v>
      </c>
      <c r="W65" s="52">
        <v>94211</v>
      </c>
      <c r="X65" s="52">
        <v>84447</v>
      </c>
      <c r="Y65" s="52">
        <v>149436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38110</v>
      </c>
      <c r="D67" s="52">
        <f t="shared" si="0"/>
        <v>27566</v>
      </c>
      <c r="E67" s="52">
        <f t="shared" si="0"/>
        <v>29454</v>
      </c>
      <c r="F67" s="52">
        <f t="shared" si="0"/>
        <v>16109</v>
      </c>
      <c r="G67" s="52">
        <f t="shared" si="0"/>
        <v>14171</v>
      </c>
      <c r="H67" s="52">
        <f t="shared" si="0"/>
        <v>9114</v>
      </c>
      <c r="I67" s="52">
        <f t="shared" si="0"/>
        <v>11680</v>
      </c>
      <c r="J67" s="52">
        <f t="shared" si="0"/>
        <v>37076</v>
      </c>
      <c r="K67" s="52">
        <f t="shared" si="0"/>
        <v>28240</v>
      </c>
      <c r="L67" s="52">
        <f t="shared" si="0"/>
        <v>38156</v>
      </c>
      <c r="M67" s="52">
        <f t="shared" si="0"/>
        <v>47841</v>
      </c>
      <c r="N67" s="52">
        <f t="shared" si="0"/>
        <v>53747</v>
      </c>
      <c r="O67" s="52">
        <f t="shared" si="0"/>
        <v>38388</v>
      </c>
      <c r="P67" s="52">
        <f t="shared" si="0"/>
        <v>7752</v>
      </c>
      <c r="Q67" s="52">
        <f t="shared" si="0"/>
        <v>6731</v>
      </c>
      <c r="R67" s="52">
        <f t="shared" ref="R67:V67" si="1">R39-R53</f>
        <v>11124</v>
      </c>
      <c r="S67" s="52">
        <f t="shared" si="1"/>
        <v>29681</v>
      </c>
      <c r="T67" s="52">
        <f t="shared" si="1"/>
        <v>21802</v>
      </c>
      <c r="U67" s="52">
        <f t="shared" si="1"/>
        <v>32703</v>
      </c>
      <c r="V67" s="52">
        <f t="shared" si="1"/>
        <v>47180</v>
      </c>
      <c r="W67" s="52">
        <f t="shared" ref="W67:Y67" si="2">W39-W53</f>
        <v>51371</v>
      </c>
      <c r="X67" s="52">
        <f t="shared" si="2"/>
        <v>43581</v>
      </c>
      <c r="Y67" s="52">
        <f t="shared" si="2"/>
        <v>66985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849</v>
      </c>
      <c r="D68" s="52">
        <f t="shared" si="3"/>
        <v>0</v>
      </c>
      <c r="E68" s="52">
        <f t="shared" si="3"/>
        <v>697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713</v>
      </c>
      <c r="J68" s="52">
        <f t="shared" si="3"/>
        <v>1495</v>
      </c>
      <c r="K68" s="52">
        <f t="shared" si="3"/>
        <v>132</v>
      </c>
      <c r="L68" s="52">
        <f t="shared" si="3"/>
        <v>578</v>
      </c>
      <c r="M68" s="52">
        <f t="shared" si="3"/>
        <v>888</v>
      </c>
      <c r="N68" s="52">
        <f t="shared" si="3"/>
        <v>1074</v>
      </c>
      <c r="O68" s="52">
        <f t="shared" si="3"/>
        <v>0</v>
      </c>
      <c r="P68" s="52">
        <f t="shared" si="3"/>
        <v>0</v>
      </c>
      <c r="Q68" s="52">
        <f t="shared" si="3"/>
        <v>593</v>
      </c>
      <c r="R68" s="52">
        <f t="shared" ref="R68:V68" si="4">R40-R54</f>
        <v>0</v>
      </c>
      <c r="S68" s="52">
        <f t="shared" si="4"/>
        <v>0</v>
      </c>
      <c r="T68" s="52">
        <f t="shared" si="4"/>
        <v>751</v>
      </c>
      <c r="U68" s="52">
        <f t="shared" si="4"/>
        <v>1165</v>
      </c>
      <c r="V68" s="52">
        <f t="shared" si="4"/>
        <v>805</v>
      </c>
      <c r="W68" s="52">
        <f t="shared" ref="W68:Y68" si="5">W40-W54</f>
        <v>795</v>
      </c>
      <c r="X68" s="52">
        <f t="shared" si="5"/>
        <v>2494</v>
      </c>
      <c r="Y68" s="52">
        <f t="shared" si="5"/>
        <v>3104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91149</v>
      </c>
      <c r="D69" s="52">
        <f t="shared" si="6"/>
        <v>130271</v>
      </c>
      <c r="E69" s="52">
        <f t="shared" si="6"/>
        <v>96043</v>
      </c>
      <c r="F69" s="52">
        <f t="shared" si="6"/>
        <v>141134</v>
      </c>
      <c r="G69" s="52">
        <f t="shared" si="6"/>
        <v>108415</v>
      </c>
      <c r="H69" s="52">
        <f t="shared" si="6"/>
        <v>103278</v>
      </c>
      <c r="I69" s="52">
        <f t="shared" si="6"/>
        <v>6044</v>
      </c>
      <c r="J69" s="52">
        <f t="shared" si="6"/>
        <v>18528</v>
      </c>
      <c r="K69" s="52">
        <f t="shared" si="6"/>
        <v>103004</v>
      </c>
      <c r="L69" s="52">
        <f t="shared" si="6"/>
        <v>79397</v>
      </c>
      <c r="M69" s="52">
        <f t="shared" si="6"/>
        <v>77605</v>
      </c>
      <c r="N69" s="52">
        <f t="shared" si="6"/>
        <v>74676</v>
      </c>
      <c r="O69" s="52">
        <f t="shared" si="6"/>
        <v>77410</v>
      </c>
      <c r="P69" s="52">
        <f t="shared" si="6"/>
        <v>39136</v>
      </c>
      <c r="Q69" s="52">
        <f t="shared" si="6"/>
        <v>10103</v>
      </c>
      <c r="R69" s="52">
        <f t="shared" ref="R69:V69" si="7">R41-R55</f>
        <v>46224</v>
      </c>
      <c r="S69" s="52">
        <f t="shared" si="7"/>
        <v>56890</v>
      </c>
      <c r="T69" s="52">
        <f t="shared" si="7"/>
        <v>35276</v>
      </c>
      <c r="U69" s="52">
        <f t="shared" si="7"/>
        <v>72417</v>
      </c>
      <c r="V69" s="52">
        <f t="shared" si="7"/>
        <v>50547</v>
      </c>
      <c r="W69" s="52">
        <f t="shared" ref="W69:Y69" si="8">W41-W55</f>
        <v>27621</v>
      </c>
      <c r="X69" s="52">
        <f t="shared" si="8"/>
        <v>0</v>
      </c>
      <c r="Y69" s="52">
        <f t="shared" si="8"/>
        <v>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199562</v>
      </c>
      <c r="D70" s="52">
        <f t="shared" si="9"/>
        <v>173002</v>
      </c>
      <c r="E70" s="52">
        <f t="shared" si="9"/>
        <v>205375</v>
      </c>
      <c r="F70" s="52">
        <f t="shared" si="9"/>
        <v>163734</v>
      </c>
      <c r="G70" s="52">
        <f t="shared" si="9"/>
        <v>184350</v>
      </c>
      <c r="H70" s="52">
        <f t="shared" si="9"/>
        <v>205350</v>
      </c>
      <c r="I70" s="52">
        <f t="shared" si="9"/>
        <v>175480</v>
      </c>
      <c r="J70" s="52">
        <f t="shared" si="9"/>
        <v>204093</v>
      </c>
      <c r="K70" s="52">
        <f t="shared" si="9"/>
        <v>206010</v>
      </c>
      <c r="L70" s="52">
        <f t="shared" si="9"/>
        <v>193262</v>
      </c>
      <c r="M70" s="52">
        <f t="shared" si="9"/>
        <v>132800</v>
      </c>
      <c r="N70" s="52">
        <f t="shared" si="9"/>
        <v>139388</v>
      </c>
      <c r="O70" s="52">
        <f t="shared" si="9"/>
        <v>145918</v>
      </c>
      <c r="P70" s="52">
        <f t="shared" si="9"/>
        <v>109240</v>
      </c>
      <c r="Q70" s="52">
        <f t="shared" si="9"/>
        <v>101268</v>
      </c>
      <c r="R70" s="52">
        <f t="shared" ref="R70:V70" si="10">R42-R56</f>
        <v>143558</v>
      </c>
      <c r="S70" s="52">
        <f t="shared" si="10"/>
        <v>167294</v>
      </c>
      <c r="T70" s="52">
        <f t="shared" si="10"/>
        <v>157402</v>
      </c>
      <c r="U70" s="52">
        <f t="shared" si="10"/>
        <v>152360</v>
      </c>
      <c r="V70" s="52">
        <f t="shared" si="10"/>
        <v>130717</v>
      </c>
      <c r="W70" s="52">
        <f t="shared" ref="W70:Y70" si="11">W42-W56</f>
        <v>105176</v>
      </c>
      <c r="X70" s="52">
        <f t="shared" si="11"/>
        <v>65775</v>
      </c>
      <c r="Y70" s="52">
        <f t="shared" si="11"/>
        <v>55871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12188</v>
      </c>
      <c r="D72" s="52">
        <v>8862</v>
      </c>
      <c r="E72" s="52">
        <v>11546</v>
      </c>
      <c r="F72" s="52">
        <v>12248</v>
      </c>
      <c r="G72" s="52">
        <v>14788</v>
      </c>
      <c r="H72" s="52">
        <v>17962</v>
      </c>
      <c r="I72" s="52">
        <v>10660</v>
      </c>
      <c r="J72" s="52">
        <v>11937</v>
      </c>
      <c r="K72" s="52">
        <v>13230</v>
      </c>
      <c r="L72" s="52">
        <v>12195</v>
      </c>
      <c r="M72" s="52">
        <v>12967</v>
      </c>
      <c r="N72" s="52">
        <v>18258</v>
      </c>
      <c r="O72" s="52">
        <v>37897</v>
      </c>
      <c r="P72" s="52">
        <v>24354</v>
      </c>
      <c r="Q72" s="52">
        <v>19290</v>
      </c>
      <c r="R72" s="52">
        <v>24646</v>
      </c>
      <c r="S72" s="52">
        <v>46730</v>
      </c>
      <c r="T72" s="52">
        <v>65298</v>
      </c>
      <c r="U72" s="52">
        <v>81529</v>
      </c>
      <c r="V72" s="52">
        <v>63188</v>
      </c>
      <c r="W72" s="52">
        <v>40949</v>
      </c>
      <c r="X72" s="52">
        <v>20582</v>
      </c>
      <c r="Y72" s="52">
        <v>24421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370399</v>
      </c>
      <c r="D73" s="36">
        <v>375065</v>
      </c>
      <c r="E73" s="36">
        <v>374296</v>
      </c>
      <c r="F73" s="36">
        <v>366156</v>
      </c>
      <c r="G73" s="36">
        <v>355606</v>
      </c>
      <c r="H73" s="36">
        <v>373059</v>
      </c>
      <c r="I73" s="36">
        <v>207507</v>
      </c>
      <c r="J73" s="36">
        <v>252291</v>
      </c>
      <c r="K73" s="36">
        <v>328868</v>
      </c>
      <c r="L73" s="36">
        <v>303525</v>
      </c>
      <c r="M73" s="36">
        <v>250319</v>
      </c>
      <c r="N73" s="36">
        <v>254596</v>
      </c>
      <c r="O73" s="36">
        <v>231846</v>
      </c>
      <c r="P73" s="36">
        <v>140095</v>
      </c>
      <c r="Q73" s="36">
        <v>117868</v>
      </c>
      <c r="R73" s="36">
        <v>197899</v>
      </c>
      <c r="S73" s="36">
        <v>215527</v>
      </c>
      <c r="T73" s="36">
        <v>173026</v>
      </c>
      <c r="U73" s="36">
        <v>200595</v>
      </c>
      <c r="V73" s="36">
        <v>187663</v>
      </c>
      <c r="W73" s="36">
        <v>163802</v>
      </c>
      <c r="X73" s="36">
        <v>106639</v>
      </c>
      <c r="Y73" s="36">
        <v>116109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29764</v>
      </c>
      <c r="K79" s="52">
        <f>RES_hhdet_numvin!K45</f>
        <v>58930</v>
      </c>
      <c r="L79" s="52">
        <f>RES_hhdet_numvin!L45</f>
        <v>69651</v>
      </c>
      <c r="M79" s="52">
        <f>RES_hhdet_numvin!M45</f>
        <v>61513</v>
      </c>
      <c r="N79" s="52">
        <f>RES_hhdet_numvin!N45</f>
        <v>100744</v>
      </c>
      <c r="O79" s="52">
        <f>RES_hhdet_numvin!O45</f>
        <v>168513</v>
      </c>
      <c r="P79" s="52">
        <f>RES_hhdet_numvin!P45</f>
        <v>73455</v>
      </c>
      <c r="Q79" s="52">
        <f>RES_hhdet_numvin!Q45</f>
        <v>3</v>
      </c>
      <c r="R79" s="52">
        <f>RES_hhdet_numvin!R45</f>
        <v>68286</v>
      </c>
      <c r="S79" s="52">
        <f>RES_hhdet_numvin!S45</f>
        <v>145947</v>
      </c>
      <c r="T79" s="52">
        <f>RES_hhdet_numvin!T45</f>
        <v>141978</v>
      </c>
      <c r="U79" s="52">
        <f>RES_hhdet_numvin!U45</f>
        <v>220042</v>
      </c>
      <c r="V79" s="52">
        <f>RES_hhdet_numvin!V45</f>
        <v>176051</v>
      </c>
      <c r="W79" s="52">
        <f>RES_hhdet_numvin!W45</f>
        <v>115509</v>
      </c>
      <c r="X79" s="52">
        <f>RES_hhdet_numvin!X45</f>
        <v>55621</v>
      </c>
      <c r="Y79" s="52">
        <f>RES_hhdet_numvin!Y45</f>
        <v>70412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9266</v>
      </c>
      <c r="S82" s="138">
        <f>RES_hhdet_numvin!S48</f>
        <v>39531</v>
      </c>
      <c r="T82" s="138">
        <f>RES_hhdet_numvin!T48</f>
        <v>65715</v>
      </c>
      <c r="U82" s="138">
        <f>RES_hhdet_numvin!U48</f>
        <v>80240</v>
      </c>
      <c r="V82" s="138">
        <f>RES_hhdet_numvin!V48</f>
        <v>109674</v>
      </c>
      <c r="W82" s="138">
        <f>RES_hhdet_numvin!W48</f>
        <v>95141</v>
      </c>
      <c r="X82" s="138">
        <f>RES_hhdet_numvin!X48</f>
        <v>85897</v>
      </c>
      <c r="Y82" s="138">
        <f>RES_hhdet_numvin!Y48</f>
        <v>166887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2248</v>
      </c>
      <c r="K84" s="138">
        <f>RES_hhdet_numvin!K50</f>
        <v>2668</v>
      </c>
      <c r="L84" s="138">
        <f>RES_hhdet_numvin!L50</f>
        <v>5904</v>
      </c>
      <c r="M84" s="138">
        <f>RES_hhdet_numvin!M50</f>
        <v>10203</v>
      </c>
      <c r="N84" s="138">
        <f>RES_hhdet_numvin!N50</f>
        <v>18700</v>
      </c>
      <c r="O84" s="138">
        <f>RES_hhdet_numvin!O50</f>
        <v>20929</v>
      </c>
      <c r="P84" s="138">
        <f>RES_hhdet_numvin!P50</f>
        <v>4352</v>
      </c>
      <c r="Q84" s="138">
        <f>RES_hhdet_numvin!Q50</f>
        <v>3185</v>
      </c>
      <c r="R84" s="138">
        <f>RES_hhdet_numvin!R50</f>
        <v>7365</v>
      </c>
      <c r="S84" s="138">
        <f>RES_hhdet_numvin!S50</f>
        <v>24370</v>
      </c>
      <c r="T84" s="138">
        <f>RES_hhdet_numvin!T50</f>
        <v>20226</v>
      </c>
      <c r="U84" s="138">
        <f>RES_hhdet_numvin!U50</f>
        <v>35923</v>
      </c>
      <c r="V84" s="138">
        <f>RES_hhdet_numvin!V50</f>
        <v>52591</v>
      </c>
      <c r="W84" s="138">
        <f>RES_hhdet_numvin!W50</f>
        <v>55779</v>
      </c>
      <c r="X84" s="138">
        <f>RES_hhdet_numvin!X50</f>
        <v>47152</v>
      </c>
      <c r="Y84" s="138">
        <f>RES_hhdet_numvin!Y50</f>
        <v>74145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91</v>
      </c>
      <c r="K85" s="138">
        <f>RES_hhdet_numvin!K51</f>
        <v>12</v>
      </c>
      <c r="L85" s="138">
        <f>RES_hhdet_numvin!L51</f>
        <v>88</v>
      </c>
      <c r="M85" s="138">
        <f>RES_hhdet_numvin!M51</f>
        <v>195</v>
      </c>
      <c r="N85" s="138">
        <f>RES_hhdet_numvin!N51</f>
        <v>399</v>
      </c>
      <c r="O85" s="138">
        <f>RES_hhdet_numvin!O51</f>
        <v>0</v>
      </c>
      <c r="P85" s="138">
        <f>RES_hhdet_numvin!P51</f>
        <v>0</v>
      </c>
      <c r="Q85" s="138">
        <f>RES_hhdet_numvin!Q51</f>
        <v>322</v>
      </c>
      <c r="R85" s="138">
        <f>RES_hhdet_numvin!R51</f>
        <v>0</v>
      </c>
      <c r="S85" s="138">
        <f>RES_hhdet_numvin!S51</f>
        <v>0</v>
      </c>
      <c r="T85" s="138">
        <f>RES_hhdet_numvin!T51</f>
        <v>704</v>
      </c>
      <c r="U85" s="138">
        <f>RES_hhdet_numvin!U51</f>
        <v>1287</v>
      </c>
      <c r="V85" s="138">
        <f>RES_hhdet_numvin!V51</f>
        <v>904</v>
      </c>
      <c r="W85" s="138">
        <f>RES_hhdet_numvin!W51</f>
        <v>867</v>
      </c>
      <c r="X85" s="138">
        <f>RES_hhdet_numvin!X51</f>
        <v>2699</v>
      </c>
      <c r="Y85" s="138">
        <f>RES_hhdet_numvin!Y51</f>
        <v>3436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16543</v>
      </c>
      <c r="S88" s="138">
        <f>RES_hhdet_numvin!S54</f>
        <v>38705</v>
      </c>
      <c r="T88" s="138">
        <f>RES_hhdet_numvin!T54</f>
        <v>32425</v>
      </c>
      <c r="U88" s="138">
        <f>RES_hhdet_numvin!U54</f>
        <v>79709</v>
      </c>
      <c r="V88" s="138">
        <f>RES_hhdet_numvin!V54</f>
        <v>59800</v>
      </c>
      <c r="W88" s="138">
        <f>RES_hhdet_numvin!W54</f>
        <v>32445</v>
      </c>
      <c r="X88" s="138">
        <f>RES_hhdet_numvin!X54</f>
        <v>0</v>
      </c>
      <c r="Y88" s="138">
        <f>RES_hhdet_numvin!Y54</f>
        <v>0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51382</v>
      </c>
      <c r="S89" s="138">
        <f>RES_hhdet_numvin!S55</f>
        <v>113807</v>
      </c>
      <c r="T89" s="138">
        <f>RES_hhdet_numvin!T55</f>
        <v>144649</v>
      </c>
      <c r="U89" s="138">
        <f>RES_hhdet_numvin!U55</f>
        <v>167647</v>
      </c>
      <c r="V89" s="138">
        <f>RES_hhdet_numvin!V55</f>
        <v>154605</v>
      </c>
      <c r="W89" s="138">
        <f>RES_hhdet_numvin!W55</f>
        <v>123514</v>
      </c>
      <c r="X89" s="138">
        <f>RES_hhdet_numvin!X55</f>
        <v>76459</v>
      </c>
      <c r="Y89" s="138">
        <f>RES_hhdet_numvin!Y55</f>
        <v>67985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8222</v>
      </c>
      <c r="S93" s="138">
        <f>RES_hhdet_numvin!S59</f>
        <v>30169</v>
      </c>
      <c r="T93" s="138">
        <f>RES_hhdet_numvin!T59</f>
        <v>55740</v>
      </c>
      <c r="U93" s="138">
        <f>RES_hhdet_numvin!U59</f>
        <v>85176</v>
      </c>
      <c r="V93" s="138">
        <f>RES_hhdet_numvin!V59</f>
        <v>71119</v>
      </c>
      <c r="W93" s="138">
        <f>RES_hhdet_numvin!W59</f>
        <v>46104</v>
      </c>
      <c r="X93" s="138">
        <f>RES_hhdet_numvin!X59</f>
        <v>22957</v>
      </c>
      <c r="Y93" s="138">
        <f>RES_hhdet_numvin!Y59</f>
        <v>27829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66004</v>
      </c>
      <c r="S94" s="39">
        <f>RES_hhdet_numvin!S60</f>
        <v>139119</v>
      </c>
      <c r="T94" s="39">
        <f>RES_hhdet_numvin!T60</f>
        <v>147692</v>
      </c>
      <c r="U94" s="39">
        <f>RES_hhdet_numvin!U60</f>
        <v>209558</v>
      </c>
      <c r="V94" s="39">
        <f>RES_hhdet_numvin!V60</f>
        <v>211185</v>
      </c>
      <c r="W94" s="39">
        <f>RES_hhdet_numvin!W60</f>
        <v>184357</v>
      </c>
      <c r="X94" s="39">
        <f>RES_hhdet_numvin!X60</f>
        <v>118881</v>
      </c>
      <c r="Y94" s="39">
        <f>RES_hhdet_numvin!Y60</f>
        <v>132307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2834.5491796898455</v>
      </c>
      <c r="C98" s="117">
        <f t="shared" si="12"/>
        <v>3038.8828408749036</v>
      </c>
      <c r="D98" s="117">
        <f t="shared" si="12"/>
        <v>3187.7455769069552</v>
      </c>
      <c r="E98" s="117">
        <f t="shared" si="12"/>
        <v>3724.0308775240305</v>
      </c>
      <c r="F98" s="117">
        <f t="shared" si="12"/>
        <v>3576.9515477563937</v>
      </c>
      <c r="G98" s="117">
        <f t="shared" si="12"/>
        <v>3623.3508973090356</v>
      </c>
      <c r="H98" s="117">
        <f t="shared" si="12"/>
        <v>3474.6028274524078</v>
      </c>
      <c r="I98" s="117">
        <f t="shared" si="12"/>
        <v>3153.4774864919327</v>
      </c>
      <c r="J98" s="117">
        <f t="shared" si="12"/>
        <v>3063.8709611445702</v>
      </c>
      <c r="K98" s="117">
        <f t="shared" si="12"/>
        <v>2679.1067427108442</v>
      </c>
      <c r="L98" s="117">
        <f t="shared" si="12"/>
        <v>2418.0071365276922</v>
      </c>
      <c r="M98" s="117">
        <f t="shared" si="12"/>
        <v>2998.4163068989296</v>
      </c>
      <c r="N98" s="117">
        <f t="shared" si="12"/>
        <v>2337.3618938518925</v>
      </c>
      <c r="O98" s="117">
        <f t="shared" si="12"/>
        <v>1338.7888632872503</v>
      </c>
      <c r="P98" s="117">
        <f t="shared" si="12"/>
        <v>1368.066756936219</v>
      </c>
      <c r="Q98" s="117">
        <f t="shared" si="12"/>
        <v>1773.2300876005988</v>
      </c>
      <c r="R98" s="117">
        <f t="shared" ref="R98:V98" si="13">R99+R102+R104+R113</f>
        <v>1581.1007374614321</v>
      </c>
      <c r="S98" s="117">
        <f t="shared" si="13"/>
        <v>1546.652679836606</v>
      </c>
      <c r="T98" s="117">
        <f t="shared" si="13"/>
        <v>1302.0212379977204</v>
      </c>
      <c r="U98" s="117">
        <f t="shared" si="13"/>
        <v>1451.3288791673106</v>
      </c>
      <c r="V98" s="117">
        <f t="shared" si="13"/>
        <v>1595.487720490152</v>
      </c>
      <c r="W98" s="117">
        <f t="shared" ref="W98:Y98" si="14">W99+W102+W104+W113</f>
        <v>1421.0314060504181</v>
      </c>
      <c r="X98" s="117">
        <f t="shared" si="14"/>
        <v>1534.5713367802359</v>
      </c>
      <c r="Y98" s="117">
        <f t="shared" si="14"/>
        <v>1114.040616282173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2259.2773764652597</v>
      </c>
      <c r="C99" s="122">
        <f t="shared" si="15"/>
        <v>2449.9295469237954</v>
      </c>
      <c r="D99" s="122">
        <f t="shared" si="15"/>
        <v>2575.558585407492</v>
      </c>
      <c r="E99" s="122">
        <f t="shared" si="15"/>
        <v>3086.8671325928372</v>
      </c>
      <c r="F99" s="122">
        <f t="shared" si="15"/>
        <v>2935.9046167063889</v>
      </c>
      <c r="G99" s="122">
        <f t="shared" si="15"/>
        <v>3009.4496160213048</v>
      </c>
      <c r="H99" s="122">
        <f t="shared" si="15"/>
        <v>2864.8056977945075</v>
      </c>
      <c r="I99" s="122">
        <f t="shared" si="15"/>
        <v>2558.3266567579608</v>
      </c>
      <c r="J99" s="122">
        <f t="shared" si="15"/>
        <v>2465.3814819156842</v>
      </c>
      <c r="K99" s="122">
        <f t="shared" si="15"/>
        <v>2095.2705343566722</v>
      </c>
      <c r="L99" s="122">
        <f t="shared" si="15"/>
        <v>1861.6968812820533</v>
      </c>
      <c r="M99" s="122">
        <f t="shared" si="15"/>
        <v>2491.7981229819002</v>
      </c>
      <c r="N99" s="122">
        <f t="shared" si="15"/>
        <v>1848.4636809001986</v>
      </c>
      <c r="O99" s="122">
        <f t="shared" si="15"/>
        <v>885.38008566249516</v>
      </c>
      <c r="P99" s="122">
        <f t="shared" si="15"/>
        <v>920.52690790583972</v>
      </c>
      <c r="Q99" s="122">
        <f t="shared" si="15"/>
        <v>1338.8580539816112</v>
      </c>
      <c r="R99" s="122">
        <f t="shared" ref="R99:V99" si="16">SUM(R100:R101)</f>
        <v>1142.499424410619</v>
      </c>
      <c r="S99" s="122">
        <f t="shared" si="16"/>
        <v>1133.3566961392185</v>
      </c>
      <c r="T99" s="122">
        <f t="shared" si="16"/>
        <v>922.48231402688771</v>
      </c>
      <c r="U99" s="122">
        <f t="shared" si="16"/>
        <v>1038.6462940020804</v>
      </c>
      <c r="V99" s="122">
        <f t="shared" si="16"/>
        <v>1172.8875913754798</v>
      </c>
      <c r="W99" s="122">
        <f t="shared" ref="W99:Y99" si="17">SUM(W100:W101)</f>
        <v>995.1224562288528</v>
      </c>
      <c r="X99" s="122">
        <f t="shared" si="17"/>
        <v>1113.620040530385</v>
      </c>
      <c r="Y99" s="122">
        <f t="shared" si="17"/>
        <v>726.30854412474264</v>
      </c>
      <c r="DA99" s="130" t="s">
        <v>1611</v>
      </c>
    </row>
    <row r="100" spans="1:105" ht="12" customHeight="1" x14ac:dyDescent="0.25">
      <c r="A100" s="97" t="s">
        <v>211</v>
      </c>
      <c r="B100" s="98">
        <v>2236.9438733982015</v>
      </c>
      <c r="C100" s="98">
        <v>2426.4702489738961</v>
      </c>
      <c r="D100" s="98">
        <v>2549.9042063911388</v>
      </c>
      <c r="E100" s="98">
        <v>3057.5630324201147</v>
      </c>
      <c r="F100" s="98">
        <v>2905.8927289319472</v>
      </c>
      <c r="G100" s="98">
        <v>2978.8626232619495</v>
      </c>
      <c r="H100" s="98">
        <v>2836.2046274852382</v>
      </c>
      <c r="I100" s="98">
        <v>2534.150975561216</v>
      </c>
      <c r="J100" s="98">
        <v>2441.7255016230333</v>
      </c>
      <c r="K100" s="98">
        <v>2073.8945010096468</v>
      </c>
      <c r="L100" s="98">
        <v>1843.4786109459117</v>
      </c>
      <c r="M100" s="98">
        <v>2467.0797065018514</v>
      </c>
      <c r="N100" s="98">
        <v>1831.7450769148261</v>
      </c>
      <c r="O100" s="98">
        <v>876.31134717483303</v>
      </c>
      <c r="P100" s="98">
        <v>910.71903113136011</v>
      </c>
      <c r="Q100" s="98">
        <v>1325.3104901117783</v>
      </c>
      <c r="R100" s="98">
        <v>1130.8269968117077</v>
      </c>
      <c r="S100" s="98">
        <v>1121.498246871118</v>
      </c>
      <c r="T100" s="98">
        <v>912.59416260628564</v>
      </c>
      <c r="U100" s="98">
        <v>1027.1680185344412</v>
      </c>
      <c r="V100" s="98">
        <v>1159.604638098222</v>
      </c>
      <c r="W100" s="98">
        <v>983.64835674023095</v>
      </c>
      <c r="X100" s="98">
        <v>1100.5859749689503</v>
      </c>
      <c r="Y100" s="98">
        <v>717.65729435368428</v>
      </c>
      <c r="DA100" s="63" t="s">
        <v>1612</v>
      </c>
    </row>
    <row r="101" spans="1:105" ht="12" customHeight="1" x14ac:dyDescent="0.25">
      <c r="A101" s="97" t="s">
        <v>53</v>
      </c>
      <c r="B101" s="98">
        <v>22.333503067058366</v>
      </c>
      <c r="C101" s="98">
        <v>23.459297949899437</v>
      </c>
      <c r="D101" s="98">
        <v>25.654379016353367</v>
      </c>
      <c r="E101" s="98">
        <v>29.304100172722436</v>
      </c>
      <c r="F101" s="98">
        <v>30.01188777444159</v>
      </c>
      <c r="G101" s="98">
        <v>30.586992759355155</v>
      </c>
      <c r="H101" s="98">
        <v>28.601070309269073</v>
      </c>
      <c r="I101" s="98">
        <v>24.175681196744989</v>
      </c>
      <c r="J101" s="98">
        <v>23.655980292650966</v>
      </c>
      <c r="K101" s="98">
        <v>21.376033347025409</v>
      </c>
      <c r="L101" s="98">
        <v>18.218270336141593</v>
      </c>
      <c r="M101" s="98">
        <v>24.718416480048653</v>
      </c>
      <c r="N101" s="98">
        <v>16.718603985372521</v>
      </c>
      <c r="O101" s="98">
        <v>9.0687384876621735</v>
      </c>
      <c r="P101" s="98">
        <v>9.8078767744796274</v>
      </c>
      <c r="Q101" s="98">
        <v>13.547563869832786</v>
      </c>
      <c r="R101" s="98">
        <v>11.672427598911419</v>
      </c>
      <c r="S101" s="98">
        <v>11.858449268100376</v>
      </c>
      <c r="T101" s="98">
        <v>9.8881514206020622</v>
      </c>
      <c r="U101" s="98">
        <v>11.478275467639143</v>
      </c>
      <c r="V101" s="98">
        <v>13.282953277257722</v>
      </c>
      <c r="W101" s="98">
        <v>11.474099488621837</v>
      </c>
      <c r="X101" s="98">
        <v>13.034065561434884</v>
      </c>
      <c r="Y101" s="98">
        <v>8.6512497710583656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46.946317999677497</v>
      </c>
      <c r="C102" s="122">
        <f t="shared" si="18"/>
        <v>61.607334117711574</v>
      </c>
      <c r="D102" s="122">
        <f t="shared" si="18"/>
        <v>51.185715054710712</v>
      </c>
      <c r="E102" s="122">
        <f t="shared" si="18"/>
        <v>74.577659437526194</v>
      </c>
      <c r="F102" s="122">
        <f t="shared" si="18"/>
        <v>48.207654831022381</v>
      </c>
      <c r="G102" s="122">
        <f t="shared" si="18"/>
        <v>52.838866037112631</v>
      </c>
      <c r="H102" s="122">
        <f t="shared" si="18"/>
        <v>61.831930505692078</v>
      </c>
      <c r="I102" s="122">
        <f t="shared" si="18"/>
        <v>85.630542292814795</v>
      </c>
      <c r="J102" s="122">
        <f t="shared" si="18"/>
        <v>80.85375811668132</v>
      </c>
      <c r="K102" s="122">
        <f t="shared" si="18"/>
        <v>52.214020850482122</v>
      </c>
      <c r="L102" s="122">
        <f t="shared" si="18"/>
        <v>66.93516178179928</v>
      </c>
      <c r="M102" s="122">
        <f t="shared" si="18"/>
        <v>57.905245519031617</v>
      </c>
      <c r="N102" s="122">
        <f t="shared" si="18"/>
        <v>86.286680404895051</v>
      </c>
      <c r="O102" s="122">
        <f t="shared" si="18"/>
        <v>47.794195266397487</v>
      </c>
      <c r="P102" s="122">
        <f t="shared" si="18"/>
        <v>38.523989628963079</v>
      </c>
      <c r="Q102" s="122">
        <f t="shared" si="18"/>
        <v>49.855882507882214</v>
      </c>
      <c r="R102" s="122">
        <f t="shared" si="18"/>
        <v>57.56582411340046</v>
      </c>
      <c r="S102" s="122">
        <f t="shared" si="18"/>
        <v>59.197571756390921</v>
      </c>
      <c r="T102" s="122">
        <f t="shared" si="18"/>
        <v>42.560045800539299</v>
      </c>
      <c r="U102" s="122">
        <f t="shared" si="18"/>
        <v>61.321000562754641</v>
      </c>
      <c r="V102" s="122">
        <f t="shared" si="18"/>
        <v>56.446116359826036</v>
      </c>
      <c r="W102" s="122">
        <f t="shared" si="18"/>
        <v>53.981443170250984</v>
      </c>
      <c r="X102" s="122">
        <f t="shared" si="18"/>
        <v>47.643796500968442</v>
      </c>
      <c r="Y102" s="122">
        <f t="shared" si="18"/>
        <v>57.55315081990306</v>
      </c>
      <c r="DA102" s="130" t="s">
        <v>1614</v>
      </c>
    </row>
    <row r="103" spans="1:105" ht="12" customHeight="1" x14ac:dyDescent="0.25">
      <c r="A103" s="97" t="s">
        <v>53</v>
      </c>
      <c r="B103" s="98">
        <v>46.946317999677497</v>
      </c>
      <c r="C103" s="98">
        <v>61.607334117711574</v>
      </c>
      <c r="D103" s="98">
        <v>51.185715054710712</v>
      </c>
      <c r="E103" s="98">
        <v>74.577659437526194</v>
      </c>
      <c r="F103" s="98">
        <v>48.207654831022381</v>
      </c>
      <c r="G103" s="98">
        <v>52.838866037112631</v>
      </c>
      <c r="H103" s="98">
        <v>61.831930505692078</v>
      </c>
      <c r="I103" s="98">
        <v>85.630542292814795</v>
      </c>
      <c r="J103" s="98">
        <v>80.85375811668132</v>
      </c>
      <c r="K103" s="98">
        <v>52.214020850482122</v>
      </c>
      <c r="L103" s="98">
        <v>66.93516178179928</v>
      </c>
      <c r="M103" s="98">
        <v>57.905245519031617</v>
      </c>
      <c r="N103" s="98">
        <v>86.286680404895051</v>
      </c>
      <c r="O103" s="98">
        <v>47.794195266397487</v>
      </c>
      <c r="P103" s="98">
        <v>38.523989628963079</v>
      </c>
      <c r="Q103" s="98">
        <v>49.855882507882214</v>
      </c>
      <c r="R103" s="98">
        <v>57.56582411340046</v>
      </c>
      <c r="S103" s="98">
        <v>59.197571756390921</v>
      </c>
      <c r="T103" s="98">
        <v>42.560045800539299</v>
      </c>
      <c r="U103" s="98">
        <v>61.321000562754641</v>
      </c>
      <c r="V103" s="98">
        <v>56.446116359826036</v>
      </c>
      <c r="W103" s="98">
        <v>53.981443170250984</v>
      </c>
      <c r="X103" s="98">
        <v>47.643796500968442</v>
      </c>
      <c r="Y103" s="98">
        <v>57.55315081990306</v>
      </c>
      <c r="DA103" s="63" t="s">
        <v>1615</v>
      </c>
    </row>
    <row r="104" spans="1:105" ht="12" customHeight="1" x14ac:dyDescent="0.25">
      <c r="A104" s="121" t="s">
        <v>55</v>
      </c>
      <c r="B104" s="122">
        <v>374.02277675855453</v>
      </c>
      <c r="C104" s="122">
        <v>374.49084689577842</v>
      </c>
      <c r="D104" s="122">
        <v>385.8321327960756</v>
      </c>
      <c r="E104" s="122">
        <v>391.11196808249736</v>
      </c>
      <c r="F104" s="122">
        <v>405.97924986670711</v>
      </c>
      <c r="G104" s="122">
        <v>383.42103848544627</v>
      </c>
      <c r="H104" s="122">
        <v>373.0443664547239</v>
      </c>
      <c r="I104" s="122">
        <v>349.9649167269688</v>
      </c>
      <c r="J104" s="122">
        <v>361.95847734803431</v>
      </c>
      <c r="K104" s="122">
        <v>372.41146340009288</v>
      </c>
      <c r="L104" s="122">
        <v>343.42268492089386</v>
      </c>
      <c r="M104" s="122">
        <v>319.96701791227616</v>
      </c>
      <c r="N104" s="122">
        <v>284.93802868178329</v>
      </c>
      <c r="O104" s="122">
        <v>277.63736693199399</v>
      </c>
      <c r="P104" s="122">
        <v>280.49617040117568</v>
      </c>
      <c r="Q104" s="122">
        <v>267.32873277856936</v>
      </c>
      <c r="R104" s="122">
        <v>264.66996954429192</v>
      </c>
      <c r="S104" s="122">
        <v>242.28217343893095</v>
      </c>
      <c r="T104" s="122">
        <v>225.12206140332466</v>
      </c>
      <c r="U104" s="122">
        <v>232.59752646413611</v>
      </c>
      <c r="V104" s="122">
        <v>229.84517587953115</v>
      </c>
      <c r="W104" s="122">
        <v>242.99113466281551</v>
      </c>
      <c r="X104" s="122">
        <v>250.30449088846069</v>
      </c>
      <c r="Y104" s="122">
        <v>231.54835923334247</v>
      </c>
      <c r="DA104" s="130" t="s">
        <v>1616</v>
      </c>
    </row>
    <row r="105" spans="1:105" ht="12" customHeight="1" x14ac:dyDescent="0.25">
      <c r="A105" s="97" t="s">
        <v>138</v>
      </c>
      <c r="B105" s="98">
        <v>128.22741807264799</v>
      </c>
      <c r="C105" s="98">
        <v>125.65623826200101</v>
      </c>
      <c r="D105" s="98">
        <v>120.25667838673188</v>
      </c>
      <c r="E105" s="98">
        <v>121.03511797718986</v>
      </c>
      <c r="F105" s="98">
        <v>114.51977332328866</v>
      </c>
      <c r="G105" s="98">
        <v>104.21762208146647</v>
      </c>
      <c r="H105" s="98">
        <v>97.025451495505251</v>
      </c>
      <c r="I105" s="98">
        <v>86.733069398696216</v>
      </c>
      <c r="J105" s="98">
        <v>88.7288846944721</v>
      </c>
      <c r="K105" s="98">
        <v>83.978322819491297</v>
      </c>
      <c r="L105" s="98">
        <v>74.284360871384422</v>
      </c>
      <c r="M105" s="98">
        <v>72.360446279326922</v>
      </c>
      <c r="N105" s="98">
        <v>64.645791956651678</v>
      </c>
      <c r="O105" s="98">
        <v>51.50809778986428</v>
      </c>
      <c r="P105" s="98">
        <v>53.717365696294429</v>
      </c>
      <c r="Q105" s="98">
        <v>59.326583729459415</v>
      </c>
      <c r="R105" s="98">
        <v>58.423825673510372</v>
      </c>
      <c r="S105" s="98">
        <v>43.2574698914732</v>
      </c>
      <c r="T105" s="98">
        <v>42.120542165164579</v>
      </c>
      <c r="U105" s="98">
        <v>45.847964200720078</v>
      </c>
      <c r="V105" s="98">
        <v>44.298450661216968</v>
      </c>
      <c r="W105" s="98">
        <v>51.626053640110854</v>
      </c>
      <c r="X105" s="98">
        <v>67.498196928121729</v>
      </c>
      <c r="Y105" s="98">
        <v>70.730425867124083</v>
      </c>
      <c r="DA105" s="63" t="s">
        <v>1617</v>
      </c>
    </row>
    <row r="106" spans="1:105" ht="12" customHeight="1" x14ac:dyDescent="0.25">
      <c r="A106" s="97" t="s">
        <v>137</v>
      </c>
      <c r="B106" s="98">
        <v>0.98685962514054715</v>
      </c>
      <c r="C106" s="98">
        <v>1.0057916659577759</v>
      </c>
      <c r="D106" s="98">
        <v>0.92753186714825853</v>
      </c>
      <c r="E106" s="98">
        <v>0.96531006520334328</v>
      </c>
      <c r="F106" s="98">
        <v>0.89553072225126296</v>
      </c>
      <c r="G106" s="98">
        <v>0.81382740547532562</v>
      </c>
      <c r="H106" s="98">
        <v>0.72629074140525152</v>
      </c>
      <c r="I106" s="98">
        <v>0.70990228177032999</v>
      </c>
      <c r="J106" s="98">
        <v>0.86814278733272388</v>
      </c>
      <c r="K106" s="98">
        <v>0.80538803592015173</v>
      </c>
      <c r="L106" s="98">
        <v>0.73458148760649689</v>
      </c>
      <c r="M106" s="98">
        <v>0.76303145705051101</v>
      </c>
      <c r="N106" s="98">
        <v>0.73024333067999725</v>
      </c>
      <c r="O106" s="98">
        <v>0.54445814262978243</v>
      </c>
      <c r="P106" s="98">
        <v>0.5626438114718042</v>
      </c>
      <c r="Q106" s="98">
        <v>0.6877686995915987</v>
      </c>
      <c r="R106" s="98">
        <v>0.68554847050202561</v>
      </c>
      <c r="S106" s="98">
        <v>0.47691239215062609</v>
      </c>
      <c r="T106" s="98">
        <v>0.50761333522009877</v>
      </c>
      <c r="U106" s="98">
        <v>0.62827822320458648</v>
      </c>
      <c r="V106" s="98">
        <v>0.59617911852537886</v>
      </c>
      <c r="W106" s="98">
        <v>0.69563936216970368</v>
      </c>
      <c r="X106" s="98">
        <v>1.1978073920980175</v>
      </c>
      <c r="Y106" s="98">
        <v>1.4941006432735553</v>
      </c>
      <c r="DA106" s="63" t="s">
        <v>1618</v>
      </c>
    </row>
    <row r="107" spans="1:105" ht="12" customHeight="1" x14ac:dyDescent="0.25">
      <c r="A107" s="100" t="s">
        <v>211</v>
      </c>
      <c r="B107" s="101">
        <v>0.34418574325188589</v>
      </c>
      <c r="C107" s="101">
        <v>0.34797536083504838</v>
      </c>
      <c r="D107" s="101">
        <v>0.32733534250735496</v>
      </c>
      <c r="E107" s="101">
        <v>0.33091237139722435</v>
      </c>
      <c r="F107" s="101">
        <v>0.31449688491997257</v>
      </c>
      <c r="G107" s="101">
        <v>0.3151974768765895</v>
      </c>
      <c r="H107" s="101">
        <v>0.25607751108863042</v>
      </c>
      <c r="I107" s="101">
        <v>0.24905908135930943</v>
      </c>
      <c r="J107" s="101">
        <v>0.2994399937574666</v>
      </c>
      <c r="K107" s="101">
        <v>0.27661727146402365</v>
      </c>
      <c r="L107" s="101">
        <v>0.25078570635039327</v>
      </c>
      <c r="M107" s="101">
        <v>0.25606389981961347</v>
      </c>
      <c r="N107" s="101">
        <v>0.20792734520366887</v>
      </c>
      <c r="O107" s="101">
        <v>0.16378805335987223</v>
      </c>
      <c r="P107" s="101">
        <v>0.16661263064296095</v>
      </c>
      <c r="Q107" s="101">
        <v>0.19620216907875543</v>
      </c>
      <c r="R107" s="101">
        <v>0.21607347350899311</v>
      </c>
      <c r="S107" s="101">
        <v>0.14634686595485313</v>
      </c>
      <c r="T107" s="101">
        <v>0.13860563267625686</v>
      </c>
      <c r="U107" s="101">
        <v>0.15349275924938216</v>
      </c>
      <c r="V107" s="101">
        <v>0.12829559137786722</v>
      </c>
      <c r="W107" s="101">
        <v>0.17606253453331872</v>
      </c>
      <c r="X107" s="101">
        <v>0.31402242794967855</v>
      </c>
      <c r="Y107" s="101">
        <v>0.32044830885789199</v>
      </c>
      <c r="DA107" s="131" t="s">
        <v>1619</v>
      </c>
    </row>
    <row r="108" spans="1:105" ht="12" customHeight="1" x14ac:dyDescent="0.25">
      <c r="A108" s="103" t="s">
        <v>52</v>
      </c>
      <c r="B108" s="104">
        <v>0.64267388188866126</v>
      </c>
      <c r="C108" s="104">
        <v>0.65781630512272748</v>
      </c>
      <c r="D108" s="104">
        <v>0.60019652464090356</v>
      </c>
      <c r="E108" s="104">
        <v>0.63439769380611888</v>
      </c>
      <c r="F108" s="104">
        <v>0.58103383733129033</v>
      </c>
      <c r="G108" s="104">
        <v>0.49862992859873617</v>
      </c>
      <c r="H108" s="104">
        <v>0.4702132303166211</v>
      </c>
      <c r="I108" s="104">
        <v>0.4608432004110205</v>
      </c>
      <c r="J108" s="104">
        <v>0.56870279357525733</v>
      </c>
      <c r="K108" s="104">
        <v>0.52877076445612803</v>
      </c>
      <c r="L108" s="104">
        <v>0.48379578125610367</v>
      </c>
      <c r="M108" s="104">
        <v>0.50696755723089748</v>
      </c>
      <c r="N108" s="104">
        <v>0.5223159854763284</v>
      </c>
      <c r="O108" s="104">
        <v>0.38067008926991019</v>
      </c>
      <c r="P108" s="104">
        <v>0.3960311808288432</v>
      </c>
      <c r="Q108" s="104">
        <v>0.49156653051284327</v>
      </c>
      <c r="R108" s="104">
        <v>0.46947499699303252</v>
      </c>
      <c r="S108" s="104">
        <v>0.33056552619577295</v>
      </c>
      <c r="T108" s="104">
        <v>0.36900770254384191</v>
      </c>
      <c r="U108" s="104">
        <v>0.47478546395520427</v>
      </c>
      <c r="V108" s="104">
        <v>0.46788352714751169</v>
      </c>
      <c r="W108" s="104">
        <v>0.51957682763638491</v>
      </c>
      <c r="X108" s="104">
        <v>0.88378496414833885</v>
      </c>
      <c r="Y108" s="104">
        <v>1.1736523344156633</v>
      </c>
      <c r="DA108" s="132" t="s">
        <v>1620</v>
      </c>
    </row>
    <row r="109" spans="1:105" ht="12" customHeight="1" x14ac:dyDescent="0.25">
      <c r="A109" s="106" t="s">
        <v>122</v>
      </c>
      <c r="B109" s="101">
        <v>110.5445503161955</v>
      </c>
      <c r="C109" s="101">
        <v>109.69159365898008</v>
      </c>
      <c r="D109" s="101">
        <v>120.50974078573324</v>
      </c>
      <c r="E109" s="101">
        <v>120.68009911993418</v>
      </c>
      <c r="F109" s="101">
        <v>135.86251141159619</v>
      </c>
      <c r="G109" s="101">
        <v>129.57496897656534</v>
      </c>
      <c r="H109" s="101">
        <v>127.96418079424221</v>
      </c>
      <c r="I109" s="101">
        <v>112.75305264901844</v>
      </c>
      <c r="J109" s="101">
        <v>105.94715396922211</v>
      </c>
      <c r="K109" s="101">
        <v>109.59270654989069</v>
      </c>
      <c r="L109" s="101">
        <v>96.921929843623985</v>
      </c>
      <c r="M109" s="101">
        <v>88.362244995508945</v>
      </c>
      <c r="N109" s="101">
        <v>77.950471296591161</v>
      </c>
      <c r="O109" s="101">
        <v>82.147308986908371</v>
      </c>
      <c r="P109" s="101">
        <v>83.827130982285382</v>
      </c>
      <c r="Q109" s="101">
        <v>77.275691521419574</v>
      </c>
      <c r="R109" s="101">
        <v>75.90242376683868</v>
      </c>
      <c r="S109" s="101">
        <v>69.561002025787204</v>
      </c>
      <c r="T109" s="101">
        <v>58.844752973707031</v>
      </c>
      <c r="U109" s="101">
        <v>59.478975805048869</v>
      </c>
      <c r="V109" s="101">
        <v>57.586139546305944</v>
      </c>
      <c r="W109" s="101">
        <v>56.282181049234723</v>
      </c>
      <c r="X109" s="101">
        <v>50.76757893797965</v>
      </c>
      <c r="Y109" s="101">
        <v>42.708302334140889</v>
      </c>
      <c r="DA109" s="131" t="s">
        <v>1621</v>
      </c>
    </row>
    <row r="110" spans="1:105" ht="12" customHeight="1" x14ac:dyDescent="0.25">
      <c r="A110" s="107" t="s">
        <v>121</v>
      </c>
      <c r="B110" s="104">
        <v>134.26394874457048</v>
      </c>
      <c r="C110" s="104">
        <v>138.13722330883957</v>
      </c>
      <c r="D110" s="104">
        <v>144.13818175646225</v>
      </c>
      <c r="E110" s="104">
        <v>148.43144092016996</v>
      </c>
      <c r="F110" s="104">
        <v>154.70143440957099</v>
      </c>
      <c r="G110" s="104">
        <v>148.81462002193913</v>
      </c>
      <c r="H110" s="104">
        <v>147.32844342357117</v>
      </c>
      <c r="I110" s="104">
        <v>149.7688923974838</v>
      </c>
      <c r="J110" s="104">
        <v>166.41429589700741</v>
      </c>
      <c r="K110" s="104">
        <v>178.03504599479075</v>
      </c>
      <c r="L110" s="104">
        <v>171.48181271827897</v>
      </c>
      <c r="M110" s="104">
        <v>158.48129518038979</v>
      </c>
      <c r="N110" s="104">
        <v>141.61152209786047</v>
      </c>
      <c r="O110" s="104">
        <v>143.43750201259155</v>
      </c>
      <c r="P110" s="104">
        <v>142.38902991112406</v>
      </c>
      <c r="Q110" s="104">
        <v>130.03868882809874</v>
      </c>
      <c r="R110" s="104">
        <v>129.65817163344087</v>
      </c>
      <c r="S110" s="104">
        <v>128.98678912951993</v>
      </c>
      <c r="T110" s="104">
        <v>123.64915292923297</v>
      </c>
      <c r="U110" s="104">
        <v>126.64230823516257</v>
      </c>
      <c r="V110" s="104">
        <v>127.36440655348288</v>
      </c>
      <c r="W110" s="104">
        <v>134.38726061130023</v>
      </c>
      <c r="X110" s="104">
        <v>130.84090763026131</v>
      </c>
      <c r="Y110" s="104">
        <v>116.61553038880393</v>
      </c>
      <c r="DA110" s="132" t="s">
        <v>1622</v>
      </c>
    </row>
    <row r="111" spans="1:105" ht="12" customHeight="1" x14ac:dyDescent="0.25">
      <c r="A111" s="108" t="s">
        <v>53</v>
      </c>
      <c r="B111" s="98">
        <v>40.204252926839175</v>
      </c>
      <c r="C111" s="98">
        <v>40.822495349465768</v>
      </c>
      <c r="D111" s="98">
        <v>43.353488453619136</v>
      </c>
      <c r="E111" s="98">
        <v>43.10231115851424</v>
      </c>
      <c r="F111" s="98">
        <v>45.596025836150737</v>
      </c>
      <c r="G111" s="98">
        <v>48.666549088373465</v>
      </c>
      <c r="H111" s="98">
        <v>43.706023617589892</v>
      </c>
      <c r="I111" s="98">
        <v>44.74806084544641</v>
      </c>
      <c r="J111" s="98">
        <v>48.835323442174946</v>
      </c>
      <c r="K111" s="98">
        <v>52.50481173299967</v>
      </c>
      <c r="L111" s="98">
        <v>50.75465676527859</v>
      </c>
      <c r="M111" s="98">
        <v>45.865793627854487</v>
      </c>
      <c r="N111" s="98">
        <v>34.664396010376393</v>
      </c>
      <c r="O111" s="98">
        <v>37.75057940993284</v>
      </c>
      <c r="P111" s="98">
        <v>36.569386816809605</v>
      </c>
      <c r="Q111" s="98">
        <v>31.792086269579752</v>
      </c>
      <c r="R111" s="98">
        <v>34.722236948855929</v>
      </c>
      <c r="S111" s="98">
        <v>34.05033219278782</v>
      </c>
      <c r="T111" s="98">
        <v>29.679445749662058</v>
      </c>
      <c r="U111" s="98">
        <v>27.379947601977911</v>
      </c>
      <c r="V111" s="98">
        <v>25.606436070295974</v>
      </c>
      <c r="W111" s="98">
        <v>32.250742429318009</v>
      </c>
      <c r="X111" s="98">
        <v>31.537100654947828</v>
      </c>
      <c r="Y111" s="98">
        <v>23.09538906208893</v>
      </c>
      <c r="DA111" s="63" t="s">
        <v>1623</v>
      </c>
    </row>
    <row r="112" spans="1:105" ht="12" customHeight="1" x14ac:dyDescent="0.25">
      <c r="A112" s="108" t="s">
        <v>52</v>
      </c>
      <c r="B112" s="98">
        <v>94.059695817731296</v>
      </c>
      <c r="C112" s="98">
        <v>97.314727959373798</v>
      </c>
      <c r="D112" s="98">
        <v>100.78469330284311</v>
      </c>
      <c r="E112" s="98">
        <v>105.32912976165572</v>
      </c>
      <c r="F112" s="98">
        <v>109.10540857342026</v>
      </c>
      <c r="G112" s="98">
        <v>100.14807093356566</v>
      </c>
      <c r="H112" s="98">
        <v>103.62241980598129</v>
      </c>
      <c r="I112" s="98">
        <v>105.02083155203739</v>
      </c>
      <c r="J112" s="98">
        <v>117.57897245483247</v>
      </c>
      <c r="K112" s="98">
        <v>125.53023426179108</v>
      </c>
      <c r="L112" s="98">
        <v>120.72715595300039</v>
      </c>
      <c r="M112" s="98">
        <v>112.61550155253532</v>
      </c>
      <c r="N112" s="98">
        <v>106.94712608748407</v>
      </c>
      <c r="O112" s="98">
        <v>105.68692260265873</v>
      </c>
      <c r="P112" s="98">
        <v>105.81964309431446</v>
      </c>
      <c r="Q112" s="98">
        <v>98.246602558518987</v>
      </c>
      <c r="R112" s="98">
        <v>94.93593468458495</v>
      </c>
      <c r="S112" s="98">
        <v>94.936456936732114</v>
      </c>
      <c r="T112" s="98">
        <v>93.969707179570904</v>
      </c>
      <c r="U112" s="98">
        <v>99.262360633184656</v>
      </c>
      <c r="V112" s="98">
        <v>101.75797048318691</v>
      </c>
      <c r="W112" s="98">
        <v>102.13651818198223</v>
      </c>
      <c r="X112" s="98">
        <v>99.303806975313492</v>
      </c>
      <c r="Y112" s="98">
        <v>93.520141326715006</v>
      </c>
      <c r="DA112" s="63" t="s">
        <v>1624</v>
      </c>
    </row>
    <row r="113" spans="1:105" ht="12" customHeight="1" x14ac:dyDescent="0.25">
      <c r="A113" s="121" t="s">
        <v>54</v>
      </c>
      <c r="B113" s="122">
        <v>154.30270846635412</v>
      </c>
      <c r="C113" s="122">
        <v>152.85511293761837</v>
      </c>
      <c r="D113" s="122">
        <v>175.16914364867662</v>
      </c>
      <c r="E113" s="122">
        <v>171.47411741117023</v>
      </c>
      <c r="F113" s="122">
        <v>186.86002635227527</v>
      </c>
      <c r="G113" s="122">
        <v>177.64137676517208</v>
      </c>
      <c r="H113" s="122">
        <v>174.9208326974844</v>
      </c>
      <c r="I113" s="122">
        <v>159.55537071418809</v>
      </c>
      <c r="J113" s="122">
        <v>155.67724376417053</v>
      </c>
      <c r="K113" s="122">
        <v>159.21072410359687</v>
      </c>
      <c r="L113" s="122">
        <v>145.95240854294562</v>
      </c>
      <c r="M113" s="122">
        <v>128.74592048572126</v>
      </c>
      <c r="N113" s="122">
        <v>117.67350386501531</v>
      </c>
      <c r="O113" s="122">
        <v>127.97721542636343</v>
      </c>
      <c r="P113" s="122">
        <v>128.51968900024059</v>
      </c>
      <c r="Q113" s="122">
        <v>117.18741833253632</v>
      </c>
      <c r="R113" s="122">
        <v>116.36551939312093</v>
      </c>
      <c r="S113" s="122">
        <v>111.81623850206576</v>
      </c>
      <c r="T113" s="122">
        <v>111.85681676696872</v>
      </c>
      <c r="U113" s="122">
        <v>118.76405813833956</v>
      </c>
      <c r="V113" s="122">
        <v>136.30883687531517</v>
      </c>
      <c r="W113" s="122">
        <v>128.93637198849893</v>
      </c>
      <c r="X113" s="122">
        <v>123.0030088604218</v>
      </c>
      <c r="Y113" s="122">
        <v>98.630562104184861</v>
      </c>
      <c r="DA113" s="130" t="s">
        <v>1625</v>
      </c>
    </row>
    <row r="114" spans="1:105" ht="12" customHeight="1" x14ac:dyDescent="0.25">
      <c r="A114" s="97" t="s">
        <v>50</v>
      </c>
      <c r="B114" s="98">
        <v>8.3563881358337131</v>
      </c>
      <c r="C114" s="98">
        <v>8.1738664815308972</v>
      </c>
      <c r="D114" s="98">
        <v>8.1099702687736031</v>
      </c>
      <c r="E114" s="98">
        <v>7.4983612350205879</v>
      </c>
      <c r="F114" s="98">
        <v>8.3127262504411323</v>
      </c>
      <c r="G114" s="98">
        <v>7.4311451575524163</v>
      </c>
      <c r="H114" s="98">
        <v>7.2557866989126003</v>
      </c>
      <c r="I114" s="98">
        <v>7.4537778650699238</v>
      </c>
      <c r="J114" s="98">
        <v>7.7328747971500782</v>
      </c>
      <c r="K114" s="98">
        <v>6.9069147845960357</v>
      </c>
      <c r="L114" s="98">
        <v>8.5286055475702849</v>
      </c>
      <c r="M114" s="98">
        <v>7.8174272444435058</v>
      </c>
      <c r="N114" s="98">
        <v>2.5300360743816062</v>
      </c>
      <c r="O114" s="98">
        <v>12.184077918641858</v>
      </c>
      <c r="P114" s="98">
        <v>13.772197597593497</v>
      </c>
      <c r="Q114" s="98">
        <v>12.469564721248414</v>
      </c>
      <c r="R114" s="98">
        <v>12.555535067647916</v>
      </c>
      <c r="S114" s="98">
        <v>14.971935776769772</v>
      </c>
      <c r="T114" s="98">
        <v>22.762014387304532</v>
      </c>
      <c r="U114" s="98">
        <v>30.01304840304941</v>
      </c>
      <c r="V114" s="98">
        <v>38.599108606896046</v>
      </c>
      <c r="W114" s="98">
        <v>37.73620440063992</v>
      </c>
      <c r="X114" s="98">
        <v>33.858622659188434</v>
      </c>
      <c r="Y114" s="98">
        <v>28.950433055799724</v>
      </c>
      <c r="DA114" s="63" t="s">
        <v>1626</v>
      </c>
    </row>
    <row r="115" spans="1:105" ht="12" customHeight="1" x14ac:dyDescent="0.25">
      <c r="A115" s="109" t="s">
        <v>120</v>
      </c>
      <c r="B115" s="33">
        <v>145.94632033052039</v>
      </c>
      <c r="C115" s="33">
        <v>144.68124645608748</v>
      </c>
      <c r="D115" s="33">
        <v>167.05917337990303</v>
      </c>
      <c r="E115" s="33">
        <v>163.97575617614964</v>
      </c>
      <c r="F115" s="33">
        <v>178.54730010183414</v>
      </c>
      <c r="G115" s="33">
        <v>170.21023160761968</v>
      </c>
      <c r="H115" s="33">
        <v>167.6650459985718</v>
      </c>
      <c r="I115" s="33">
        <v>152.10159284911816</v>
      </c>
      <c r="J115" s="33">
        <v>147.94436896702044</v>
      </c>
      <c r="K115" s="33">
        <v>152.30380931900083</v>
      </c>
      <c r="L115" s="33">
        <v>137.42380299537533</v>
      </c>
      <c r="M115" s="33">
        <v>120.92849324127775</v>
      </c>
      <c r="N115" s="33">
        <v>115.14346779063369</v>
      </c>
      <c r="O115" s="33">
        <v>115.79313750772157</v>
      </c>
      <c r="P115" s="33">
        <v>114.74749140264709</v>
      </c>
      <c r="Q115" s="33">
        <v>104.71785361128791</v>
      </c>
      <c r="R115" s="33">
        <v>103.80998432547301</v>
      </c>
      <c r="S115" s="33">
        <v>96.844302725295989</v>
      </c>
      <c r="T115" s="33">
        <v>89.094802379664188</v>
      </c>
      <c r="U115" s="33">
        <v>88.751009735290154</v>
      </c>
      <c r="V115" s="33">
        <v>97.709728268419127</v>
      </c>
      <c r="W115" s="33">
        <v>91.200167587858999</v>
      </c>
      <c r="X115" s="33">
        <v>89.14438620123336</v>
      </c>
      <c r="Y115" s="33">
        <v>69.68012904838514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1381.3802577777683</v>
      </c>
      <c r="C117" s="117">
        <f t="shared" si="19"/>
        <v>1503.0514751428539</v>
      </c>
      <c r="D117" s="117">
        <f t="shared" si="19"/>
        <v>1580.0992664451464</v>
      </c>
      <c r="E117" s="117">
        <f t="shared" si="19"/>
        <v>1867.2646407877048</v>
      </c>
      <c r="F117" s="117">
        <f t="shared" si="19"/>
        <v>1795.9346579361834</v>
      </c>
      <c r="G117" s="117">
        <f t="shared" si="19"/>
        <v>1834.3564783874292</v>
      </c>
      <c r="H117" s="117">
        <f t="shared" si="19"/>
        <v>1804.6904215349969</v>
      </c>
      <c r="I117" s="117">
        <f t="shared" si="19"/>
        <v>1719.1197225753751</v>
      </c>
      <c r="J117" s="117">
        <f t="shared" si="19"/>
        <v>1692.98760983546</v>
      </c>
      <c r="K117" s="117">
        <f t="shared" si="19"/>
        <v>1486.0875163847811</v>
      </c>
      <c r="L117" s="117">
        <f t="shared" si="19"/>
        <v>1408.8193014979688</v>
      </c>
      <c r="M117" s="117">
        <f t="shared" si="19"/>
        <v>1674.9071089403412</v>
      </c>
      <c r="N117" s="117">
        <f t="shared" si="19"/>
        <v>1452.5049046824324</v>
      </c>
      <c r="O117" s="117">
        <f t="shared" si="19"/>
        <v>898.6979408431597</v>
      </c>
      <c r="P117" s="117">
        <f t="shared" si="19"/>
        <v>900.9406849081181</v>
      </c>
      <c r="Q117" s="117">
        <f t="shared" si="19"/>
        <v>1138.5673214482158</v>
      </c>
      <c r="R117" s="117">
        <f t="shared" ref="R117:V117" si="20">R118+R121+R123+R132</f>
        <v>1076.6935412634668</v>
      </c>
      <c r="S117" s="117">
        <f t="shared" si="20"/>
        <v>1087.6714436624643</v>
      </c>
      <c r="T117" s="117">
        <f t="shared" si="20"/>
        <v>924.51588400618834</v>
      </c>
      <c r="U117" s="117">
        <f t="shared" si="20"/>
        <v>1094.5942912239536</v>
      </c>
      <c r="V117" s="117">
        <f t="shared" si="20"/>
        <v>1188.8336290355337</v>
      </c>
      <c r="W117" s="117">
        <f t="shared" ref="W117:Y117" si="21">W118+W121+W123+W132</f>
        <v>1095.844656527056</v>
      </c>
      <c r="X117" s="117">
        <f t="shared" si="21"/>
        <v>1155.1052397288929</v>
      </c>
      <c r="Y117" s="117">
        <f t="shared" si="21"/>
        <v>936.12285662977308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944.85837543229343</v>
      </c>
      <c r="C118" s="122">
        <f t="shared" si="22"/>
        <v>1034.3036987291264</v>
      </c>
      <c r="D118" s="122">
        <f t="shared" si="22"/>
        <v>1099.1820246912835</v>
      </c>
      <c r="E118" s="122">
        <f t="shared" si="22"/>
        <v>1330.5483893235655</v>
      </c>
      <c r="F118" s="122">
        <f t="shared" si="22"/>
        <v>1281.2807673090585</v>
      </c>
      <c r="G118" s="122">
        <f t="shared" si="22"/>
        <v>1324.180661851301</v>
      </c>
      <c r="H118" s="122">
        <f t="shared" si="22"/>
        <v>1269.8859232200798</v>
      </c>
      <c r="I118" s="122">
        <f t="shared" si="22"/>
        <v>1143.3795986819143</v>
      </c>
      <c r="J118" s="122">
        <f t="shared" si="22"/>
        <v>1116.0464792383038</v>
      </c>
      <c r="K118" s="122">
        <f t="shared" si="22"/>
        <v>963.01063591479851</v>
      </c>
      <c r="L118" s="122">
        <f t="shared" si="22"/>
        <v>868.30644760175869</v>
      </c>
      <c r="M118" s="122">
        <f t="shared" si="22"/>
        <v>1181.4963683704932</v>
      </c>
      <c r="N118" s="122">
        <f t="shared" si="22"/>
        <v>896.47261346149844</v>
      </c>
      <c r="O118" s="122">
        <f t="shared" si="22"/>
        <v>443.96890388426601</v>
      </c>
      <c r="P118" s="122">
        <f t="shared" si="22"/>
        <v>466.94491855012348</v>
      </c>
      <c r="Q118" s="122">
        <f t="shared" si="22"/>
        <v>682.15111282869964</v>
      </c>
      <c r="R118" s="122">
        <f t="shared" ref="R118:V118" si="23">SUM(R119:R120)</f>
        <v>591.20217098996898</v>
      </c>
      <c r="S118" s="122">
        <f t="shared" si="23"/>
        <v>603.57644178721137</v>
      </c>
      <c r="T118" s="122">
        <f t="shared" si="23"/>
        <v>505.26996870678295</v>
      </c>
      <c r="U118" s="122">
        <f t="shared" si="23"/>
        <v>588.25155780528428</v>
      </c>
      <c r="V118" s="122">
        <f t="shared" si="23"/>
        <v>682.07533973195882</v>
      </c>
      <c r="W118" s="122">
        <f t="shared" ref="W118:Y118" si="24">SUM(W119:W120)</f>
        <v>589.76679097273541</v>
      </c>
      <c r="X118" s="122">
        <f t="shared" si="24"/>
        <v>669.95731143878345</v>
      </c>
      <c r="Y118" s="122">
        <f t="shared" si="24"/>
        <v>444.23162262250048</v>
      </c>
      <c r="DA118" s="130" t="s">
        <v>1779</v>
      </c>
    </row>
    <row r="119" spans="1:105" ht="12" customHeight="1" x14ac:dyDescent="0.25">
      <c r="A119" s="97" t="s">
        <v>211</v>
      </c>
      <c r="B119" s="98">
        <v>922.52487236523507</v>
      </c>
      <c r="C119" s="98">
        <v>1010.844400779227</v>
      </c>
      <c r="D119" s="98">
        <v>1073.52764567493</v>
      </c>
      <c r="E119" s="98">
        <v>1301.2442891508431</v>
      </c>
      <c r="F119" s="98">
        <v>1251.2688795346169</v>
      </c>
      <c r="G119" s="98">
        <v>1293.5936690919459</v>
      </c>
      <c r="H119" s="98">
        <v>1241.2848529108107</v>
      </c>
      <c r="I119" s="98">
        <v>1119.2039174851693</v>
      </c>
      <c r="J119" s="98">
        <v>1092.3904989456528</v>
      </c>
      <c r="K119" s="98">
        <v>941.63460256777307</v>
      </c>
      <c r="L119" s="98">
        <v>850.08817726561711</v>
      </c>
      <c r="M119" s="98">
        <v>1156.7779518904445</v>
      </c>
      <c r="N119" s="98">
        <v>879.75400947612593</v>
      </c>
      <c r="O119" s="98">
        <v>434.90016539660382</v>
      </c>
      <c r="P119" s="98">
        <v>457.13704177564387</v>
      </c>
      <c r="Q119" s="98">
        <v>668.6035489588669</v>
      </c>
      <c r="R119" s="98">
        <v>579.52974339105754</v>
      </c>
      <c r="S119" s="98">
        <v>591.71799251911102</v>
      </c>
      <c r="T119" s="98">
        <v>495.38181728618088</v>
      </c>
      <c r="U119" s="98">
        <v>576.77328233764513</v>
      </c>
      <c r="V119" s="98">
        <v>668.79238645470105</v>
      </c>
      <c r="W119" s="98">
        <v>578.29269148411356</v>
      </c>
      <c r="X119" s="98">
        <v>656.92324587734856</v>
      </c>
      <c r="Y119" s="98">
        <v>435.58037285144212</v>
      </c>
      <c r="DA119" s="63" t="s">
        <v>1780</v>
      </c>
    </row>
    <row r="120" spans="1:105" ht="12" customHeight="1" x14ac:dyDescent="0.25">
      <c r="A120" s="97" t="s">
        <v>53</v>
      </c>
      <c r="B120" s="98">
        <v>22.333503067058366</v>
      </c>
      <c r="C120" s="98">
        <v>23.459297949899437</v>
      </c>
      <c r="D120" s="98">
        <v>25.654379016353367</v>
      </c>
      <c r="E120" s="98">
        <v>29.304100172722436</v>
      </c>
      <c r="F120" s="98">
        <v>30.01188777444159</v>
      </c>
      <c r="G120" s="98">
        <v>30.586992759355155</v>
      </c>
      <c r="H120" s="98">
        <v>28.601070309269073</v>
      </c>
      <c r="I120" s="98">
        <v>24.175681196744989</v>
      </c>
      <c r="J120" s="98">
        <v>23.655980292650966</v>
      </c>
      <c r="K120" s="98">
        <v>21.376033347025409</v>
      </c>
      <c r="L120" s="98">
        <v>18.218270336141593</v>
      </c>
      <c r="M120" s="98">
        <v>24.718416480048653</v>
      </c>
      <c r="N120" s="98">
        <v>16.718603985372521</v>
      </c>
      <c r="O120" s="98">
        <v>9.0687384876621735</v>
      </c>
      <c r="P120" s="98">
        <v>9.8078767744796274</v>
      </c>
      <c r="Q120" s="98">
        <v>13.547563869832786</v>
      </c>
      <c r="R120" s="98">
        <v>11.672427598911419</v>
      </c>
      <c r="S120" s="98">
        <v>11.858449268100376</v>
      </c>
      <c r="T120" s="98">
        <v>9.8881514206020622</v>
      </c>
      <c r="U120" s="98">
        <v>11.478275467639143</v>
      </c>
      <c r="V120" s="98">
        <v>13.282953277257722</v>
      </c>
      <c r="W120" s="98">
        <v>11.474099488621837</v>
      </c>
      <c r="X120" s="98">
        <v>13.034065561434884</v>
      </c>
      <c r="Y120" s="98">
        <v>8.6512497710583656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80.256144508331488</v>
      </c>
      <c r="C121" s="122">
        <f t="shared" si="25"/>
        <v>110.66216002407307</v>
      </c>
      <c r="D121" s="122">
        <f t="shared" si="25"/>
        <v>96.425974388991591</v>
      </c>
      <c r="E121" s="122">
        <f t="shared" si="25"/>
        <v>148.85706022821319</v>
      </c>
      <c r="F121" s="122">
        <f t="shared" si="25"/>
        <v>102.93174804279487</v>
      </c>
      <c r="G121" s="122">
        <f t="shared" si="25"/>
        <v>119.8738448517456</v>
      </c>
      <c r="H121" s="122">
        <f t="shared" si="25"/>
        <v>149.21093884534744</v>
      </c>
      <c r="I121" s="122">
        <f t="shared" si="25"/>
        <v>213.22153200867092</v>
      </c>
      <c r="J121" s="122">
        <f t="shared" si="25"/>
        <v>204.72781399978433</v>
      </c>
      <c r="K121" s="122">
        <f t="shared" si="25"/>
        <v>136.93424364018122</v>
      </c>
      <c r="L121" s="122">
        <f t="shared" si="25"/>
        <v>182.02456953656349</v>
      </c>
      <c r="M121" s="122">
        <f t="shared" si="25"/>
        <v>163.83289389380235</v>
      </c>
      <c r="N121" s="122">
        <f t="shared" si="25"/>
        <v>255.09806775305034</v>
      </c>
      <c r="O121" s="122">
        <f t="shared" si="25"/>
        <v>149.11416250242272</v>
      </c>
      <c r="P121" s="122">
        <f t="shared" si="25"/>
        <v>125.45858311016445</v>
      </c>
      <c r="Q121" s="122">
        <f t="shared" si="25"/>
        <v>167.13346409287212</v>
      </c>
      <c r="R121" s="122">
        <f t="shared" si="25"/>
        <v>197.46274978800542</v>
      </c>
      <c r="S121" s="122">
        <f t="shared" si="25"/>
        <v>209.60976131998183</v>
      </c>
      <c r="T121" s="122">
        <f t="shared" si="25"/>
        <v>154.82108443469545</v>
      </c>
      <c r="U121" s="122">
        <f t="shared" si="25"/>
        <v>227.15637841392677</v>
      </c>
      <c r="V121" s="122">
        <f t="shared" si="25"/>
        <v>211.73803188225347</v>
      </c>
      <c r="W121" s="122">
        <f t="shared" si="25"/>
        <v>204.22923998862589</v>
      </c>
      <c r="X121" s="122">
        <f t="shared" si="25"/>
        <v>181.33798616367432</v>
      </c>
      <c r="Y121" s="122">
        <f t="shared" si="25"/>
        <v>220.87790928486203</v>
      </c>
      <c r="DA121" s="130" t="s">
        <v>1782</v>
      </c>
    </row>
    <row r="122" spans="1:105" ht="12" customHeight="1" x14ac:dyDescent="0.25">
      <c r="A122" s="97" t="s">
        <v>53</v>
      </c>
      <c r="B122" s="98">
        <v>80.256144508331488</v>
      </c>
      <c r="C122" s="98">
        <v>110.66216002407307</v>
      </c>
      <c r="D122" s="98">
        <v>96.425974388991591</v>
      </c>
      <c r="E122" s="98">
        <v>148.85706022821319</v>
      </c>
      <c r="F122" s="98">
        <v>102.93174804279487</v>
      </c>
      <c r="G122" s="98">
        <v>119.8738448517456</v>
      </c>
      <c r="H122" s="98">
        <v>149.21093884534744</v>
      </c>
      <c r="I122" s="98">
        <v>213.22153200867092</v>
      </c>
      <c r="J122" s="98">
        <v>204.72781399978433</v>
      </c>
      <c r="K122" s="98">
        <v>136.93424364018122</v>
      </c>
      <c r="L122" s="98">
        <v>182.02456953656349</v>
      </c>
      <c r="M122" s="98">
        <v>163.83289389380235</v>
      </c>
      <c r="N122" s="98">
        <v>255.09806775305034</v>
      </c>
      <c r="O122" s="98">
        <v>149.11416250242272</v>
      </c>
      <c r="P122" s="98">
        <v>125.45858311016445</v>
      </c>
      <c r="Q122" s="98">
        <v>167.13346409287212</v>
      </c>
      <c r="R122" s="98">
        <v>197.46274978800542</v>
      </c>
      <c r="S122" s="98">
        <v>209.60976131998183</v>
      </c>
      <c r="T122" s="98">
        <v>154.82108443469545</v>
      </c>
      <c r="U122" s="98">
        <v>227.15637841392677</v>
      </c>
      <c r="V122" s="98">
        <v>211.73803188225347</v>
      </c>
      <c r="W122" s="98">
        <v>204.22923998862589</v>
      </c>
      <c r="X122" s="98">
        <v>181.33798616367432</v>
      </c>
      <c r="Y122" s="98">
        <v>220.87790928486203</v>
      </c>
      <c r="DA122" s="63" t="s">
        <v>1783</v>
      </c>
    </row>
    <row r="123" spans="1:105" ht="12" customHeight="1" x14ac:dyDescent="0.25">
      <c r="A123" s="121" t="s">
        <v>55</v>
      </c>
      <c r="B123" s="122">
        <v>243.80115990934794</v>
      </c>
      <c r="C123" s="122">
        <v>246.33566699864633</v>
      </c>
      <c r="D123" s="122">
        <v>255.82915138896658</v>
      </c>
      <c r="E123" s="122">
        <v>261.42808361696621</v>
      </c>
      <c r="F123" s="122">
        <v>273.4829033832599</v>
      </c>
      <c r="G123" s="122">
        <v>258.34477105493204</v>
      </c>
      <c r="H123" s="122">
        <v>255.12310122486855</v>
      </c>
      <c r="I123" s="122">
        <v>243.38288994859192</v>
      </c>
      <c r="J123" s="122">
        <v>255.88517748772659</v>
      </c>
      <c r="K123" s="122">
        <v>266.73348792610284</v>
      </c>
      <c r="L123" s="122">
        <v>249.14076357371579</v>
      </c>
      <c r="M123" s="122">
        <v>232.93263663247146</v>
      </c>
      <c r="N123" s="122">
        <v>211.51400382973802</v>
      </c>
      <c r="O123" s="122">
        <v>209.63989187596678</v>
      </c>
      <c r="P123" s="122">
        <v>212.13767660542601</v>
      </c>
      <c r="Q123" s="122">
        <v>201.06771612641381</v>
      </c>
      <c r="R123" s="122">
        <v>199.78939384704805</v>
      </c>
      <c r="S123" s="122">
        <v>189.2319101400879</v>
      </c>
      <c r="T123" s="122">
        <v>179.5576854390865</v>
      </c>
      <c r="U123" s="122">
        <v>188.80914606679693</v>
      </c>
      <c r="V123" s="122">
        <v>190.52817672404061</v>
      </c>
      <c r="W123" s="122">
        <v>201.92350572801416</v>
      </c>
      <c r="X123" s="122">
        <v>207.08941322351052</v>
      </c>
      <c r="Y123" s="122">
        <v>193.20221355719241</v>
      </c>
      <c r="DA123" s="130" t="s">
        <v>1784</v>
      </c>
    </row>
    <row r="124" spans="1:105" ht="12" customHeight="1" x14ac:dyDescent="0.25">
      <c r="A124" s="97" t="s">
        <v>138</v>
      </c>
      <c r="B124" s="98">
        <v>60.257218711387686</v>
      </c>
      <c r="C124" s="98">
        <v>59.187160964851557</v>
      </c>
      <c r="D124" s="98">
        <v>56.762156279784151</v>
      </c>
      <c r="E124" s="98">
        <v>57.280055394334617</v>
      </c>
      <c r="F124" s="98">
        <v>54.307152070180607</v>
      </c>
      <c r="G124" s="98">
        <v>49.532560022874456</v>
      </c>
      <c r="H124" s="98">
        <v>46.215005612203669</v>
      </c>
      <c r="I124" s="98">
        <v>41.438840532202356</v>
      </c>
      <c r="J124" s="98">
        <v>42.75676353821629</v>
      </c>
      <c r="K124" s="98">
        <v>40.808491501298953</v>
      </c>
      <c r="L124" s="98">
        <v>36.551089625355353</v>
      </c>
      <c r="M124" s="98">
        <v>36.297907590782536</v>
      </c>
      <c r="N124" s="98">
        <v>33.417797943360689</v>
      </c>
      <c r="O124" s="98">
        <v>27.536975675209789</v>
      </c>
      <c r="P124" s="98">
        <v>28.861578433758048</v>
      </c>
      <c r="Q124" s="98">
        <v>32.033308923584826</v>
      </c>
      <c r="R124" s="98">
        <v>31.858111557507112</v>
      </c>
      <c r="S124" s="98">
        <v>24.371563967973973</v>
      </c>
      <c r="T124" s="98">
        <v>24.408848670191126</v>
      </c>
      <c r="U124" s="98">
        <v>27.670170872230209</v>
      </c>
      <c r="V124" s="98">
        <v>28.11074888253783</v>
      </c>
      <c r="W124" s="98">
        <v>34.051234304188348</v>
      </c>
      <c r="X124" s="98">
        <v>45.66464472068877</v>
      </c>
      <c r="Y124" s="98">
        <v>49.200264478402161</v>
      </c>
      <c r="DA124" s="63" t="s">
        <v>1785</v>
      </c>
    </row>
    <row r="125" spans="1:105" ht="12" customHeight="1" x14ac:dyDescent="0.25">
      <c r="A125" s="97" t="s">
        <v>137</v>
      </c>
      <c r="B125" s="98">
        <v>0.80441523112740387</v>
      </c>
      <c r="C125" s="98">
        <v>0.8219533551484115</v>
      </c>
      <c r="D125" s="98">
        <v>0.7546459947220866</v>
      </c>
      <c r="E125" s="98">
        <v>0.7911957806037867</v>
      </c>
      <c r="F125" s="98">
        <v>0.73016367480027367</v>
      </c>
      <c r="G125" s="98">
        <v>0.64822062095098665</v>
      </c>
      <c r="H125" s="98">
        <v>0.59186914378739419</v>
      </c>
      <c r="I125" s="98">
        <v>0.5801510988619627</v>
      </c>
      <c r="J125" s="98">
        <v>0.71463131603268004</v>
      </c>
      <c r="K125" s="98">
        <v>0.66429489834092015</v>
      </c>
      <c r="L125" s="98">
        <v>0.60805645571544276</v>
      </c>
      <c r="M125" s="98">
        <v>0.63618959248167317</v>
      </c>
      <c r="N125" s="98">
        <v>0.63018927861357388</v>
      </c>
      <c r="O125" s="98">
        <v>0.46677212283439617</v>
      </c>
      <c r="P125" s="98">
        <v>0.48365225170303627</v>
      </c>
      <c r="Q125" s="98">
        <v>0.59713113642647619</v>
      </c>
      <c r="R125" s="98">
        <v>0.58586915871356215</v>
      </c>
      <c r="S125" s="98">
        <v>0.40973740624883848</v>
      </c>
      <c r="T125" s="98">
        <v>0.44783416767563944</v>
      </c>
      <c r="U125" s="98">
        <v>0.56846506666765828</v>
      </c>
      <c r="V125" s="98">
        <v>0.55023908628382012</v>
      </c>
      <c r="W125" s="98">
        <v>0.636706877834054</v>
      </c>
      <c r="X125" s="98">
        <v>1.1025877017760024</v>
      </c>
      <c r="Y125" s="98">
        <v>1.4038342992858237</v>
      </c>
      <c r="DA125" s="63" t="s">
        <v>1786</v>
      </c>
    </row>
    <row r="126" spans="1:105" ht="12" customHeight="1" x14ac:dyDescent="0.25">
      <c r="A126" s="100" t="s">
        <v>211</v>
      </c>
      <c r="B126" s="101">
        <v>0.16174134923874264</v>
      </c>
      <c r="C126" s="101">
        <v>0.16413705002568402</v>
      </c>
      <c r="D126" s="101">
        <v>0.15444947008118307</v>
      </c>
      <c r="E126" s="101">
        <v>0.15679808679766785</v>
      </c>
      <c r="F126" s="101">
        <v>0.14912983746898337</v>
      </c>
      <c r="G126" s="101">
        <v>0.14959069235225045</v>
      </c>
      <c r="H126" s="101">
        <v>0.12165591347077313</v>
      </c>
      <c r="I126" s="101">
        <v>0.11930789845094221</v>
      </c>
      <c r="J126" s="101">
        <v>0.14592852245742277</v>
      </c>
      <c r="K126" s="101">
        <v>0.13552413388479215</v>
      </c>
      <c r="L126" s="101">
        <v>0.12426067445933907</v>
      </c>
      <c r="M126" s="101">
        <v>0.12922203525077564</v>
      </c>
      <c r="N126" s="101">
        <v>0.10787329313724545</v>
      </c>
      <c r="O126" s="101">
        <v>8.6102033564485952E-2</v>
      </c>
      <c r="P126" s="101">
        <v>8.7621070874193047E-2</v>
      </c>
      <c r="Q126" s="101">
        <v>0.10556460591363298</v>
      </c>
      <c r="R126" s="101">
        <v>0.1163941617205296</v>
      </c>
      <c r="S126" s="101">
        <v>7.9171880053065552E-2</v>
      </c>
      <c r="T126" s="101">
        <v>7.882646513179753E-2</v>
      </c>
      <c r="U126" s="101">
        <v>9.3679602712454069E-2</v>
      </c>
      <c r="V126" s="101">
        <v>8.2355559136308473E-2</v>
      </c>
      <c r="W126" s="101">
        <v>0.11713005019766906</v>
      </c>
      <c r="X126" s="101">
        <v>0.21880273762766356</v>
      </c>
      <c r="Y126" s="101">
        <v>0.23018196487016035</v>
      </c>
      <c r="DA126" s="131" t="s">
        <v>1787</v>
      </c>
    </row>
    <row r="127" spans="1:105" ht="12" customHeight="1" x14ac:dyDescent="0.25">
      <c r="A127" s="103" t="s">
        <v>52</v>
      </c>
      <c r="B127" s="104">
        <v>0.64267388188866126</v>
      </c>
      <c r="C127" s="104">
        <v>0.65781630512272748</v>
      </c>
      <c r="D127" s="104">
        <v>0.60019652464090356</v>
      </c>
      <c r="E127" s="104">
        <v>0.63439769380611888</v>
      </c>
      <c r="F127" s="104">
        <v>0.58103383733129033</v>
      </c>
      <c r="G127" s="104">
        <v>0.49862992859873617</v>
      </c>
      <c r="H127" s="104">
        <v>0.4702132303166211</v>
      </c>
      <c r="I127" s="104">
        <v>0.4608432004110205</v>
      </c>
      <c r="J127" s="104">
        <v>0.56870279357525733</v>
      </c>
      <c r="K127" s="104">
        <v>0.52877076445612803</v>
      </c>
      <c r="L127" s="104">
        <v>0.48379578125610367</v>
      </c>
      <c r="M127" s="104">
        <v>0.50696755723089748</v>
      </c>
      <c r="N127" s="104">
        <v>0.5223159854763284</v>
      </c>
      <c r="O127" s="104">
        <v>0.38067008926991019</v>
      </c>
      <c r="P127" s="104">
        <v>0.3960311808288432</v>
      </c>
      <c r="Q127" s="104">
        <v>0.49156653051284327</v>
      </c>
      <c r="R127" s="104">
        <v>0.46947499699303252</v>
      </c>
      <c r="S127" s="104">
        <v>0.33056552619577295</v>
      </c>
      <c r="T127" s="104">
        <v>0.36900770254384191</v>
      </c>
      <c r="U127" s="104">
        <v>0.47478546395520427</v>
      </c>
      <c r="V127" s="104">
        <v>0.46788352714751169</v>
      </c>
      <c r="W127" s="104">
        <v>0.51957682763638491</v>
      </c>
      <c r="X127" s="104">
        <v>0.88378496414833885</v>
      </c>
      <c r="Y127" s="104">
        <v>1.1736523344156633</v>
      </c>
      <c r="DA127" s="132" t="s">
        <v>1788</v>
      </c>
    </row>
    <row r="128" spans="1:105" ht="12" customHeight="1" x14ac:dyDescent="0.25">
      <c r="A128" s="106" t="s">
        <v>122</v>
      </c>
      <c r="B128" s="101">
        <v>65.029185871178569</v>
      </c>
      <c r="C128" s="101">
        <v>64.854879567586352</v>
      </c>
      <c r="D128" s="101">
        <v>71.736721739751104</v>
      </c>
      <c r="E128" s="101">
        <v>72.229063507452295</v>
      </c>
      <c r="F128" s="101">
        <v>81.891845499770554</v>
      </c>
      <c r="G128" s="101">
        <v>78.543392488688298</v>
      </c>
      <c r="H128" s="101">
        <v>78.043475362790076</v>
      </c>
      <c r="I128" s="101">
        <v>68.942698677340275</v>
      </c>
      <c r="J128" s="101">
        <v>64.848358614584356</v>
      </c>
      <c r="K128" s="101">
        <v>67.372660756214302</v>
      </c>
      <c r="L128" s="101">
        <v>59.857539890926304</v>
      </c>
      <c r="M128" s="101">
        <v>54.896383851973589</v>
      </c>
      <c r="N128" s="101">
        <v>48.862347137789783</v>
      </c>
      <c r="O128" s="101">
        <v>52.131958278937049</v>
      </c>
      <c r="P128" s="101">
        <v>53.652229864851854</v>
      </c>
      <c r="Q128" s="101">
        <v>49.661986911470841</v>
      </c>
      <c r="R128" s="101">
        <v>49.51828997190286</v>
      </c>
      <c r="S128" s="101">
        <v>46.490136584431198</v>
      </c>
      <c r="T128" s="101">
        <v>40.169143725598616</v>
      </c>
      <c r="U128" s="101">
        <v>41.917927055139266</v>
      </c>
      <c r="V128" s="101">
        <v>41.616967735190443</v>
      </c>
      <c r="W128" s="101">
        <v>41.425552971810461</v>
      </c>
      <c r="X128" s="101">
        <v>37.611153242965052</v>
      </c>
      <c r="Y128" s="101">
        <v>31.762316032252098</v>
      </c>
      <c r="DA128" s="131" t="s">
        <v>1789</v>
      </c>
    </row>
    <row r="129" spans="1:105" ht="12" customHeight="1" x14ac:dyDescent="0.25">
      <c r="A129" s="107" t="s">
        <v>121</v>
      </c>
      <c r="B129" s="104">
        <v>117.71034009565429</v>
      </c>
      <c r="C129" s="104">
        <v>121.47167311106003</v>
      </c>
      <c r="D129" s="104">
        <v>126.57562737470921</v>
      </c>
      <c r="E129" s="104">
        <v>131.1277689345755</v>
      </c>
      <c r="F129" s="104">
        <v>136.55374213850843</v>
      </c>
      <c r="G129" s="104">
        <v>129.62059792241828</v>
      </c>
      <c r="H129" s="104">
        <v>130.27275110608741</v>
      </c>
      <c r="I129" s="104">
        <v>132.42119964018733</v>
      </c>
      <c r="J129" s="104">
        <v>147.56542401889325</v>
      </c>
      <c r="K129" s="104">
        <v>157.88804077024864</v>
      </c>
      <c r="L129" s="104">
        <v>152.12407760171868</v>
      </c>
      <c r="M129" s="104">
        <v>141.10215559723366</v>
      </c>
      <c r="N129" s="104">
        <v>128.60366946997397</v>
      </c>
      <c r="O129" s="104">
        <v>129.50418579898556</v>
      </c>
      <c r="P129" s="104">
        <v>129.14021605511306</v>
      </c>
      <c r="Q129" s="104">
        <v>118.77528915493167</v>
      </c>
      <c r="R129" s="104">
        <v>117.82712315892451</v>
      </c>
      <c r="S129" s="104">
        <v>117.9604721814339</v>
      </c>
      <c r="T129" s="104">
        <v>114.53185887562111</v>
      </c>
      <c r="U129" s="104">
        <v>118.65258307275981</v>
      </c>
      <c r="V129" s="104">
        <v>120.2502210200285</v>
      </c>
      <c r="W129" s="104">
        <v>125.81001157418132</v>
      </c>
      <c r="X129" s="104">
        <v>122.71102755808072</v>
      </c>
      <c r="Y129" s="104">
        <v>110.83579874725234</v>
      </c>
      <c r="DA129" s="132" t="s">
        <v>1790</v>
      </c>
    </row>
    <row r="130" spans="1:105" ht="12" customHeight="1" x14ac:dyDescent="0.25">
      <c r="A130" s="108" t="s">
        <v>53</v>
      </c>
      <c r="B130" s="98">
        <v>23.650644277922996</v>
      </c>
      <c r="C130" s="98">
        <v>24.15694515168623</v>
      </c>
      <c r="D130" s="98">
        <v>25.790934071866104</v>
      </c>
      <c r="E130" s="98">
        <v>25.798639172919781</v>
      </c>
      <c r="F130" s="98">
        <v>27.448333565088163</v>
      </c>
      <c r="G130" s="98">
        <v>29.472526988852621</v>
      </c>
      <c r="H130" s="98">
        <v>26.650331300106121</v>
      </c>
      <c r="I130" s="98">
        <v>27.400368088149936</v>
      </c>
      <c r="J130" s="98">
        <v>29.986451564060793</v>
      </c>
      <c r="K130" s="98">
        <v>32.357806508457557</v>
      </c>
      <c r="L130" s="98">
        <v>31.396921648718287</v>
      </c>
      <c r="M130" s="98">
        <v>28.486654044698327</v>
      </c>
      <c r="N130" s="98">
        <v>21.65654338248989</v>
      </c>
      <c r="O130" s="98">
        <v>23.817263196326838</v>
      </c>
      <c r="P130" s="98">
        <v>23.320572960798589</v>
      </c>
      <c r="Q130" s="98">
        <v>20.528686596412687</v>
      </c>
      <c r="R130" s="98">
        <v>22.891188474339565</v>
      </c>
      <c r="S130" s="98">
        <v>23.024015244701786</v>
      </c>
      <c r="T130" s="98">
        <v>20.562151696050201</v>
      </c>
      <c r="U130" s="98">
        <v>19.390222439575155</v>
      </c>
      <c r="V130" s="98">
        <v>18.492250536841588</v>
      </c>
      <c r="W130" s="98">
        <v>23.673493392199095</v>
      </c>
      <c r="X130" s="98">
        <v>23.407220582767227</v>
      </c>
      <c r="Y130" s="98">
        <v>17.315657420537335</v>
      </c>
      <c r="DA130" s="63" t="s">
        <v>1791</v>
      </c>
    </row>
    <row r="131" spans="1:105" ht="12" customHeight="1" x14ac:dyDescent="0.25">
      <c r="A131" s="108" t="s">
        <v>52</v>
      </c>
      <c r="B131" s="98">
        <v>94.059695817731296</v>
      </c>
      <c r="C131" s="98">
        <v>97.314727959373798</v>
      </c>
      <c r="D131" s="98">
        <v>100.78469330284311</v>
      </c>
      <c r="E131" s="98">
        <v>105.32912976165572</v>
      </c>
      <c r="F131" s="98">
        <v>109.10540857342026</v>
      </c>
      <c r="G131" s="98">
        <v>100.14807093356566</v>
      </c>
      <c r="H131" s="98">
        <v>103.62241980598129</v>
      </c>
      <c r="I131" s="98">
        <v>105.02083155203739</v>
      </c>
      <c r="J131" s="98">
        <v>117.57897245483247</v>
      </c>
      <c r="K131" s="98">
        <v>125.53023426179108</v>
      </c>
      <c r="L131" s="98">
        <v>120.72715595300039</v>
      </c>
      <c r="M131" s="98">
        <v>112.61550155253532</v>
      </c>
      <c r="N131" s="98">
        <v>106.94712608748407</v>
      </c>
      <c r="O131" s="98">
        <v>105.68692260265873</v>
      </c>
      <c r="P131" s="98">
        <v>105.81964309431446</v>
      </c>
      <c r="Q131" s="98">
        <v>98.246602558518987</v>
      </c>
      <c r="R131" s="98">
        <v>94.93593468458495</v>
      </c>
      <c r="S131" s="98">
        <v>94.936456936732114</v>
      </c>
      <c r="T131" s="98">
        <v>93.969707179570904</v>
      </c>
      <c r="U131" s="98">
        <v>99.262360633184656</v>
      </c>
      <c r="V131" s="98">
        <v>101.75797048318691</v>
      </c>
      <c r="W131" s="98">
        <v>102.13651818198223</v>
      </c>
      <c r="X131" s="98">
        <v>99.303806975313492</v>
      </c>
      <c r="Y131" s="98">
        <v>93.520141326715006</v>
      </c>
      <c r="DA131" s="63" t="s">
        <v>1792</v>
      </c>
    </row>
    <row r="132" spans="1:105" ht="12" customHeight="1" x14ac:dyDescent="0.25">
      <c r="A132" s="121" t="s">
        <v>54</v>
      </c>
      <c r="B132" s="122">
        <v>112.46457792779552</v>
      </c>
      <c r="C132" s="122">
        <v>111.74994939100807</v>
      </c>
      <c r="D132" s="122">
        <v>128.66211597590478</v>
      </c>
      <c r="E132" s="122">
        <v>126.43110761895991</v>
      </c>
      <c r="F132" s="122">
        <v>138.23923920106992</v>
      </c>
      <c r="G132" s="122">
        <v>131.95720062945045</v>
      </c>
      <c r="H132" s="122">
        <v>130.47045824470101</v>
      </c>
      <c r="I132" s="122">
        <v>119.13570193619789</v>
      </c>
      <c r="J132" s="122">
        <v>116.32813910964526</v>
      </c>
      <c r="K132" s="122">
        <v>119.40914890369845</v>
      </c>
      <c r="L132" s="122">
        <v>109.34752078593088</v>
      </c>
      <c r="M132" s="122">
        <v>96.645210043574295</v>
      </c>
      <c r="N132" s="122">
        <v>89.420219638145795</v>
      </c>
      <c r="O132" s="122">
        <v>95.974982580504118</v>
      </c>
      <c r="P132" s="122">
        <v>96.399506642404177</v>
      </c>
      <c r="Q132" s="122">
        <v>88.215028400230153</v>
      </c>
      <c r="R132" s="122">
        <v>88.239226638444435</v>
      </c>
      <c r="S132" s="122">
        <v>85.253330415183086</v>
      </c>
      <c r="T132" s="122">
        <v>84.867145425623505</v>
      </c>
      <c r="U132" s="122">
        <v>90.377208937945667</v>
      </c>
      <c r="V132" s="122">
        <v>104.49208069728067</v>
      </c>
      <c r="W132" s="122">
        <v>99.925119837680441</v>
      </c>
      <c r="X132" s="122">
        <v>96.720528902924656</v>
      </c>
      <c r="Y132" s="122">
        <v>77.811111165218222</v>
      </c>
      <c r="DA132" s="130" t="s">
        <v>1793</v>
      </c>
    </row>
    <row r="133" spans="1:105" ht="12" customHeight="1" x14ac:dyDescent="0.25">
      <c r="A133" s="97" t="s">
        <v>50</v>
      </c>
      <c r="B133" s="98">
        <v>4.8352261239492247</v>
      </c>
      <c r="C133" s="98">
        <v>4.7365013511725245</v>
      </c>
      <c r="D133" s="98">
        <v>4.70562356868487</v>
      </c>
      <c r="E133" s="98">
        <v>4.3587700400689915</v>
      </c>
      <c r="F133" s="98">
        <v>4.8430102056910878</v>
      </c>
      <c r="G133" s="98">
        <v>4.3403536737279991</v>
      </c>
      <c r="H133" s="98">
        <v>4.250553692989393</v>
      </c>
      <c r="I133" s="98">
        <v>4.3731439169735511</v>
      </c>
      <c r="J133" s="98">
        <v>4.5398314393423052</v>
      </c>
      <c r="K133" s="98">
        <v>4.0583737260029471</v>
      </c>
      <c r="L133" s="98">
        <v>5.01514859722651</v>
      </c>
      <c r="M133" s="98">
        <v>4.6008219190862123</v>
      </c>
      <c r="N133" s="98">
        <v>1.4904497291982584</v>
      </c>
      <c r="O133" s="98">
        <v>7.1852507659117437</v>
      </c>
      <c r="P133" s="98">
        <v>8.1257724681319505</v>
      </c>
      <c r="Q133" s="98">
        <v>7.3616444558149094</v>
      </c>
      <c r="R133" s="98">
        <v>7.4252441498841746</v>
      </c>
      <c r="S133" s="98">
        <v>8.8976639759351706</v>
      </c>
      <c r="T133" s="98">
        <v>13.624670761709705</v>
      </c>
      <c r="U133" s="98">
        <v>18.112017984323231</v>
      </c>
      <c r="V133" s="98">
        <v>23.435379094387891</v>
      </c>
      <c r="W133" s="98">
        <v>23.013808508118355</v>
      </c>
      <c r="X133" s="98">
        <v>20.70305520254869</v>
      </c>
      <c r="Y133" s="98">
        <v>17.744021329604262</v>
      </c>
      <c r="DA133" s="63" t="s">
        <v>1794</v>
      </c>
    </row>
    <row r="134" spans="1:105" ht="12" customHeight="1" x14ac:dyDescent="0.25">
      <c r="A134" s="109" t="s">
        <v>120</v>
      </c>
      <c r="B134" s="33">
        <v>107.62935180384629</v>
      </c>
      <c r="C134" s="33">
        <v>107.01344803983555</v>
      </c>
      <c r="D134" s="33">
        <v>123.95649240721993</v>
      </c>
      <c r="E134" s="33">
        <v>122.07233757889092</v>
      </c>
      <c r="F134" s="33">
        <v>133.39622899537883</v>
      </c>
      <c r="G134" s="33">
        <v>127.61684695572245</v>
      </c>
      <c r="H134" s="33">
        <v>126.21990455171161</v>
      </c>
      <c r="I134" s="33">
        <v>114.76255801922434</v>
      </c>
      <c r="J134" s="33">
        <v>111.78830767030296</v>
      </c>
      <c r="K134" s="33">
        <v>115.35077517769551</v>
      </c>
      <c r="L134" s="33">
        <v>104.33237218870437</v>
      </c>
      <c r="M134" s="33">
        <v>92.04438812448808</v>
      </c>
      <c r="N134" s="33">
        <v>87.929769908947534</v>
      </c>
      <c r="O134" s="33">
        <v>88.789731814592372</v>
      </c>
      <c r="P134" s="33">
        <v>88.273734174272221</v>
      </c>
      <c r="Q134" s="33">
        <v>80.853383944415242</v>
      </c>
      <c r="R134" s="33">
        <v>80.813982488560256</v>
      </c>
      <c r="S134" s="33">
        <v>76.355666439247912</v>
      </c>
      <c r="T134" s="33">
        <v>71.242474663913796</v>
      </c>
      <c r="U134" s="33">
        <v>72.265190953622437</v>
      </c>
      <c r="V134" s="33">
        <v>81.056701602892787</v>
      </c>
      <c r="W134" s="33">
        <v>76.911311329562082</v>
      </c>
      <c r="X134" s="33">
        <v>76.017473700375973</v>
      </c>
      <c r="Y134" s="33">
        <v>60.067089835613963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0.48733684625253815</v>
      </c>
      <c r="C136" s="119">
        <f t="shared" si="26"/>
        <v>0.49460658862061319</v>
      </c>
      <c r="D136" s="119">
        <f t="shared" si="26"/>
        <v>0.49567922794462926</v>
      </c>
      <c r="E136" s="119">
        <f t="shared" si="26"/>
        <v>0.50140954847001151</v>
      </c>
      <c r="F136" s="119">
        <f t="shared" si="26"/>
        <v>0.50208526281622823</v>
      </c>
      <c r="G136" s="119">
        <f t="shared" si="26"/>
        <v>0.5062596834741443</v>
      </c>
      <c r="H136" s="119">
        <f t="shared" si="26"/>
        <v>0.51939473693981963</v>
      </c>
      <c r="I136" s="119">
        <f t="shared" si="26"/>
        <v>0.54515046641027387</v>
      </c>
      <c r="J136" s="119">
        <f t="shared" si="26"/>
        <v>0.55256491911885564</v>
      </c>
      <c r="K136" s="119">
        <f t="shared" si="26"/>
        <v>0.55469514995176672</v>
      </c>
      <c r="L136" s="119">
        <f t="shared" si="26"/>
        <v>0.58263653577179353</v>
      </c>
      <c r="M136" s="119">
        <f t="shared" si="26"/>
        <v>0.55859725185145837</v>
      </c>
      <c r="N136" s="119">
        <f t="shared" si="26"/>
        <v>0.62142918839527839</v>
      </c>
      <c r="O136" s="119">
        <f t="shared" si="26"/>
        <v>0.67127682750251205</v>
      </c>
      <c r="P136" s="119">
        <f t="shared" si="26"/>
        <v>0.65855023546202662</v>
      </c>
      <c r="Q136" s="119">
        <f t="shared" si="26"/>
        <v>0.64208662452194187</v>
      </c>
      <c r="R136" s="119">
        <f t="shared" ref="R136:V136" si="27">IF(R117=0,"",R117/R98)</f>
        <v>0.68097719250461786</v>
      </c>
      <c r="S136" s="119">
        <f t="shared" si="27"/>
        <v>0.7032422067618761</v>
      </c>
      <c r="T136" s="119">
        <f t="shared" si="27"/>
        <v>0.71006206122100679</v>
      </c>
      <c r="U136" s="119">
        <f t="shared" si="27"/>
        <v>0.75420141288166831</v>
      </c>
      <c r="V136" s="119">
        <f t="shared" si="27"/>
        <v>0.74512239346493403</v>
      </c>
      <c r="W136" s="119">
        <f t="shared" ref="W136:Y136" si="28">IF(W117=0,"",W117/W98)</f>
        <v>0.77116146192209878</v>
      </c>
      <c r="X136" s="119">
        <f t="shared" si="28"/>
        <v>0.75272176147410608</v>
      </c>
      <c r="Y136" s="119">
        <f t="shared" si="28"/>
        <v>0.84029508704435285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0.41821264855516171</v>
      </c>
      <c r="C137" s="124">
        <f t="shared" si="29"/>
        <v>0.42217691526184048</v>
      </c>
      <c r="D137" s="124">
        <f t="shared" si="29"/>
        <v>0.42677422712066804</v>
      </c>
      <c r="E137" s="124">
        <f t="shared" si="29"/>
        <v>0.43103519917488686</v>
      </c>
      <c r="F137" s="124">
        <f t="shared" si="29"/>
        <v>0.43641770921919415</v>
      </c>
      <c r="G137" s="124">
        <f t="shared" si="29"/>
        <v>0.44000758637121068</v>
      </c>
      <c r="H137" s="124">
        <f t="shared" si="29"/>
        <v>0.44327122226743376</v>
      </c>
      <c r="I137" s="124">
        <f t="shared" si="29"/>
        <v>0.44692478799046798</v>
      </c>
      <c r="J137" s="124">
        <f t="shared" si="29"/>
        <v>0.45268713480037104</v>
      </c>
      <c r="K137" s="124">
        <f t="shared" si="29"/>
        <v>0.45961159674804447</v>
      </c>
      <c r="L137" s="124">
        <f t="shared" si="29"/>
        <v>0.4664059204975417</v>
      </c>
      <c r="M137" s="124">
        <f t="shared" si="29"/>
        <v>0.47415412888930702</v>
      </c>
      <c r="N137" s="124">
        <f t="shared" si="29"/>
        <v>0.48498254129879242</v>
      </c>
      <c r="O137" s="124">
        <f t="shared" si="29"/>
        <v>0.50144442039495563</v>
      </c>
      <c r="P137" s="124">
        <f t="shared" si="29"/>
        <v>0.50725830449910869</v>
      </c>
      <c r="Q137" s="124">
        <f t="shared" si="29"/>
        <v>0.50950219166255906</v>
      </c>
      <c r="R137" s="124">
        <f t="shared" ref="R137:V137" si="30">IF(R118=0,"",R118/R99)</f>
        <v>0.51746386769074515</v>
      </c>
      <c r="S137" s="124">
        <f t="shared" si="30"/>
        <v>0.53255647038862131</v>
      </c>
      <c r="T137" s="124">
        <f t="shared" si="30"/>
        <v>0.54772862419566759</v>
      </c>
      <c r="U137" s="124">
        <f t="shared" si="30"/>
        <v>0.56636369975254164</v>
      </c>
      <c r="V137" s="124">
        <f t="shared" si="30"/>
        <v>0.58153513153981706</v>
      </c>
      <c r="W137" s="124">
        <f t="shared" ref="W137:Y137" si="31">IF(W118=0,"",W118/W99)</f>
        <v>0.59265750388925409</v>
      </c>
      <c r="X137" s="124">
        <f t="shared" si="31"/>
        <v>0.60160313846336866</v>
      </c>
      <c r="Y137" s="124">
        <f t="shared" si="31"/>
        <v>0.61162934983483308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0.41240412123698156</v>
      </c>
      <c r="C138" s="111">
        <f t="shared" si="32"/>
        <v>0.41659047796143067</v>
      </c>
      <c r="D138" s="111">
        <f t="shared" si="32"/>
        <v>0.42100704919981524</v>
      </c>
      <c r="E138" s="111">
        <f t="shared" si="32"/>
        <v>0.4255821630996387</v>
      </c>
      <c r="F138" s="111">
        <f t="shared" si="32"/>
        <v>0.43059706474248183</v>
      </c>
      <c r="G138" s="111">
        <f t="shared" si="32"/>
        <v>0.43425757837580964</v>
      </c>
      <c r="H138" s="111">
        <f t="shared" si="32"/>
        <v>0.43765701560518711</v>
      </c>
      <c r="I138" s="111">
        <f t="shared" si="32"/>
        <v>0.44164847646352606</v>
      </c>
      <c r="J138" s="111">
        <f t="shared" si="32"/>
        <v>0.44738464590697546</v>
      </c>
      <c r="K138" s="111">
        <f t="shared" si="32"/>
        <v>0.45404170853886316</v>
      </c>
      <c r="L138" s="111">
        <f t="shared" si="32"/>
        <v>0.46113265009862325</v>
      </c>
      <c r="M138" s="111">
        <f t="shared" si="32"/>
        <v>0.46888552033475872</v>
      </c>
      <c r="N138" s="111">
        <f t="shared" si="32"/>
        <v>0.48028190197616316</v>
      </c>
      <c r="O138" s="111">
        <f t="shared" si="32"/>
        <v>0.49628498683566269</v>
      </c>
      <c r="P138" s="111">
        <f t="shared" si="32"/>
        <v>0.50195178331538282</v>
      </c>
      <c r="Q138" s="111">
        <f t="shared" si="32"/>
        <v>0.50448823422689126</v>
      </c>
      <c r="R138" s="111">
        <f t="shared" ref="R138:V138" si="33">IF(R119=0,"",R119/R100)</f>
        <v>0.51248311636086119</v>
      </c>
      <c r="S138" s="111">
        <f t="shared" si="33"/>
        <v>0.52761383637464654</v>
      </c>
      <c r="T138" s="111">
        <f t="shared" si="33"/>
        <v>0.54282816785877264</v>
      </c>
      <c r="U138" s="111">
        <f t="shared" si="33"/>
        <v>0.56151795220472567</v>
      </c>
      <c r="V138" s="111">
        <f t="shared" si="33"/>
        <v>0.57674173117445937</v>
      </c>
      <c r="W138" s="111">
        <f t="shared" ref="W138:Y138" si="34">IF(W119=0,"",W119/W100)</f>
        <v>0.58790591934759195</v>
      </c>
      <c r="X138" s="111">
        <f t="shared" si="34"/>
        <v>0.59688498746849983</v>
      </c>
      <c r="Y138" s="111">
        <f t="shared" si="34"/>
        <v>0.60694760058660302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1.7095301171197881</v>
      </c>
      <c r="C140" s="124">
        <f t="shared" si="38"/>
        <v>1.7962497746231592</v>
      </c>
      <c r="D140" s="124">
        <f t="shared" si="38"/>
        <v>1.8838454105002747</v>
      </c>
      <c r="E140" s="124">
        <f t="shared" si="38"/>
        <v>1.9960006971378734</v>
      </c>
      <c r="F140" s="124">
        <f t="shared" si="38"/>
        <v>2.1351743494594695</v>
      </c>
      <c r="G140" s="124">
        <f t="shared" si="38"/>
        <v>2.2686680060005333</v>
      </c>
      <c r="H140" s="124">
        <f t="shared" si="38"/>
        <v>2.4131696620989618</v>
      </c>
      <c r="I140" s="124">
        <f t="shared" si="38"/>
        <v>2.4900173034004269</v>
      </c>
      <c r="J140" s="124">
        <f t="shared" si="38"/>
        <v>2.5320754256634359</v>
      </c>
      <c r="K140" s="124">
        <f t="shared" si="38"/>
        <v>2.6225569571112013</v>
      </c>
      <c r="L140" s="124">
        <f t="shared" si="38"/>
        <v>2.7194162931874595</v>
      </c>
      <c r="M140" s="124">
        <f t="shared" si="38"/>
        <v>2.8293273333925453</v>
      </c>
      <c r="N140" s="124">
        <f t="shared" si="38"/>
        <v>2.9564014579772686</v>
      </c>
      <c r="O140" s="124">
        <f t="shared" si="38"/>
        <v>3.1199220254945885</v>
      </c>
      <c r="P140" s="124">
        <f t="shared" si="38"/>
        <v>3.2566352633384126</v>
      </c>
      <c r="Q140" s="124">
        <f t="shared" si="38"/>
        <v>3.3523318751091873</v>
      </c>
      <c r="R140" s="124">
        <f t="shared" ref="R140:V140" si="39">IF(R121=0,"",R121/R102)</f>
        <v>3.4302079893621999</v>
      </c>
      <c r="S140" s="124">
        <f t="shared" si="39"/>
        <v>3.5408506649996592</v>
      </c>
      <c r="T140" s="124">
        <f t="shared" si="39"/>
        <v>3.6377095353768074</v>
      </c>
      <c r="U140" s="124">
        <f t="shared" si="39"/>
        <v>3.7043814733821843</v>
      </c>
      <c r="V140" s="124">
        <f t="shared" si="39"/>
        <v>3.7511532331558626</v>
      </c>
      <c r="W140" s="124">
        <f t="shared" ref="W140:Y140" si="40">IF(W121=0,"",W121/W102)</f>
        <v>3.7833230827955342</v>
      </c>
      <c r="X140" s="124">
        <f t="shared" si="40"/>
        <v>3.8061195681580142</v>
      </c>
      <c r="Y140" s="124">
        <f t="shared" si="40"/>
        <v>3.8378074204145558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1.7095301171197881</v>
      </c>
      <c r="C141" s="111">
        <f t="shared" si="41"/>
        <v>1.7962497746231592</v>
      </c>
      <c r="D141" s="111">
        <f t="shared" si="41"/>
        <v>1.8838454105002747</v>
      </c>
      <c r="E141" s="111">
        <f t="shared" si="41"/>
        <v>1.9960006971378734</v>
      </c>
      <c r="F141" s="111">
        <f t="shared" si="41"/>
        <v>2.1351743494594695</v>
      </c>
      <c r="G141" s="111">
        <f t="shared" si="41"/>
        <v>2.2686680060005333</v>
      </c>
      <c r="H141" s="111">
        <f t="shared" si="41"/>
        <v>2.4131696620989618</v>
      </c>
      <c r="I141" s="111">
        <f t="shared" si="41"/>
        <v>2.4900173034004269</v>
      </c>
      <c r="J141" s="111">
        <f t="shared" si="41"/>
        <v>2.5320754256634359</v>
      </c>
      <c r="K141" s="111">
        <f t="shared" si="41"/>
        <v>2.6225569571112013</v>
      </c>
      <c r="L141" s="111">
        <f t="shared" si="41"/>
        <v>2.7194162931874595</v>
      </c>
      <c r="M141" s="111">
        <f t="shared" si="41"/>
        <v>2.8293273333925453</v>
      </c>
      <c r="N141" s="111">
        <f t="shared" si="41"/>
        <v>2.9564014579772686</v>
      </c>
      <c r="O141" s="111">
        <f t="shared" si="41"/>
        <v>3.1199220254945885</v>
      </c>
      <c r="P141" s="111">
        <f t="shared" si="41"/>
        <v>3.2566352633384126</v>
      </c>
      <c r="Q141" s="111">
        <f t="shared" si="41"/>
        <v>3.3523318751091873</v>
      </c>
      <c r="R141" s="111">
        <f t="shared" ref="R141:V141" si="42">IF(R122=0,"",R122/R103)</f>
        <v>3.4302079893621999</v>
      </c>
      <c r="S141" s="111">
        <f t="shared" si="42"/>
        <v>3.5408506649996592</v>
      </c>
      <c r="T141" s="111">
        <f t="shared" si="42"/>
        <v>3.6377095353768074</v>
      </c>
      <c r="U141" s="111">
        <f t="shared" si="42"/>
        <v>3.7043814733821843</v>
      </c>
      <c r="V141" s="111">
        <f t="shared" si="42"/>
        <v>3.7511532331558626</v>
      </c>
      <c r="W141" s="111">
        <f t="shared" ref="W141:Y141" si="43">IF(W122=0,"",W122/W103)</f>
        <v>3.7833230827955342</v>
      </c>
      <c r="X141" s="111">
        <f t="shared" si="43"/>
        <v>3.8061195681580142</v>
      </c>
      <c r="Y141" s="111">
        <f t="shared" si="43"/>
        <v>3.8378074204145558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0.65183506208428199</v>
      </c>
      <c r="C142" s="124">
        <f t="shared" si="44"/>
        <v>0.65778821843195023</v>
      </c>
      <c r="D142" s="124">
        <f t="shared" si="44"/>
        <v>0.6630581790453941</v>
      </c>
      <c r="E142" s="124">
        <f t="shared" si="44"/>
        <v>0.66842261283557325</v>
      </c>
      <c r="F142" s="124">
        <f t="shared" si="44"/>
        <v>0.67363763904941198</v>
      </c>
      <c r="G142" s="124">
        <f t="shared" si="44"/>
        <v>0.6737887208156893</v>
      </c>
      <c r="H142" s="124">
        <f t="shared" si="44"/>
        <v>0.68389479688291355</v>
      </c>
      <c r="I142" s="124">
        <f t="shared" si="44"/>
        <v>0.69544939597037181</v>
      </c>
      <c r="J142" s="124">
        <f t="shared" si="44"/>
        <v>0.70694622035799171</v>
      </c>
      <c r="K142" s="124">
        <f t="shared" si="44"/>
        <v>0.7162332907017499</v>
      </c>
      <c r="L142" s="124">
        <f t="shared" si="44"/>
        <v>0.72546390938357619</v>
      </c>
      <c r="M142" s="124">
        <f t="shared" si="44"/>
        <v>0.72798952264615435</v>
      </c>
      <c r="N142" s="124">
        <f t="shared" si="44"/>
        <v>0.74231581094412391</v>
      </c>
      <c r="O142" s="124">
        <f t="shared" si="44"/>
        <v>0.75508529054490392</v>
      </c>
      <c r="P142" s="124">
        <f t="shared" si="44"/>
        <v>0.75629437757392226</v>
      </c>
      <c r="Q142" s="124">
        <f t="shared" si="44"/>
        <v>0.75213656996967815</v>
      </c>
      <c r="R142" s="124">
        <f t="shared" ref="R142:V142" si="45">IF(R123=0,"",R123/R104)</f>
        <v>0.75486234494621707</v>
      </c>
      <c r="S142" s="124">
        <f t="shared" si="45"/>
        <v>0.78103934538041953</v>
      </c>
      <c r="T142" s="124">
        <f t="shared" si="45"/>
        <v>0.79760146260118925</v>
      </c>
      <c r="U142" s="124">
        <f t="shared" si="45"/>
        <v>0.81174184840658292</v>
      </c>
      <c r="V142" s="124">
        <f t="shared" si="45"/>
        <v>0.82894137758149955</v>
      </c>
      <c r="W142" s="124">
        <f t="shared" ref="W142:Y142" si="46">IF(W123=0,"",W123/W104)</f>
        <v>0.83099124586669193</v>
      </c>
      <c r="X142" s="124">
        <f t="shared" si="46"/>
        <v>0.82734997078335504</v>
      </c>
      <c r="Y142" s="124">
        <f t="shared" si="46"/>
        <v>0.83439249665549653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0.46992460440284783</v>
      </c>
      <c r="C143" s="111">
        <f t="shared" si="47"/>
        <v>0.47102445356865352</v>
      </c>
      <c r="D143" s="111">
        <f t="shared" si="47"/>
        <v>0.47200834948428788</v>
      </c>
      <c r="E143" s="111">
        <f t="shared" si="47"/>
        <v>0.47325153518774238</v>
      </c>
      <c r="F143" s="111">
        <f t="shared" si="47"/>
        <v>0.47421637761080637</v>
      </c>
      <c r="G143" s="111">
        <f t="shared" si="47"/>
        <v>0.47528008251958642</v>
      </c>
      <c r="H143" s="111">
        <f t="shared" si="47"/>
        <v>0.47631837729036075</v>
      </c>
      <c r="I143" s="111">
        <f t="shared" si="47"/>
        <v>0.47777440392101783</v>
      </c>
      <c r="J143" s="111">
        <f t="shared" si="47"/>
        <v>0.48188099834055598</v>
      </c>
      <c r="K143" s="111">
        <f t="shared" si="47"/>
        <v>0.4859407777054025</v>
      </c>
      <c r="L143" s="111">
        <f t="shared" si="47"/>
        <v>0.49204286335100506</v>
      </c>
      <c r="M143" s="111">
        <f t="shared" si="47"/>
        <v>0.50162636436299446</v>
      </c>
      <c r="N143" s="111">
        <f t="shared" si="47"/>
        <v>0.51693694101186105</v>
      </c>
      <c r="O143" s="111">
        <f t="shared" si="47"/>
        <v>0.5346144947451057</v>
      </c>
      <c r="P143" s="111">
        <f t="shared" si="47"/>
        <v>0.53728581176029255</v>
      </c>
      <c r="Q143" s="111">
        <f t="shared" si="47"/>
        <v>0.53994865218706767</v>
      </c>
      <c r="R143" s="111">
        <f t="shared" ref="R143:V143" si="48">IF(R124=0,"",R124/R105)</f>
        <v>0.54529314351202651</v>
      </c>
      <c r="S143" s="111">
        <f t="shared" si="48"/>
        <v>0.56340706077167113</v>
      </c>
      <c r="T143" s="111">
        <f t="shared" si="48"/>
        <v>0.57949986907761719</v>
      </c>
      <c r="U143" s="111">
        <f t="shared" si="48"/>
        <v>0.60352016397263775</v>
      </c>
      <c r="V143" s="111">
        <f t="shared" si="48"/>
        <v>0.63457634438553001</v>
      </c>
      <c r="W143" s="111">
        <f t="shared" ref="W143:Y143" si="49">IF(W124=0,"",W124/W105)</f>
        <v>0.65957461210500601</v>
      </c>
      <c r="X143" s="111">
        <f t="shared" si="49"/>
        <v>0.67653132674516736</v>
      </c>
      <c r="Y143" s="111">
        <f t="shared" si="49"/>
        <v>0.69560254834080859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0.81512629621749921</v>
      </c>
      <c r="C144" s="111">
        <f t="shared" si="50"/>
        <v>0.8172202882250944</v>
      </c>
      <c r="D144" s="111">
        <f t="shared" si="50"/>
        <v>0.81360654167309865</v>
      </c>
      <c r="E144" s="111">
        <f t="shared" si="50"/>
        <v>0.81962864485114506</v>
      </c>
      <c r="F144" s="111">
        <f t="shared" si="50"/>
        <v>0.81534184887004746</v>
      </c>
      <c r="G144" s="111">
        <f t="shared" si="50"/>
        <v>0.79650871498040254</v>
      </c>
      <c r="H144" s="111">
        <f t="shared" si="50"/>
        <v>0.8149204031463021</v>
      </c>
      <c r="I144" s="111">
        <f t="shared" si="50"/>
        <v>0.81722669972999917</v>
      </c>
      <c r="J144" s="111">
        <f t="shared" si="50"/>
        <v>0.82317255463045258</v>
      </c>
      <c r="K144" s="111">
        <f t="shared" si="50"/>
        <v>0.8248134671903421</v>
      </c>
      <c r="L144" s="111">
        <f t="shared" si="50"/>
        <v>0.82775902466135731</v>
      </c>
      <c r="M144" s="111">
        <f t="shared" si="50"/>
        <v>0.8337658776754191</v>
      </c>
      <c r="N144" s="111">
        <f t="shared" si="50"/>
        <v>0.86298532576360021</v>
      </c>
      <c r="O144" s="111">
        <f t="shared" si="50"/>
        <v>0.85731498215793833</v>
      </c>
      <c r="P144" s="111">
        <f t="shared" si="50"/>
        <v>0.85960645410435399</v>
      </c>
      <c r="Q144" s="111">
        <f t="shared" si="50"/>
        <v>0.86821505075915251</v>
      </c>
      <c r="R144" s="111">
        <f t="shared" ref="R144:V144" si="51">IF(R125=0,"",R125/R106)</f>
        <v>0.85459917704218857</v>
      </c>
      <c r="S144" s="111">
        <f t="shared" si="51"/>
        <v>0.8591460674803113</v>
      </c>
      <c r="T144" s="111">
        <f t="shared" si="51"/>
        <v>0.8822348362488559</v>
      </c>
      <c r="U144" s="111">
        <f t="shared" si="51"/>
        <v>0.90479829742968632</v>
      </c>
      <c r="V144" s="111">
        <f t="shared" si="51"/>
        <v>0.92294256740291536</v>
      </c>
      <c r="W144" s="111">
        <f t="shared" ref="W144:Y144" si="52">IF(W125=0,"",W125/W106)</f>
        <v>0.91528299354447273</v>
      </c>
      <c r="X144" s="111">
        <f t="shared" si="52"/>
        <v>0.92050500694002801</v>
      </c>
      <c r="Y144" s="111">
        <f t="shared" si="52"/>
        <v>0.93958483024948092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0.46992460440284789</v>
      </c>
      <c r="C145" s="112">
        <f t="shared" si="53"/>
        <v>0.47169158653014603</v>
      </c>
      <c r="D145" s="112">
        <f t="shared" si="53"/>
        <v>0.47183866214419762</v>
      </c>
      <c r="E145" s="112">
        <f t="shared" si="53"/>
        <v>0.47383567479092159</v>
      </c>
      <c r="F145" s="112">
        <f t="shared" si="53"/>
        <v>0.47418542001435471</v>
      </c>
      <c r="G145" s="112">
        <f t="shared" si="53"/>
        <v>0.47459355904305123</v>
      </c>
      <c r="H145" s="112">
        <f t="shared" si="53"/>
        <v>0.47507457001433867</v>
      </c>
      <c r="I145" s="112">
        <f t="shared" si="53"/>
        <v>0.47903452385589018</v>
      </c>
      <c r="J145" s="112">
        <f t="shared" si="53"/>
        <v>0.48733811614896888</v>
      </c>
      <c r="K145" s="112">
        <f t="shared" si="53"/>
        <v>0.48993373829304859</v>
      </c>
      <c r="L145" s="112">
        <f t="shared" si="53"/>
        <v>0.49548547350511396</v>
      </c>
      <c r="M145" s="112">
        <f t="shared" si="53"/>
        <v>0.50464761077921283</v>
      </c>
      <c r="N145" s="112">
        <f t="shared" si="53"/>
        <v>0.51880282043509696</v>
      </c>
      <c r="O145" s="112">
        <f t="shared" si="53"/>
        <v>0.52569178153246665</v>
      </c>
      <c r="P145" s="112">
        <f t="shared" si="53"/>
        <v>0.5258969295188598</v>
      </c>
      <c r="Q145" s="112">
        <f t="shared" si="53"/>
        <v>0.53803995342813671</v>
      </c>
      <c r="R145" s="112">
        <f t="shared" ref="R145:V145" si="54">IF(R126=0,"",R126/R107)</f>
        <v>0.53867862551709855</v>
      </c>
      <c r="S145" s="112">
        <f t="shared" si="54"/>
        <v>0.54098787518613112</v>
      </c>
      <c r="T145" s="112">
        <f t="shared" si="54"/>
        <v>0.56871040238251802</v>
      </c>
      <c r="U145" s="112">
        <f t="shared" si="54"/>
        <v>0.61031936079962779</v>
      </c>
      <c r="V145" s="112">
        <f t="shared" si="54"/>
        <v>0.64192041403626865</v>
      </c>
      <c r="W145" s="112">
        <f t="shared" ref="W145:Y145" si="55">IF(W126=0,"",W126/W107)</f>
        <v>0.66527526999506503</v>
      </c>
      <c r="X145" s="112">
        <f t="shared" si="55"/>
        <v>0.6967742369749661</v>
      </c>
      <c r="Y145" s="112">
        <f t="shared" si="55"/>
        <v>0.71831230968436244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0.58826224979135289</v>
      </c>
      <c r="C147" s="112">
        <f t="shared" si="59"/>
        <v>0.59124749130014032</v>
      </c>
      <c r="D147" s="112">
        <f t="shared" si="59"/>
        <v>0.59527737153878091</v>
      </c>
      <c r="E147" s="112">
        <f t="shared" si="59"/>
        <v>0.59851677313978402</v>
      </c>
      <c r="F147" s="112">
        <f t="shared" si="59"/>
        <v>0.6027552755276161</v>
      </c>
      <c r="G147" s="112">
        <f t="shared" si="59"/>
        <v>0.60616176958447499</v>
      </c>
      <c r="H147" s="112">
        <f t="shared" si="59"/>
        <v>0.60988532008249041</v>
      </c>
      <c r="I147" s="112">
        <f t="shared" si="59"/>
        <v>0.61144862207808659</v>
      </c>
      <c r="J147" s="112">
        <f t="shared" si="59"/>
        <v>0.61208212004848139</v>
      </c>
      <c r="K147" s="112">
        <f t="shared" si="59"/>
        <v>0.61475496752645442</v>
      </c>
      <c r="L147" s="112">
        <f t="shared" si="59"/>
        <v>0.61758510161221303</v>
      </c>
      <c r="M147" s="112">
        <f t="shared" si="59"/>
        <v>0.62126515521152414</v>
      </c>
      <c r="N147" s="112">
        <f t="shared" si="59"/>
        <v>0.62683837987168878</v>
      </c>
      <c r="O147" s="112">
        <f t="shared" si="59"/>
        <v>0.63461553302062756</v>
      </c>
      <c r="P147" s="112">
        <f t="shared" si="59"/>
        <v>0.64003418983991966</v>
      </c>
      <c r="Q147" s="112">
        <f t="shared" si="59"/>
        <v>0.64265988351207881</v>
      </c>
      <c r="R147" s="112">
        <f t="shared" ref="R147:V147" si="60">IF(R128=0,"",R128/R109)</f>
        <v>0.65239405429286312</v>
      </c>
      <c r="S147" s="112">
        <f t="shared" si="60"/>
        <v>0.66833621182162783</v>
      </c>
      <c r="T147" s="112">
        <f t="shared" si="60"/>
        <v>0.68262915036021921</v>
      </c>
      <c r="U147" s="112">
        <f t="shared" si="60"/>
        <v>0.70475199829485069</v>
      </c>
      <c r="V147" s="112">
        <f t="shared" si="60"/>
        <v>0.72269070410121117</v>
      </c>
      <c r="W147" s="112">
        <f t="shared" ref="W147:Y147" si="61">IF(W128=0,"",W128/W109)</f>
        <v>0.73603318491819059</v>
      </c>
      <c r="X147" s="112">
        <f t="shared" si="61"/>
        <v>0.74084985003741899</v>
      </c>
      <c r="Y147" s="112">
        <f t="shared" si="61"/>
        <v>0.74370354934153859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0.87670846266849711</v>
      </c>
      <c r="C148" s="113">
        <f t="shared" si="62"/>
        <v>0.87935510937179029</v>
      </c>
      <c r="D148" s="113">
        <f t="shared" si="62"/>
        <v>0.87815473896134644</v>
      </c>
      <c r="E148" s="113">
        <f t="shared" si="62"/>
        <v>0.88342313543327522</v>
      </c>
      <c r="F148" s="113">
        <f t="shared" si="62"/>
        <v>0.88269215253029476</v>
      </c>
      <c r="G148" s="113">
        <f t="shared" si="62"/>
        <v>0.87102058859075038</v>
      </c>
      <c r="H148" s="113">
        <f t="shared" si="62"/>
        <v>0.88423354023738354</v>
      </c>
      <c r="I148" s="113">
        <f t="shared" si="62"/>
        <v>0.88417025405211636</v>
      </c>
      <c r="J148" s="113">
        <f t="shared" si="62"/>
        <v>0.88673526047437912</v>
      </c>
      <c r="K148" s="113">
        <f t="shared" si="62"/>
        <v>0.88683685781095256</v>
      </c>
      <c r="L148" s="113">
        <f t="shared" si="62"/>
        <v>0.88711493767352234</v>
      </c>
      <c r="M148" s="113">
        <f t="shared" si="62"/>
        <v>0.89033949045296168</v>
      </c>
      <c r="N148" s="113">
        <f t="shared" si="62"/>
        <v>0.90814410836642623</v>
      </c>
      <c r="O148" s="113">
        <f t="shared" si="62"/>
        <v>0.90286141338139825</v>
      </c>
      <c r="P148" s="113">
        <f t="shared" si="62"/>
        <v>0.90695340881049191</v>
      </c>
      <c r="Q148" s="113">
        <f t="shared" si="62"/>
        <v>0.91338424145404584</v>
      </c>
      <c r="R148" s="113">
        <f t="shared" ref="R148:V148" si="63">IF(R129=0,"",R129/R110)</f>
        <v>0.90875200285899338</v>
      </c>
      <c r="S148" s="113">
        <f t="shared" si="63"/>
        <v>0.91451592040938279</v>
      </c>
      <c r="T148" s="113">
        <f t="shared" si="63"/>
        <v>0.92626480782420018</v>
      </c>
      <c r="U148" s="113">
        <f t="shared" si="63"/>
        <v>0.93691109018980756</v>
      </c>
      <c r="V148" s="113">
        <f t="shared" si="63"/>
        <v>0.94414306378079826</v>
      </c>
      <c r="W148" s="113">
        <f t="shared" ref="W148:Y148" si="64">IF(W129=0,"",W129/W110)</f>
        <v>0.93617513298431143</v>
      </c>
      <c r="X148" s="113">
        <f t="shared" si="64"/>
        <v>0.93786438645660775</v>
      </c>
      <c r="Y148" s="113">
        <f t="shared" si="64"/>
        <v>0.95043771938195898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0.58826224979135289</v>
      </c>
      <c r="C149" s="111">
        <f t="shared" si="65"/>
        <v>0.59175572058708958</v>
      </c>
      <c r="D149" s="111">
        <f t="shared" si="65"/>
        <v>0.59489870346784246</v>
      </c>
      <c r="E149" s="111">
        <f t="shared" si="65"/>
        <v>0.59854421908008593</v>
      </c>
      <c r="F149" s="111">
        <f t="shared" si="65"/>
        <v>0.60198960461430817</v>
      </c>
      <c r="G149" s="111">
        <f t="shared" si="65"/>
        <v>0.60560133276213057</v>
      </c>
      <c r="H149" s="111">
        <f t="shared" si="65"/>
        <v>0.60976334825802936</v>
      </c>
      <c r="I149" s="111">
        <f t="shared" si="65"/>
        <v>0.61232526215576144</v>
      </c>
      <c r="J149" s="111">
        <f t="shared" si="65"/>
        <v>0.61403200491888266</v>
      </c>
      <c r="K149" s="111">
        <f t="shared" si="65"/>
        <v>0.6162826880135337</v>
      </c>
      <c r="L149" s="111">
        <f t="shared" si="65"/>
        <v>0.61860179242108504</v>
      </c>
      <c r="M149" s="111">
        <f t="shared" si="65"/>
        <v>0.62108712815116895</v>
      </c>
      <c r="N149" s="111">
        <f t="shared" si="65"/>
        <v>0.62474890305335906</v>
      </c>
      <c r="O149" s="111">
        <f t="shared" si="65"/>
        <v>0.63091119576458998</v>
      </c>
      <c r="P149" s="111">
        <f t="shared" si="65"/>
        <v>0.63770751961525862</v>
      </c>
      <c r="Q149" s="111">
        <f t="shared" si="65"/>
        <v>0.64571687502167963</v>
      </c>
      <c r="R149" s="111">
        <f t="shared" ref="R149:V149" si="66">IF(R130=0,"",R130/R111)</f>
        <v>0.6592659484484571</v>
      </c>
      <c r="S149" s="111">
        <f t="shared" si="66"/>
        <v>0.67617593609199766</v>
      </c>
      <c r="T149" s="111">
        <f t="shared" si="66"/>
        <v>0.69280780609874859</v>
      </c>
      <c r="U149" s="111">
        <f t="shared" si="66"/>
        <v>0.70819063357792611</v>
      </c>
      <c r="V149" s="111">
        <f t="shared" si="66"/>
        <v>0.72217197606397887</v>
      </c>
      <c r="W149" s="111">
        <f t="shared" ref="W149:Y149" si="67">IF(W130=0,"",W130/W111)</f>
        <v>0.73404491211583267</v>
      </c>
      <c r="X149" s="111">
        <f t="shared" si="67"/>
        <v>0.74221219124957472</v>
      </c>
      <c r="Y149" s="111">
        <f t="shared" si="67"/>
        <v>0.74974521424975593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0.72885679743151455</v>
      </c>
      <c r="C151" s="124">
        <f t="shared" si="71"/>
        <v>0.73108414395411359</v>
      </c>
      <c r="D151" s="124">
        <f t="shared" si="71"/>
        <v>0.73450216913746269</v>
      </c>
      <c r="E151" s="124">
        <f t="shared" si="71"/>
        <v>0.73731889994684352</v>
      </c>
      <c r="F151" s="124">
        <f t="shared" si="71"/>
        <v>0.73980102593187225</v>
      </c>
      <c r="G151" s="124">
        <f t="shared" si="71"/>
        <v>0.74282919347043508</v>
      </c>
      <c r="H151" s="124">
        <f t="shared" si="71"/>
        <v>0.74588290161150916</v>
      </c>
      <c r="I151" s="124">
        <f t="shared" si="71"/>
        <v>0.7466730916228822</v>
      </c>
      <c r="J151" s="124">
        <f t="shared" si="71"/>
        <v>0.74723920013554646</v>
      </c>
      <c r="K151" s="124">
        <f t="shared" si="71"/>
        <v>0.75000694567534332</v>
      </c>
      <c r="L151" s="124">
        <f t="shared" si="71"/>
        <v>0.74919983765636888</v>
      </c>
      <c r="M151" s="124">
        <f t="shared" si="71"/>
        <v>0.75066619337498053</v>
      </c>
      <c r="N151" s="124">
        <f t="shared" si="71"/>
        <v>0.75990105419756016</v>
      </c>
      <c r="O151" s="124">
        <f t="shared" si="71"/>
        <v>0.74993804374284878</v>
      </c>
      <c r="P151" s="124">
        <f t="shared" si="71"/>
        <v>0.75007578521469742</v>
      </c>
      <c r="Q151" s="124">
        <f t="shared" si="71"/>
        <v>0.75276876694993988</v>
      </c>
      <c r="R151" s="124">
        <f t="shared" ref="R151:V151" si="72">IF(R132=0,"",R132/R113)</f>
        <v>0.75829358300153638</v>
      </c>
      <c r="S151" s="124">
        <f t="shared" si="72"/>
        <v>0.76244140884428035</v>
      </c>
      <c r="T151" s="124">
        <f t="shared" si="72"/>
        <v>0.75871232418876366</v>
      </c>
      <c r="U151" s="124">
        <f t="shared" si="72"/>
        <v>0.76098114492409707</v>
      </c>
      <c r="V151" s="124">
        <f t="shared" si="72"/>
        <v>0.76658331985373762</v>
      </c>
      <c r="W151" s="124">
        <f t="shared" ref="W151:Y151" si="73">IF(W132=0,"",W132/W113)</f>
        <v>0.7749955912098544</v>
      </c>
      <c r="X151" s="124">
        <f t="shared" si="73"/>
        <v>0.78632652809882642</v>
      </c>
      <c r="Y151" s="124">
        <f t="shared" si="73"/>
        <v>0.78891481002638153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0.57862632100762468</v>
      </c>
      <c r="C152" s="111">
        <f t="shared" si="74"/>
        <v>0.57946889172643024</v>
      </c>
      <c r="D152" s="111">
        <f t="shared" si="74"/>
        <v>0.58022698144816487</v>
      </c>
      <c r="E152" s="111">
        <f t="shared" si="74"/>
        <v>0.58129635309001271</v>
      </c>
      <c r="F152" s="111">
        <f t="shared" si="74"/>
        <v>0.58260191178965903</v>
      </c>
      <c r="G152" s="111">
        <f t="shared" si="74"/>
        <v>0.58407601812444931</v>
      </c>
      <c r="H152" s="111">
        <f t="shared" si="74"/>
        <v>0.58581569020302215</v>
      </c>
      <c r="I152" s="111">
        <f t="shared" si="74"/>
        <v>0.58670166942686675</v>
      </c>
      <c r="J152" s="111">
        <f t="shared" si="74"/>
        <v>0.58708197900933856</v>
      </c>
      <c r="K152" s="111">
        <f t="shared" si="74"/>
        <v>0.58758126494538887</v>
      </c>
      <c r="L152" s="111">
        <f t="shared" si="74"/>
        <v>0.58803852156760561</v>
      </c>
      <c r="M152" s="111">
        <f t="shared" si="74"/>
        <v>0.58853402471463978</v>
      </c>
      <c r="N152" s="111">
        <f t="shared" si="74"/>
        <v>0.5891021650995848</v>
      </c>
      <c r="O152" s="111">
        <f t="shared" si="74"/>
        <v>0.58972462371716949</v>
      </c>
      <c r="P152" s="111">
        <f t="shared" si="74"/>
        <v>0.5900127710592693</v>
      </c>
      <c r="Q152" s="111">
        <f t="shared" si="74"/>
        <v>0.59036900007187132</v>
      </c>
      <c r="R152" s="111">
        <f t="shared" ref="R152:V152" si="75">IF(R133=0,"",R133/R114)</f>
        <v>0.59139209200386378</v>
      </c>
      <c r="S152" s="111">
        <f t="shared" si="75"/>
        <v>0.5942894832437533</v>
      </c>
      <c r="T152" s="111">
        <f t="shared" si="75"/>
        <v>0.59857051884251677</v>
      </c>
      <c r="U152" s="111">
        <f t="shared" si="75"/>
        <v>0.60347145485171705</v>
      </c>
      <c r="V152" s="111">
        <f t="shared" si="75"/>
        <v>0.60714819435495904</v>
      </c>
      <c r="W152" s="111">
        <f t="shared" ref="W152:Y152" si="76">IF(W133=0,"",W133/W114)</f>
        <v>0.60986018264539854</v>
      </c>
      <c r="X152" s="111">
        <f t="shared" si="76"/>
        <v>0.61145591806671928</v>
      </c>
      <c r="Y152" s="111">
        <f t="shared" si="76"/>
        <v>0.61291039396212244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0.73745848172191819</v>
      </c>
      <c r="C153" s="45">
        <f t="shared" si="77"/>
        <v>0.73964975185858273</v>
      </c>
      <c r="D153" s="45">
        <f t="shared" si="77"/>
        <v>0.74199153449260213</v>
      </c>
      <c r="E153" s="45">
        <f t="shared" si="77"/>
        <v>0.74445357304988236</v>
      </c>
      <c r="F153" s="45">
        <f t="shared" si="77"/>
        <v>0.74711983277986582</v>
      </c>
      <c r="G153" s="45">
        <f t="shared" si="77"/>
        <v>0.74976013927243557</v>
      </c>
      <c r="H153" s="45">
        <f t="shared" si="77"/>
        <v>0.75280988831021323</v>
      </c>
      <c r="I153" s="45">
        <f t="shared" si="77"/>
        <v>0.75451253250889083</v>
      </c>
      <c r="J153" s="45">
        <f t="shared" si="77"/>
        <v>0.75561042607321305</v>
      </c>
      <c r="K153" s="45">
        <f t="shared" si="77"/>
        <v>0.75737288314367057</v>
      </c>
      <c r="L153" s="45">
        <f t="shared" si="77"/>
        <v>0.75920160783365476</v>
      </c>
      <c r="M153" s="45">
        <f t="shared" si="77"/>
        <v>0.76114723385199379</v>
      </c>
      <c r="N153" s="45">
        <f t="shared" si="77"/>
        <v>0.76365400136142292</v>
      </c>
      <c r="O153" s="45">
        <f t="shared" si="77"/>
        <v>0.76679614807631846</v>
      </c>
      <c r="P153" s="45">
        <f t="shared" si="77"/>
        <v>0.76928683228917938</v>
      </c>
      <c r="Q153" s="45">
        <f t="shared" si="77"/>
        <v>0.77210696319791428</v>
      </c>
      <c r="R153" s="45">
        <f t="shared" ref="R153:V153" si="78">IF(R134=0,"",R134/R115)</f>
        <v>0.77847986408692704</v>
      </c>
      <c r="S153" s="45">
        <f t="shared" si="78"/>
        <v>0.7884373606967342</v>
      </c>
      <c r="T153" s="45">
        <f t="shared" si="78"/>
        <v>0.79962548612347373</v>
      </c>
      <c r="U153" s="45">
        <f t="shared" si="78"/>
        <v>0.81424640879198418</v>
      </c>
      <c r="V153" s="45">
        <f t="shared" si="78"/>
        <v>0.82956633939479718</v>
      </c>
      <c r="W153" s="45">
        <f t="shared" ref="W153:Y153" si="79">IF(W134=0,"",W134/W115)</f>
        <v>0.84332423244144217</v>
      </c>
      <c r="X153" s="45">
        <f t="shared" si="79"/>
        <v>0.85274549458195981</v>
      </c>
      <c r="Y153" s="45">
        <f t="shared" si="79"/>
        <v>0.86204045049778844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7359.6435033695243</v>
      </c>
      <c r="C155" s="117">
        <f t="shared" si="80"/>
        <v>7938.9936584606539</v>
      </c>
      <c r="D155" s="117">
        <f t="shared" si="80"/>
        <v>8305.4347502819437</v>
      </c>
      <c r="E155" s="117">
        <f t="shared" si="80"/>
        <v>9880.9263071546557</v>
      </c>
      <c r="F155" s="117">
        <f t="shared" si="80"/>
        <v>9392.4614231894338</v>
      </c>
      <c r="G155" s="117">
        <f t="shared" si="80"/>
        <v>9584.4597950422994</v>
      </c>
      <c r="H155" s="117">
        <f t="shared" si="80"/>
        <v>9118.722415090886</v>
      </c>
      <c r="I155" s="117">
        <f t="shared" si="80"/>
        <v>8150.8700147314121</v>
      </c>
      <c r="J155" s="117">
        <f t="shared" si="80"/>
        <v>7871.2129824066451</v>
      </c>
      <c r="K155" s="117">
        <f t="shared" si="80"/>
        <v>6713.0683766475131</v>
      </c>
      <c r="L155" s="117">
        <f t="shared" si="80"/>
        <v>5972.4458113208457</v>
      </c>
      <c r="M155" s="117">
        <f t="shared" si="80"/>
        <v>7899.2863190482221</v>
      </c>
      <c r="N155" s="117">
        <f t="shared" si="80"/>
        <v>5890.6331933878555</v>
      </c>
      <c r="O155" s="117">
        <f t="shared" si="80"/>
        <v>2910.8029861181867</v>
      </c>
      <c r="P155" s="117">
        <f t="shared" si="80"/>
        <v>3028.7030804049127</v>
      </c>
      <c r="Q155" s="117">
        <f t="shared" si="80"/>
        <v>4328.8973675257721</v>
      </c>
      <c r="R155" s="117">
        <f t="shared" ref="R155:V155" si="81">R156+R159+R161+R170</f>
        <v>3723.1107641135936</v>
      </c>
      <c r="S155" s="117">
        <f t="shared" si="81"/>
        <v>3653.2211813481204</v>
      </c>
      <c r="T155" s="117">
        <f t="shared" si="81"/>
        <v>3022.2477451589966</v>
      </c>
      <c r="U155" s="117">
        <f t="shared" si="81"/>
        <v>3408.4600920350022</v>
      </c>
      <c r="V155" s="117">
        <f t="shared" si="81"/>
        <v>3836.9998420145871</v>
      </c>
      <c r="W155" s="117">
        <f t="shared" ref="W155:Y155" si="82">W156+W159+W161+W170</f>
        <v>3311.9067179088815</v>
      </c>
      <c r="X155" s="117">
        <f t="shared" si="82"/>
        <v>3714.0832156115293</v>
      </c>
      <c r="Y155" s="117">
        <f t="shared" si="82"/>
        <v>2523.0799128574772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6938.752131128259</v>
      </c>
      <c r="C156" s="122">
        <f t="shared" si="83"/>
        <v>7526.5528709711216</v>
      </c>
      <c r="D156" s="122">
        <f t="shared" si="83"/>
        <v>7909.9506562651259</v>
      </c>
      <c r="E156" s="122">
        <f t="shared" si="83"/>
        <v>9484.6361765884321</v>
      </c>
      <c r="F156" s="122">
        <f t="shared" si="83"/>
        <v>9014.276570408676</v>
      </c>
      <c r="G156" s="122">
        <f t="shared" si="83"/>
        <v>9240.5622864160432</v>
      </c>
      <c r="H156" s="122">
        <f t="shared" si="83"/>
        <v>8797.7902569540729</v>
      </c>
      <c r="I156" s="122">
        <f t="shared" si="83"/>
        <v>7861.3454899685976</v>
      </c>
      <c r="J156" s="122">
        <f t="shared" si="83"/>
        <v>7574.6043067830506</v>
      </c>
      <c r="K156" s="122">
        <f t="shared" si="83"/>
        <v>6433.4529425237379</v>
      </c>
      <c r="L156" s="122">
        <f t="shared" si="83"/>
        <v>5718.6971547300564</v>
      </c>
      <c r="M156" s="122">
        <f t="shared" si="83"/>
        <v>7653.3630891433131</v>
      </c>
      <c r="N156" s="122">
        <f t="shared" si="83"/>
        <v>5682.7490016508673</v>
      </c>
      <c r="O156" s="122">
        <f t="shared" si="83"/>
        <v>2718.3274665041199</v>
      </c>
      <c r="P156" s="122">
        <f t="shared" si="83"/>
        <v>2825.1638996292522</v>
      </c>
      <c r="Q156" s="122">
        <f t="shared" si="83"/>
        <v>4111.3060430322093</v>
      </c>
      <c r="R156" s="122">
        <f t="shared" ref="R156:V156" si="84">SUM(R157:R158)</f>
        <v>3508.0291281106652</v>
      </c>
      <c r="S156" s="122">
        <f t="shared" si="84"/>
        <v>3479.0233659745218</v>
      </c>
      <c r="T156" s="122">
        <f t="shared" si="84"/>
        <v>2831.0185538634291</v>
      </c>
      <c r="U156" s="122">
        <f t="shared" si="84"/>
        <v>3186.4644983793028</v>
      </c>
      <c r="V156" s="122">
        <f t="shared" si="84"/>
        <v>3597.2097661655157</v>
      </c>
      <c r="W156" s="122">
        <f t="shared" ref="W156:Y156" si="85">SUM(W157:W158)</f>
        <v>3051.5101112984185</v>
      </c>
      <c r="X156" s="122">
        <f t="shared" si="85"/>
        <v>3414.2644037259101</v>
      </c>
      <c r="Y156" s="122">
        <f t="shared" si="85"/>
        <v>2226.1946470634512</v>
      </c>
      <c r="DA156" s="130" t="s">
        <v>2115</v>
      </c>
    </row>
    <row r="157" spans="1:105" ht="12" customHeight="1" x14ac:dyDescent="0.25">
      <c r="A157" s="97" t="s">
        <v>211</v>
      </c>
      <c r="B157" s="98">
        <v>6938.752131128259</v>
      </c>
      <c r="C157" s="98">
        <v>7526.5528709711216</v>
      </c>
      <c r="D157" s="98">
        <v>7909.9506562651259</v>
      </c>
      <c r="E157" s="98">
        <v>9484.6361765884321</v>
      </c>
      <c r="F157" s="98">
        <v>9014.276570408676</v>
      </c>
      <c r="G157" s="98">
        <v>9240.5622864160432</v>
      </c>
      <c r="H157" s="98">
        <v>8797.7902569540729</v>
      </c>
      <c r="I157" s="98">
        <v>7861.3454899685976</v>
      </c>
      <c r="J157" s="98">
        <v>7574.6043067830506</v>
      </c>
      <c r="K157" s="98">
        <v>6433.4529425237379</v>
      </c>
      <c r="L157" s="98">
        <v>5718.6971547300564</v>
      </c>
      <c r="M157" s="98">
        <v>7653.3630891433131</v>
      </c>
      <c r="N157" s="98">
        <v>5682.7490016508673</v>
      </c>
      <c r="O157" s="98">
        <v>2718.3274665041199</v>
      </c>
      <c r="P157" s="98">
        <v>2825.1638996292522</v>
      </c>
      <c r="Q157" s="98">
        <v>4111.3060430322093</v>
      </c>
      <c r="R157" s="98">
        <v>3508.0291281106652</v>
      </c>
      <c r="S157" s="98">
        <v>3479.0233659745218</v>
      </c>
      <c r="T157" s="98">
        <v>2831.0185538634291</v>
      </c>
      <c r="U157" s="98">
        <v>3186.4644983793028</v>
      </c>
      <c r="V157" s="98">
        <v>3597.2097661655157</v>
      </c>
      <c r="W157" s="98">
        <v>3051.5101112984185</v>
      </c>
      <c r="X157" s="98">
        <v>3414.2644037259101</v>
      </c>
      <c r="Y157" s="98">
        <v>2226.1946470634512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398.8148744317399</v>
      </c>
      <c r="C161" s="122">
        <v>390.84648830887761</v>
      </c>
      <c r="D161" s="122">
        <v>374.05860037487616</v>
      </c>
      <c r="E161" s="122">
        <v>376.48042897156978</v>
      </c>
      <c r="F161" s="122">
        <v>356.22370403132527</v>
      </c>
      <c r="G161" s="122">
        <v>324.26538322395709</v>
      </c>
      <c r="H161" s="122">
        <v>301.76330712592824</v>
      </c>
      <c r="I161" s="122">
        <v>269.83260667139979</v>
      </c>
      <c r="J161" s="122">
        <v>276.17941949694796</v>
      </c>
      <c r="K161" s="122">
        <v>261.36825763626263</v>
      </c>
      <c r="L161" s="122">
        <v>231.21718262994588</v>
      </c>
      <c r="M161" s="122">
        <v>225.27059713668908</v>
      </c>
      <c r="N161" s="122">
        <v>201.20016330913336</v>
      </c>
      <c r="O161" s="122">
        <v>160.28675993588178</v>
      </c>
      <c r="P161" s="122">
        <v>167.15481409074792</v>
      </c>
      <c r="Q161" s="122">
        <v>184.64834556778666</v>
      </c>
      <c r="R161" s="122">
        <v>181.91153452933369</v>
      </c>
      <c r="S161" s="122">
        <v>134.64389542547531</v>
      </c>
      <c r="T161" s="122">
        <v>131.09489013656798</v>
      </c>
      <c r="U161" s="122">
        <v>142.70499746069657</v>
      </c>
      <c r="V161" s="122">
        <v>137.81621791448438</v>
      </c>
      <c r="W161" s="122">
        <v>160.70243010158106</v>
      </c>
      <c r="X161" s="122">
        <v>210.36870535409071</v>
      </c>
      <c r="Y161" s="122">
        <v>220.40196205655391</v>
      </c>
      <c r="DA161" s="130" t="s">
        <v>2120</v>
      </c>
    </row>
    <row r="162" spans="1:105" ht="12" customHeight="1" x14ac:dyDescent="0.25">
      <c r="A162" s="97" t="s">
        <v>138</v>
      </c>
      <c r="B162" s="98">
        <v>397.74724837822384</v>
      </c>
      <c r="C162" s="98">
        <v>389.76712005689603</v>
      </c>
      <c r="D162" s="98">
        <v>373.04318716806034</v>
      </c>
      <c r="E162" s="98">
        <v>375.45393060808368</v>
      </c>
      <c r="F162" s="98">
        <v>355.24811333832588</v>
      </c>
      <c r="G162" s="98">
        <v>323.2876268498112</v>
      </c>
      <c r="H162" s="98">
        <v>300.96896520495119</v>
      </c>
      <c r="I162" s="98">
        <v>269.05998518796741</v>
      </c>
      <c r="J162" s="98">
        <v>275.25051104068177</v>
      </c>
      <c r="K162" s="98">
        <v>260.51015988915606</v>
      </c>
      <c r="L162" s="98">
        <v>230.43921455543858</v>
      </c>
      <c r="M162" s="98">
        <v>224.47623690820652</v>
      </c>
      <c r="N162" s="98">
        <v>200.55509597511207</v>
      </c>
      <c r="O162" s="98">
        <v>159.77868758743077</v>
      </c>
      <c r="P162" s="98">
        <v>166.63796095248637</v>
      </c>
      <c r="Q162" s="98">
        <v>184.03969788152148</v>
      </c>
      <c r="R162" s="98">
        <v>181.2412356763538</v>
      </c>
      <c r="S162" s="98">
        <v>134.18990972588591</v>
      </c>
      <c r="T162" s="98">
        <v>130.66491245990193</v>
      </c>
      <c r="U162" s="98">
        <v>142.22883463311527</v>
      </c>
      <c r="V162" s="98">
        <v>137.41823213631665</v>
      </c>
      <c r="W162" s="98">
        <v>160.1562424312944</v>
      </c>
      <c r="X162" s="98">
        <v>209.39453739074699</v>
      </c>
      <c r="Y162" s="98">
        <v>219.40792170407281</v>
      </c>
      <c r="DA162" s="63" t="s">
        <v>2121</v>
      </c>
    </row>
    <row r="163" spans="1:105" ht="12" customHeight="1" x14ac:dyDescent="0.25">
      <c r="A163" s="97" t="s">
        <v>137</v>
      </c>
      <c r="B163" s="98">
        <v>1.0676260535160316</v>
      </c>
      <c r="C163" s="98">
        <v>1.0793682519815726</v>
      </c>
      <c r="D163" s="98">
        <v>1.0154132068158386</v>
      </c>
      <c r="E163" s="98">
        <v>1.0264983634860789</v>
      </c>
      <c r="F163" s="98">
        <v>0.97559069299939538</v>
      </c>
      <c r="G163" s="98">
        <v>0.97775637414588579</v>
      </c>
      <c r="H163" s="98">
        <v>0.79434192097704248</v>
      </c>
      <c r="I163" s="98">
        <v>0.77262148343238379</v>
      </c>
      <c r="J163" s="98">
        <v>0.92890845626617191</v>
      </c>
      <c r="K163" s="98">
        <v>0.85809774710658371</v>
      </c>
      <c r="L163" s="98">
        <v>0.77796807450728833</v>
      </c>
      <c r="M163" s="98">
        <v>0.79436022848256926</v>
      </c>
      <c r="N163" s="98">
        <v>0.64506733402128724</v>
      </c>
      <c r="O163" s="98">
        <v>0.50807234845100691</v>
      </c>
      <c r="P163" s="98">
        <v>0.51685313826154355</v>
      </c>
      <c r="Q163" s="98">
        <v>0.60864768626518673</v>
      </c>
      <c r="R163" s="98">
        <v>0.67029885297990299</v>
      </c>
      <c r="S163" s="98">
        <v>0.4539856995894046</v>
      </c>
      <c r="T163" s="98">
        <v>0.4299776766660634</v>
      </c>
      <c r="U163" s="98">
        <v>0.47616282758129697</v>
      </c>
      <c r="V163" s="98">
        <v>0.39798577816774244</v>
      </c>
      <c r="W163" s="98">
        <v>0.54618767028666093</v>
      </c>
      <c r="X163" s="98">
        <v>0.97416796334372646</v>
      </c>
      <c r="Y163" s="98">
        <v>0.994040352481108</v>
      </c>
      <c r="DA163" s="63" t="s">
        <v>2122</v>
      </c>
    </row>
    <row r="164" spans="1:105" ht="12" customHeight="1" x14ac:dyDescent="0.25">
      <c r="A164" s="100" t="s">
        <v>211</v>
      </c>
      <c r="B164" s="101">
        <v>1.0676260535160316</v>
      </c>
      <c r="C164" s="101">
        <v>1.0793682519815726</v>
      </c>
      <c r="D164" s="101">
        <v>1.0154132068158386</v>
      </c>
      <c r="E164" s="101">
        <v>1.0264983634860789</v>
      </c>
      <c r="F164" s="101">
        <v>0.97559069299939538</v>
      </c>
      <c r="G164" s="101">
        <v>0.97775637414588579</v>
      </c>
      <c r="H164" s="101">
        <v>0.79434192097704248</v>
      </c>
      <c r="I164" s="101">
        <v>0.77262148343238379</v>
      </c>
      <c r="J164" s="101">
        <v>0.92890845626617191</v>
      </c>
      <c r="K164" s="101">
        <v>0.85809774710658371</v>
      </c>
      <c r="L164" s="101">
        <v>0.77796807450728833</v>
      </c>
      <c r="M164" s="101">
        <v>0.79436022848256926</v>
      </c>
      <c r="N164" s="101">
        <v>0.64506733402128724</v>
      </c>
      <c r="O164" s="101">
        <v>0.50807234845100691</v>
      </c>
      <c r="P164" s="101">
        <v>0.51685313826154355</v>
      </c>
      <c r="Q164" s="101">
        <v>0.60864768626518673</v>
      </c>
      <c r="R164" s="101">
        <v>0.67029885297990299</v>
      </c>
      <c r="S164" s="101">
        <v>0.4539856995894046</v>
      </c>
      <c r="T164" s="101">
        <v>0.4299776766660634</v>
      </c>
      <c r="U164" s="101">
        <v>0.47616282758129697</v>
      </c>
      <c r="V164" s="101">
        <v>0.39798577816774244</v>
      </c>
      <c r="W164" s="101">
        <v>0.54618767028666093</v>
      </c>
      <c r="X164" s="101">
        <v>0.97416796334372646</v>
      </c>
      <c r="Y164" s="101">
        <v>0.994040352481108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22.076497809525524</v>
      </c>
      <c r="C170" s="122">
        <v>21.59429918065522</v>
      </c>
      <c r="D170" s="122">
        <v>21.425493641941138</v>
      </c>
      <c r="E170" s="122">
        <v>19.809701594652832</v>
      </c>
      <c r="F170" s="122">
        <v>21.961148749433917</v>
      </c>
      <c r="G170" s="122">
        <v>19.632125402299131</v>
      </c>
      <c r="H170" s="122">
        <v>19.168851010885593</v>
      </c>
      <c r="I170" s="122">
        <v>19.691918091414575</v>
      </c>
      <c r="J170" s="122">
        <v>20.429256126646717</v>
      </c>
      <c r="K170" s="122">
        <v>18.247176487512558</v>
      </c>
      <c r="L170" s="122">
        <v>22.53147396084395</v>
      </c>
      <c r="M170" s="122">
        <v>20.652632768219764</v>
      </c>
      <c r="N170" s="122">
        <v>6.6840284278553943</v>
      </c>
      <c r="O170" s="122">
        <v>32.188759678184702</v>
      </c>
      <c r="P170" s="122">
        <v>36.384366684912415</v>
      </c>
      <c r="Q170" s="122">
        <v>32.94297892577633</v>
      </c>
      <c r="R170" s="122">
        <v>33.170101473595061</v>
      </c>
      <c r="S170" s="122">
        <v>39.553919948123387</v>
      </c>
      <c r="T170" s="122">
        <v>60.13430115899974</v>
      </c>
      <c r="U170" s="122">
        <v>79.290596195002877</v>
      </c>
      <c r="V170" s="122">
        <v>101.97385793458736</v>
      </c>
      <c r="W170" s="122">
        <v>99.694176508882123</v>
      </c>
      <c r="X170" s="122">
        <v>89.450106531528291</v>
      </c>
      <c r="Y170" s="122">
        <v>76.48330373747207</v>
      </c>
      <c r="DA170" s="130" t="s">
        <v>2129</v>
      </c>
    </row>
    <row r="171" spans="1:105" ht="12" customHeight="1" x14ac:dyDescent="0.25">
      <c r="A171" s="97" t="s">
        <v>50</v>
      </c>
      <c r="B171" s="98">
        <v>22.076497809525524</v>
      </c>
      <c r="C171" s="98">
        <v>21.59429918065522</v>
      </c>
      <c r="D171" s="98">
        <v>21.425493641941138</v>
      </c>
      <c r="E171" s="98">
        <v>19.809701594652832</v>
      </c>
      <c r="F171" s="98">
        <v>21.961148749433917</v>
      </c>
      <c r="G171" s="98">
        <v>19.632125402299131</v>
      </c>
      <c r="H171" s="98">
        <v>19.168851010885593</v>
      </c>
      <c r="I171" s="98">
        <v>19.691918091414575</v>
      </c>
      <c r="J171" s="98">
        <v>20.429256126646717</v>
      </c>
      <c r="K171" s="98">
        <v>18.247176487512558</v>
      </c>
      <c r="L171" s="98">
        <v>22.53147396084395</v>
      </c>
      <c r="M171" s="98">
        <v>20.652632768219764</v>
      </c>
      <c r="N171" s="98">
        <v>6.6840284278553943</v>
      </c>
      <c r="O171" s="98">
        <v>32.188759678184702</v>
      </c>
      <c r="P171" s="98">
        <v>36.384366684912415</v>
      </c>
      <c r="Q171" s="98">
        <v>32.94297892577633</v>
      </c>
      <c r="R171" s="98">
        <v>33.170101473595061</v>
      </c>
      <c r="S171" s="98">
        <v>39.553919948123387</v>
      </c>
      <c r="T171" s="98">
        <v>60.13430115899974</v>
      </c>
      <c r="U171" s="98">
        <v>79.290596195002877</v>
      </c>
      <c r="V171" s="98">
        <v>101.97385793458736</v>
      </c>
      <c r="W171" s="98">
        <v>99.694176508882123</v>
      </c>
      <c r="X171" s="98">
        <v>89.450106531528291</v>
      </c>
      <c r="Y171" s="98">
        <v>76.48330373747207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12161.995721101408</v>
      </c>
      <c r="C174" s="117">
        <f t="shared" si="87"/>
        <v>12787.671139071941</v>
      </c>
      <c r="D174" s="117">
        <f t="shared" si="87"/>
        <v>13177.573094337477</v>
      </c>
      <c r="E174" s="117">
        <f t="shared" si="87"/>
        <v>15175.918912785679</v>
      </c>
      <c r="F174" s="117">
        <f t="shared" si="87"/>
        <v>14336.167889288405</v>
      </c>
      <c r="G174" s="117">
        <f t="shared" si="87"/>
        <v>14880.790355180638</v>
      </c>
      <c r="H174" s="117">
        <f t="shared" si="87"/>
        <v>14899.729502829538</v>
      </c>
      <c r="I174" s="117">
        <f t="shared" si="87"/>
        <v>14145.752648895581</v>
      </c>
      <c r="J174" s="117">
        <f t="shared" si="87"/>
        <v>14089.960334585903</v>
      </c>
      <c r="K174" s="117">
        <f t="shared" si="87"/>
        <v>12639.310609677608</v>
      </c>
      <c r="L174" s="117">
        <f t="shared" si="87"/>
        <v>11909.468479119701</v>
      </c>
      <c r="M174" s="117">
        <f t="shared" si="87"/>
        <v>15856.6363398498</v>
      </c>
      <c r="N174" s="117">
        <f t="shared" si="87"/>
        <v>13177.920012670838</v>
      </c>
      <c r="O174" s="117">
        <f t="shared" si="87"/>
        <v>7698.6856853118443</v>
      </c>
      <c r="P174" s="117">
        <f t="shared" si="87"/>
        <v>7976.5057556297006</v>
      </c>
      <c r="Q174" s="117">
        <f t="shared" si="87"/>
        <v>11242.155314009156</v>
      </c>
      <c r="R174" s="117">
        <f t="shared" ref="R174:V174" si="88">R175+R178+R180+R189</f>
        <v>10508.444481913568</v>
      </c>
      <c r="S174" s="117">
        <f t="shared" si="88"/>
        <v>10596.819150195723</v>
      </c>
      <c r="T174" s="117">
        <f t="shared" si="88"/>
        <v>9168.7194969019765</v>
      </c>
      <c r="U174" s="117">
        <f t="shared" si="88"/>
        <v>9930.3624716813138</v>
      </c>
      <c r="V174" s="117">
        <f t="shared" si="88"/>
        <v>10789.003834218856</v>
      </c>
      <c r="W174" s="117">
        <f t="shared" ref="W174:Y174" si="89">W175+W178+W180+W189</f>
        <v>9715.6286609342824</v>
      </c>
      <c r="X174" s="117">
        <f t="shared" si="89"/>
        <v>10985.797150212024</v>
      </c>
      <c r="Y174" s="117">
        <f t="shared" si="89"/>
        <v>8324.4244431362458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9693.7184869582143</v>
      </c>
      <c r="C175" s="122">
        <f t="shared" si="90"/>
        <v>10309.345572183141</v>
      </c>
      <c r="D175" s="122">
        <f t="shared" si="90"/>
        <v>10646.900983511678</v>
      </c>
      <c r="E175" s="122">
        <f t="shared" si="90"/>
        <v>12579.392287401848</v>
      </c>
      <c r="F175" s="122">
        <f t="shared" si="90"/>
        <v>11766.897295111532</v>
      </c>
      <c r="G175" s="122">
        <f t="shared" si="90"/>
        <v>12359.550617565363</v>
      </c>
      <c r="H175" s="122">
        <f t="shared" si="90"/>
        <v>12284.808392503284</v>
      </c>
      <c r="I175" s="122">
        <f t="shared" si="90"/>
        <v>11476.047073934511</v>
      </c>
      <c r="J175" s="122">
        <f t="shared" si="90"/>
        <v>11337.660015824509</v>
      </c>
      <c r="K175" s="122">
        <f t="shared" si="90"/>
        <v>9884.9271933982982</v>
      </c>
      <c r="L175" s="122">
        <f t="shared" si="90"/>
        <v>9169.4602511154098</v>
      </c>
      <c r="M175" s="122">
        <f t="shared" si="90"/>
        <v>13177.468578173717</v>
      </c>
      <c r="N175" s="122">
        <f t="shared" si="90"/>
        <v>10421.538315184598</v>
      </c>
      <c r="O175" s="122">
        <f t="shared" si="90"/>
        <v>5091.3651722598261</v>
      </c>
      <c r="P175" s="122">
        <f t="shared" si="90"/>
        <v>5367.1271097666631</v>
      </c>
      <c r="Q175" s="122">
        <f t="shared" si="90"/>
        <v>8488.2668591756646</v>
      </c>
      <c r="R175" s="122">
        <f t="shared" ref="R175:V175" si="91">SUM(R176:R177)</f>
        <v>7593.3756069923129</v>
      </c>
      <c r="S175" s="122">
        <f t="shared" si="91"/>
        <v>7765.1408737218244</v>
      </c>
      <c r="T175" s="122">
        <f t="shared" si="91"/>
        <v>6496.0396430802193</v>
      </c>
      <c r="U175" s="122">
        <f t="shared" si="91"/>
        <v>7106.6829354534684</v>
      </c>
      <c r="V175" s="122">
        <f t="shared" si="91"/>
        <v>7931.2980964655917</v>
      </c>
      <c r="W175" s="122">
        <f t="shared" ref="W175:Y175" si="92">SUM(W176:W177)</f>
        <v>6803.6781000836891</v>
      </c>
      <c r="X175" s="122">
        <f t="shared" si="92"/>
        <v>7972.261422102737</v>
      </c>
      <c r="Y175" s="122">
        <f t="shared" si="92"/>
        <v>5427.1814775910325</v>
      </c>
      <c r="DA175" s="130" t="s">
        <v>2283</v>
      </c>
    </row>
    <row r="176" spans="1:105" ht="12" customHeight="1" x14ac:dyDescent="0.25">
      <c r="A176" s="97" t="s">
        <v>211</v>
      </c>
      <c r="B176" s="98">
        <v>9597.8937361706867</v>
      </c>
      <c r="C176" s="98">
        <v>10210.628443868169</v>
      </c>
      <c r="D176" s="98">
        <v>10540.85034473835</v>
      </c>
      <c r="E176" s="98">
        <v>12459.974199136946</v>
      </c>
      <c r="F176" s="98">
        <v>11646.611779340778</v>
      </c>
      <c r="G176" s="98">
        <v>12233.932470235104</v>
      </c>
      <c r="H176" s="98">
        <v>12162.161795967826</v>
      </c>
      <c r="I176" s="98">
        <v>11367.600697579324</v>
      </c>
      <c r="J176" s="98">
        <v>11228.872201903429</v>
      </c>
      <c r="K176" s="98">
        <v>9784.0807729221578</v>
      </c>
      <c r="L176" s="98">
        <v>9079.7293677632897</v>
      </c>
      <c r="M176" s="98">
        <v>13046.74925807155</v>
      </c>
      <c r="N176" s="98">
        <v>10327.279729630402</v>
      </c>
      <c r="O176" s="98">
        <v>5039.2155248483796</v>
      </c>
      <c r="P176" s="98">
        <v>5309.94233779154</v>
      </c>
      <c r="Q176" s="98">
        <v>8402.3762473390452</v>
      </c>
      <c r="R176" s="98">
        <v>7515.7973385833984</v>
      </c>
      <c r="S176" s="98">
        <v>7683.8932581879308</v>
      </c>
      <c r="T176" s="98">
        <v>6426.408147008915</v>
      </c>
      <c r="U176" s="98">
        <v>7028.1456462286715</v>
      </c>
      <c r="V176" s="98">
        <v>7841.4761366989214</v>
      </c>
      <c r="W176" s="98">
        <v>6725.2293836264607</v>
      </c>
      <c r="X176" s="98">
        <v>7878.952237401737</v>
      </c>
      <c r="Y176" s="98">
        <v>5362.5369089771766</v>
      </c>
      <c r="DA176" s="63" t="s">
        <v>2284</v>
      </c>
    </row>
    <row r="177" spans="1:105" ht="12" customHeight="1" x14ac:dyDescent="0.25">
      <c r="A177" s="97" t="s">
        <v>53</v>
      </c>
      <c r="B177" s="98">
        <v>95.824750787527151</v>
      </c>
      <c r="C177" s="98">
        <v>98.717128314973323</v>
      </c>
      <c r="D177" s="98">
        <v>106.05063877332816</v>
      </c>
      <c r="E177" s="98">
        <v>119.41808826490181</v>
      </c>
      <c r="F177" s="98">
        <v>120.28551577075463</v>
      </c>
      <c r="G177" s="98">
        <v>125.61814733025891</v>
      </c>
      <c r="H177" s="98">
        <v>122.64659653545836</v>
      </c>
      <c r="I177" s="98">
        <v>108.44637635518613</v>
      </c>
      <c r="J177" s="98">
        <v>108.78781392108061</v>
      </c>
      <c r="K177" s="98">
        <v>100.84642047614037</v>
      </c>
      <c r="L177" s="98">
        <v>89.730883352119889</v>
      </c>
      <c r="M177" s="98">
        <v>130.71932010216804</v>
      </c>
      <c r="N177" s="98">
        <v>94.258585554197197</v>
      </c>
      <c r="O177" s="98">
        <v>52.149647411446516</v>
      </c>
      <c r="P177" s="98">
        <v>57.184771975122921</v>
      </c>
      <c r="Q177" s="98">
        <v>85.890611836620224</v>
      </c>
      <c r="R177" s="98">
        <v>77.578268408914937</v>
      </c>
      <c r="S177" s="98">
        <v>81.247615533893409</v>
      </c>
      <c r="T177" s="98">
        <v>69.631496071304355</v>
      </c>
      <c r="U177" s="98">
        <v>78.537289224797348</v>
      </c>
      <c r="V177" s="98">
        <v>89.821959766670631</v>
      </c>
      <c r="W177" s="98">
        <v>78.448716457228301</v>
      </c>
      <c r="X177" s="98">
        <v>93.309184701000348</v>
      </c>
      <c r="Y177" s="98">
        <v>64.644568613855782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201.4291805993706</v>
      </c>
      <c r="C178" s="122">
        <f t="shared" si="93"/>
        <v>259.24471909730096</v>
      </c>
      <c r="D178" s="122">
        <f t="shared" si="93"/>
        <v>211.59263976576392</v>
      </c>
      <c r="E178" s="122">
        <f t="shared" si="93"/>
        <v>303.91383679442646</v>
      </c>
      <c r="F178" s="122">
        <f t="shared" si="93"/>
        <v>193.21285848557153</v>
      </c>
      <c r="G178" s="122">
        <f t="shared" si="93"/>
        <v>217.0046761652865</v>
      </c>
      <c r="H178" s="122">
        <f t="shared" si="93"/>
        <v>265.14657499661661</v>
      </c>
      <c r="I178" s="122">
        <f t="shared" si="93"/>
        <v>384.11831879366378</v>
      </c>
      <c r="J178" s="122">
        <f t="shared" si="93"/>
        <v>371.82579136448425</v>
      </c>
      <c r="K178" s="122">
        <f t="shared" si="93"/>
        <v>246.33181544743505</v>
      </c>
      <c r="L178" s="122">
        <f t="shared" si="93"/>
        <v>329.67735592784788</v>
      </c>
      <c r="M178" s="122">
        <f t="shared" si="93"/>
        <v>306.22246092125187</v>
      </c>
      <c r="N178" s="122">
        <f t="shared" si="93"/>
        <v>486.47963994173455</v>
      </c>
      <c r="O178" s="122">
        <f t="shared" si="93"/>
        <v>274.83981756088576</v>
      </c>
      <c r="P178" s="122">
        <f t="shared" si="93"/>
        <v>224.61391116133154</v>
      </c>
      <c r="Q178" s="122">
        <f t="shared" si="93"/>
        <v>316.08282443989748</v>
      </c>
      <c r="R178" s="122">
        <f t="shared" si="93"/>
        <v>382.59881386338674</v>
      </c>
      <c r="S178" s="122">
        <f t="shared" si="93"/>
        <v>405.58941914449696</v>
      </c>
      <c r="T178" s="122">
        <f t="shared" si="93"/>
        <v>299.70411413606212</v>
      </c>
      <c r="U178" s="122">
        <f t="shared" si="93"/>
        <v>419.57393079899452</v>
      </c>
      <c r="V178" s="122">
        <f t="shared" si="93"/>
        <v>381.69981380103371</v>
      </c>
      <c r="W178" s="122">
        <f t="shared" si="93"/>
        <v>369.07253012877999</v>
      </c>
      <c r="X178" s="122">
        <f t="shared" si="93"/>
        <v>341.07575925652577</v>
      </c>
      <c r="Y178" s="122">
        <f t="shared" si="93"/>
        <v>430.05331086003997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201.4291805993706</v>
      </c>
      <c r="C179" s="98">
        <f>RES_hhdet_fech!C48</f>
        <v>259.24471909730096</v>
      </c>
      <c r="D179" s="98">
        <f>RES_hhdet_fech!D48</f>
        <v>211.59263976576392</v>
      </c>
      <c r="E179" s="98">
        <f>RES_hhdet_fech!E48</f>
        <v>303.91383679442646</v>
      </c>
      <c r="F179" s="98">
        <f>RES_hhdet_fech!F48</f>
        <v>193.21285848557153</v>
      </c>
      <c r="G179" s="98">
        <f>RES_hhdet_fech!G48</f>
        <v>217.0046761652865</v>
      </c>
      <c r="H179" s="98">
        <f>RES_hhdet_fech!H48</f>
        <v>265.14657499661661</v>
      </c>
      <c r="I179" s="98">
        <f>RES_hhdet_fech!I48</f>
        <v>384.11831879366378</v>
      </c>
      <c r="J179" s="98">
        <f>RES_hhdet_fech!J48</f>
        <v>371.82579136448425</v>
      </c>
      <c r="K179" s="98">
        <f>RES_hhdet_fech!K48</f>
        <v>246.33181544743505</v>
      </c>
      <c r="L179" s="98">
        <f>RES_hhdet_fech!L48</f>
        <v>329.67735592784788</v>
      </c>
      <c r="M179" s="98">
        <f>RES_hhdet_fech!M48</f>
        <v>306.22246092125187</v>
      </c>
      <c r="N179" s="98">
        <f>RES_hhdet_fech!N48</f>
        <v>486.47963994173455</v>
      </c>
      <c r="O179" s="98">
        <f>RES_hhdet_fech!O48</f>
        <v>274.83981756088576</v>
      </c>
      <c r="P179" s="98">
        <f>RES_hhdet_fech!P48</f>
        <v>224.61391116133154</v>
      </c>
      <c r="Q179" s="98">
        <f>RES_hhdet_fech!Q48</f>
        <v>316.08282443989748</v>
      </c>
      <c r="R179" s="98">
        <f>RES_hhdet_fech!R48</f>
        <v>382.59881386338674</v>
      </c>
      <c r="S179" s="98">
        <f>RES_hhdet_fech!S48</f>
        <v>405.58941914449696</v>
      </c>
      <c r="T179" s="98">
        <f>RES_hhdet_fech!T48</f>
        <v>299.70411413606212</v>
      </c>
      <c r="U179" s="98">
        <f>RES_hhdet_fech!U48</f>
        <v>419.57393079899452</v>
      </c>
      <c r="V179" s="98">
        <f>RES_hhdet_fech!V48</f>
        <v>381.69981380103371</v>
      </c>
      <c r="W179" s="98">
        <f>RES_hhdet_fech!W48</f>
        <v>369.07253012877999</v>
      </c>
      <c r="X179" s="98">
        <f>RES_hhdet_fech!X48</f>
        <v>341.07575925652577</v>
      </c>
      <c r="Y179" s="98">
        <f>RES_hhdet_fech!Y48</f>
        <v>430.05331086003997</v>
      </c>
      <c r="DA179" s="63" t="s">
        <v>2287</v>
      </c>
    </row>
    <row r="180" spans="1:105" ht="12" customHeight="1" x14ac:dyDescent="0.25">
      <c r="A180" s="121" t="s">
        <v>55</v>
      </c>
      <c r="B180" s="122">
        <v>1604.7925515371512</v>
      </c>
      <c r="C180" s="122">
        <v>1575.8639096849895</v>
      </c>
      <c r="D180" s="122">
        <v>1594.9613949422205</v>
      </c>
      <c r="E180" s="122">
        <v>1593.8330558059929</v>
      </c>
      <c r="F180" s="122">
        <v>1627.1360145504721</v>
      </c>
      <c r="G180" s="122">
        <v>1574.6772126610688</v>
      </c>
      <c r="H180" s="122">
        <v>1599.6821590124423</v>
      </c>
      <c r="I180" s="122">
        <v>1569.8596768224318</v>
      </c>
      <c r="J180" s="122">
        <v>1664.554628206572</v>
      </c>
      <c r="K180" s="122">
        <v>1756.9378948132437</v>
      </c>
      <c r="L180" s="122">
        <v>1691.467977614549</v>
      </c>
      <c r="M180" s="122">
        <v>1692.0934668436594</v>
      </c>
      <c r="N180" s="122">
        <v>1606.4652035328249</v>
      </c>
      <c r="O180" s="122">
        <v>1596.549598761045</v>
      </c>
      <c r="P180" s="122">
        <v>1635.4313898012333</v>
      </c>
      <c r="Q180" s="122">
        <v>1694.8455560330253</v>
      </c>
      <c r="R180" s="122">
        <v>1759.0717751807956</v>
      </c>
      <c r="S180" s="122">
        <v>1659.9850817960864</v>
      </c>
      <c r="T180" s="122">
        <v>1585.2898350149958</v>
      </c>
      <c r="U180" s="122">
        <v>1591.4916191363716</v>
      </c>
      <c r="V180" s="122">
        <v>1554.2585831241283</v>
      </c>
      <c r="W180" s="122">
        <v>1661.3367039118282</v>
      </c>
      <c r="X180" s="122">
        <v>1791.8973831853327</v>
      </c>
      <c r="Y180" s="122">
        <v>1730.1943871693759</v>
      </c>
      <c r="DA180" s="130" t="s">
        <v>2288</v>
      </c>
    </row>
    <row r="181" spans="1:105" ht="12" customHeight="1" x14ac:dyDescent="0.25">
      <c r="A181" s="97" t="s">
        <v>138</v>
      </c>
      <c r="B181" s="98">
        <v>2231.109689761292</v>
      </c>
      <c r="C181" s="98">
        <v>2228.939739776511</v>
      </c>
      <c r="D181" s="98">
        <v>2211.4710717948142</v>
      </c>
      <c r="E181" s="98">
        <v>2303.6952418023811</v>
      </c>
      <c r="F181" s="98">
        <v>2313.5629246084995</v>
      </c>
      <c r="G181" s="98">
        <v>2255.3477495989205</v>
      </c>
      <c r="H181" s="98">
        <v>2286.9865016887329</v>
      </c>
      <c r="I181" s="98">
        <v>2234.8287433380606</v>
      </c>
      <c r="J181" s="98">
        <v>2480.1820124180367</v>
      </c>
      <c r="K181" s="98">
        <v>2550.2864352541851</v>
      </c>
      <c r="L181" s="98">
        <v>2415.8833033677033</v>
      </c>
      <c r="M181" s="98">
        <v>2503.3524414093231</v>
      </c>
      <c r="N181" s="98">
        <v>2395.7076592480471</v>
      </c>
      <c r="O181" s="98">
        <v>2072.3768410467123</v>
      </c>
      <c r="P181" s="98">
        <v>2223.3518385117613</v>
      </c>
      <c r="Q181" s="98">
        <v>2500.6004210394026</v>
      </c>
      <c r="R181" s="98">
        <v>2573.0740548225108</v>
      </c>
      <c r="S181" s="98">
        <v>2076.2785743262857</v>
      </c>
      <c r="T181" s="98">
        <v>2074.8859777834141</v>
      </c>
      <c r="U181" s="98">
        <v>2178.1439767581605</v>
      </c>
      <c r="V181" s="98">
        <v>1932.7827801869539</v>
      </c>
      <c r="W181" s="98">
        <v>1983.7018417114541</v>
      </c>
      <c r="X181" s="98">
        <v>2359.4454888958026</v>
      </c>
      <c r="Y181" s="98">
        <v>2132.5111547535985</v>
      </c>
      <c r="DA181" s="63" t="s">
        <v>2289</v>
      </c>
    </row>
    <row r="182" spans="1:105" ht="12" customHeight="1" x14ac:dyDescent="0.25">
      <c r="A182" s="97" t="s">
        <v>137</v>
      </c>
      <c r="B182" s="98">
        <v>1286.2464911335385</v>
      </c>
      <c r="C182" s="98">
        <v>1284.717965413392</v>
      </c>
      <c r="D182" s="98">
        <v>1282.9680797971271</v>
      </c>
      <c r="E182" s="98">
        <v>1330.1606704164553</v>
      </c>
      <c r="F182" s="98">
        <v>1345.6101162509285</v>
      </c>
      <c r="G182" s="98">
        <v>1345.7717511272626</v>
      </c>
      <c r="H182" s="98">
        <v>1336.7243745122764</v>
      </c>
      <c r="I182" s="98">
        <v>1306.5617244799712</v>
      </c>
      <c r="J182" s="98">
        <v>1451.8982767730197</v>
      </c>
      <c r="K182" s="98">
        <v>1502.5124892126025</v>
      </c>
      <c r="L182" s="98">
        <v>1436.070381721896</v>
      </c>
      <c r="M182" s="98">
        <v>1506.1194578237346</v>
      </c>
      <c r="N182" s="98">
        <v>1435.0675795553173</v>
      </c>
      <c r="O182" s="98">
        <v>1292.2547344457898</v>
      </c>
      <c r="P182" s="98">
        <v>1389.5832506725596</v>
      </c>
      <c r="Q182" s="98">
        <v>1555.269293457183</v>
      </c>
      <c r="R182" s="98">
        <v>1641.8716457863588</v>
      </c>
      <c r="S182" s="98">
        <v>1361.4362102876241</v>
      </c>
      <c r="T182" s="98">
        <v>1362.7754128831368</v>
      </c>
      <c r="U182" s="98">
        <v>1452.948048492611</v>
      </c>
      <c r="V182" s="98">
        <v>1329.0326142323474</v>
      </c>
      <c r="W182" s="98">
        <v>1429.6316985392568</v>
      </c>
      <c r="X182" s="98">
        <v>1734.1590900161762</v>
      </c>
      <c r="Y182" s="98">
        <v>1579.0976446084555</v>
      </c>
      <c r="DA182" s="63" t="s">
        <v>2290</v>
      </c>
    </row>
    <row r="183" spans="1:105" ht="12" customHeight="1" x14ac:dyDescent="0.25">
      <c r="A183" s="100" t="s">
        <v>211</v>
      </c>
      <c r="B183" s="101">
        <v>448.60250969622695</v>
      </c>
      <c r="C183" s="101">
        <v>444.4759414070964</v>
      </c>
      <c r="D183" s="101">
        <v>452.772363625183</v>
      </c>
      <c r="E183" s="101">
        <v>455.98470134475349</v>
      </c>
      <c r="F183" s="101">
        <v>472.55798082936451</v>
      </c>
      <c r="G183" s="101">
        <v>521.2209094376135</v>
      </c>
      <c r="H183" s="101">
        <v>471.30581642044177</v>
      </c>
      <c r="I183" s="101">
        <v>458.38852923069607</v>
      </c>
      <c r="J183" s="101">
        <v>500.78906059812147</v>
      </c>
      <c r="K183" s="101">
        <v>516.05050804083976</v>
      </c>
      <c r="L183" s="101">
        <v>490.2736199117623</v>
      </c>
      <c r="M183" s="101">
        <v>505.43502289580869</v>
      </c>
      <c r="N183" s="101">
        <v>408.61693557260378</v>
      </c>
      <c r="O183" s="101">
        <v>388.74593072965592</v>
      </c>
      <c r="P183" s="101">
        <v>411.48967814347753</v>
      </c>
      <c r="Q183" s="101">
        <v>443.67708076724205</v>
      </c>
      <c r="R183" s="101">
        <v>517.49062951185954</v>
      </c>
      <c r="S183" s="101">
        <v>417.77468116223417</v>
      </c>
      <c r="T183" s="101">
        <v>372.11068975643286</v>
      </c>
      <c r="U183" s="101">
        <v>354.96535893225587</v>
      </c>
      <c r="V183" s="101">
        <v>286.00301470665056</v>
      </c>
      <c r="W183" s="101">
        <v>361.83199798948516</v>
      </c>
      <c r="X183" s="101">
        <v>454.63473634442443</v>
      </c>
      <c r="Y183" s="101">
        <v>338.67810178274118</v>
      </c>
      <c r="DA183" s="131" t="s">
        <v>2291</v>
      </c>
    </row>
    <row r="184" spans="1:105" ht="12" customHeight="1" x14ac:dyDescent="0.25">
      <c r="A184" s="103" t="s">
        <v>52</v>
      </c>
      <c r="B184" s="104">
        <v>837.64398143731148</v>
      </c>
      <c r="C184" s="104">
        <v>840.24202400629554</v>
      </c>
      <c r="D184" s="104">
        <v>830.19571617194435</v>
      </c>
      <c r="E184" s="104">
        <v>874.17596907170173</v>
      </c>
      <c r="F184" s="104">
        <v>873.05213542156412</v>
      </c>
      <c r="G184" s="104">
        <v>824.55084168964902</v>
      </c>
      <c r="H184" s="104">
        <v>865.41855809183471</v>
      </c>
      <c r="I184" s="104">
        <v>848.17319524927484</v>
      </c>
      <c r="J184" s="104">
        <v>951.10921617489828</v>
      </c>
      <c r="K184" s="104">
        <v>986.46198117176266</v>
      </c>
      <c r="L184" s="104">
        <v>945.79676181013383</v>
      </c>
      <c r="M184" s="104">
        <v>1000.6844349279257</v>
      </c>
      <c r="N184" s="104">
        <v>1026.4506439827137</v>
      </c>
      <c r="O184" s="104">
        <v>903.50880371613368</v>
      </c>
      <c r="P184" s="104">
        <v>978.09357252908183</v>
      </c>
      <c r="Q184" s="104">
        <v>1111.5922126899411</v>
      </c>
      <c r="R184" s="104">
        <v>1124.3810162744992</v>
      </c>
      <c r="S184" s="104">
        <v>943.66152912539019</v>
      </c>
      <c r="T184" s="104">
        <v>990.66472312670408</v>
      </c>
      <c r="U184" s="104">
        <v>1097.9826895603551</v>
      </c>
      <c r="V184" s="104">
        <v>1043.029599525697</v>
      </c>
      <c r="W184" s="104">
        <v>1067.7997005497714</v>
      </c>
      <c r="X184" s="104">
        <v>1279.5243536717517</v>
      </c>
      <c r="Y184" s="104">
        <v>1240.4195428257146</v>
      </c>
      <c r="DA184" s="132" t="s">
        <v>2292</v>
      </c>
    </row>
    <row r="185" spans="1:105" ht="12" customHeight="1" x14ac:dyDescent="0.25">
      <c r="A185" s="106" t="s">
        <v>122</v>
      </c>
      <c r="B185" s="101">
        <v>1776.8653014033137</v>
      </c>
      <c r="C185" s="101">
        <v>1745.8185148365503</v>
      </c>
      <c r="D185" s="101">
        <v>1783.5596221679677</v>
      </c>
      <c r="E185" s="101">
        <v>1768.4527721928723</v>
      </c>
      <c r="F185" s="101">
        <v>1818.4549998237612</v>
      </c>
      <c r="G185" s="101">
        <v>1746.2913587942885</v>
      </c>
      <c r="H185" s="101">
        <v>1795.5193829516863</v>
      </c>
      <c r="I185" s="101">
        <v>1793.2406740021067</v>
      </c>
      <c r="J185" s="101">
        <v>1915.2512507492929</v>
      </c>
      <c r="K185" s="101">
        <v>2051.8881863708393</v>
      </c>
      <c r="L185" s="101">
        <v>1997.8023577310078</v>
      </c>
      <c r="M185" s="101">
        <v>1976.2289917208211</v>
      </c>
      <c r="N185" s="101">
        <v>1890.7705648330132</v>
      </c>
      <c r="O185" s="101">
        <v>1928.0331522788206</v>
      </c>
      <c r="P185" s="101">
        <v>1944.7316486550765</v>
      </c>
      <c r="Q185" s="101">
        <v>1957.2626530350624</v>
      </c>
      <c r="R185" s="101">
        <v>2008.0645778169558</v>
      </c>
      <c r="S185" s="101">
        <v>1966.1414357060178</v>
      </c>
      <c r="T185" s="101">
        <v>1861.1122574478616</v>
      </c>
      <c r="U185" s="101">
        <v>1824.8935218692611</v>
      </c>
      <c r="V185" s="101">
        <v>1799.1414404470625</v>
      </c>
      <c r="W185" s="101">
        <v>1898.2048232258023</v>
      </c>
      <c r="X185" s="101">
        <v>1957.0131159262021</v>
      </c>
      <c r="Y185" s="101">
        <v>1913.1198070541914</v>
      </c>
      <c r="DA185" s="131" t="s">
        <v>2293</v>
      </c>
    </row>
    <row r="186" spans="1:105" ht="12" customHeight="1" x14ac:dyDescent="0.25">
      <c r="A186" s="107" t="s">
        <v>121</v>
      </c>
      <c r="B186" s="104">
        <v>1192.2581157687994</v>
      </c>
      <c r="C186" s="104">
        <v>1174.1091565179356</v>
      </c>
      <c r="D186" s="104">
        <v>1208.8240305894362</v>
      </c>
      <c r="E186" s="104">
        <v>1198.1385523715762</v>
      </c>
      <c r="F186" s="104">
        <v>1241.3112873543712</v>
      </c>
      <c r="G186" s="104">
        <v>1215.0324068181897</v>
      </c>
      <c r="H186" s="104">
        <v>1238.4487762931842</v>
      </c>
      <c r="I186" s="104">
        <v>1240.8588770389549</v>
      </c>
      <c r="J186" s="104">
        <v>1323.2696161066522</v>
      </c>
      <c r="K186" s="104">
        <v>1423.2494605244947</v>
      </c>
      <c r="L186" s="104">
        <v>1391.240474779845</v>
      </c>
      <c r="M186" s="104">
        <v>1378.4486414340879</v>
      </c>
      <c r="N186" s="104">
        <v>1303.374967353634</v>
      </c>
      <c r="O186" s="104">
        <v>1352.9842350424747</v>
      </c>
      <c r="P186" s="104">
        <v>1371.2101273981893</v>
      </c>
      <c r="Q186" s="104">
        <v>1382.187931384389</v>
      </c>
      <c r="R186" s="104">
        <v>1448.0825257214772</v>
      </c>
      <c r="S186" s="104">
        <v>1442.9579088893904</v>
      </c>
      <c r="T186" s="104">
        <v>1378.2260176279442</v>
      </c>
      <c r="U186" s="104">
        <v>1375.4104657400524</v>
      </c>
      <c r="V186" s="104">
        <v>1376.8344322155103</v>
      </c>
      <c r="W186" s="104">
        <v>1491.5259836004516</v>
      </c>
      <c r="X186" s="104">
        <v>1549.3827187512109</v>
      </c>
      <c r="Y186" s="104">
        <v>1506.8514328366816</v>
      </c>
      <c r="DA186" s="132" t="s">
        <v>2294</v>
      </c>
    </row>
    <row r="187" spans="1:105" ht="12" customHeight="1" x14ac:dyDescent="0.25">
      <c r="A187" s="108" t="s">
        <v>53</v>
      </c>
      <c r="B187" s="98">
        <v>357.01204447395577</v>
      </c>
      <c r="C187" s="98">
        <v>346.97429435481848</v>
      </c>
      <c r="D187" s="98">
        <v>363.58678882992695</v>
      </c>
      <c r="E187" s="98">
        <v>347.9218444231509</v>
      </c>
      <c r="F187" s="98">
        <v>365.85867315923099</v>
      </c>
      <c r="G187" s="98">
        <v>397.34963044400126</v>
      </c>
      <c r="H187" s="98">
        <v>367.39457913247242</v>
      </c>
      <c r="I187" s="98">
        <v>370.74473638348366</v>
      </c>
      <c r="J187" s="98">
        <v>388.32180465892969</v>
      </c>
      <c r="K187" s="98">
        <v>419.73446607876542</v>
      </c>
      <c r="L187" s="98">
        <v>411.77505448592353</v>
      </c>
      <c r="M187" s="98">
        <v>398.93440322183488</v>
      </c>
      <c r="N187" s="98">
        <v>319.04682153713242</v>
      </c>
      <c r="O187" s="98">
        <v>356.08497142451989</v>
      </c>
      <c r="P187" s="98">
        <v>352.1641631188167</v>
      </c>
      <c r="Q187" s="98">
        <v>337.91972490151221</v>
      </c>
      <c r="R187" s="98">
        <v>387.79402752761575</v>
      </c>
      <c r="S187" s="98">
        <v>380.91649904206793</v>
      </c>
      <c r="T187" s="98">
        <v>330.81491746548517</v>
      </c>
      <c r="U187" s="98">
        <v>297.36244552054558</v>
      </c>
      <c r="V187" s="98">
        <v>276.81063981642382</v>
      </c>
      <c r="W187" s="98">
        <v>357.94181758690104</v>
      </c>
      <c r="X187" s="98">
        <v>373.45383519024477</v>
      </c>
      <c r="Y187" s="98">
        <v>298.42783361786735</v>
      </c>
      <c r="DA187" s="63" t="s">
        <v>2295</v>
      </c>
    </row>
    <row r="188" spans="1:105" ht="12" customHeight="1" x14ac:dyDescent="0.25">
      <c r="A188" s="108" t="s">
        <v>52</v>
      </c>
      <c r="B188" s="98">
        <v>835.24607129484355</v>
      </c>
      <c r="C188" s="98">
        <v>827.13486216311685</v>
      </c>
      <c r="D188" s="98">
        <v>845.23724175950917</v>
      </c>
      <c r="E188" s="98">
        <v>850.21670794842532</v>
      </c>
      <c r="F188" s="98">
        <v>875.4526141951402</v>
      </c>
      <c r="G188" s="98">
        <v>817.68277637418839</v>
      </c>
      <c r="H188" s="98">
        <v>871.05419716071174</v>
      </c>
      <c r="I188" s="98">
        <v>870.11414065547126</v>
      </c>
      <c r="J188" s="98">
        <v>934.94781144772253</v>
      </c>
      <c r="K188" s="98">
        <v>1003.5149944457291</v>
      </c>
      <c r="L188" s="98">
        <v>979.46542029392151</v>
      </c>
      <c r="M188" s="98">
        <v>979.51423821225319</v>
      </c>
      <c r="N188" s="98">
        <v>984.32814581650155</v>
      </c>
      <c r="O188" s="98">
        <v>996.89926361795483</v>
      </c>
      <c r="P188" s="98">
        <v>1019.0459642793726</v>
      </c>
      <c r="Q188" s="98">
        <v>1044.2682064828768</v>
      </c>
      <c r="R188" s="98">
        <v>1060.2884981938616</v>
      </c>
      <c r="S188" s="98">
        <v>1062.0414098473225</v>
      </c>
      <c r="T188" s="98">
        <v>1047.411100162459</v>
      </c>
      <c r="U188" s="98">
        <v>1078.0480202195067</v>
      </c>
      <c r="V188" s="98">
        <v>1100.0237923990865</v>
      </c>
      <c r="W188" s="98">
        <v>1133.5841660135507</v>
      </c>
      <c r="X188" s="98">
        <v>1175.9288835609657</v>
      </c>
      <c r="Y188" s="98">
        <v>1208.4235992188146</v>
      </c>
      <c r="DA188" s="63" t="s">
        <v>2296</v>
      </c>
    </row>
    <row r="189" spans="1:105" ht="12" customHeight="1" x14ac:dyDescent="0.25">
      <c r="A189" s="121" t="s">
        <v>54</v>
      </c>
      <c r="B189" s="122">
        <v>662.05550200667039</v>
      </c>
      <c r="C189" s="122">
        <v>643.21693810650868</v>
      </c>
      <c r="D189" s="122">
        <v>724.11807611781467</v>
      </c>
      <c r="E189" s="122">
        <v>698.77973278340994</v>
      </c>
      <c r="F189" s="122">
        <v>748.92172114082996</v>
      </c>
      <c r="G189" s="122">
        <v>729.55784878891996</v>
      </c>
      <c r="H189" s="122">
        <v>750.09237631719407</v>
      </c>
      <c r="I189" s="122">
        <v>715.72757934497338</v>
      </c>
      <c r="J189" s="122">
        <v>715.91989919033756</v>
      </c>
      <c r="K189" s="122">
        <v>751.11370601863143</v>
      </c>
      <c r="L189" s="122">
        <v>718.86289446189357</v>
      </c>
      <c r="M189" s="122">
        <v>680.85183391117243</v>
      </c>
      <c r="N189" s="122">
        <v>663.43685401168125</v>
      </c>
      <c r="O189" s="122">
        <v>735.93109673008848</v>
      </c>
      <c r="P189" s="122">
        <v>749.33334490047196</v>
      </c>
      <c r="Q189" s="122">
        <v>742.96007436056789</v>
      </c>
      <c r="R189" s="122">
        <v>773.39828587707314</v>
      </c>
      <c r="S189" s="122">
        <v>766.10377553331443</v>
      </c>
      <c r="T189" s="122">
        <v>787.68590467069896</v>
      </c>
      <c r="U189" s="122">
        <v>812.61398629247981</v>
      </c>
      <c r="V189" s="122">
        <v>921.7473408281021</v>
      </c>
      <c r="W189" s="122">
        <v>881.54132680998509</v>
      </c>
      <c r="X189" s="122">
        <v>880.56258566742815</v>
      </c>
      <c r="Y189" s="122">
        <v>736.99526751579742</v>
      </c>
      <c r="DA189" s="130" t="s">
        <v>2297</v>
      </c>
    </row>
    <row r="190" spans="1:105" ht="12" customHeight="1" x14ac:dyDescent="0.25">
      <c r="A190" s="97" t="s">
        <v>50</v>
      </c>
      <c r="B190" s="98">
        <v>834.66276769853039</v>
      </c>
      <c r="C190" s="98">
        <v>838.06812289697905</v>
      </c>
      <c r="D190" s="98">
        <v>888.5524519857654</v>
      </c>
      <c r="E190" s="98">
        <v>856.33706315339793</v>
      </c>
      <c r="F190" s="98">
        <v>976.82155674521186</v>
      </c>
      <c r="G190" s="98">
        <v>904.55834736542295</v>
      </c>
      <c r="H190" s="98">
        <v>904.76587976833764</v>
      </c>
      <c r="I190" s="98">
        <v>938.90733656922293</v>
      </c>
      <c r="J190" s="98">
        <v>948.00385692297994</v>
      </c>
      <c r="K190" s="98">
        <v>836.27354347400308</v>
      </c>
      <c r="L190" s="98">
        <v>1038.5709762757833</v>
      </c>
      <c r="M190" s="98">
        <v>971.53963296514189</v>
      </c>
      <c r="N190" s="98">
        <v>304.70367252848365</v>
      </c>
      <c r="O190" s="98">
        <v>1105.4917435290085</v>
      </c>
      <c r="P190" s="98">
        <v>1073.2565302403702</v>
      </c>
      <c r="Q190" s="98">
        <v>939.04255970550116</v>
      </c>
      <c r="R190" s="98">
        <v>880.00959939218865</v>
      </c>
      <c r="S190" s="98">
        <v>870.1568822715584</v>
      </c>
      <c r="T190" s="98">
        <v>1040.4929931780196</v>
      </c>
      <c r="U190" s="98">
        <v>1067.3941186664281</v>
      </c>
      <c r="V190" s="98">
        <v>1215.9817567866585</v>
      </c>
      <c r="W190" s="98">
        <v>1165.1676768954555</v>
      </c>
      <c r="X190" s="98">
        <v>1087.6852576888759</v>
      </c>
      <c r="Y190" s="98">
        <v>969.41556518833215</v>
      </c>
      <c r="DA190" s="63" t="s">
        <v>2298</v>
      </c>
    </row>
    <row r="191" spans="1:105" ht="12" customHeight="1" x14ac:dyDescent="0.25">
      <c r="A191" s="109" t="s">
        <v>120</v>
      </c>
      <c r="B191" s="33">
        <v>654.30810545373231</v>
      </c>
      <c r="C191" s="33">
        <v>634.87764835040048</v>
      </c>
      <c r="D191" s="33">
        <v>717.67068987476205</v>
      </c>
      <c r="E191" s="33">
        <v>692.94954952950513</v>
      </c>
      <c r="F191" s="33">
        <v>740.87417592777842</v>
      </c>
      <c r="G191" s="33">
        <v>723.44730744354149</v>
      </c>
      <c r="H191" s="33">
        <v>744.58385167902338</v>
      </c>
      <c r="I191" s="33">
        <v>707.4863346777928</v>
      </c>
      <c r="J191" s="33">
        <v>706.87466176672046</v>
      </c>
      <c r="K191" s="33">
        <v>747.66096103477537</v>
      </c>
      <c r="L191" s="33">
        <v>705.38689802204067</v>
      </c>
      <c r="M191" s="33">
        <v>667.93267682785768</v>
      </c>
      <c r="N191" s="33">
        <v>681.0551353598413</v>
      </c>
      <c r="O191" s="33">
        <v>710.92400205822003</v>
      </c>
      <c r="P191" s="33">
        <v>723.13825594166929</v>
      </c>
      <c r="Q191" s="33">
        <v>724.9347532987365</v>
      </c>
      <c r="R191" s="33">
        <v>762.229708530077</v>
      </c>
      <c r="S191" s="33">
        <v>752.19805248172258</v>
      </c>
      <c r="T191" s="33">
        <v>741.64892899356857</v>
      </c>
      <c r="U191" s="33">
        <v>751.91954305391312</v>
      </c>
      <c r="V191" s="33">
        <v>841.32618911165946</v>
      </c>
      <c r="W191" s="33">
        <v>800.87615039188393</v>
      </c>
      <c r="X191" s="33">
        <v>821.1699326195353</v>
      </c>
      <c r="Y191" s="33">
        <v>670.23231340317511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5926.9886388584218</v>
      </c>
      <c r="C193" s="117">
        <f t="shared" si="94"/>
        <v>6324.8663984986424</v>
      </c>
      <c r="D193" s="117">
        <f t="shared" si="94"/>
        <v>6531.8492575851205</v>
      </c>
      <c r="E193" s="117">
        <f t="shared" si="94"/>
        <v>7609.3506496773734</v>
      </c>
      <c r="F193" s="117">
        <f t="shared" si="94"/>
        <v>7197.9786224709424</v>
      </c>
      <c r="G193" s="117">
        <f t="shared" si="94"/>
        <v>7533.5442150588497</v>
      </c>
      <c r="H193" s="117">
        <f t="shared" si="94"/>
        <v>7738.8410855966158</v>
      </c>
      <c r="I193" s="117">
        <f t="shared" si="94"/>
        <v>7711.5636542697912</v>
      </c>
      <c r="J193" s="117">
        <f t="shared" si="94"/>
        <v>7785.6177926683431</v>
      </c>
      <c r="K193" s="117">
        <f t="shared" si="94"/>
        <v>7010.9642939220757</v>
      </c>
      <c r="L193" s="117">
        <f t="shared" si="94"/>
        <v>6938.8914575576746</v>
      </c>
      <c r="M193" s="117">
        <f t="shared" si="94"/>
        <v>8857.4734830480684</v>
      </c>
      <c r="N193" s="117">
        <f t="shared" si="94"/>
        <v>8189.1441382119374</v>
      </c>
      <c r="O193" s="117">
        <f t="shared" si="94"/>
        <v>5167.9493027751396</v>
      </c>
      <c r="P193" s="117">
        <f t="shared" si="94"/>
        <v>5252.9297435341496</v>
      </c>
      <c r="Q193" s="117">
        <f t="shared" si="94"/>
        <v>7218.4375579235502</v>
      </c>
      <c r="R193" s="117">
        <f t="shared" ref="R193:V193" si="95">R194+R197+R199+R208</f>
        <v>7156.0110208841443</v>
      </c>
      <c r="S193" s="117">
        <f t="shared" si="95"/>
        <v>7452.1304838401466</v>
      </c>
      <c r="T193" s="117">
        <f t="shared" si="95"/>
        <v>6510.3598647274503</v>
      </c>
      <c r="U193" s="117">
        <f t="shared" si="95"/>
        <v>7489.4934065691414</v>
      </c>
      <c r="V193" s="117">
        <f t="shared" si="95"/>
        <v>8039.1283600555007</v>
      </c>
      <c r="W193" s="117">
        <f t="shared" ref="W193:Y193" si="96">W194+W197+W199+W208</f>
        <v>7492.3184016583218</v>
      </c>
      <c r="X193" s="117">
        <f t="shared" si="96"/>
        <v>8269.2485821048103</v>
      </c>
      <c r="Y193" s="117">
        <f t="shared" si="96"/>
        <v>6994.9729620393109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4054.0356827789292</v>
      </c>
      <c r="C194" s="122">
        <f t="shared" si="97"/>
        <v>4352.367712032592</v>
      </c>
      <c r="D194" s="122">
        <f t="shared" si="97"/>
        <v>4543.8229384684764</v>
      </c>
      <c r="E194" s="122">
        <f t="shared" si="97"/>
        <v>5422.1608600992913</v>
      </c>
      <c r="F194" s="122">
        <f t="shared" si="97"/>
        <v>5135.2823621501075</v>
      </c>
      <c r="G194" s="122">
        <f t="shared" si="97"/>
        <v>5438.2960358677419</v>
      </c>
      <c r="H194" s="122">
        <f t="shared" si="97"/>
        <v>5445.5020314661588</v>
      </c>
      <c r="I194" s="122">
        <f t="shared" si="97"/>
        <v>5128.9299054868106</v>
      </c>
      <c r="J194" s="122">
        <f t="shared" si="97"/>
        <v>5132.4128279043262</v>
      </c>
      <c r="K194" s="122">
        <f t="shared" si="97"/>
        <v>4543.2271710959567</v>
      </c>
      <c r="L194" s="122">
        <f t="shared" si="97"/>
        <v>4276.6905488871034</v>
      </c>
      <c r="M194" s="122">
        <f t="shared" si="97"/>
        <v>6248.1511346501738</v>
      </c>
      <c r="N194" s="122">
        <f t="shared" si="97"/>
        <v>5054.2641363409621</v>
      </c>
      <c r="O194" s="122">
        <f t="shared" si="97"/>
        <v>2553.0366578228918</v>
      </c>
      <c r="P194" s="122">
        <f t="shared" si="97"/>
        <v>2722.5197977314392</v>
      </c>
      <c r="Q194" s="122">
        <f t="shared" si="97"/>
        <v>4324.7905681666689</v>
      </c>
      <c r="R194" s="122">
        <f t="shared" ref="R194:V194" si="98">SUM(R195:R196)</f>
        <v>3929.2975104228012</v>
      </c>
      <c r="S194" s="122">
        <f t="shared" si="98"/>
        <v>4135.3760157797096</v>
      </c>
      <c r="T194" s="122">
        <f t="shared" si="98"/>
        <v>3558.0668564248435</v>
      </c>
      <c r="U194" s="122">
        <f t="shared" si="98"/>
        <v>4024.9672402916785</v>
      </c>
      <c r="V194" s="122">
        <f t="shared" si="98"/>
        <v>4612.3284818096172</v>
      </c>
      <c r="W194" s="122">
        <f t="shared" ref="W194:Y194" si="99">SUM(W195:W196)</f>
        <v>4032.2508800615815</v>
      </c>
      <c r="X194" s="122">
        <f t="shared" si="99"/>
        <v>4796.1374921874449</v>
      </c>
      <c r="Y194" s="122">
        <f t="shared" si="99"/>
        <v>3319.4234785746517</v>
      </c>
      <c r="DA194" s="130" t="s">
        <v>2451</v>
      </c>
    </row>
    <row r="195" spans="1:105" ht="12" customHeight="1" x14ac:dyDescent="0.25">
      <c r="A195" s="97" t="s">
        <v>211</v>
      </c>
      <c r="B195" s="98">
        <v>3958.210931991402</v>
      </c>
      <c r="C195" s="98">
        <v>4253.6505837176182</v>
      </c>
      <c r="D195" s="98">
        <v>4437.7722996951479</v>
      </c>
      <c r="E195" s="98">
        <v>5302.7427718343897</v>
      </c>
      <c r="F195" s="98">
        <v>5014.996846379353</v>
      </c>
      <c r="G195" s="98">
        <v>5312.6778885374833</v>
      </c>
      <c r="H195" s="98">
        <v>5322.8554349307005</v>
      </c>
      <c r="I195" s="98">
        <v>5020.4835291316249</v>
      </c>
      <c r="J195" s="98">
        <v>5023.6250139832455</v>
      </c>
      <c r="K195" s="98">
        <v>4442.3807506198164</v>
      </c>
      <c r="L195" s="98">
        <v>4186.9596655349833</v>
      </c>
      <c r="M195" s="98">
        <v>6117.4318145480056</v>
      </c>
      <c r="N195" s="98">
        <v>4960.0055507867646</v>
      </c>
      <c r="O195" s="98">
        <v>2500.8870104114453</v>
      </c>
      <c r="P195" s="98">
        <v>2665.3350257563161</v>
      </c>
      <c r="Q195" s="98">
        <v>4238.8999563300486</v>
      </c>
      <c r="R195" s="98">
        <v>3851.7192420138863</v>
      </c>
      <c r="S195" s="98">
        <v>4054.1284002458165</v>
      </c>
      <c r="T195" s="98">
        <v>3488.4353603535392</v>
      </c>
      <c r="U195" s="98">
        <v>3946.4299510668811</v>
      </c>
      <c r="V195" s="98">
        <v>4522.5065220429469</v>
      </c>
      <c r="W195" s="98">
        <v>3953.8021636043532</v>
      </c>
      <c r="X195" s="98">
        <v>4702.8283074864448</v>
      </c>
      <c r="Y195" s="98">
        <v>3254.7789099607958</v>
      </c>
      <c r="DA195" s="63" t="s">
        <v>2452</v>
      </c>
    </row>
    <row r="196" spans="1:105" ht="12" customHeight="1" x14ac:dyDescent="0.25">
      <c r="A196" s="97" t="s">
        <v>53</v>
      </c>
      <c r="B196" s="98">
        <v>95.824750787527151</v>
      </c>
      <c r="C196" s="98">
        <v>98.717128314973323</v>
      </c>
      <c r="D196" s="98">
        <v>106.05063877332816</v>
      </c>
      <c r="E196" s="98">
        <v>119.41808826490181</v>
      </c>
      <c r="F196" s="98">
        <v>120.28551577075463</v>
      </c>
      <c r="G196" s="98">
        <v>125.61814733025891</v>
      </c>
      <c r="H196" s="98">
        <v>122.64659653545836</v>
      </c>
      <c r="I196" s="98">
        <v>108.44637635518613</v>
      </c>
      <c r="J196" s="98">
        <v>108.78781392108061</v>
      </c>
      <c r="K196" s="98">
        <v>100.84642047614037</v>
      </c>
      <c r="L196" s="98">
        <v>89.730883352119889</v>
      </c>
      <c r="M196" s="98">
        <v>130.71932010216804</v>
      </c>
      <c r="N196" s="98">
        <v>94.258585554197197</v>
      </c>
      <c r="O196" s="98">
        <v>52.149647411446516</v>
      </c>
      <c r="P196" s="98">
        <v>57.184771975122921</v>
      </c>
      <c r="Q196" s="98">
        <v>85.890611836620224</v>
      </c>
      <c r="R196" s="98">
        <v>77.578268408914937</v>
      </c>
      <c r="S196" s="98">
        <v>81.247615533893409</v>
      </c>
      <c r="T196" s="98">
        <v>69.631496071304355</v>
      </c>
      <c r="U196" s="98">
        <v>78.537289224797348</v>
      </c>
      <c r="V196" s="98">
        <v>89.821959766670631</v>
      </c>
      <c r="W196" s="98">
        <v>78.448716457228301</v>
      </c>
      <c r="X196" s="98">
        <v>93.309184701000348</v>
      </c>
      <c r="Y196" s="98">
        <v>64.644568613855782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344.3492507013849</v>
      </c>
      <c r="C197" s="122">
        <f t="shared" si="100"/>
        <v>465.66826825077101</v>
      </c>
      <c r="D197" s="122">
        <f t="shared" si="100"/>
        <v>398.60782331837225</v>
      </c>
      <c r="E197" s="122">
        <f t="shared" si="100"/>
        <v>606.61223011152094</v>
      </c>
      <c r="F197" s="122">
        <f t="shared" si="100"/>
        <v>412.54313942413478</v>
      </c>
      <c r="G197" s="122">
        <f t="shared" si="100"/>
        <v>492.31156596869187</v>
      </c>
      <c r="H197" s="122">
        <f t="shared" si="100"/>
        <v>639.84367079128231</v>
      </c>
      <c r="I197" s="122">
        <f t="shared" si="100"/>
        <v>956.46126034930433</v>
      </c>
      <c r="J197" s="122">
        <f t="shared" si="100"/>
        <v>941.49094894187022</v>
      </c>
      <c r="K197" s="122">
        <f t="shared" si="100"/>
        <v>646.01921635950328</v>
      </c>
      <c r="L197" s="122">
        <f t="shared" si="100"/>
        <v>896.52997320515078</v>
      </c>
      <c r="M197" s="122">
        <f t="shared" si="100"/>
        <v>866.40357878322845</v>
      </c>
      <c r="N197" s="122">
        <f t="shared" si="100"/>
        <v>1438.2291168000004</v>
      </c>
      <c r="O197" s="122">
        <f t="shared" si="100"/>
        <v>857.47880029112207</v>
      </c>
      <c r="P197" s="122">
        <f t="shared" si="100"/>
        <v>731.48558372435377</v>
      </c>
      <c r="Q197" s="122">
        <f t="shared" si="100"/>
        <v>1059.6145275444096</v>
      </c>
      <c r="R197" s="122">
        <f t="shared" si="100"/>
        <v>1312.3935080346903</v>
      </c>
      <c r="S197" s="122">
        <f t="shared" si="100"/>
        <v>1436.1315644946176</v>
      </c>
      <c r="T197" s="122">
        <f t="shared" si="100"/>
        <v>1090.2365137844122</v>
      </c>
      <c r="U197" s="122">
        <f t="shared" si="100"/>
        <v>1554.2618959659337</v>
      </c>
      <c r="V197" s="122">
        <f t="shared" si="100"/>
        <v>1431.8144906347384</v>
      </c>
      <c r="W197" s="122">
        <f t="shared" si="100"/>
        <v>1396.3206224619637</v>
      </c>
      <c r="X197" s="122">
        <f t="shared" si="100"/>
        <v>1298.1751215306149</v>
      </c>
      <c r="Y197" s="122">
        <f t="shared" si="100"/>
        <v>1650.4617875925092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344.3492507013849</v>
      </c>
      <c r="C198" s="98">
        <f>RES_hhdet_tesh!C48</f>
        <v>465.66826825077101</v>
      </c>
      <c r="D198" s="98">
        <f>RES_hhdet_tesh!D48</f>
        <v>398.60782331837225</v>
      </c>
      <c r="E198" s="98">
        <f>RES_hhdet_tesh!E48</f>
        <v>606.61223011152094</v>
      </c>
      <c r="F198" s="98">
        <f>RES_hhdet_tesh!F48</f>
        <v>412.54313942413478</v>
      </c>
      <c r="G198" s="98">
        <f>RES_hhdet_tesh!G48</f>
        <v>492.31156596869187</v>
      </c>
      <c r="H198" s="98">
        <f>RES_hhdet_tesh!H48</f>
        <v>639.84367079128231</v>
      </c>
      <c r="I198" s="98">
        <f>RES_hhdet_tesh!I48</f>
        <v>956.46126034930433</v>
      </c>
      <c r="J198" s="98">
        <f>RES_hhdet_tesh!J48</f>
        <v>941.49094894187022</v>
      </c>
      <c r="K198" s="98">
        <f>RES_hhdet_tesh!K48</f>
        <v>646.01921635950328</v>
      </c>
      <c r="L198" s="98">
        <f>RES_hhdet_tesh!L48</f>
        <v>896.52997320515078</v>
      </c>
      <c r="M198" s="98">
        <f>RES_hhdet_tesh!M48</f>
        <v>866.40357878322845</v>
      </c>
      <c r="N198" s="98">
        <f>RES_hhdet_tesh!N48</f>
        <v>1438.2291168000004</v>
      </c>
      <c r="O198" s="98">
        <f>RES_hhdet_tesh!O48</f>
        <v>857.47880029112207</v>
      </c>
      <c r="P198" s="98">
        <f>RES_hhdet_tesh!P48</f>
        <v>731.48558372435377</v>
      </c>
      <c r="Q198" s="98">
        <f>RES_hhdet_tesh!Q48</f>
        <v>1059.6145275444096</v>
      </c>
      <c r="R198" s="98">
        <f>RES_hhdet_tesh!R48</f>
        <v>1312.3935080346903</v>
      </c>
      <c r="S198" s="98">
        <f>RES_hhdet_tesh!S48</f>
        <v>1436.1315644946176</v>
      </c>
      <c r="T198" s="98">
        <f>RES_hhdet_tesh!T48</f>
        <v>1090.2365137844122</v>
      </c>
      <c r="U198" s="98">
        <f>RES_hhdet_tesh!U48</f>
        <v>1554.2618959659337</v>
      </c>
      <c r="V198" s="98">
        <f>RES_hhdet_tesh!V48</f>
        <v>1431.8144906347384</v>
      </c>
      <c r="W198" s="98">
        <f>RES_hhdet_tesh!W48</f>
        <v>1396.3206224619637</v>
      </c>
      <c r="X198" s="98">
        <f>RES_hhdet_tesh!X48</f>
        <v>1298.1751215306149</v>
      </c>
      <c r="Y198" s="98">
        <f>RES_hhdet_tesh!Y48</f>
        <v>1650.4617875925092</v>
      </c>
      <c r="DA198" s="63" t="s">
        <v>2455</v>
      </c>
    </row>
    <row r="199" spans="1:105" ht="12" customHeight="1" x14ac:dyDescent="0.25">
      <c r="A199" s="121" t="s">
        <v>55</v>
      </c>
      <c r="B199" s="122">
        <v>1046.0600524636122</v>
      </c>
      <c r="C199" s="122">
        <v>1036.584713642897</v>
      </c>
      <c r="D199" s="122">
        <v>1057.5521981780903</v>
      </c>
      <c r="E199" s="122">
        <v>1065.3540555855477</v>
      </c>
      <c r="F199" s="122">
        <v>1096.1000632540499</v>
      </c>
      <c r="G199" s="122">
        <v>1060.9997448165166</v>
      </c>
      <c r="H199" s="122">
        <v>1094.0143052150345</v>
      </c>
      <c r="I199" s="122">
        <v>1091.7579640044032</v>
      </c>
      <c r="J199" s="122">
        <v>1176.7506029900383</v>
      </c>
      <c r="K199" s="122">
        <v>1258.3774099606946</v>
      </c>
      <c r="L199" s="122">
        <v>1227.0989716373822</v>
      </c>
      <c r="M199" s="122">
        <v>1231.8263152001921</v>
      </c>
      <c r="N199" s="122">
        <v>1192.5045203139862</v>
      </c>
      <c r="O199" s="122">
        <v>1205.5311176498333</v>
      </c>
      <c r="P199" s="122">
        <v>1236.8675650145785</v>
      </c>
      <c r="Q199" s="122">
        <v>1274.7553231430313</v>
      </c>
      <c r="R199" s="122">
        <v>1327.8570451416799</v>
      </c>
      <c r="S199" s="122">
        <v>1296.5136616272778</v>
      </c>
      <c r="T199" s="122">
        <v>1264.4294910547585</v>
      </c>
      <c r="U199" s="122">
        <v>1291.8803486413437</v>
      </c>
      <c r="V199" s="122">
        <v>1288.3892510127841</v>
      </c>
      <c r="W199" s="122">
        <v>1380.5562573877532</v>
      </c>
      <c r="X199" s="122">
        <v>1482.5262476251555</v>
      </c>
      <c r="Y199" s="122">
        <v>1443.6612144095825</v>
      </c>
      <c r="DA199" s="130" t="s">
        <v>2456</v>
      </c>
    </row>
    <row r="200" spans="1:105" ht="12" customHeight="1" x14ac:dyDescent="0.25">
      <c r="A200" s="97" t="s">
        <v>138</v>
      </c>
      <c r="B200" s="98">
        <v>1048.4533383404355</v>
      </c>
      <c r="C200" s="98">
        <v>1049.8851229656877</v>
      </c>
      <c r="D200" s="98">
        <v>1043.8328105301196</v>
      </c>
      <c r="E200" s="98">
        <v>1090.2273097876741</v>
      </c>
      <c r="F200" s="98">
        <v>1097.1294294825059</v>
      </c>
      <c r="G200" s="98">
        <v>1071.9218645397384</v>
      </c>
      <c r="H200" s="98">
        <v>1089.3336993693363</v>
      </c>
      <c r="I200" s="98">
        <v>1067.7439707138992</v>
      </c>
      <c r="J200" s="98">
        <v>1195.1525842102926</v>
      </c>
      <c r="K200" s="98">
        <v>1239.2881737189573</v>
      </c>
      <c r="L200" s="98">
        <v>1188.7181381109297</v>
      </c>
      <c r="M200" s="98">
        <v>1255.7475839033848</v>
      </c>
      <c r="N200" s="98">
        <v>1238.4297889303712</v>
      </c>
      <c r="O200" s="98">
        <v>1107.9226977976464</v>
      </c>
      <c r="P200" s="98">
        <v>1194.5753973835306</v>
      </c>
      <c r="Q200" s="98">
        <v>1350.1958269986392</v>
      </c>
      <c r="R200" s="98">
        <v>1403.0796398434034</v>
      </c>
      <c r="S200" s="98">
        <v>1169.7900089043681</v>
      </c>
      <c r="T200" s="98">
        <v>1202.3961524764723</v>
      </c>
      <c r="U200" s="98">
        <v>1314.5538100090985</v>
      </c>
      <c r="V200" s="98">
        <v>1226.4982311423387</v>
      </c>
      <c r="W200" s="98">
        <v>1308.3993727788184</v>
      </c>
      <c r="X200" s="98">
        <v>1596.2387869855772</v>
      </c>
      <c r="Y200" s="98">
        <v>1483.3801936118039</v>
      </c>
      <c r="DA200" s="63" t="s">
        <v>2457</v>
      </c>
    </row>
    <row r="201" spans="1:105" ht="12" customHeight="1" x14ac:dyDescent="0.25">
      <c r="A201" s="97" t="s">
        <v>137</v>
      </c>
      <c r="B201" s="98">
        <v>1048.4533383404357</v>
      </c>
      <c r="C201" s="98">
        <v>1049.8975859830889</v>
      </c>
      <c r="D201" s="98">
        <v>1043.8312224807169</v>
      </c>
      <c r="E201" s="98">
        <v>1090.2377877277297</v>
      </c>
      <c r="F201" s="98">
        <v>1097.1322400422716</v>
      </c>
      <c r="G201" s="98">
        <v>1071.918928147302</v>
      </c>
      <c r="H201" s="98">
        <v>1089.3239661730329</v>
      </c>
      <c r="I201" s="98">
        <v>1067.7571260903032</v>
      </c>
      <c r="J201" s="98">
        <v>1195.1628135547985</v>
      </c>
      <c r="K201" s="98">
        <v>1239.2925357242382</v>
      </c>
      <c r="L201" s="98">
        <v>1188.7202185191795</v>
      </c>
      <c r="M201" s="98">
        <v>1255.7510116364322</v>
      </c>
      <c r="N201" s="98">
        <v>1238.4422626353269</v>
      </c>
      <c r="O201" s="98">
        <v>1107.8693446049035</v>
      </c>
      <c r="P201" s="98">
        <v>1194.4947307934406</v>
      </c>
      <c r="Q201" s="98">
        <v>1350.3082085630795</v>
      </c>
      <c r="R201" s="98">
        <v>1403.1421572979257</v>
      </c>
      <c r="S201" s="98">
        <v>1169.6725661939106</v>
      </c>
      <c r="T201" s="98">
        <v>1202.2879432289212</v>
      </c>
      <c r="U201" s="98">
        <v>1314.6249205298998</v>
      </c>
      <c r="V201" s="98">
        <v>1226.620773141811</v>
      </c>
      <c r="W201" s="98">
        <v>1308.51758070508</v>
      </c>
      <c r="X201" s="98">
        <v>1596.3021251904527</v>
      </c>
      <c r="Y201" s="98">
        <v>1483.6961923567912</v>
      </c>
      <c r="DA201" s="63" t="s">
        <v>2458</v>
      </c>
    </row>
    <row r="202" spans="1:105" ht="12" customHeight="1" x14ac:dyDescent="0.25">
      <c r="A202" s="100" t="s">
        <v>211</v>
      </c>
      <c r="B202" s="101">
        <v>210.80935690312415</v>
      </c>
      <c r="C202" s="101">
        <v>209.65556197679354</v>
      </c>
      <c r="D202" s="101">
        <v>213.63550630877251</v>
      </c>
      <c r="E202" s="101">
        <v>216.06181865602809</v>
      </c>
      <c r="F202" s="101">
        <v>224.08010462070757</v>
      </c>
      <c r="G202" s="101">
        <v>247.36808645765288</v>
      </c>
      <c r="H202" s="101">
        <v>223.9054080811982</v>
      </c>
      <c r="I202" s="101">
        <v>219.58393084102829</v>
      </c>
      <c r="J202" s="101">
        <v>244.05359737990031</v>
      </c>
      <c r="K202" s="101">
        <v>252.83055455247555</v>
      </c>
      <c r="L202" s="101">
        <v>242.92345670904578</v>
      </c>
      <c r="M202" s="101">
        <v>255.06657670850655</v>
      </c>
      <c r="N202" s="101">
        <v>211.99161865261314</v>
      </c>
      <c r="O202" s="101">
        <v>204.36054088876972</v>
      </c>
      <c r="P202" s="101">
        <v>216.40115826435871</v>
      </c>
      <c r="Q202" s="101">
        <v>238.71599587313855</v>
      </c>
      <c r="R202" s="101">
        <v>278.76114102342655</v>
      </c>
      <c r="S202" s="101">
        <v>226.01103706852047</v>
      </c>
      <c r="T202" s="101">
        <v>211.62322010221729</v>
      </c>
      <c r="U202" s="101">
        <v>216.64223096954481</v>
      </c>
      <c r="V202" s="101">
        <v>183.59117361611413</v>
      </c>
      <c r="W202" s="101">
        <v>240.71788015530859</v>
      </c>
      <c r="X202" s="101">
        <v>316.77777151870123</v>
      </c>
      <c r="Y202" s="101">
        <v>243.2766495310764</v>
      </c>
      <c r="DA202" s="131" t="s">
        <v>2459</v>
      </c>
    </row>
    <row r="203" spans="1:105" ht="12" customHeight="1" x14ac:dyDescent="0.25">
      <c r="A203" s="103" t="s">
        <v>52</v>
      </c>
      <c r="B203" s="104">
        <v>837.64398143731148</v>
      </c>
      <c r="C203" s="104">
        <v>840.24202400629554</v>
      </c>
      <c r="D203" s="104">
        <v>830.19571617194435</v>
      </c>
      <c r="E203" s="104">
        <v>874.17596907170173</v>
      </c>
      <c r="F203" s="104">
        <v>873.05213542156412</v>
      </c>
      <c r="G203" s="104">
        <v>824.55084168964902</v>
      </c>
      <c r="H203" s="104">
        <v>865.41855809183471</v>
      </c>
      <c r="I203" s="104">
        <v>848.17319524927484</v>
      </c>
      <c r="J203" s="104">
        <v>951.10921617489828</v>
      </c>
      <c r="K203" s="104">
        <v>986.46198117176266</v>
      </c>
      <c r="L203" s="104">
        <v>945.79676181013383</v>
      </c>
      <c r="M203" s="104">
        <v>1000.6844349279257</v>
      </c>
      <c r="N203" s="104">
        <v>1026.4506439827137</v>
      </c>
      <c r="O203" s="104">
        <v>903.50880371613368</v>
      </c>
      <c r="P203" s="104">
        <v>978.09357252908183</v>
      </c>
      <c r="Q203" s="104">
        <v>1111.5922126899411</v>
      </c>
      <c r="R203" s="104">
        <v>1124.3810162744992</v>
      </c>
      <c r="S203" s="104">
        <v>943.66152912539019</v>
      </c>
      <c r="T203" s="104">
        <v>990.66472312670408</v>
      </c>
      <c r="U203" s="104">
        <v>1097.9826895603551</v>
      </c>
      <c r="V203" s="104">
        <v>1043.029599525697</v>
      </c>
      <c r="W203" s="104">
        <v>1067.7997005497714</v>
      </c>
      <c r="X203" s="104">
        <v>1279.5243536717517</v>
      </c>
      <c r="Y203" s="104">
        <v>1240.4195428257146</v>
      </c>
      <c r="DA203" s="132" t="s">
        <v>2460</v>
      </c>
    </row>
    <row r="204" spans="1:105" ht="12" customHeight="1" x14ac:dyDescent="0.25">
      <c r="A204" s="106" t="s">
        <v>122</v>
      </c>
      <c r="B204" s="101">
        <v>1045.2627797797036</v>
      </c>
      <c r="C204" s="101">
        <v>1032.2108171624475</v>
      </c>
      <c r="D204" s="101">
        <v>1061.7126838668489</v>
      </c>
      <c r="E204" s="101">
        <v>1058.4486466629835</v>
      </c>
      <c r="F204" s="101">
        <v>1096.0833444533425</v>
      </c>
      <c r="G204" s="101">
        <v>1058.5350602568233</v>
      </c>
      <c r="H204" s="101">
        <v>1095.0609135858049</v>
      </c>
      <c r="I204" s="101">
        <v>1096.4745391729673</v>
      </c>
      <c r="J204" s="101">
        <v>1172.291045984133</v>
      </c>
      <c r="K204" s="101">
        <v>1261.4084553803207</v>
      </c>
      <c r="L204" s="101">
        <v>1233.8129721004232</v>
      </c>
      <c r="M204" s="101">
        <v>1227.7622112749498</v>
      </c>
      <c r="N204" s="101">
        <v>1185.2075575690039</v>
      </c>
      <c r="O204" s="101">
        <v>1223.5597866148646</v>
      </c>
      <c r="P204" s="101">
        <v>1244.6947452030031</v>
      </c>
      <c r="Q204" s="101">
        <v>1257.8541886020557</v>
      </c>
      <c r="R204" s="101">
        <v>1310.0493912038903</v>
      </c>
      <c r="S204" s="101">
        <v>1314.0435190452968</v>
      </c>
      <c r="T204" s="101">
        <v>1270.4494790266235</v>
      </c>
      <c r="U204" s="101">
        <v>1286.0973562126896</v>
      </c>
      <c r="V204" s="101">
        <v>1300.2227943743549</v>
      </c>
      <c r="W204" s="101">
        <v>1397.1417416659581</v>
      </c>
      <c r="X204" s="101">
        <v>1449.8528734551887</v>
      </c>
      <c r="Y204" s="101">
        <v>1422.7939908218018</v>
      </c>
      <c r="DA204" s="131" t="s">
        <v>2461</v>
      </c>
    </row>
    <row r="205" spans="1:105" ht="12" customHeight="1" x14ac:dyDescent="0.25">
      <c r="A205" s="107" t="s">
        <v>121</v>
      </c>
      <c r="B205" s="104">
        <v>1045.2627797797031</v>
      </c>
      <c r="C205" s="104">
        <v>1032.4588857442495</v>
      </c>
      <c r="D205" s="104">
        <v>1061.5345510324692</v>
      </c>
      <c r="E205" s="104">
        <v>1058.4633166195833</v>
      </c>
      <c r="F205" s="104">
        <v>1095.695732194981</v>
      </c>
      <c r="G205" s="104">
        <v>1058.3182421436156</v>
      </c>
      <c r="H205" s="104">
        <v>1095.0779458643779</v>
      </c>
      <c r="I205" s="104">
        <v>1097.1305085543563</v>
      </c>
      <c r="J205" s="104">
        <v>1173.3898277161638</v>
      </c>
      <c r="K205" s="104">
        <v>1262.1900794526762</v>
      </c>
      <c r="L205" s="104">
        <v>1234.190207073204</v>
      </c>
      <c r="M205" s="104">
        <v>1227.2872610300033</v>
      </c>
      <c r="N205" s="104">
        <v>1183.6522975944858</v>
      </c>
      <c r="O205" s="104">
        <v>1221.5572587331988</v>
      </c>
      <c r="P205" s="104">
        <v>1243.6236992392569</v>
      </c>
      <c r="Q205" s="104">
        <v>1262.4686752544669</v>
      </c>
      <c r="R205" s="104">
        <v>1315.9478955545023</v>
      </c>
      <c r="S205" s="104">
        <v>1319.607980159979</v>
      </c>
      <c r="T205" s="104">
        <v>1276.6022573564603</v>
      </c>
      <c r="U205" s="104">
        <v>1288.6373189149836</v>
      </c>
      <c r="V205" s="104">
        <v>1299.9286791508478</v>
      </c>
      <c r="W205" s="104">
        <v>1396.3295360467089</v>
      </c>
      <c r="X205" s="104">
        <v>1453.1108729080752</v>
      </c>
      <c r="Y205" s="104">
        <v>1432.1684392727332</v>
      </c>
      <c r="DA205" s="132" t="s">
        <v>2462</v>
      </c>
    </row>
    <row r="206" spans="1:105" ht="12" customHeight="1" x14ac:dyDescent="0.25">
      <c r="A206" s="108" t="s">
        <v>53</v>
      </c>
      <c r="B206" s="98">
        <v>210.01670848485975</v>
      </c>
      <c r="C206" s="98">
        <v>205.32402358113259</v>
      </c>
      <c r="D206" s="98">
        <v>216.29730927295978</v>
      </c>
      <c r="E206" s="98">
        <v>208.24660867115801</v>
      </c>
      <c r="F206" s="98">
        <v>220.24311799984088</v>
      </c>
      <c r="G206" s="98">
        <v>240.63546576942721</v>
      </c>
      <c r="H206" s="98">
        <v>224.02374870366594</v>
      </c>
      <c r="I206" s="98">
        <v>227.01636789888525</v>
      </c>
      <c r="J206" s="98">
        <v>238.44201626844128</v>
      </c>
      <c r="K206" s="98">
        <v>258.67508500694692</v>
      </c>
      <c r="L206" s="98">
        <v>254.72478677928225</v>
      </c>
      <c r="M206" s="98">
        <v>247.77302281774988</v>
      </c>
      <c r="N206" s="98">
        <v>199.3241517779843</v>
      </c>
      <c r="O206" s="98">
        <v>224.65799511524372</v>
      </c>
      <c r="P206" s="98">
        <v>224.57773495988394</v>
      </c>
      <c r="Q206" s="98">
        <v>218.20046877159012</v>
      </c>
      <c r="R206" s="98">
        <v>255.65939736064064</v>
      </c>
      <c r="S206" s="98">
        <v>257.56657031265684</v>
      </c>
      <c r="T206" s="98">
        <v>229.19115719400136</v>
      </c>
      <c r="U206" s="98">
        <v>210.58929869547669</v>
      </c>
      <c r="V206" s="98">
        <v>199.9048867517611</v>
      </c>
      <c r="W206" s="98">
        <v>262.74537003315822</v>
      </c>
      <c r="X206" s="98">
        <v>277.18198934710915</v>
      </c>
      <c r="Y206" s="98">
        <v>223.74484005391847</v>
      </c>
      <c r="DA206" s="63" t="s">
        <v>2463</v>
      </c>
    </row>
    <row r="207" spans="1:105" ht="12" customHeight="1" x14ac:dyDescent="0.25">
      <c r="A207" s="108" t="s">
        <v>52</v>
      </c>
      <c r="B207" s="98">
        <v>835.24607129484355</v>
      </c>
      <c r="C207" s="98">
        <v>827.13486216311685</v>
      </c>
      <c r="D207" s="98">
        <v>845.23724175950917</v>
      </c>
      <c r="E207" s="98">
        <v>850.21670794842532</v>
      </c>
      <c r="F207" s="98">
        <v>875.4526141951402</v>
      </c>
      <c r="G207" s="98">
        <v>817.68277637418839</v>
      </c>
      <c r="H207" s="98">
        <v>871.05419716071174</v>
      </c>
      <c r="I207" s="98">
        <v>870.11414065547126</v>
      </c>
      <c r="J207" s="98">
        <v>934.94781144772253</v>
      </c>
      <c r="K207" s="98">
        <v>1003.5149944457291</v>
      </c>
      <c r="L207" s="98">
        <v>979.46542029392151</v>
      </c>
      <c r="M207" s="98">
        <v>979.51423821225319</v>
      </c>
      <c r="N207" s="98">
        <v>984.32814581650155</v>
      </c>
      <c r="O207" s="98">
        <v>996.89926361795483</v>
      </c>
      <c r="P207" s="98">
        <v>1019.0459642793726</v>
      </c>
      <c r="Q207" s="98">
        <v>1044.2682064828768</v>
      </c>
      <c r="R207" s="98">
        <v>1060.2884981938616</v>
      </c>
      <c r="S207" s="98">
        <v>1062.0414098473225</v>
      </c>
      <c r="T207" s="98">
        <v>1047.411100162459</v>
      </c>
      <c r="U207" s="98">
        <v>1078.0480202195067</v>
      </c>
      <c r="V207" s="98">
        <v>1100.0237923990865</v>
      </c>
      <c r="W207" s="98">
        <v>1133.5841660135507</v>
      </c>
      <c r="X207" s="98">
        <v>1175.9288835609657</v>
      </c>
      <c r="Y207" s="98">
        <v>1208.4235992188146</v>
      </c>
      <c r="DA207" s="63" t="s">
        <v>2464</v>
      </c>
    </row>
    <row r="208" spans="1:105" ht="12" customHeight="1" x14ac:dyDescent="0.25">
      <c r="A208" s="121" t="s">
        <v>54</v>
      </c>
      <c r="B208" s="122">
        <v>482.54365291449551</v>
      </c>
      <c r="C208" s="122">
        <v>470.24570457238292</v>
      </c>
      <c r="D208" s="122">
        <v>531.86629762018117</v>
      </c>
      <c r="E208" s="122">
        <v>515.22350388101313</v>
      </c>
      <c r="F208" s="122">
        <v>554.05305764264961</v>
      </c>
      <c r="G208" s="122">
        <v>541.93686840589908</v>
      </c>
      <c r="H208" s="122">
        <v>559.48107812414082</v>
      </c>
      <c r="I208" s="122">
        <v>534.414524429273</v>
      </c>
      <c r="J208" s="122">
        <v>534.96341283210882</v>
      </c>
      <c r="K208" s="122">
        <v>563.34049650592158</v>
      </c>
      <c r="L208" s="122">
        <v>538.57196382803807</v>
      </c>
      <c r="M208" s="122">
        <v>511.09245441447428</v>
      </c>
      <c r="N208" s="122">
        <v>504.14636475698927</v>
      </c>
      <c r="O208" s="122">
        <v>551.90272701129186</v>
      </c>
      <c r="P208" s="122">
        <v>562.05679706377725</v>
      </c>
      <c r="Q208" s="122">
        <v>559.2771390694403</v>
      </c>
      <c r="R208" s="122">
        <v>586.46295728497228</v>
      </c>
      <c r="S208" s="122">
        <v>584.10924193854271</v>
      </c>
      <c r="T208" s="122">
        <v>597.6270034634349</v>
      </c>
      <c r="U208" s="122">
        <v>618.3839216701856</v>
      </c>
      <c r="V208" s="122">
        <v>706.596136598361</v>
      </c>
      <c r="W208" s="122">
        <v>683.19064174702385</v>
      </c>
      <c r="X208" s="122">
        <v>692.40972076159414</v>
      </c>
      <c r="Y208" s="122">
        <v>581.42648146256749</v>
      </c>
      <c r="DA208" s="130" t="s">
        <v>2465</v>
      </c>
    </row>
    <row r="209" spans="1:105" ht="12" customHeight="1" x14ac:dyDescent="0.25">
      <c r="A209" s="97" t="s">
        <v>50</v>
      </c>
      <c r="B209" s="98">
        <v>482.95784655544236</v>
      </c>
      <c r="C209" s="98">
        <v>485.63440636636216</v>
      </c>
      <c r="D209" s="98">
        <v>515.56210707406615</v>
      </c>
      <c r="E209" s="98">
        <v>497.78561182688213</v>
      </c>
      <c r="F209" s="98">
        <v>569.09810643711137</v>
      </c>
      <c r="G209" s="98">
        <v>528.33083769042878</v>
      </c>
      <c r="H209" s="98">
        <v>530.02604832863324</v>
      </c>
      <c r="I209" s="98">
        <v>550.85850180229613</v>
      </c>
      <c r="J209" s="98">
        <v>556.55598043082887</v>
      </c>
      <c r="K209" s="98">
        <v>491.3786665148175</v>
      </c>
      <c r="L209" s="98">
        <v>610.71974143223656</v>
      </c>
      <c r="M209" s="98">
        <v>571.78413035875883</v>
      </c>
      <c r="N209" s="98">
        <v>179.50159320032461</v>
      </c>
      <c r="O209" s="98">
        <v>651.93570247508239</v>
      </c>
      <c r="P209" s="98">
        <v>633.23505946457738</v>
      </c>
      <c r="Q209" s="98">
        <v>554.38161699826719</v>
      </c>
      <c r="R209" s="98">
        <v>520.4307179680286</v>
      </c>
      <c r="S209" s="98">
        <v>517.12508390615983</v>
      </c>
      <c r="T209" s="98">
        <v>622.80843077857037</v>
      </c>
      <c r="U209" s="98">
        <v>644.14188169179567</v>
      </c>
      <c r="V209" s="98">
        <v>738.28112800159045</v>
      </c>
      <c r="W209" s="98">
        <v>710.58937224397732</v>
      </c>
      <c r="X209" s="98">
        <v>665.07158780778786</v>
      </c>
      <c r="Y209" s="98">
        <v>594.16487597259436</v>
      </c>
      <c r="DA209" s="63" t="s">
        <v>2466</v>
      </c>
    </row>
    <row r="210" spans="1:105" ht="12" customHeight="1" x14ac:dyDescent="0.25">
      <c r="A210" s="109" t="s">
        <v>120</v>
      </c>
      <c r="B210" s="33">
        <v>482.52506202625409</v>
      </c>
      <c r="C210" s="33">
        <v>469.58709506293428</v>
      </c>
      <c r="D210" s="33">
        <v>532.50557644053902</v>
      </c>
      <c r="E210" s="33">
        <v>515.8687680905465</v>
      </c>
      <c r="F210" s="33">
        <v>553.52179043008266</v>
      </c>
      <c r="G210" s="33">
        <v>542.4119539851381</v>
      </c>
      <c r="H210" s="33">
        <v>560.53008622007394</v>
      </c>
      <c r="I210" s="33">
        <v>533.80730609317413</v>
      </c>
      <c r="J210" s="33">
        <v>534.12186435791</v>
      </c>
      <c r="K210" s="33">
        <v>566.25813767287536</v>
      </c>
      <c r="L210" s="33">
        <v>535.53086712312756</v>
      </c>
      <c r="M210" s="33">
        <v>508.39510936688146</v>
      </c>
      <c r="N210" s="33">
        <v>520.09047926528831</v>
      </c>
      <c r="O210" s="33">
        <v>545.13378635324375</v>
      </c>
      <c r="P210" s="33">
        <v>556.3007382204886</v>
      </c>
      <c r="Q210" s="33">
        <v>559.72717088611648</v>
      </c>
      <c r="R210" s="33">
        <v>593.38047989951235</v>
      </c>
      <c r="S210" s="33">
        <v>593.06104721991289</v>
      </c>
      <c r="T210" s="33">
        <v>593.04138537943595</v>
      </c>
      <c r="U210" s="33">
        <v>612.24778763215852</v>
      </c>
      <c r="V210" s="33">
        <v>697.93588693833419</v>
      </c>
      <c r="W210" s="33">
        <v>675.39826480989257</v>
      </c>
      <c r="X210" s="33">
        <v>700.24896032748018</v>
      </c>
      <c r="Y210" s="33">
        <v>577.76736538424791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2715.1755425244473</v>
      </c>
      <c r="C212" s="117">
        <f t="shared" si="101"/>
        <v>2872.5211987315356</v>
      </c>
      <c r="D212" s="117">
        <f t="shared" si="101"/>
        <v>2952.1229292348457</v>
      </c>
      <c r="E212" s="117">
        <f t="shared" si="101"/>
        <v>3462.2599314812401</v>
      </c>
      <c r="F212" s="117">
        <f t="shared" si="101"/>
        <v>3236.8287746521873</v>
      </c>
      <c r="G212" s="117">
        <f t="shared" si="101"/>
        <v>3384.5702201215117</v>
      </c>
      <c r="H212" s="117">
        <f t="shared" si="101"/>
        <v>3362.2305976689277</v>
      </c>
      <c r="I212" s="117">
        <f t="shared" si="101"/>
        <v>3143.8410299325019</v>
      </c>
      <c r="J212" s="117">
        <f t="shared" si="101"/>
        <v>3112.4418711183589</v>
      </c>
      <c r="K212" s="117">
        <f t="shared" si="101"/>
        <v>2723.1698204006111</v>
      </c>
      <c r="L212" s="117">
        <f t="shared" si="101"/>
        <v>2529.3405365261037</v>
      </c>
      <c r="M212" s="117">
        <f t="shared" si="101"/>
        <v>3591.9251316278587</v>
      </c>
      <c r="N212" s="117">
        <f t="shared" si="101"/>
        <v>2855.6381366505543</v>
      </c>
      <c r="O212" s="117">
        <f t="shared" si="101"/>
        <v>1439.254496858834</v>
      </c>
      <c r="P212" s="117">
        <f t="shared" si="101"/>
        <v>1518.386652732092</v>
      </c>
      <c r="Q212" s="117">
        <f t="shared" si="101"/>
        <v>2359.8373137479302</v>
      </c>
      <c r="R212" s="117">
        <f t="shared" ref="R212:V212" si="102">R213+R216+R218+R227</f>
        <v>2127.6742372852495</v>
      </c>
      <c r="S212" s="117">
        <f t="shared" si="102"/>
        <v>2152.1819089505557</v>
      </c>
      <c r="T212" s="117">
        <f t="shared" si="102"/>
        <v>1829.9573399124433</v>
      </c>
      <c r="U212" s="117">
        <f t="shared" si="102"/>
        <v>2005.2926532153317</v>
      </c>
      <c r="V212" s="117">
        <f t="shared" si="102"/>
        <v>2231.0019402883308</v>
      </c>
      <c r="W212" s="117">
        <f t="shared" ref="W212:Y212" si="103">W213+W216+W218+W227</f>
        <v>1946.9984796928463</v>
      </c>
      <c r="X212" s="117">
        <f t="shared" si="103"/>
        <v>2286.2115206791814</v>
      </c>
      <c r="Y212" s="117">
        <f t="shared" si="103"/>
        <v>1621.0801287169311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2559.8971028220594</v>
      </c>
      <c r="C213" s="122">
        <f t="shared" si="104"/>
        <v>2723.2900799961508</v>
      </c>
      <c r="D213" s="122">
        <f t="shared" si="104"/>
        <v>2811.5501961753175</v>
      </c>
      <c r="E213" s="122">
        <f t="shared" si="104"/>
        <v>3323.4005373668028</v>
      </c>
      <c r="F213" s="122">
        <f t="shared" si="104"/>
        <v>3106.4987622662879</v>
      </c>
      <c r="G213" s="122">
        <f t="shared" si="104"/>
        <v>3263.1293365077609</v>
      </c>
      <c r="H213" s="122">
        <f t="shared" si="104"/>
        <v>3243.8973627326645</v>
      </c>
      <c r="I213" s="122">
        <f t="shared" si="104"/>
        <v>3032.1696281709765</v>
      </c>
      <c r="J213" s="122">
        <f t="shared" si="104"/>
        <v>2995.1566110941062</v>
      </c>
      <c r="K213" s="122">
        <f t="shared" si="104"/>
        <v>2609.7432516838567</v>
      </c>
      <c r="L213" s="122">
        <f t="shared" si="104"/>
        <v>2421.877566834934</v>
      </c>
      <c r="M213" s="122">
        <f t="shared" si="104"/>
        <v>3480.1001142441401</v>
      </c>
      <c r="N213" s="122">
        <f t="shared" si="104"/>
        <v>2754.8608506709629</v>
      </c>
      <c r="O213" s="122">
        <f t="shared" si="104"/>
        <v>1344.0844498096455</v>
      </c>
      <c r="P213" s="122">
        <f t="shared" si="104"/>
        <v>1416.3458890146828</v>
      </c>
      <c r="Q213" s="122">
        <f t="shared" si="104"/>
        <v>2241.2204736861322</v>
      </c>
      <c r="R213" s="122">
        <f t="shared" ref="R213:V213" si="105">SUM(R214:R215)</f>
        <v>2004.7599097697889</v>
      </c>
      <c r="S213" s="122">
        <f t="shared" si="105"/>
        <v>2049.558670932588</v>
      </c>
      <c r="T213" s="122">
        <f t="shared" si="105"/>
        <v>1714.1689295224028</v>
      </c>
      <c r="U213" s="122">
        <f t="shared" si="105"/>
        <v>1874.6864201999508</v>
      </c>
      <c r="V213" s="122">
        <f t="shared" si="105"/>
        <v>2091.5773516752956</v>
      </c>
      <c r="W213" s="122">
        <f t="shared" ref="W213:Y213" si="106">SUM(W214:W215)</f>
        <v>1793.9169347186994</v>
      </c>
      <c r="X213" s="122">
        <f t="shared" si="106"/>
        <v>2101.6574377313154</v>
      </c>
      <c r="Y213" s="122">
        <f t="shared" si="106"/>
        <v>1430.3311942757389</v>
      </c>
      <c r="DA213" s="130" t="s">
        <v>2619</v>
      </c>
    </row>
    <row r="214" spans="1:105" ht="12" customHeight="1" x14ac:dyDescent="0.25">
      <c r="A214" s="97" t="s">
        <v>211</v>
      </c>
      <c r="B214" s="98">
        <v>2559.8971028220594</v>
      </c>
      <c r="C214" s="98">
        <v>2723.2900799961508</v>
      </c>
      <c r="D214" s="98">
        <v>2811.5501961753175</v>
      </c>
      <c r="E214" s="98">
        <v>3323.4005373668028</v>
      </c>
      <c r="F214" s="98">
        <v>3106.4987622662879</v>
      </c>
      <c r="G214" s="98">
        <v>3263.1293365077609</v>
      </c>
      <c r="H214" s="98">
        <v>3243.8973627326645</v>
      </c>
      <c r="I214" s="98">
        <v>3032.1696281709765</v>
      </c>
      <c r="J214" s="98">
        <v>2995.1566110941062</v>
      </c>
      <c r="K214" s="98">
        <v>2609.7432516838567</v>
      </c>
      <c r="L214" s="98">
        <v>2421.877566834934</v>
      </c>
      <c r="M214" s="98">
        <v>3480.1001142441401</v>
      </c>
      <c r="N214" s="98">
        <v>2754.8608506709629</v>
      </c>
      <c r="O214" s="98">
        <v>1344.0844498096455</v>
      </c>
      <c r="P214" s="98">
        <v>1416.3458890146828</v>
      </c>
      <c r="Q214" s="98">
        <v>2241.2204736861322</v>
      </c>
      <c r="R214" s="98">
        <v>2004.7599097697889</v>
      </c>
      <c r="S214" s="98">
        <v>2049.558670932588</v>
      </c>
      <c r="T214" s="98">
        <v>1714.1689295224028</v>
      </c>
      <c r="U214" s="98">
        <v>1874.6864201999508</v>
      </c>
      <c r="V214" s="98">
        <v>2091.5773516752956</v>
      </c>
      <c r="W214" s="98">
        <v>1793.9169347186994</v>
      </c>
      <c r="X214" s="98">
        <v>2101.6574377313154</v>
      </c>
      <c r="Y214" s="98">
        <v>1430.3311942757389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147.13381056517858</v>
      </c>
      <c r="C218" s="122">
        <v>141.41777552883437</v>
      </c>
      <c r="D218" s="122">
        <v>132.95715447125505</v>
      </c>
      <c r="E218" s="122">
        <v>131.91810804937455</v>
      </c>
      <c r="F218" s="122">
        <v>122.76176429907947</v>
      </c>
      <c r="G218" s="122">
        <v>114.50817082500488</v>
      </c>
      <c r="H218" s="122">
        <v>111.26534818007718</v>
      </c>
      <c r="I218" s="122">
        <v>104.0761070332366</v>
      </c>
      <c r="J218" s="122">
        <v>109.20710583042057</v>
      </c>
      <c r="K218" s="122">
        <v>106.02456451683096</v>
      </c>
      <c r="L218" s="122">
        <v>97.920853741148122</v>
      </c>
      <c r="M218" s="122">
        <v>102.43395245984482</v>
      </c>
      <c r="N218" s="122">
        <v>97.537028802066573</v>
      </c>
      <c r="O218" s="122">
        <v>79.254226797499726</v>
      </c>
      <c r="P218" s="122">
        <v>83.800105826608174</v>
      </c>
      <c r="Q218" s="122">
        <v>100.65843996706653</v>
      </c>
      <c r="R218" s="122">
        <v>103.95835901896373</v>
      </c>
      <c r="S218" s="122">
        <v>79.321273336755311</v>
      </c>
      <c r="T218" s="122">
        <v>79.377363028790086</v>
      </c>
      <c r="U218" s="122">
        <v>83.957351782926125</v>
      </c>
      <c r="V218" s="122">
        <v>80.132463442839295</v>
      </c>
      <c r="W218" s="122">
        <v>94.473490270365915</v>
      </c>
      <c r="X218" s="122">
        <v>129.49288689852298</v>
      </c>
      <c r="Y218" s="122">
        <v>141.60837284597136</v>
      </c>
      <c r="DA218" s="130" t="s">
        <v>2624</v>
      </c>
    </row>
    <row r="219" spans="1:105" ht="12" customHeight="1" x14ac:dyDescent="0.25">
      <c r="A219" s="97" t="s">
        <v>138</v>
      </c>
      <c r="B219" s="98">
        <v>595.06922955128084</v>
      </c>
      <c r="C219" s="98">
        <v>594.48343611874816</v>
      </c>
      <c r="D219" s="98">
        <v>589.8634097242832</v>
      </c>
      <c r="E219" s="98">
        <v>614.45568683967963</v>
      </c>
      <c r="F219" s="98">
        <v>617.09624205644116</v>
      </c>
      <c r="G219" s="98">
        <v>601.56384087034007</v>
      </c>
      <c r="H219" s="98">
        <v>609.98608683966484</v>
      </c>
      <c r="I219" s="98">
        <v>596.11346492458836</v>
      </c>
      <c r="J219" s="98">
        <v>661.55651410400242</v>
      </c>
      <c r="K219" s="98">
        <v>680.24712476670402</v>
      </c>
      <c r="L219" s="98">
        <v>644.39955636680497</v>
      </c>
      <c r="M219" s="98">
        <v>667.74619064225396</v>
      </c>
      <c r="N219" s="98">
        <v>639.06870084860327</v>
      </c>
      <c r="O219" s="98">
        <v>552.75458500662762</v>
      </c>
      <c r="P219" s="98">
        <v>593.04509088493899</v>
      </c>
      <c r="Q219" s="98">
        <v>667.00141664288492</v>
      </c>
      <c r="R219" s="98">
        <v>686.3404476722136</v>
      </c>
      <c r="S219" s="98">
        <v>553.81492328090235</v>
      </c>
      <c r="T219" s="98">
        <v>553.45147616767235</v>
      </c>
      <c r="U219" s="98">
        <v>580.99776811824813</v>
      </c>
      <c r="V219" s="98">
        <v>515.53618454915943</v>
      </c>
      <c r="W219" s="98">
        <v>529.14125664512881</v>
      </c>
      <c r="X219" s="98">
        <v>629.36619124559138</v>
      </c>
      <c r="Y219" s="98">
        <v>568.79743273726558</v>
      </c>
      <c r="DA219" s="63" t="s">
        <v>2625</v>
      </c>
    </row>
    <row r="220" spans="1:105" ht="12" customHeight="1" x14ac:dyDescent="0.25">
      <c r="A220" s="97" t="s">
        <v>137</v>
      </c>
      <c r="B220" s="98">
        <v>119.64877883178656</v>
      </c>
      <c r="C220" s="98">
        <v>118.54676023960161</v>
      </c>
      <c r="D220" s="98">
        <v>120.76750794669822</v>
      </c>
      <c r="E220" s="98">
        <v>121.62302884906148</v>
      </c>
      <c r="F220" s="98">
        <v>126.04530917304851</v>
      </c>
      <c r="G220" s="98">
        <v>139.02408277348013</v>
      </c>
      <c r="H220" s="98">
        <v>125.70690314559938</v>
      </c>
      <c r="I220" s="98">
        <v>122.26958117303114</v>
      </c>
      <c r="J220" s="98">
        <v>133.57901298046764</v>
      </c>
      <c r="K220" s="98">
        <v>137.64801846432206</v>
      </c>
      <c r="L220" s="98">
        <v>130.77291553324733</v>
      </c>
      <c r="M220" s="98">
        <v>134.82013382256775</v>
      </c>
      <c r="N220" s="98">
        <v>109.00090132160987</v>
      </c>
      <c r="O220" s="98">
        <v>103.68823437775652</v>
      </c>
      <c r="P220" s="98">
        <v>109.75857682343248</v>
      </c>
      <c r="Q220" s="98">
        <v>118.34487386062352</v>
      </c>
      <c r="R220" s="98">
        <v>138.03518389207227</v>
      </c>
      <c r="S220" s="98">
        <v>111.43487962430157</v>
      </c>
      <c r="T220" s="98">
        <v>99.256158048491088</v>
      </c>
      <c r="U220" s="98">
        <v>94.683401785901168</v>
      </c>
      <c r="V220" s="98">
        <v>76.286328956822388</v>
      </c>
      <c r="W220" s="98">
        <v>96.516640799904735</v>
      </c>
      <c r="X220" s="98">
        <v>121.27075355953274</v>
      </c>
      <c r="Y220" s="98">
        <v>90.334455877963293</v>
      </c>
      <c r="DA220" s="63" t="s">
        <v>2626</v>
      </c>
    </row>
    <row r="221" spans="1:105" ht="12" customHeight="1" x14ac:dyDescent="0.25">
      <c r="A221" s="100" t="s">
        <v>211</v>
      </c>
      <c r="B221" s="101">
        <v>119.64877883178656</v>
      </c>
      <c r="C221" s="101">
        <v>118.54676023960161</v>
      </c>
      <c r="D221" s="101">
        <v>120.76750794669822</v>
      </c>
      <c r="E221" s="101">
        <v>121.62302884906148</v>
      </c>
      <c r="F221" s="101">
        <v>126.04530917304851</v>
      </c>
      <c r="G221" s="101">
        <v>139.02408277348013</v>
      </c>
      <c r="H221" s="101">
        <v>125.70690314559938</v>
      </c>
      <c r="I221" s="101">
        <v>122.26958117303114</v>
      </c>
      <c r="J221" s="101">
        <v>133.57901298046764</v>
      </c>
      <c r="K221" s="101">
        <v>137.64801846432206</v>
      </c>
      <c r="L221" s="101">
        <v>130.77291553324733</v>
      </c>
      <c r="M221" s="101">
        <v>134.82013382256775</v>
      </c>
      <c r="N221" s="101">
        <v>109.00090132160987</v>
      </c>
      <c r="O221" s="101">
        <v>103.68823437775652</v>
      </c>
      <c r="P221" s="101">
        <v>109.75857682343248</v>
      </c>
      <c r="Q221" s="101">
        <v>118.34487386062352</v>
      </c>
      <c r="R221" s="101">
        <v>138.03518389207227</v>
      </c>
      <c r="S221" s="101">
        <v>111.43487962430157</v>
      </c>
      <c r="T221" s="101">
        <v>99.256158048491088</v>
      </c>
      <c r="U221" s="101">
        <v>94.683401785901168</v>
      </c>
      <c r="V221" s="101">
        <v>76.286328956822388</v>
      </c>
      <c r="W221" s="101">
        <v>96.516640799904735</v>
      </c>
      <c r="X221" s="101">
        <v>121.27075355953274</v>
      </c>
      <c r="Y221" s="101">
        <v>90.334455877963293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8.1446291372095292</v>
      </c>
      <c r="C227" s="122">
        <v>7.8133432065507638</v>
      </c>
      <c r="D227" s="122">
        <v>7.6155785882735012</v>
      </c>
      <c r="E227" s="122">
        <v>6.9412860650629513</v>
      </c>
      <c r="F227" s="122">
        <v>7.568248086820053</v>
      </c>
      <c r="G227" s="122">
        <v>6.9327127887461133</v>
      </c>
      <c r="H227" s="122">
        <v>7.0678867561859118</v>
      </c>
      <c r="I227" s="122">
        <v>7.595294728289109</v>
      </c>
      <c r="J227" s="122">
        <v>8.0781541938324288</v>
      </c>
      <c r="K227" s="122">
        <v>7.4020041999233959</v>
      </c>
      <c r="L227" s="122">
        <v>9.5421159500217048</v>
      </c>
      <c r="M227" s="122">
        <v>9.3910649238737562</v>
      </c>
      <c r="N227" s="122">
        <v>3.2402571775247111</v>
      </c>
      <c r="O227" s="122">
        <v>15.915820251688656</v>
      </c>
      <c r="P227" s="122">
        <v>18.24065789080101</v>
      </c>
      <c r="Q227" s="122">
        <v>17.958400094731715</v>
      </c>
      <c r="R227" s="122">
        <v>18.955968496496876</v>
      </c>
      <c r="S227" s="122">
        <v>23.301964681212045</v>
      </c>
      <c r="T227" s="122">
        <v>36.411047361250553</v>
      </c>
      <c r="U227" s="122">
        <v>46.648881232454812</v>
      </c>
      <c r="V227" s="122">
        <v>59.292125170195952</v>
      </c>
      <c r="W227" s="122">
        <v>58.608054703781072</v>
      </c>
      <c r="X227" s="122">
        <v>55.061196049342833</v>
      </c>
      <c r="Y227" s="122">
        <v>49.140561595220873</v>
      </c>
      <c r="DA227" s="130" t="s">
        <v>2633</v>
      </c>
    </row>
    <row r="228" spans="1:105" ht="12" customHeight="1" x14ac:dyDescent="0.25">
      <c r="A228" s="97" t="s">
        <v>50</v>
      </c>
      <c r="B228" s="98">
        <v>189.6019943103982</v>
      </c>
      <c r="C228" s="98">
        <v>190.37555479727777</v>
      </c>
      <c r="D228" s="98">
        <v>201.84357499308649</v>
      </c>
      <c r="E228" s="98">
        <v>194.52552726592592</v>
      </c>
      <c r="F228" s="98">
        <v>221.89478483024234</v>
      </c>
      <c r="G228" s="98">
        <v>205.47947418752952</v>
      </c>
      <c r="H228" s="98">
        <v>205.5266172481756</v>
      </c>
      <c r="I228" s="98">
        <v>213.2821905750647</v>
      </c>
      <c r="J228" s="98">
        <v>215.34855613862413</v>
      </c>
      <c r="K228" s="98">
        <v>189.96789813555458</v>
      </c>
      <c r="L228" s="98">
        <v>235.92178297080699</v>
      </c>
      <c r="M228" s="98">
        <v>220.69494302436166</v>
      </c>
      <c r="N228" s="98">
        <v>69.216486251570345</v>
      </c>
      <c r="O228" s="98">
        <v>251.12350446004965</v>
      </c>
      <c r="P228" s="98">
        <v>243.80095340940252</v>
      </c>
      <c r="Q228" s="98">
        <v>213.31290786270165</v>
      </c>
      <c r="R228" s="98">
        <v>199.90298059792963</v>
      </c>
      <c r="S228" s="98">
        <v>197.66483737680724</v>
      </c>
      <c r="T228" s="98">
        <v>236.35838833031892</v>
      </c>
      <c r="U228" s="98">
        <v>242.46924799626584</v>
      </c>
      <c r="V228" s="98">
        <v>276.22241587165735</v>
      </c>
      <c r="W228" s="98">
        <v>264.67948948357173</v>
      </c>
      <c r="X228" s="98">
        <v>247.07858313660515</v>
      </c>
      <c r="Y228" s="98">
        <v>220.21243978818157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145.6070666792134</v>
      </c>
      <c r="C231" s="118">
        <f t="shared" si="108"/>
        <v>152.6977249697957</v>
      </c>
      <c r="D231" s="118">
        <f t="shared" si="108"/>
        <v>156.83766414300689</v>
      </c>
      <c r="E231" s="118">
        <f t="shared" si="108"/>
        <v>180.04008748170219</v>
      </c>
      <c r="F231" s="118">
        <f t="shared" si="108"/>
        <v>169.12666194407831</v>
      </c>
      <c r="G231" s="118">
        <f t="shared" si="108"/>
        <v>174.97699878341129</v>
      </c>
      <c r="H231" s="118">
        <f t="shared" si="108"/>
        <v>174.47047413023765</v>
      </c>
      <c r="I231" s="118">
        <f t="shared" si="108"/>
        <v>164.80897354127964</v>
      </c>
      <c r="J231" s="118">
        <f t="shared" si="108"/>
        <v>163.10672865131679</v>
      </c>
      <c r="K231" s="118">
        <f t="shared" si="108"/>
        <v>145.33290840108569</v>
      </c>
      <c r="L231" s="118">
        <f t="shared" si="108"/>
        <v>136.12764639805809</v>
      </c>
      <c r="M231" s="118">
        <f t="shared" si="108"/>
        <v>180.08916343124335</v>
      </c>
      <c r="N231" s="118">
        <f t="shared" si="108"/>
        <v>148.73498885633006</v>
      </c>
      <c r="O231" s="118">
        <f t="shared" si="108"/>
        <v>86.115555096303424</v>
      </c>
      <c r="P231" s="118">
        <f t="shared" si="108"/>
        <v>88.511904226926575</v>
      </c>
      <c r="Q231" s="118">
        <f t="shared" si="108"/>
        <v>123.88969821013131</v>
      </c>
      <c r="R231" s="118">
        <f t="shared" ref="R231:V231" si="109">R232+R235+R237+R246</f>
        <v>115.08090160394448</v>
      </c>
      <c r="S231" s="118">
        <f t="shared" si="109"/>
        <v>115.19884151845595</v>
      </c>
      <c r="T231" s="118">
        <f t="shared" si="109"/>
        <v>98.958100555320954</v>
      </c>
      <c r="U231" s="118">
        <f t="shared" si="109"/>
        <v>106.38557749980232</v>
      </c>
      <c r="V231" s="118">
        <f t="shared" si="109"/>
        <v>114.71333163722139</v>
      </c>
      <c r="W231" s="118">
        <f t="shared" ref="W231:Y231" si="110">W232+W235+W237+W246</f>
        <v>102.55953772711028</v>
      </c>
      <c r="X231" s="118">
        <f t="shared" si="110"/>
        <v>115.0467123682466</v>
      </c>
      <c r="Y231" s="118">
        <f t="shared" si="110"/>
        <v>86.534242530403361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116.05611007172953</v>
      </c>
      <c r="C232" s="123">
        <f t="shared" si="111"/>
        <v>123.10401148727465</v>
      </c>
      <c r="D232" s="123">
        <f t="shared" si="111"/>
        <v>126.71795243794911</v>
      </c>
      <c r="E232" s="123">
        <f t="shared" si="111"/>
        <v>149.23609574523979</v>
      </c>
      <c r="F232" s="123">
        <f t="shared" si="111"/>
        <v>138.81645892609581</v>
      </c>
      <c r="G232" s="123">
        <f t="shared" si="111"/>
        <v>145.33079371152746</v>
      </c>
      <c r="H232" s="123">
        <f t="shared" si="111"/>
        <v>143.85068832505581</v>
      </c>
      <c r="I232" s="123">
        <f t="shared" si="111"/>
        <v>133.70483603883875</v>
      </c>
      <c r="J232" s="123">
        <f t="shared" si="111"/>
        <v>131.24583688164944</v>
      </c>
      <c r="K232" s="123">
        <f t="shared" si="111"/>
        <v>113.66167528548455</v>
      </c>
      <c r="L232" s="123">
        <f t="shared" si="111"/>
        <v>104.80879519630338</v>
      </c>
      <c r="M232" s="123">
        <f t="shared" si="111"/>
        <v>149.66095214158639</v>
      </c>
      <c r="N232" s="123">
        <f t="shared" si="111"/>
        <v>117.62458595016479</v>
      </c>
      <c r="O232" s="123">
        <f t="shared" si="111"/>
        <v>56.950725867876706</v>
      </c>
      <c r="P232" s="123">
        <f t="shared" si="111"/>
        <v>59.556735150366002</v>
      </c>
      <c r="Q232" s="123">
        <f t="shared" si="111"/>
        <v>93.541566553514343</v>
      </c>
      <c r="R232" s="123">
        <f t="shared" ref="R232:V232" si="112">SUM(R233:R234)</f>
        <v>83.157170652049501</v>
      </c>
      <c r="S232" s="123">
        <f t="shared" si="112"/>
        <v>84.415447711386392</v>
      </c>
      <c r="T232" s="123">
        <f t="shared" si="112"/>
        <v>70.111834529182801</v>
      </c>
      <c r="U232" s="123">
        <f t="shared" si="112"/>
        <v>76.135042436995832</v>
      </c>
      <c r="V232" s="123">
        <f t="shared" si="112"/>
        <v>84.328974466380217</v>
      </c>
      <c r="W232" s="123">
        <f t="shared" ref="W232:Y232" si="113">SUM(W233:W234)</f>
        <v>71.820579515803189</v>
      </c>
      <c r="X232" s="123">
        <f t="shared" si="113"/>
        <v>83.488021325372884</v>
      </c>
      <c r="Y232" s="123">
        <f t="shared" si="113"/>
        <v>56.416757872744718</v>
      </c>
      <c r="DA232" s="130" t="s">
        <v>2787</v>
      </c>
    </row>
    <row r="233" spans="1:105" ht="12" customHeight="1" x14ac:dyDescent="0.25">
      <c r="A233" s="97" t="s">
        <v>211</v>
      </c>
      <c r="B233" s="99">
        <v>114.90886736605829</v>
      </c>
      <c r="C233" s="99">
        <v>121.92522914721349</v>
      </c>
      <c r="D233" s="99">
        <v>125.45575230845563</v>
      </c>
      <c r="E233" s="99">
        <v>147.81937474259942</v>
      </c>
      <c r="F233" s="99">
        <v>137.3974264538457</v>
      </c>
      <c r="G233" s="99">
        <v>143.85370238183685</v>
      </c>
      <c r="H233" s="99">
        <v>142.41454078667684</v>
      </c>
      <c r="I233" s="99">
        <v>132.44135176797778</v>
      </c>
      <c r="J233" s="99">
        <v>129.98649874126872</v>
      </c>
      <c r="K233" s="99">
        <v>112.50209435245372</v>
      </c>
      <c r="L233" s="99">
        <v>103.78315295363248</v>
      </c>
      <c r="M233" s="99">
        <v>148.17632876390707</v>
      </c>
      <c r="N233" s="99">
        <v>116.5607192960542</v>
      </c>
      <c r="O233" s="99">
        <v>56.367393073360716</v>
      </c>
      <c r="P233" s="99">
        <v>58.922179968514804</v>
      </c>
      <c r="Q233" s="99">
        <v>92.595043250615078</v>
      </c>
      <c r="R233" s="99">
        <v>82.307589432989289</v>
      </c>
      <c r="S233" s="99">
        <v>83.532198591723102</v>
      </c>
      <c r="T233" s="99">
        <v>69.360300948908062</v>
      </c>
      <c r="U233" s="99">
        <v>75.293659769114782</v>
      </c>
      <c r="V233" s="99">
        <v>83.373948736725794</v>
      </c>
      <c r="W233" s="99">
        <v>70.992463870802325</v>
      </c>
      <c r="X233" s="99">
        <v>82.510858285965739</v>
      </c>
      <c r="Y233" s="99">
        <v>55.744763212102789</v>
      </c>
      <c r="DA233" s="63" t="s">
        <v>2788</v>
      </c>
    </row>
    <row r="234" spans="1:105" ht="12" customHeight="1" x14ac:dyDescent="0.25">
      <c r="A234" s="97" t="s">
        <v>53</v>
      </c>
      <c r="B234" s="99">
        <v>1.1472427056712444</v>
      </c>
      <c r="C234" s="99">
        <v>1.1787823400611639</v>
      </c>
      <c r="D234" s="99">
        <v>1.2622001294934819</v>
      </c>
      <c r="E234" s="99">
        <v>1.4167210026403618</v>
      </c>
      <c r="F234" s="99">
        <v>1.4190324722501066</v>
      </c>
      <c r="G234" s="99">
        <v>1.4770913296906183</v>
      </c>
      <c r="H234" s="99">
        <v>1.4361475383789855</v>
      </c>
      <c r="I234" s="99">
        <v>1.2634842708609741</v>
      </c>
      <c r="J234" s="99">
        <v>1.2593381403807287</v>
      </c>
      <c r="K234" s="99">
        <v>1.1595809330308182</v>
      </c>
      <c r="L234" s="99">
        <v>1.0256422426709044</v>
      </c>
      <c r="M234" s="99">
        <v>1.4846233776793132</v>
      </c>
      <c r="N234" s="99">
        <v>1.0638666541105779</v>
      </c>
      <c r="O234" s="99">
        <v>0.58333279451599152</v>
      </c>
      <c r="P234" s="99">
        <v>0.63455518185119586</v>
      </c>
      <c r="Q234" s="99">
        <v>0.94652330289925979</v>
      </c>
      <c r="R234" s="99">
        <v>0.84958121906021644</v>
      </c>
      <c r="S234" s="99">
        <v>0.88324911966328634</v>
      </c>
      <c r="T234" s="99">
        <v>0.75153358027474182</v>
      </c>
      <c r="U234" s="99">
        <v>0.84138266788104854</v>
      </c>
      <c r="V234" s="99">
        <v>0.95502572965442434</v>
      </c>
      <c r="W234" s="99">
        <v>0.82811564500086499</v>
      </c>
      <c r="X234" s="99">
        <v>0.97716303940714955</v>
      </c>
      <c r="Y234" s="99">
        <v>0.67199466064192637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2.4115706667931436</v>
      </c>
      <c r="C235" s="123">
        <f t="shared" si="114"/>
        <v>3.0956441079907653</v>
      </c>
      <c r="D235" s="123">
        <f t="shared" si="114"/>
        <v>2.5183465220143852</v>
      </c>
      <c r="E235" s="123">
        <f t="shared" si="114"/>
        <v>3.6054932869514493</v>
      </c>
      <c r="F235" s="123">
        <f t="shared" si="114"/>
        <v>2.2793710322515124</v>
      </c>
      <c r="G235" s="123">
        <f t="shared" si="114"/>
        <v>2.5516673544257436</v>
      </c>
      <c r="H235" s="123">
        <f t="shared" si="114"/>
        <v>3.1047710392919048</v>
      </c>
      <c r="I235" s="123">
        <f t="shared" si="114"/>
        <v>4.475275894473409</v>
      </c>
      <c r="J235" s="123">
        <f t="shared" si="114"/>
        <v>4.304290928965945</v>
      </c>
      <c r="K235" s="123">
        <f t="shared" si="114"/>
        <v>2.8324423915402441</v>
      </c>
      <c r="L235" s="123">
        <f t="shared" si="114"/>
        <v>3.7682792151367304</v>
      </c>
      <c r="M235" s="123">
        <f t="shared" si="114"/>
        <v>3.4778717017412046</v>
      </c>
      <c r="N235" s="123">
        <f t="shared" si="114"/>
        <v>5.490740857130187</v>
      </c>
      <c r="O235" s="123">
        <f t="shared" si="114"/>
        <v>3.0742888356876379</v>
      </c>
      <c r="P235" s="123">
        <f t="shared" si="114"/>
        <v>2.4924453892251566</v>
      </c>
      <c r="Q235" s="123">
        <f t="shared" si="114"/>
        <v>3.4832649643673941</v>
      </c>
      <c r="R235" s="123">
        <f t="shared" si="114"/>
        <v>4.1899461454813274</v>
      </c>
      <c r="S235" s="123">
        <f t="shared" si="114"/>
        <v>4.4091939812643233</v>
      </c>
      <c r="T235" s="123">
        <f t="shared" si="114"/>
        <v>3.2347101330279577</v>
      </c>
      <c r="U235" s="123">
        <f t="shared" si="114"/>
        <v>4.4949633066471222</v>
      </c>
      <c r="V235" s="123">
        <f t="shared" si="114"/>
        <v>4.0583966786210555</v>
      </c>
      <c r="W235" s="123">
        <f t="shared" si="114"/>
        <v>3.8959813511586714</v>
      </c>
      <c r="X235" s="123">
        <f t="shared" si="114"/>
        <v>3.57185229568976</v>
      </c>
      <c r="Y235" s="123">
        <f t="shared" si="114"/>
        <v>4.4704997633380001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2.4115706667931436</v>
      </c>
      <c r="C236" s="99">
        <f>RES_hhdet_fecs!C48</f>
        <v>3.0956441079907653</v>
      </c>
      <c r="D236" s="99">
        <f>RES_hhdet_fecs!D48</f>
        <v>2.5183465220143852</v>
      </c>
      <c r="E236" s="99">
        <f>RES_hhdet_fecs!E48</f>
        <v>3.6054932869514493</v>
      </c>
      <c r="F236" s="99">
        <f>RES_hhdet_fecs!F48</f>
        <v>2.2793710322515124</v>
      </c>
      <c r="G236" s="99">
        <f>RES_hhdet_fecs!G48</f>
        <v>2.5516673544257436</v>
      </c>
      <c r="H236" s="99">
        <f>RES_hhdet_fecs!H48</f>
        <v>3.1047710392919048</v>
      </c>
      <c r="I236" s="99">
        <f>RES_hhdet_fecs!I48</f>
        <v>4.475275894473409</v>
      </c>
      <c r="J236" s="99">
        <f>RES_hhdet_fecs!J48</f>
        <v>4.304290928965945</v>
      </c>
      <c r="K236" s="99">
        <f>RES_hhdet_fecs!K48</f>
        <v>2.8324423915402441</v>
      </c>
      <c r="L236" s="99">
        <f>RES_hhdet_fecs!L48</f>
        <v>3.7682792151367304</v>
      </c>
      <c r="M236" s="99">
        <f>RES_hhdet_fecs!M48</f>
        <v>3.4778717017412046</v>
      </c>
      <c r="N236" s="99">
        <f>RES_hhdet_fecs!N48</f>
        <v>5.490740857130187</v>
      </c>
      <c r="O236" s="99">
        <f>RES_hhdet_fecs!O48</f>
        <v>3.0742888356876379</v>
      </c>
      <c r="P236" s="99">
        <f>RES_hhdet_fecs!P48</f>
        <v>2.4924453892251566</v>
      </c>
      <c r="Q236" s="99">
        <f>RES_hhdet_fecs!Q48</f>
        <v>3.4832649643673941</v>
      </c>
      <c r="R236" s="99">
        <f>RES_hhdet_fecs!R48</f>
        <v>4.1899461454813274</v>
      </c>
      <c r="S236" s="99">
        <f>RES_hhdet_fecs!S48</f>
        <v>4.4091939812643233</v>
      </c>
      <c r="T236" s="99">
        <f>RES_hhdet_fecs!T48</f>
        <v>3.2347101330279577</v>
      </c>
      <c r="U236" s="99">
        <f>RES_hhdet_fecs!U48</f>
        <v>4.4949633066471222</v>
      </c>
      <c r="V236" s="99">
        <f>RES_hhdet_fecs!V48</f>
        <v>4.0583966786210555</v>
      </c>
      <c r="W236" s="99">
        <f>RES_hhdet_fecs!W48</f>
        <v>3.8959813511586714</v>
      </c>
      <c r="X236" s="99">
        <f>RES_hhdet_fecs!X48</f>
        <v>3.57185229568976</v>
      </c>
      <c r="Y236" s="99">
        <f>RES_hhdet_fecs!Y48</f>
        <v>4.4704997633380001</v>
      </c>
      <c r="DA236" s="63" t="s">
        <v>2791</v>
      </c>
    </row>
    <row r="237" spans="1:105" ht="12" customHeight="1" x14ac:dyDescent="0.25">
      <c r="A237" s="121" t="s">
        <v>55</v>
      </c>
      <c r="B237" s="123">
        <v>19.213058565096553</v>
      </c>
      <c r="C237" s="123">
        <v>18.817408678557026</v>
      </c>
      <c r="D237" s="123">
        <v>18.983011347400645</v>
      </c>
      <c r="E237" s="123">
        <v>18.908498684503495</v>
      </c>
      <c r="F237" s="123">
        <v>19.195651501509591</v>
      </c>
      <c r="G237" s="123">
        <v>18.51597167539806</v>
      </c>
      <c r="H237" s="123">
        <v>18.731702792831307</v>
      </c>
      <c r="I237" s="123">
        <v>18.290081013197266</v>
      </c>
      <c r="J237" s="123">
        <v>19.269043604171518</v>
      </c>
      <c r="K237" s="123">
        <v>20.202121936759845</v>
      </c>
      <c r="L237" s="123">
        <v>19.333822928709857</v>
      </c>
      <c r="M237" s="123">
        <v>19.217675827345953</v>
      </c>
      <c r="N237" s="123">
        <v>18.131661439422405</v>
      </c>
      <c r="O237" s="123">
        <v>17.858600877601457</v>
      </c>
      <c r="P237" s="123">
        <v>18.14768909827842</v>
      </c>
      <c r="Q237" s="123">
        <v>18.677370894178939</v>
      </c>
      <c r="R237" s="123">
        <v>19.264084824569007</v>
      </c>
      <c r="S237" s="123">
        <v>18.0458263607619</v>
      </c>
      <c r="T237" s="123">
        <v>17.110052385804742</v>
      </c>
      <c r="U237" s="123">
        <v>17.049906835802751</v>
      </c>
      <c r="V237" s="123">
        <v>16.525546105603436</v>
      </c>
      <c r="W237" s="123">
        <v>17.537303072047774</v>
      </c>
      <c r="X237" s="123">
        <v>18.765311248511271</v>
      </c>
      <c r="Y237" s="123">
        <v>17.985755261134866</v>
      </c>
      <c r="DA237" s="130" t="s">
        <v>2792</v>
      </c>
    </row>
    <row r="238" spans="1:105" ht="12" customHeight="1" x14ac:dyDescent="0.25">
      <c r="A238" s="97" t="s">
        <v>138</v>
      </c>
      <c r="B238" s="99">
        <v>26.711515512381006</v>
      </c>
      <c r="C238" s="99">
        <v>26.615794514664284</v>
      </c>
      <c r="D238" s="99">
        <v>26.320624802238562</v>
      </c>
      <c r="E238" s="99">
        <v>27.329975551981207</v>
      </c>
      <c r="F238" s="99">
        <v>27.29356810399608</v>
      </c>
      <c r="G238" s="99">
        <v>26.519692235322086</v>
      </c>
      <c r="H238" s="99">
        <v>26.779789472239237</v>
      </c>
      <c r="I238" s="99">
        <v>26.037485623562773</v>
      </c>
      <c r="J238" s="99">
        <v>28.710824225129702</v>
      </c>
      <c r="K238" s="99">
        <v>29.324427283837579</v>
      </c>
      <c r="L238" s="99">
        <v>27.614037405313308</v>
      </c>
      <c r="M238" s="99">
        <v>28.431417438386934</v>
      </c>
      <c r="N238" s="99">
        <v>27.039589833499406</v>
      </c>
      <c r="O238" s="99">
        <v>23.181084321437975</v>
      </c>
      <c r="P238" s="99">
        <v>24.671593179033369</v>
      </c>
      <c r="Q238" s="99">
        <v>27.556871689955248</v>
      </c>
      <c r="R238" s="99">
        <v>28.178450448336044</v>
      </c>
      <c r="S238" s="99">
        <v>22.571385152643821</v>
      </c>
      <c r="T238" s="99">
        <v>22.394269483289843</v>
      </c>
      <c r="U238" s="99">
        <v>23.334808322047056</v>
      </c>
      <c r="V238" s="99">
        <v>20.550178260489002</v>
      </c>
      <c r="W238" s="99">
        <v>20.940234644042061</v>
      </c>
      <c r="X238" s="99">
        <v>24.708852966970497</v>
      </c>
      <c r="Y238" s="99">
        <v>22.167927491538908</v>
      </c>
      <c r="DA238" s="63" t="s">
        <v>2793</v>
      </c>
    </row>
    <row r="239" spans="1:105" ht="12" customHeight="1" x14ac:dyDescent="0.25">
      <c r="A239" s="97" t="s">
        <v>137</v>
      </c>
      <c r="B239" s="99">
        <v>15.399329427113505</v>
      </c>
      <c r="C239" s="99">
        <v>15.340831681779305</v>
      </c>
      <c r="D239" s="99">
        <v>15.269709783805741</v>
      </c>
      <c r="E239" s="99">
        <v>15.780411376917348</v>
      </c>
      <c r="F239" s="99">
        <v>15.874433739698542</v>
      </c>
      <c r="G239" s="99">
        <v>15.824367956219746</v>
      </c>
      <c r="H239" s="99">
        <v>15.652561703104258</v>
      </c>
      <c r="I239" s="99">
        <v>15.222455957243129</v>
      </c>
      <c r="J239" s="99">
        <v>16.807313337684512</v>
      </c>
      <c r="K239" s="99">
        <v>17.276615529887057</v>
      </c>
      <c r="L239" s="99">
        <v>16.414576474886669</v>
      </c>
      <c r="M239" s="99">
        <v>17.105506323894378</v>
      </c>
      <c r="N239" s="99">
        <v>16.197151010782363</v>
      </c>
      <c r="O239" s="99">
        <v>14.454835322727906</v>
      </c>
      <c r="P239" s="99">
        <v>15.419616479567269</v>
      </c>
      <c r="Q239" s="99">
        <v>17.139226244436284</v>
      </c>
      <c r="R239" s="99">
        <v>17.980593573125986</v>
      </c>
      <c r="S239" s="99">
        <v>14.800278461250754</v>
      </c>
      <c r="T239" s="99">
        <v>14.708451533278515</v>
      </c>
      <c r="U239" s="99">
        <v>15.565667180517975</v>
      </c>
      <c r="V239" s="99">
        <v>14.130846682024265</v>
      </c>
      <c r="W239" s="99">
        <v>15.091392563382517</v>
      </c>
      <c r="X239" s="99">
        <v>18.160657738525675</v>
      </c>
      <c r="Y239" s="99">
        <v>16.415071034779565</v>
      </c>
      <c r="DA239" s="63" t="s">
        <v>2794</v>
      </c>
    </row>
    <row r="240" spans="1:105" ht="12" customHeight="1" x14ac:dyDescent="0.25">
      <c r="A240" s="100" t="s">
        <v>211</v>
      </c>
      <c r="B240" s="102">
        <v>5.3708040226053919</v>
      </c>
      <c r="C240" s="102">
        <v>5.3074922179768782</v>
      </c>
      <c r="D240" s="102">
        <v>5.3888344531358543</v>
      </c>
      <c r="E240" s="102">
        <v>5.4095917349203786</v>
      </c>
      <c r="F240" s="102">
        <v>5.5748617405924659</v>
      </c>
      <c r="G240" s="102">
        <v>6.128818984725676</v>
      </c>
      <c r="H240" s="102">
        <v>5.5188216158956118</v>
      </c>
      <c r="I240" s="102">
        <v>5.340581364647722</v>
      </c>
      <c r="J240" s="102">
        <v>5.7971820699895709</v>
      </c>
      <c r="K240" s="102">
        <v>5.9337984112842452</v>
      </c>
      <c r="L240" s="102">
        <v>5.6039271682574237</v>
      </c>
      <c r="M240" s="102">
        <v>5.7403959131864477</v>
      </c>
      <c r="N240" s="102">
        <v>4.6119292954018487</v>
      </c>
      <c r="O240" s="102">
        <v>4.3484138701861301</v>
      </c>
      <c r="P240" s="102">
        <v>4.5661265845007888</v>
      </c>
      <c r="Q240" s="102">
        <v>4.8893666831403557</v>
      </c>
      <c r="R240" s="102">
        <v>5.667183979352675</v>
      </c>
      <c r="S240" s="102">
        <v>4.5416609081926973</v>
      </c>
      <c r="T240" s="102">
        <v>4.0161951804795848</v>
      </c>
      <c r="U240" s="102">
        <v>3.8028012381343568</v>
      </c>
      <c r="V240" s="102">
        <v>3.0409071290931187</v>
      </c>
      <c r="W240" s="102">
        <v>3.8195492791826977</v>
      </c>
      <c r="X240" s="102">
        <v>4.7610775103216945</v>
      </c>
      <c r="Y240" s="102">
        <v>3.5206341530998135</v>
      </c>
      <c r="DA240" s="131" t="s">
        <v>2795</v>
      </c>
    </row>
    <row r="241" spans="1:105" ht="12" customHeight="1" x14ac:dyDescent="0.25">
      <c r="A241" s="103" t="s">
        <v>52</v>
      </c>
      <c r="B241" s="105">
        <v>10.028525404508112</v>
      </c>
      <c r="C241" s="105">
        <v>10.033339463802426</v>
      </c>
      <c r="D241" s="105">
        <v>9.8808753306698911</v>
      </c>
      <c r="E241" s="105">
        <v>10.370819641996967</v>
      </c>
      <c r="F241" s="105">
        <v>10.299571999106078</v>
      </c>
      <c r="G241" s="105">
        <v>9.6955489714940679</v>
      </c>
      <c r="H241" s="105">
        <v>10.133740087208647</v>
      </c>
      <c r="I241" s="105">
        <v>9.8818745925954037</v>
      </c>
      <c r="J241" s="105">
        <v>11.010131267694943</v>
      </c>
      <c r="K241" s="105">
        <v>11.342817118602811</v>
      </c>
      <c r="L241" s="105">
        <v>10.810649306629248</v>
      </c>
      <c r="M241" s="105">
        <v>11.365110410707928</v>
      </c>
      <c r="N241" s="105">
        <v>11.585221715380516</v>
      </c>
      <c r="O241" s="105">
        <v>10.106421452541774</v>
      </c>
      <c r="P241" s="105">
        <v>10.853489895066478</v>
      </c>
      <c r="Q241" s="105">
        <v>12.24985956129593</v>
      </c>
      <c r="R241" s="105">
        <v>12.31340959377331</v>
      </c>
      <c r="S241" s="105">
        <v>10.258617553058059</v>
      </c>
      <c r="T241" s="105">
        <v>10.69225635279893</v>
      </c>
      <c r="U241" s="105">
        <v>11.76286594238362</v>
      </c>
      <c r="V241" s="105">
        <v>11.089939552931147</v>
      </c>
      <c r="W241" s="105">
        <v>11.271843284199816</v>
      </c>
      <c r="X241" s="105">
        <v>13.399580228203979</v>
      </c>
      <c r="Y241" s="105">
        <v>12.894436881679756</v>
      </c>
      <c r="DA241" s="132" t="s">
        <v>2796</v>
      </c>
    </row>
    <row r="242" spans="1:105" ht="12" customHeight="1" x14ac:dyDescent="0.25">
      <c r="A242" s="106" t="s">
        <v>122</v>
      </c>
      <c r="B242" s="102">
        <v>21.273165223411421</v>
      </c>
      <c r="C242" s="102">
        <v>20.846838531150709</v>
      </c>
      <c r="D242" s="102">
        <v>21.227681531192584</v>
      </c>
      <c r="E242" s="102">
        <v>20.980106288299854</v>
      </c>
      <c r="F242" s="102">
        <v>21.45268012977894</v>
      </c>
      <c r="G242" s="102">
        <v>20.533910744656861</v>
      </c>
      <c r="H242" s="102">
        <v>21.024886256768742</v>
      </c>
      <c r="I242" s="102">
        <v>20.892642627809128</v>
      </c>
      <c r="J242" s="102">
        <v>22.171131687876468</v>
      </c>
      <c r="K242" s="102">
        <v>23.593603088666356</v>
      </c>
      <c r="L242" s="102">
        <v>22.835287183741325</v>
      </c>
      <c r="M242" s="102">
        <v>22.44469875197651</v>
      </c>
      <c r="N242" s="102">
        <v>21.340525562449361</v>
      </c>
      <c r="O242" s="102">
        <v>21.566492248064929</v>
      </c>
      <c r="P242" s="102">
        <v>21.579863000956649</v>
      </c>
      <c r="Q242" s="102">
        <v>21.569234068516032</v>
      </c>
      <c r="R242" s="102">
        <v>21.990874338429045</v>
      </c>
      <c r="S242" s="102">
        <v>21.374075790524703</v>
      </c>
      <c r="T242" s="102">
        <v>20.087007131093483</v>
      </c>
      <c r="U242" s="102">
        <v>19.550379127987576</v>
      </c>
      <c r="V242" s="102">
        <v>19.129246026003916</v>
      </c>
      <c r="W242" s="102">
        <v>20.037716135055383</v>
      </c>
      <c r="X242" s="102">
        <v>20.494454974030038</v>
      </c>
      <c r="Y242" s="102">
        <v>19.88730566349815</v>
      </c>
      <c r="DA242" s="131" t="s">
        <v>2797</v>
      </c>
    </row>
    <row r="243" spans="1:105" ht="12" customHeight="1" x14ac:dyDescent="0.25">
      <c r="A243" s="107" t="s">
        <v>121</v>
      </c>
      <c r="B243" s="105">
        <v>14.274072359717897</v>
      </c>
      <c r="C243" s="105">
        <v>14.02005065009093</v>
      </c>
      <c r="D243" s="105">
        <v>14.387257498806822</v>
      </c>
      <c r="E243" s="105">
        <v>14.214161990707588</v>
      </c>
      <c r="F243" s="105">
        <v>14.643999434508016</v>
      </c>
      <c r="G243" s="105">
        <v>14.287058610137304</v>
      </c>
      <c r="H243" s="105">
        <v>14.501789790536206</v>
      </c>
      <c r="I243" s="105">
        <v>14.456966900968798</v>
      </c>
      <c r="J243" s="105">
        <v>15.318295657443604</v>
      </c>
      <c r="K243" s="105">
        <v>16.365210877872162</v>
      </c>
      <c r="L243" s="105">
        <v>15.902161522786605</v>
      </c>
      <c r="M243" s="105">
        <v>15.65550583038409</v>
      </c>
      <c r="N243" s="105">
        <v>14.710778412569233</v>
      </c>
      <c r="O243" s="105">
        <v>15.134140189607008</v>
      </c>
      <c r="P243" s="105">
        <v>15.215737716430565</v>
      </c>
      <c r="Q243" s="105">
        <v>15.231851980866359</v>
      </c>
      <c r="R243" s="105">
        <v>15.8583549586017</v>
      </c>
      <c r="S243" s="105">
        <v>15.686507159167784</v>
      </c>
      <c r="T243" s="105">
        <v>14.875210097382672</v>
      </c>
      <c r="U243" s="105">
        <v>14.734994529585725</v>
      </c>
      <c r="V243" s="105">
        <v>14.639096181553864</v>
      </c>
      <c r="W243" s="105">
        <v>15.744757310570755</v>
      </c>
      <c r="X243" s="105">
        <v>16.225621641763361</v>
      </c>
      <c r="Y243" s="105">
        <v>15.664055603734798</v>
      </c>
      <c r="DA243" s="132" t="s">
        <v>2798</v>
      </c>
    </row>
    <row r="244" spans="1:105" ht="12" customHeight="1" x14ac:dyDescent="0.25">
      <c r="A244" s="108" t="s">
        <v>53</v>
      </c>
      <c r="B244" s="99">
        <v>4.2742554558548962</v>
      </c>
      <c r="C244" s="99">
        <v>4.1432239533512254</v>
      </c>
      <c r="D244" s="99">
        <v>4.327359997558748</v>
      </c>
      <c r="E244" s="99">
        <v>4.1275839484069268</v>
      </c>
      <c r="F244" s="99">
        <v>4.3161085035103905</v>
      </c>
      <c r="G244" s="99">
        <v>4.6722683502213043</v>
      </c>
      <c r="H244" s="99">
        <v>4.3020583965600681</v>
      </c>
      <c r="I244" s="99">
        <v>4.3194633022205968</v>
      </c>
      <c r="J244" s="99">
        <v>4.495250356838933</v>
      </c>
      <c r="K244" s="99">
        <v>4.826309962245622</v>
      </c>
      <c r="L244" s="99">
        <v>4.7066726034732476</v>
      </c>
      <c r="M244" s="99">
        <v>4.5308324792446539</v>
      </c>
      <c r="N244" s="99">
        <v>3.600979927055671</v>
      </c>
      <c r="O244" s="99">
        <v>3.9830766223094312</v>
      </c>
      <c r="P244" s="99">
        <v>3.9078164841953025</v>
      </c>
      <c r="Q244" s="99">
        <v>3.7239098347209372</v>
      </c>
      <c r="R244" s="99">
        <v>4.2468403769285805</v>
      </c>
      <c r="S244" s="99">
        <v>4.1409727563484724</v>
      </c>
      <c r="T244" s="99">
        <v>3.5704894100873239</v>
      </c>
      <c r="U244" s="99">
        <v>3.1856919204783667</v>
      </c>
      <c r="V244" s="99">
        <v>2.9431698434716429</v>
      </c>
      <c r="W244" s="99">
        <v>3.7784839896694891</v>
      </c>
      <c r="X244" s="99">
        <v>3.9109256590561978</v>
      </c>
      <c r="Y244" s="99">
        <v>3.1022236682566442</v>
      </c>
      <c r="DA244" s="63" t="s">
        <v>2799</v>
      </c>
    </row>
    <row r="245" spans="1:105" ht="12" customHeight="1" x14ac:dyDescent="0.25">
      <c r="A245" s="108" t="s">
        <v>52</v>
      </c>
      <c r="B245" s="99">
        <v>9.9998169038630014</v>
      </c>
      <c r="C245" s="99">
        <v>9.8768266967397</v>
      </c>
      <c r="D245" s="99">
        <v>10.059897501248072</v>
      </c>
      <c r="E245" s="99">
        <v>10.08657804230066</v>
      </c>
      <c r="F245" s="99">
        <v>10.327890930997626</v>
      </c>
      <c r="G245" s="99">
        <v>9.6147902599159991</v>
      </c>
      <c r="H245" s="99">
        <v>10.199731393976137</v>
      </c>
      <c r="I245" s="99">
        <v>10.137503598748202</v>
      </c>
      <c r="J245" s="99">
        <v>10.823045300604672</v>
      </c>
      <c r="K245" s="99">
        <v>11.538900915626538</v>
      </c>
      <c r="L245" s="99">
        <v>11.195488919313357</v>
      </c>
      <c r="M245" s="99">
        <v>11.124673351139439</v>
      </c>
      <c r="N245" s="99">
        <v>11.109798485513561</v>
      </c>
      <c r="O245" s="99">
        <v>11.151063567297577</v>
      </c>
      <c r="P245" s="99">
        <v>11.307921232235262</v>
      </c>
      <c r="Q245" s="99">
        <v>11.507942146145423</v>
      </c>
      <c r="R245" s="99">
        <v>11.611514581673122</v>
      </c>
      <c r="S245" s="99">
        <v>11.545534402819312</v>
      </c>
      <c r="T245" s="99">
        <v>11.304720687295347</v>
      </c>
      <c r="U245" s="99">
        <v>11.549302609107357</v>
      </c>
      <c r="V245" s="99">
        <v>11.69592633808222</v>
      </c>
      <c r="W245" s="99">
        <v>11.966273320901266</v>
      </c>
      <c r="X245" s="99">
        <v>12.314695982707159</v>
      </c>
      <c r="Y245" s="99">
        <v>12.561831935478157</v>
      </c>
      <c r="DA245" s="63" t="s">
        <v>2800</v>
      </c>
    </row>
    <row r="246" spans="1:105" ht="12" customHeight="1" x14ac:dyDescent="0.25">
      <c r="A246" s="121" t="s">
        <v>54</v>
      </c>
      <c r="B246" s="123">
        <v>7.9263273755941812</v>
      </c>
      <c r="C246" s="123">
        <v>7.6806606959732848</v>
      </c>
      <c r="D246" s="123">
        <v>8.6183538356427505</v>
      </c>
      <c r="E246" s="123">
        <v>8.2899997650074653</v>
      </c>
      <c r="F246" s="123">
        <v>8.8351804842214019</v>
      </c>
      <c r="G246" s="123">
        <v>8.5785660420600287</v>
      </c>
      <c r="H246" s="123">
        <v>8.7833119730586251</v>
      </c>
      <c r="I246" s="123">
        <v>8.3387805947702169</v>
      </c>
      <c r="J246" s="123">
        <v>8.2875572365298869</v>
      </c>
      <c r="K246" s="123">
        <v>8.6366687873010637</v>
      </c>
      <c r="L246" s="123">
        <v>8.2167490579081157</v>
      </c>
      <c r="M246" s="123">
        <v>7.7326637605698103</v>
      </c>
      <c r="N246" s="123">
        <v>7.4880006096126559</v>
      </c>
      <c r="O246" s="123">
        <v>8.231939515137622</v>
      </c>
      <c r="P246" s="123">
        <v>8.3150345890569888</v>
      </c>
      <c r="Q246" s="123">
        <v>8.1874957980706391</v>
      </c>
      <c r="R246" s="123">
        <v>8.4696999818446415</v>
      </c>
      <c r="S246" s="123">
        <v>8.3283734650433274</v>
      </c>
      <c r="T246" s="123">
        <v>8.501503507305447</v>
      </c>
      <c r="U246" s="123">
        <v>8.7056649203566234</v>
      </c>
      <c r="V246" s="123">
        <v>9.8004143866166817</v>
      </c>
      <c r="W246" s="123">
        <v>9.3056737881006448</v>
      </c>
      <c r="X246" s="123">
        <v>9.2215274986726783</v>
      </c>
      <c r="Y246" s="123">
        <v>7.6612296331857905</v>
      </c>
      <c r="DA246" s="130" t="s">
        <v>2801</v>
      </c>
    </row>
    <row r="247" spans="1:105" ht="12" customHeight="1" x14ac:dyDescent="0.25">
      <c r="A247" s="97" t="s">
        <v>50</v>
      </c>
      <c r="B247" s="99">
        <v>9.9928334179623075</v>
      </c>
      <c r="C247" s="99">
        <v>10.007380886193427</v>
      </c>
      <c r="D247" s="99">
        <v>10.575429181104093</v>
      </c>
      <c r="E247" s="99">
        <v>10.159187107547709</v>
      </c>
      <c r="F247" s="99">
        <v>11.523760776460605</v>
      </c>
      <c r="G247" s="99">
        <v>10.636323815379955</v>
      </c>
      <c r="H247" s="99">
        <v>10.594483073673652</v>
      </c>
      <c r="I247" s="99">
        <v>10.938997608051039</v>
      </c>
      <c r="J247" s="99">
        <v>10.974183331942122</v>
      </c>
      <c r="K247" s="99">
        <v>9.6158777994505442</v>
      </c>
      <c r="L247" s="99">
        <v>11.871077442761401</v>
      </c>
      <c r="M247" s="99">
        <v>11.034103071487033</v>
      </c>
      <c r="N247" s="99">
        <v>3.4390933693959784</v>
      </c>
      <c r="O247" s="99">
        <v>12.36575164121987</v>
      </c>
      <c r="P247" s="99">
        <v>11.909472910304416</v>
      </c>
      <c r="Q247" s="99">
        <v>10.348344786111625</v>
      </c>
      <c r="R247" s="99">
        <v>9.6372301621312424</v>
      </c>
      <c r="S247" s="99">
        <v>9.4595428454720327</v>
      </c>
      <c r="T247" s="99">
        <v>11.230053474840005</v>
      </c>
      <c r="U247" s="99">
        <v>11.435165640534205</v>
      </c>
      <c r="V247" s="99">
        <v>12.928841316069319</v>
      </c>
      <c r="W247" s="99">
        <v>12.299673287994681</v>
      </c>
      <c r="X247" s="99">
        <v>11.390581063669032</v>
      </c>
      <c r="Y247" s="99">
        <v>10.077290292414538</v>
      </c>
      <c r="DA247" s="63" t="s">
        <v>2802</v>
      </c>
    </row>
    <row r="248" spans="1:105" ht="12" customHeight="1" x14ac:dyDescent="0.25">
      <c r="A248" s="109" t="s">
        <v>120</v>
      </c>
      <c r="B248" s="110">
        <v>7.8335732164624918</v>
      </c>
      <c r="C248" s="110">
        <v>7.5810811431545639</v>
      </c>
      <c r="D248" s="110">
        <v>8.5416179305599975</v>
      </c>
      <c r="E248" s="110">
        <v>8.2208331656667788</v>
      </c>
      <c r="F248" s="110">
        <v>8.7402419714167063</v>
      </c>
      <c r="G248" s="110">
        <v>8.5067147384641792</v>
      </c>
      <c r="H248" s="110">
        <v>8.7188091305608992</v>
      </c>
      <c r="I248" s="110">
        <v>8.2427637119635868</v>
      </c>
      <c r="J248" s="110">
        <v>8.1828487028643089</v>
      </c>
      <c r="K248" s="110">
        <v>8.5969674550079205</v>
      </c>
      <c r="L248" s="110">
        <v>8.062715678379714</v>
      </c>
      <c r="M248" s="110">
        <v>7.5859365391398832</v>
      </c>
      <c r="N248" s="110">
        <v>7.6868525435648003</v>
      </c>
      <c r="O248" s="110">
        <v>7.9522164653809106</v>
      </c>
      <c r="P248" s="110">
        <v>8.0243587873751618</v>
      </c>
      <c r="Q248" s="110">
        <v>7.9888549214668245</v>
      </c>
      <c r="R248" s="110">
        <v>8.3473897814207962</v>
      </c>
      <c r="S248" s="110">
        <v>8.1772032729965662</v>
      </c>
      <c r="T248" s="110">
        <v>8.0046258713542464</v>
      </c>
      <c r="U248" s="110">
        <v>8.0554355442006642</v>
      </c>
      <c r="V248" s="110">
        <v>8.9453420936366772</v>
      </c>
      <c r="W248" s="110">
        <v>8.4541608811303313</v>
      </c>
      <c r="X248" s="110">
        <v>8.5995490133102273</v>
      </c>
      <c r="Y248" s="110">
        <v>6.9672138843863163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70.959688667530884</v>
      </c>
      <c r="C250" s="118">
        <f t="shared" si="115"/>
        <v>75.525300837439289</v>
      </c>
      <c r="D250" s="118">
        <f t="shared" si="115"/>
        <v>77.741172275044718</v>
      </c>
      <c r="E250" s="118">
        <f t="shared" si="115"/>
        <v>90.27381897070164</v>
      </c>
      <c r="F250" s="118">
        <f t="shared" si="115"/>
        <v>84.916004511423964</v>
      </c>
      <c r="G250" s="118">
        <f t="shared" si="115"/>
        <v>88.583800019345546</v>
      </c>
      <c r="H250" s="118">
        <f t="shared" si="115"/>
        <v>90.619046014640389</v>
      </c>
      <c r="I250" s="118">
        <f t="shared" si="115"/>
        <v>89.84568879462708</v>
      </c>
      <c r="J250" s="118">
        <f t="shared" si="115"/>
        <v>90.127056324956001</v>
      </c>
      <c r="K250" s="118">
        <f t="shared" si="115"/>
        <v>80.615459418466614</v>
      </c>
      <c r="L250" s="118">
        <f t="shared" si="115"/>
        <v>79.312940320132242</v>
      </c>
      <c r="M250" s="118">
        <f t="shared" si="115"/>
        <v>100.59731178092071</v>
      </c>
      <c r="N250" s="118">
        <f t="shared" si="115"/>
        <v>92.428263410969961</v>
      </c>
      <c r="O250" s="118">
        <f t="shared" si="115"/>
        <v>57.807376623664354</v>
      </c>
      <c r="P250" s="118">
        <f t="shared" si="115"/>
        <v>58.28953536983483</v>
      </c>
      <c r="Q250" s="118">
        <f t="shared" si="115"/>
        <v>79.547918136785256</v>
      </c>
      <c r="R250" s="118">
        <f t="shared" ref="R250:V250" si="116">R251+R254+R256+R265</f>
        <v>78.367469285154272</v>
      </c>
      <c r="S250" s="118">
        <f t="shared" si="116"/>
        <v>81.012687525850566</v>
      </c>
      <c r="T250" s="118">
        <f t="shared" si="116"/>
        <v>70.266392854826847</v>
      </c>
      <c r="U250" s="118">
        <f t="shared" si="116"/>
        <v>80.236152860583118</v>
      </c>
      <c r="V250" s="118">
        <f t="shared" si="116"/>
        <v>85.475472231863108</v>
      </c>
      <c r="W250" s="118">
        <f t="shared" ref="W250:Y250" si="117">W251+W254+W256+W265</f>
        <v>79.089963047692976</v>
      </c>
      <c r="X250" s="118">
        <f t="shared" si="117"/>
        <v>86.598163985631416</v>
      </c>
      <c r="Y250" s="118">
        <f t="shared" si="117"/>
        <v>72.714298859402447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48.536133174107391</v>
      </c>
      <c r="C251" s="123">
        <f t="shared" si="118"/>
        <v>51.971671826055776</v>
      </c>
      <c r="D251" s="123">
        <f t="shared" si="118"/>
        <v>54.07995621401929</v>
      </c>
      <c r="E251" s="123">
        <f t="shared" si="118"/>
        <v>64.326010253631921</v>
      </c>
      <c r="F251" s="123">
        <f t="shared" si="118"/>
        <v>60.581961006447102</v>
      </c>
      <c r="G251" s="123">
        <f t="shared" si="118"/>
        <v>63.946651766421532</v>
      </c>
      <c r="H251" s="123">
        <f t="shared" si="118"/>
        <v>63.764870437859159</v>
      </c>
      <c r="I251" s="123">
        <f t="shared" si="118"/>
        <v>59.756005499958285</v>
      </c>
      <c r="J251" s="123">
        <f t="shared" si="118"/>
        <v>59.413301852430749</v>
      </c>
      <c r="K251" s="123">
        <f t="shared" si="118"/>
        <v>52.240224067019284</v>
      </c>
      <c r="L251" s="123">
        <f t="shared" si="118"/>
        <v>48.883442599770213</v>
      </c>
      <c r="M251" s="123">
        <f t="shared" si="118"/>
        <v>70.962358391438144</v>
      </c>
      <c r="N251" s="123">
        <f t="shared" si="118"/>
        <v>57.045870613329143</v>
      </c>
      <c r="O251" s="123">
        <f t="shared" si="118"/>
        <v>28.557623723889442</v>
      </c>
      <c r="P251" s="123">
        <f t="shared" si="118"/>
        <v>30.210648493877123</v>
      </c>
      <c r="Q251" s="123">
        <f t="shared" si="118"/>
        <v>47.659633170564689</v>
      </c>
      <c r="R251" s="123">
        <f t="shared" ref="R251:V251" si="119">SUM(R252:R253)</f>
        <v>43.030831151828856</v>
      </c>
      <c r="S251" s="123">
        <f t="shared" si="119"/>
        <v>44.955992879451152</v>
      </c>
      <c r="T251" s="123">
        <f t="shared" si="119"/>
        <v>38.402258666503592</v>
      </c>
      <c r="U251" s="123">
        <f t="shared" si="119"/>
        <v>43.120124315433713</v>
      </c>
      <c r="V251" s="123">
        <f t="shared" si="119"/>
        <v>49.040261258924282</v>
      </c>
      <c r="W251" s="123">
        <f t="shared" ref="W251:Y251" si="120">SUM(W252:W253)</f>
        <v>42.565005383715608</v>
      </c>
      <c r="X251" s="123">
        <f t="shared" si="120"/>
        <v>50.226655653440986</v>
      </c>
      <c r="Y251" s="123">
        <f t="shared" si="120"/>
        <v>34.506144937496053</v>
      </c>
      <c r="DA251" s="130" t="s">
        <v>2955</v>
      </c>
    </row>
    <row r="252" spans="1:105" ht="12" customHeight="1" x14ac:dyDescent="0.25">
      <c r="A252" s="97" t="s">
        <v>211</v>
      </c>
      <c r="B252" s="99">
        <v>47.388890468436145</v>
      </c>
      <c r="C252" s="99">
        <v>50.792889485994614</v>
      </c>
      <c r="D252" s="99">
        <v>52.817756084525811</v>
      </c>
      <c r="E252" s="99">
        <v>62.909289250991556</v>
      </c>
      <c r="F252" s="99">
        <v>59.162928534196993</v>
      </c>
      <c r="G252" s="99">
        <v>62.469560436730916</v>
      </c>
      <c r="H252" s="99">
        <v>62.328722899480177</v>
      </c>
      <c r="I252" s="99">
        <v>58.492521229097314</v>
      </c>
      <c r="J252" s="99">
        <v>58.153963712050022</v>
      </c>
      <c r="K252" s="99">
        <v>51.080643133988467</v>
      </c>
      <c r="L252" s="99">
        <v>47.857800357099308</v>
      </c>
      <c r="M252" s="99">
        <v>69.477735013758831</v>
      </c>
      <c r="N252" s="99">
        <v>55.982003959218567</v>
      </c>
      <c r="O252" s="99">
        <v>27.974290929373449</v>
      </c>
      <c r="P252" s="99">
        <v>29.576093312025929</v>
      </c>
      <c r="Q252" s="99">
        <v>46.71310986766543</v>
      </c>
      <c r="R252" s="99">
        <v>42.181249932768637</v>
      </c>
      <c r="S252" s="99">
        <v>44.072743759787869</v>
      </c>
      <c r="T252" s="99">
        <v>37.650725086228853</v>
      </c>
      <c r="U252" s="99">
        <v>42.278741647552664</v>
      </c>
      <c r="V252" s="99">
        <v>48.085235529269859</v>
      </c>
      <c r="W252" s="99">
        <v>41.736889738714744</v>
      </c>
      <c r="X252" s="99">
        <v>49.249492614033834</v>
      </c>
      <c r="Y252" s="99">
        <v>33.834150276854125</v>
      </c>
      <c r="DA252" s="63" t="s">
        <v>2956</v>
      </c>
    </row>
    <row r="253" spans="1:105" ht="12" customHeight="1" x14ac:dyDescent="0.25">
      <c r="A253" s="97" t="s">
        <v>53</v>
      </c>
      <c r="B253" s="99">
        <v>1.1472427056712444</v>
      </c>
      <c r="C253" s="99">
        <v>1.1787823400611639</v>
      </c>
      <c r="D253" s="99">
        <v>1.2622001294934819</v>
      </c>
      <c r="E253" s="99">
        <v>1.4167210026403618</v>
      </c>
      <c r="F253" s="99">
        <v>1.4190324722501066</v>
      </c>
      <c r="G253" s="99">
        <v>1.4770913296906183</v>
      </c>
      <c r="H253" s="99">
        <v>1.4361475383789855</v>
      </c>
      <c r="I253" s="99">
        <v>1.2634842708609741</v>
      </c>
      <c r="J253" s="99">
        <v>1.2593381403807287</v>
      </c>
      <c r="K253" s="99">
        <v>1.1595809330308182</v>
      </c>
      <c r="L253" s="99">
        <v>1.0256422426709044</v>
      </c>
      <c r="M253" s="99">
        <v>1.4846233776793132</v>
      </c>
      <c r="N253" s="99">
        <v>1.0638666541105779</v>
      </c>
      <c r="O253" s="99">
        <v>0.58333279451599152</v>
      </c>
      <c r="P253" s="99">
        <v>0.63455518185119586</v>
      </c>
      <c r="Q253" s="99">
        <v>0.94652330289925979</v>
      </c>
      <c r="R253" s="99">
        <v>0.84958121906021644</v>
      </c>
      <c r="S253" s="99">
        <v>0.88324911966328634</v>
      </c>
      <c r="T253" s="99">
        <v>0.75153358027474182</v>
      </c>
      <c r="U253" s="99">
        <v>0.84138266788104854</v>
      </c>
      <c r="V253" s="99">
        <v>0.95502572965442434</v>
      </c>
      <c r="W253" s="99">
        <v>0.82811564500086499</v>
      </c>
      <c r="X253" s="99">
        <v>0.97716303940714955</v>
      </c>
      <c r="Y253" s="99">
        <v>0.67199466064192637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4.1226526844455273</v>
      </c>
      <c r="C254" s="123">
        <f t="shared" si="121"/>
        <v>5.560550031291922</v>
      </c>
      <c r="D254" s="123">
        <f t="shared" si="121"/>
        <v>4.7441755375461279</v>
      </c>
      <c r="E254" s="123">
        <f t="shared" si="121"/>
        <v>7.1965671142810139</v>
      </c>
      <c r="F254" s="123">
        <f t="shared" si="121"/>
        <v>4.8668545609643834</v>
      </c>
      <c r="G254" s="123">
        <f t="shared" si="121"/>
        <v>5.7888860889417062</v>
      </c>
      <c r="H254" s="123">
        <f t="shared" si="121"/>
        <v>7.492339279782688</v>
      </c>
      <c r="I254" s="123">
        <f t="shared" si="121"/>
        <v>11.143514414729612</v>
      </c>
      <c r="J254" s="123">
        <f t="shared" si="121"/>
        <v>10.898789286140708</v>
      </c>
      <c r="K254" s="123">
        <f t="shared" si="121"/>
        <v>7.4282414995505563</v>
      </c>
      <c r="L254" s="123">
        <f t="shared" si="121"/>
        <v>10.247519894922476</v>
      </c>
      <c r="M254" s="123">
        <f t="shared" si="121"/>
        <v>9.8400374677688358</v>
      </c>
      <c r="N254" s="123">
        <f t="shared" si="121"/>
        <v>16.232834275395039</v>
      </c>
      <c r="O254" s="123">
        <f t="shared" si="121"/>
        <v>9.5915414511939776</v>
      </c>
      <c r="P254" s="123">
        <f t="shared" si="121"/>
        <v>8.1169855464958811</v>
      </c>
      <c r="Q254" s="123">
        <f t="shared" si="121"/>
        <v>11.677060169499883</v>
      </c>
      <c r="R254" s="123">
        <f t="shared" si="121"/>
        <v>14.372386743227402</v>
      </c>
      <c r="S254" s="123">
        <f t="shared" si="121"/>
        <v>15.612297440672275</v>
      </c>
      <c r="T254" s="123">
        <f t="shared" si="121"/>
        <v>11.766935895095784</v>
      </c>
      <c r="U254" s="123">
        <f t="shared" si="121"/>
        <v>16.651058796676317</v>
      </c>
      <c r="V254" s="123">
        <f t="shared" si="121"/>
        <v>15.223667822438385</v>
      </c>
      <c r="W254" s="123">
        <f t="shared" si="121"/>
        <v>14.739756175979537</v>
      </c>
      <c r="X254" s="123">
        <f t="shared" si="121"/>
        <v>13.594896917194925</v>
      </c>
      <c r="Y254" s="123">
        <f t="shared" si="121"/>
        <v>17.156917164700094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4.1226526844455273</v>
      </c>
      <c r="C255" s="99">
        <f>RES_hhdet_tess!C48</f>
        <v>5.560550031291922</v>
      </c>
      <c r="D255" s="99">
        <f>RES_hhdet_tess!D48</f>
        <v>4.7441755375461279</v>
      </c>
      <c r="E255" s="99">
        <f>RES_hhdet_tess!E48</f>
        <v>7.1965671142810139</v>
      </c>
      <c r="F255" s="99">
        <f>RES_hhdet_tess!F48</f>
        <v>4.8668545609643834</v>
      </c>
      <c r="G255" s="99">
        <f>RES_hhdet_tess!G48</f>
        <v>5.7888860889417062</v>
      </c>
      <c r="H255" s="99">
        <f>RES_hhdet_tess!H48</f>
        <v>7.492339279782688</v>
      </c>
      <c r="I255" s="99">
        <f>RES_hhdet_tess!I48</f>
        <v>11.143514414729612</v>
      </c>
      <c r="J255" s="99">
        <f>RES_hhdet_tess!J48</f>
        <v>10.898789286140708</v>
      </c>
      <c r="K255" s="99">
        <f>RES_hhdet_tess!K48</f>
        <v>7.4282414995505563</v>
      </c>
      <c r="L255" s="99">
        <f>RES_hhdet_tess!L48</f>
        <v>10.247519894922476</v>
      </c>
      <c r="M255" s="99">
        <f>RES_hhdet_tess!M48</f>
        <v>9.8400374677688358</v>
      </c>
      <c r="N255" s="99">
        <f>RES_hhdet_tess!N48</f>
        <v>16.232834275395039</v>
      </c>
      <c r="O255" s="99">
        <f>RES_hhdet_tess!O48</f>
        <v>9.5915414511939776</v>
      </c>
      <c r="P255" s="99">
        <f>RES_hhdet_tess!P48</f>
        <v>8.1169855464958811</v>
      </c>
      <c r="Q255" s="99">
        <f>RES_hhdet_tess!Q48</f>
        <v>11.677060169499883</v>
      </c>
      <c r="R255" s="99">
        <f>RES_hhdet_tess!R48</f>
        <v>14.372386743227402</v>
      </c>
      <c r="S255" s="99">
        <f>RES_hhdet_tess!S48</f>
        <v>15.612297440672275</v>
      </c>
      <c r="T255" s="99">
        <f>RES_hhdet_tess!T48</f>
        <v>11.766935895095784</v>
      </c>
      <c r="U255" s="99">
        <f>RES_hhdet_tess!U48</f>
        <v>16.651058796676317</v>
      </c>
      <c r="V255" s="99">
        <f>RES_hhdet_tess!V48</f>
        <v>15.223667822438385</v>
      </c>
      <c r="W255" s="99">
        <f>RES_hhdet_tess!W48</f>
        <v>14.739756175979537</v>
      </c>
      <c r="X255" s="99">
        <f>RES_hhdet_tess!X48</f>
        <v>13.594896917194925</v>
      </c>
      <c r="Y255" s="99">
        <f>RES_hhdet_tess!Y48</f>
        <v>17.156917164700094</v>
      </c>
      <c r="DA255" s="63" t="s">
        <v>2959</v>
      </c>
    </row>
    <row r="256" spans="1:105" ht="12" customHeight="1" x14ac:dyDescent="0.25">
      <c r="A256" s="121" t="s">
        <v>55</v>
      </c>
      <c r="B256" s="123">
        <v>12.523745222608659</v>
      </c>
      <c r="C256" s="123">
        <v>12.377869730173945</v>
      </c>
      <c r="D256" s="123">
        <v>12.586840936805523</v>
      </c>
      <c r="E256" s="123">
        <v>12.638868095493825</v>
      </c>
      <c r="F256" s="123">
        <v>12.930913357492225</v>
      </c>
      <c r="G256" s="123">
        <v>12.475852869825994</v>
      </c>
      <c r="H256" s="123">
        <v>12.810514076774467</v>
      </c>
      <c r="I256" s="123">
        <v>12.719825792877204</v>
      </c>
      <c r="J256" s="123">
        <v>13.622177545882389</v>
      </c>
      <c r="K256" s="123">
        <v>14.469432273923516</v>
      </c>
      <c r="L256" s="123">
        <v>14.025990765191676</v>
      </c>
      <c r="M256" s="123">
        <v>13.99026665191812</v>
      </c>
      <c r="N256" s="123">
        <v>13.459418965169146</v>
      </c>
      <c r="O256" s="123">
        <v>13.48476683238917</v>
      </c>
      <c r="P256" s="123">
        <v>13.724995230987533</v>
      </c>
      <c r="Q256" s="123">
        <v>14.047933680399245</v>
      </c>
      <c r="R256" s="123">
        <v>14.541732243916993</v>
      </c>
      <c r="S256" s="123">
        <v>14.094500407658195</v>
      </c>
      <c r="T256" s="123">
        <v>13.647002808100829</v>
      </c>
      <c r="U256" s="123">
        <v>13.840122890054557</v>
      </c>
      <c r="V256" s="123">
        <v>13.698708954065493</v>
      </c>
      <c r="W256" s="123">
        <v>14.573345328982739</v>
      </c>
      <c r="X256" s="123">
        <v>15.525479713196363</v>
      </c>
      <c r="Y256" s="123">
        <v>15.007179236573053</v>
      </c>
      <c r="DA256" s="130" t="s">
        <v>2960</v>
      </c>
    </row>
    <row r="257" spans="1:105" ht="12" customHeight="1" x14ac:dyDescent="0.25">
      <c r="A257" s="97" t="s">
        <v>138</v>
      </c>
      <c r="B257" s="99">
        <v>12.552398360156173</v>
      </c>
      <c r="C257" s="99">
        <v>12.536690067565308</v>
      </c>
      <c r="D257" s="99">
        <v>12.423554670299836</v>
      </c>
      <c r="E257" s="99">
        <v>12.933952886618572</v>
      </c>
      <c r="F257" s="99">
        <v>12.943056998350867</v>
      </c>
      <c r="G257" s="99">
        <v>12.604281513997915</v>
      </c>
      <c r="H257" s="99">
        <v>12.755705865594482</v>
      </c>
      <c r="I257" s="99">
        <v>12.440044173399775</v>
      </c>
      <c r="J257" s="99">
        <v>13.83520064078572</v>
      </c>
      <c r="K257" s="99">
        <v>14.249935000073556</v>
      </c>
      <c r="L257" s="99">
        <v>13.587290033592121</v>
      </c>
      <c r="M257" s="99">
        <v>14.261948563304678</v>
      </c>
      <c r="N257" s="99">
        <v>13.977762854744597</v>
      </c>
      <c r="O257" s="99">
        <v>12.392943682149255</v>
      </c>
      <c r="P257" s="99">
        <v>13.255696968616641</v>
      </c>
      <c r="Q257" s="99">
        <v>14.879295727483296</v>
      </c>
      <c r="R257" s="99">
        <v>15.365515824271034</v>
      </c>
      <c r="S257" s="99">
        <v>12.716877766396388</v>
      </c>
      <c r="T257" s="99">
        <v>12.977476233655343</v>
      </c>
      <c r="U257" s="99">
        <v>14.083027344791914</v>
      </c>
      <c r="V257" s="99">
        <v>13.040656997012102</v>
      </c>
      <c r="W257" s="99">
        <v>13.81164714273185</v>
      </c>
      <c r="X257" s="99">
        <v>16.716313080095812</v>
      </c>
      <c r="Y257" s="99">
        <v>15.420066854548736</v>
      </c>
      <c r="DA257" s="63" t="s">
        <v>2961</v>
      </c>
    </row>
    <row r="258" spans="1:105" ht="12" customHeight="1" x14ac:dyDescent="0.25">
      <c r="A258" s="97" t="s">
        <v>137</v>
      </c>
      <c r="B258" s="99">
        <v>12.552398360156177</v>
      </c>
      <c r="C258" s="99">
        <v>12.536838888596341</v>
      </c>
      <c r="D258" s="99">
        <v>12.423535769554071</v>
      </c>
      <c r="E258" s="99">
        <v>12.934077192056355</v>
      </c>
      <c r="F258" s="99">
        <v>12.943090155090873</v>
      </c>
      <c r="G258" s="99">
        <v>12.604246986185649</v>
      </c>
      <c r="H258" s="99">
        <v>12.755591893366091</v>
      </c>
      <c r="I258" s="99">
        <v>12.440197443723067</v>
      </c>
      <c r="J258" s="99">
        <v>13.835319056656239</v>
      </c>
      <c r="K258" s="99">
        <v>14.249985156520653</v>
      </c>
      <c r="L258" s="99">
        <v>13.587313813081447</v>
      </c>
      <c r="M258" s="99">
        <v>14.261987493224224</v>
      </c>
      <c r="N258" s="99">
        <v>13.977903641482245</v>
      </c>
      <c r="O258" s="99">
        <v>12.392346886800411</v>
      </c>
      <c r="P258" s="99">
        <v>13.254801845649881</v>
      </c>
      <c r="Q258" s="99">
        <v>14.880534183785848</v>
      </c>
      <c r="R258" s="99">
        <v>15.366200470323529</v>
      </c>
      <c r="S258" s="99">
        <v>12.715601037597139</v>
      </c>
      <c r="T258" s="99">
        <v>12.976308329936204</v>
      </c>
      <c r="U258" s="99">
        <v>14.083789163289811</v>
      </c>
      <c r="V258" s="99">
        <v>13.041959916284441</v>
      </c>
      <c r="W258" s="99">
        <v>13.812894962167542</v>
      </c>
      <c r="X258" s="99">
        <v>16.716976377637046</v>
      </c>
      <c r="Y258" s="99">
        <v>15.423351731746534</v>
      </c>
      <c r="DA258" s="63" t="s">
        <v>2962</v>
      </c>
    </row>
    <row r="259" spans="1:105" ht="12" customHeight="1" x14ac:dyDescent="0.25">
      <c r="A259" s="100" t="s">
        <v>211</v>
      </c>
      <c r="B259" s="102">
        <v>2.5238729556480628</v>
      </c>
      <c r="C259" s="102">
        <v>2.5034994247939175</v>
      </c>
      <c r="D259" s="102">
        <v>2.5426604388841798</v>
      </c>
      <c r="E259" s="102">
        <v>2.5632575500593897</v>
      </c>
      <c r="F259" s="102">
        <v>2.6435181559847947</v>
      </c>
      <c r="G259" s="102">
        <v>2.9086980146915784</v>
      </c>
      <c r="H259" s="102">
        <v>2.6218518061574456</v>
      </c>
      <c r="I259" s="102">
        <v>2.5583228511276617</v>
      </c>
      <c r="J259" s="102">
        <v>2.8251877889612969</v>
      </c>
      <c r="K259" s="102">
        <v>2.9071680379178431</v>
      </c>
      <c r="L259" s="102">
        <v>2.7766645064522018</v>
      </c>
      <c r="M259" s="102">
        <v>2.8968770825162982</v>
      </c>
      <c r="N259" s="102">
        <v>2.3926819261017287</v>
      </c>
      <c r="O259" s="102">
        <v>2.285925434258635</v>
      </c>
      <c r="P259" s="102">
        <v>2.4013119505834033</v>
      </c>
      <c r="Q259" s="102">
        <v>2.63067462248992</v>
      </c>
      <c r="R259" s="102">
        <v>3.0527908765502199</v>
      </c>
      <c r="S259" s="102">
        <v>2.4569834845390819</v>
      </c>
      <c r="T259" s="102">
        <v>2.2840519771372745</v>
      </c>
      <c r="U259" s="102">
        <v>2.3209232209061934</v>
      </c>
      <c r="V259" s="102">
        <v>1.9520203633532955</v>
      </c>
      <c r="W259" s="102">
        <v>2.5410516779677255</v>
      </c>
      <c r="X259" s="102">
        <v>3.3173961494330699</v>
      </c>
      <c r="Y259" s="102">
        <v>2.5289148500667764</v>
      </c>
      <c r="DA259" s="131" t="s">
        <v>2963</v>
      </c>
    </row>
    <row r="260" spans="1:105" ht="12" customHeight="1" x14ac:dyDescent="0.25">
      <c r="A260" s="103" t="s">
        <v>52</v>
      </c>
      <c r="B260" s="105">
        <v>10.028525404508112</v>
      </c>
      <c r="C260" s="105">
        <v>10.033339463802426</v>
      </c>
      <c r="D260" s="105">
        <v>9.8808753306698911</v>
      </c>
      <c r="E260" s="105">
        <v>10.370819641996967</v>
      </c>
      <c r="F260" s="105">
        <v>10.299571999106078</v>
      </c>
      <c r="G260" s="105">
        <v>9.6955489714940679</v>
      </c>
      <c r="H260" s="105">
        <v>10.133740087208647</v>
      </c>
      <c r="I260" s="105">
        <v>9.8818745925954037</v>
      </c>
      <c r="J260" s="105">
        <v>11.010131267694943</v>
      </c>
      <c r="K260" s="105">
        <v>11.342817118602811</v>
      </c>
      <c r="L260" s="105">
        <v>10.810649306629248</v>
      </c>
      <c r="M260" s="105">
        <v>11.365110410707928</v>
      </c>
      <c r="N260" s="105">
        <v>11.585221715380516</v>
      </c>
      <c r="O260" s="105">
        <v>10.106421452541774</v>
      </c>
      <c r="P260" s="105">
        <v>10.853489895066478</v>
      </c>
      <c r="Q260" s="105">
        <v>12.24985956129593</v>
      </c>
      <c r="R260" s="105">
        <v>12.31340959377331</v>
      </c>
      <c r="S260" s="105">
        <v>10.258617553058059</v>
      </c>
      <c r="T260" s="105">
        <v>10.69225635279893</v>
      </c>
      <c r="U260" s="105">
        <v>11.76286594238362</v>
      </c>
      <c r="V260" s="105">
        <v>11.089939552931147</v>
      </c>
      <c r="W260" s="105">
        <v>11.271843284199816</v>
      </c>
      <c r="X260" s="105">
        <v>13.399580228203979</v>
      </c>
      <c r="Y260" s="105">
        <v>12.894436881679756</v>
      </c>
      <c r="DA260" s="132" t="s">
        <v>2964</v>
      </c>
    </row>
    <row r="261" spans="1:105" ht="12" customHeight="1" x14ac:dyDescent="0.25">
      <c r="A261" s="106" t="s">
        <v>122</v>
      </c>
      <c r="B261" s="102">
        <v>12.514200034507169</v>
      </c>
      <c r="C261" s="102">
        <v>12.325640983081962</v>
      </c>
      <c r="D261" s="102">
        <v>12.636358465750645</v>
      </c>
      <c r="E261" s="102">
        <v>12.556945515802919</v>
      </c>
      <c r="F261" s="102">
        <v>12.930716122430722</v>
      </c>
      <c r="G261" s="102">
        <v>12.446871673470868</v>
      </c>
      <c r="H261" s="102">
        <v>12.822769484407358</v>
      </c>
      <c r="I261" s="102">
        <v>12.774777546343785</v>
      </c>
      <c r="J261" s="102">
        <v>13.570553287389496</v>
      </c>
      <c r="K261" s="102">
        <v>14.504284700605139</v>
      </c>
      <c r="L261" s="102">
        <v>14.102733155714951</v>
      </c>
      <c r="M261" s="102">
        <v>13.944109253822589</v>
      </c>
      <c r="N261" s="102">
        <v>13.377060469176117</v>
      </c>
      <c r="O261" s="102">
        <v>13.686430973390959</v>
      </c>
      <c r="P261" s="102">
        <v>13.811850132673747</v>
      </c>
      <c r="Q261" s="102">
        <v>13.861681453917276</v>
      </c>
      <c r="R261" s="102">
        <v>14.346715667092608</v>
      </c>
      <c r="S261" s="102">
        <v>14.285068845027649</v>
      </c>
      <c r="T261" s="102">
        <v>13.711976611178011</v>
      </c>
      <c r="U261" s="102">
        <v>13.778168757871185</v>
      </c>
      <c r="V261" s="102">
        <v>13.824528279458066</v>
      </c>
      <c r="W261" s="102">
        <v>14.748424025371428</v>
      </c>
      <c r="X261" s="102">
        <v>15.183313894108787</v>
      </c>
      <c r="Y261" s="102">
        <v>14.790259808783659</v>
      </c>
      <c r="DA261" s="131" t="s">
        <v>2965</v>
      </c>
    </row>
    <row r="262" spans="1:105" ht="12" customHeight="1" x14ac:dyDescent="0.25">
      <c r="A262" s="107" t="s">
        <v>121</v>
      </c>
      <c r="B262" s="105">
        <v>12.514200034507164</v>
      </c>
      <c r="C262" s="105">
        <v>12.328603172808746</v>
      </c>
      <c r="D262" s="105">
        <v>12.63423835323438</v>
      </c>
      <c r="E262" s="105">
        <v>12.557119553387382</v>
      </c>
      <c r="F262" s="105">
        <v>12.926143382498298</v>
      </c>
      <c r="G262" s="105">
        <v>12.444322199832342</v>
      </c>
      <c r="H262" s="105">
        <v>12.822968926264176</v>
      </c>
      <c r="I262" s="105">
        <v>12.782420097652617</v>
      </c>
      <c r="J262" s="105">
        <v>13.583272889826805</v>
      </c>
      <c r="K262" s="105">
        <v>14.513272192345767</v>
      </c>
      <c r="L262" s="105">
        <v>14.107045028161124</v>
      </c>
      <c r="M262" s="105">
        <v>13.938715083807544</v>
      </c>
      <c r="N262" s="105">
        <v>13.359506744858757</v>
      </c>
      <c r="O262" s="105">
        <v>13.664031201900807</v>
      </c>
      <c r="P262" s="105">
        <v>13.799965189483073</v>
      </c>
      <c r="Q262" s="105">
        <v>13.912533567483926</v>
      </c>
      <c r="R262" s="105">
        <v>14.411311830678146</v>
      </c>
      <c r="S262" s="105">
        <v>14.345560532674696</v>
      </c>
      <c r="T262" s="105">
        <v>13.778383622196761</v>
      </c>
      <c r="U262" s="105">
        <v>13.805379788655014</v>
      </c>
      <c r="V262" s="105">
        <v>13.82140111983405</v>
      </c>
      <c r="W262" s="105">
        <v>14.739850269029288</v>
      </c>
      <c r="X262" s="105">
        <v>15.217432685929451</v>
      </c>
      <c r="Y262" s="105">
        <v>14.887709284285899</v>
      </c>
      <c r="DA262" s="132" t="s">
        <v>2966</v>
      </c>
    </row>
    <row r="263" spans="1:105" ht="12" customHeight="1" x14ac:dyDescent="0.25">
      <c r="A263" s="108" t="s">
        <v>53</v>
      </c>
      <c r="B263" s="99">
        <v>2.5143831306441657</v>
      </c>
      <c r="C263" s="99">
        <v>2.4517764760690453</v>
      </c>
      <c r="D263" s="99">
        <v>2.5743408519863054</v>
      </c>
      <c r="E263" s="99">
        <v>2.4705415110867222</v>
      </c>
      <c r="F263" s="99">
        <v>2.5982524515006737</v>
      </c>
      <c r="G263" s="99">
        <v>2.8295319399163432</v>
      </c>
      <c r="H263" s="99">
        <v>2.6232375322880368</v>
      </c>
      <c r="I263" s="99">
        <v>2.6449164989044176</v>
      </c>
      <c r="J263" s="99">
        <v>2.7602275892221324</v>
      </c>
      <c r="K263" s="99">
        <v>2.9743712767192281</v>
      </c>
      <c r="L263" s="99">
        <v>2.9115561088477659</v>
      </c>
      <c r="M263" s="99">
        <v>2.8140417326681031</v>
      </c>
      <c r="N263" s="99">
        <v>2.2497082593451956</v>
      </c>
      <c r="O263" s="99">
        <v>2.5129676346032275</v>
      </c>
      <c r="P263" s="99">
        <v>2.492043957247807</v>
      </c>
      <c r="Q263" s="99">
        <v>2.4045914213385031</v>
      </c>
      <c r="R263" s="99">
        <v>2.7997972490050236</v>
      </c>
      <c r="S263" s="99">
        <v>2.8000261298553881</v>
      </c>
      <c r="T263" s="99">
        <v>2.4736629349014141</v>
      </c>
      <c r="U263" s="99">
        <v>2.2560771795476544</v>
      </c>
      <c r="V263" s="99">
        <v>2.1254747817518278</v>
      </c>
      <c r="W263" s="99">
        <v>2.7735769481280217</v>
      </c>
      <c r="X263" s="99">
        <v>2.9027367032222884</v>
      </c>
      <c r="Y263" s="99">
        <v>2.3258773488077416</v>
      </c>
      <c r="DA263" s="63" t="s">
        <v>2967</v>
      </c>
    </row>
    <row r="264" spans="1:105" ht="12" customHeight="1" x14ac:dyDescent="0.25">
      <c r="A264" s="108" t="s">
        <v>52</v>
      </c>
      <c r="B264" s="99">
        <v>9.9998169038630014</v>
      </c>
      <c r="C264" s="99">
        <v>9.8768266967397</v>
      </c>
      <c r="D264" s="99">
        <v>10.059897501248072</v>
      </c>
      <c r="E264" s="99">
        <v>10.08657804230066</v>
      </c>
      <c r="F264" s="99">
        <v>10.327890930997626</v>
      </c>
      <c r="G264" s="99">
        <v>9.6147902599159991</v>
      </c>
      <c r="H264" s="99">
        <v>10.199731393976137</v>
      </c>
      <c r="I264" s="99">
        <v>10.137503598748202</v>
      </c>
      <c r="J264" s="99">
        <v>10.823045300604672</v>
      </c>
      <c r="K264" s="99">
        <v>11.538900915626538</v>
      </c>
      <c r="L264" s="99">
        <v>11.195488919313357</v>
      </c>
      <c r="M264" s="99">
        <v>11.124673351139439</v>
      </c>
      <c r="N264" s="99">
        <v>11.109798485513561</v>
      </c>
      <c r="O264" s="99">
        <v>11.151063567297577</v>
      </c>
      <c r="P264" s="99">
        <v>11.307921232235262</v>
      </c>
      <c r="Q264" s="99">
        <v>11.507942146145423</v>
      </c>
      <c r="R264" s="99">
        <v>11.611514581673122</v>
      </c>
      <c r="S264" s="99">
        <v>11.545534402819312</v>
      </c>
      <c r="T264" s="99">
        <v>11.304720687295347</v>
      </c>
      <c r="U264" s="99">
        <v>11.549302609107357</v>
      </c>
      <c r="V264" s="99">
        <v>11.69592633808222</v>
      </c>
      <c r="W264" s="99">
        <v>11.966273320901266</v>
      </c>
      <c r="X264" s="99">
        <v>12.314695982707159</v>
      </c>
      <c r="Y264" s="99">
        <v>12.561831935478157</v>
      </c>
      <c r="DA264" s="63" t="s">
        <v>2968</v>
      </c>
    </row>
    <row r="265" spans="1:105" ht="12" customHeight="1" x14ac:dyDescent="0.25">
      <c r="A265" s="121" t="s">
        <v>54</v>
      </c>
      <c r="B265" s="123">
        <v>5.7771575863693174</v>
      </c>
      <c r="C265" s="123">
        <v>5.6152092499176351</v>
      </c>
      <c r="D265" s="123">
        <v>6.3301995866737721</v>
      </c>
      <c r="E265" s="123">
        <v>6.1123735072948957</v>
      </c>
      <c r="F265" s="123">
        <v>6.5362755865202491</v>
      </c>
      <c r="G265" s="123">
        <v>6.3724092941563146</v>
      </c>
      <c r="H265" s="123">
        <v>6.5513222202240771</v>
      </c>
      <c r="I265" s="123">
        <v>6.2263430870619745</v>
      </c>
      <c r="J265" s="123">
        <v>6.1927876405021518</v>
      </c>
      <c r="K265" s="123">
        <v>6.4775615779732423</v>
      </c>
      <c r="L265" s="123">
        <v>6.1559870602478819</v>
      </c>
      <c r="M265" s="123">
        <v>5.8046492697956014</v>
      </c>
      <c r="N265" s="123">
        <v>5.6901395570766287</v>
      </c>
      <c r="O265" s="123">
        <v>6.1734446161917642</v>
      </c>
      <c r="P265" s="123">
        <v>6.2369060984742903</v>
      </c>
      <c r="Q265" s="123">
        <v>6.1632911163214485</v>
      </c>
      <c r="R265" s="123">
        <v>6.4225191461810205</v>
      </c>
      <c r="S265" s="123">
        <v>6.349896798068956</v>
      </c>
      <c r="T265" s="123">
        <v>6.450195485126641</v>
      </c>
      <c r="U265" s="123">
        <v>6.6248468584185298</v>
      </c>
      <c r="V265" s="123">
        <v>7.5128341964349463</v>
      </c>
      <c r="W265" s="123">
        <v>7.2118561590151051</v>
      </c>
      <c r="X265" s="123">
        <v>7.2511317017991415</v>
      </c>
      <c r="Y265" s="123">
        <v>6.0440575206332516</v>
      </c>
      <c r="DA265" s="130" t="s">
        <v>2969</v>
      </c>
    </row>
    <row r="266" spans="1:105" ht="12" customHeight="1" x14ac:dyDescent="0.25">
      <c r="A266" s="97" t="s">
        <v>50</v>
      </c>
      <c r="B266" s="99">
        <v>5.7821164370775788</v>
      </c>
      <c r="C266" s="99">
        <v>5.798965911206766</v>
      </c>
      <c r="D266" s="99">
        <v>6.1361493512708671</v>
      </c>
      <c r="E266" s="99">
        <v>5.9054984159765578</v>
      </c>
      <c r="F266" s="99">
        <v>6.7137650593726352</v>
      </c>
      <c r="G266" s="99">
        <v>6.2124216615693753</v>
      </c>
      <c r="H266" s="99">
        <v>6.2064144141483659</v>
      </c>
      <c r="I266" s="99">
        <v>6.4179281585000467</v>
      </c>
      <c r="J266" s="99">
        <v>6.4427452685278768</v>
      </c>
      <c r="K266" s="99">
        <v>5.6501096409614346</v>
      </c>
      <c r="L266" s="99">
        <v>6.9806508288559685</v>
      </c>
      <c r="M266" s="99">
        <v>6.4939450897784319</v>
      </c>
      <c r="N266" s="99">
        <v>2.0259773498907969</v>
      </c>
      <c r="O266" s="99">
        <v>7.292388233598361</v>
      </c>
      <c r="P266" s="99">
        <v>7.0267411136640101</v>
      </c>
      <c r="Q266" s="99">
        <v>6.1093419637756829</v>
      </c>
      <c r="R266" s="99">
        <v>5.6993817067055312</v>
      </c>
      <c r="S266" s="99">
        <v>5.6217068293577173</v>
      </c>
      <c r="T266" s="99">
        <v>6.7219789350641896</v>
      </c>
      <c r="U266" s="99">
        <v>6.9007960455635429</v>
      </c>
      <c r="V266" s="99">
        <v>7.8497226601532768</v>
      </c>
      <c r="W266" s="99">
        <v>7.5010809978951665</v>
      </c>
      <c r="X266" s="99">
        <v>6.9648382015991368</v>
      </c>
      <c r="Y266" s="99">
        <v>6.1764759631944681</v>
      </c>
      <c r="DA266" s="63" t="s">
        <v>2970</v>
      </c>
    </row>
    <row r="267" spans="1:105" ht="12" customHeight="1" x14ac:dyDescent="0.25">
      <c r="A267" s="109" t="s">
        <v>120</v>
      </c>
      <c r="B267" s="110">
        <v>5.7769350106699111</v>
      </c>
      <c r="C267" s="110">
        <v>5.6073447863540542</v>
      </c>
      <c r="D267" s="110">
        <v>6.3378081953457368</v>
      </c>
      <c r="E267" s="110">
        <v>6.1200286236276087</v>
      </c>
      <c r="F267" s="110">
        <v>6.5300081201404145</v>
      </c>
      <c r="G267" s="110">
        <v>6.3779956270617824</v>
      </c>
      <c r="H267" s="110">
        <v>6.5636057277756175</v>
      </c>
      <c r="I267" s="110">
        <v>6.219268523186031</v>
      </c>
      <c r="J267" s="110">
        <v>6.183045794863939</v>
      </c>
      <c r="K267" s="110">
        <v>6.511110027691652</v>
      </c>
      <c r="L267" s="110">
        <v>6.1212267065314956</v>
      </c>
      <c r="M267" s="110">
        <v>5.7740146129430876</v>
      </c>
      <c r="N267" s="110">
        <v>5.8700957027684915</v>
      </c>
      <c r="O267" s="110">
        <v>6.0977289543231574</v>
      </c>
      <c r="P267" s="110">
        <v>6.1730335526916793</v>
      </c>
      <c r="Q267" s="110">
        <v>6.1682505128424605</v>
      </c>
      <c r="R267" s="110">
        <v>6.4982748625210647</v>
      </c>
      <c r="S267" s="110">
        <v>6.4472125664421096</v>
      </c>
      <c r="T267" s="110">
        <v>6.4007028536181743</v>
      </c>
      <c r="U267" s="110">
        <v>6.5591094631206941</v>
      </c>
      <c r="V267" s="110">
        <v>7.4207546952523682</v>
      </c>
      <c r="W267" s="110">
        <v>7.1295987360157032</v>
      </c>
      <c r="X267" s="110">
        <v>7.3332266765370342</v>
      </c>
      <c r="Y267" s="110">
        <v>6.0060201956108257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32.506897332662724</v>
      </c>
      <c r="C269" s="118">
        <f t="shared" si="122"/>
        <v>34.300807958191612</v>
      </c>
      <c r="D269" s="118">
        <f t="shared" si="122"/>
        <v>35.135761431151657</v>
      </c>
      <c r="E269" s="118">
        <f t="shared" si="122"/>
        <v>41.074651527236838</v>
      </c>
      <c r="F269" s="118">
        <f t="shared" si="122"/>
        <v>38.185521414721542</v>
      </c>
      <c r="G269" s="118">
        <f t="shared" si="122"/>
        <v>39.79774764331615</v>
      </c>
      <c r="H269" s="118">
        <f t="shared" si="122"/>
        <v>39.37051114915139</v>
      </c>
      <c r="I269" s="118">
        <f t="shared" si="122"/>
        <v>36.628182747178748</v>
      </c>
      <c r="J269" s="118">
        <f t="shared" si="122"/>
        <v>36.029924830190723</v>
      </c>
      <c r="K269" s="118">
        <f t="shared" si="122"/>
        <v>31.312324088772261</v>
      </c>
      <c r="L269" s="118">
        <f t="shared" si="122"/>
        <v>28.910876650806689</v>
      </c>
      <c r="M269" s="118">
        <f t="shared" si="122"/>
        <v>40.794704387390084</v>
      </c>
      <c r="N269" s="118">
        <f t="shared" si="122"/>
        <v>32.23067874323425</v>
      </c>
      <c r="O269" s="118">
        <f t="shared" si="122"/>
        <v>16.099137565560834</v>
      </c>
      <c r="P269" s="118">
        <f t="shared" si="122"/>
        <v>16.848893250181924</v>
      </c>
      <c r="Q269" s="118">
        <f t="shared" si="122"/>
        <v>26.005647890393483</v>
      </c>
      <c r="R269" s="118">
        <f t="shared" ref="R269:V269" si="123">R270+R273+R275+R284</f>
        <v>23.300753024645928</v>
      </c>
      <c r="S269" s="118">
        <f t="shared" si="123"/>
        <v>23.396536180718321</v>
      </c>
      <c r="T269" s="118">
        <f t="shared" si="123"/>
        <v>19.750751728874629</v>
      </c>
      <c r="U269" s="118">
        <f t="shared" si="123"/>
        <v>21.483024167223999</v>
      </c>
      <c r="V269" s="118">
        <f t="shared" si="123"/>
        <v>23.720972704437749</v>
      </c>
      <c r="W269" s="118">
        <f t="shared" ref="W269:Y269" si="124">W270+W273+W275+W284</f>
        <v>20.552788810835711</v>
      </c>
      <c r="X269" s="118">
        <f t="shared" si="124"/>
        <v>23.941923889198446</v>
      </c>
      <c r="Y269" s="118">
        <f t="shared" si="124"/>
        <v>16.851488289412359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30.647857201250613</v>
      </c>
      <c r="C270" s="123">
        <f t="shared" si="125"/>
        <v>32.518837490092402</v>
      </c>
      <c r="D270" s="123">
        <f t="shared" si="125"/>
        <v>33.462684079394926</v>
      </c>
      <c r="E270" s="123">
        <f t="shared" si="125"/>
        <v>39.427287858012384</v>
      </c>
      <c r="F270" s="123">
        <f t="shared" si="125"/>
        <v>36.647991991504689</v>
      </c>
      <c r="G270" s="123">
        <f t="shared" si="125"/>
        <v>38.369775013022227</v>
      </c>
      <c r="H270" s="123">
        <f t="shared" si="125"/>
        <v>37.984871523896857</v>
      </c>
      <c r="I270" s="123">
        <f t="shared" si="125"/>
        <v>35.327124432712189</v>
      </c>
      <c r="J270" s="123">
        <f t="shared" si="125"/>
        <v>34.672219440870535</v>
      </c>
      <c r="K270" s="123">
        <f t="shared" si="125"/>
        <v>30.00809052488313</v>
      </c>
      <c r="L270" s="123">
        <f t="shared" si="125"/>
        <v>27.682553055622524</v>
      </c>
      <c r="M270" s="123">
        <f t="shared" si="125"/>
        <v>39.524669974056941</v>
      </c>
      <c r="N270" s="123">
        <f t="shared" si="125"/>
        <v>31.093237592223058</v>
      </c>
      <c r="O270" s="123">
        <f t="shared" si="125"/>
        <v>15.034589438103387</v>
      </c>
      <c r="P270" s="123">
        <f t="shared" si="125"/>
        <v>15.716590136249708</v>
      </c>
      <c r="Q270" s="123">
        <f t="shared" si="125"/>
        <v>24.698478214523298</v>
      </c>
      <c r="R270" s="123">
        <f t="shared" ref="R270:V270" si="126">SUM(R271:R272)</f>
        <v>21.954683998457771</v>
      </c>
      <c r="S270" s="123">
        <f t="shared" si="126"/>
        <v>22.280911013865847</v>
      </c>
      <c r="T270" s="123">
        <f t="shared" si="126"/>
        <v>18.501046013437481</v>
      </c>
      <c r="U270" s="123">
        <f t="shared" si="126"/>
        <v>20.083818492301383</v>
      </c>
      <c r="V270" s="123">
        <f t="shared" si="126"/>
        <v>22.238550479206584</v>
      </c>
      <c r="W270" s="123">
        <f t="shared" ref="W270:Y270" si="127">SUM(W271:W272)</f>
        <v>18.936838568703813</v>
      </c>
      <c r="X270" s="123">
        <f t="shared" si="127"/>
        <v>22.009215665391594</v>
      </c>
      <c r="Y270" s="123">
        <f t="shared" si="127"/>
        <v>14.868610714139257</v>
      </c>
      <c r="DA270" s="130" t="s">
        <v>3123</v>
      </c>
    </row>
    <row r="271" spans="1:105" ht="12" customHeight="1" x14ac:dyDescent="0.25">
      <c r="A271" s="97" t="s">
        <v>211</v>
      </c>
      <c r="B271" s="99">
        <v>30.647857201250613</v>
      </c>
      <c r="C271" s="99">
        <v>32.518837490092402</v>
      </c>
      <c r="D271" s="99">
        <v>33.462684079394926</v>
      </c>
      <c r="E271" s="99">
        <v>39.427287858012384</v>
      </c>
      <c r="F271" s="99">
        <v>36.647991991504689</v>
      </c>
      <c r="G271" s="99">
        <v>38.369775013022227</v>
      </c>
      <c r="H271" s="99">
        <v>37.984871523896857</v>
      </c>
      <c r="I271" s="99">
        <v>35.327124432712189</v>
      </c>
      <c r="J271" s="99">
        <v>34.672219440870535</v>
      </c>
      <c r="K271" s="99">
        <v>30.00809052488313</v>
      </c>
      <c r="L271" s="99">
        <v>27.682553055622524</v>
      </c>
      <c r="M271" s="99">
        <v>39.524669974056941</v>
      </c>
      <c r="N271" s="99">
        <v>31.093237592223058</v>
      </c>
      <c r="O271" s="99">
        <v>15.034589438103387</v>
      </c>
      <c r="P271" s="99">
        <v>15.716590136249708</v>
      </c>
      <c r="Q271" s="99">
        <v>24.698478214523298</v>
      </c>
      <c r="R271" s="99">
        <v>21.954683998457771</v>
      </c>
      <c r="S271" s="99">
        <v>22.280911013865847</v>
      </c>
      <c r="T271" s="99">
        <v>18.501046013437481</v>
      </c>
      <c r="U271" s="99">
        <v>20.083818492301383</v>
      </c>
      <c r="V271" s="99">
        <v>22.238550479206584</v>
      </c>
      <c r="W271" s="99">
        <v>18.936838568703813</v>
      </c>
      <c r="X271" s="99">
        <v>22.009215665391594</v>
      </c>
      <c r="Y271" s="99">
        <v>14.868610714139257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1.7615301844383935</v>
      </c>
      <c r="C275" s="123">
        <v>1.6886712489471671</v>
      </c>
      <c r="D275" s="123">
        <v>1.582437781910933</v>
      </c>
      <c r="E275" s="123">
        <v>1.5650154596978145</v>
      </c>
      <c r="F275" s="123">
        <v>1.4482452752092874</v>
      </c>
      <c r="G275" s="123">
        <v>1.3464537560776833</v>
      </c>
      <c r="H275" s="123">
        <v>1.3028772131438697</v>
      </c>
      <c r="I275" s="123">
        <v>1.2125672487041022</v>
      </c>
      <c r="J275" s="123">
        <v>1.2641919036318952</v>
      </c>
      <c r="K275" s="123">
        <v>1.2191217384428714</v>
      </c>
      <c r="L275" s="123">
        <v>1.1192552695732274</v>
      </c>
      <c r="M275" s="123">
        <v>1.163376923710413</v>
      </c>
      <c r="N275" s="123">
        <v>1.1008693995718575</v>
      </c>
      <c r="O275" s="123">
        <v>0.8865177789263855</v>
      </c>
      <c r="P275" s="123">
        <v>0.92989426302313238</v>
      </c>
      <c r="Q275" s="123">
        <v>1.1092662751494464</v>
      </c>
      <c r="R275" s="123">
        <v>1.1384769368825125</v>
      </c>
      <c r="S275" s="123">
        <v>0.86230770447698235</v>
      </c>
      <c r="T275" s="123">
        <v>0.85672084036089957</v>
      </c>
      <c r="U275" s="123">
        <v>0.89944867372685111</v>
      </c>
      <c r="V275" s="123">
        <v>0.85200283502276464</v>
      </c>
      <c r="W275" s="123">
        <v>0.997275403140371</v>
      </c>
      <c r="X275" s="123">
        <v>1.3560901142672872</v>
      </c>
      <c r="Y275" s="123">
        <v>1.4720505139899331</v>
      </c>
      <c r="DA275" s="130" t="s">
        <v>3128</v>
      </c>
    </row>
    <row r="276" spans="1:105" ht="12" customHeight="1" x14ac:dyDescent="0.25">
      <c r="A276" s="97" t="s">
        <v>138</v>
      </c>
      <c r="B276" s="99">
        <v>7.124347596643843</v>
      </c>
      <c r="C276" s="99">
        <v>7.0987334003451528</v>
      </c>
      <c r="D276" s="99">
        <v>7.0204732451333989</v>
      </c>
      <c r="E276" s="99">
        <v>7.2896182595600596</v>
      </c>
      <c r="F276" s="99">
        <v>7.2800087389616408</v>
      </c>
      <c r="G276" s="99">
        <v>7.0735379599960755</v>
      </c>
      <c r="H276" s="99">
        <v>7.1427177093083509</v>
      </c>
      <c r="I276" s="99">
        <v>6.945183526592162</v>
      </c>
      <c r="J276" s="99">
        <v>7.6582414904749845</v>
      </c>
      <c r="K276" s="99">
        <v>7.8218105501834003</v>
      </c>
      <c r="L276" s="99">
        <v>7.3656179620410631</v>
      </c>
      <c r="M276" s="99">
        <v>7.5838185526743391</v>
      </c>
      <c r="N276" s="99">
        <v>7.2129650208645968</v>
      </c>
      <c r="O276" s="99">
        <v>6.1829732847372956</v>
      </c>
      <c r="P276" s="99">
        <v>6.5807700633336745</v>
      </c>
      <c r="Q276" s="99">
        <v>7.3504236425771339</v>
      </c>
      <c r="R276" s="99">
        <v>7.5163053543572849</v>
      </c>
      <c r="S276" s="99">
        <v>6.020564914181266</v>
      </c>
      <c r="T276" s="99">
        <v>5.9734084840960726</v>
      </c>
      <c r="U276" s="99">
        <v>6.2243229553423358</v>
      </c>
      <c r="V276" s="99">
        <v>5.4814025667140989</v>
      </c>
      <c r="W276" s="99">
        <v>5.5856892608581878</v>
      </c>
      <c r="X276" s="99">
        <v>6.590920093325499</v>
      </c>
      <c r="Y276" s="99">
        <v>5.9127757518108268</v>
      </c>
      <c r="DA276" s="63" t="s">
        <v>3129</v>
      </c>
    </row>
    <row r="277" spans="1:105" ht="12" customHeight="1" x14ac:dyDescent="0.25">
      <c r="A277" s="97" t="s">
        <v>137</v>
      </c>
      <c r="B277" s="99">
        <v>1.4324711270222903</v>
      </c>
      <c r="C277" s="99">
        <v>1.4155681980136325</v>
      </c>
      <c r="D277" s="99">
        <v>1.4373582840433072</v>
      </c>
      <c r="E277" s="99">
        <v>1.4428793985797084</v>
      </c>
      <c r="F277" s="99">
        <v>1.4869819158629523</v>
      </c>
      <c r="G277" s="99">
        <v>1.6347261255415229</v>
      </c>
      <c r="H277" s="99">
        <v>1.4719826282142612</v>
      </c>
      <c r="I277" s="99">
        <v>1.4245353123732669</v>
      </c>
      <c r="J277" s="99">
        <v>1.5463234321699877</v>
      </c>
      <c r="K277" s="99">
        <v>1.582743511639717</v>
      </c>
      <c r="L277" s="99">
        <v>1.4947610160238527</v>
      </c>
      <c r="M277" s="99">
        <v>1.5311977012915772</v>
      </c>
      <c r="N277" s="99">
        <v>1.2302584799278768</v>
      </c>
      <c r="O277" s="99">
        <v>1.1598304211109545</v>
      </c>
      <c r="P277" s="99">
        <v>1.2179444154506822</v>
      </c>
      <c r="Q277" s="99">
        <v>1.3041725805938962</v>
      </c>
      <c r="R277" s="99">
        <v>1.5116617347797305</v>
      </c>
      <c r="S277" s="99">
        <v>1.2114172050611083</v>
      </c>
      <c r="T277" s="99">
        <v>1.0712729157235357</v>
      </c>
      <c r="U277" s="99">
        <v>1.0143585802999853</v>
      </c>
      <c r="V277" s="99">
        <v>0.81110907804619614</v>
      </c>
      <c r="W277" s="99">
        <v>1.0188431864644665</v>
      </c>
      <c r="X277" s="99">
        <v>1.2699853558805982</v>
      </c>
      <c r="Y277" s="99">
        <v>0.939046749381104</v>
      </c>
      <c r="DA277" s="63" t="s">
        <v>3130</v>
      </c>
    </row>
    <row r="278" spans="1:105" ht="12" customHeight="1" x14ac:dyDescent="0.25">
      <c r="A278" s="100" t="s">
        <v>211</v>
      </c>
      <c r="B278" s="102">
        <v>1.4324711270222903</v>
      </c>
      <c r="C278" s="102">
        <v>1.4155681980136325</v>
      </c>
      <c r="D278" s="102">
        <v>1.4373582840433072</v>
      </c>
      <c r="E278" s="102">
        <v>1.4428793985797084</v>
      </c>
      <c r="F278" s="102">
        <v>1.4869819158629523</v>
      </c>
      <c r="G278" s="102">
        <v>1.6347261255415229</v>
      </c>
      <c r="H278" s="102">
        <v>1.4719826282142612</v>
      </c>
      <c r="I278" s="102">
        <v>1.4245353123732669</v>
      </c>
      <c r="J278" s="102">
        <v>1.5463234321699877</v>
      </c>
      <c r="K278" s="102">
        <v>1.582743511639717</v>
      </c>
      <c r="L278" s="102">
        <v>1.4947610160238527</v>
      </c>
      <c r="M278" s="102">
        <v>1.5311977012915772</v>
      </c>
      <c r="N278" s="102">
        <v>1.2302584799278768</v>
      </c>
      <c r="O278" s="102">
        <v>1.1598304211109545</v>
      </c>
      <c r="P278" s="102">
        <v>1.2179444154506822</v>
      </c>
      <c r="Q278" s="102">
        <v>1.3041725805938962</v>
      </c>
      <c r="R278" s="102">
        <v>1.5116617347797305</v>
      </c>
      <c r="S278" s="102">
        <v>1.2114172050611083</v>
      </c>
      <c r="T278" s="102">
        <v>1.0712729157235357</v>
      </c>
      <c r="U278" s="102">
        <v>1.0143585802999853</v>
      </c>
      <c r="V278" s="102">
        <v>0.81110907804619614</v>
      </c>
      <c r="W278" s="102">
        <v>1.0188431864644665</v>
      </c>
      <c r="X278" s="102">
        <v>1.2699853558805982</v>
      </c>
      <c r="Y278" s="102">
        <v>0.939046749381104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9.7509946973713804E-2</v>
      </c>
      <c r="C284" s="123">
        <v>9.329921915204159E-2</v>
      </c>
      <c r="D284" s="123">
        <v>9.0639569845798282E-2</v>
      </c>
      <c r="E284" s="123">
        <v>8.2348209526645302E-2</v>
      </c>
      <c r="F284" s="123">
        <v>8.9284148007565414E-2</v>
      </c>
      <c r="G284" s="123">
        <v>8.1518874216237366E-2</v>
      </c>
      <c r="H284" s="123">
        <v>8.2762412110663097E-2</v>
      </c>
      <c r="I284" s="123">
        <v>8.8491065762453566E-2</v>
      </c>
      <c r="J284" s="123">
        <v>9.3513485688293568E-2</v>
      </c>
      <c r="K284" s="123">
        <v>8.5111825446258088E-2</v>
      </c>
      <c r="L284" s="123">
        <v>0.10906832561093756</v>
      </c>
      <c r="M284" s="123">
        <v>0.106657489622729</v>
      </c>
      <c r="N284" s="123">
        <v>3.6571751439330828E-2</v>
      </c>
      <c r="O284" s="123">
        <v>0.17803034853106076</v>
      </c>
      <c r="P284" s="123">
        <v>0.20240885090908514</v>
      </c>
      <c r="Q284" s="123">
        <v>0.19790340072073601</v>
      </c>
      <c r="R284" s="123">
        <v>0.20759208930564638</v>
      </c>
      <c r="S284" s="123">
        <v>0.25331746237549257</v>
      </c>
      <c r="T284" s="123">
        <v>0.39298487507624835</v>
      </c>
      <c r="U284" s="123">
        <v>0.49975700119576266</v>
      </c>
      <c r="V284" s="123">
        <v>0.63041939020839899</v>
      </c>
      <c r="W284" s="123">
        <v>0.61867483899152664</v>
      </c>
      <c r="X284" s="123">
        <v>0.57661810953956349</v>
      </c>
      <c r="Y284" s="123">
        <v>0.51082706128316901</v>
      </c>
      <c r="DA284" s="130" t="s">
        <v>3137</v>
      </c>
    </row>
    <row r="285" spans="1:105" ht="12" customHeight="1" x14ac:dyDescent="0.25">
      <c r="A285" s="97" t="s">
        <v>50</v>
      </c>
      <c r="B285" s="99">
        <v>2.2699720392243186</v>
      </c>
      <c r="C285" s="99">
        <v>2.2732766421076991</v>
      </c>
      <c r="D285" s="99">
        <v>2.4023144927796061</v>
      </c>
      <c r="E285" s="99">
        <v>2.3077609433505382</v>
      </c>
      <c r="F285" s="99">
        <v>2.6177374979807913</v>
      </c>
      <c r="G285" s="99">
        <v>2.4161473179017112</v>
      </c>
      <c r="H285" s="99">
        <v>2.4066427750157073</v>
      </c>
      <c r="I285" s="99">
        <v>2.4849026966448746</v>
      </c>
      <c r="J285" s="99">
        <v>2.4928954856839725</v>
      </c>
      <c r="K285" s="99">
        <v>2.184342800923186</v>
      </c>
      <c r="L285" s="99">
        <v>2.6966339518976805</v>
      </c>
      <c r="M285" s="99">
        <v>2.506506853718995</v>
      </c>
      <c r="N285" s="99">
        <v>0.78122444979199035</v>
      </c>
      <c r="O285" s="99">
        <v>2.8090041428195063</v>
      </c>
      <c r="P285" s="99">
        <v>2.7053558663047514</v>
      </c>
      <c r="Q285" s="99">
        <v>2.3507300016131167</v>
      </c>
      <c r="R285" s="99">
        <v>2.1891932036297335</v>
      </c>
      <c r="S285" s="99">
        <v>2.1488297527774276</v>
      </c>
      <c r="T285" s="99">
        <v>2.5510189473446552</v>
      </c>
      <c r="U285" s="99">
        <v>2.5976122269037503</v>
      </c>
      <c r="V285" s="99">
        <v>2.9369155933583064</v>
      </c>
      <c r="W285" s="99">
        <v>2.7939937841008722</v>
      </c>
      <c r="X285" s="99">
        <v>2.5874843944230581</v>
      </c>
      <c r="Y285" s="99">
        <v>2.2891572628248871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96.996273853952857</v>
      </c>
      <c r="D290" s="117">
        <f t="shared" si="129"/>
        <v>96.77062687002811</v>
      </c>
      <c r="E290" s="117">
        <f t="shared" si="129"/>
        <v>105.24389573623218</v>
      </c>
      <c r="F290" s="117">
        <f t="shared" si="129"/>
        <v>137.73081728989197</v>
      </c>
      <c r="G290" s="117">
        <f t="shared" si="129"/>
        <v>51.755365621971833</v>
      </c>
      <c r="H290" s="117">
        <f t="shared" si="129"/>
        <v>35.456091703637021</v>
      </c>
      <c r="I290" s="117">
        <f t="shared" si="129"/>
        <v>36.00209106734966</v>
      </c>
      <c r="J290" s="117">
        <f t="shared" si="129"/>
        <v>62.020168695169843</v>
      </c>
      <c r="K290" s="117">
        <f t="shared" si="129"/>
        <v>59.43804616296876</v>
      </c>
      <c r="L290" s="117">
        <f t="shared" si="129"/>
        <v>38.735749246562605</v>
      </c>
      <c r="M290" s="117">
        <f t="shared" si="129"/>
        <v>34.896639607369536</v>
      </c>
      <c r="N290" s="117">
        <f t="shared" si="129"/>
        <v>36.079428931732274</v>
      </c>
      <c r="O290" s="117">
        <f t="shared" si="129"/>
        <v>44.428752497516783</v>
      </c>
      <c r="P290" s="117">
        <f t="shared" si="129"/>
        <v>30.296187989464791</v>
      </c>
      <c r="Q290" s="117">
        <f t="shared" si="129"/>
        <v>7.2198255793376389E-4</v>
      </c>
      <c r="R290" s="117">
        <f t="shared" ref="R290:V290" si="130">R291+R294+R296+R305</f>
        <v>18.453587704353556</v>
      </c>
      <c r="S290" s="117">
        <f t="shared" si="130"/>
        <v>35.507913081095381</v>
      </c>
      <c r="T290" s="117">
        <f t="shared" si="130"/>
        <v>28.439931171362574</v>
      </c>
      <c r="U290" s="117">
        <f t="shared" si="130"/>
        <v>44.074792180671459</v>
      </c>
      <c r="V290" s="117">
        <f t="shared" si="130"/>
        <v>40.810038198508416</v>
      </c>
      <c r="W290" s="117">
        <f t="shared" ref="W290:Y290" si="131">W291+W294+W296+W305</f>
        <v>22.859363473156478</v>
      </c>
      <c r="X290" s="117">
        <f t="shared" si="131"/>
        <v>11.145749666178149</v>
      </c>
      <c r="Y290" s="117">
        <f t="shared" si="131"/>
        <v>11.41957033347237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79.825305598090083</v>
      </c>
      <c r="D291" s="122">
        <f t="shared" si="132"/>
        <v>79.416362456357163</v>
      </c>
      <c r="E291" s="122">
        <f t="shared" si="132"/>
        <v>88.491448184294896</v>
      </c>
      <c r="F291" s="122">
        <f t="shared" si="132"/>
        <v>114.14698715977953</v>
      </c>
      <c r="G291" s="122">
        <f t="shared" si="132"/>
        <v>43.179283344528045</v>
      </c>
      <c r="H291" s="122">
        <f t="shared" si="132"/>
        <v>29.424017395338023</v>
      </c>
      <c r="I291" s="122">
        <f t="shared" si="132"/>
        <v>30.191350575805398</v>
      </c>
      <c r="J291" s="122">
        <f t="shared" si="132"/>
        <v>51.696796691084373</v>
      </c>
      <c r="K291" s="122">
        <f t="shared" si="132"/>
        <v>46.737253902265358</v>
      </c>
      <c r="L291" s="122">
        <f t="shared" si="132"/>
        <v>29.947011054163227</v>
      </c>
      <c r="M291" s="122">
        <f t="shared" si="132"/>
        <v>28.857702306741892</v>
      </c>
      <c r="N291" s="122">
        <f t="shared" si="132"/>
        <v>27.774531375945713</v>
      </c>
      <c r="O291" s="122">
        <f t="shared" si="132"/>
        <v>28.546273424195167</v>
      </c>
      <c r="P291" s="122">
        <f t="shared" si="132"/>
        <v>19.667216674389849</v>
      </c>
      <c r="Q291" s="122">
        <f t="shared" si="132"/>
        <v>5.4900868932381561E-4</v>
      </c>
      <c r="R291" s="122">
        <f t="shared" ref="R291:V291" si="133">SUM(R292:R293)</f>
        <v>12.743803056671856</v>
      </c>
      <c r="S291" s="122">
        <f t="shared" si="133"/>
        <v>24.576245807867902</v>
      </c>
      <c r="T291" s="122">
        <f t="shared" si="133"/>
        <v>19.021365462933513</v>
      </c>
      <c r="U291" s="122">
        <f t="shared" si="133"/>
        <v>30.092557990802369</v>
      </c>
      <c r="V291" s="122">
        <f t="shared" si="133"/>
        <v>28.429570664649329</v>
      </c>
      <c r="W291" s="122">
        <f t="shared" ref="W291:Y291" si="134">SUM(W292:W293)</f>
        <v>15.078169404664299</v>
      </c>
      <c r="X291" s="122">
        <f t="shared" si="134"/>
        <v>7.5823225405248307</v>
      </c>
      <c r="Y291" s="122">
        <f t="shared" si="134"/>
        <v>6.3165933496120301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78.982613829805487</v>
      </c>
      <c r="D292" s="98">
        <v>78.544779542597496</v>
      </c>
      <c r="E292" s="98">
        <v>87.566174697504493</v>
      </c>
      <c r="F292" s="98">
        <v>112.86373661968337</v>
      </c>
      <c r="G292" s="98">
        <v>42.695626146812742</v>
      </c>
      <c r="H292" s="98">
        <v>29.09928499327139</v>
      </c>
      <c r="I292" s="98">
        <v>29.875273579111042</v>
      </c>
      <c r="J292" s="98">
        <v>51.147704928818214</v>
      </c>
      <c r="K292" s="98">
        <v>46.210259199880753</v>
      </c>
      <c r="L292" s="98">
        <v>29.623410813814864</v>
      </c>
      <c r="M292" s="98">
        <v>28.538753390157222</v>
      </c>
      <c r="N292" s="98">
        <v>27.49042495453023</v>
      </c>
      <c r="O292" s="98">
        <v>28.209247952097346</v>
      </c>
      <c r="P292" s="98">
        <v>19.414583184557582</v>
      </c>
      <c r="Q292" s="98">
        <v>5.4205292451285842E-4</v>
      </c>
      <c r="R292" s="98">
        <v>12.58074302447023</v>
      </c>
      <c r="S292" s="98">
        <v>24.261029211360892</v>
      </c>
      <c r="T292" s="98">
        <v>18.777767888701945</v>
      </c>
      <c r="U292" s="98">
        <v>29.708044296133576</v>
      </c>
      <c r="V292" s="98">
        <v>28.066283490765901</v>
      </c>
      <c r="W292" s="98">
        <v>14.885140702102579</v>
      </c>
      <c r="X292" s="98">
        <v>7.4851017198639838</v>
      </c>
      <c r="Y292" s="98">
        <v>6.2354373417090097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0.84269176828459413</v>
      </c>
      <c r="D293" s="98">
        <v>0.87158291375966124</v>
      </c>
      <c r="E293" s="98">
        <v>0.92527348679039856</v>
      </c>
      <c r="F293" s="98">
        <v>1.2832505400961554</v>
      </c>
      <c r="G293" s="98">
        <v>0.48365719771530008</v>
      </c>
      <c r="H293" s="98">
        <v>0.32473240206663456</v>
      </c>
      <c r="I293" s="98">
        <v>0.31607699669435468</v>
      </c>
      <c r="J293" s="98">
        <v>0.54909176226615775</v>
      </c>
      <c r="K293" s="98">
        <v>0.52699470238460422</v>
      </c>
      <c r="L293" s="98">
        <v>0.32360024034836304</v>
      </c>
      <c r="M293" s="98">
        <v>0.31894891658466906</v>
      </c>
      <c r="N293" s="98">
        <v>0.28410642141548426</v>
      </c>
      <c r="O293" s="98">
        <v>0.33702547209781991</v>
      </c>
      <c r="P293" s="98">
        <v>0.25263348983226608</v>
      </c>
      <c r="Q293" s="98">
        <v>6.9557648109572451E-6</v>
      </c>
      <c r="R293" s="98">
        <v>0.16306003220162646</v>
      </c>
      <c r="S293" s="98">
        <v>0.31521659650701106</v>
      </c>
      <c r="T293" s="98">
        <v>0.24359757423156816</v>
      </c>
      <c r="U293" s="98">
        <v>0.38451369466879498</v>
      </c>
      <c r="V293" s="98">
        <v>0.36328717388342707</v>
      </c>
      <c r="W293" s="98">
        <v>0.19302870256172056</v>
      </c>
      <c r="X293" s="98">
        <v>9.7220820660846627E-2</v>
      </c>
      <c r="Y293" s="98">
        <v>8.1156007903020619E-2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1.1841271709396641</v>
      </c>
      <c r="D294" s="122">
        <f t="shared" si="135"/>
        <v>0.67236245498933467</v>
      </c>
      <c r="E294" s="122">
        <f t="shared" si="135"/>
        <v>1.5765851705038163</v>
      </c>
      <c r="F294" s="122">
        <f t="shared" si="135"/>
        <v>0.96078512985921172</v>
      </c>
      <c r="G294" s="122">
        <f t="shared" si="135"/>
        <v>0.8123834015691479</v>
      </c>
      <c r="H294" s="122">
        <f t="shared" si="135"/>
        <v>0.68201185980540602</v>
      </c>
      <c r="I294" s="122">
        <f t="shared" si="135"/>
        <v>0.43404665324925928</v>
      </c>
      <c r="J294" s="122">
        <f t="shared" si="135"/>
        <v>0.16273377732718716</v>
      </c>
      <c r="K294" s="122">
        <f t="shared" si="135"/>
        <v>0.83749670662186182</v>
      </c>
      <c r="L294" s="122">
        <f t="shared" si="135"/>
        <v>0.82450090234777207</v>
      </c>
      <c r="M294" s="122">
        <f t="shared" si="135"/>
        <v>0.5409803943000101</v>
      </c>
      <c r="N294" s="122">
        <f t="shared" si="135"/>
        <v>1.7585854580304106</v>
      </c>
      <c r="O294" s="122">
        <f t="shared" si="135"/>
        <v>1.0349438832732565</v>
      </c>
      <c r="P294" s="122">
        <f t="shared" si="135"/>
        <v>0.54828794162070948</v>
      </c>
      <c r="Q294" s="122">
        <f t="shared" si="135"/>
        <v>0</v>
      </c>
      <c r="R294" s="122">
        <f t="shared" si="135"/>
        <v>0.62024171640559167</v>
      </c>
      <c r="S294" s="122">
        <f t="shared" si="135"/>
        <v>1.3845528330243388</v>
      </c>
      <c r="T294" s="122">
        <f t="shared" si="135"/>
        <v>0.75348551759360405</v>
      </c>
      <c r="U294" s="122">
        <f t="shared" si="135"/>
        <v>1.1085746967407752</v>
      </c>
      <c r="V294" s="122">
        <f t="shared" si="135"/>
        <v>1.0753836894510231</v>
      </c>
      <c r="W294" s="122">
        <f t="shared" si="135"/>
        <v>0.60485945526707308</v>
      </c>
      <c r="X294" s="122">
        <f t="shared" si="135"/>
        <v>0.31910643771838532</v>
      </c>
      <c r="Y294" s="122">
        <f t="shared" si="135"/>
        <v>1.2912961311967563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1.1841271709396641</v>
      </c>
      <c r="D295" s="98">
        <v>0.67236245498933467</v>
      </c>
      <c r="E295" s="98">
        <v>1.5765851705038163</v>
      </c>
      <c r="F295" s="98">
        <v>0.96078512985921172</v>
      </c>
      <c r="G295" s="98">
        <v>0.8123834015691479</v>
      </c>
      <c r="H295" s="98">
        <v>0.68201185980540602</v>
      </c>
      <c r="I295" s="98">
        <v>0.43404665324925928</v>
      </c>
      <c r="J295" s="98">
        <v>0.16273377732718716</v>
      </c>
      <c r="K295" s="98">
        <v>0.83749670662186182</v>
      </c>
      <c r="L295" s="98">
        <v>0.82450090234777207</v>
      </c>
      <c r="M295" s="98">
        <v>0.5409803943000101</v>
      </c>
      <c r="N295" s="98">
        <v>1.7585854580304106</v>
      </c>
      <c r="O295" s="98">
        <v>1.0349438832732565</v>
      </c>
      <c r="P295" s="98">
        <v>0.54828794162070948</v>
      </c>
      <c r="Q295" s="98">
        <v>0</v>
      </c>
      <c r="R295" s="98">
        <v>0.62024171640559167</v>
      </c>
      <c r="S295" s="98">
        <v>1.3845528330243388</v>
      </c>
      <c r="T295" s="98">
        <v>0.75348551759360405</v>
      </c>
      <c r="U295" s="98">
        <v>1.1085746967407752</v>
      </c>
      <c r="V295" s="98">
        <v>1.0753836894510231</v>
      </c>
      <c r="W295" s="98">
        <v>0.60485945526707308</v>
      </c>
      <c r="X295" s="98">
        <v>0.31910643771838532</v>
      </c>
      <c r="Y295" s="98">
        <v>1.2912961311967563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10.866926635981116</v>
      </c>
      <c r="D296" s="122">
        <v>11.160124093174613</v>
      </c>
      <c r="E296" s="122">
        <v>10.094618088820949</v>
      </c>
      <c r="F296" s="122">
        <v>15.097102769716173</v>
      </c>
      <c r="G296" s="122">
        <v>5.1054640109261644</v>
      </c>
      <c r="H296" s="122">
        <v>3.4898062182227196</v>
      </c>
      <c r="I296" s="122">
        <v>3.4125277236874196</v>
      </c>
      <c r="J296" s="122">
        <v>6.7618092713600699</v>
      </c>
      <c r="K296" s="122">
        <v>8.1254218437640517</v>
      </c>
      <c r="L296" s="122">
        <v>5.4771407051762591</v>
      </c>
      <c r="M296" s="122">
        <v>3.8806404194244433</v>
      </c>
      <c r="N296" s="122">
        <v>4.5992379070587512</v>
      </c>
      <c r="O296" s="122">
        <v>9.8736660888901326</v>
      </c>
      <c r="P296" s="122">
        <v>6.5862150173206615</v>
      </c>
      <c r="Q296" s="122">
        <v>1.1238336305829081E-4</v>
      </c>
      <c r="R296" s="122">
        <v>3.3727836605073787</v>
      </c>
      <c r="S296" s="122">
        <v>6.326218420173916</v>
      </c>
      <c r="T296" s="122">
        <v>5.4946423221845322</v>
      </c>
      <c r="U296" s="122">
        <v>8.2137377285456328</v>
      </c>
      <c r="V296" s="122">
        <v>6.8995913364522155</v>
      </c>
      <c r="W296" s="122">
        <v>4.5901405636030521</v>
      </c>
      <c r="X296" s="122">
        <v>2.1251716118887689</v>
      </c>
      <c r="Y296" s="122">
        <v>2.6333213461429281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0.24767194035071585</v>
      </c>
      <c r="D297" s="98">
        <v>0.26308458306399213</v>
      </c>
      <c r="E297" s="98">
        <v>0.2737827455300707</v>
      </c>
      <c r="F297" s="98">
        <v>0.1867391835071473</v>
      </c>
      <c r="G297" s="98">
        <v>6.0533787330377765E-2</v>
      </c>
      <c r="H297" s="98">
        <v>2.2028631175138192E-2</v>
      </c>
      <c r="I297" s="98">
        <v>3.3844382040621214E-2</v>
      </c>
      <c r="J297" s="98">
        <v>0.86587824606426644</v>
      </c>
      <c r="K297" s="98">
        <v>0.51601463529229874</v>
      </c>
      <c r="L297" s="98">
        <v>0.55148164165758828</v>
      </c>
      <c r="M297" s="98">
        <v>0.61646221895887798</v>
      </c>
      <c r="N297" s="98">
        <v>0.80129312213813497</v>
      </c>
      <c r="O297" s="98">
        <v>1.046145379942796</v>
      </c>
      <c r="P297" s="98">
        <v>0.15390911537681176</v>
      </c>
      <c r="Q297" s="98">
        <v>0</v>
      </c>
      <c r="R297" s="98">
        <v>9.39646077811436E-2</v>
      </c>
      <c r="S297" s="98">
        <v>0.35042348705507625</v>
      </c>
      <c r="T297" s="98">
        <v>0.32003035295786436</v>
      </c>
      <c r="U297" s="98">
        <v>0.77824640538652612</v>
      </c>
      <c r="V297" s="98">
        <v>1.018386039772764</v>
      </c>
      <c r="W297" s="98">
        <v>0.91970722974845642</v>
      </c>
      <c r="X297" s="98">
        <v>0.67464754093700685</v>
      </c>
      <c r="Y297" s="98">
        <v>1.1391723459394658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3.2671019945053831E-3</v>
      </c>
      <c r="D298" s="98">
        <v>0</v>
      </c>
      <c r="E298" s="98">
        <v>3.809982898000241E-3</v>
      </c>
      <c r="F298" s="98">
        <v>0</v>
      </c>
      <c r="G298" s="98">
        <v>0</v>
      </c>
      <c r="H298" s="98">
        <v>0</v>
      </c>
      <c r="I298" s="98">
        <v>1.3003613898973062E-3</v>
      </c>
      <c r="J298" s="98">
        <v>2.1337450772590506E-2</v>
      </c>
      <c r="K298" s="98">
        <v>1.4904470799412444E-3</v>
      </c>
      <c r="L298" s="98">
        <v>5.208677518570232E-3</v>
      </c>
      <c r="M298" s="98">
        <v>7.1724453771763452E-3</v>
      </c>
      <c r="N298" s="98">
        <v>1.0228813679390769E-2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8.4124466060029948E-3</v>
      </c>
      <c r="U298" s="98">
        <v>2.1395812303608486E-2</v>
      </c>
      <c r="V298" s="98">
        <v>1.3545634435068836E-2</v>
      </c>
      <c r="W298" s="98">
        <v>1.1377049788699996E-2</v>
      </c>
      <c r="X298" s="98">
        <v>3.082374955237055E-2</v>
      </c>
      <c r="Y298" s="98">
        <v>4.1825031091562138E-2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1.1039883248519353E-3</v>
      </c>
      <c r="D299" s="101">
        <v>0</v>
      </c>
      <c r="E299" s="101">
        <v>1.2705210244726857E-3</v>
      </c>
      <c r="F299" s="101">
        <v>0</v>
      </c>
      <c r="G299" s="101">
        <v>0</v>
      </c>
      <c r="H299" s="101">
        <v>0</v>
      </c>
      <c r="I299" s="101">
        <v>4.3961211573215989E-4</v>
      </c>
      <c r="J299" s="101">
        <v>7.1310618924072524E-3</v>
      </c>
      <c r="K299" s="101">
        <v>4.944306846907773E-4</v>
      </c>
      <c r="L299" s="101">
        <v>1.7170124919351258E-3</v>
      </c>
      <c r="M299" s="101">
        <v>2.3158099818093624E-3</v>
      </c>
      <c r="N299" s="101">
        <v>2.7750908044404639E-3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1.9457603083833503E-3</v>
      </c>
      <c r="U299" s="101">
        <v>4.5781767338030814E-3</v>
      </c>
      <c r="V299" s="101">
        <v>2.6128608350529286E-3</v>
      </c>
      <c r="W299" s="101">
        <v>2.6465101698538184E-3</v>
      </c>
      <c r="X299" s="101">
        <v>7.6734611819774959E-3</v>
      </c>
      <c r="Y299" s="101">
        <v>8.6832915863446648E-3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2.1631136696534476E-3</v>
      </c>
      <c r="D300" s="104">
        <v>0</v>
      </c>
      <c r="E300" s="104">
        <v>2.5394618735275552E-3</v>
      </c>
      <c r="F300" s="104">
        <v>0</v>
      </c>
      <c r="G300" s="104">
        <v>0</v>
      </c>
      <c r="H300" s="104">
        <v>0</v>
      </c>
      <c r="I300" s="104">
        <v>8.6074927416514616E-4</v>
      </c>
      <c r="J300" s="104">
        <v>1.4206388880183253E-2</v>
      </c>
      <c r="K300" s="104">
        <v>9.9601639525046708E-4</v>
      </c>
      <c r="L300" s="104">
        <v>3.4916650266351057E-3</v>
      </c>
      <c r="M300" s="104">
        <v>4.8566353953669828E-3</v>
      </c>
      <c r="N300" s="104">
        <v>7.4537228749503061E-3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6.4666862976196452E-3</v>
      </c>
      <c r="U300" s="104">
        <v>1.6817635569805405E-2</v>
      </c>
      <c r="V300" s="104">
        <v>1.0932773600015908E-2</v>
      </c>
      <c r="W300" s="104">
        <v>8.7305396188461781E-3</v>
      </c>
      <c r="X300" s="104">
        <v>2.3150288370393055E-2</v>
      </c>
      <c r="Y300" s="104">
        <v>3.3141739505217475E-2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4.2459132326168456</v>
      </c>
      <c r="D301" s="101">
        <v>5.6940454989673555</v>
      </c>
      <c r="E301" s="101">
        <v>3.9765744569340136</v>
      </c>
      <c r="F301" s="101">
        <v>8.2838479371103233</v>
      </c>
      <c r="G301" s="101">
        <v>2.3010707601508851</v>
      </c>
      <c r="H301" s="101">
        <v>1.4568842660589947</v>
      </c>
      <c r="I301" s="101">
        <v>0.15887467962775026</v>
      </c>
      <c r="J301" s="101">
        <v>0.67574467494852053</v>
      </c>
      <c r="K301" s="101">
        <v>3.1674886566585165</v>
      </c>
      <c r="L301" s="101">
        <v>1.8137075536711043</v>
      </c>
      <c r="M301" s="101">
        <v>1.4748041993228547</v>
      </c>
      <c r="N301" s="101">
        <v>1.6403851521728807</v>
      </c>
      <c r="O301" s="101">
        <v>3.7486370103221462</v>
      </c>
      <c r="P301" s="101">
        <v>2.1090112068221112</v>
      </c>
      <c r="Q301" s="101">
        <v>0</v>
      </c>
      <c r="R301" s="101">
        <v>0.96764506571342801</v>
      </c>
      <c r="S301" s="101">
        <v>1.8156557881842974</v>
      </c>
      <c r="T301" s="101">
        <v>1.1463923500593531</v>
      </c>
      <c r="U301" s="101">
        <v>2.787434831890875</v>
      </c>
      <c r="V301" s="101">
        <v>1.9204443849791666</v>
      </c>
      <c r="W301" s="101">
        <v>0.89439647380698406</v>
      </c>
      <c r="X301" s="101">
        <v>0</v>
      </c>
      <c r="Y301" s="101">
        <v>0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6.3700743610190482</v>
      </c>
      <c r="D302" s="104">
        <v>5.2029940111432644</v>
      </c>
      <c r="E302" s="104">
        <v>5.8404509034588648</v>
      </c>
      <c r="F302" s="104">
        <v>6.6265156490987032</v>
      </c>
      <c r="G302" s="104">
        <v>2.7438594634449016</v>
      </c>
      <c r="H302" s="104">
        <v>2.0108933209885866</v>
      </c>
      <c r="I302" s="104">
        <v>3.2185083006291508</v>
      </c>
      <c r="J302" s="104">
        <v>5.198848899574692</v>
      </c>
      <c r="K302" s="104">
        <v>4.4404281047332956</v>
      </c>
      <c r="L302" s="104">
        <v>3.1067428323289965</v>
      </c>
      <c r="M302" s="104">
        <v>1.7822015557655342</v>
      </c>
      <c r="N302" s="104">
        <v>2.1473308190683449</v>
      </c>
      <c r="O302" s="104">
        <v>5.0788836986251908</v>
      </c>
      <c r="P302" s="104">
        <v>4.3232946951217386</v>
      </c>
      <c r="Q302" s="104">
        <v>1.1238336305829081E-4</v>
      </c>
      <c r="R302" s="104">
        <v>2.3111739870128067</v>
      </c>
      <c r="S302" s="104">
        <v>4.1601391449345426</v>
      </c>
      <c r="T302" s="104">
        <v>4.0198071725613111</v>
      </c>
      <c r="U302" s="104">
        <v>4.6266606789646234</v>
      </c>
      <c r="V302" s="104">
        <v>3.947215277265216</v>
      </c>
      <c r="W302" s="104">
        <v>2.7646598102589111</v>
      </c>
      <c r="X302" s="104">
        <v>1.4197003213993915</v>
      </c>
      <c r="Y302" s="104">
        <v>1.4523239691118999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1.8491713088893191</v>
      </c>
      <c r="D303" s="98">
        <v>1.5404413695540917</v>
      </c>
      <c r="E303" s="98">
        <v>1.6730300610372106</v>
      </c>
      <c r="F303" s="98">
        <v>1.9308329107823925</v>
      </c>
      <c r="G303" s="98">
        <v>0.88935424525948381</v>
      </c>
      <c r="H303" s="98">
        <v>0.59254077691647011</v>
      </c>
      <c r="I303" s="98">
        <v>0.95570444768588847</v>
      </c>
      <c r="J303" s="98">
        <v>1.5150136736346367</v>
      </c>
      <c r="K303" s="98">
        <v>1.2997150761156762</v>
      </c>
      <c r="L303" s="98">
        <v>0.91177683688302724</v>
      </c>
      <c r="M303" s="98">
        <v>0.50935980801364666</v>
      </c>
      <c r="N303" s="98">
        <v>0.51485181723668694</v>
      </c>
      <c r="O303" s="98">
        <v>1.2967692339402479</v>
      </c>
      <c r="P303" s="98">
        <v>1.0617569303659784</v>
      </c>
      <c r="Q303" s="98">
        <v>2.5949565566800212E-5</v>
      </c>
      <c r="R303" s="98">
        <v>0.58662644156932253</v>
      </c>
      <c r="S303" s="98">
        <v>1.0467816651425379</v>
      </c>
      <c r="T303" s="98">
        <v>0.92347403920135451</v>
      </c>
      <c r="U303" s="98">
        <v>0.96003258729293561</v>
      </c>
      <c r="V303" s="98">
        <v>0.7631270572196277</v>
      </c>
      <c r="W303" s="98">
        <v>0.64006561533723783</v>
      </c>
      <c r="X303" s="98">
        <v>0.32910929619864865</v>
      </c>
      <c r="Y303" s="98">
        <v>0.27517851402339966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4.5209030521297295</v>
      </c>
      <c r="D304" s="98">
        <v>3.6625526415891727</v>
      </c>
      <c r="E304" s="98">
        <v>4.1674208424216541</v>
      </c>
      <c r="F304" s="98">
        <v>4.6956827383163109</v>
      </c>
      <c r="G304" s="98">
        <v>1.854505218185418</v>
      </c>
      <c r="H304" s="98">
        <v>1.4183525440721165</v>
      </c>
      <c r="I304" s="98">
        <v>2.2628038529432621</v>
      </c>
      <c r="J304" s="98">
        <v>3.6838352259400557</v>
      </c>
      <c r="K304" s="98">
        <v>3.1407130286176197</v>
      </c>
      <c r="L304" s="98">
        <v>2.194965995445969</v>
      </c>
      <c r="M304" s="98">
        <v>1.2728417477518874</v>
      </c>
      <c r="N304" s="98">
        <v>1.6324790018316577</v>
      </c>
      <c r="O304" s="98">
        <v>3.7821144646849425</v>
      </c>
      <c r="P304" s="98">
        <v>3.2615377647557597</v>
      </c>
      <c r="Q304" s="98">
        <v>8.6433797491490601E-5</v>
      </c>
      <c r="R304" s="98">
        <v>1.7245475454434844</v>
      </c>
      <c r="S304" s="98">
        <v>3.1133574797920049</v>
      </c>
      <c r="T304" s="98">
        <v>3.0963331333599564</v>
      </c>
      <c r="U304" s="98">
        <v>3.6666280916716878</v>
      </c>
      <c r="V304" s="98">
        <v>3.1840882200455884</v>
      </c>
      <c r="W304" s="98">
        <v>2.1245941949216731</v>
      </c>
      <c r="X304" s="98">
        <v>1.0905910252007429</v>
      </c>
      <c r="Y304" s="98">
        <v>1.1771454550885003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5.1199144489419979</v>
      </c>
      <c r="D305" s="122">
        <v>5.5217778655069933</v>
      </c>
      <c r="E305" s="122">
        <v>5.0812442926125048</v>
      </c>
      <c r="F305" s="122">
        <v>7.5259422305370496</v>
      </c>
      <c r="G305" s="122">
        <v>2.6582348649484731</v>
      </c>
      <c r="H305" s="122">
        <v>1.8602562302708672</v>
      </c>
      <c r="I305" s="122">
        <v>1.9641661146075875</v>
      </c>
      <c r="J305" s="122">
        <v>3.3988289553982094</v>
      </c>
      <c r="K305" s="122">
        <v>3.7378737103174902</v>
      </c>
      <c r="L305" s="122">
        <v>2.4870965848753479</v>
      </c>
      <c r="M305" s="122">
        <v>1.6173164869031948</v>
      </c>
      <c r="N305" s="122">
        <v>1.9470741906974005</v>
      </c>
      <c r="O305" s="122">
        <v>4.9738691011582308</v>
      </c>
      <c r="P305" s="122">
        <v>3.4944683561335692</v>
      </c>
      <c r="Q305" s="122">
        <v>6.0590505551657382E-5</v>
      </c>
      <c r="R305" s="122">
        <v>1.7167592707687294</v>
      </c>
      <c r="S305" s="122">
        <v>3.2208960200292216</v>
      </c>
      <c r="T305" s="122">
        <v>3.1704378686509247</v>
      </c>
      <c r="U305" s="122">
        <v>4.6599217645826858</v>
      </c>
      <c r="V305" s="122">
        <v>4.4054925079558487</v>
      </c>
      <c r="W305" s="122">
        <v>2.586194049622053</v>
      </c>
      <c r="X305" s="122">
        <v>1.1191490760461651</v>
      </c>
      <c r="Y305" s="122">
        <v>1.1783595065206556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0.21407490148897704</v>
      </c>
      <c r="D306" s="98">
        <v>0.15748784340376343</v>
      </c>
      <c r="E306" s="98">
        <v>0.18720473189230005</v>
      </c>
      <c r="F306" s="98">
        <v>0.31879649806831883</v>
      </c>
      <c r="G306" s="98">
        <v>0.13179342807802896</v>
      </c>
      <c r="H306" s="98">
        <v>0.10316825406690928</v>
      </c>
      <c r="I306" s="98">
        <v>0.12581797273027129</v>
      </c>
      <c r="J306" s="98">
        <v>0.20368676718682521</v>
      </c>
      <c r="K306" s="98">
        <v>0.16167442127283807</v>
      </c>
      <c r="L306" s="98">
        <v>0.13957484993611774</v>
      </c>
      <c r="M306" s="98">
        <v>0.11400657969669585</v>
      </c>
      <c r="N306" s="98">
        <v>6.1067195754389091E-2</v>
      </c>
      <c r="O306" s="98">
        <v>1.0183073806897518</v>
      </c>
      <c r="P306" s="98">
        <v>0.72742787999098169</v>
      </c>
      <c r="Q306" s="98">
        <v>0</v>
      </c>
      <c r="R306" s="98">
        <v>0.22128129072324662</v>
      </c>
      <c r="S306" s="98">
        <v>0.66246862165064313</v>
      </c>
      <c r="T306" s="98">
        <v>1.123584420299085</v>
      </c>
      <c r="U306" s="98">
        <v>1.7451391887810153</v>
      </c>
      <c r="V306" s="98">
        <v>1.475523354298818</v>
      </c>
      <c r="W306" s="98">
        <v>0.70554162557901123</v>
      </c>
      <c r="X306" s="98">
        <v>0.23349736924026671</v>
      </c>
      <c r="Y306" s="98">
        <v>0.28131141311997998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4.905839547453021</v>
      </c>
      <c r="D307" s="33">
        <v>5.3642900221032299</v>
      </c>
      <c r="E307" s="33">
        <v>4.8940395607202047</v>
      </c>
      <c r="F307" s="33">
        <v>7.2071457324687307</v>
      </c>
      <c r="G307" s="33">
        <v>2.526441436870444</v>
      </c>
      <c r="H307" s="33">
        <v>1.757087976203958</v>
      </c>
      <c r="I307" s="33">
        <v>1.8383481418773162</v>
      </c>
      <c r="J307" s="33">
        <v>3.195142188211384</v>
      </c>
      <c r="K307" s="33">
        <v>3.5761992890446521</v>
      </c>
      <c r="L307" s="33">
        <v>2.3475217349392303</v>
      </c>
      <c r="M307" s="33">
        <v>1.503309907206499</v>
      </c>
      <c r="N307" s="33">
        <v>1.8860069949430114</v>
      </c>
      <c r="O307" s="33">
        <v>3.9555617204684785</v>
      </c>
      <c r="P307" s="33">
        <v>2.7670404761425873</v>
      </c>
      <c r="Q307" s="33">
        <v>6.0590505551657382E-5</v>
      </c>
      <c r="R307" s="33">
        <v>1.4954779800454827</v>
      </c>
      <c r="S307" s="33">
        <v>2.5584273983785786</v>
      </c>
      <c r="T307" s="33">
        <v>2.0468534483518397</v>
      </c>
      <c r="U307" s="33">
        <v>2.914782575801671</v>
      </c>
      <c r="V307" s="33">
        <v>2.9299691536570305</v>
      </c>
      <c r="W307" s="33">
        <v>1.880652424043042</v>
      </c>
      <c r="X307" s="33">
        <v>0.88565170680589844</v>
      </c>
      <c r="Y307" s="33">
        <v>0.89704809340067548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51.917040196253758</v>
      </c>
      <c r="D309" s="117">
        <f t="shared" si="136"/>
        <v>51.205825709024928</v>
      </c>
      <c r="E309" s="117">
        <f t="shared" si="136"/>
        <v>57.325980877650345</v>
      </c>
      <c r="F309" s="117">
        <f t="shared" si="136"/>
        <v>73.831237086221492</v>
      </c>
      <c r="G309" s="117">
        <f t="shared" si="136"/>
        <v>28.859902560544747</v>
      </c>
      <c r="H309" s="117">
        <f t="shared" si="136"/>
        <v>20.321151707627585</v>
      </c>
      <c r="I309" s="117">
        <f t="shared" si="136"/>
        <v>20.587904285981107</v>
      </c>
      <c r="J309" s="117">
        <f t="shared" si="136"/>
        <v>34.424677175750318</v>
      </c>
      <c r="K309" s="117">
        <f t="shared" si="136"/>
        <v>35.236559471034028</v>
      </c>
      <c r="L309" s="117">
        <f t="shared" si="136"/>
        <v>24.02141044713585</v>
      </c>
      <c r="M309" s="117">
        <f t="shared" si="136"/>
        <v>21.050505617314357</v>
      </c>
      <c r="N309" s="117">
        <f t="shared" si="136"/>
        <v>26.029558576197857</v>
      </c>
      <c r="O309" s="117">
        <f t="shared" si="136"/>
        <v>31.477682745392137</v>
      </c>
      <c r="P309" s="117">
        <f t="shared" si="136"/>
        <v>22.122017615263474</v>
      </c>
      <c r="Q309" s="117">
        <f t="shared" si="136"/>
        <v>5.0286087935110901E-4</v>
      </c>
      <c r="R309" s="117">
        <f t="shared" ref="R309:V309" si="137">R310+R313+R315+R324</f>
        <v>14.829884936731839</v>
      </c>
      <c r="S309" s="117">
        <f t="shared" si="137"/>
        <v>29.202927787658076</v>
      </c>
      <c r="T309" s="117">
        <f t="shared" si="137"/>
        <v>22.55174488930783</v>
      </c>
      <c r="U309" s="117">
        <f t="shared" si="137"/>
        <v>34.520075277119695</v>
      </c>
      <c r="V309" s="117">
        <f t="shared" si="137"/>
        <v>32.183673887172269</v>
      </c>
      <c r="W309" s="117">
        <f t="shared" ref="W309:Y309" si="138">W310+W313+W315+W324</f>
        <v>18.334021962643973</v>
      </c>
      <c r="X309" s="117">
        <f t="shared" si="138"/>
        <v>9.0460055495755611</v>
      </c>
      <c r="Y309" s="117">
        <f t="shared" si="138"/>
        <v>12.493543849345901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37.153678455628295</v>
      </c>
      <c r="D310" s="122">
        <f t="shared" si="139"/>
        <v>37.343654711812675</v>
      </c>
      <c r="E310" s="122">
        <f t="shared" si="139"/>
        <v>42.011907558203973</v>
      </c>
      <c r="F310" s="122">
        <f t="shared" si="139"/>
        <v>54.78509879223212</v>
      </c>
      <c r="G310" s="122">
        <f t="shared" si="139"/>
        <v>20.938622937487295</v>
      </c>
      <c r="H310" s="122">
        <f t="shared" si="139"/>
        <v>14.418100502491342</v>
      </c>
      <c r="I310" s="122">
        <f t="shared" si="139"/>
        <v>14.948740707320155</v>
      </c>
      <c r="J310" s="122">
        <f t="shared" si="139"/>
        <v>25.905158884761125</v>
      </c>
      <c r="K310" s="122">
        <f t="shared" si="139"/>
        <v>23.74161263823764</v>
      </c>
      <c r="L310" s="122">
        <f t="shared" si="139"/>
        <v>15.423208128740034</v>
      </c>
      <c r="M310" s="122">
        <f t="shared" si="139"/>
        <v>15.245191250202124</v>
      </c>
      <c r="N310" s="122">
        <f t="shared" si="139"/>
        <v>15.234144329895614</v>
      </c>
      <c r="O310" s="122">
        <f t="shared" si="139"/>
        <v>16.499409441777726</v>
      </c>
      <c r="P310" s="122">
        <f t="shared" si="139"/>
        <v>12.027671946257687</v>
      </c>
      <c r="Q310" s="122">
        <f t="shared" si="139"/>
        <v>3.5023881429597272E-4</v>
      </c>
      <c r="R310" s="122">
        <f t="shared" ref="R310:V310" si="140">SUM(R311:R312)</f>
        <v>8.2589028051273861</v>
      </c>
      <c r="S310" s="122">
        <f t="shared" si="140"/>
        <v>16.044029654347408</v>
      </c>
      <c r="T310" s="122">
        <f t="shared" si="140"/>
        <v>12.447477134359913</v>
      </c>
      <c r="U310" s="122">
        <f t="shared" si="140"/>
        <v>19.705989852228829</v>
      </c>
      <c r="V310" s="122">
        <f t="shared" si="140"/>
        <v>18.654678472072288</v>
      </c>
      <c r="W310" s="122">
        <f t="shared" ref="W310:Y310" si="141">SUM(W311:W312)</f>
        <v>9.9216429653888429</v>
      </c>
      <c r="X310" s="122">
        <f t="shared" si="141"/>
        <v>4.9971974836869322</v>
      </c>
      <c r="Y310" s="122">
        <f t="shared" si="141"/>
        <v>4.1672666990763378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36.3109866873437</v>
      </c>
      <c r="D311" s="98">
        <v>36.472071798053015</v>
      </c>
      <c r="E311" s="98">
        <v>41.086634071413577</v>
      </c>
      <c r="F311" s="98">
        <v>53.501848252135964</v>
      </c>
      <c r="G311" s="98">
        <v>20.454965739771996</v>
      </c>
      <c r="H311" s="98">
        <v>14.093368100424707</v>
      </c>
      <c r="I311" s="98">
        <v>14.632663710625801</v>
      </c>
      <c r="J311" s="98">
        <v>25.356067122494967</v>
      </c>
      <c r="K311" s="98">
        <v>23.214617935853035</v>
      </c>
      <c r="L311" s="98">
        <v>15.099607888391672</v>
      </c>
      <c r="M311" s="98">
        <v>14.926242333617456</v>
      </c>
      <c r="N311" s="98">
        <v>14.950037908480128</v>
      </c>
      <c r="O311" s="98">
        <v>16.162383969679905</v>
      </c>
      <c r="P311" s="98">
        <v>11.77503845642542</v>
      </c>
      <c r="Q311" s="98">
        <v>3.4328304948501548E-4</v>
      </c>
      <c r="R311" s="98">
        <v>8.09584277292576</v>
      </c>
      <c r="S311" s="98">
        <v>15.728813057840396</v>
      </c>
      <c r="T311" s="98">
        <v>12.203879560128344</v>
      </c>
      <c r="U311" s="98">
        <v>19.321476157560035</v>
      </c>
      <c r="V311" s="98">
        <v>18.291391298188859</v>
      </c>
      <c r="W311" s="98">
        <v>9.7286142628271222</v>
      </c>
      <c r="X311" s="98">
        <v>4.8999766630260853</v>
      </c>
      <c r="Y311" s="98">
        <v>4.0861106911733174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0.84269176828459413</v>
      </c>
      <c r="D312" s="98">
        <v>0.87158291375966124</v>
      </c>
      <c r="E312" s="98">
        <v>0.92527348679039856</v>
      </c>
      <c r="F312" s="98">
        <v>1.2832505400961554</v>
      </c>
      <c r="G312" s="98">
        <v>0.48365719771530008</v>
      </c>
      <c r="H312" s="98">
        <v>0.32473240206663456</v>
      </c>
      <c r="I312" s="98">
        <v>0.31607699669435468</v>
      </c>
      <c r="J312" s="98">
        <v>0.54909176226615775</v>
      </c>
      <c r="K312" s="98">
        <v>0.52699470238460422</v>
      </c>
      <c r="L312" s="98">
        <v>0.32360024034836304</v>
      </c>
      <c r="M312" s="98">
        <v>0.31894891658466906</v>
      </c>
      <c r="N312" s="98">
        <v>0.28410642141548426</v>
      </c>
      <c r="O312" s="98">
        <v>0.33702547209781991</v>
      </c>
      <c r="P312" s="98">
        <v>0.25263348983226608</v>
      </c>
      <c r="Q312" s="98">
        <v>6.9557648109572451E-6</v>
      </c>
      <c r="R312" s="98">
        <v>0.16306003220162646</v>
      </c>
      <c r="S312" s="98">
        <v>0.31521659650701106</v>
      </c>
      <c r="T312" s="98">
        <v>0.24359757423156816</v>
      </c>
      <c r="U312" s="98">
        <v>0.38451369466879498</v>
      </c>
      <c r="V312" s="98">
        <v>0.36328717388342707</v>
      </c>
      <c r="W312" s="98">
        <v>0.19302870256172056</v>
      </c>
      <c r="X312" s="98">
        <v>9.7220820660846627E-2</v>
      </c>
      <c r="Y312" s="98">
        <v>8.1156007903020619E-2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2.6139172922559037</v>
      </c>
      <c r="D313" s="122">
        <f t="shared" si="142"/>
        <v>1.5447723668845743</v>
      </c>
      <c r="E313" s="122">
        <f t="shared" si="142"/>
        <v>3.7663757720702313</v>
      </c>
      <c r="F313" s="122">
        <f t="shared" si="142"/>
        <v>2.3837998284197344</v>
      </c>
      <c r="G313" s="122">
        <f t="shared" si="142"/>
        <v>2.0914925157212441</v>
      </c>
      <c r="H313" s="122">
        <f t="shared" si="142"/>
        <v>1.820369231490558</v>
      </c>
      <c r="I313" s="122">
        <f t="shared" si="142"/>
        <v>1.2001456566347239</v>
      </c>
      <c r="J313" s="122">
        <f t="shared" si="142"/>
        <v>0.4658598788123281</v>
      </c>
      <c r="K313" s="122">
        <f t="shared" si="142"/>
        <v>2.4811701258903112</v>
      </c>
      <c r="L313" s="122">
        <f t="shared" si="142"/>
        <v>2.526882246873166</v>
      </c>
      <c r="M313" s="122">
        <f t="shared" si="142"/>
        <v>1.7212833948673287</v>
      </c>
      <c r="N313" s="122">
        <f t="shared" si="142"/>
        <v>5.834091003989041</v>
      </c>
      <c r="O313" s="122">
        <f t="shared" si="142"/>
        <v>3.5929280783830255</v>
      </c>
      <c r="P313" s="122">
        <f t="shared" si="142"/>
        <v>1.9898259615527056</v>
      </c>
      <c r="Q313" s="122">
        <f t="shared" si="142"/>
        <v>0</v>
      </c>
      <c r="R313" s="122">
        <f t="shared" si="142"/>
        <v>2.3422039000136925</v>
      </c>
      <c r="S313" s="122">
        <f t="shared" si="142"/>
        <v>5.2324841198413319</v>
      </c>
      <c r="T313" s="122">
        <f t="shared" si="142"/>
        <v>2.8499998506904993</v>
      </c>
      <c r="U313" s="122">
        <f t="shared" si="142"/>
        <v>4.1970809050127693</v>
      </c>
      <c r="V313" s="122">
        <f t="shared" si="142"/>
        <v>4.0824630755301561</v>
      </c>
      <c r="W313" s="122">
        <f t="shared" si="142"/>
        <v>2.3166069647466649</v>
      </c>
      <c r="X313" s="122">
        <f t="shared" si="142"/>
        <v>1.2354582409065455</v>
      </c>
      <c r="Y313" s="122">
        <f t="shared" si="142"/>
        <v>5.0599927249116012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2.6139172922559037</v>
      </c>
      <c r="D314" s="98">
        <v>1.5447723668845743</v>
      </c>
      <c r="E314" s="98">
        <v>3.7663757720702313</v>
      </c>
      <c r="F314" s="98">
        <v>2.3837998284197344</v>
      </c>
      <c r="G314" s="98">
        <v>2.0914925157212441</v>
      </c>
      <c r="H314" s="98">
        <v>1.820369231490558</v>
      </c>
      <c r="I314" s="98">
        <v>1.2001456566347239</v>
      </c>
      <c r="J314" s="98">
        <v>0.4658598788123281</v>
      </c>
      <c r="K314" s="98">
        <v>2.4811701258903112</v>
      </c>
      <c r="L314" s="98">
        <v>2.526882246873166</v>
      </c>
      <c r="M314" s="98">
        <v>1.7212833948673287</v>
      </c>
      <c r="N314" s="98">
        <v>5.834091003989041</v>
      </c>
      <c r="O314" s="98">
        <v>3.5929280783830255</v>
      </c>
      <c r="P314" s="98">
        <v>1.9898259615527056</v>
      </c>
      <c r="Q314" s="98">
        <v>0</v>
      </c>
      <c r="R314" s="98">
        <v>2.3422039000136925</v>
      </c>
      <c r="S314" s="98">
        <v>5.2324841198413319</v>
      </c>
      <c r="T314" s="98">
        <v>2.8499998506904993</v>
      </c>
      <c r="U314" s="98">
        <v>4.1970809050127693</v>
      </c>
      <c r="V314" s="98">
        <v>4.0824630755301561</v>
      </c>
      <c r="W314" s="98">
        <v>2.3166069647466649</v>
      </c>
      <c r="X314" s="98">
        <v>1.2354582409065455</v>
      </c>
      <c r="Y314" s="98">
        <v>5.0599927249116012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8.3437505125252454</v>
      </c>
      <c r="D315" s="122">
        <v>8.1934878216404172</v>
      </c>
      <c r="E315" s="122">
        <v>7.7527505556640941</v>
      </c>
      <c r="F315" s="122">
        <v>11.037999059671911</v>
      </c>
      <c r="G315" s="122">
        <v>3.8426009920890696</v>
      </c>
      <c r="H315" s="122">
        <v>2.6911107805894114</v>
      </c>
      <c r="I315" s="122">
        <v>2.9695609566809145</v>
      </c>
      <c r="J315" s="122">
        <v>5.5028607222965737</v>
      </c>
      <c r="K315" s="122">
        <v>6.1909608524986055</v>
      </c>
      <c r="L315" s="122">
        <v>4.1937383619593804</v>
      </c>
      <c r="M315" s="122">
        <v>2.8626775782014047</v>
      </c>
      <c r="N315" s="122">
        <v>3.4697909079391613</v>
      </c>
      <c r="O315" s="122">
        <v>7.7094731138951582</v>
      </c>
      <c r="P315" s="122">
        <v>5.503476726734764</v>
      </c>
      <c r="Q315" s="122">
        <v>1.0449419137619247E-4</v>
      </c>
      <c r="R315" s="122">
        <v>2.889529306208658</v>
      </c>
      <c r="S315" s="122">
        <v>5.4207308262711527</v>
      </c>
      <c r="T315" s="122">
        <v>4.8499965118654336</v>
      </c>
      <c r="U315" s="122">
        <v>7.0467091758575977</v>
      </c>
      <c r="V315" s="122">
        <v>5.9817853127192304</v>
      </c>
      <c r="W315" s="122">
        <v>3.9998231494440732</v>
      </c>
      <c r="X315" s="122">
        <v>1.8804439101997663</v>
      </c>
      <c r="Y315" s="122">
        <v>2.2874718989771696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0.12108592326131519</v>
      </c>
      <c r="D316" s="98">
        <v>0.1292505058941559</v>
      </c>
      <c r="E316" s="98">
        <v>0.13525243070556414</v>
      </c>
      <c r="F316" s="98">
        <v>9.2769035976527581E-2</v>
      </c>
      <c r="G316" s="98">
        <v>3.0258450354648844E-2</v>
      </c>
      <c r="H316" s="98">
        <v>1.108505787412859E-2</v>
      </c>
      <c r="I316" s="98">
        <v>1.7155746200966479E-2</v>
      </c>
      <c r="J316" s="98">
        <v>0.44263030538040771</v>
      </c>
      <c r="K316" s="98">
        <v>0.26642335713441895</v>
      </c>
      <c r="L316" s="98">
        <v>0.28804597261629711</v>
      </c>
      <c r="M316" s="98">
        <v>0.3295303754592494</v>
      </c>
      <c r="N316" s="98">
        <v>0.44449622600758437</v>
      </c>
      <c r="O316" s="98">
        <v>0.61117392619525224</v>
      </c>
      <c r="P316" s="98">
        <v>9.5420064015929298E-2</v>
      </c>
      <c r="Q316" s="98">
        <v>0</v>
      </c>
      <c r="R316" s="98">
        <v>6.3244255115091241E-2</v>
      </c>
      <c r="S316" s="98">
        <v>0.24267346484400412</v>
      </c>
      <c r="T316" s="98">
        <v>0.22720623451980518</v>
      </c>
      <c r="U316" s="98">
        <v>0.56407536473192743</v>
      </c>
      <c r="V316" s="98">
        <v>0.75003525510583424</v>
      </c>
      <c r="W316" s="98">
        <v>0.68396783121974014</v>
      </c>
      <c r="X316" s="98">
        <v>0.50390444494456954</v>
      </c>
      <c r="Y316" s="98">
        <v>0.85273124084526797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2.7028496017704059E-3</v>
      </c>
      <c r="D317" s="98">
        <v>0</v>
      </c>
      <c r="E317" s="98">
        <v>3.1671166824153571E-3</v>
      </c>
      <c r="F317" s="98">
        <v>0</v>
      </c>
      <c r="G317" s="98">
        <v>0</v>
      </c>
      <c r="H317" s="98">
        <v>0</v>
      </c>
      <c r="I317" s="98">
        <v>1.0835890315972309E-3</v>
      </c>
      <c r="J317" s="98">
        <v>1.7851732919567442E-2</v>
      </c>
      <c r="K317" s="98">
        <v>1.2512957495094182E-3</v>
      </c>
      <c r="L317" s="98">
        <v>4.3884827914971065E-3</v>
      </c>
      <c r="M317" s="98">
        <v>6.0945534856057335E-3</v>
      </c>
      <c r="N317" s="98">
        <v>8.9931313077977956E-3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7.8480829959636979E-3</v>
      </c>
      <c r="U317" s="98">
        <v>2.0135912009058083E-2</v>
      </c>
      <c r="V317" s="98">
        <v>1.2857130048786799E-2</v>
      </c>
      <c r="W317" s="98">
        <v>1.0698696182833371E-2</v>
      </c>
      <c r="X317" s="98">
        <v>2.8881712503856412E-2</v>
      </c>
      <c r="Y317" s="98">
        <v>3.9641646244911476E-2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5.3973593211695833E-4</v>
      </c>
      <c r="D318" s="101">
        <v>0</v>
      </c>
      <c r="E318" s="101">
        <v>6.2765480888780207E-4</v>
      </c>
      <c r="F318" s="101">
        <v>0</v>
      </c>
      <c r="G318" s="101">
        <v>0</v>
      </c>
      <c r="H318" s="101">
        <v>0</v>
      </c>
      <c r="I318" s="101">
        <v>2.2283975743208476E-4</v>
      </c>
      <c r="J318" s="101">
        <v>3.6453440393841895E-3</v>
      </c>
      <c r="K318" s="101">
        <v>2.5527935425895119E-4</v>
      </c>
      <c r="L318" s="101">
        <v>8.9681776486200105E-4</v>
      </c>
      <c r="M318" s="101">
        <v>1.2379180902387507E-3</v>
      </c>
      <c r="N318" s="101">
        <v>1.5394084328474887E-3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1.3813966983440534E-3</v>
      </c>
      <c r="U318" s="101">
        <v>3.318276439252677E-3</v>
      </c>
      <c r="V318" s="101">
        <v>1.9243564487708899E-3</v>
      </c>
      <c r="W318" s="101">
        <v>1.9681565639871933E-3</v>
      </c>
      <c r="X318" s="101">
        <v>5.731424133463359E-3</v>
      </c>
      <c r="Y318" s="101">
        <v>6.499906739694002E-3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2.1631136696534476E-3</v>
      </c>
      <c r="D319" s="104">
        <v>0</v>
      </c>
      <c r="E319" s="104">
        <v>2.5394618735275552E-3</v>
      </c>
      <c r="F319" s="104">
        <v>0</v>
      </c>
      <c r="G319" s="104">
        <v>0</v>
      </c>
      <c r="H319" s="104">
        <v>0</v>
      </c>
      <c r="I319" s="104">
        <v>8.6074927416514616E-4</v>
      </c>
      <c r="J319" s="104">
        <v>1.4206388880183253E-2</v>
      </c>
      <c r="K319" s="104">
        <v>9.9601639525046708E-4</v>
      </c>
      <c r="L319" s="104">
        <v>3.4916650266351057E-3</v>
      </c>
      <c r="M319" s="104">
        <v>4.8566353953669828E-3</v>
      </c>
      <c r="N319" s="104">
        <v>7.4537228749503061E-3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6.4666862976196452E-3</v>
      </c>
      <c r="U319" s="104">
        <v>1.6817635569805405E-2</v>
      </c>
      <c r="V319" s="104">
        <v>1.0932773600015908E-2</v>
      </c>
      <c r="W319" s="104">
        <v>8.7305396188461781E-3</v>
      </c>
      <c r="X319" s="104">
        <v>2.3150288370393055E-2</v>
      </c>
      <c r="Y319" s="104">
        <v>3.3141739505217475E-2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2.5768112193795991</v>
      </c>
      <c r="D320" s="101">
        <v>3.4644326905634579</v>
      </c>
      <c r="E320" s="101">
        <v>2.4261689251489735</v>
      </c>
      <c r="F320" s="101">
        <v>5.0682248578075795</v>
      </c>
      <c r="G320" s="101">
        <v>1.4120758866642613</v>
      </c>
      <c r="H320" s="101">
        <v>0.89689145215342891</v>
      </c>
      <c r="I320" s="101">
        <v>9.8142910815947879E-2</v>
      </c>
      <c r="J320" s="101">
        <v>0.41904599293736811</v>
      </c>
      <c r="K320" s="101">
        <v>1.9729946254280262</v>
      </c>
      <c r="L320" s="101">
        <v>1.1355038279483278</v>
      </c>
      <c r="M320" s="101">
        <v>0.93223921890337935</v>
      </c>
      <c r="N320" s="101">
        <v>1.0532493616711207</v>
      </c>
      <c r="O320" s="101">
        <v>2.4638596346717261</v>
      </c>
      <c r="P320" s="101">
        <v>1.4277399720164499</v>
      </c>
      <c r="Q320" s="101">
        <v>0</v>
      </c>
      <c r="R320" s="101">
        <v>0.68591031622107745</v>
      </c>
      <c r="S320" s="101">
        <v>1.3096475825514722</v>
      </c>
      <c r="T320" s="101">
        <v>0.8410793176226331</v>
      </c>
      <c r="U320" s="101">
        <v>2.0796191173828484</v>
      </c>
      <c r="V320" s="101">
        <v>1.456167409458742</v>
      </c>
      <c r="W320" s="101">
        <v>0.68811792705407504</v>
      </c>
      <c r="X320" s="101">
        <v>0</v>
      </c>
      <c r="Y320" s="101">
        <v>0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5.6431505202825605</v>
      </c>
      <c r="D321" s="104">
        <v>4.599804625182804</v>
      </c>
      <c r="E321" s="104">
        <v>5.1881620831271409</v>
      </c>
      <c r="F321" s="104">
        <v>5.8770051658878053</v>
      </c>
      <c r="G321" s="104">
        <v>2.4002666550701592</v>
      </c>
      <c r="H321" s="104">
        <v>1.7831342705618538</v>
      </c>
      <c r="I321" s="104">
        <v>2.8531787106324029</v>
      </c>
      <c r="J321" s="104">
        <v>4.6233326910592307</v>
      </c>
      <c r="K321" s="104">
        <v>3.9502915741866511</v>
      </c>
      <c r="L321" s="104">
        <v>2.7658000786032586</v>
      </c>
      <c r="M321" s="104">
        <v>1.5948134303531702</v>
      </c>
      <c r="N321" s="104">
        <v>1.9630521889526584</v>
      </c>
      <c r="O321" s="104">
        <v>4.6344395530281801</v>
      </c>
      <c r="P321" s="104">
        <v>3.9803166907023853</v>
      </c>
      <c r="Q321" s="104">
        <v>1.0449419137619247E-4</v>
      </c>
      <c r="R321" s="104">
        <v>2.1403747348724891</v>
      </c>
      <c r="S321" s="104">
        <v>3.8684097788756766</v>
      </c>
      <c r="T321" s="104">
        <v>3.7738628767270317</v>
      </c>
      <c r="U321" s="104">
        <v>4.3828787817337638</v>
      </c>
      <c r="V321" s="104">
        <v>3.7627255181058672</v>
      </c>
      <c r="W321" s="104">
        <v>2.6170386949874245</v>
      </c>
      <c r="X321" s="104">
        <v>1.3476577527513405</v>
      </c>
      <c r="Y321" s="104">
        <v>1.3950990118869901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1.1222474681528307</v>
      </c>
      <c r="D322" s="98">
        <v>0.93725198359363093</v>
      </c>
      <c r="E322" s="98">
        <v>1.0207412407054866</v>
      </c>
      <c r="F322" s="98">
        <v>1.1813224275714949</v>
      </c>
      <c r="G322" s="98">
        <v>0.5457614368847411</v>
      </c>
      <c r="H322" s="98">
        <v>0.36478172648973728</v>
      </c>
      <c r="I322" s="98">
        <v>0.59037485768914066</v>
      </c>
      <c r="J322" s="98">
        <v>0.9394974651191752</v>
      </c>
      <c r="K322" s="98">
        <v>0.80957854556903142</v>
      </c>
      <c r="L322" s="98">
        <v>0.57083408315728967</v>
      </c>
      <c r="M322" s="98">
        <v>0.32197168260128284</v>
      </c>
      <c r="N322" s="98">
        <v>0.33057318712100076</v>
      </c>
      <c r="O322" s="98">
        <v>0.85232508834323761</v>
      </c>
      <c r="P322" s="98">
        <v>0.71877892594662562</v>
      </c>
      <c r="Q322" s="98">
        <v>1.8060393884701869E-5</v>
      </c>
      <c r="R322" s="98">
        <v>0.41582718942900482</v>
      </c>
      <c r="S322" s="98">
        <v>0.75505229908367155</v>
      </c>
      <c r="T322" s="98">
        <v>0.67752974336707539</v>
      </c>
      <c r="U322" s="98">
        <v>0.71625069006207642</v>
      </c>
      <c r="V322" s="98">
        <v>0.57863729806027864</v>
      </c>
      <c r="W322" s="98">
        <v>0.4924445000657513</v>
      </c>
      <c r="X322" s="98">
        <v>0.25706672755059762</v>
      </c>
      <c r="Y322" s="98">
        <v>0.21795355679848977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4.5209030521297295</v>
      </c>
      <c r="D323" s="98">
        <v>3.6625526415891727</v>
      </c>
      <c r="E323" s="98">
        <v>4.1674208424216541</v>
      </c>
      <c r="F323" s="98">
        <v>4.6956827383163109</v>
      </c>
      <c r="G323" s="98">
        <v>1.854505218185418</v>
      </c>
      <c r="H323" s="98">
        <v>1.4183525440721165</v>
      </c>
      <c r="I323" s="98">
        <v>2.2628038529432621</v>
      </c>
      <c r="J323" s="98">
        <v>3.6838352259400557</v>
      </c>
      <c r="K323" s="98">
        <v>3.1407130286176197</v>
      </c>
      <c r="L323" s="98">
        <v>2.194965995445969</v>
      </c>
      <c r="M323" s="98">
        <v>1.2728417477518874</v>
      </c>
      <c r="N323" s="98">
        <v>1.6324790018316577</v>
      </c>
      <c r="O323" s="98">
        <v>3.7821144646849425</v>
      </c>
      <c r="P323" s="98">
        <v>3.2615377647557597</v>
      </c>
      <c r="Q323" s="98">
        <v>8.6433797491490601E-5</v>
      </c>
      <c r="R323" s="98">
        <v>1.7245475454434844</v>
      </c>
      <c r="S323" s="98">
        <v>3.1133574797920049</v>
      </c>
      <c r="T323" s="98">
        <v>3.0963331333599564</v>
      </c>
      <c r="U323" s="98">
        <v>3.6666280916716878</v>
      </c>
      <c r="V323" s="98">
        <v>3.1840882200455884</v>
      </c>
      <c r="W323" s="98">
        <v>2.1245941949216731</v>
      </c>
      <c r="X323" s="98">
        <v>1.0905910252007429</v>
      </c>
      <c r="Y323" s="98">
        <v>1.1771454550885003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3.8056939358443085</v>
      </c>
      <c r="D324" s="122">
        <v>4.1239108086872616</v>
      </c>
      <c r="E324" s="122">
        <v>3.7949469917120453</v>
      </c>
      <c r="F324" s="122">
        <v>5.624339405897727</v>
      </c>
      <c r="G324" s="122">
        <v>1.9871861152471395</v>
      </c>
      <c r="H324" s="122">
        <v>1.3915711930562704</v>
      </c>
      <c r="I324" s="122">
        <v>1.4694569653453107</v>
      </c>
      <c r="J324" s="122">
        <v>2.5507976898802909</v>
      </c>
      <c r="K324" s="122">
        <v>2.8228158544074677</v>
      </c>
      <c r="L324" s="122">
        <v>1.8775817095632694</v>
      </c>
      <c r="M324" s="122">
        <v>1.2213533940434953</v>
      </c>
      <c r="N324" s="122">
        <v>1.4915323343740434</v>
      </c>
      <c r="O324" s="122">
        <v>3.6758721113362283</v>
      </c>
      <c r="P324" s="122">
        <v>2.6010429807183173</v>
      </c>
      <c r="Q324" s="122">
        <v>4.8127873678943877E-5</v>
      </c>
      <c r="R324" s="122">
        <v>1.3392489253821025</v>
      </c>
      <c r="S324" s="122">
        <v>2.5056831871981844</v>
      </c>
      <c r="T324" s="122">
        <v>2.4042713923919834</v>
      </c>
      <c r="U324" s="122">
        <v>3.5702953440204981</v>
      </c>
      <c r="V324" s="122">
        <v>3.4647470268505969</v>
      </c>
      <c r="W324" s="122">
        <v>2.0959488830643904</v>
      </c>
      <c r="X324" s="122">
        <v>0.93290591478231699</v>
      </c>
      <c r="Y324" s="122">
        <v>0.97881252638079264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0.12522937099679454</v>
      </c>
      <c r="D325" s="98">
        <v>9.220715242597223E-2</v>
      </c>
      <c r="E325" s="98">
        <v>0.10970116277835766</v>
      </c>
      <c r="F325" s="98">
        <v>0.1869753967924507</v>
      </c>
      <c r="G325" s="98">
        <v>7.736435224306111E-2</v>
      </c>
      <c r="H325" s="98">
        <v>6.0613468983412064E-2</v>
      </c>
      <c r="I325" s="98">
        <v>7.398460703483975E-2</v>
      </c>
      <c r="J325" s="98">
        <v>0.11987727695436162</v>
      </c>
      <c r="K325" s="98">
        <v>9.5233664172347257E-2</v>
      </c>
      <c r="L325" s="98">
        <v>8.2287002134506834E-2</v>
      </c>
      <c r="M325" s="98">
        <v>6.7257153080892834E-2</v>
      </c>
      <c r="N325" s="98">
        <v>3.6039227869540724E-2</v>
      </c>
      <c r="O325" s="98">
        <v>0.60109256557526169</v>
      </c>
      <c r="P325" s="98">
        <v>0.42965243802536307</v>
      </c>
      <c r="Q325" s="98">
        <v>0</v>
      </c>
      <c r="R325" s="98">
        <v>0.13187526447564782</v>
      </c>
      <c r="S325" s="98">
        <v>0.39840419190018889</v>
      </c>
      <c r="T325" s="98">
        <v>0.68241167957105153</v>
      </c>
      <c r="U325" s="98">
        <v>1.0693973733194435</v>
      </c>
      <c r="V325" s="98">
        <v>0.9098695965302469</v>
      </c>
      <c r="W325" s="98">
        <v>0.43637397218972335</v>
      </c>
      <c r="X325" s="98">
        <v>0.14450867604387652</v>
      </c>
      <c r="Y325" s="98">
        <v>0.17411125514313111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3.6804645648475138</v>
      </c>
      <c r="D326" s="33">
        <v>4.0317036562612891</v>
      </c>
      <c r="E326" s="33">
        <v>3.6852458289336876</v>
      </c>
      <c r="F326" s="33">
        <v>5.4373640091052762</v>
      </c>
      <c r="G326" s="33">
        <v>1.9098217630040784</v>
      </c>
      <c r="H326" s="33">
        <v>1.3309577240728583</v>
      </c>
      <c r="I326" s="33">
        <v>1.3954723583104709</v>
      </c>
      <c r="J326" s="33">
        <v>2.4309204129259294</v>
      </c>
      <c r="K326" s="33">
        <v>2.7275821902351205</v>
      </c>
      <c r="L326" s="33">
        <v>1.7952947074287626</v>
      </c>
      <c r="M326" s="33">
        <v>1.1540962409626025</v>
      </c>
      <c r="N326" s="33">
        <v>1.4554931065045027</v>
      </c>
      <c r="O326" s="33">
        <v>3.0747795457609666</v>
      </c>
      <c r="P326" s="33">
        <v>2.1713905426929543</v>
      </c>
      <c r="Q326" s="33">
        <v>4.8127873678943877E-5</v>
      </c>
      <c r="R326" s="33">
        <v>1.2073736609064547</v>
      </c>
      <c r="S326" s="33">
        <v>2.1072789952979956</v>
      </c>
      <c r="T326" s="33">
        <v>1.7218597128209316</v>
      </c>
      <c r="U326" s="33">
        <v>2.5008979707010544</v>
      </c>
      <c r="V326" s="33">
        <v>2.5548774303203499</v>
      </c>
      <c r="W326" s="33">
        <v>1.6595749108746669</v>
      </c>
      <c r="X326" s="33">
        <v>0.78839723873844048</v>
      </c>
      <c r="Y326" s="33">
        <v>0.80470127123766155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0.53524777946032409</v>
      </c>
      <c r="D328" s="119">
        <f t="shared" si="143"/>
        <v>0.52914636770720813</v>
      </c>
      <c r="E328" s="119">
        <f t="shared" si="143"/>
        <v>0.54469649262436803</v>
      </c>
      <c r="F328" s="119">
        <f t="shared" si="143"/>
        <v>0.53605459213113915</v>
      </c>
      <c r="G328" s="119">
        <f t="shared" si="143"/>
        <v>0.55762146037845362</v>
      </c>
      <c r="H328" s="119">
        <f t="shared" si="143"/>
        <v>0.57313569350744542</v>
      </c>
      <c r="I328" s="119">
        <f t="shared" si="143"/>
        <v>0.57185301396707766</v>
      </c>
      <c r="J328" s="119">
        <f t="shared" si="143"/>
        <v>0.55505616801766822</v>
      </c>
      <c r="K328" s="119">
        <f t="shared" si="143"/>
        <v>0.59282836071733458</v>
      </c>
      <c r="L328" s="119">
        <f t="shared" si="143"/>
        <v>0.62013542823797319</v>
      </c>
      <c r="M328" s="119">
        <f t="shared" si="143"/>
        <v>0.60322443232811662</v>
      </c>
      <c r="N328" s="119">
        <f t="shared" si="143"/>
        <v>0.72145151259044904</v>
      </c>
      <c r="O328" s="119">
        <f t="shared" si="143"/>
        <v>0.70849801031778892</v>
      </c>
      <c r="P328" s="119">
        <f t="shared" si="143"/>
        <v>0.73019145586752343</v>
      </c>
      <c r="Q328" s="119">
        <f t="shared" si="143"/>
        <v>0.69650003843616737</v>
      </c>
      <c r="R328" s="119">
        <f t="shared" ref="R328:V328" si="144">IF(R309=0,"",R309/R290)</f>
        <v>0.80363153086124195</v>
      </c>
      <c r="S328" s="119">
        <f t="shared" si="144"/>
        <v>0.82243436050331786</v>
      </c>
      <c r="T328" s="119">
        <f t="shared" si="144"/>
        <v>0.79296060013029079</v>
      </c>
      <c r="U328" s="119">
        <f t="shared" si="144"/>
        <v>0.78321583765193825</v>
      </c>
      <c r="V328" s="119">
        <f t="shared" si="144"/>
        <v>0.7886215085274918</v>
      </c>
      <c r="W328" s="119">
        <f t="shared" ref="W328:Y328" si="145">IF(W309=0,"",W309/W290)</f>
        <v>0.80203554154836521</v>
      </c>
      <c r="X328" s="119">
        <f t="shared" si="145"/>
        <v>0.81161032864623939</v>
      </c>
      <c r="Y328" s="119">
        <f t="shared" si="145"/>
        <v>1.0940467534689604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0.46543734693221445</v>
      </c>
      <c r="D329" s="124">
        <f t="shared" si="146"/>
        <v>0.47022620473626808</v>
      </c>
      <c r="E329" s="124">
        <f t="shared" si="146"/>
        <v>0.4747566959318909</v>
      </c>
      <c r="F329" s="124">
        <f t="shared" si="146"/>
        <v>0.47995221035090119</v>
      </c>
      <c r="G329" s="124">
        <f t="shared" si="146"/>
        <v>0.48492289161952412</v>
      </c>
      <c r="H329" s="124">
        <f t="shared" si="146"/>
        <v>0.49001128257814869</v>
      </c>
      <c r="I329" s="124">
        <f t="shared" si="146"/>
        <v>0.49513322266873699</v>
      </c>
      <c r="J329" s="124">
        <f t="shared" si="146"/>
        <v>0.50109795079873343</v>
      </c>
      <c r="K329" s="124">
        <f t="shared" si="146"/>
        <v>0.50798047929570123</v>
      </c>
      <c r="L329" s="124">
        <f t="shared" si="146"/>
        <v>0.51501661053402203</v>
      </c>
      <c r="M329" s="124">
        <f t="shared" si="146"/>
        <v>0.52828846483181235</v>
      </c>
      <c r="N329" s="124">
        <f t="shared" si="146"/>
        <v>0.54849329854361573</v>
      </c>
      <c r="O329" s="124">
        <f t="shared" si="146"/>
        <v>0.57798820870934431</v>
      </c>
      <c r="P329" s="124">
        <f t="shared" si="146"/>
        <v>0.61155943646666677</v>
      </c>
      <c r="Q329" s="124">
        <f t="shared" si="146"/>
        <v>0.63794767024059851</v>
      </c>
      <c r="R329" s="124">
        <f t="shared" ref="R329:V329" si="147">IF(R310=0,"",R310/R291)</f>
        <v>0.64807206831429665</v>
      </c>
      <c r="S329" s="124">
        <f t="shared" si="147"/>
        <v>0.65282670834985834</v>
      </c>
      <c r="T329" s="124">
        <f t="shared" si="147"/>
        <v>0.65439451014260874</v>
      </c>
      <c r="U329" s="124">
        <f t="shared" si="147"/>
        <v>0.65484595421405722</v>
      </c>
      <c r="V329" s="124">
        <f t="shared" si="147"/>
        <v>0.65617165634050167</v>
      </c>
      <c r="W329" s="124">
        <f t="shared" ref="W329:Y329" si="148">IF(W310=0,"",W310/W291)</f>
        <v>0.65801376142648127</v>
      </c>
      <c r="X329" s="124">
        <f t="shared" si="148"/>
        <v>0.65905894361241957</v>
      </c>
      <c r="Y329" s="124">
        <f t="shared" si="148"/>
        <v>0.65973325627053303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0.45973392024715581</v>
      </c>
      <c r="D330" s="111">
        <f t="shared" si="149"/>
        <v>0.46434749719136936</v>
      </c>
      <c r="E330" s="111">
        <f t="shared" si="149"/>
        <v>0.46920667955801987</v>
      </c>
      <c r="F330" s="111">
        <f t="shared" si="149"/>
        <v>0.4740393137294488</v>
      </c>
      <c r="G330" s="111">
        <f t="shared" si="149"/>
        <v>0.47908808432591576</v>
      </c>
      <c r="H330" s="111">
        <f t="shared" si="149"/>
        <v>0.48432008221794826</v>
      </c>
      <c r="I330" s="111">
        <f t="shared" si="149"/>
        <v>0.48979178958404723</v>
      </c>
      <c r="J330" s="111">
        <f t="shared" si="149"/>
        <v>0.49574203100183617</v>
      </c>
      <c r="K330" s="111">
        <f t="shared" si="149"/>
        <v>0.50236935126113602</v>
      </c>
      <c r="L330" s="111">
        <f t="shared" si="149"/>
        <v>0.50971874856996469</v>
      </c>
      <c r="M330" s="111">
        <f t="shared" si="149"/>
        <v>0.52301661987679504</v>
      </c>
      <c r="N330" s="111">
        <f t="shared" si="149"/>
        <v>0.5438270937320111</v>
      </c>
      <c r="O330" s="111">
        <f t="shared" si="149"/>
        <v>0.57294629041956568</v>
      </c>
      <c r="P330" s="111">
        <f t="shared" si="149"/>
        <v>0.60650482910142112</v>
      </c>
      <c r="Q330" s="111">
        <f t="shared" si="149"/>
        <v>0.63330172011067565</v>
      </c>
      <c r="R330" s="111">
        <f t="shared" ref="R330:V330" si="150">IF(R311=0,"",R311/R292)</f>
        <v>0.6435107018066345</v>
      </c>
      <c r="S330" s="111">
        <f t="shared" si="150"/>
        <v>0.64831598531174217</v>
      </c>
      <c r="T330" s="111">
        <f t="shared" si="150"/>
        <v>0.64991108807299058</v>
      </c>
      <c r="U330" s="111">
        <f t="shared" si="150"/>
        <v>0.65037859661716857</v>
      </c>
      <c r="V330" s="111">
        <f t="shared" si="150"/>
        <v>0.65172117655716399</v>
      </c>
      <c r="W330" s="111">
        <f t="shared" ref="W330:Y330" si="151">IF(W311=0,"",W311/W292)</f>
        <v>0.65357892528707651</v>
      </c>
      <c r="X330" s="111">
        <f t="shared" si="151"/>
        <v>0.65463060442084753</v>
      </c>
      <c r="Y330" s="111">
        <f t="shared" si="151"/>
        <v>0.65530458687175186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2.2074633167834747</v>
      </c>
      <c r="D332" s="124">
        <f t="shared" si="155"/>
        <v>2.2975291904261343</v>
      </c>
      <c r="E332" s="124">
        <f t="shared" si="155"/>
        <v>2.388945324702402</v>
      </c>
      <c r="F332" s="124">
        <f t="shared" si="155"/>
        <v>2.4810956730450684</v>
      </c>
      <c r="G332" s="124">
        <f t="shared" si="155"/>
        <v>2.5745140923379903</v>
      </c>
      <c r="H332" s="124">
        <f t="shared" si="155"/>
        <v>2.6691166807714342</v>
      </c>
      <c r="I332" s="124">
        <f t="shared" si="155"/>
        <v>2.7650153448954673</v>
      </c>
      <c r="J332" s="124">
        <f t="shared" si="155"/>
        <v>2.8627116414540392</v>
      </c>
      <c r="K332" s="124">
        <f t="shared" si="155"/>
        <v>2.9626028452080639</v>
      </c>
      <c r="L332" s="124">
        <f t="shared" si="155"/>
        <v>3.0647416390665567</v>
      </c>
      <c r="M332" s="124">
        <f t="shared" si="155"/>
        <v>3.1817851681936573</v>
      </c>
      <c r="N332" s="124">
        <f t="shared" si="155"/>
        <v>3.3174907578976205</v>
      </c>
      <c r="O332" s="124">
        <f t="shared" si="155"/>
        <v>3.4716163228285719</v>
      </c>
      <c r="P332" s="124">
        <f t="shared" si="155"/>
        <v>3.6291623625186573</v>
      </c>
      <c r="Q332" s="124" t="str">
        <f t="shared" si="155"/>
        <v/>
      </c>
      <c r="R332" s="124">
        <f t="shared" ref="R332:V332" si="156">IF(R313=0,"",R313/R294)</f>
        <v>3.7762759873475948</v>
      </c>
      <c r="S332" s="124">
        <f t="shared" si="156"/>
        <v>3.7791870378913526</v>
      </c>
      <c r="T332" s="124">
        <f t="shared" si="156"/>
        <v>3.7824215384955284</v>
      </c>
      <c r="U332" s="124">
        <f t="shared" si="156"/>
        <v>3.7860154280557228</v>
      </c>
      <c r="V332" s="124">
        <f t="shared" si="156"/>
        <v>3.7962850985904657</v>
      </c>
      <c r="W332" s="124">
        <f t="shared" ref="W332:Y332" si="157">IF(W313=0,"",W313/W294)</f>
        <v>3.8299921487112689</v>
      </c>
      <c r="X332" s="124">
        <f t="shared" si="157"/>
        <v>3.8716180398618283</v>
      </c>
      <c r="Y332" s="124">
        <f t="shared" si="157"/>
        <v>3.9185378184491779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2.2074633167834747</v>
      </c>
      <c r="D333" s="111">
        <f t="shared" si="158"/>
        <v>2.2975291904261343</v>
      </c>
      <c r="E333" s="111">
        <f t="shared" si="158"/>
        <v>2.388945324702402</v>
      </c>
      <c r="F333" s="111">
        <f t="shared" si="158"/>
        <v>2.4810956730450684</v>
      </c>
      <c r="G333" s="111">
        <f t="shared" si="158"/>
        <v>2.5745140923379903</v>
      </c>
      <c r="H333" s="111">
        <f t="shared" si="158"/>
        <v>2.6691166807714342</v>
      </c>
      <c r="I333" s="111">
        <f t="shared" si="158"/>
        <v>2.7650153448954673</v>
      </c>
      <c r="J333" s="111">
        <f t="shared" si="158"/>
        <v>2.8627116414540392</v>
      </c>
      <c r="K333" s="111">
        <f t="shared" si="158"/>
        <v>2.9626028452080639</v>
      </c>
      <c r="L333" s="111">
        <f t="shared" si="158"/>
        <v>3.0647416390665567</v>
      </c>
      <c r="M333" s="111">
        <f t="shared" si="158"/>
        <v>3.1817851681936573</v>
      </c>
      <c r="N333" s="111">
        <f t="shared" si="158"/>
        <v>3.3174907578976205</v>
      </c>
      <c r="O333" s="111">
        <f t="shared" si="158"/>
        <v>3.4716163228285719</v>
      </c>
      <c r="P333" s="111">
        <f t="shared" si="158"/>
        <v>3.6291623625186573</v>
      </c>
      <c r="Q333" s="111" t="str">
        <f t="shared" si="158"/>
        <v/>
      </c>
      <c r="R333" s="111">
        <f t="shared" ref="R333:V333" si="159">IF(R314=0,"",R314/R295)</f>
        <v>3.7762759873475948</v>
      </c>
      <c r="S333" s="111">
        <f t="shared" si="159"/>
        <v>3.7791870378913526</v>
      </c>
      <c r="T333" s="111">
        <f t="shared" si="159"/>
        <v>3.7824215384955284</v>
      </c>
      <c r="U333" s="111">
        <f t="shared" si="159"/>
        <v>3.7860154280557228</v>
      </c>
      <c r="V333" s="111">
        <f t="shared" si="159"/>
        <v>3.7962850985904657</v>
      </c>
      <c r="W333" s="111">
        <f t="shared" ref="W333:Y333" si="160">IF(W314=0,"",W314/W295)</f>
        <v>3.8299921487112689</v>
      </c>
      <c r="X333" s="111">
        <f t="shared" si="160"/>
        <v>3.8716180398618283</v>
      </c>
      <c r="Y333" s="111">
        <f t="shared" si="160"/>
        <v>3.9185378184491779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0.76781143298589438</v>
      </c>
      <c r="D334" s="124">
        <f t="shared" si="161"/>
        <v>0.73417533292944726</v>
      </c>
      <c r="E334" s="124">
        <f t="shared" si="161"/>
        <v>0.76800830773872442</v>
      </c>
      <c r="F334" s="124">
        <f t="shared" si="161"/>
        <v>0.73113359748821705</v>
      </c>
      <c r="G334" s="124">
        <f t="shared" si="161"/>
        <v>0.75264481031803354</v>
      </c>
      <c r="H334" s="124">
        <f t="shared" si="161"/>
        <v>0.77113473136050925</v>
      </c>
      <c r="I334" s="124">
        <f t="shared" si="161"/>
        <v>0.87019394335414935</v>
      </c>
      <c r="J334" s="124">
        <f t="shared" si="161"/>
        <v>0.81381483881897909</v>
      </c>
      <c r="K334" s="124">
        <f t="shared" si="161"/>
        <v>0.7619248540615684</v>
      </c>
      <c r="L334" s="124">
        <f t="shared" si="161"/>
        <v>0.76568023129221807</v>
      </c>
      <c r="M334" s="124">
        <f t="shared" si="161"/>
        <v>0.73768174033140188</v>
      </c>
      <c r="N334" s="124">
        <f t="shared" si="161"/>
        <v>0.75442735906612834</v>
      </c>
      <c r="O334" s="124">
        <f t="shared" si="161"/>
        <v>0.78081160984063169</v>
      </c>
      <c r="P334" s="124">
        <f t="shared" si="161"/>
        <v>0.83560538370847681</v>
      </c>
      <c r="Q334" s="124">
        <f t="shared" si="161"/>
        <v>0.92980124933611041</v>
      </c>
      <c r="R334" s="124">
        <f t="shared" ref="R334:V334" si="162">IF(R315=0,"",R315/R296)</f>
        <v>0.85671943328081024</v>
      </c>
      <c r="S334" s="124">
        <f t="shared" si="162"/>
        <v>0.85686747852157308</v>
      </c>
      <c r="T334" s="124">
        <f t="shared" si="162"/>
        <v>0.8826773841645067</v>
      </c>
      <c r="U334" s="124">
        <f t="shared" si="162"/>
        <v>0.85791748029253478</v>
      </c>
      <c r="V334" s="124">
        <f t="shared" si="162"/>
        <v>0.86697675572696709</v>
      </c>
      <c r="W334" s="124">
        <f t="shared" ref="W334:Y334" si="163">IF(W315=0,"",W315/W296)</f>
        <v>0.87139447997740482</v>
      </c>
      <c r="X334" s="124">
        <f t="shared" si="163"/>
        <v>0.88484332261925036</v>
      </c>
      <c r="Y334" s="124">
        <f t="shared" si="163"/>
        <v>0.86866416904555521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0.48889641309326953</v>
      </c>
      <c r="D335" s="111">
        <f t="shared" si="164"/>
        <v>0.49128878776875073</v>
      </c>
      <c r="E335" s="111">
        <f t="shared" si="164"/>
        <v>0.4940137131129354</v>
      </c>
      <c r="F335" s="111">
        <f t="shared" si="164"/>
        <v>0.49678398627557946</v>
      </c>
      <c r="G335" s="111">
        <f t="shared" si="164"/>
        <v>0.49986051904378698</v>
      </c>
      <c r="H335" s="111">
        <f t="shared" si="164"/>
        <v>0.50321137913640923</v>
      </c>
      <c r="I335" s="111">
        <f t="shared" si="164"/>
        <v>0.50690085522541228</v>
      </c>
      <c r="J335" s="111">
        <f t="shared" si="164"/>
        <v>0.51119231530798293</v>
      </c>
      <c r="K335" s="111">
        <f t="shared" si="164"/>
        <v>0.51630969145575156</v>
      </c>
      <c r="L335" s="111">
        <f t="shared" si="164"/>
        <v>0.52231289467862863</v>
      </c>
      <c r="M335" s="111">
        <f t="shared" si="164"/>
        <v>0.53455080510170117</v>
      </c>
      <c r="N335" s="111">
        <f t="shared" si="164"/>
        <v>0.55472362575821244</v>
      </c>
      <c r="O335" s="111">
        <f t="shared" si="164"/>
        <v>0.58421509850635833</v>
      </c>
      <c r="P335" s="111">
        <f t="shared" si="164"/>
        <v>0.61997669067432937</v>
      </c>
      <c r="Q335" s="111" t="str">
        <f t="shared" si="164"/>
        <v/>
      </c>
      <c r="R335" s="111">
        <f t="shared" ref="R335:V335" si="165">IF(R316=0,"",R316/R297)</f>
        <v>0.67306464219374751</v>
      </c>
      <c r="S335" s="111">
        <f t="shared" si="165"/>
        <v>0.69251483935454072</v>
      </c>
      <c r="T335" s="111">
        <f t="shared" si="165"/>
        <v>0.7099521417886242</v>
      </c>
      <c r="U335" s="111">
        <f t="shared" si="165"/>
        <v>0.72480304544647667</v>
      </c>
      <c r="V335" s="111">
        <f t="shared" si="165"/>
        <v>0.73649404627855286</v>
      </c>
      <c r="W335" s="111">
        <f t="shared" ref="W335:Y335" si="166">IF(W316=0,"",W316/W297)</f>
        <v>0.74367995498611883</v>
      </c>
      <c r="X335" s="111">
        <f t="shared" si="166"/>
        <v>0.74691511399375288</v>
      </c>
      <c r="Y335" s="111">
        <f t="shared" si="166"/>
        <v>0.74855331933293001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0.8272926912952403</v>
      </c>
      <c r="D336" s="111" t="str">
        <f t="shared" si="167"/>
        <v/>
      </c>
      <c r="E336" s="111">
        <f t="shared" si="167"/>
        <v>0.831267952430362</v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0.83329837383345073</v>
      </c>
      <c r="J336" s="111">
        <f t="shared" si="167"/>
        <v>0.83663850521915573</v>
      </c>
      <c r="K336" s="111">
        <f t="shared" si="167"/>
        <v>0.83954389682775332</v>
      </c>
      <c r="L336" s="111">
        <f t="shared" si="167"/>
        <v>0.84253301838155137</v>
      </c>
      <c r="M336" s="111">
        <f t="shared" si="167"/>
        <v>0.84971765766239171</v>
      </c>
      <c r="N336" s="111">
        <f t="shared" si="167"/>
        <v>0.87919592532195079</v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0.93291326097254801</v>
      </c>
      <c r="U336" s="111">
        <f t="shared" si="168"/>
        <v>0.94111463137401352</v>
      </c>
      <c r="V336" s="111">
        <f t="shared" si="168"/>
        <v>0.94917149214513419</v>
      </c>
      <c r="W336" s="111">
        <f t="shared" ref="W336:Y336" si="169">IF(W317=0,"",W317/W298)</f>
        <v>0.94037526261505988</v>
      </c>
      <c r="X336" s="111">
        <f t="shared" si="169"/>
        <v>0.93699543122699747</v>
      </c>
      <c r="Y336" s="111">
        <f t="shared" si="169"/>
        <v>0.94779717337517666</v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>
        <f t="shared" ref="C337:Q337" si="170">IF(C318=0,"",C318/C299)</f>
        <v>0.48889641309326948</v>
      </c>
      <c r="D337" s="112" t="str">
        <f t="shared" si="170"/>
        <v/>
      </c>
      <c r="E337" s="112">
        <f t="shared" si="170"/>
        <v>0.49401371311293535</v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0.50690085522541228</v>
      </c>
      <c r="J337" s="112">
        <f t="shared" si="170"/>
        <v>0.51119231530798293</v>
      </c>
      <c r="K337" s="112">
        <f t="shared" si="170"/>
        <v>0.51630969145575156</v>
      </c>
      <c r="L337" s="112">
        <f t="shared" si="170"/>
        <v>0.52231289467862863</v>
      </c>
      <c r="M337" s="112">
        <f t="shared" si="170"/>
        <v>0.53455080510170117</v>
      </c>
      <c r="N337" s="112">
        <f t="shared" si="170"/>
        <v>0.55472362575821244</v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0.7099521417886242</v>
      </c>
      <c r="U337" s="112">
        <f t="shared" si="171"/>
        <v>0.72480304544647667</v>
      </c>
      <c r="V337" s="112">
        <f t="shared" si="171"/>
        <v>0.73649404627855286</v>
      </c>
      <c r="W337" s="112">
        <f t="shared" ref="W337:Y337" si="172">IF(W318=0,"",W318/W299)</f>
        <v>0.74367995498611883</v>
      </c>
      <c r="X337" s="112">
        <f t="shared" si="172"/>
        <v>0.74691511399375288</v>
      </c>
      <c r="Y337" s="112">
        <f t="shared" si="172"/>
        <v>0.74855331933293001</v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>
        <f t="shared" si="173"/>
        <v>1</v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0.60689210499750512</v>
      </c>
      <c r="D339" s="112">
        <f t="shared" si="176"/>
        <v>0.60843080568846009</v>
      </c>
      <c r="E339" s="112">
        <f t="shared" si="176"/>
        <v>0.61011530185696028</v>
      </c>
      <c r="F339" s="112">
        <f t="shared" si="176"/>
        <v>0.6118201222770806</v>
      </c>
      <c r="G339" s="112">
        <f t="shared" si="176"/>
        <v>0.61366034939823799</v>
      </c>
      <c r="H339" s="112">
        <f t="shared" si="176"/>
        <v>0.61562299288165312</v>
      </c>
      <c r="I339" s="112">
        <f t="shared" si="176"/>
        <v>0.61773789911583554</v>
      </c>
      <c r="J339" s="112">
        <f t="shared" si="176"/>
        <v>0.6201247430759137</v>
      </c>
      <c r="K339" s="112">
        <f t="shared" si="176"/>
        <v>0.62288924737915252</v>
      </c>
      <c r="L339" s="112">
        <f t="shared" si="176"/>
        <v>0.62606776139293674</v>
      </c>
      <c r="M339" s="112">
        <f t="shared" si="176"/>
        <v>0.6321104993675839</v>
      </c>
      <c r="N339" s="112">
        <f t="shared" si="176"/>
        <v>0.64207443006660325</v>
      </c>
      <c r="O339" s="112">
        <f t="shared" si="176"/>
        <v>0.657268129159294</v>
      </c>
      <c r="P339" s="112">
        <f t="shared" si="176"/>
        <v>0.67697125904218847</v>
      </c>
      <c r="Q339" s="112" t="str">
        <f t="shared" si="176"/>
        <v/>
      </c>
      <c r="R339" s="112">
        <f t="shared" ref="R339:V339" si="177">IF(R320=0,"",R320/R301)</f>
        <v>0.70884494793074526</v>
      </c>
      <c r="S339" s="112">
        <f t="shared" si="177"/>
        <v>0.72130829591943391</v>
      </c>
      <c r="T339" s="112">
        <f t="shared" si="177"/>
        <v>0.73367492166105885</v>
      </c>
      <c r="U339" s="112">
        <f t="shared" si="177"/>
        <v>0.7460691434253639</v>
      </c>
      <c r="V339" s="112">
        <f t="shared" si="177"/>
        <v>0.75824502956097783</v>
      </c>
      <c r="W339" s="112">
        <f t="shared" ref="W339:Y339" si="178">IF(W320=0,"",W320/W301)</f>
        <v>0.76936565293589798</v>
      </c>
      <c r="X339" s="112" t="str">
        <f t="shared" si="178"/>
        <v/>
      </c>
      <c r="Y339" s="112" t="str">
        <f t="shared" si="178"/>
        <v/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0.88588455965525048</v>
      </c>
      <c r="D340" s="113">
        <f t="shared" si="179"/>
        <v>0.88406879103289215</v>
      </c>
      <c r="E340" s="113">
        <f t="shared" si="179"/>
        <v>0.88831533196428003</v>
      </c>
      <c r="F340" s="113">
        <f t="shared" si="179"/>
        <v>0.88689221864090195</v>
      </c>
      <c r="G340" s="113">
        <f t="shared" si="179"/>
        <v>0.87477754857628043</v>
      </c>
      <c r="H340" s="113">
        <f t="shared" si="179"/>
        <v>0.88673737783625295</v>
      </c>
      <c r="I340" s="113">
        <f t="shared" si="179"/>
        <v>0.88649102134509528</v>
      </c>
      <c r="J340" s="113">
        <f t="shared" si="179"/>
        <v>0.88929930074279651</v>
      </c>
      <c r="K340" s="113">
        <f t="shared" si="179"/>
        <v>0.88961953239954927</v>
      </c>
      <c r="L340" s="113">
        <f t="shared" si="179"/>
        <v>0.89025716896234142</v>
      </c>
      <c r="M340" s="113">
        <f t="shared" si="179"/>
        <v>0.8948558176227871</v>
      </c>
      <c r="N340" s="113">
        <f t="shared" si="179"/>
        <v>0.91418246854220686</v>
      </c>
      <c r="O340" s="113">
        <f t="shared" si="179"/>
        <v>0.91249176551978972</v>
      </c>
      <c r="P340" s="113">
        <f t="shared" si="179"/>
        <v>0.92066744725813898</v>
      </c>
      <c r="Q340" s="113">
        <f t="shared" si="179"/>
        <v>0.92980124933611041</v>
      </c>
      <c r="R340" s="113">
        <f t="shared" ref="R340:V340" si="180">IF(R321=0,"",R321/R302)</f>
        <v>0.92609848799783534</v>
      </c>
      <c r="S340" s="113">
        <f t="shared" si="180"/>
        <v>0.92987509410254199</v>
      </c>
      <c r="T340" s="113">
        <f t="shared" si="180"/>
        <v>0.93881689213525865</v>
      </c>
      <c r="U340" s="113">
        <f t="shared" si="180"/>
        <v>0.94730932001578849</v>
      </c>
      <c r="V340" s="113">
        <f t="shared" si="180"/>
        <v>0.95326078103164147</v>
      </c>
      <c r="W340" s="113">
        <f t="shared" ref="W340:Y340" si="181">IF(W321=0,"",W321/W302)</f>
        <v>0.94660423871186461</v>
      </c>
      <c r="X340" s="113">
        <f t="shared" si="181"/>
        <v>0.94925508745603504</v>
      </c>
      <c r="Y340" s="113">
        <f t="shared" si="181"/>
        <v>0.96059766385326339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0.60689210499750512</v>
      </c>
      <c r="D341" s="111">
        <f t="shared" si="182"/>
        <v>0.60843080568846009</v>
      </c>
      <c r="E341" s="111">
        <f t="shared" si="182"/>
        <v>0.61011530185696039</v>
      </c>
      <c r="F341" s="111">
        <f t="shared" si="182"/>
        <v>0.6118201222770806</v>
      </c>
      <c r="G341" s="111">
        <f t="shared" si="182"/>
        <v>0.61366034939823799</v>
      </c>
      <c r="H341" s="111">
        <f t="shared" si="182"/>
        <v>0.61562299288165312</v>
      </c>
      <c r="I341" s="111">
        <f t="shared" si="182"/>
        <v>0.61773789911583554</v>
      </c>
      <c r="J341" s="111">
        <f t="shared" si="182"/>
        <v>0.6201247430759137</v>
      </c>
      <c r="K341" s="111">
        <f t="shared" si="182"/>
        <v>0.62288924737915252</v>
      </c>
      <c r="L341" s="111">
        <f t="shared" si="182"/>
        <v>0.62606776139293674</v>
      </c>
      <c r="M341" s="111">
        <f t="shared" si="182"/>
        <v>0.6321104993675839</v>
      </c>
      <c r="N341" s="111">
        <f t="shared" si="182"/>
        <v>0.64207443006660325</v>
      </c>
      <c r="O341" s="111">
        <f t="shared" si="182"/>
        <v>0.657268129159294</v>
      </c>
      <c r="P341" s="111">
        <f t="shared" si="182"/>
        <v>0.67697125904218847</v>
      </c>
      <c r="Q341" s="111">
        <f t="shared" si="182"/>
        <v>0.69598058735165402</v>
      </c>
      <c r="R341" s="111">
        <f t="shared" ref="R341:V341" si="183">IF(R322=0,"",R322/R303)</f>
        <v>0.70884494793074526</v>
      </c>
      <c r="S341" s="111">
        <f t="shared" si="183"/>
        <v>0.72130829591943391</v>
      </c>
      <c r="T341" s="111">
        <f t="shared" si="183"/>
        <v>0.73367492166105885</v>
      </c>
      <c r="U341" s="111">
        <f t="shared" si="183"/>
        <v>0.74606914342536401</v>
      </c>
      <c r="V341" s="111">
        <f t="shared" si="183"/>
        <v>0.75824502956097783</v>
      </c>
      <c r="W341" s="111">
        <f t="shared" ref="W341:Y341" si="184">IF(W322=0,"",W322/W303)</f>
        <v>0.76936565293589798</v>
      </c>
      <c r="X341" s="111">
        <f t="shared" si="184"/>
        <v>0.78109834793433941</v>
      </c>
      <c r="Y341" s="111">
        <f t="shared" si="184"/>
        <v>0.79204423925320055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0.74331201698706784</v>
      </c>
      <c r="D343" s="124">
        <f t="shared" si="188"/>
        <v>0.74684474984917126</v>
      </c>
      <c r="E343" s="124">
        <f t="shared" si="188"/>
        <v>0.74685387538430792</v>
      </c>
      <c r="F343" s="124">
        <f t="shared" si="188"/>
        <v>0.7473269437382295</v>
      </c>
      <c r="G343" s="124">
        <f t="shared" si="188"/>
        <v>0.74755851766531511</v>
      </c>
      <c r="H343" s="124">
        <f t="shared" si="188"/>
        <v>0.74805350489467104</v>
      </c>
      <c r="I343" s="124">
        <f t="shared" si="188"/>
        <v>0.74813273399683267</v>
      </c>
      <c r="J343" s="124">
        <f t="shared" si="188"/>
        <v>0.75049310316983497</v>
      </c>
      <c r="K343" s="124">
        <f t="shared" si="188"/>
        <v>0.75519294475245968</v>
      </c>
      <c r="L343" s="124">
        <f t="shared" si="188"/>
        <v>0.7549291495076268</v>
      </c>
      <c r="M343" s="124">
        <f t="shared" si="188"/>
        <v>0.7551727840121869</v>
      </c>
      <c r="N343" s="124">
        <f t="shared" si="188"/>
        <v>0.76603775115513617</v>
      </c>
      <c r="O343" s="124">
        <f t="shared" si="188"/>
        <v>0.73903676123689166</v>
      </c>
      <c r="P343" s="124">
        <f t="shared" si="188"/>
        <v>0.74433153076144143</v>
      </c>
      <c r="Q343" s="124">
        <f t="shared" si="188"/>
        <v>0.79431378300535393</v>
      </c>
      <c r="R343" s="124">
        <f t="shared" ref="R343:V343" si="189">IF(R324=0,"",R324/R305)</f>
        <v>0.78010292309789853</v>
      </c>
      <c r="S343" s="124">
        <f t="shared" si="189"/>
        <v>0.77794600372583633</v>
      </c>
      <c r="T343" s="124">
        <f t="shared" si="189"/>
        <v>0.75834048544690191</v>
      </c>
      <c r="U343" s="124">
        <f t="shared" si="189"/>
        <v>0.76617066216780827</v>
      </c>
      <c r="V343" s="124">
        <f t="shared" si="189"/>
        <v>0.78646076927690467</v>
      </c>
      <c r="W343" s="124">
        <f t="shared" ref="W343:Y343" si="190">IF(W324=0,"",W324/W305)</f>
        <v>0.81043759395034287</v>
      </c>
      <c r="X343" s="124">
        <f t="shared" si="190"/>
        <v>0.83358502879542606</v>
      </c>
      <c r="Y343" s="124">
        <f t="shared" si="190"/>
        <v>0.83065696076992179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0.58497922981990835</v>
      </c>
      <c r="D344" s="111">
        <f t="shared" si="191"/>
        <v>0.58548742831898348</v>
      </c>
      <c r="E344" s="111">
        <f t="shared" si="191"/>
        <v>0.58599567259586882</v>
      </c>
      <c r="F344" s="111">
        <f t="shared" si="191"/>
        <v>0.58650392311518251</v>
      </c>
      <c r="G344" s="111">
        <f t="shared" si="191"/>
        <v>0.58701221579316654</v>
      </c>
      <c r="H344" s="111">
        <f t="shared" si="191"/>
        <v>0.58752054623413019</v>
      </c>
      <c r="I344" s="111">
        <f t="shared" si="191"/>
        <v>0.58802892328783607</v>
      </c>
      <c r="J344" s="111">
        <f t="shared" si="191"/>
        <v>0.58853738320864013</v>
      </c>
      <c r="K344" s="111">
        <f t="shared" si="191"/>
        <v>0.58904595682227989</v>
      </c>
      <c r="L344" s="111">
        <f t="shared" si="191"/>
        <v>0.58955465237590376</v>
      </c>
      <c r="M344" s="111">
        <f t="shared" si="191"/>
        <v>0.5899409776157164</v>
      </c>
      <c r="N344" s="111">
        <f t="shared" si="191"/>
        <v>0.59015691525266201</v>
      </c>
      <c r="O344" s="111">
        <f t="shared" si="191"/>
        <v>0.59028597550585449</v>
      </c>
      <c r="P344" s="111">
        <f t="shared" si="191"/>
        <v>0.59064609680713598</v>
      </c>
      <c r="Q344" s="111" t="str">
        <f t="shared" si="191"/>
        <v/>
      </c>
      <c r="R344" s="111">
        <f t="shared" ref="R344:V344" si="192">IF(R325=0,"",R325/R306)</f>
        <v>0.5959621079785834</v>
      </c>
      <c r="S344" s="111">
        <f t="shared" si="192"/>
        <v>0.60139330208199626</v>
      </c>
      <c r="T344" s="111">
        <f t="shared" si="192"/>
        <v>0.60735238691668714</v>
      </c>
      <c r="U344" s="111">
        <f t="shared" si="192"/>
        <v>0.61278629245981275</v>
      </c>
      <c r="V344" s="111">
        <f t="shared" si="192"/>
        <v>0.61664194868852151</v>
      </c>
      <c r="W344" s="111">
        <f t="shared" ref="W344:Y344" si="193">IF(W325=0,"",W325/W306)</f>
        <v>0.61849500634580956</v>
      </c>
      <c r="X344" s="111">
        <f t="shared" si="193"/>
        <v>0.61888781237264556</v>
      </c>
      <c r="Y344" s="111">
        <f t="shared" si="193"/>
        <v>0.61892709297532922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0.75022114548330698</v>
      </c>
      <c r="D345" s="45">
        <f t="shared" si="194"/>
        <v>0.75158196884376127</v>
      </c>
      <c r="E345" s="45">
        <f t="shared" si="194"/>
        <v>0.7530069553404608</v>
      </c>
      <c r="F345" s="45">
        <f t="shared" si="194"/>
        <v>0.75444069135573943</v>
      </c>
      <c r="G345" s="45">
        <f t="shared" si="194"/>
        <v>0.75593351784548568</v>
      </c>
      <c r="H345" s="45">
        <f t="shared" si="194"/>
        <v>0.75747927371757529</v>
      </c>
      <c r="I345" s="45">
        <f t="shared" si="194"/>
        <v>0.75909036298501009</v>
      </c>
      <c r="J345" s="45">
        <f t="shared" si="194"/>
        <v>0.76081760051083669</v>
      </c>
      <c r="K345" s="45">
        <f t="shared" si="194"/>
        <v>0.762704192294543</v>
      </c>
      <c r="L345" s="45">
        <f t="shared" si="194"/>
        <v>0.76476169771234814</v>
      </c>
      <c r="M345" s="45">
        <f t="shared" si="194"/>
        <v>0.76770347579707165</v>
      </c>
      <c r="N345" s="45">
        <f t="shared" si="194"/>
        <v>0.77173261308528851</v>
      </c>
      <c r="O345" s="45">
        <f t="shared" si="194"/>
        <v>0.77733069613101724</v>
      </c>
      <c r="P345" s="45">
        <f t="shared" si="194"/>
        <v>0.78473392833053057</v>
      </c>
      <c r="Q345" s="45">
        <f t="shared" si="194"/>
        <v>0.79431378300535393</v>
      </c>
      <c r="R345" s="45">
        <f t="shared" ref="R345:V345" si="195">IF(R326=0,"",R326/R307)</f>
        <v>0.80734967483087527</v>
      </c>
      <c r="S345" s="45">
        <f t="shared" si="195"/>
        <v>0.82366183094876899</v>
      </c>
      <c r="T345" s="45">
        <f t="shared" si="195"/>
        <v>0.84122276277639785</v>
      </c>
      <c r="U345" s="45">
        <f t="shared" si="195"/>
        <v>0.85800498173117312</v>
      </c>
      <c r="V345" s="45">
        <f t="shared" si="195"/>
        <v>0.871980999230483</v>
      </c>
      <c r="W345" s="45">
        <f t="shared" ref="W345:Y345" si="196">IF(W326=0,"",W326/W307)</f>
        <v>0.88244637321493946</v>
      </c>
      <c r="X345" s="45">
        <f t="shared" si="196"/>
        <v>0.89018880975433778</v>
      </c>
      <c r="Y345" s="45">
        <f t="shared" si="196"/>
        <v>0.8970547701484648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246.32964468972727</v>
      </c>
      <c r="D347" s="117">
        <f t="shared" si="197"/>
        <v>244.88262523833993</v>
      </c>
      <c r="E347" s="117">
        <f t="shared" si="197"/>
        <v>272.98023322114051</v>
      </c>
      <c r="F347" s="117">
        <f t="shared" si="197"/>
        <v>351.53247181741085</v>
      </c>
      <c r="G347" s="117">
        <f t="shared" si="197"/>
        <v>132.97966139709487</v>
      </c>
      <c r="H347" s="117">
        <f t="shared" si="197"/>
        <v>90.605675898874651</v>
      </c>
      <c r="I347" s="117">
        <f t="shared" si="197"/>
        <v>93.116671614893974</v>
      </c>
      <c r="J347" s="117">
        <f t="shared" si="197"/>
        <v>161.91429086229942</v>
      </c>
      <c r="K347" s="117">
        <f t="shared" si="197"/>
        <v>145.37878978373323</v>
      </c>
      <c r="L347" s="117">
        <f t="shared" si="197"/>
        <v>93.98028901411972</v>
      </c>
      <c r="M347" s="117">
        <f t="shared" si="197"/>
        <v>90.75354780530202</v>
      </c>
      <c r="N347" s="117">
        <f t="shared" si="197"/>
        <v>87.941287938762727</v>
      </c>
      <c r="O347" s="117">
        <f t="shared" si="197"/>
        <v>93.440789399328551</v>
      </c>
      <c r="P347" s="117">
        <f t="shared" si="197"/>
        <v>62.625671597502155</v>
      </c>
      <c r="Q347" s="117">
        <f t="shared" si="197"/>
        <v>1.68152706918138E-3</v>
      </c>
      <c r="R347" s="117">
        <f t="shared" ref="R347:V347" si="198">R348+R351+R353+R362</f>
        <v>39.903823738712454</v>
      </c>
      <c r="S347" s="117">
        <f t="shared" si="198"/>
        <v>78.09786302170852</v>
      </c>
      <c r="T347" s="117">
        <f t="shared" si="198"/>
        <v>62.218940712384537</v>
      </c>
      <c r="U347" s="117">
        <f t="shared" si="198"/>
        <v>99.198726927531737</v>
      </c>
      <c r="V347" s="117">
        <f t="shared" si="198"/>
        <v>94.129806247039767</v>
      </c>
      <c r="W347" s="117">
        <f t="shared" ref="W347:Y347" si="199">W348+W351+W353+W362</f>
        <v>50.902540483431885</v>
      </c>
      <c r="X347" s="117">
        <f t="shared" si="199"/>
        <v>25.954045989732151</v>
      </c>
      <c r="Y347" s="117">
        <f t="shared" si="199"/>
        <v>23.646386685803062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244.9924202157078</v>
      </c>
      <c r="D348" s="122">
        <f t="shared" si="200"/>
        <v>243.65045907684092</v>
      </c>
      <c r="E348" s="122">
        <f t="shared" si="200"/>
        <v>271.6324404681306</v>
      </c>
      <c r="F348" s="122">
        <f t="shared" si="200"/>
        <v>350.11097503021887</v>
      </c>
      <c r="G348" s="122">
        <f t="shared" si="200"/>
        <v>132.4437017290619</v>
      </c>
      <c r="H348" s="122">
        <f t="shared" si="200"/>
        <v>90.264786791892149</v>
      </c>
      <c r="I348" s="122">
        <f t="shared" si="200"/>
        <v>92.677922301259201</v>
      </c>
      <c r="J348" s="122">
        <f t="shared" si="200"/>
        <v>158.66796893359702</v>
      </c>
      <c r="K348" s="122">
        <f t="shared" si="200"/>
        <v>143.34939789826589</v>
      </c>
      <c r="L348" s="122">
        <f t="shared" si="200"/>
        <v>91.895460098361369</v>
      </c>
      <c r="M348" s="122">
        <f t="shared" si="200"/>
        <v>88.532786853528009</v>
      </c>
      <c r="N348" s="122">
        <f t="shared" si="200"/>
        <v>85.285440061580601</v>
      </c>
      <c r="O348" s="122">
        <f t="shared" si="200"/>
        <v>87.505398355080843</v>
      </c>
      <c r="P348" s="122">
        <f t="shared" si="200"/>
        <v>60.226455871053226</v>
      </c>
      <c r="Q348" s="122">
        <f t="shared" si="200"/>
        <v>1.68152706918138E-3</v>
      </c>
      <c r="R348" s="122">
        <f t="shared" ref="R348:V348" si="201">SUM(R349:R350)</f>
        <v>39.027732011659126</v>
      </c>
      <c r="S348" s="122">
        <f t="shared" si="201"/>
        <v>75.260650424016859</v>
      </c>
      <c r="T348" s="122">
        <f t="shared" si="201"/>
        <v>58.251752499967139</v>
      </c>
      <c r="U348" s="122">
        <f t="shared" si="201"/>
        <v>92.15982853610943</v>
      </c>
      <c r="V348" s="122">
        <f t="shared" si="201"/>
        <v>87.064423300798694</v>
      </c>
      <c r="W348" s="122">
        <f t="shared" ref="W348:Y348" si="202">SUM(W349:W350)</f>
        <v>46.177230968079655</v>
      </c>
      <c r="X348" s="122">
        <f t="shared" si="202"/>
        <v>23.220463409158178</v>
      </c>
      <c r="Y348" s="122">
        <f t="shared" si="202"/>
        <v>19.342515350190265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244.9924202157078</v>
      </c>
      <c r="D349" s="98">
        <v>243.65045907684092</v>
      </c>
      <c r="E349" s="98">
        <v>271.6324404681306</v>
      </c>
      <c r="F349" s="98">
        <v>350.11097503021887</v>
      </c>
      <c r="G349" s="98">
        <v>132.4437017290619</v>
      </c>
      <c r="H349" s="98">
        <v>90.264786791892149</v>
      </c>
      <c r="I349" s="98">
        <v>92.677922301259201</v>
      </c>
      <c r="J349" s="98">
        <v>158.66796893359702</v>
      </c>
      <c r="K349" s="98">
        <v>143.34939789826589</v>
      </c>
      <c r="L349" s="98">
        <v>91.895460098361369</v>
      </c>
      <c r="M349" s="98">
        <v>88.532786853528009</v>
      </c>
      <c r="N349" s="98">
        <v>85.285440061580601</v>
      </c>
      <c r="O349" s="98">
        <v>87.505398355080843</v>
      </c>
      <c r="P349" s="98">
        <v>60.226455871053226</v>
      </c>
      <c r="Q349" s="98">
        <v>1.68152706918138E-3</v>
      </c>
      <c r="R349" s="98">
        <v>39.027732011659126</v>
      </c>
      <c r="S349" s="98">
        <v>75.260650424016859</v>
      </c>
      <c r="T349" s="98">
        <v>58.251752499967139</v>
      </c>
      <c r="U349" s="98">
        <v>92.15982853610943</v>
      </c>
      <c r="V349" s="98">
        <v>87.064423300798694</v>
      </c>
      <c r="W349" s="98">
        <v>46.177230968079655</v>
      </c>
      <c r="X349" s="98">
        <v>23.220463409158178</v>
      </c>
      <c r="Y349" s="98">
        <v>19.342515350190265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0.7716662427628822</v>
      </c>
      <c r="D353" s="122">
        <v>0.81610362665563274</v>
      </c>
      <c r="E353" s="122">
        <v>0.85322203820182496</v>
      </c>
      <c r="F353" s="122">
        <v>0.57927762780301373</v>
      </c>
      <c r="G353" s="122">
        <v>0.18777845876171831</v>
      </c>
      <c r="H353" s="122">
        <v>6.8331909076145905E-2</v>
      </c>
      <c r="I353" s="122">
        <v>0.10635448536347386</v>
      </c>
      <c r="J353" s="122">
        <v>2.7082078061251353</v>
      </c>
      <c r="K353" s="122">
        <v>1.6022689527997325</v>
      </c>
      <c r="L353" s="122">
        <v>1.7160901952977401</v>
      </c>
      <c r="M353" s="122">
        <v>1.919570297865427</v>
      </c>
      <c r="N353" s="122">
        <v>2.4945162358807234</v>
      </c>
      <c r="O353" s="122">
        <v>3.245154509778966</v>
      </c>
      <c r="P353" s="122">
        <v>0.47744525119484932</v>
      </c>
      <c r="Q353" s="122">
        <v>0</v>
      </c>
      <c r="R353" s="122">
        <v>0.29149514650527231</v>
      </c>
      <c r="S353" s="122">
        <v>1.087056090236566</v>
      </c>
      <c r="T353" s="122">
        <v>0.99882334109431659</v>
      </c>
      <c r="U353" s="122">
        <v>2.4284661266460592</v>
      </c>
      <c r="V353" s="122">
        <v>3.1672408818009576</v>
      </c>
      <c r="W353" s="122">
        <v>2.8613596965505104</v>
      </c>
      <c r="X353" s="122">
        <v>2.1167126989012948</v>
      </c>
      <c r="Y353" s="122">
        <v>3.5606829275843834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0.76824183378879862</v>
      </c>
      <c r="D354" s="98">
        <v>0.81610362665563274</v>
      </c>
      <c r="E354" s="98">
        <v>0.84928085054876401</v>
      </c>
      <c r="F354" s="98">
        <v>0.57927762780301373</v>
      </c>
      <c r="G354" s="98">
        <v>0.18777845876171831</v>
      </c>
      <c r="H354" s="98">
        <v>6.8331909076145905E-2</v>
      </c>
      <c r="I354" s="98">
        <v>0.10499073760074192</v>
      </c>
      <c r="J354" s="98">
        <v>2.6860861662904116</v>
      </c>
      <c r="K354" s="98">
        <v>1.6007351734576545</v>
      </c>
      <c r="L354" s="98">
        <v>1.7107638115827553</v>
      </c>
      <c r="M354" s="98">
        <v>1.9123862030064163</v>
      </c>
      <c r="N354" s="98">
        <v>2.4859068804102633</v>
      </c>
      <c r="O354" s="98">
        <v>3.245154509778966</v>
      </c>
      <c r="P354" s="98">
        <v>0.47744525119484932</v>
      </c>
      <c r="Q354" s="98">
        <v>0</v>
      </c>
      <c r="R354" s="98">
        <v>0.29149514650527231</v>
      </c>
      <c r="S354" s="98">
        <v>1.087056090236566</v>
      </c>
      <c r="T354" s="98">
        <v>0.99278726968369901</v>
      </c>
      <c r="U354" s="98">
        <v>2.414263778669548</v>
      </c>
      <c r="V354" s="98">
        <v>3.1591355257126117</v>
      </c>
      <c r="W354" s="98">
        <v>2.8531495953617827</v>
      </c>
      <c r="X354" s="98">
        <v>2.0929079022176578</v>
      </c>
      <c r="Y354" s="98">
        <v>3.5337470942827509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3.4244089740835403E-3</v>
      </c>
      <c r="D355" s="98">
        <v>0</v>
      </c>
      <c r="E355" s="98">
        <v>3.9411876530609756E-3</v>
      </c>
      <c r="F355" s="98">
        <v>0</v>
      </c>
      <c r="G355" s="98">
        <v>0</v>
      </c>
      <c r="H355" s="98">
        <v>0</v>
      </c>
      <c r="I355" s="98">
        <v>1.3637477627319388E-3</v>
      </c>
      <c r="J355" s="98">
        <v>2.212163983472356E-2</v>
      </c>
      <c r="K355" s="98">
        <v>1.5337793420780719E-3</v>
      </c>
      <c r="L355" s="98">
        <v>5.3263837149849433E-3</v>
      </c>
      <c r="M355" s="98">
        <v>7.1840948590106363E-3</v>
      </c>
      <c r="N355" s="98">
        <v>8.6093554704598455E-3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6.0360714106175804E-3</v>
      </c>
      <c r="U355" s="98">
        <v>1.420234797651119E-2</v>
      </c>
      <c r="V355" s="98">
        <v>8.1053560883460815E-3</v>
      </c>
      <c r="W355" s="98">
        <v>8.2101011887277028E-3</v>
      </c>
      <c r="X355" s="98">
        <v>2.3804796683637046E-2</v>
      </c>
      <c r="Y355" s="98">
        <v>2.6935833301632708E-2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3.4244089740835403E-3</v>
      </c>
      <c r="D356" s="101">
        <v>0</v>
      </c>
      <c r="E356" s="101">
        <v>3.9411876530609756E-3</v>
      </c>
      <c r="F356" s="101">
        <v>0</v>
      </c>
      <c r="G356" s="101">
        <v>0</v>
      </c>
      <c r="H356" s="101">
        <v>0</v>
      </c>
      <c r="I356" s="101">
        <v>1.3637477627319388E-3</v>
      </c>
      <c r="J356" s="101">
        <v>2.212163983472356E-2</v>
      </c>
      <c r="K356" s="101">
        <v>1.5337793420780719E-3</v>
      </c>
      <c r="L356" s="101">
        <v>5.3263837149849433E-3</v>
      </c>
      <c r="M356" s="101">
        <v>7.1840948590106363E-3</v>
      </c>
      <c r="N356" s="101">
        <v>8.6093554704598455E-3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6.0360714106175804E-3</v>
      </c>
      <c r="U356" s="101">
        <v>1.420234797651119E-2</v>
      </c>
      <c r="V356" s="101">
        <v>8.1053560883460815E-3</v>
      </c>
      <c r="W356" s="101">
        <v>8.2101011887277028E-3</v>
      </c>
      <c r="X356" s="101">
        <v>2.3804796683637046E-2</v>
      </c>
      <c r="Y356" s="101">
        <v>2.6935833301632708E-2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0.56555823125660509</v>
      </c>
      <c r="D362" s="122">
        <v>0.4160625348433753</v>
      </c>
      <c r="E362" s="122">
        <v>0.49457071480809633</v>
      </c>
      <c r="F362" s="122">
        <v>0.84221915938894809</v>
      </c>
      <c r="G362" s="122">
        <v>0.34818120927124491</v>
      </c>
      <c r="H362" s="122">
        <v>0.27255719790634891</v>
      </c>
      <c r="I362" s="122">
        <v>0.33239482827130007</v>
      </c>
      <c r="J362" s="122">
        <v>0.53811412257727176</v>
      </c>
      <c r="K362" s="122">
        <v>0.42712293266760981</v>
      </c>
      <c r="L362" s="122">
        <v>0.3687387204606114</v>
      </c>
      <c r="M362" s="122">
        <v>0.30119065390857369</v>
      </c>
      <c r="N362" s="122">
        <v>0.16133164130140454</v>
      </c>
      <c r="O362" s="122">
        <v>2.6902365344687396</v>
      </c>
      <c r="P362" s="122">
        <v>1.9217704752540792</v>
      </c>
      <c r="Q362" s="122">
        <v>0</v>
      </c>
      <c r="R362" s="122">
        <v>0.58459658054805619</v>
      </c>
      <c r="S362" s="122">
        <v>1.7501565074550822</v>
      </c>
      <c r="T362" s="122">
        <v>2.9683648713230806</v>
      </c>
      <c r="U362" s="122">
        <v>4.6104322647762528</v>
      </c>
      <c r="V362" s="122">
        <v>3.8981420644401021</v>
      </c>
      <c r="W362" s="122">
        <v>1.8639498188017232</v>
      </c>
      <c r="X362" s="122">
        <v>0.61686988167267887</v>
      </c>
      <c r="Y362" s="122">
        <v>0.74318840802841213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0.56555823125660509</v>
      </c>
      <c r="D363" s="98">
        <v>0.4160625348433753</v>
      </c>
      <c r="E363" s="98">
        <v>0.49457071480809633</v>
      </c>
      <c r="F363" s="98">
        <v>0.84221915938894809</v>
      </c>
      <c r="G363" s="98">
        <v>0.34818120927124491</v>
      </c>
      <c r="H363" s="98">
        <v>0.27255719790634891</v>
      </c>
      <c r="I363" s="98">
        <v>0.33239482827130007</v>
      </c>
      <c r="J363" s="98">
        <v>0.53811412257727176</v>
      </c>
      <c r="K363" s="98">
        <v>0.42712293266760981</v>
      </c>
      <c r="L363" s="98">
        <v>0.3687387204606114</v>
      </c>
      <c r="M363" s="98">
        <v>0.30119065390857369</v>
      </c>
      <c r="N363" s="98">
        <v>0.16133164130140454</v>
      </c>
      <c r="O363" s="98">
        <v>2.6902365344687396</v>
      </c>
      <c r="P363" s="98">
        <v>1.9217704752540792</v>
      </c>
      <c r="Q363" s="98">
        <v>0</v>
      </c>
      <c r="R363" s="98">
        <v>0.58459658054805619</v>
      </c>
      <c r="S363" s="98">
        <v>1.7501565074550822</v>
      </c>
      <c r="T363" s="98">
        <v>2.9683648713230806</v>
      </c>
      <c r="U363" s="98">
        <v>4.6104322647762528</v>
      </c>
      <c r="V363" s="98">
        <v>3.8981420644401021</v>
      </c>
      <c r="W363" s="98">
        <v>1.8639498188017232</v>
      </c>
      <c r="X363" s="98">
        <v>0.61686988167267887</v>
      </c>
      <c r="Y363" s="98">
        <v>0.74318840802841213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11981.46238405829</v>
      </c>
      <c r="D366" s="117">
        <f t="shared" si="204"/>
        <v>12486.463232095091</v>
      </c>
      <c r="E366" s="117">
        <f t="shared" si="204"/>
        <v>14291.394797272229</v>
      </c>
      <c r="F366" s="117">
        <f t="shared" si="204"/>
        <v>13567.182527264165</v>
      </c>
      <c r="G366" s="117">
        <f t="shared" si="204"/>
        <v>14112.231599538882</v>
      </c>
      <c r="H366" s="117">
        <f t="shared" si="204"/>
        <v>14246.1339268716</v>
      </c>
      <c r="I366" s="117">
        <f t="shared" si="204"/>
        <v>13098.836825067312</v>
      </c>
      <c r="J366" s="117">
        <f t="shared" si="204"/>
        <v>13011.302437492339</v>
      </c>
      <c r="K366" s="117">
        <f t="shared" si="204"/>
        <v>11862.313842799991</v>
      </c>
      <c r="L366" s="117">
        <f t="shared" si="204"/>
        <v>11108.291548206709</v>
      </c>
      <c r="M366" s="117">
        <f t="shared" si="204"/>
        <v>14615.143456145619</v>
      </c>
      <c r="N366" s="117">
        <f t="shared" si="204"/>
        <v>12029.23451854958</v>
      </c>
      <c r="O366" s="117">
        <f t="shared" si="204"/>
        <v>6770.1732360178748</v>
      </c>
      <c r="P366" s="117">
        <f t="shared" si="204"/>
        <v>6612.330937159395</v>
      </c>
      <c r="Q366" s="117">
        <f t="shared" si="204"/>
        <v>8396.6571487696729</v>
      </c>
      <c r="R366" s="117">
        <f t="shared" ref="R366:V366" si="205">R367+R370+R372+R381</f>
        <v>8064.9064297332625</v>
      </c>
      <c r="S366" s="117">
        <f t="shared" si="205"/>
        <v>8212.4936189073924</v>
      </c>
      <c r="T366" s="117">
        <f t="shared" si="205"/>
        <v>7111.5114926455972</v>
      </c>
      <c r="U366" s="117">
        <f t="shared" si="205"/>
        <v>7671.8926132428705</v>
      </c>
      <c r="V366" s="117">
        <f t="shared" si="205"/>
        <v>8340.4341237945537</v>
      </c>
      <c r="W366" s="117">
        <f t="shared" ref="W366:Y366" si="206">W367+W370+W372+W381</f>
        <v>7442.9406532324483</v>
      </c>
      <c r="X366" s="117">
        <f t="shared" si="206"/>
        <v>8298.1287124801147</v>
      </c>
      <c r="Y366" s="117">
        <f t="shared" si="206"/>
        <v>6773.9265009835599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9860.4189451603033</v>
      </c>
      <c r="D367" s="122">
        <f t="shared" si="207"/>
        <v>10247.215729726448</v>
      </c>
      <c r="E367" s="122">
        <f t="shared" si="207"/>
        <v>12016.528021289621</v>
      </c>
      <c r="F367" s="122">
        <f t="shared" si="207"/>
        <v>11244.055907070138</v>
      </c>
      <c r="G367" s="122">
        <f t="shared" si="207"/>
        <v>11773.77532816424</v>
      </c>
      <c r="H367" s="122">
        <f t="shared" si="207"/>
        <v>11822.467517974821</v>
      </c>
      <c r="I367" s="122">
        <f t="shared" si="207"/>
        <v>10984.683472442259</v>
      </c>
      <c r="J367" s="122">
        <f t="shared" si="207"/>
        <v>10845.547036534224</v>
      </c>
      <c r="K367" s="122">
        <f t="shared" si="207"/>
        <v>9327.5605395776183</v>
      </c>
      <c r="L367" s="122">
        <f t="shared" si="207"/>
        <v>8587.9358540233843</v>
      </c>
      <c r="M367" s="122">
        <f t="shared" si="207"/>
        <v>12085.961965767878</v>
      </c>
      <c r="N367" s="122">
        <f t="shared" si="207"/>
        <v>9260.3004386861048</v>
      </c>
      <c r="O367" s="122">
        <f t="shared" si="207"/>
        <v>4349.9582018499468</v>
      </c>
      <c r="P367" s="122">
        <f t="shared" si="207"/>
        <v>4292.4920227293087</v>
      </c>
      <c r="Q367" s="122">
        <f t="shared" si="207"/>
        <v>6384.971056835976</v>
      </c>
      <c r="R367" s="122">
        <f t="shared" ref="R367:V367" si="208">SUM(R368:R369)</f>
        <v>5569.5174758217918</v>
      </c>
      <c r="S367" s="122">
        <f t="shared" si="208"/>
        <v>5684.1488096711419</v>
      </c>
      <c r="T367" s="122">
        <f t="shared" si="208"/>
        <v>4756.3637999122066</v>
      </c>
      <c r="U367" s="122">
        <f t="shared" si="208"/>
        <v>5238.070605457413</v>
      </c>
      <c r="V367" s="122">
        <f t="shared" si="208"/>
        <v>5810.2116970068473</v>
      </c>
      <c r="W367" s="122">
        <f t="shared" ref="W367:Y367" si="209">SUM(W368:W369)</f>
        <v>4909.4070432051785</v>
      </c>
      <c r="X367" s="122">
        <f t="shared" si="209"/>
        <v>5645.119463946211</v>
      </c>
      <c r="Y367" s="122">
        <f t="shared" si="209"/>
        <v>3746.9132232983734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9756.325464845173</v>
      </c>
      <c r="D368" s="98">
        <v>10134.754042142267</v>
      </c>
      <c r="E368" s="98">
        <v>11890.882266705321</v>
      </c>
      <c r="F368" s="98">
        <v>11117.649234632767</v>
      </c>
      <c r="G368" s="98">
        <v>11641.895622419399</v>
      </c>
      <c r="H368" s="98">
        <v>11691.991171938029</v>
      </c>
      <c r="I368" s="98">
        <v>10869.683457690018</v>
      </c>
      <c r="J368" s="98">
        <v>10730.352267879281</v>
      </c>
      <c r="K368" s="98">
        <v>9222.3858752550568</v>
      </c>
      <c r="L368" s="98">
        <v>8495.136672781824</v>
      </c>
      <c r="M368" s="98">
        <v>11952.382222173233</v>
      </c>
      <c r="N368" s="98">
        <v>9165.5765787852361</v>
      </c>
      <c r="O368" s="98">
        <v>4298.601350649129</v>
      </c>
      <c r="P368" s="98">
        <v>4237.3531966446099</v>
      </c>
      <c r="Q368" s="98">
        <v>6304.0755120845433</v>
      </c>
      <c r="R368" s="98">
        <v>5498.2541571000256</v>
      </c>
      <c r="S368" s="98">
        <v>5611.2435313047326</v>
      </c>
      <c r="T368" s="98">
        <v>4695.4513125264157</v>
      </c>
      <c r="U368" s="98">
        <v>5171.1401078222152</v>
      </c>
      <c r="V368" s="98">
        <v>5735.9659262223213</v>
      </c>
      <c r="W368" s="98">
        <v>4846.5574726462937</v>
      </c>
      <c r="X368" s="98">
        <v>5572.7375329375918</v>
      </c>
      <c r="Y368" s="98">
        <v>3698.7726351155657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104.09348031513026</v>
      </c>
      <c r="D369" s="98">
        <v>112.4616875841796</v>
      </c>
      <c r="E369" s="98">
        <v>125.64575458429957</v>
      </c>
      <c r="F369" s="98">
        <v>126.40667243737167</v>
      </c>
      <c r="G369" s="98">
        <v>131.87970574484058</v>
      </c>
      <c r="H369" s="98">
        <v>130.47634603679253</v>
      </c>
      <c r="I369" s="98">
        <v>115.00001475223979</v>
      </c>
      <c r="J369" s="98">
        <v>115.19476865494291</v>
      </c>
      <c r="K369" s="98">
        <v>105.17466432256147</v>
      </c>
      <c r="L369" s="98">
        <v>92.799181241559907</v>
      </c>
      <c r="M369" s="98">
        <v>133.57974359464515</v>
      </c>
      <c r="N369" s="98">
        <v>94.723859900868121</v>
      </c>
      <c r="O369" s="98">
        <v>51.356851200818198</v>
      </c>
      <c r="P369" s="98">
        <v>55.138826084698692</v>
      </c>
      <c r="Q369" s="98">
        <v>80.895544751432766</v>
      </c>
      <c r="R369" s="98">
        <v>71.263318721766026</v>
      </c>
      <c r="S369" s="98">
        <v>72.905278366409576</v>
      </c>
      <c r="T369" s="98">
        <v>60.912487385790968</v>
      </c>
      <c r="U369" s="98">
        <v>66.930497635197497</v>
      </c>
      <c r="V369" s="98">
        <v>74.245770784526357</v>
      </c>
      <c r="W369" s="98">
        <v>62.849570558884913</v>
      </c>
      <c r="X369" s="98">
        <v>72.381931008619574</v>
      </c>
      <c r="Y369" s="98">
        <v>48.140588182807804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146.26928017788759</v>
      </c>
      <c r="D370" s="122">
        <f t="shared" si="210"/>
        <v>86.755964536029666</v>
      </c>
      <c r="E370" s="122">
        <f t="shared" si="210"/>
        <v>214.08938680552728</v>
      </c>
      <c r="F370" s="122">
        <f t="shared" si="210"/>
        <v>94.642197605239758</v>
      </c>
      <c r="G370" s="122">
        <f t="shared" si="210"/>
        <v>221.51408984922605</v>
      </c>
      <c r="H370" s="122">
        <f t="shared" si="210"/>
        <v>274.02998547372164</v>
      </c>
      <c r="I370" s="122">
        <f t="shared" si="210"/>
        <v>157.92155724351278</v>
      </c>
      <c r="J370" s="122">
        <f t="shared" si="210"/>
        <v>34.140158566909349</v>
      </c>
      <c r="K370" s="122">
        <f t="shared" si="210"/>
        <v>167.14292305337293</v>
      </c>
      <c r="L370" s="122">
        <f t="shared" si="210"/>
        <v>236.44299085944002</v>
      </c>
      <c r="M370" s="122">
        <f t="shared" si="210"/>
        <v>226.56926737401838</v>
      </c>
      <c r="N370" s="122">
        <f t="shared" si="210"/>
        <v>586.32959339755962</v>
      </c>
      <c r="O370" s="122">
        <f t="shared" si="210"/>
        <v>157.7075426483926</v>
      </c>
      <c r="P370" s="122">
        <f t="shared" si="210"/>
        <v>119.66724394867042</v>
      </c>
      <c r="Q370" s="122">
        <f t="shared" si="210"/>
        <v>0</v>
      </c>
      <c r="R370" s="122">
        <f t="shared" si="210"/>
        <v>271.06877463443806</v>
      </c>
      <c r="S370" s="122">
        <f t="shared" si="210"/>
        <v>320.22809339100036</v>
      </c>
      <c r="T370" s="122">
        <f t="shared" si="210"/>
        <v>188.4118806625159</v>
      </c>
      <c r="U370" s="122">
        <f t="shared" si="210"/>
        <v>192.9644045124557</v>
      </c>
      <c r="V370" s="122">
        <f t="shared" si="210"/>
        <v>219.77844705857731</v>
      </c>
      <c r="W370" s="122">
        <f t="shared" si="210"/>
        <v>196.94043687550209</v>
      </c>
      <c r="X370" s="122">
        <f t="shared" si="210"/>
        <v>237.57812372222148</v>
      </c>
      <c r="Y370" s="122">
        <f t="shared" si="210"/>
        <v>765.97847627350177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146.26928017788759</v>
      </c>
      <c r="D371" s="98">
        <f>RES_hhdet_in_fech!D48</f>
        <v>86.755964536029666</v>
      </c>
      <c r="E371" s="98">
        <f>RES_hhdet_in_fech!E48</f>
        <v>214.08938680552728</v>
      </c>
      <c r="F371" s="98">
        <f>RES_hhdet_in_fech!F48</f>
        <v>94.642197605239758</v>
      </c>
      <c r="G371" s="98">
        <f>RES_hhdet_in_fech!G48</f>
        <v>221.51408984922605</v>
      </c>
      <c r="H371" s="98">
        <f>RES_hhdet_in_fech!H48</f>
        <v>274.02998547372164</v>
      </c>
      <c r="I371" s="98">
        <f>RES_hhdet_in_fech!I48</f>
        <v>157.92155724351278</v>
      </c>
      <c r="J371" s="98">
        <f>RES_hhdet_in_fech!J48</f>
        <v>34.140158566909349</v>
      </c>
      <c r="K371" s="98">
        <f>RES_hhdet_in_fech!K48</f>
        <v>167.14292305337293</v>
      </c>
      <c r="L371" s="98">
        <f>RES_hhdet_in_fech!L48</f>
        <v>236.44299085944002</v>
      </c>
      <c r="M371" s="98">
        <f>RES_hhdet_in_fech!M48</f>
        <v>226.56926737401838</v>
      </c>
      <c r="N371" s="98">
        <f>RES_hhdet_in_fech!N48</f>
        <v>586.32959339755962</v>
      </c>
      <c r="O371" s="98">
        <f>RES_hhdet_in_fech!O48</f>
        <v>157.7075426483926</v>
      </c>
      <c r="P371" s="98">
        <f>RES_hhdet_in_fech!P48</f>
        <v>119.66724394867042</v>
      </c>
      <c r="Q371" s="98">
        <f>RES_hhdet_in_fech!Q48</f>
        <v>0</v>
      </c>
      <c r="R371" s="98">
        <f>RES_hhdet_in_fech!R48</f>
        <v>271.06877463443806</v>
      </c>
      <c r="S371" s="98">
        <f>RES_hhdet_in_fech!S48</f>
        <v>320.22809339100036</v>
      </c>
      <c r="T371" s="98">
        <f>RES_hhdet_in_fech!T48</f>
        <v>188.4118806625159</v>
      </c>
      <c r="U371" s="98">
        <f>RES_hhdet_in_fech!U48</f>
        <v>192.9644045124557</v>
      </c>
      <c r="V371" s="98">
        <f>RES_hhdet_in_fech!V48</f>
        <v>219.77844705857731</v>
      </c>
      <c r="W371" s="98">
        <f>RES_hhdet_in_fech!W48</f>
        <v>196.94043687550209</v>
      </c>
      <c r="X371" s="98">
        <f>RES_hhdet_in_fech!X48</f>
        <v>237.57812372222148</v>
      </c>
      <c r="Y371" s="98">
        <f>RES_hhdet_in_fech!Y48</f>
        <v>765.97847627350177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1342.3368501286272</v>
      </c>
      <c r="D372" s="122">
        <v>1440.0080237384836</v>
      </c>
      <c r="E372" s="122">
        <v>1370.7794777627141</v>
      </c>
      <c r="F372" s="122">
        <v>1487.1410258061162</v>
      </c>
      <c r="G372" s="122">
        <v>1392.1163473476342</v>
      </c>
      <c r="H372" s="122">
        <v>1402.1919612344182</v>
      </c>
      <c r="I372" s="122">
        <v>1241.5985429840352</v>
      </c>
      <c r="J372" s="122">
        <v>1418.5699153242949</v>
      </c>
      <c r="K372" s="122">
        <v>1621.6263864326447</v>
      </c>
      <c r="L372" s="122">
        <v>1570.6854001035604</v>
      </c>
      <c r="M372" s="122">
        <v>1625.2601130003338</v>
      </c>
      <c r="N372" s="122">
        <v>1533.4309058853644</v>
      </c>
      <c r="O372" s="122">
        <v>1504.5758914819282</v>
      </c>
      <c r="P372" s="122">
        <v>1437.4822777359775</v>
      </c>
      <c r="Q372" s="122">
        <v>1307.0185123679221</v>
      </c>
      <c r="R372" s="122">
        <v>1474.0323163992639</v>
      </c>
      <c r="S372" s="122">
        <v>1463.1676124934902</v>
      </c>
      <c r="T372" s="122">
        <v>1373.9559279081082</v>
      </c>
      <c r="U372" s="122">
        <v>1429.7268504053895</v>
      </c>
      <c r="V372" s="122">
        <v>1410.0841254514332</v>
      </c>
      <c r="W372" s="122">
        <v>1494.5360943672413</v>
      </c>
      <c r="X372" s="122">
        <v>1582.2127806328904</v>
      </c>
      <c r="Y372" s="122">
        <v>1562.0487226176811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2143.1731147907931</v>
      </c>
      <c r="D373" s="98">
        <v>2115.9569163445562</v>
      </c>
      <c r="E373" s="98">
        <v>2192.9017427787344</v>
      </c>
      <c r="F373" s="98">
        <v>2189.2910324477043</v>
      </c>
      <c r="G373" s="98">
        <v>2120.5058634105226</v>
      </c>
      <c r="H373" s="98">
        <v>2134.9415047238094</v>
      </c>
      <c r="I373" s="98">
        <v>2071.6324375390773</v>
      </c>
      <c r="J373" s="98">
        <v>2293.364609821776</v>
      </c>
      <c r="K373" s="98">
        <v>2347.9069673119852</v>
      </c>
      <c r="L373" s="98">
        <v>2220.052437687003</v>
      </c>
      <c r="M373" s="98">
        <v>2285.4496673547183</v>
      </c>
      <c r="N373" s="98">
        <v>2166.7144874369933</v>
      </c>
      <c r="O373" s="98">
        <v>1836.4786066014669</v>
      </c>
      <c r="P373" s="98">
        <v>1858.7362532007485</v>
      </c>
      <c r="Q373" s="98">
        <v>0</v>
      </c>
      <c r="R373" s="98">
        <v>1994.175891413686</v>
      </c>
      <c r="S373" s="98">
        <v>1610.2035379101292</v>
      </c>
      <c r="T373" s="98">
        <v>1608.449872471894</v>
      </c>
      <c r="U373" s="98">
        <v>1717.4583860807018</v>
      </c>
      <c r="V373" s="98">
        <v>1573.0946530159708</v>
      </c>
      <c r="W373" s="98">
        <v>1656.2705298814724</v>
      </c>
      <c r="X373" s="98">
        <v>2003.6136111076073</v>
      </c>
      <c r="Y373" s="98">
        <v>1850.3595507368698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1266.5465398699203</v>
      </c>
      <c r="D374" s="98">
        <v>0</v>
      </c>
      <c r="E374" s="98">
        <v>1303.2382677571413</v>
      </c>
      <c r="F374" s="98">
        <v>0</v>
      </c>
      <c r="G374" s="98">
        <v>0</v>
      </c>
      <c r="H374" s="98">
        <v>0</v>
      </c>
      <c r="I374" s="98">
        <v>1260.2669137088058</v>
      </c>
      <c r="J374" s="98">
        <v>1402.0031213854666</v>
      </c>
      <c r="K374" s="98">
        <v>1444.4916283097227</v>
      </c>
      <c r="L374" s="98">
        <v>1376.7481713857228</v>
      </c>
      <c r="M374" s="98">
        <v>1438.1989609751879</v>
      </c>
      <c r="N374" s="98">
        <v>1367.3690010495936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1222.9594253476855</v>
      </c>
      <c r="U374" s="98">
        <v>1323.581367505142</v>
      </c>
      <c r="V374" s="98">
        <v>1221.2071975182214</v>
      </c>
      <c r="W374" s="98">
        <v>1310.0503865602075</v>
      </c>
      <c r="X374" s="98">
        <v>1600.3580682770958</v>
      </c>
      <c r="Y374" s="98">
        <v>1465.1358782977941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427.97947393426688</v>
      </c>
      <c r="D375" s="101">
        <v>0</v>
      </c>
      <c r="E375" s="101">
        <v>434.59292690050984</v>
      </c>
      <c r="F375" s="101">
        <v>0</v>
      </c>
      <c r="G375" s="101">
        <v>0</v>
      </c>
      <c r="H375" s="101">
        <v>0</v>
      </c>
      <c r="I375" s="101">
        <v>426.05740883041835</v>
      </c>
      <c r="J375" s="101">
        <v>468.5550836649511</v>
      </c>
      <c r="K375" s="101">
        <v>479.18573857947837</v>
      </c>
      <c r="L375" s="101">
        <v>453.83762002739803</v>
      </c>
      <c r="M375" s="101">
        <v>464.35982911108425</v>
      </c>
      <c r="N375" s="101">
        <v>370.96903512232871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282.86490483122958</v>
      </c>
      <c r="U375" s="101">
        <v>283.2138053943076</v>
      </c>
      <c r="V375" s="101">
        <v>235.56256985787255</v>
      </c>
      <c r="W375" s="101">
        <v>304.74171559801891</v>
      </c>
      <c r="X375" s="101">
        <v>398.4033640464209</v>
      </c>
      <c r="Y375" s="101">
        <v>304.17675044936283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838.5670659356532</v>
      </c>
      <c r="D376" s="104">
        <v>0</v>
      </c>
      <c r="E376" s="104">
        <v>868.64534085663138</v>
      </c>
      <c r="F376" s="104">
        <v>0</v>
      </c>
      <c r="G376" s="104">
        <v>0</v>
      </c>
      <c r="H376" s="104">
        <v>0</v>
      </c>
      <c r="I376" s="104">
        <v>834.20950487838752</v>
      </c>
      <c r="J376" s="104">
        <v>933.44803772051534</v>
      </c>
      <c r="K376" s="104">
        <v>965.3058897302443</v>
      </c>
      <c r="L376" s="104">
        <v>922.9105513583246</v>
      </c>
      <c r="M376" s="104">
        <v>973.83913186410359</v>
      </c>
      <c r="N376" s="104">
        <v>996.39996592726504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940.09452051645587</v>
      </c>
      <c r="U376" s="104">
        <v>1040.3675621108343</v>
      </c>
      <c r="V376" s="104">
        <v>985.64462766034899</v>
      </c>
      <c r="W376" s="104">
        <v>1005.3086709621886</v>
      </c>
      <c r="X376" s="104">
        <v>1201.9547042306751</v>
      </c>
      <c r="Y376" s="104">
        <v>1160.9591278484313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1697.5479011081136</v>
      </c>
      <c r="D377" s="101">
        <v>1738.2861495430059</v>
      </c>
      <c r="E377" s="101">
        <v>1724.6256314939806</v>
      </c>
      <c r="F377" s="101">
        <v>1777.6104121739775</v>
      </c>
      <c r="G377" s="101">
        <v>1707.5965378097751</v>
      </c>
      <c r="H377" s="101">
        <v>1756.5378409979378</v>
      </c>
      <c r="I377" s="101">
        <v>1748.0723974179145</v>
      </c>
      <c r="J377" s="101">
        <v>1856.5817551739412</v>
      </c>
      <c r="K377" s="101">
        <v>1983.945124781266</v>
      </c>
      <c r="L377" s="101">
        <v>1925.4604152619756</v>
      </c>
      <c r="M377" s="101">
        <v>1892.3182742856134</v>
      </c>
      <c r="N377" s="101">
        <v>1793.3520699163944</v>
      </c>
      <c r="O377" s="101">
        <v>1804.6464289281628</v>
      </c>
      <c r="P377" s="101">
        <v>1777.1192823751016</v>
      </c>
      <c r="Q377" s="101">
        <v>0</v>
      </c>
      <c r="R377" s="101">
        <v>1772.7964893269009</v>
      </c>
      <c r="S377" s="101">
        <v>1742.3943243323195</v>
      </c>
      <c r="T377" s="101">
        <v>1650.8844763732388</v>
      </c>
      <c r="U377" s="101">
        <v>1639.9993471387099</v>
      </c>
      <c r="V377" s="101">
        <v>1626.4759829090963</v>
      </c>
      <c r="W377" s="101">
        <v>1715.0586958574154</v>
      </c>
      <c r="X377" s="101">
        <v>0</v>
      </c>
      <c r="Y377" s="101">
        <v>0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1163.2327097514685</v>
      </c>
      <c r="D378" s="104">
        <v>1196.0787560948818</v>
      </c>
      <c r="E378" s="104">
        <v>1184.5289574529863</v>
      </c>
      <c r="F378" s="104">
        <v>1225.6882912242813</v>
      </c>
      <c r="G378" s="104">
        <v>1197.5039612677951</v>
      </c>
      <c r="H378" s="104">
        <v>1219.3904438759719</v>
      </c>
      <c r="I378" s="104">
        <v>1219.0207625974408</v>
      </c>
      <c r="J378" s="104">
        <v>1296.5071877785711</v>
      </c>
      <c r="K378" s="104">
        <v>1390.5481947883093</v>
      </c>
      <c r="L378" s="104">
        <v>1354.9112813584668</v>
      </c>
      <c r="M378" s="104">
        <v>1336.3639002935631</v>
      </c>
      <c r="N378" s="104">
        <v>1257.7285166078188</v>
      </c>
      <c r="O378" s="104">
        <v>1297.1017044009611</v>
      </c>
      <c r="P378" s="104">
        <v>1305.2599180775635</v>
      </c>
      <c r="Q378" s="104">
        <v>1307.0185123679221</v>
      </c>
      <c r="R378" s="104">
        <v>1363.3757782885589</v>
      </c>
      <c r="S378" s="104">
        <v>1357.7599555365307</v>
      </c>
      <c r="T378" s="104">
        <v>1297.1797285485031</v>
      </c>
      <c r="U378" s="104">
        <v>1293.8051815710542</v>
      </c>
      <c r="V378" s="104">
        <v>1292.5474060872414</v>
      </c>
      <c r="W378" s="104">
        <v>1392.2058278116967</v>
      </c>
      <c r="X378" s="104">
        <v>1438.1251404820941</v>
      </c>
      <c r="Y378" s="104">
        <v>1394.2981476614987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337.6752657075553</v>
      </c>
      <c r="D379" s="98">
        <v>354.12095289506209</v>
      </c>
      <c r="E379" s="98">
        <v>339.31499241167637</v>
      </c>
      <c r="F379" s="98">
        <v>357.14082881225306</v>
      </c>
      <c r="G379" s="98">
        <v>388.14131913718842</v>
      </c>
      <c r="H379" s="98">
        <v>359.31222876784756</v>
      </c>
      <c r="I379" s="98">
        <v>361.97624980742802</v>
      </c>
      <c r="J379" s="98">
        <v>377.81942799122595</v>
      </c>
      <c r="K379" s="98">
        <v>407.01401085748597</v>
      </c>
      <c r="L379" s="98">
        <v>397.64370243932973</v>
      </c>
      <c r="M379" s="98">
        <v>381.9377541714191</v>
      </c>
      <c r="N379" s="98">
        <v>301.55754605472748</v>
      </c>
      <c r="O379" s="98">
        <v>331.18332361379692</v>
      </c>
      <c r="P379" s="98">
        <v>320.55847719831598</v>
      </c>
      <c r="Q379" s="98">
        <v>301.79344754188645</v>
      </c>
      <c r="R379" s="98">
        <v>346.05455315502007</v>
      </c>
      <c r="S379" s="98">
        <v>341.64199263646282</v>
      </c>
      <c r="T379" s="98">
        <v>298.00230510298979</v>
      </c>
      <c r="U379" s="98">
        <v>268.46471399208548</v>
      </c>
      <c r="V379" s="98">
        <v>249.89209582904243</v>
      </c>
      <c r="W379" s="98">
        <v>322.31925119601976</v>
      </c>
      <c r="X379" s="98">
        <v>333.38046466251058</v>
      </c>
      <c r="Y379" s="98">
        <v>264.18409427869722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825.55744404391328</v>
      </c>
      <c r="D380" s="98">
        <v>841.95780319981975</v>
      </c>
      <c r="E380" s="98">
        <v>845.21396504130996</v>
      </c>
      <c r="F380" s="98">
        <v>868.54746241202838</v>
      </c>
      <c r="G380" s="98">
        <v>809.3626421306069</v>
      </c>
      <c r="H380" s="98">
        <v>860.07821510812437</v>
      </c>
      <c r="I380" s="98">
        <v>857.04451279001296</v>
      </c>
      <c r="J380" s="98">
        <v>918.68775978734527</v>
      </c>
      <c r="K380" s="98">
        <v>983.53418393082336</v>
      </c>
      <c r="L380" s="98">
        <v>957.26757891913689</v>
      </c>
      <c r="M380" s="98">
        <v>954.42614612214379</v>
      </c>
      <c r="N380" s="98">
        <v>956.17097055309114</v>
      </c>
      <c r="O380" s="98">
        <v>965.91838078716421</v>
      </c>
      <c r="P380" s="98">
        <v>984.70144087924723</v>
      </c>
      <c r="Q380" s="98">
        <v>1005.2250648260357</v>
      </c>
      <c r="R380" s="98">
        <v>1017.3212251335392</v>
      </c>
      <c r="S380" s="98">
        <v>1016.1179629000678</v>
      </c>
      <c r="T380" s="98">
        <v>999.177423445513</v>
      </c>
      <c r="U380" s="98">
        <v>1025.3404675789686</v>
      </c>
      <c r="V380" s="98">
        <v>1042.6553102581988</v>
      </c>
      <c r="W380" s="98">
        <v>1069.8865766156769</v>
      </c>
      <c r="X380" s="98">
        <v>1104.7446758195836</v>
      </c>
      <c r="Y380" s="98">
        <v>1130.1140533828016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632.43730859146945</v>
      </c>
      <c r="D381" s="122">
        <v>712.48351409413135</v>
      </c>
      <c r="E381" s="122">
        <v>689.99791141436663</v>
      </c>
      <c r="F381" s="122">
        <v>741.34339678266974</v>
      </c>
      <c r="G381" s="122">
        <v>724.82583417778164</v>
      </c>
      <c r="H381" s="122">
        <v>747.44446218863993</v>
      </c>
      <c r="I381" s="122">
        <v>714.63325239750486</v>
      </c>
      <c r="J381" s="122">
        <v>713.04532706690918</v>
      </c>
      <c r="K381" s="122">
        <v>745.98399373635618</v>
      </c>
      <c r="L381" s="122">
        <v>713.22730322032544</v>
      </c>
      <c r="M381" s="122">
        <v>677.35211000339086</v>
      </c>
      <c r="N381" s="122">
        <v>649.17358058055072</v>
      </c>
      <c r="O381" s="122">
        <v>757.93160003760727</v>
      </c>
      <c r="P381" s="122">
        <v>762.68939274543811</v>
      </c>
      <c r="Q381" s="122">
        <v>704.66757956577533</v>
      </c>
      <c r="R381" s="122">
        <v>750.28786287776938</v>
      </c>
      <c r="S381" s="122">
        <v>744.94910335175905</v>
      </c>
      <c r="T381" s="122">
        <v>792.77988416276617</v>
      </c>
      <c r="U381" s="122">
        <v>811.13075286761216</v>
      </c>
      <c r="V381" s="122">
        <v>900.35985427769526</v>
      </c>
      <c r="W381" s="122">
        <v>842.05707878452586</v>
      </c>
      <c r="X381" s="122">
        <v>833.21834417879131</v>
      </c>
      <c r="Y381" s="122">
        <v>698.98607879400299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830.17375935872042</v>
      </c>
      <c r="D382" s="98">
        <v>880.569047493158</v>
      </c>
      <c r="E382" s="98">
        <v>849.46977444691743</v>
      </c>
      <c r="F382" s="98">
        <v>970.32276172063541</v>
      </c>
      <c r="G382" s="98">
        <v>900.03380419699181</v>
      </c>
      <c r="H382" s="98">
        <v>902.140447216658</v>
      </c>
      <c r="I382" s="98">
        <v>936.78810682013784</v>
      </c>
      <c r="J382" s="98">
        <v>945.65952190929227</v>
      </c>
      <c r="K382" s="98">
        <v>834.19410798718138</v>
      </c>
      <c r="L382" s="98">
        <v>1035.9001306681871</v>
      </c>
      <c r="M382" s="98">
        <v>969.2226037080211</v>
      </c>
      <c r="N382" s="98">
        <v>304.15909491372383</v>
      </c>
      <c r="O382" s="98">
        <v>1104.4404399348887</v>
      </c>
      <c r="P382" s="98">
        <v>1072.1057209853145</v>
      </c>
      <c r="Q382" s="98">
        <v>0</v>
      </c>
      <c r="R382" s="98">
        <v>873.26142216198105</v>
      </c>
      <c r="S382" s="98">
        <v>859.87835600412711</v>
      </c>
      <c r="T382" s="98">
        <v>1025.4482310349495</v>
      </c>
      <c r="U382" s="98">
        <v>1051.1688815787863</v>
      </c>
      <c r="V382" s="98">
        <v>1197.260630049205</v>
      </c>
      <c r="W382" s="98">
        <v>1148.9007428568889</v>
      </c>
      <c r="X382" s="98">
        <v>1074.6238244021772</v>
      </c>
      <c r="Y382" s="98">
        <v>959.99170615767821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625.93156416621287</v>
      </c>
      <c r="D383" s="33">
        <v>708.51297465231812</v>
      </c>
      <c r="E383" s="33">
        <v>685.07835742009081</v>
      </c>
      <c r="F383" s="33">
        <v>733.68496261170242</v>
      </c>
      <c r="G383" s="33">
        <v>717.53922954903078</v>
      </c>
      <c r="H383" s="33">
        <v>739.99395847372909</v>
      </c>
      <c r="I383" s="33">
        <v>703.21971154271569</v>
      </c>
      <c r="J383" s="33">
        <v>702.03668264152202</v>
      </c>
      <c r="K383" s="33">
        <v>742.43480420544984</v>
      </c>
      <c r="L383" s="33">
        <v>700.25848408082607</v>
      </c>
      <c r="M383" s="33">
        <v>662.22848455784185</v>
      </c>
      <c r="N383" s="33">
        <v>673.92574895342807</v>
      </c>
      <c r="O383" s="33">
        <v>701.28941140047573</v>
      </c>
      <c r="P383" s="33">
        <v>708.90363999423482</v>
      </c>
      <c r="Q383" s="33">
        <v>704.66757956577533</v>
      </c>
      <c r="R383" s="33">
        <v>734.97333113290074</v>
      </c>
      <c r="S383" s="33">
        <v>720.02978034901912</v>
      </c>
      <c r="T383" s="33">
        <v>704.97543768566641</v>
      </c>
      <c r="U383" s="33">
        <v>713.57136691309381</v>
      </c>
      <c r="V383" s="33">
        <v>800.40263211498518</v>
      </c>
      <c r="W383" s="33">
        <v>765.3703219939315</v>
      </c>
      <c r="X383" s="33">
        <v>786.62970445643816</v>
      </c>
      <c r="Y383" s="33">
        <v>644.07144871279525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6413.0511357545975</v>
      </c>
      <c r="D385" s="117">
        <f t="shared" si="211"/>
        <v>6607.1666647727234</v>
      </c>
      <c r="E385" s="117">
        <f t="shared" si="211"/>
        <v>7784.472620784325</v>
      </c>
      <c r="F385" s="117">
        <f t="shared" si="211"/>
        <v>7272.7504960213091</v>
      </c>
      <c r="G385" s="117">
        <f t="shared" si="211"/>
        <v>7869.2831937338324</v>
      </c>
      <c r="H385" s="117">
        <f t="shared" si="211"/>
        <v>8164.9678479775002</v>
      </c>
      <c r="I385" s="117">
        <f t="shared" si="211"/>
        <v>7490.6093178776873</v>
      </c>
      <c r="J385" s="117">
        <f t="shared" si="211"/>
        <v>7222.0036718734418</v>
      </c>
      <c r="K385" s="117">
        <f t="shared" si="211"/>
        <v>7032.3160697416624</v>
      </c>
      <c r="L385" s="117">
        <f t="shared" si="211"/>
        <v>6888.6451362394282</v>
      </c>
      <c r="M385" s="117">
        <f t="shared" si="211"/>
        <v>8816.2116147274264</v>
      </c>
      <c r="N385" s="117">
        <f t="shared" si="211"/>
        <v>8678.5094387128338</v>
      </c>
      <c r="O385" s="117">
        <f t="shared" si="211"/>
        <v>4796.6542672254109</v>
      </c>
      <c r="P385" s="117">
        <f t="shared" si="211"/>
        <v>4828.2675536822844</v>
      </c>
      <c r="Q385" s="117">
        <f t="shared" si="211"/>
        <v>5848.2720268533985</v>
      </c>
      <c r="R385" s="117">
        <f t="shared" ref="R385:V385" si="212">R386+R389+R391+R400</f>
        <v>6481.2131003792156</v>
      </c>
      <c r="S385" s="117">
        <f t="shared" si="212"/>
        <v>6754.2369376036795</v>
      </c>
      <c r="T385" s="117">
        <f t="shared" si="212"/>
        <v>5639.148421041712</v>
      </c>
      <c r="U385" s="117">
        <f t="shared" si="212"/>
        <v>6008.7477994567307</v>
      </c>
      <c r="V385" s="117">
        <f t="shared" si="212"/>
        <v>6577.445740481031</v>
      </c>
      <c r="W385" s="117">
        <f t="shared" ref="W385:Y385" si="213">W386+W389+W391+W400</f>
        <v>5969.502937527629</v>
      </c>
      <c r="X385" s="117">
        <f t="shared" si="213"/>
        <v>6734.8469714847815</v>
      </c>
      <c r="Y385" s="117">
        <f t="shared" si="213"/>
        <v>7410.9922966384183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4589.4072334755556</v>
      </c>
      <c r="D386" s="122">
        <f t="shared" si="214"/>
        <v>4818.5093617030543</v>
      </c>
      <c r="E386" s="122">
        <f t="shared" si="214"/>
        <v>5704.927139960444</v>
      </c>
      <c r="F386" s="122">
        <f t="shared" si="214"/>
        <v>5396.6094859074192</v>
      </c>
      <c r="G386" s="122">
        <f t="shared" si="214"/>
        <v>5709.3731774120151</v>
      </c>
      <c r="H386" s="122">
        <f t="shared" si="214"/>
        <v>5793.1424717213431</v>
      </c>
      <c r="I386" s="122">
        <f t="shared" si="214"/>
        <v>5438.8817277063481</v>
      </c>
      <c r="J386" s="122">
        <f t="shared" si="214"/>
        <v>5434.6813952985758</v>
      </c>
      <c r="K386" s="122">
        <f t="shared" si="214"/>
        <v>4738.2186735543073</v>
      </c>
      <c r="L386" s="122">
        <f t="shared" si="214"/>
        <v>4422.9296150227256</v>
      </c>
      <c r="M386" s="122">
        <f t="shared" si="214"/>
        <v>6384.874292911185</v>
      </c>
      <c r="N386" s="122">
        <f t="shared" si="214"/>
        <v>5079.2127331198317</v>
      </c>
      <c r="O386" s="122">
        <f t="shared" si="214"/>
        <v>2514.2245490477712</v>
      </c>
      <c r="P386" s="122">
        <f t="shared" si="214"/>
        <v>2625.1140024579981</v>
      </c>
      <c r="Q386" s="122">
        <f t="shared" si="214"/>
        <v>4073.2774102621629</v>
      </c>
      <c r="R386" s="122">
        <f t="shared" ref="R386:V386" si="215">SUM(R387:R388)</f>
        <v>3609.4487100684491</v>
      </c>
      <c r="S386" s="122">
        <f t="shared" si="215"/>
        <v>3710.7641571883769</v>
      </c>
      <c r="T386" s="122">
        <f t="shared" si="215"/>
        <v>3112.5383589035855</v>
      </c>
      <c r="U386" s="122">
        <f t="shared" si="215"/>
        <v>3430.1293438713633</v>
      </c>
      <c r="V386" s="122">
        <f t="shared" si="215"/>
        <v>3812.4962329139407</v>
      </c>
      <c r="W386" s="122">
        <f t="shared" ref="W386:Y386" si="216">SUM(W387:W388)</f>
        <v>3230.4573948730995</v>
      </c>
      <c r="X386" s="122">
        <f t="shared" si="216"/>
        <v>3720.4664704742986</v>
      </c>
      <c r="Y386" s="122">
        <f t="shared" si="216"/>
        <v>2471.9632617697548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4485.3137531604252</v>
      </c>
      <c r="D387" s="98">
        <v>4706.047674118875</v>
      </c>
      <c r="E387" s="98">
        <v>5579.2813853761445</v>
      </c>
      <c r="F387" s="98">
        <v>5270.2028134700477</v>
      </c>
      <c r="G387" s="98">
        <v>5577.4934716671742</v>
      </c>
      <c r="H387" s="98">
        <v>5662.6661256845509</v>
      </c>
      <c r="I387" s="98">
        <v>5323.8817129541085</v>
      </c>
      <c r="J387" s="98">
        <v>5319.4866266436329</v>
      </c>
      <c r="K387" s="98">
        <v>4633.0440092317458</v>
      </c>
      <c r="L387" s="98">
        <v>4330.1304337811653</v>
      </c>
      <c r="M387" s="98">
        <v>6251.2945493165398</v>
      </c>
      <c r="N387" s="98">
        <v>4984.4888732189638</v>
      </c>
      <c r="O387" s="98">
        <v>2462.867697846953</v>
      </c>
      <c r="P387" s="98">
        <v>2569.9751763732993</v>
      </c>
      <c r="Q387" s="98">
        <v>3992.3818655107302</v>
      </c>
      <c r="R387" s="98">
        <v>3538.185391346683</v>
      </c>
      <c r="S387" s="98">
        <v>3637.8588788219672</v>
      </c>
      <c r="T387" s="98">
        <v>3051.6258715177946</v>
      </c>
      <c r="U387" s="98">
        <v>3363.198846236166</v>
      </c>
      <c r="V387" s="98">
        <v>3738.2504621294142</v>
      </c>
      <c r="W387" s="98">
        <v>3167.6078243142147</v>
      </c>
      <c r="X387" s="98">
        <v>3648.084539465679</v>
      </c>
      <c r="Y387" s="98">
        <v>2423.8226735869471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104.09348031513026</v>
      </c>
      <c r="D388" s="98">
        <v>112.4616875841796</v>
      </c>
      <c r="E388" s="98">
        <v>125.64575458429957</v>
      </c>
      <c r="F388" s="98">
        <v>126.40667243737167</v>
      </c>
      <c r="G388" s="98">
        <v>131.87970574484058</v>
      </c>
      <c r="H388" s="98">
        <v>130.47634603679253</v>
      </c>
      <c r="I388" s="98">
        <v>115.00001475223979</v>
      </c>
      <c r="J388" s="98">
        <v>115.19476865494291</v>
      </c>
      <c r="K388" s="98">
        <v>105.17466432256147</v>
      </c>
      <c r="L388" s="98">
        <v>92.799181241559907</v>
      </c>
      <c r="M388" s="98">
        <v>133.57974359464515</v>
      </c>
      <c r="N388" s="98">
        <v>94.723859900868121</v>
      </c>
      <c r="O388" s="98">
        <v>51.356851200818198</v>
      </c>
      <c r="P388" s="98">
        <v>55.138826084698692</v>
      </c>
      <c r="Q388" s="98">
        <v>80.895544751432766</v>
      </c>
      <c r="R388" s="98">
        <v>71.263318721766026</v>
      </c>
      <c r="S388" s="98">
        <v>72.905278366409576</v>
      </c>
      <c r="T388" s="98">
        <v>60.912487385790968</v>
      </c>
      <c r="U388" s="98">
        <v>66.930497635197497</v>
      </c>
      <c r="V388" s="98">
        <v>74.245770784526357</v>
      </c>
      <c r="W388" s="98">
        <v>62.849570558884913</v>
      </c>
      <c r="X388" s="98">
        <v>72.381931008619574</v>
      </c>
      <c r="Y388" s="98">
        <v>48.140588182807804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322.8840703650111</v>
      </c>
      <c r="D389" s="122">
        <f t="shared" si="217"/>
        <v>199.32436096510267</v>
      </c>
      <c r="E389" s="122">
        <f t="shared" si="217"/>
        <v>511.44783967746849</v>
      </c>
      <c r="F389" s="122">
        <f t="shared" si="217"/>
        <v>234.81634696583669</v>
      </c>
      <c r="G389" s="122">
        <f t="shared" si="217"/>
        <v>570.29114596825639</v>
      </c>
      <c r="H389" s="122">
        <f t="shared" si="217"/>
        <v>731.41800525946417</v>
      </c>
      <c r="I389" s="122">
        <f t="shared" si="217"/>
        <v>436.65552906810075</v>
      </c>
      <c r="J389" s="122">
        <f t="shared" si="217"/>
        <v>97.73342937057825</v>
      </c>
      <c r="K389" s="122">
        <f t="shared" si="217"/>
        <v>495.1780993943151</v>
      </c>
      <c r="L389" s="122">
        <f t="shared" si="217"/>
        <v>724.63667935235912</v>
      </c>
      <c r="M389" s="122">
        <f t="shared" si="217"/>
        <v>720.89473449915499</v>
      </c>
      <c r="N389" s="122">
        <f t="shared" si="217"/>
        <v>1945.143007178274</v>
      </c>
      <c r="O389" s="122">
        <f t="shared" si="217"/>
        <v>547.5000792913429</v>
      </c>
      <c r="P389" s="122">
        <f t="shared" si="217"/>
        <v>434.29185776485321</v>
      </c>
      <c r="Q389" s="122">
        <f t="shared" si="217"/>
        <v>0</v>
      </c>
      <c r="R389" s="122">
        <f t="shared" si="217"/>
        <v>1023.6305045717652</v>
      </c>
      <c r="S389" s="122">
        <f t="shared" si="217"/>
        <v>1210.20185971193</v>
      </c>
      <c r="T389" s="122">
        <f t="shared" si="217"/>
        <v>712.65315552634934</v>
      </c>
      <c r="U389" s="122">
        <f t="shared" si="217"/>
        <v>730.56621254974266</v>
      </c>
      <c r="V389" s="122">
        <f t="shared" si="217"/>
        <v>834.34164355983057</v>
      </c>
      <c r="W389" s="122">
        <f t="shared" si="217"/>
        <v>754.28032699694029</v>
      </c>
      <c r="X389" s="122">
        <f t="shared" si="217"/>
        <v>919.81174967947788</v>
      </c>
      <c r="Y389" s="122">
        <f t="shared" si="217"/>
        <v>3001.5156273957928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322.8840703650111</v>
      </c>
      <c r="D390" s="98">
        <f>RES_hhdet_in_tesh!D48</f>
        <v>199.32436096510267</v>
      </c>
      <c r="E390" s="98">
        <f>RES_hhdet_in_tesh!E48</f>
        <v>511.44783967746849</v>
      </c>
      <c r="F390" s="98">
        <f>RES_hhdet_in_tesh!F48</f>
        <v>234.81634696583669</v>
      </c>
      <c r="G390" s="98">
        <f>RES_hhdet_in_tesh!G48</f>
        <v>570.29114596825639</v>
      </c>
      <c r="H390" s="98">
        <f>RES_hhdet_in_tesh!H48</f>
        <v>731.41800525946417</v>
      </c>
      <c r="I390" s="98">
        <f>RES_hhdet_in_tesh!I48</f>
        <v>436.65552906810075</v>
      </c>
      <c r="J390" s="98">
        <f>RES_hhdet_in_tesh!J48</f>
        <v>97.73342937057825</v>
      </c>
      <c r="K390" s="98">
        <f>RES_hhdet_in_tesh!K48</f>
        <v>495.1780993943151</v>
      </c>
      <c r="L390" s="98">
        <f>RES_hhdet_in_tesh!L48</f>
        <v>724.63667935235912</v>
      </c>
      <c r="M390" s="98">
        <f>RES_hhdet_in_tesh!M48</f>
        <v>720.89473449915499</v>
      </c>
      <c r="N390" s="98">
        <f>RES_hhdet_in_tesh!N48</f>
        <v>1945.143007178274</v>
      </c>
      <c r="O390" s="98">
        <f>RES_hhdet_in_tesh!O48</f>
        <v>547.5000792913429</v>
      </c>
      <c r="P390" s="98">
        <f>RES_hhdet_in_tesh!P48</f>
        <v>434.29185776485321</v>
      </c>
      <c r="Q390" s="98">
        <f>RES_hhdet_in_tesh!Q48</f>
        <v>0</v>
      </c>
      <c r="R390" s="98">
        <f>RES_hhdet_in_tesh!R48</f>
        <v>1023.6305045717652</v>
      </c>
      <c r="S390" s="98">
        <f>RES_hhdet_in_tesh!S48</f>
        <v>1210.20185971193</v>
      </c>
      <c r="T390" s="98">
        <f>RES_hhdet_in_tesh!T48</f>
        <v>712.65315552634934</v>
      </c>
      <c r="U390" s="98">
        <f>RES_hhdet_in_tesh!U48</f>
        <v>730.56621254974266</v>
      </c>
      <c r="V390" s="98">
        <f>RES_hhdet_in_tesh!V48</f>
        <v>834.34164355983057</v>
      </c>
      <c r="W390" s="98">
        <f>RES_hhdet_in_tesh!W48</f>
        <v>754.28032699694029</v>
      </c>
      <c r="X390" s="98">
        <f>RES_hhdet_in_tesh!X48</f>
        <v>919.81174967947788</v>
      </c>
      <c r="Y390" s="98">
        <f>RES_hhdet_in_tesh!Y48</f>
        <v>3001.5156273957928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1030.661580447033</v>
      </c>
      <c r="D391" s="122">
        <v>1057.2183702492766</v>
      </c>
      <c r="E391" s="122">
        <v>1052.7700269995146</v>
      </c>
      <c r="F391" s="122">
        <v>1087.2987681699431</v>
      </c>
      <c r="G391" s="122">
        <v>1047.7691441900938</v>
      </c>
      <c r="H391" s="122">
        <v>1081.2789213423684</v>
      </c>
      <c r="I391" s="122">
        <v>1080.4315321820438</v>
      </c>
      <c r="J391" s="122">
        <v>1154.4532469930939</v>
      </c>
      <c r="K391" s="122">
        <v>1235.5574478250812</v>
      </c>
      <c r="L391" s="122">
        <v>1202.6427604386042</v>
      </c>
      <c r="M391" s="122">
        <v>1198.9247086492974</v>
      </c>
      <c r="N391" s="122">
        <v>1156.8622286374762</v>
      </c>
      <c r="O391" s="122">
        <v>1174.790323955408</v>
      </c>
      <c r="P391" s="122">
        <v>1201.1679302617067</v>
      </c>
      <c r="Q391" s="122">
        <v>1215.2674457051185</v>
      </c>
      <c r="R391" s="122">
        <v>1262.8321307431775</v>
      </c>
      <c r="S391" s="122">
        <v>1253.7407427717267</v>
      </c>
      <c r="T391" s="122">
        <v>1212.7598244032465</v>
      </c>
      <c r="U391" s="122">
        <v>1226.5876570063738</v>
      </c>
      <c r="V391" s="122">
        <v>1222.5101603859812</v>
      </c>
      <c r="W391" s="122">
        <v>1302.3305027586039</v>
      </c>
      <c r="X391" s="122">
        <v>1400.0104139058501</v>
      </c>
      <c r="Y391" s="122">
        <v>1356.8957556413588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1047.7896484591486</v>
      </c>
      <c r="D392" s="98">
        <v>1039.545908401821</v>
      </c>
      <c r="E392" s="98">
        <v>1083.3235324419497</v>
      </c>
      <c r="F392" s="98">
        <v>1087.6047262167497</v>
      </c>
      <c r="G392" s="98">
        <v>1059.9571615197772</v>
      </c>
      <c r="H392" s="98">
        <v>1074.3268589676291</v>
      </c>
      <c r="I392" s="98">
        <v>1050.1122543012639</v>
      </c>
      <c r="J392" s="98">
        <v>1172.3503647401826</v>
      </c>
      <c r="K392" s="98">
        <v>1212.2471218596604</v>
      </c>
      <c r="L392" s="98">
        <v>1159.5620150666443</v>
      </c>
      <c r="M392" s="98">
        <v>1221.6889597038796</v>
      </c>
      <c r="N392" s="98">
        <v>1201.927716453896</v>
      </c>
      <c r="O392" s="98">
        <v>1072.8985300604957</v>
      </c>
      <c r="P392" s="98">
        <v>1152.3731510958023</v>
      </c>
      <c r="Q392" s="98">
        <v>0</v>
      </c>
      <c r="R392" s="98">
        <v>1342.2092828257503</v>
      </c>
      <c r="S392" s="98">
        <v>1115.0898443839462</v>
      </c>
      <c r="T392" s="98">
        <v>1141.9224319210607</v>
      </c>
      <c r="U392" s="98">
        <v>1244.8190686588835</v>
      </c>
      <c r="V392" s="98">
        <v>1158.5748461788887</v>
      </c>
      <c r="W392" s="98">
        <v>1231.7351931070884</v>
      </c>
      <c r="X392" s="98">
        <v>1496.5292887398732</v>
      </c>
      <c r="Y392" s="98">
        <v>1385.0927836634728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1047.8046956196606</v>
      </c>
      <c r="D393" s="98">
        <v>0</v>
      </c>
      <c r="E393" s="98">
        <v>1083.3402063673707</v>
      </c>
      <c r="F393" s="98">
        <v>0</v>
      </c>
      <c r="G393" s="98">
        <v>0</v>
      </c>
      <c r="H393" s="98">
        <v>0</v>
      </c>
      <c r="I393" s="98">
        <v>1050.1783697896497</v>
      </c>
      <c r="J393" s="98">
        <v>1172.9697957885276</v>
      </c>
      <c r="K393" s="98">
        <v>1212.714130566211</v>
      </c>
      <c r="L393" s="98">
        <v>1159.9557923888942</v>
      </c>
      <c r="M393" s="98">
        <v>1222.0630523723221</v>
      </c>
      <c r="N393" s="98">
        <v>1202.185254134349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1140.9150655382225</v>
      </c>
      <c r="U393" s="98">
        <v>1245.6417907731145</v>
      </c>
      <c r="V393" s="98">
        <v>1159.135057886748</v>
      </c>
      <c r="W393" s="98">
        <v>1231.9389763005158</v>
      </c>
      <c r="X393" s="98">
        <v>1499.528198302902</v>
      </c>
      <c r="Y393" s="98">
        <v>1388.6516440612061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209.23762968400752</v>
      </c>
      <c r="D394" s="101">
        <v>0</v>
      </c>
      <c r="E394" s="101">
        <v>214.69486551073933</v>
      </c>
      <c r="F394" s="101">
        <v>0</v>
      </c>
      <c r="G394" s="101">
        <v>0</v>
      </c>
      <c r="H394" s="101">
        <v>0</v>
      </c>
      <c r="I394" s="101">
        <v>215.96886491126213</v>
      </c>
      <c r="J394" s="101">
        <v>239.52175806801199</v>
      </c>
      <c r="K394" s="101">
        <v>247.40824083596689</v>
      </c>
      <c r="L394" s="101">
        <v>237.04524103056983</v>
      </c>
      <c r="M394" s="101">
        <v>248.22392050821847</v>
      </c>
      <c r="N394" s="101">
        <v>205.78528820708382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200.8205450217668</v>
      </c>
      <c r="U394" s="101">
        <v>205.27422866228</v>
      </c>
      <c r="V394" s="101">
        <v>173.49043022639881</v>
      </c>
      <c r="W394" s="101">
        <v>226.6303053383273</v>
      </c>
      <c r="X394" s="101">
        <v>297.57349407222711</v>
      </c>
      <c r="Y394" s="101">
        <v>227.69251621277482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838.5670659356532</v>
      </c>
      <c r="D395" s="104">
        <v>0</v>
      </c>
      <c r="E395" s="104">
        <v>868.64534085663138</v>
      </c>
      <c r="F395" s="104">
        <v>0</v>
      </c>
      <c r="G395" s="104">
        <v>0</v>
      </c>
      <c r="H395" s="104">
        <v>0</v>
      </c>
      <c r="I395" s="104">
        <v>834.20950487838752</v>
      </c>
      <c r="J395" s="104">
        <v>933.44803772051534</v>
      </c>
      <c r="K395" s="104">
        <v>965.3058897302443</v>
      </c>
      <c r="L395" s="104">
        <v>922.9105513583246</v>
      </c>
      <c r="M395" s="104">
        <v>973.83913186410359</v>
      </c>
      <c r="N395" s="104">
        <v>996.39996592726504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940.09452051645587</v>
      </c>
      <c r="U395" s="104">
        <v>1040.3675621108343</v>
      </c>
      <c r="V395" s="104">
        <v>985.64462766034899</v>
      </c>
      <c r="W395" s="104">
        <v>1005.3086709621886</v>
      </c>
      <c r="X395" s="104">
        <v>1201.9547042306751</v>
      </c>
      <c r="Y395" s="104">
        <v>1160.9591278484313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1030.2284190375997</v>
      </c>
      <c r="D396" s="101">
        <v>1057.6268424835419</v>
      </c>
      <c r="E396" s="101">
        <v>1052.2204877492006</v>
      </c>
      <c r="F396" s="101">
        <v>1087.5778197372945</v>
      </c>
      <c r="G396" s="101">
        <v>1047.8842880235679</v>
      </c>
      <c r="H396" s="101">
        <v>1081.3650827850279</v>
      </c>
      <c r="I396" s="101">
        <v>1079.8505702833245</v>
      </c>
      <c r="J396" s="101">
        <v>1151.3122839266694</v>
      </c>
      <c r="K396" s="101">
        <v>1235.7780856165416</v>
      </c>
      <c r="L396" s="101">
        <v>1205.4686918337793</v>
      </c>
      <c r="M396" s="101">
        <v>1196.1542493210834</v>
      </c>
      <c r="N396" s="101">
        <v>1151.4655082003321</v>
      </c>
      <c r="O396" s="101">
        <v>1186.1365821356144</v>
      </c>
      <c r="P396" s="101">
        <v>1203.058678057623</v>
      </c>
      <c r="Q396" s="101">
        <v>0</v>
      </c>
      <c r="R396" s="101">
        <v>1256.6378351687351</v>
      </c>
      <c r="S396" s="101">
        <v>1256.8034809038388</v>
      </c>
      <c r="T396" s="101">
        <v>1211.2125388745942</v>
      </c>
      <c r="U396" s="101">
        <v>1223.5529081379334</v>
      </c>
      <c r="V396" s="101">
        <v>1233.2673297411279</v>
      </c>
      <c r="W396" s="101">
        <v>1319.5072533617301</v>
      </c>
      <c r="X396" s="101">
        <v>0</v>
      </c>
      <c r="Y396" s="101">
        <v>0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1030.4898968547634</v>
      </c>
      <c r="D397" s="104">
        <v>1057.4158998809276</v>
      </c>
      <c r="E397" s="104">
        <v>1052.2352340611521</v>
      </c>
      <c r="F397" s="104">
        <v>1087.0534079660788</v>
      </c>
      <c r="G397" s="104">
        <v>1047.5495796482269</v>
      </c>
      <c r="H397" s="104">
        <v>1081.2790847611639</v>
      </c>
      <c r="I397" s="104">
        <v>1080.6509608758822</v>
      </c>
      <c r="J397" s="104">
        <v>1152.9829354994929</v>
      </c>
      <c r="K397" s="104">
        <v>1237.0588348266128</v>
      </c>
      <c r="L397" s="104">
        <v>1206.2194815373271</v>
      </c>
      <c r="M397" s="104">
        <v>1195.8530106387732</v>
      </c>
      <c r="N397" s="104">
        <v>1149.7933600684639</v>
      </c>
      <c r="O397" s="104">
        <v>1183.5946243075616</v>
      </c>
      <c r="P397" s="104">
        <v>1201.7103167848379</v>
      </c>
      <c r="Q397" s="104">
        <v>1215.2674457051185</v>
      </c>
      <c r="R397" s="104">
        <v>1262.6202468459064</v>
      </c>
      <c r="S397" s="104">
        <v>1262.5471664231945</v>
      </c>
      <c r="T397" s="104">
        <v>1217.8142412967641</v>
      </c>
      <c r="U397" s="104">
        <v>1225.633706786979</v>
      </c>
      <c r="V397" s="104">
        <v>1232.1347498471462</v>
      </c>
      <c r="W397" s="104">
        <v>1317.8679377659123</v>
      </c>
      <c r="X397" s="104">
        <v>1365.147606001053</v>
      </c>
      <c r="Y397" s="104">
        <v>1339.3595433585683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204.93245281085009</v>
      </c>
      <c r="D398" s="98">
        <v>215.45809668110786</v>
      </c>
      <c r="E398" s="98">
        <v>207.02126901984212</v>
      </c>
      <c r="F398" s="98">
        <v>218.50594555405058</v>
      </c>
      <c r="G398" s="98">
        <v>238.18693751762007</v>
      </c>
      <c r="H398" s="98">
        <v>221.20086965303952</v>
      </c>
      <c r="I398" s="98">
        <v>223.6064480858694</v>
      </c>
      <c r="J398" s="98">
        <v>234.29517571214768</v>
      </c>
      <c r="K398" s="98">
        <v>253.52465089578962</v>
      </c>
      <c r="L398" s="98">
        <v>248.95190261819022</v>
      </c>
      <c r="M398" s="98">
        <v>241.42686451662922</v>
      </c>
      <c r="N398" s="98">
        <v>193.62238951537262</v>
      </c>
      <c r="O398" s="98">
        <v>217.67624352039732</v>
      </c>
      <c r="P398" s="98">
        <v>217.0088759055906</v>
      </c>
      <c r="Q398" s="98">
        <v>210.04238087908274</v>
      </c>
      <c r="R398" s="98">
        <v>245.29902171236756</v>
      </c>
      <c r="S398" s="98">
        <v>246.42920352312677</v>
      </c>
      <c r="T398" s="98">
        <v>218.63681785125101</v>
      </c>
      <c r="U398" s="98">
        <v>200.2932392080105</v>
      </c>
      <c r="V398" s="98">
        <v>189.47943958894697</v>
      </c>
      <c r="W398" s="98">
        <v>247.98136115023544</v>
      </c>
      <c r="X398" s="98">
        <v>260.4029301814694</v>
      </c>
      <c r="Y398" s="98">
        <v>209.24548997576656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825.55744404391328</v>
      </c>
      <c r="D399" s="98">
        <v>841.95780319981975</v>
      </c>
      <c r="E399" s="98">
        <v>845.21396504130996</v>
      </c>
      <c r="F399" s="98">
        <v>868.54746241202838</v>
      </c>
      <c r="G399" s="98">
        <v>809.3626421306069</v>
      </c>
      <c r="H399" s="98">
        <v>860.07821510812437</v>
      </c>
      <c r="I399" s="98">
        <v>857.04451279001296</v>
      </c>
      <c r="J399" s="98">
        <v>918.68775978734527</v>
      </c>
      <c r="K399" s="98">
        <v>983.53418393082336</v>
      </c>
      <c r="L399" s="98">
        <v>957.26757891913689</v>
      </c>
      <c r="M399" s="98">
        <v>954.42614612214379</v>
      </c>
      <c r="N399" s="98">
        <v>956.17097055309114</v>
      </c>
      <c r="O399" s="98">
        <v>965.91838078716421</v>
      </c>
      <c r="P399" s="98">
        <v>984.70144087924723</v>
      </c>
      <c r="Q399" s="98">
        <v>1005.2250648260357</v>
      </c>
      <c r="R399" s="98">
        <v>1017.3212251335392</v>
      </c>
      <c r="S399" s="98">
        <v>1016.1179629000678</v>
      </c>
      <c r="T399" s="98">
        <v>999.177423445513</v>
      </c>
      <c r="U399" s="98">
        <v>1025.3404675789686</v>
      </c>
      <c r="V399" s="98">
        <v>1042.6553102581988</v>
      </c>
      <c r="W399" s="98">
        <v>1069.8865766156769</v>
      </c>
      <c r="X399" s="98">
        <v>1104.7446758195836</v>
      </c>
      <c r="Y399" s="98">
        <v>1130.1140533828016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470.09825146699779</v>
      </c>
      <c r="D400" s="122">
        <v>532.11457185529002</v>
      </c>
      <c r="E400" s="122">
        <v>515.3276141468981</v>
      </c>
      <c r="F400" s="122">
        <v>554.02589497811016</v>
      </c>
      <c r="G400" s="122">
        <v>541.84972616346784</v>
      </c>
      <c r="H400" s="122">
        <v>559.12844965432464</v>
      </c>
      <c r="I400" s="122">
        <v>534.640528921194</v>
      </c>
      <c r="J400" s="122">
        <v>535.13560021119463</v>
      </c>
      <c r="K400" s="122">
        <v>563.36184896795919</v>
      </c>
      <c r="L400" s="122">
        <v>538.43608142573851</v>
      </c>
      <c r="M400" s="122">
        <v>511.51787866778966</v>
      </c>
      <c r="N400" s="122">
        <v>497.29146977725264</v>
      </c>
      <c r="O400" s="122">
        <v>560.13931493088842</v>
      </c>
      <c r="P400" s="122">
        <v>567.69376319772607</v>
      </c>
      <c r="Q400" s="122">
        <v>559.72717088611739</v>
      </c>
      <c r="R400" s="122">
        <v>585.30175499582333</v>
      </c>
      <c r="S400" s="122">
        <v>579.53017793164599</v>
      </c>
      <c r="T400" s="122">
        <v>601.19708220853079</v>
      </c>
      <c r="U400" s="122">
        <v>621.46458602925122</v>
      </c>
      <c r="V400" s="122">
        <v>708.09770362127801</v>
      </c>
      <c r="W400" s="122">
        <v>682.43471289898537</v>
      </c>
      <c r="X400" s="122">
        <v>694.55833742515495</v>
      </c>
      <c r="Y400" s="122">
        <v>580.61765183151169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485.63440636636233</v>
      </c>
      <c r="D401" s="98">
        <v>515.56210707406581</v>
      </c>
      <c r="E401" s="98">
        <v>497.78561182688242</v>
      </c>
      <c r="F401" s="98">
        <v>569.09810643711103</v>
      </c>
      <c r="G401" s="98">
        <v>528.33083769042912</v>
      </c>
      <c r="H401" s="98">
        <v>530.02604832863335</v>
      </c>
      <c r="I401" s="98">
        <v>550.85850180229602</v>
      </c>
      <c r="J401" s="98">
        <v>556.55598043082853</v>
      </c>
      <c r="K401" s="98">
        <v>491.37866651481755</v>
      </c>
      <c r="L401" s="98">
        <v>610.71974143223645</v>
      </c>
      <c r="M401" s="98">
        <v>571.78413035876008</v>
      </c>
      <c r="N401" s="98">
        <v>179.50159320032489</v>
      </c>
      <c r="O401" s="98">
        <v>651.93570247508092</v>
      </c>
      <c r="P401" s="98">
        <v>633.23505946457635</v>
      </c>
      <c r="Q401" s="98">
        <v>0</v>
      </c>
      <c r="R401" s="98">
        <v>520.43071796802985</v>
      </c>
      <c r="S401" s="98">
        <v>517.1250839061604</v>
      </c>
      <c r="T401" s="98">
        <v>622.80843077857094</v>
      </c>
      <c r="U401" s="98">
        <v>644.14188169179238</v>
      </c>
      <c r="V401" s="98">
        <v>738.28112800158874</v>
      </c>
      <c r="W401" s="98">
        <v>710.58937224397675</v>
      </c>
      <c r="X401" s="98">
        <v>665.07158780778946</v>
      </c>
      <c r="Y401" s="98">
        <v>594.16487597259822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469.58709506293428</v>
      </c>
      <c r="D402" s="33">
        <v>532.50557644053913</v>
      </c>
      <c r="E402" s="33">
        <v>515.8687680905465</v>
      </c>
      <c r="F402" s="33">
        <v>553.52179043008266</v>
      </c>
      <c r="G402" s="33">
        <v>542.41195398513833</v>
      </c>
      <c r="H402" s="33">
        <v>560.53008622007394</v>
      </c>
      <c r="I402" s="33">
        <v>533.80730609317425</v>
      </c>
      <c r="J402" s="33">
        <v>534.12186435791045</v>
      </c>
      <c r="K402" s="33">
        <v>566.25813767287491</v>
      </c>
      <c r="L402" s="33">
        <v>535.5308671231279</v>
      </c>
      <c r="M402" s="33">
        <v>508.39510936688265</v>
      </c>
      <c r="N402" s="33">
        <v>520.09047926528922</v>
      </c>
      <c r="O402" s="33">
        <v>545.13378635324307</v>
      </c>
      <c r="P402" s="33">
        <v>556.30073822048803</v>
      </c>
      <c r="Q402" s="33">
        <v>559.72717088611739</v>
      </c>
      <c r="R402" s="33">
        <v>593.38047989951269</v>
      </c>
      <c r="S402" s="33">
        <v>593.06104721991312</v>
      </c>
      <c r="T402" s="33">
        <v>593.04138537943652</v>
      </c>
      <c r="U402" s="33">
        <v>612.24778763215716</v>
      </c>
      <c r="V402" s="33">
        <v>697.9358869383334</v>
      </c>
      <c r="W402" s="33">
        <v>675.3982648098953</v>
      </c>
      <c r="X402" s="33">
        <v>700.24896032748313</v>
      </c>
      <c r="Y402" s="33">
        <v>577.76736538424518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2616.3253145450108</v>
      </c>
      <c r="D404" s="117">
        <f t="shared" si="218"/>
        <v>2716.9030792089457</v>
      </c>
      <c r="E404" s="117">
        <f t="shared" si="218"/>
        <v>3187.3458254555489</v>
      </c>
      <c r="F404" s="117">
        <f t="shared" si="218"/>
        <v>2977.4486242104836</v>
      </c>
      <c r="G404" s="117">
        <f t="shared" si="218"/>
        <v>3117.7825517465735</v>
      </c>
      <c r="H404" s="117">
        <f t="shared" si="218"/>
        <v>3130.2703713551441</v>
      </c>
      <c r="I404" s="117">
        <f t="shared" si="218"/>
        <v>2913.0821715906141</v>
      </c>
      <c r="J404" s="117">
        <f t="shared" si="218"/>
        <v>2920.742673755311</v>
      </c>
      <c r="K404" s="117">
        <f t="shared" si="218"/>
        <v>2494.7453372641871</v>
      </c>
      <c r="L404" s="117">
        <f t="shared" si="218"/>
        <v>2317.3539394432182</v>
      </c>
      <c r="M404" s="117">
        <f t="shared" si="218"/>
        <v>3268.1604596961361</v>
      </c>
      <c r="N404" s="117">
        <f t="shared" si="218"/>
        <v>2521.107962237335</v>
      </c>
      <c r="O404" s="117">
        <f t="shared" si="218"/>
        <v>1224.3129597270547</v>
      </c>
      <c r="P404" s="117">
        <f t="shared" si="218"/>
        <v>1175.274398481818</v>
      </c>
      <c r="Q404" s="117">
        <f t="shared" si="218"/>
        <v>1681.5270691813801</v>
      </c>
      <c r="R404" s="117">
        <f t="shared" ref="R404:V404" si="219">R405+R408+R410+R419</f>
        <v>1499.52364581235</v>
      </c>
      <c r="S404" s="117">
        <f t="shared" si="219"/>
        <v>1553.135451072081</v>
      </c>
      <c r="T404" s="117">
        <f t="shared" si="219"/>
        <v>1337.7540467079025</v>
      </c>
      <c r="U404" s="117">
        <f t="shared" si="219"/>
        <v>1484.6997175372187</v>
      </c>
      <c r="V404" s="117">
        <f t="shared" si="219"/>
        <v>1654.127969757842</v>
      </c>
      <c r="W404" s="117">
        <f t="shared" ref="W404:Y404" si="220">W405+W408+W410+W419</f>
        <v>1425.0830225771126</v>
      </c>
      <c r="X404" s="117">
        <f t="shared" si="220"/>
        <v>1661.4842833193875</v>
      </c>
      <c r="Y404" s="117">
        <f t="shared" si="220"/>
        <v>1206.0790924106427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2602.1223376884773</v>
      </c>
      <c r="D405" s="122">
        <f t="shared" si="221"/>
        <v>2703.2325460912307</v>
      </c>
      <c r="E405" s="122">
        <f t="shared" si="221"/>
        <v>3171.6088559534192</v>
      </c>
      <c r="F405" s="122">
        <f t="shared" si="221"/>
        <v>2965.4086734444486</v>
      </c>
      <c r="G405" s="122">
        <f t="shared" si="221"/>
        <v>3105.2166775077817</v>
      </c>
      <c r="H405" s="122">
        <f t="shared" si="221"/>
        <v>3118.4932386212527</v>
      </c>
      <c r="I405" s="122">
        <f t="shared" si="221"/>
        <v>2899.3562428049181</v>
      </c>
      <c r="J405" s="122">
        <f t="shared" si="221"/>
        <v>2862.1828583158422</v>
      </c>
      <c r="K405" s="122">
        <f t="shared" si="221"/>
        <v>2459.920340087619</v>
      </c>
      <c r="L405" s="122">
        <f t="shared" si="221"/>
        <v>2265.9464948430864</v>
      </c>
      <c r="M405" s="122">
        <f t="shared" si="221"/>
        <v>3188.1877940699342</v>
      </c>
      <c r="N405" s="122">
        <f t="shared" si="221"/>
        <v>2444.9699002803909</v>
      </c>
      <c r="O405" s="122">
        <f t="shared" si="221"/>
        <v>1146.5441799122239</v>
      </c>
      <c r="P405" s="122">
        <f t="shared" si="221"/>
        <v>1130.2491436972794</v>
      </c>
      <c r="Q405" s="122">
        <f t="shared" si="221"/>
        <v>1681.5270691813801</v>
      </c>
      <c r="R405" s="122">
        <f t="shared" ref="R405:V405" si="222">SUM(R406:R407)</f>
        <v>1466.6014810288648</v>
      </c>
      <c r="S405" s="122">
        <f t="shared" si="222"/>
        <v>1496.7116861032707</v>
      </c>
      <c r="T405" s="122">
        <f t="shared" si="222"/>
        <v>1252.456514727309</v>
      </c>
      <c r="U405" s="122">
        <f t="shared" si="222"/>
        <v>1379.3490666044456</v>
      </c>
      <c r="V405" s="122">
        <f t="shared" si="222"/>
        <v>1529.9691298070275</v>
      </c>
      <c r="W405" s="122">
        <f t="shared" ref="W405:Y405" si="223">SUM(W406:W407)</f>
        <v>1292.791818586177</v>
      </c>
      <c r="X405" s="122">
        <f t="shared" si="223"/>
        <v>1486.4901996772408</v>
      </c>
      <c r="Y405" s="122">
        <f t="shared" si="223"/>
        <v>986.56101959554542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2602.1223376884773</v>
      </c>
      <c r="D406" s="98">
        <v>2703.2325460912307</v>
      </c>
      <c r="E406" s="98">
        <v>3171.6088559534192</v>
      </c>
      <c r="F406" s="98">
        <v>2965.4086734444486</v>
      </c>
      <c r="G406" s="98">
        <v>3105.2166775077817</v>
      </c>
      <c r="H406" s="98">
        <v>3118.4932386212527</v>
      </c>
      <c r="I406" s="98">
        <v>2899.3562428049181</v>
      </c>
      <c r="J406" s="98">
        <v>2862.1828583158422</v>
      </c>
      <c r="K406" s="98">
        <v>2459.920340087619</v>
      </c>
      <c r="L406" s="98">
        <v>2265.9464948430864</v>
      </c>
      <c r="M406" s="98">
        <v>3188.1877940699342</v>
      </c>
      <c r="N406" s="98">
        <v>2444.9699002803909</v>
      </c>
      <c r="O406" s="98">
        <v>1146.5441799122239</v>
      </c>
      <c r="P406" s="98">
        <v>1130.2491436972794</v>
      </c>
      <c r="Q406" s="98">
        <v>1681.5270691813801</v>
      </c>
      <c r="R406" s="98">
        <v>1466.6014810288648</v>
      </c>
      <c r="S406" s="98">
        <v>1496.7116861032707</v>
      </c>
      <c r="T406" s="98">
        <v>1252.456514727309</v>
      </c>
      <c r="U406" s="98">
        <v>1379.3490666044456</v>
      </c>
      <c r="V406" s="98">
        <v>1529.9691298070275</v>
      </c>
      <c r="W406" s="98">
        <v>1292.791818586177</v>
      </c>
      <c r="X406" s="98">
        <v>1486.4901996772408</v>
      </c>
      <c r="Y406" s="98">
        <v>986.56101959554542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8.1960493543656696</v>
      </c>
      <c r="D410" s="122">
        <v>9.0544376272356715</v>
      </c>
      <c r="E410" s="122">
        <v>9.9623099795881256</v>
      </c>
      <c r="F410" s="122">
        <v>4.9064297446577205</v>
      </c>
      <c r="G410" s="122">
        <v>4.4025710110128085</v>
      </c>
      <c r="H410" s="122">
        <v>2.3607500112677804</v>
      </c>
      <c r="I410" s="122">
        <v>3.3272168109955844</v>
      </c>
      <c r="J410" s="122">
        <v>48.85287189056092</v>
      </c>
      <c r="K410" s="122">
        <v>27.495434547134789</v>
      </c>
      <c r="L410" s="122">
        <v>42.315132420114416</v>
      </c>
      <c r="M410" s="122">
        <v>69.12637465754716</v>
      </c>
      <c r="N410" s="122">
        <v>71.51299340292195</v>
      </c>
      <c r="O410" s="122">
        <v>42.519811189305251</v>
      </c>
      <c r="P410" s="122">
        <v>8.9600505047263699</v>
      </c>
      <c r="Q410" s="122">
        <v>0</v>
      </c>
      <c r="R410" s="122">
        <v>10.953934331865481</v>
      </c>
      <c r="S410" s="122">
        <v>21.618329692080305</v>
      </c>
      <c r="T410" s="122">
        <v>21.475453474399409</v>
      </c>
      <c r="U410" s="122">
        <v>36.346665768342852</v>
      </c>
      <c r="V410" s="122">
        <v>55.657415418426133</v>
      </c>
      <c r="W410" s="122">
        <v>80.107497313768874</v>
      </c>
      <c r="X410" s="122">
        <v>135.50430183095159</v>
      </c>
      <c r="Y410" s="122">
        <v>181.61190082548117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571.6085072833323</v>
      </c>
      <c r="D411" s="98">
        <v>564.38701705092171</v>
      </c>
      <c r="E411" s="98">
        <v>584.90416704460335</v>
      </c>
      <c r="F411" s="98">
        <v>583.94922157561871</v>
      </c>
      <c r="G411" s="98">
        <v>565.59776735457319</v>
      </c>
      <c r="H411" s="98">
        <v>569.43257563454927</v>
      </c>
      <c r="I411" s="98">
        <v>552.58282947758903</v>
      </c>
      <c r="J411" s="98">
        <v>611.72538517203634</v>
      </c>
      <c r="K411" s="98">
        <v>626.2657173152013</v>
      </c>
      <c r="L411" s="98">
        <v>592.16469767488934</v>
      </c>
      <c r="M411" s="98">
        <v>609.62263404731152</v>
      </c>
      <c r="N411" s="98">
        <v>577.98346440601335</v>
      </c>
      <c r="O411" s="98">
        <v>489.83464298550433</v>
      </c>
      <c r="P411" s="98">
        <v>495.78946126152579</v>
      </c>
      <c r="Q411" s="98">
        <v>0</v>
      </c>
      <c r="R411" s="98">
        <v>531.92544982713923</v>
      </c>
      <c r="S411" s="98">
        <v>429.49667729615408</v>
      </c>
      <c r="T411" s="98">
        <v>429.03512086590274</v>
      </c>
      <c r="U411" s="98">
        <v>458.11456900750443</v>
      </c>
      <c r="V411" s="98">
        <v>419.59563364492118</v>
      </c>
      <c r="W411" s="98">
        <v>441.8008044846365</v>
      </c>
      <c r="X411" s="98">
        <v>534.45043468275219</v>
      </c>
      <c r="Y411" s="98">
        <v>493.54009696686467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114.14696580278468</v>
      </c>
      <c r="D412" s="98">
        <v>0</v>
      </c>
      <c r="E412" s="98">
        <v>115.91728391355811</v>
      </c>
      <c r="F412" s="98">
        <v>0</v>
      </c>
      <c r="G412" s="98">
        <v>0</v>
      </c>
      <c r="H412" s="98">
        <v>0</v>
      </c>
      <c r="I412" s="98">
        <v>113.64564689432824</v>
      </c>
      <c r="J412" s="98">
        <v>124.98101601538734</v>
      </c>
      <c r="K412" s="98">
        <v>127.81494517317266</v>
      </c>
      <c r="L412" s="98">
        <v>121.05417534056689</v>
      </c>
      <c r="M412" s="98">
        <v>123.86370446570062</v>
      </c>
      <c r="N412" s="98">
        <v>98.958108855860303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75.450892632719757</v>
      </c>
      <c r="U412" s="98">
        <v>75.544404130378666</v>
      </c>
      <c r="V412" s="98">
        <v>62.832217739116913</v>
      </c>
      <c r="W412" s="98">
        <v>81.288130581462411</v>
      </c>
      <c r="X412" s="98">
        <v>106.27141376623682</v>
      </c>
      <c r="Y412" s="98">
        <v>81.13202801696599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114.14696580278468</v>
      </c>
      <c r="D413" s="101">
        <v>0</v>
      </c>
      <c r="E413" s="101">
        <v>115.91728391355811</v>
      </c>
      <c r="F413" s="101">
        <v>0</v>
      </c>
      <c r="G413" s="101">
        <v>0</v>
      </c>
      <c r="H413" s="101">
        <v>0</v>
      </c>
      <c r="I413" s="101">
        <v>113.64564689432824</v>
      </c>
      <c r="J413" s="101">
        <v>124.98101601538734</v>
      </c>
      <c r="K413" s="101">
        <v>127.81494517317266</v>
      </c>
      <c r="L413" s="101">
        <v>121.05417534056689</v>
      </c>
      <c r="M413" s="101">
        <v>123.86370446570062</v>
      </c>
      <c r="N413" s="101">
        <v>98.958108855860303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75.450892632719757</v>
      </c>
      <c r="U413" s="101">
        <v>75.544404130378666</v>
      </c>
      <c r="V413" s="101">
        <v>62.832217739116913</v>
      </c>
      <c r="W413" s="101">
        <v>81.288130581462411</v>
      </c>
      <c r="X413" s="101">
        <v>106.27141376623682</v>
      </c>
      <c r="Y413" s="101">
        <v>81.13202801696599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6.0069275021678488</v>
      </c>
      <c r="D419" s="122">
        <v>4.616095490479351</v>
      </c>
      <c r="E419" s="122">
        <v>5.7746595225418451</v>
      </c>
      <c r="F419" s="122">
        <v>7.1335210213776152</v>
      </c>
      <c r="G419" s="122">
        <v>8.1633032277793518</v>
      </c>
      <c r="H419" s="122">
        <v>9.4163827226239043</v>
      </c>
      <c r="I419" s="122">
        <v>10.398711974700456</v>
      </c>
      <c r="J419" s="122">
        <v>9.7069435489081428</v>
      </c>
      <c r="K419" s="122">
        <v>7.3295626294335348</v>
      </c>
      <c r="L419" s="122">
        <v>9.0923121800175419</v>
      </c>
      <c r="M419" s="122">
        <v>10.846290968654747</v>
      </c>
      <c r="N419" s="122">
        <v>4.6250685540222616</v>
      </c>
      <c r="O419" s="122">
        <v>35.248968625525606</v>
      </c>
      <c r="P419" s="122">
        <v>36.065204279812313</v>
      </c>
      <c r="Q419" s="122">
        <v>0</v>
      </c>
      <c r="R419" s="122">
        <v>21.968230451619863</v>
      </c>
      <c r="S419" s="122">
        <v>34.805435276729817</v>
      </c>
      <c r="T419" s="122">
        <v>63.822078506193954</v>
      </c>
      <c r="U419" s="122">
        <v>69.003985164430404</v>
      </c>
      <c r="V419" s="122">
        <v>68.50142453238854</v>
      </c>
      <c r="W419" s="122">
        <v>52.18370667716686</v>
      </c>
      <c r="X419" s="122">
        <v>39.489781811195115</v>
      </c>
      <c r="Y419" s="122">
        <v>37.906171989616041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188.58227117592702</v>
      </c>
      <c r="D420" s="98">
        <v>200.03006482854582</v>
      </c>
      <c r="E420" s="98">
        <v>192.96555396336183</v>
      </c>
      <c r="F420" s="98">
        <v>220.4185185524596</v>
      </c>
      <c r="G420" s="98">
        <v>204.45167896138867</v>
      </c>
      <c r="H420" s="98">
        <v>204.93022398973602</v>
      </c>
      <c r="I420" s="98">
        <v>212.80078634526254</v>
      </c>
      <c r="J420" s="98">
        <v>214.81601699691487</v>
      </c>
      <c r="K420" s="98">
        <v>189.49553357036817</v>
      </c>
      <c r="L420" s="98">
        <v>235.31507368258545</v>
      </c>
      <c r="M420" s="98">
        <v>220.16860665831408</v>
      </c>
      <c r="N420" s="98">
        <v>69.092780000601522</v>
      </c>
      <c r="O420" s="98">
        <v>250.88469033560941</v>
      </c>
      <c r="P420" s="98">
        <v>243.53953557902409</v>
      </c>
      <c r="Q420" s="98">
        <v>0</v>
      </c>
      <c r="R420" s="98">
        <v>198.37006465831564</v>
      </c>
      <c r="S420" s="98">
        <v>195.32996734989757</v>
      </c>
      <c r="T420" s="98">
        <v>232.94082016189913</v>
      </c>
      <c r="U420" s="98">
        <v>238.78352313943719</v>
      </c>
      <c r="V420" s="98">
        <v>271.9697247219774</v>
      </c>
      <c r="W420" s="98">
        <v>260.98429274737094</v>
      </c>
      <c r="X420" s="98">
        <v>244.11154795119859</v>
      </c>
      <c r="Y420" s="98">
        <v>218.0717159707782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132.37374821845944</v>
      </c>
      <c r="D423" s="118">
        <f t="shared" si="225"/>
        <v>134.85222678933619</v>
      </c>
      <c r="E423" s="118">
        <f t="shared" si="225"/>
        <v>153.3334401880027</v>
      </c>
      <c r="F423" s="118">
        <f t="shared" si="225"/>
        <v>143.18028400340816</v>
      </c>
      <c r="G423" s="118">
        <f t="shared" si="225"/>
        <v>146.52797686631143</v>
      </c>
      <c r="H423" s="118">
        <f t="shared" si="225"/>
        <v>142.84615596338469</v>
      </c>
      <c r="I423" s="118">
        <f t="shared" si="225"/>
        <v>129.24965800537919</v>
      </c>
      <c r="J423" s="118">
        <f t="shared" si="225"/>
        <v>125.83404173431492</v>
      </c>
      <c r="K423" s="118">
        <f t="shared" si="225"/>
        <v>114.2184659086235</v>
      </c>
      <c r="L423" s="118">
        <f t="shared" si="225"/>
        <v>105.49058634189791</v>
      </c>
      <c r="M423" s="118">
        <f t="shared" si="225"/>
        <v>137.27514445234249</v>
      </c>
      <c r="N423" s="118">
        <f t="shared" si="225"/>
        <v>112.23079394068124</v>
      </c>
      <c r="O423" s="118">
        <f t="shared" si="225"/>
        <v>62.966977602003247</v>
      </c>
      <c r="P423" s="118">
        <f t="shared" si="225"/>
        <v>61.321961335897299</v>
      </c>
      <c r="Q423" s="118">
        <f t="shared" si="225"/>
        <v>77.657422231654877</v>
      </c>
      <c r="R423" s="118">
        <f t="shared" ref="R423:V423" si="226">R424+R427+R429+R438</f>
        <v>74.430370864143896</v>
      </c>
      <c r="S423" s="118">
        <f t="shared" si="226"/>
        <v>75.451420588175452</v>
      </c>
      <c r="T423" s="118">
        <f t="shared" si="226"/>
        <v>65.065036496996683</v>
      </c>
      <c r="U423" s="118">
        <f t="shared" si="226"/>
        <v>69.911431670803708</v>
      </c>
      <c r="V423" s="118">
        <f t="shared" si="226"/>
        <v>75.851926260909792</v>
      </c>
      <c r="W423" s="118">
        <f t="shared" ref="W423:Y423" si="227">W424+W427+W429+W438</f>
        <v>67.146937891527514</v>
      </c>
      <c r="X423" s="118">
        <f t="shared" si="227"/>
        <v>73.979972925468417</v>
      </c>
      <c r="Y423" s="118">
        <f t="shared" si="227"/>
        <v>60.164621191199593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108.94000856789131</v>
      </c>
      <c r="D424" s="123">
        <f t="shared" si="228"/>
        <v>110.66863641518633</v>
      </c>
      <c r="E424" s="123">
        <f t="shared" si="228"/>
        <v>128.92622495962058</v>
      </c>
      <c r="F424" s="123">
        <f t="shared" si="228"/>
        <v>118.66333447561753</v>
      </c>
      <c r="G424" s="123">
        <f t="shared" si="228"/>
        <v>122.2476733566907</v>
      </c>
      <c r="H424" s="123">
        <f t="shared" si="228"/>
        <v>118.54402377610764</v>
      </c>
      <c r="I424" s="123">
        <f t="shared" si="228"/>
        <v>108.38875245727839</v>
      </c>
      <c r="J424" s="123">
        <f t="shared" si="228"/>
        <v>104.88873231431462</v>
      </c>
      <c r="K424" s="123">
        <f t="shared" si="228"/>
        <v>89.812128528956094</v>
      </c>
      <c r="L424" s="123">
        <f t="shared" si="228"/>
        <v>81.555870655356358</v>
      </c>
      <c r="M424" s="123">
        <f t="shared" si="228"/>
        <v>113.51939032789006</v>
      </c>
      <c r="N424" s="123">
        <f t="shared" si="228"/>
        <v>86.397091083422694</v>
      </c>
      <c r="O424" s="123">
        <f t="shared" si="228"/>
        <v>40.457416836595222</v>
      </c>
      <c r="P424" s="123">
        <f t="shared" si="228"/>
        <v>39.80805442952213</v>
      </c>
      <c r="Q424" s="123">
        <f t="shared" si="228"/>
        <v>59.05211854103873</v>
      </c>
      <c r="R424" s="123">
        <f t="shared" ref="R424:V424" si="229">SUM(R425:R426)</f>
        <v>51.400627505291084</v>
      </c>
      <c r="S424" s="123">
        <f t="shared" si="229"/>
        <v>52.222518814125166</v>
      </c>
      <c r="T424" s="123">
        <f t="shared" si="229"/>
        <v>43.517188231267646</v>
      </c>
      <c r="U424" s="123">
        <f t="shared" si="229"/>
        <v>47.732812968231833</v>
      </c>
      <c r="V424" s="123">
        <f t="shared" si="229"/>
        <v>52.840864475425107</v>
      </c>
      <c r="W424" s="123">
        <f t="shared" ref="W424:Y424" si="230">SUM(W425:W426)</f>
        <v>44.290511663714412</v>
      </c>
      <c r="X424" s="123">
        <f t="shared" si="230"/>
        <v>50.327706350912578</v>
      </c>
      <c r="Y424" s="123">
        <f t="shared" si="230"/>
        <v>33.279312180802542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107.78996162764869</v>
      </c>
      <c r="D425" s="99">
        <v>109.45406438487501</v>
      </c>
      <c r="E425" s="99">
        <v>127.57816229193014</v>
      </c>
      <c r="F425" s="99">
        <v>117.32931075896614</v>
      </c>
      <c r="G425" s="99">
        <v>120.87836005310606</v>
      </c>
      <c r="H425" s="99">
        <v>117.2357358875354</v>
      </c>
      <c r="I425" s="99">
        <v>107.2540171539959</v>
      </c>
      <c r="J425" s="99">
        <v>103.7746683383108</v>
      </c>
      <c r="K425" s="99">
        <v>88.799434970972982</v>
      </c>
      <c r="L425" s="99">
        <v>80.674597419167256</v>
      </c>
      <c r="M425" s="99">
        <v>112.26472056341703</v>
      </c>
      <c r="N425" s="99">
        <v>85.513332936933239</v>
      </c>
      <c r="O425" s="99">
        <v>39.979764997190678</v>
      </c>
      <c r="P425" s="99">
        <v>39.296703592214342</v>
      </c>
      <c r="Q425" s="99">
        <v>58.303947052776614</v>
      </c>
      <c r="R425" s="99">
        <v>50.742944085441891</v>
      </c>
      <c r="S425" s="99">
        <v>51.552709243928653</v>
      </c>
      <c r="T425" s="99">
        <v>42.959884313671793</v>
      </c>
      <c r="U425" s="99">
        <v>47.122897377906838</v>
      </c>
      <c r="V425" s="99">
        <v>52.165637665028562</v>
      </c>
      <c r="W425" s="99">
        <v>43.723510473265065</v>
      </c>
      <c r="X425" s="99">
        <v>49.682402634635274</v>
      </c>
      <c r="Y425" s="99">
        <v>32.851737383302208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1.1500469402426148</v>
      </c>
      <c r="D426" s="99">
        <v>1.2145720303113103</v>
      </c>
      <c r="E426" s="99">
        <v>1.3480626676904464</v>
      </c>
      <c r="F426" s="99">
        <v>1.3340237166513842</v>
      </c>
      <c r="G426" s="99">
        <v>1.3693133035846274</v>
      </c>
      <c r="H426" s="99">
        <v>1.3082878885722411</v>
      </c>
      <c r="I426" s="99">
        <v>1.1347353032824863</v>
      </c>
      <c r="J426" s="99">
        <v>1.1140639760038147</v>
      </c>
      <c r="K426" s="99">
        <v>1.0126935579831087</v>
      </c>
      <c r="L426" s="99">
        <v>0.88127323618910491</v>
      </c>
      <c r="M426" s="99">
        <v>1.2546697644730311</v>
      </c>
      <c r="N426" s="99">
        <v>0.88375814648945006</v>
      </c>
      <c r="O426" s="99">
        <v>0.47765183940454115</v>
      </c>
      <c r="P426" s="99">
        <v>0.51135083730778985</v>
      </c>
      <c r="Q426" s="99">
        <v>0.74817148826211655</v>
      </c>
      <c r="R426" s="99">
        <v>0.65768341984919498</v>
      </c>
      <c r="S426" s="99">
        <v>0.66980957019651444</v>
      </c>
      <c r="T426" s="99">
        <v>0.55730391759585529</v>
      </c>
      <c r="U426" s="99">
        <v>0.60991559032499565</v>
      </c>
      <c r="V426" s="99">
        <v>0.67522681039654564</v>
      </c>
      <c r="W426" s="99">
        <v>0.56700119044934472</v>
      </c>
      <c r="X426" s="99">
        <v>0.64530371627730165</v>
      </c>
      <c r="Y426" s="99">
        <v>0.42757479750033101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1.616014159684299</v>
      </c>
      <c r="D427" s="123">
        <f t="shared" si="231"/>
        <v>0.93695346612391195</v>
      </c>
      <c r="E427" s="123">
        <f t="shared" si="231"/>
        <v>2.296980991169395</v>
      </c>
      <c r="F427" s="123">
        <f t="shared" si="231"/>
        <v>0.9987996184611998</v>
      </c>
      <c r="G427" s="123">
        <f t="shared" si="231"/>
        <v>2.2999914084495319</v>
      </c>
      <c r="H427" s="123">
        <f t="shared" si="231"/>
        <v>2.7477019551099495</v>
      </c>
      <c r="I427" s="123">
        <f t="shared" si="231"/>
        <v>1.558253418833321</v>
      </c>
      <c r="J427" s="123">
        <f t="shared" si="231"/>
        <v>0.33017402820071295</v>
      </c>
      <c r="K427" s="123">
        <f t="shared" si="231"/>
        <v>1.6093663101172127</v>
      </c>
      <c r="L427" s="123">
        <f t="shared" si="231"/>
        <v>2.2453956698877771</v>
      </c>
      <c r="M427" s="123">
        <f t="shared" si="231"/>
        <v>2.1280891973832357</v>
      </c>
      <c r="N427" s="123">
        <f t="shared" si="231"/>
        <v>5.4703593712843546</v>
      </c>
      <c r="O427" s="123">
        <f t="shared" si="231"/>
        <v>1.4667818620619546</v>
      </c>
      <c r="P427" s="123">
        <f t="shared" si="231"/>
        <v>1.1097796187657547</v>
      </c>
      <c r="Q427" s="123">
        <f t="shared" si="231"/>
        <v>0</v>
      </c>
      <c r="R427" s="123">
        <f t="shared" si="231"/>
        <v>2.5016718546600116</v>
      </c>
      <c r="S427" s="123">
        <f t="shared" si="231"/>
        <v>2.9420618973714849</v>
      </c>
      <c r="T427" s="123">
        <f t="shared" si="231"/>
        <v>1.723828458190936</v>
      </c>
      <c r="U427" s="123">
        <f t="shared" si="231"/>
        <v>1.7584210912550224</v>
      </c>
      <c r="V427" s="123">
        <f t="shared" si="231"/>
        <v>1.998771084644696</v>
      </c>
      <c r="W427" s="123">
        <f t="shared" si="231"/>
        <v>1.7767100262268665</v>
      </c>
      <c r="X427" s="123">
        <f t="shared" si="231"/>
        <v>2.1180706843242576</v>
      </c>
      <c r="Y427" s="123">
        <f t="shared" si="231"/>
        <v>6.8032631973370377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1.616014159684299</v>
      </c>
      <c r="D428" s="99">
        <f>RES_hhdet_in_fecs!D48</f>
        <v>0.93695346612391195</v>
      </c>
      <c r="E428" s="99">
        <f>RES_hhdet_in_fecs!E48</f>
        <v>2.296980991169395</v>
      </c>
      <c r="F428" s="99">
        <f>RES_hhdet_in_fecs!F48</f>
        <v>0.9987996184611998</v>
      </c>
      <c r="G428" s="99">
        <f>RES_hhdet_in_fecs!G48</f>
        <v>2.2999914084495319</v>
      </c>
      <c r="H428" s="99">
        <f>RES_hhdet_in_fecs!H48</f>
        <v>2.7477019551099495</v>
      </c>
      <c r="I428" s="99">
        <f>RES_hhdet_in_fecs!I48</f>
        <v>1.558253418833321</v>
      </c>
      <c r="J428" s="99">
        <f>RES_hhdet_in_fecs!J48</f>
        <v>0.33017402820071295</v>
      </c>
      <c r="K428" s="99">
        <f>RES_hhdet_in_fecs!K48</f>
        <v>1.6093663101172127</v>
      </c>
      <c r="L428" s="99">
        <f>RES_hhdet_in_fecs!L48</f>
        <v>2.2453956698877771</v>
      </c>
      <c r="M428" s="99">
        <f>RES_hhdet_in_fecs!M48</f>
        <v>2.1280891973832357</v>
      </c>
      <c r="N428" s="99">
        <f>RES_hhdet_in_fecs!N48</f>
        <v>5.4703593712843546</v>
      </c>
      <c r="O428" s="99">
        <f>RES_hhdet_in_fecs!O48</f>
        <v>1.4667818620619546</v>
      </c>
      <c r="P428" s="99">
        <f>RES_hhdet_in_fecs!P48</f>
        <v>1.1097796187657547</v>
      </c>
      <c r="Q428" s="99">
        <f>RES_hhdet_in_fecs!Q48</f>
        <v>0</v>
      </c>
      <c r="R428" s="99">
        <f>RES_hhdet_in_fecs!R48</f>
        <v>2.5016718546600116</v>
      </c>
      <c r="S428" s="99">
        <f>RES_hhdet_in_fecs!S48</f>
        <v>2.9420618973714849</v>
      </c>
      <c r="T428" s="99">
        <f>RES_hhdet_in_fecs!T48</f>
        <v>1.723828458190936</v>
      </c>
      <c r="U428" s="99">
        <f>RES_hhdet_in_fecs!U48</f>
        <v>1.7584210912550224</v>
      </c>
      <c r="V428" s="99">
        <f>RES_hhdet_in_fecs!V48</f>
        <v>1.998771084644696</v>
      </c>
      <c r="W428" s="99">
        <f>RES_hhdet_in_fecs!W48</f>
        <v>1.7767100262268665</v>
      </c>
      <c r="X428" s="99">
        <f>RES_hhdet_in_fecs!X48</f>
        <v>2.1180706843242576</v>
      </c>
      <c r="Y428" s="99">
        <f>RES_hhdet_in_fecs!Y48</f>
        <v>6.8032631973370377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14.830423409725775</v>
      </c>
      <c r="D429" s="123">
        <v>15.551904889809469</v>
      </c>
      <c r="E429" s="123">
        <v>14.707195207047851</v>
      </c>
      <c r="F429" s="123">
        <v>15.694435745973328</v>
      </c>
      <c r="G429" s="123">
        <v>14.454410735863583</v>
      </c>
      <c r="H429" s="123">
        <v>14.059795633907857</v>
      </c>
      <c r="I429" s="123">
        <v>12.251178421702265</v>
      </c>
      <c r="J429" s="123">
        <v>13.719178905072319</v>
      </c>
      <c r="K429" s="123">
        <v>15.614127276501218</v>
      </c>
      <c r="L429" s="123">
        <v>14.916112265916539</v>
      </c>
      <c r="M429" s="123">
        <v>15.265523561517639</v>
      </c>
      <c r="N429" s="123">
        <v>14.306659975355037</v>
      </c>
      <c r="O429" s="123">
        <v>13.993526185628392</v>
      </c>
      <c r="P429" s="123">
        <v>13.331037646798638</v>
      </c>
      <c r="Q429" s="123">
        <v>12.088106812175543</v>
      </c>
      <c r="R429" s="123">
        <v>13.60372534154236</v>
      </c>
      <c r="S429" s="123">
        <v>13.442698411001071</v>
      </c>
      <c r="T429" s="123">
        <v>12.570673996246201</v>
      </c>
      <c r="U429" s="123">
        <v>13.028630098066456</v>
      </c>
      <c r="V429" s="123">
        <v>12.823984401517016</v>
      </c>
      <c r="W429" s="123">
        <v>13.48304749165775</v>
      </c>
      <c r="X429" s="123">
        <v>14.105837921929174</v>
      </c>
      <c r="Y429" s="123">
        <v>13.87379530392665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23.6782330229872</v>
      </c>
      <c r="D430" s="99">
        <v>22.852067607576927</v>
      </c>
      <c r="E430" s="99">
        <v>23.527806276732939</v>
      </c>
      <c r="F430" s="99">
        <v>23.104525288286744</v>
      </c>
      <c r="G430" s="99">
        <v>22.017313980933203</v>
      </c>
      <c r="H430" s="99">
        <v>21.407084105901731</v>
      </c>
      <c r="I430" s="99">
        <v>20.441340528218994</v>
      </c>
      <c r="J430" s="99">
        <v>22.179435103495507</v>
      </c>
      <c r="K430" s="99">
        <v>22.607253142717681</v>
      </c>
      <c r="L430" s="99">
        <v>21.082867004797823</v>
      </c>
      <c r="M430" s="99">
        <v>21.466462793613726</v>
      </c>
      <c r="N430" s="99">
        <v>20.215092389532227</v>
      </c>
      <c r="O430" s="99">
        <v>17.080435501004864</v>
      </c>
      <c r="P430" s="99">
        <v>17.237696318534901</v>
      </c>
      <c r="Q430" s="99">
        <v>0</v>
      </c>
      <c r="R430" s="99">
        <v>18.404088436667013</v>
      </c>
      <c r="S430" s="99">
        <v>14.793575497181189</v>
      </c>
      <c r="T430" s="99">
        <v>14.716119036607299</v>
      </c>
      <c r="U430" s="99">
        <v>15.65063285670481</v>
      </c>
      <c r="V430" s="99">
        <v>14.306480676057687</v>
      </c>
      <c r="W430" s="99">
        <v>14.942144453781033</v>
      </c>
      <c r="X430" s="99">
        <v>17.862735785227311</v>
      </c>
      <c r="Y430" s="99">
        <v>16.434512748468368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13.993075920246214</v>
      </c>
      <c r="D431" s="99">
        <v>0</v>
      </c>
      <c r="E431" s="99">
        <v>13.982540529773699</v>
      </c>
      <c r="F431" s="99">
        <v>0</v>
      </c>
      <c r="G431" s="99">
        <v>0</v>
      </c>
      <c r="H431" s="99">
        <v>0</v>
      </c>
      <c r="I431" s="99">
        <v>12.435384131256315</v>
      </c>
      <c r="J431" s="99">
        <v>13.558959230684048</v>
      </c>
      <c r="K431" s="99">
        <v>13.90855274862988</v>
      </c>
      <c r="L431" s="99">
        <v>13.074375228120639</v>
      </c>
      <c r="M431" s="99">
        <v>13.508520851094319</v>
      </c>
      <c r="N431" s="99">
        <v>12.757329517603884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11.189168396462962</v>
      </c>
      <c r="U431" s="99">
        <v>12.061361257241481</v>
      </c>
      <c r="V431" s="99">
        <v>11.106246619846353</v>
      </c>
      <c r="W431" s="99">
        <v>11.818698554707209</v>
      </c>
      <c r="X431" s="99">
        <v>14.267607874548039</v>
      </c>
      <c r="Y431" s="99">
        <v>13.013035364145626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4.7284083786485276</v>
      </c>
      <c r="D432" s="102">
        <v>0</v>
      </c>
      <c r="E432" s="102">
        <v>4.6627799111495651</v>
      </c>
      <c r="F432" s="102">
        <v>0</v>
      </c>
      <c r="G432" s="102">
        <v>0</v>
      </c>
      <c r="H432" s="102">
        <v>0</v>
      </c>
      <c r="I432" s="102">
        <v>4.2040201826627932</v>
      </c>
      <c r="J432" s="102">
        <v>4.5314587249025813</v>
      </c>
      <c r="K432" s="102">
        <v>4.6139278281748579</v>
      </c>
      <c r="L432" s="102">
        <v>4.3098973800728695</v>
      </c>
      <c r="M432" s="102">
        <v>4.3615762520815062</v>
      </c>
      <c r="N432" s="102">
        <v>3.4610805263614925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2.5880033204750732</v>
      </c>
      <c r="U432" s="102">
        <v>2.5808341698989348</v>
      </c>
      <c r="V432" s="102">
        <v>2.1423195020165946</v>
      </c>
      <c r="W432" s="102">
        <v>2.7492457623360096</v>
      </c>
      <c r="X432" s="102">
        <v>3.5518694764570249</v>
      </c>
      <c r="Y432" s="102">
        <v>2.7016353016671717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9.2646675415976851</v>
      </c>
      <c r="D433" s="105">
        <v>0</v>
      </c>
      <c r="E433" s="105">
        <v>9.319760618624132</v>
      </c>
      <c r="F433" s="105">
        <v>0</v>
      </c>
      <c r="G433" s="105">
        <v>0</v>
      </c>
      <c r="H433" s="105">
        <v>0</v>
      </c>
      <c r="I433" s="105">
        <v>8.2313639485935219</v>
      </c>
      <c r="J433" s="105">
        <v>9.0275005057814663</v>
      </c>
      <c r="K433" s="105">
        <v>9.2946249204550213</v>
      </c>
      <c r="L433" s="105">
        <v>8.7644778480477683</v>
      </c>
      <c r="M433" s="105">
        <v>9.1469445990128122</v>
      </c>
      <c r="N433" s="105">
        <v>9.2962489912423916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8.6011650759878879</v>
      </c>
      <c r="U433" s="105">
        <v>9.480527087342546</v>
      </c>
      <c r="V433" s="105">
        <v>8.9639271178297584</v>
      </c>
      <c r="W433" s="105">
        <v>9.0694527923711998</v>
      </c>
      <c r="X433" s="105">
        <v>10.715738398091016</v>
      </c>
      <c r="Y433" s="105">
        <v>10.311400062478455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18.754870753426932</v>
      </c>
      <c r="D434" s="102">
        <v>18.773270998020124</v>
      </c>
      <c r="E434" s="102">
        <v>18.50363696927975</v>
      </c>
      <c r="F434" s="102">
        <v>18.759883502047163</v>
      </c>
      <c r="G434" s="102">
        <v>17.730056669234358</v>
      </c>
      <c r="H434" s="102">
        <v>17.612826025557265</v>
      </c>
      <c r="I434" s="102">
        <v>17.248688761625804</v>
      </c>
      <c r="J434" s="102">
        <v>17.955249844207838</v>
      </c>
      <c r="K434" s="102">
        <v>19.102779744522522</v>
      </c>
      <c r="L434" s="102">
        <v>18.285255415076932</v>
      </c>
      <c r="M434" s="102">
        <v>17.773911370205084</v>
      </c>
      <c r="N434" s="102">
        <v>16.731681996183163</v>
      </c>
      <c r="O434" s="102">
        <v>16.784375718086093</v>
      </c>
      <c r="P434" s="102">
        <v>16.480790353469359</v>
      </c>
      <c r="Q434" s="102">
        <v>0</v>
      </c>
      <c r="R434" s="102">
        <v>16.360995792931675</v>
      </c>
      <c r="S434" s="102">
        <v>16.008064431609039</v>
      </c>
      <c r="T434" s="102">
        <v>15.104364074871233</v>
      </c>
      <c r="U434" s="102">
        <v>14.944774135620577</v>
      </c>
      <c r="V434" s="102">
        <v>14.791956208705439</v>
      </c>
      <c r="W434" s="102">
        <v>15.472505437894091</v>
      </c>
      <c r="X434" s="102">
        <v>0</v>
      </c>
      <c r="Y434" s="102">
        <v>0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12.851642721425591</v>
      </c>
      <c r="D435" s="105">
        <v>12.917499589493508</v>
      </c>
      <c r="E435" s="105">
        <v>12.708899489869363</v>
      </c>
      <c r="F435" s="105">
        <v>12.935213135407951</v>
      </c>
      <c r="G435" s="105">
        <v>12.433741006609981</v>
      </c>
      <c r="H435" s="105">
        <v>12.22684262413209</v>
      </c>
      <c r="I435" s="105">
        <v>12.02839754180739</v>
      </c>
      <c r="J435" s="105">
        <v>12.538693982368978</v>
      </c>
      <c r="K435" s="105">
        <v>13.389148498808975</v>
      </c>
      <c r="L435" s="105">
        <v>12.866999834446293</v>
      </c>
      <c r="M435" s="105">
        <v>12.552018254501277</v>
      </c>
      <c r="N435" s="105">
        <v>11.734401699714358</v>
      </c>
      <c r="O435" s="105">
        <v>12.063882432730102</v>
      </c>
      <c r="P435" s="105">
        <v>12.104823395913373</v>
      </c>
      <c r="Q435" s="105">
        <v>12.088106812175543</v>
      </c>
      <c r="R435" s="105">
        <v>12.582485077705293</v>
      </c>
      <c r="S435" s="105">
        <v>12.474276659054338</v>
      </c>
      <c r="T435" s="105">
        <v>11.868228922706004</v>
      </c>
      <c r="U435" s="105">
        <v>11.790020677636027</v>
      </c>
      <c r="V435" s="105">
        <v>11.755048847583788</v>
      </c>
      <c r="W435" s="105">
        <v>12.559868821699597</v>
      </c>
      <c r="X435" s="105">
        <v>12.821259182963743</v>
      </c>
      <c r="Y435" s="105">
        <v>12.383869218165428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3.7307082532635745</v>
      </c>
      <c r="D436" s="99">
        <v>3.8244615919673959</v>
      </c>
      <c r="E436" s="99">
        <v>3.6405358491516115</v>
      </c>
      <c r="F436" s="99">
        <v>3.7690600237588532</v>
      </c>
      <c r="G436" s="99">
        <v>4.0300899138625166</v>
      </c>
      <c r="H436" s="99">
        <v>3.6028280327555779</v>
      </c>
      <c r="I436" s="99">
        <v>3.5717145818739033</v>
      </c>
      <c r="J436" s="99">
        <v>3.6539420936745031</v>
      </c>
      <c r="K436" s="99">
        <v>3.91900910223133</v>
      </c>
      <c r="L436" s="99">
        <v>3.7762483225658574</v>
      </c>
      <c r="M436" s="99">
        <v>3.5874133246114637</v>
      </c>
      <c r="N436" s="99">
        <v>2.8134826667762352</v>
      </c>
      <c r="O436" s="99">
        <v>3.080218510392617</v>
      </c>
      <c r="P436" s="99">
        <v>2.972820739231461</v>
      </c>
      <c r="Q436" s="99">
        <v>2.7911704345271633</v>
      </c>
      <c r="R436" s="99">
        <v>3.1937095557109418</v>
      </c>
      <c r="S436" s="99">
        <v>3.1387998424314847</v>
      </c>
      <c r="T436" s="99">
        <v>2.7264992649968924</v>
      </c>
      <c r="U436" s="99">
        <v>2.4464305555948189</v>
      </c>
      <c r="V436" s="99">
        <v>2.2726391150230776</v>
      </c>
      <c r="W436" s="99">
        <v>2.9078225596093406</v>
      </c>
      <c r="X436" s="99">
        <v>2.9721734386355738</v>
      </c>
      <c r="Y436" s="99">
        <v>2.3464287595547613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9.1209344681620177</v>
      </c>
      <c r="D437" s="99">
        <v>9.0930379975261122</v>
      </c>
      <c r="E437" s="99">
        <v>9.0683636407177524</v>
      </c>
      <c r="F437" s="99">
        <v>9.1661531116490984</v>
      </c>
      <c r="G437" s="99">
        <v>8.4036510927474666</v>
      </c>
      <c r="H437" s="99">
        <v>8.6240145913765112</v>
      </c>
      <c r="I437" s="99">
        <v>8.4566829599334898</v>
      </c>
      <c r="J437" s="99">
        <v>8.8847518886944759</v>
      </c>
      <c r="K437" s="99">
        <v>9.4701393965776468</v>
      </c>
      <c r="L437" s="99">
        <v>9.0907515118804341</v>
      </c>
      <c r="M437" s="99">
        <v>8.9646049298898109</v>
      </c>
      <c r="N437" s="99">
        <v>8.9209190329381194</v>
      </c>
      <c r="O437" s="99">
        <v>8.9836639223374846</v>
      </c>
      <c r="P437" s="99">
        <v>9.1320026566819088</v>
      </c>
      <c r="Q437" s="99">
        <v>9.2969363776483789</v>
      </c>
      <c r="R437" s="99">
        <v>9.3887755219943543</v>
      </c>
      <c r="S437" s="99">
        <v>9.3354768166228528</v>
      </c>
      <c r="T437" s="99">
        <v>9.1417296577091083</v>
      </c>
      <c r="U437" s="99">
        <v>9.3435901220412081</v>
      </c>
      <c r="V437" s="99">
        <v>9.4824097325607095</v>
      </c>
      <c r="W437" s="99">
        <v>9.6520462620902556</v>
      </c>
      <c r="X437" s="99">
        <v>9.8490857443281694</v>
      </c>
      <c r="Y437" s="99">
        <v>10.037440458610668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6.9873020811580453</v>
      </c>
      <c r="D438" s="123">
        <v>7.6947320182164862</v>
      </c>
      <c r="E438" s="123">
        <v>7.4030390301648783</v>
      </c>
      <c r="F438" s="123">
        <v>7.8237141633560929</v>
      </c>
      <c r="G438" s="123">
        <v>7.5259013653076101</v>
      </c>
      <c r="H438" s="123">
        <v>7.4946345982592382</v>
      </c>
      <c r="I438" s="123">
        <v>7.0514737075652283</v>
      </c>
      <c r="J438" s="123">
        <v>6.8959564867272745</v>
      </c>
      <c r="K438" s="123">
        <v>7.1828437930489706</v>
      </c>
      <c r="L438" s="123">
        <v>6.7732077507372477</v>
      </c>
      <c r="M438" s="123">
        <v>6.3621413655515751</v>
      </c>
      <c r="N438" s="123">
        <v>6.0566835106191572</v>
      </c>
      <c r="O438" s="123">
        <v>7.0492527177176783</v>
      </c>
      <c r="P438" s="123">
        <v>7.07308964081078</v>
      </c>
      <c r="Q438" s="123">
        <v>6.5171968784406005</v>
      </c>
      <c r="R438" s="123">
        <v>6.9243461626504317</v>
      </c>
      <c r="S438" s="123">
        <v>6.8441414656777191</v>
      </c>
      <c r="T438" s="123">
        <v>7.253345811291906</v>
      </c>
      <c r="U438" s="123">
        <v>7.3915675132503891</v>
      </c>
      <c r="V438" s="123">
        <v>8.1883062993229743</v>
      </c>
      <c r="W438" s="123">
        <v>7.5966687099284895</v>
      </c>
      <c r="X438" s="123">
        <v>7.4283579683024001</v>
      </c>
      <c r="Y438" s="123">
        <v>6.2082505091333662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9.1719365029380349</v>
      </c>
      <c r="D439" s="99">
        <v>9.5100345621482045</v>
      </c>
      <c r="E439" s="99">
        <v>9.1140245370965154</v>
      </c>
      <c r="F439" s="99">
        <v>10.240231405374002</v>
      </c>
      <c r="G439" s="99">
        <v>9.3450941128676117</v>
      </c>
      <c r="H439" s="99">
        <v>9.0457730978447373</v>
      </c>
      <c r="I439" s="99">
        <v>9.2435339142708397</v>
      </c>
      <c r="J439" s="99">
        <v>9.1455993985272581</v>
      </c>
      <c r="K439" s="99">
        <v>8.0321910671871404</v>
      </c>
      <c r="L439" s="99">
        <v>9.8374904639118164</v>
      </c>
      <c r="M439" s="99">
        <v>9.1035830971981966</v>
      </c>
      <c r="N439" s="99">
        <v>2.8377546928532396</v>
      </c>
      <c r="O439" s="99">
        <v>10.272008413928145</v>
      </c>
      <c r="P439" s="99">
        <v>9.9425794315277738</v>
      </c>
      <c r="Q439" s="99">
        <v>0</v>
      </c>
      <c r="R439" s="99">
        <v>8.0592592213144467</v>
      </c>
      <c r="S439" s="99">
        <v>7.9000418757302979</v>
      </c>
      <c r="T439" s="99">
        <v>9.3820879917116553</v>
      </c>
      <c r="U439" s="99">
        <v>9.5789559556813408</v>
      </c>
      <c r="V439" s="99">
        <v>10.888464998062457</v>
      </c>
      <c r="W439" s="99">
        <v>10.364877327167376</v>
      </c>
      <c r="X439" s="99">
        <v>9.580550529997204</v>
      </c>
      <c r="Y439" s="99">
        <v>8.526448779638196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6.9154252311611364</v>
      </c>
      <c r="D440" s="110">
        <v>7.6518506934305268</v>
      </c>
      <c r="E440" s="110">
        <v>7.3502567686128479</v>
      </c>
      <c r="F440" s="110">
        <v>7.7428914297179965</v>
      </c>
      <c r="G440" s="110">
        <v>7.4502442003195828</v>
      </c>
      <c r="H440" s="110">
        <v>7.4199283080383909</v>
      </c>
      <c r="I440" s="110">
        <v>6.9388533068523319</v>
      </c>
      <c r="J440" s="110">
        <v>6.7894904178062463</v>
      </c>
      <c r="K440" s="110">
        <v>7.1486697702730408</v>
      </c>
      <c r="L440" s="110">
        <v>6.6500485476095017</v>
      </c>
      <c r="M440" s="110">
        <v>6.2200902201823611</v>
      </c>
      <c r="N440" s="110">
        <v>6.287617200037027</v>
      </c>
      <c r="O440" s="110">
        <v>6.522443831311616</v>
      </c>
      <c r="P440" s="110">
        <v>6.5742870427592797</v>
      </c>
      <c r="Q440" s="110">
        <v>6.5171968784406005</v>
      </c>
      <c r="R440" s="110">
        <v>6.7830095845620759</v>
      </c>
      <c r="S440" s="110">
        <v>6.6151978088663945</v>
      </c>
      <c r="T440" s="110">
        <v>6.4500004858235842</v>
      </c>
      <c r="U440" s="110">
        <v>6.5025409472070104</v>
      </c>
      <c r="V440" s="110">
        <v>7.279247162568856</v>
      </c>
      <c r="W440" s="110">
        <v>6.9048345095463599</v>
      </c>
      <c r="X440" s="110">
        <v>7.0130081436955019</v>
      </c>
      <c r="Y440" s="110">
        <v>5.7205100655057306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70.852754792770426</v>
      </c>
      <c r="D442" s="118">
        <f t="shared" si="232"/>
        <v>71.356565982805918</v>
      </c>
      <c r="E442" s="118">
        <f t="shared" si="232"/>
        <v>83.520187072433416</v>
      </c>
      <c r="F442" s="118">
        <f t="shared" si="232"/>
        <v>76.752448742667625</v>
      </c>
      <c r="G442" s="118">
        <f t="shared" si="232"/>
        <v>81.707144446492848</v>
      </c>
      <c r="H442" s="118">
        <f t="shared" si="232"/>
        <v>81.870230662947179</v>
      </c>
      <c r="I442" s="118">
        <f t="shared" si="232"/>
        <v>73.911806484590116</v>
      </c>
      <c r="J442" s="118">
        <f t="shared" si="232"/>
        <v>69.844961011224171</v>
      </c>
      <c r="K442" s="118">
        <f t="shared" si="232"/>
        <v>67.711945908258002</v>
      </c>
      <c r="L442" s="118">
        <f t="shared" si="232"/>
        <v>65.418449936207764</v>
      </c>
      <c r="M442" s="118">
        <f t="shared" si="232"/>
        <v>82.807721085024482</v>
      </c>
      <c r="N442" s="118">
        <f t="shared" si="232"/>
        <v>80.969076047731477</v>
      </c>
      <c r="O442" s="118">
        <f t="shared" si="232"/>
        <v>44.611978346744074</v>
      </c>
      <c r="P442" s="118">
        <f t="shared" si="232"/>
        <v>44.776772224510836</v>
      </c>
      <c r="Q442" s="118">
        <f t="shared" si="232"/>
        <v>54.088397569201319</v>
      </c>
      <c r="R442" s="118">
        <f t="shared" ref="R442:V442" si="233">R443+R446+R448+R457</f>
        <v>59.814592880121921</v>
      </c>
      <c r="S442" s="118">
        <f t="shared" si="233"/>
        <v>62.053840840502943</v>
      </c>
      <c r="T442" s="118">
        <f t="shared" si="233"/>
        <v>51.59401038815777</v>
      </c>
      <c r="U442" s="118">
        <f t="shared" si="233"/>
        <v>54.755740517494758</v>
      </c>
      <c r="V442" s="118">
        <f t="shared" si="233"/>
        <v>59.818460512594754</v>
      </c>
      <c r="W442" s="118">
        <f t="shared" ref="W442:Y442" si="234">W443+W446+W448+W457</f>
        <v>53.854230695145709</v>
      </c>
      <c r="X442" s="118">
        <f t="shared" si="234"/>
        <v>60.042910139279307</v>
      </c>
      <c r="Y442" s="118">
        <f t="shared" si="234"/>
        <v>65.822908487921737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50.704748562612039</v>
      </c>
      <c r="D443" s="123">
        <f t="shared" si="235"/>
        <v>52.039292884851015</v>
      </c>
      <c r="E443" s="123">
        <f t="shared" si="235"/>
        <v>61.20858858080117</v>
      </c>
      <c r="F443" s="123">
        <f t="shared" si="235"/>
        <v>56.952729669180925</v>
      </c>
      <c r="G443" s="123">
        <f t="shared" si="235"/>
        <v>59.280695257885505</v>
      </c>
      <c r="H443" s="123">
        <f t="shared" si="235"/>
        <v>58.087909132505047</v>
      </c>
      <c r="I443" s="123">
        <f t="shared" si="235"/>
        <v>53.666872305216245</v>
      </c>
      <c r="J443" s="123">
        <f t="shared" si="235"/>
        <v>52.559528824579942</v>
      </c>
      <c r="K443" s="123">
        <f t="shared" si="235"/>
        <v>45.62280809670623</v>
      </c>
      <c r="L443" s="123">
        <f t="shared" si="235"/>
        <v>42.002628074072739</v>
      </c>
      <c r="M443" s="123">
        <f t="shared" si="235"/>
        <v>59.970984444964323</v>
      </c>
      <c r="N443" s="123">
        <f t="shared" si="235"/>
        <v>47.388225472919707</v>
      </c>
      <c r="O443" s="123">
        <f t="shared" si="235"/>
        <v>23.383909886390935</v>
      </c>
      <c r="P443" s="123">
        <f t="shared" si="235"/>
        <v>24.344991333752951</v>
      </c>
      <c r="Q443" s="123">
        <f t="shared" si="235"/>
        <v>37.67216144602731</v>
      </c>
      <c r="R443" s="123">
        <f t="shared" ref="R443:V443" si="236">SUM(R444:R445)</f>
        <v>33.311310980006716</v>
      </c>
      <c r="S443" s="123">
        <f t="shared" si="236"/>
        <v>34.092255059163875</v>
      </c>
      <c r="T443" s="123">
        <f t="shared" si="236"/>
        <v>28.477409075384092</v>
      </c>
      <c r="U443" s="123">
        <f t="shared" si="236"/>
        <v>31.257639455502897</v>
      </c>
      <c r="V443" s="123">
        <f t="shared" si="236"/>
        <v>34.672677565303673</v>
      </c>
      <c r="W443" s="123">
        <f t="shared" ref="W443:Y443" si="237">SUM(W444:W445)</f>
        <v>29.143766175344162</v>
      </c>
      <c r="X443" s="123">
        <f t="shared" si="237"/>
        <v>33.168924982068503</v>
      </c>
      <c r="Y443" s="123">
        <f t="shared" si="237"/>
        <v>21.955468991484477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49.554701622369421</v>
      </c>
      <c r="D444" s="99">
        <v>50.824720854539706</v>
      </c>
      <c r="E444" s="99">
        <v>59.86052591311072</v>
      </c>
      <c r="F444" s="99">
        <v>55.618705952529538</v>
      </c>
      <c r="G444" s="99">
        <v>57.911381954300879</v>
      </c>
      <c r="H444" s="99">
        <v>56.779621243932809</v>
      </c>
      <c r="I444" s="99">
        <v>52.532137001933755</v>
      </c>
      <c r="J444" s="99">
        <v>51.44546484857613</v>
      </c>
      <c r="K444" s="99">
        <v>44.610114538723124</v>
      </c>
      <c r="L444" s="99">
        <v>41.121354837883636</v>
      </c>
      <c r="M444" s="99">
        <v>58.716314680491294</v>
      </c>
      <c r="N444" s="99">
        <v>46.504467326430259</v>
      </c>
      <c r="O444" s="99">
        <v>22.906258046986395</v>
      </c>
      <c r="P444" s="99">
        <v>23.83364049644516</v>
      </c>
      <c r="Q444" s="99">
        <v>36.923989957765194</v>
      </c>
      <c r="R444" s="99">
        <v>32.653627560157524</v>
      </c>
      <c r="S444" s="99">
        <v>33.422445488967362</v>
      </c>
      <c r="T444" s="99">
        <v>27.920105157788235</v>
      </c>
      <c r="U444" s="99">
        <v>30.647723865177902</v>
      </c>
      <c r="V444" s="99">
        <v>33.997450754907128</v>
      </c>
      <c r="W444" s="99">
        <v>28.576764984894815</v>
      </c>
      <c r="X444" s="99">
        <v>32.523621265791199</v>
      </c>
      <c r="Y444" s="99">
        <v>21.527894193984146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1.1500469402426148</v>
      </c>
      <c r="D445" s="99">
        <v>1.2145720303113103</v>
      </c>
      <c r="E445" s="99">
        <v>1.3480626676904464</v>
      </c>
      <c r="F445" s="99">
        <v>1.3340237166513842</v>
      </c>
      <c r="G445" s="99">
        <v>1.3693133035846274</v>
      </c>
      <c r="H445" s="99">
        <v>1.3082878885722411</v>
      </c>
      <c r="I445" s="99">
        <v>1.1347353032824863</v>
      </c>
      <c r="J445" s="99">
        <v>1.1140639760038147</v>
      </c>
      <c r="K445" s="99">
        <v>1.0126935579831087</v>
      </c>
      <c r="L445" s="99">
        <v>0.88127323618910491</v>
      </c>
      <c r="M445" s="99">
        <v>1.2546697644730311</v>
      </c>
      <c r="N445" s="99">
        <v>0.88375814648945006</v>
      </c>
      <c r="O445" s="99">
        <v>0.47765183940454115</v>
      </c>
      <c r="P445" s="99">
        <v>0.51135083730778985</v>
      </c>
      <c r="Q445" s="99">
        <v>0.74817148826211655</v>
      </c>
      <c r="R445" s="99">
        <v>0.65768341984919498</v>
      </c>
      <c r="S445" s="99">
        <v>0.66980957019651444</v>
      </c>
      <c r="T445" s="99">
        <v>0.55730391759585529</v>
      </c>
      <c r="U445" s="99">
        <v>0.60991559032499565</v>
      </c>
      <c r="V445" s="99">
        <v>0.67522681039654564</v>
      </c>
      <c r="W445" s="99">
        <v>0.56700119044934472</v>
      </c>
      <c r="X445" s="99">
        <v>0.64530371627730165</v>
      </c>
      <c r="Y445" s="99">
        <v>0.42757479750033101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3.5672919769057625</v>
      </c>
      <c r="D446" s="123">
        <f t="shared" si="238"/>
        <v>2.152677938490632</v>
      </c>
      <c r="E446" s="123">
        <f t="shared" si="238"/>
        <v>5.4873619997844152</v>
      </c>
      <c r="F446" s="123">
        <f t="shared" si="238"/>
        <v>2.4781174116031481</v>
      </c>
      <c r="G446" s="123">
        <f t="shared" si="238"/>
        <v>5.9213602933096245</v>
      </c>
      <c r="H446" s="123">
        <f t="shared" si="238"/>
        <v>7.333937122172248</v>
      </c>
      <c r="I446" s="123">
        <f t="shared" si="238"/>
        <v>4.3085946143099561</v>
      </c>
      <c r="J446" s="123">
        <f t="shared" si="238"/>
        <v>0.94519303423595524</v>
      </c>
      <c r="K446" s="123">
        <f t="shared" si="238"/>
        <v>4.7679132093352568</v>
      </c>
      <c r="L446" s="123">
        <f t="shared" si="238"/>
        <v>6.881557605684816</v>
      </c>
      <c r="M446" s="123">
        <f t="shared" si="238"/>
        <v>6.771122644827126</v>
      </c>
      <c r="N446" s="123">
        <f t="shared" si="238"/>
        <v>18.147866656614486</v>
      </c>
      <c r="O446" s="123">
        <f t="shared" si="238"/>
        <v>5.0921038543631685</v>
      </c>
      <c r="P446" s="123">
        <f t="shared" si="238"/>
        <v>4.0275704231149811</v>
      </c>
      <c r="Q446" s="123">
        <f t="shared" si="238"/>
        <v>0</v>
      </c>
      <c r="R446" s="123">
        <f t="shared" si="238"/>
        <v>9.4470033529759228</v>
      </c>
      <c r="S446" s="123">
        <f t="shared" si="238"/>
        <v>11.118602187220354</v>
      </c>
      <c r="T446" s="123">
        <f t="shared" si="238"/>
        <v>6.5202458889329353</v>
      </c>
      <c r="U446" s="123">
        <f t="shared" si="238"/>
        <v>6.6574093805100949</v>
      </c>
      <c r="V446" s="123">
        <f t="shared" si="238"/>
        <v>7.5879048841301611</v>
      </c>
      <c r="W446" s="123">
        <f t="shared" si="238"/>
        <v>6.8047854509854915</v>
      </c>
      <c r="X446" s="123">
        <f t="shared" si="238"/>
        <v>8.2003606711322821</v>
      </c>
      <c r="Y446" s="123">
        <f t="shared" si="238"/>
        <v>26.658844127628651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3.5672919769057625</v>
      </c>
      <c r="D447" s="99">
        <f>RES_hhdet_in_tess!D48</f>
        <v>2.152677938490632</v>
      </c>
      <c r="E447" s="99">
        <f>RES_hhdet_in_tess!E48</f>
        <v>5.4873619997844152</v>
      </c>
      <c r="F447" s="99">
        <f>RES_hhdet_in_tess!F48</f>
        <v>2.4781174116031481</v>
      </c>
      <c r="G447" s="99">
        <f>RES_hhdet_in_tess!G48</f>
        <v>5.9213602933096245</v>
      </c>
      <c r="H447" s="99">
        <f>RES_hhdet_in_tess!H48</f>
        <v>7.333937122172248</v>
      </c>
      <c r="I447" s="99">
        <f>RES_hhdet_in_tess!I48</f>
        <v>4.3085946143099561</v>
      </c>
      <c r="J447" s="99">
        <f>RES_hhdet_in_tess!J48</f>
        <v>0.94519303423595524</v>
      </c>
      <c r="K447" s="99">
        <f>RES_hhdet_in_tess!K48</f>
        <v>4.7679132093352568</v>
      </c>
      <c r="L447" s="99">
        <f>RES_hhdet_in_tess!L48</f>
        <v>6.881557605684816</v>
      </c>
      <c r="M447" s="99">
        <f>RES_hhdet_in_tess!M48</f>
        <v>6.771122644827126</v>
      </c>
      <c r="N447" s="99">
        <f>RES_hhdet_in_tess!N48</f>
        <v>18.147866656614486</v>
      </c>
      <c r="O447" s="99">
        <f>RES_hhdet_in_tess!O48</f>
        <v>5.0921038543631685</v>
      </c>
      <c r="P447" s="99">
        <f>RES_hhdet_in_tess!P48</f>
        <v>4.0275704231149811</v>
      </c>
      <c r="Q447" s="99">
        <f>RES_hhdet_in_tess!Q48</f>
        <v>0</v>
      </c>
      <c r="R447" s="99">
        <f>RES_hhdet_in_tess!R48</f>
        <v>9.4470033529759228</v>
      </c>
      <c r="S447" s="99">
        <f>RES_hhdet_in_tess!S48</f>
        <v>11.118602187220354</v>
      </c>
      <c r="T447" s="99">
        <f>RES_hhdet_in_tess!T48</f>
        <v>6.5202458889329353</v>
      </c>
      <c r="U447" s="99">
        <f>RES_hhdet_in_tess!U48</f>
        <v>6.6574093805100949</v>
      </c>
      <c r="V447" s="99">
        <f>RES_hhdet_in_tess!V48</f>
        <v>7.5879048841301611</v>
      </c>
      <c r="W447" s="99">
        <f>RES_hhdet_in_tess!W48</f>
        <v>6.8047854509854915</v>
      </c>
      <c r="X447" s="99">
        <f>RES_hhdet_in_tess!X48</f>
        <v>8.2003606711322821</v>
      </c>
      <c r="Y447" s="99">
        <f>RES_hhdet_in_tess!Y48</f>
        <v>26.658844127628651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11.3869686500091</v>
      </c>
      <c r="D448" s="123">
        <v>11.417824950162967</v>
      </c>
      <c r="E448" s="123">
        <v>11.2952481025479</v>
      </c>
      <c r="F448" s="123">
        <v>11.474729267501148</v>
      </c>
      <c r="G448" s="123">
        <v>10.879037226552994</v>
      </c>
      <c r="H448" s="123">
        <v>10.841996729137195</v>
      </c>
      <c r="I448" s="123">
        <v>10.660901261516358</v>
      </c>
      <c r="J448" s="123">
        <v>11.164871369360167</v>
      </c>
      <c r="K448" s="123">
        <v>11.896791646446944</v>
      </c>
      <c r="L448" s="123">
        <v>11.420972289747667</v>
      </c>
      <c r="M448" s="123">
        <v>11.261097987930356</v>
      </c>
      <c r="N448" s="123">
        <v>10.793335702264182</v>
      </c>
      <c r="O448" s="123">
        <v>10.926307708347538</v>
      </c>
      <c r="P448" s="123">
        <v>11.139486828085326</v>
      </c>
      <c r="Q448" s="123">
        <v>11.239536816069167</v>
      </c>
      <c r="R448" s="123">
        <v>11.654575865113967</v>
      </c>
      <c r="S448" s="123">
        <v>11.518611091960441</v>
      </c>
      <c r="T448" s="123">
        <v>11.095849640191384</v>
      </c>
      <c r="U448" s="123">
        <v>11.177489505396656</v>
      </c>
      <c r="V448" s="123">
        <v>11.118096391920453</v>
      </c>
      <c r="W448" s="123">
        <v>11.749053157503758</v>
      </c>
      <c r="X448" s="123">
        <v>12.481456495168436</v>
      </c>
      <c r="Y448" s="123">
        <v>12.05166886919357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11.576203193325044</v>
      </c>
      <c r="D449" s="99">
        <v>11.226964592936005</v>
      </c>
      <c r="E449" s="99">
        <v>11.623058940170667</v>
      </c>
      <c r="F449" s="99">
        <v>11.477958173720022</v>
      </c>
      <c r="G449" s="99">
        <v>11.005585994459295</v>
      </c>
      <c r="H449" s="99">
        <v>10.772288316219917</v>
      </c>
      <c r="I449" s="99">
        <v>10.36173299570809</v>
      </c>
      <c r="J449" s="99">
        <v>11.33795678277902</v>
      </c>
      <c r="K449" s="99">
        <v>11.672343894778635</v>
      </c>
      <c r="L449" s="99">
        <v>11.011853293400499</v>
      </c>
      <c r="M449" s="99">
        <v>11.474914969011929</v>
      </c>
      <c r="N449" s="99">
        <v>11.213789345358565</v>
      </c>
      <c r="O449" s="99">
        <v>9.9786483087510565</v>
      </c>
      <c r="P449" s="99">
        <v>10.686969918414338</v>
      </c>
      <c r="Q449" s="99">
        <v>0</v>
      </c>
      <c r="R449" s="99">
        <v>12.38714119852737</v>
      </c>
      <c r="S449" s="99">
        <v>10.244770558909702</v>
      </c>
      <c r="T449" s="99">
        <v>10.447740228855698</v>
      </c>
      <c r="U449" s="99">
        <v>11.343626357704338</v>
      </c>
      <c r="V449" s="99">
        <v>10.536637841115654</v>
      </c>
      <c r="W449" s="99">
        <v>11.112173314783963</v>
      </c>
      <c r="X449" s="99">
        <v>13.341947335263345</v>
      </c>
      <c r="Y449" s="99">
        <v>12.302109069485351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11.57636943755911</v>
      </c>
      <c r="D450" s="99">
        <v>0</v>
      </c>
      <c r="E450" s="99">
        <v>11.623237835959531</v>
      </c>
      <c r="F450" s="99">
        <v>0</v>
      </c>
      <c r="G450" s="99">
        <v>0</v>
      </c>
      <c r="H450" s="99">
        <v>0</v>
      </c>
      <c r="I450" s="99">
        <v>10.362385374570186</v>
      </c>
      <c r="J450" s="99">
        <v>11.343947383086979</v>
      </c>
      <c r="K450" s="99">
        <v>11.676840573819087</v>
      </c>
      <c r="L450" s="99">
        <v>11.015592824401464</v>
      </c>
      <c r="M450" s="99">
        <v>11.478428696075444</v>
      </c>
      <c r="N450" s="99">
        <v>11.216192129866782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10.438523576315236</v>
      </c>
      <c r="U450" s="99">
        <v>11.351123553477626</v>
      </c>
      <c r="V450" s="99">
        <v>10.541732676291417</v>
      </c>
      <c r="W450" s="99">
        <v>11.114011757151021</v>
      </c>
      <c r="X450" s="99">
        <v>13.368683392989844</v>
      </c>
      <c r="Y450" s="99">
        <v>12.333718135168436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2.3117018959614271</v>
      </c>
      <c r="D451" s="102">
        <v>0</v>
      </c>
      <c r="E451" s="102">
        <v>2.3034772173353995</v>
      </c>
      <c r="F451" s="102">
        <v>0</v>
      </c>
      <c r="G451" s="102">
        <v>0</v>
      </c>
      <c r="H451" s="102">
        <v>0</v>
      </c>
      <c r="I451" s="102">
        <v>2.1310214259766633</v>
      </c>
      <c r="J451" s="102">
        <v>2.3164468773055105</v>
      </c>
      <c r="K451" s="102">
        <v>2.3822156533640668</v>
      </c>
      <c r="L451" s="102">
        <v>2.2511149763536982</v>
      </c>
      <c r="M451" s="102">
        <v>2.3314840970626296</v>
      </c>
      <c r="N451" s="102">
        <v>1.9199431386243895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1.8373585003273494</v>
      </c>
      <c r="U451" s="102">
        <v>1.8705964661350782</v>
      </c>
      <c r="V451" s="102">
        <v>1.5778055584616562</v>
      </c>
      <c r="W451" s="102">
        <v>2.0445589647798212</v>
      </c>
      <c r="X451" s="102">
        <v>2.6529449948988302</v>
      </c>
      <c r="Y451" s="102">
        <v>2.0223180726899828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9.2646675415976851</v>
      </c>
      <c r="D452" s="105">
        <v>0</v>
      </c>
      <c r="E452" s="105">
        <v>9.319760618624132</v>
      </c>
      <c r="F452" s="105">
        <v>0</v>
      </c>
      <c r="G452" s="105">
        <v>0</v>
      </c>
      <c r="H452" s="105">
        <v>0</v>
      </c>
      <c r="I452" s="105">
        <v>8.2313639485935219</v>
      </c>
      <c r="J452" s="105">
        <v>9.0275005057814663</v>
      </c>
      <c r="K452" s="105">
        <v>9.2946249204550213</v>
      </c>
      <c r="L452" s="105">
        <v>8.7644778480477683</v>
      </c>
      <c r="M452" s="105">
        <v>9.1469445990128122</v>
      </c>
      <c r="N452" s="105">
        <v>9.2962489912423916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8.6011650759878879</v>
      </c>
      <c r="U452" s="105">
        <v>9.480527087342546</v>
      </c>
      <c r="V452" s="105">
        <v>8.9639271178297584</v>
      </c>
      <c r="W452" s="105">
        <v>9.0694527923711998</v>
      </c>
      <c r="X452" s="105">
        <v>10.715738398091016</v>
      </c>
      <c r="Y452" s="105">
        <v>10.311400062478455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11.382182990503415</v>
      </c>
      <c r="D453" s="102">
        <v>11.422236398733181</v>
      </c>
      <c r="E453" s="102">
        <v>11.289352054963723</v>
      </c>
      <c r="F453" s="102">
        <v>11.477674218126282</v>
      </c>
      <c r="G453" s="102">
        <v>10.880232770492913</v>
      </c>
      <c r="H453" s="102">
        <v>10.842860670957435</v>
      </c>
      <c r="I453" s="102">
        <v>10.655168758109648</v>
      </c>
      <c r="J453" s="102">
        <v>11.134494696503227</v>
      </c>
      <c r="K453" s="102">
        <v>11.898916097915354</v>
      </c>
      <c r="L453" s="102">
        <v>11.447808924215289</v>
      </c>
      <c r="M453" s="102">
        <v>11.23507599193551</v>
      </c>
      <c r="N453" s="102">
        <v>10.74298518175495</v>
      </c>
      <c r="O453" s="102">
        <v>11.031835227333127</v>
      </c>
      <c r="P453" s="102">
        <v>11.157021395598505</v>
      </c>
      <c r="Q453" s="102">
        <v>0</v>
      </c>
      <c r="R453" s="102">
        <v>11.597409210935798</v>
      </c>
      <c r="S453" s="102">
        <v>11.546749676132418</v>
      </c>
      <c r="T453" s="102">
        <v>11.081693129371263</v>
      </c>
      <c r="U453" s="102">
        <v>11.149834838047978</v>
      </c>
      <c r="V453" s="102">
        <v>11.215927272734543</v>
      </c>
      <c r="W453" s="102">
        <v>11.904014248779621</v>
      </c>
      <c r="X453" s="102">
        <v>0</v>
      </c>
      <c r="Y453" s="102">
        <v>0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11.385071853116713</v>
      </c>
      <c r="D454" s="105">
        <v>11.419958245251406</v>
      </c>
      <c r="E454" s="105">
        <v>11.289510269243973</v>
      </c>
      <c r="F454" s="105">
        <v>11.472139876254895</v>
      </c>
      <c r="G454" s="105">
        <v>10.876757477394653</v>
      </c>
      <c r="H454" s="105">
        <v>10.84199836773942</v>
      </c>
      <c r="I454" s="105">
        <v>10.663066421981668</v>
      </c>
      <c r="J454" s="105">
        <v>11.150651790748643</v>
      </c>
      <c r="K454" s="105">
        <v>11.911248026738566</v>
      </c>
      <c r="L454" s="105">
        <v>11.454938845653073</v>
      </c>
      <c r="M454" s="105">
        <v>11.232246557947889</v>
      </c>
      <c r="N454" s="105">
        <v>10.72738431271074</v>
      </c>
      <c r="O454" s="105">
        <v>11.008193380065068</v>
      </c>
      <c r="P454" s="105">
        <v>11.144516855426161</v>
      </c>
      <c r="Q454" s="105">
        <v>11.239536816069167</v>
      </c>
      <c r="R454" s="105">
        <v>11.652620405718197</v>
      </c>
      <c r="S454" s="105">
        <v>11.599519182199295</v>
      </c>
      <c r="T454" s="105">
        <v>11.142093792364639</v>
      </c>
      <c r="U454" s="105">
        <v>11.16879647110347</v>
      </c>
      <c r="V454" s="105">
        <v>11.20562704551282</v>
      </c>
      <c r="W454" s="105">
        <v>11.88922506428583</v>
      </c>
      <c r="X454" s="105">
        <v>12.17064550702074</v>
      </c>
      <c r="Y454" s="105">
        <v>11.895915840434052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2.264137384954696</v>
      </c>
      <c r="D455" s="99">
        <v>2.3269202477252935</v>
      </c>
      <c r="E455" s="99">
        <v>2.2211466285262209</v>
      </c>
      <c r="F455" s="99">
        <v>2.3059867646057977</v>
      </c>
      <c r="G455" s="99">
        <v>2.4731063846471875</v>
      </c>
      <c r="H455" s="99">
        <v>2.2179837763629076</v>
      </c>
      <c r="I455" s="99">
        <v>2.2063834620481795</v>
      </c>
      <c r="J455" s="99">
        <v>2.2658999020541675</v>
      </c>
      <c r="K455" s="99">
        <v>2.4411086301609211</v>
      </c>
      <c r="L455" s="99">
        <v>2.3641873337726387</v>
      </c>
      <c r="M455" s="99">
        <v>2.2676416280580765</v>
      </c>
      <c r="N455" s="99">
        <v>1.8064652797726184</v>
      </c>
      <c r="O455" s="99">
        <v>2.0245294577275827</v>
      </c>
      <c r="P455" s="99">
        <v>2.0125141987442512</v>
      </c>
      <c r="Q455" s="99">
        <v>1.9426004384207869</v>
      </c>
      <c r="R455" s="99">
        <v>2.2638448837238467</v>
      </c>
      <c r="S455" s="99">
        <v>2.2640423655764419</v>
      </c>
      <c r="T455" s="99">
        <v>2.0003641346555296</v>
      </c>
      <c r="U455" s="99">
        <v>1.8252063490622636</v>
      </c>
      <c r="V455" s="99">
        <v>1.7232173129521078</v>
      </c>
      <c r="W455" s="99">
        <v>2.2371788021955745</v>
      </c>
      <c r="X455" s="99">
        <v>2.321559762692571</v>
      </c>
      <c r="Y455" s="99">
        <v>1.8584753818233821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9.1209344681620177</v>
      </c>
      <c r="D456" s="99">
        <v>9.0930379975261122</v>
      </c>
      <c r="E456" s="99">
        <v>9.0683636407177524</v>
      </c>
      <c r="F456" s="99">
        <v>9.1661531116490984</v>
      </c>
      <c r="G456" s="99">
        <v>8.4036510927474666</v>
      </c>
      <c r="H456" s="99">
        <v>8.6240145913765112</v>
      </c>
      <c r="I456" s="99">
        <v>8.4566829599334898</v>
      </c>
      <c r="J456" s="99">
        <v>8.8847518886944759</v>
      </c>
      <c r="K456" s="99">
        <v>9.4701393965776468</v>
      </c>
      <c r="L456" s="99">
        <v>9.0907515118804341</v>
      </c>
      <c r="M456" s="99">
        <v>8.9646049298898109</v>
      </c>
      <c r="N456" s="99">
        <v>8.9209190329381194</v>
      </c>
      <c r="O456" s="99">
        <v>8.9836639223374846</v>
      </c>
      <c r="P456" s="99">
        <v>9.1320026566819088</v>
      </c>
      <c r="Q456" s="99">
        <v>9.2969363776483789</v>
      </c>
      <c r="R456" s="99">
        <v>9.3887755219943543</v>
      </c>
      <c r="S456" s="99">
        <v>9.3354768166228528</v>
      </c>
      <c r="T456" s="99">
        <v>9.1417296577091083</v>
      </c>
      <c r="U456" s="99">
        <v>9.3435901220412081</v>
      </c>
      <c r="V456" s="99">
        <v>9.4824097325607095</v>
      </c>
      <c r="W456" s="99">
        <v>9.6520462620902556</v>
      </c>
      <c r="X456" s="99">
        <v>9.8490857443281694</v>
      </c>
      <c r="Y456" s="99">
        <v>10.037440458610668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5.1937456032435234</v>
      </c>
      <c r="D457" s="123">
        <v>5.7467702093013004</v>
      </c>
      <c r="E457" s="123">
        <v>5.5289883892999274</v>
      </c>
      <c r="F457" s="123">
        <v>5.8468723943824079</v>
      </c>
      <c r="G457" s="123">
        <v>5.6260516687447266</v>
      </c>
      <c r="H457" s="123">
        <v>5.6063876791326894</v>
      </c>
      <c r="I457" s="123">
        <v>5.275438303547558</v>
      </c>
      <c r="J457" s="123">
        <v>5.1753677830481051</v>
      </c>
      <c r="K457" s="123">
        <v>5.4244329557695785</v>
      </c>
      <c r="L457" s="123">
        <v>5.1132919667025361</v>
      </c>
      <c r="M457" s="123">
        <v>4.8045160073026789</v>
      </c>
      <c r="N457" s="123">
        <v>4.6396482159330947</v>
      </c>
      <c r="O457" s="123">
        <v>5.2096568976424296</v>
      </c>
      <c r="P457" s="123">
        <v>5.2647236395575812</v>
      </c>
      <c r="Q457" s="123">
        <v>5.1766993071048386</v>
      </c>
      <c r="R457" s="123">
        <v>5.40170268202532</v>
      </c>
      <c r="S457" s="123">
        <v>5.32437250215827</v>
      </c>
      <c r="T457" s="123">
        <v>5.5005057836493565</v>
      </c>
      <c r="U457" s="123">
        <v>5.6632021760851101</v>
      </c>
      <c r="V457" s="123">
        <v>6.4397816712404703</v>
      </c>
      <c r="W457" s="123">
        <v>6.1566259113122994</v>
      </c>
      <c r="X457" s="123">
        <v>6.1921679909100886</v>
      </c>
      <c r="Y457" s="123">
        <v>5.1569264996150421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5.3653923514457968</v>
      </c>
      <c r="D458" s="99">
        <v>5.5680056790168013</v>
      </c>
      <c r="E458" s="99">
        <v>5.3407789386711251</v>
      </c>
      <c r="F458" s="99">
        <v>6.0059358928591502</v>
      </c>
      <c r="G458" s="99">
        <v>5.4856844019900919</v>
      </c>
      <c r="H458" s="99">
        <v>5.3145775515557396</v>
      </c>
      <c r="I458" s="99">
        <v>5.4354652949832785</v>
      </c>
      <c r="J458" s="99">
        <v>5.3825271378837458</v>
      </c>
      <c r="K458" s="99">
        <v>4.7313296725506193</v>
      </c>
      <c r="L458" s="99">
        <v>5.7997382707028002</v>
      </c>
      <c r="M458" s="99">
        <v>5.3705767121670158</v>
      </c>
      <c r="N458" s="99">
        <v>1.6747205557780331</v>
      </c>
      <c r="O458" s="99">
        <v>6.0634225070199204</v>
      </c>
      <c r="P458" s="99">
        <v>5.8725457334267919</v>
      </c>
      <c r="Q458" s="99">
        <v>0</v>
      </c>
      <c r="R458" s="99">
        <v>4.803013114280394</v>
      </c>
      <c r="S458" s="99">
        <v>4.7510322702314918</v>
      </c>
      <c r="T458" s="99">
        <v>5.6982335360284608</v>
      </c>
      <c r="U458" s="99">
        <v>5.8698529057178099</v>
      </c>
      <c r="V458" s="99">
        <v>6.7142842746319911</v>
      </c>
      <c r="W458" s="99">
        <v>6.4106248682399238</v>
      </c>
      <c r="X458" s="99">
        <v>5.9292859588355604</v>
      </c>
      <c r="Y458" s="99">
        <v>5.277250156584512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5.1880982384258711</v>
      </c>
      <c r="D459" s="110">
        <v>5.750993009467015</v>
      </c>
      <c r="E459" s="110">
        <v>5.5347944703037744</v>
      </c>
      <c r="F459" s="110">
        <v>5.8415523633288755</v>
      </c>
      <c r="G459" s="110">
        <v>5.6318893071555101</v>
      </c>
      <c r="H459" s="110">
        <v>5.6204419058093977</v>
      </c>
      <c r="I459" s="110">
        <v>5.2672166753982754</v>
      </c>
      <c r="J459" s="110">
        <v>5.1655638083666657</v>
      </c>
      <c r="K459" s="110">
        <v>5.4523204031165173</v>
      </c>
      <c r="L459" s="110">
        <v>5.0857024171393785</v>
      </c>
      <c r="M459" s="110">
        <v>4.7751848818053722</v>
      </c>
      <c r="N459" s="110">
        <v>4.8523592518645806</v>
      </c>
      <c r="O459" s="110">
        <v>5.0700958038689175</v>
      </c>
      <c r="P459" s="110">
        <v>5.1590660970369955</v>
      </c>
      <c r="Q459" s="110">
        <v>5.1766993071048386</v>
      </c>
      <c r="R459" s="110">
        <v>5.4762605824709025</v>
      </c>
      <c r="S459" s="110">
        <v>5.44868593933918</v>
      </c>
      <c r="T459" s="110">
        <v>5.4258872285936226</v>
      </c>
      <c r="U459" s="110">
        <v>5.5792125266145547</v>
      </c>
      <c r="V459" s="110">
        <v>6.3473652144624486</v>
      </c>
      <c r="W459" s="110">
        <v>6.0931461705985406</v>
      </c>
      <c r="X459" s="110">
        <v>6.2429013722337761</v>
      </c>
      <c r="Y459" s="110">
        <v>5.1316108419442212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28.90571929733466</v>
      </c>
      <c r="D461" s="118">
        <f t="shared" si="239"/>
        <v>29.34221031143468</v>
      </c>
      <c r="E461" s="118">
        <f t="shared" si="239"/>
        <v>34.197270974506345</v>
      </c>
      <c r="F461" s="118">
        <f t="shared" si="239"/>
        <v>31.422289687878195</v>
      </c>
      <c r="G461" s="118">
        <f t="shared" si="239"/>
        <v>32.372085619076628</v>
      </c>
      <c r="H461" s="118">
        <f t="shared" si="239"/>
        <v>31.387258604296367</v>
      </c>
      <c r="I461" s="118">
        <f t="shared" si="239"/>
        <v>28.744145716749124</v>
      </c>
      <c r="J461" s="118">
        <f t="shared" si="239"/>
        <v>28.246892059435829</v>
      </c>
      <c r="K461" s="118">
        <f t="shared" si="239"/>
        <v>24.021113336835143</v>
      </c>
      <c r="L461" s="118">
        <f t="shared" si="239"/>
        <v>22.006896809711201</v>
      </c>
      <c r="M461" s="118">
        <f t="shared" si="239"/>
        <v>30.696735926295045</v>
      </c>
      <c r="N461" s="118">
        <f t="shared" si="239"/>
        <v>23.521525644524989</v>
      </c>
      <c r="O461" s="118">
        <f t="shared" si="239"/>
        <v>11.386900161260838</v>
      </c>
      <c r="P461" s="118">
        <f t="shared" si="239"/>
        <v>10.899353330571923</v>
      </c>
      <c r="Q461" s="118">
        <f t="shared" si="239"/>
        <v>15.551791063007657</v>
      </c>
      <c r="R461" s="118">
        <f t="shared" ref="R461:V461" si="240">R462+R465+R467+R476</f>
        <v>13.838982764373837</v>
      </c>
      <c r="S461" s="118">
        <f t="shared" si="240"/>
        <v>14.269268456958129</v>
      </c>
      <c r="T461" s="118">
        <f t="shared" si="240"/>
        <v>12.239453731189011</v>
      </c>
      <c r="U461" s="118">
        <f t="shared" si="240"/>
        <v>13.529579738263589</v>
      </c>
      <c r="V461" s="118">
        <f t="shared" si="240"/>
        <v>15.043436699563205</v>
      </c>
      <c r="W461" s="118">
        <f t="shared" ref="W461:Y461" si="241">W462+W465+W467+W476</f>
        <v>12.856472416678187</v>
      </c>
      <c r="X461" s="118">
        <f t="shared" si="241"/>
        <v>14.812563959293264</v>
      </c>
      <c r="Y461" s="118">
        <f t="shared" si="241"/>
        <v>10.712146302587737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28.748801784088453</v>
      </c>
      <c r="D462" s="123">
        <f t="shared" si="242"/>
        <v>29.194570279341146</v>
      </c>
      <c r="E462" s="123">
        <f t="shared" si="242"/>
        <v>34.028427855543889</v>
      </c>
      <c r="F462" s="123">
        <f t="shared" si="242"/>
        <v>31.295226934310627</v>
      </c>
      <c r="G462" s="123">
        <f t="shared" si="242"/>
        <v>32.241613544778545</v>
      </c>
      <c r="H462" s="123">
        <f t="shared" si="242"/>
        <v>31.269169152944674</v>
      </c>
      <c r="I462" s="123">
        <f t="shared" si="242"/>
        <v>28.60870837791898</v>
      </c>
      <c r="J462" s="123">
        <f t="shared" si="242"/>
        <v>27.680552271750123</v>
      </c>
      <c r="K462" s="123">
        <f t="shared" si="242"/>
        <v>23.685794460139423</v>
      </c>
      <c r="L462" s="123">
        <f t="shared" si="242"/>
        <v>21.518702792685961</v>
      </c>
      <c r="M462" s="123">
        <f t="shared" si="242"/>
        <v>29.945579479626062</v>
      </c>
      <c r="N462" s="123">
        <f t="shared" si="242"/>
        <v>22.811169958188021</v>
      </c>
      <c r="O462" s="123">
        <f t="shared" si="242"/>
        <v>10.663600351045664</v>
      </c>
      <c r="P462" s="123">
        <f t="shared" si="242"/>
        <v>10.481794536362127</v>
      </c>
      <c r="Q462" s="123">
        <f t="shared" si="242"/>
        <v>15.551791063007657</v>
      </c>
      <c r="R462" s="123">
        <f t="shared" ref="R462:V462" si="243">SUM(R463:R464)</f>
        <v>13.535146761335881</v>
      </c>
      <c r="S462" s="123">
        <f t="shared" si="243"/>
        <v>13.750881056080434</v>
      </c>
      <c r="T462" s="123">
        <f t="shared" si="243"/>
        <v>11.459044807268901</v>
      </c>
      <c r="U462" s="123">
        <f t="shared" si="243"/>
        <v>12.569553939486404</v>
      </c>
      <c r="V462" s="123">
        <f t="shared" si="243"/>
        <v>13.914276390542668</v>
      </c>
      <c r="W462" s="123">
        <f t="shared" ref="W462:Y462" si="244">SUM(W463:W464)</f>
        <v>11.662999343086378</v>
      </c>
      <c r="X462" s="123">
        <f t="shared" si="244"/>
        <v>13.252446248598718</v>
      </c>
      <c r="Y462" s="123">
        <f t="shared" si="244"/>
        <v>8.7624319539562858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28.748801784088453</v>
      </c>
      <c r="D463" s="99">
        <v>29.194570279341146</v>
      </c>
      <c r="E463" s="99">
        <v>34.028427855543889</v>
      </c>
      <c r="F463" s="99">
        <v>31.295226934310627</v>
      </c>
      <c r="G463" s="99">
        <v>32.241613544778545</v>
      </c>
      <c r="H463" s="99">
        <v>31.269169152944674</v>
      </c>
      <c r="I463" s="99">
        <v>28.60870837791898</v>
      </c>
      <c r="J463" s="99">
        <v>27.680552271750123</v>
      </c>
      <c r="K463" s="99">
        <v>23.685794460139423</v>
      </c>
      <c r="L463" s="99">
        <v>21.518702792685961</v>
      </c>
      <c r="M463" s="99">
        <v>29.945579479626062</v>
      </c>
      <c r="N463" s="99">
        <v>22.811169958188021</v>
      </c>
      <c r="O463" s="99">
        <v>10.663600351045664</v>
      </c>
      <c r="P463" s="99">
        <v>10.481794536362127</v>
      </c>
      <c r="Q463" s="99">
        <v>15.551791063007657</v>
      </c>
      <c r="R463" s="99">
        <v>13.535146761335881</v>
      </c>
      <c r="S463" s="99">
        <v>13.750881056080434</v>
      </c>
      <c r="T463" s="99">
        <v>11.459044807268901</v>
      </c>
      <c r="U463" s="99">
        <v>12.569553939486404</v>
      </c>
      <c r="V463" s="99">
        <v>13.914276390542668</v>
      </c>
      <c r="W463" s="99">
        <v>11.662999343086378</v>
      </c>
      <c r="X463" s="99">
        <v>13.252446248598718</v>
      </c>
      <c r="Y463" s="99">
        <v>8.7624319539562858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9.0551698853089696E-2</v>
      </c>
      <c r="D467" s="123">
        <v>9.7786783467988608E-2</v>
      </c>
      <c r="E467" s="123">
        <v>0.1068863664504657</v>
      </c>
      <c r="F467" s="123">
        <v>5.1779653061432084E-2</v>
      </c>
      <c r="G467" s="123">
        <v>4.5712105750521891E-2</v>
      </c>
      <c r="H467" s="123">
        <v>2.3671268712702091E-2</v>
      </c>
      <c r="I467" s="123">
        <v>3.2830520806851705E-2</v>
      </c>
      <c r="J467" s="123">
        <v>0.47246264160336893</v>
      </c>
      <c r="K467" s="123">
        <v>0.26474483773423924</v>
      </c>
      <c r="L467" s="123">
        <v>0.40184830500362179</v>
      </c>
      <c r="M467" s="123">
        <v>0.64928087056109607</v>
      </c>
      <c r="N467" s="123">
        <v>0.66720455190297157</v>
      </c>
      <c r="O467" s="123">
        <v>0.395461667739121</v>
      </c>
      <c r="P467" s="123">
        <v>8.3094430064106273E-2</v>
      </c>
      <c r="Q467" s="123">
        <v>0</v>
      </c>
      <c r="R467" s="123">
        <v>0.10109297632225489</v>
      </c>
      <c r="S467" s="123">
        <v>0.19861612826775044</v>
      </c>
      <c r="T467" s="123">
        <v>0.19648441341146358</v>
      </c>
      <c r="U467" s="123">
        <v>0.33121519922460874</v>
      </c>
      <c r="V467" s="123">
        <v>0.50617535101045474</v>
      </c>
      <c r="W467" s="123">
        <v>0.72269461727298245</v>
      </c>
      <c r="X467" s="123">
        <v>1.2080560483066043</v>
      </c>
      <c r="Y467" s="123">
        <v>1.6130395296424112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6.3152525290509782</v>
      </c>
      <c r="D468" s="99">
        <v>6.0953085437899146</v>
      </c>
      <c r="E468" s="99">
        <v>6.2754804121963881</v>
      </c>
      <c r="F468" s="99">
        <v>6.1626660672358655</v>
      </c>
      <c r="G468" s="99">
        <v>5.8726287182869266</v>
      </c>
      <c r="H468" s="99">
        <v>5.7097072740763508</v>
      </c>
      <c r="I468" s="99">
        <v>5.4524796883448579</v>
      </c>
      <c r="J468" s="99">
        <v>5.9160778113857617</v>
      </c>
      <c r="K468" s="99">
        <v>6.0301143968065585</v>
      </c>
      <c r="L468" s="99">
        <v>5.6235291356555557</v>
      </c>
      <c r="M468" s="99">
        <v>5.7259810963451416</v>
      </c>
      <c r="N468" s="99">
        <v>5.3924913505380507</v>
      </c>
      <c r="O468" s="99">
        <v>4.5557781046818802</v>
      </c>
      <c r="P468" s="99">
        <v>4.5978917968805471</v>
      </c>
      <c r="Q468" s="99">
        <v>0</v>
      </c>
      <c r="R468" s="99">
        <v>4.9090970673567966</v>
      </c>
      <c r="S468" s="99">
        <v>3.9459555092119958</v>
      </c>
      <c r="T468" s="99">
        <v>3.9253519911346508</v>
      </c>
      <c r="U468" s="99">
        <v>4.1746472484877488</v>
      </c>
      <c r="V468" s="99">
        <v>3.8160048494159495</v>
      </c>
      <c r="W468" s="99">
        <v>3.9857325970042639</v>
      </c>
      <c r="X468" s="99">
        <v>4.7647644496487533</v>
      </c>
      <c r="Y468" s="99">
        <v>4.3835215767941795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1.261119989091092</v>
      </c>
      <c r="D469" s="99">
        <v>0</v>
      </c>
      <c r="E469" s="99">
        <v>1.2436851806170648</v>
      </c>
      <c r="F469" s="99">
        <v>0</v>
      </c>
      <c r="G469" s="99">
        <v>0</v>
      </c>
      <c r="H469" s="99">
        <v>0</v>
      </c>
      <c r="I469" s="99">
        <v>1.1213714004576532</v>
      </c>
      <c r="J469" s="99">
        <v>1.2087080798275844</v>
      </c>
      <c r="K469" s="99">
        <v>1.2306896572910671</v>
      </c>
      <c r="L469" s="99">
        <v>1.1495985571132119</v>
      </c>
      <c r="M469" s="99">
        <v>1.1634102651097438</v>
      </c>
      <c r="N469" s="99">
        <v>0.92326299787699884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0.69031950351986038</v>
      </c>
      <c r="U469" s="99">
        <v>0.68841128437538446</v>
      </c>
      <c r="V469" s="99">
        <v>0.57142646006400155</v>
      </c>
      <c r="W469" s="99">
        <v>0.73334577148634561</v>
      </c>
      <c r="X469" s="99">
        <v>0.94743725791494715</v>
      </c>
      <c r="Y469" s="99">
        <v>0.72059797687586369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1.261119989091092</v>
      </c>
      <c r="D470" s="102">
        <v>0</v>
      </c>
      <c r="E470" s="102">
        <v>1.2436851806170648</v>
      </c>
      <c r="F470" s="102">
        <v>0</v>
      </c>
      <c r="G470" s="102">
        <v>0</v>
      </c>
      <c r="H470" s="102">
        <v>0</v>
      </c>
      <c r="I470" s="102">
        <v>1.1213714004576532</v>
      </c>
      <c r="J470" s="102">
        <v>1.2087080798275844</v>
      </c>
      <c r="K470" s="102">
        <v>1.2306896572910671</v>
      </c>
      <c r="L470" s="102">
        <v>1.1495985571132119</v>
      </c>
      <c r="M470" s="102">
        <v>1.1634102651097438</v>
      </c>
      <c r="N470" s="102">
        <v>0.92326299787699884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0.69031950351986038</v>
      </c>
      <c r="U470" s="102">
        <v>0.68841128437538446</v>
      </c>
      <c r="V470" s="102">
        <v>0.57142646006400155</v>
      </c>
      <c r="W470" s="102">
        <v>0.73334577148634561</v>
      </c>
      <c r="X470" s="102">
        <v>0.94743725791494715</v>
      </c>
      <c r="Y470" s="102">
        <v>0.72059797687586369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6.6365814393115397E-2</v>
      </c>
      <c r="D476" s="123">
        <v>4.9853248625544258E-2</v>
      </c>
      <c r="E476" s="123">
        <v>6.195675251199094E-2</v>
      </c>
      <c r="F476" s="123">
        <v>7.5283100506136652E-2</v>
      </c>
      <c r="G476" s="123">
        <v>8.475996854755577E-2</v>
      </c>
      <c r="H476" s="123">
        <v>9.4418182638988629E-2</v>
      </c>
      <c r="I476" s="123">
        <v>0.10260681802329183</v>
      </c>
      <c r="J476" s="123">
        <v>9.3877146082337812E-2</v>
      </c>
      <c r="K476" s="123">
        <v>7.0574038961480401E-2</v>
      </c>
      <c r="L476" s="123">
        <v>8.6345712021618087E-2</v>
      </c>
      <c r="M476" s="123">
        <v>0.10187557610788485</v>
      </c>
      <c r="N476" s="123">
        <v>4.3151134433995909E-2</v>
      </c>
      <c r="O476" s="123">
        <v>0.32783814247605253</v>
      </c>
      <c r="P476" s="123">
        <v>0.33446436414568964</v>
      </c>
      <c r="Q476" s="123">
        <v>0</v>
      </c>
      <c r="R476" s="123">
        <v>0.20274302671570174</v>
      </c>
      <c r="S476" s="123">
        <v>0.31977127260994387</v>
      </c>
      <c r="T476" s="123">
        <v>0.58392451050864702</v>
      </c>
      <c r="U476" s="123">
        <v>0.62881059955257601</v>
      </c>
      <c r="V476" s="123">
        <v>0.62298495801008291</v>
      </c>
      <c r="W476" s="123">
        <v>0.47077845631882687</v>
      </c>
      <c r="X476" s="123">
        <v>0.3520616623879429</v>
      </c>
      <c r="Y476" s="123">
        <v>0.33667481898904134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2.0834970960074051</v>
      </c>
      <c r="D477" s="99">
        <v>2.1602994511375866</v>
      </c>
      <c r="E477" s="99">
        <v>2.070341813846845</v>
      </c>
      <c r="F477" s="99">
        <v>2.3261709660447591</v>
      </c>
      <c r="G477" s="99">
        <v>2.1228315786790066</v>
      </c>
      <c r="H477" s="99">
        <v>2.0548378169064105</v>
      </c>
      <c r="I477" s="99">
        <v>2.0997611639657641</v>
      </c>
      <c r="J477" s="99">
        <v>2.0775143593694523</v>
      </c>
      <c r="K477" s="99">
        <v>1.8245925228222313</v>
      </c>
      <c r="L477" s="99">
        <v>2.2346843337822087</v>
      </c>
      <c r="M477" s="99">
        <v>2.0679699363595425</v>
      </c>
      <c r="N477" s="99">
        <v>0.64462435602854196</v>
      </c>
      <c r="O477" s="99">
        <v>2.3333894313079182</v>
      </c>
      <c r="P477" s="99">
        <v>2.2585563436658496</v>
      </c>
      <c r="Q477" s="99">
        <v>0</v>
      </c>
      <c r="R477" s="99">
        <v>1.83074132471379</v>
      </c>
      <c r="S477" s="99">
        <v>1.794573512490895</v>
      </c>
      <c r="T477" s="99">
        <v>2.1312351081972194</v>
      </c>
      <c r="U477" s="99">
        <v>2.1759556348925742</v>
      </c>
      <c r="V477" s="99">
        <v>2.4734237089598672</v>
      </c>
      <c r="W477" s="99">
        <v>2.354485533639342</v>
      </c>
      <c r="X477" s="99">
        <v>2.1763178583941651</v>
      </c>
      <c r="Y477" s="99">
        <v>1.9368681047826126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6352</v>
      </c>
      <c r="C5" s="120">
        <v>7460</v>
      </c>
      <c r="D5" s="120">
        <v>14210</v>
      </c>
      <c r="E5" s="120">
        <v>27095</v>
      </c>
      <c r="F5" s="120">
        <v>53027</v>
      </c>
      <c r="G5" s="120">
        <v>94377</v>
      </c>
      <c r="H5" s="120">
        <v>148609</v>
      </c>
      <c r="I5" s="120">
        <v>205764</v>
      </c>
      <c r="J5" s="120">
        <v>261821</v>
      </c>
      <c r="K5" s="120">
        <v>318695</v>
      </c>
      <c r="L5" s="120">
        <v>351838</v>
      </c>
      <c r="M5" s="120">
        <v>375962</v>
      </c>
      <c r="N5" s="120">
        <v>387217</v>
      </c>
      <c r="O5" s="120">
        <v>417450</v>
      </c>
      <c r="P5" s="120">
        <v>446165</v>
      </c>
      <c r="Q5" s="120">
        <v>495647</v>
      </c>
      <c r="R5" s="120">
        <v>529482</v>
      </c>
      <c r="S5" s="120">
        <v>582498</v>
      </c>
      <c r="T5" s="120">
        <v>644561</v>
      </c>
      <c r="U5" s="120">
        <v>728975</v>
      </c>
      <c r="V5" s="120">
        <v>800590</v>
      </c>
      <c r="W5" s="120">
        <v>821562</v>
      </c>
      <c r="X5" s="120">
        <v>814644</v>
      </c>
      <c r="Y5" s="120">
        <v>801966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6352</v>
      </c>
      <c r="C7" s="52">
        <v>7460</v>
      </c>
      <c r="D7" s="52">
        <v>14210</v>
      </c>
      <c r="E7" s="52">
        <v>27095</v>
      </c>
      <c r="F7" s="52">
        <v>53027</v>
      </c>
      <c r="G7" s="52">
        <v>94377</v>
      </c>
      <c r="H7" s="52">
        <v>148609</v>
      </c>
      <c r="I7" s="52">
        <v>205764</v>
      </c>
      <c r="J7" s="52">
        <v>261821</v>
      </c>
      <c r="K7" s="52">
        <v>318695</v>
      </c>
      <c r="L7" s="52">
        <v>351838</v>
      </c>
      <c r="M7" s="52">
        <v>375962</v>
      </c>
      <c r="N7" s="52">
        <v>387217</v>
      </c>
      <c r="O7" s="52">
        <v>417450</v>
      </c>
      <c r="P7" s="52">
        <v>446165</v>
      </c>
      <c r="Q7" s="52">
        <v>495647</v>
      </c>
      <c r="R7" s="52">
        <v>529482</v>
      </c>
      <c r="S7" s="52">
        <v>582498</v>
      </c>
      <c r="T7" s="52">
        <v>644561</v>
      </c>
      <c r="U7" s="52">
        <v>728975</v>
      </c>
      <c r="V7" s="52">
        <v>800590</v>
      </c>
      <c r="W7" s="52">
        <v>821562</v>
      </c>
      <c r="X7" s="52">
        <v>814644</v>
      </c>
      <c r="Y7" s="52">
        <v>801966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960</v>
      </c>
      <c r="C9" s="52">
        <v>1088</v>
      </c>
      <c r="D9" s="52">
        <v>1474</v>
      </c>
      <c r="E9" s="52">
        <v>3309</v>
      </c>
      <c r="F9" s="52">
        <v>9187</v>
      </c>
      <c r="G9" s="52">
        <v>21028</v>
      </c>
      <c r="H9" s="52">
        <v>39593</v>
      </c>
      <c r="I9" s="52">
        <v>53587</v>
      </c>
      <c r="J9" s="52">
        <v>67188</v>
      </c>
      <c r="K9" s="52">
        <v>86848</v>
      </c>
      <c r="L9" s="52">
        <v>105781</v>
      </c>
      <c r="M9" s="52">
        <v>112554</v>
      </c>
      <c r="N9" s="52">
        <v>114514</v>
      </c>
      <c r="O9" s="52">
        <v>114459</v>
      </c>
      <c r="P9" s="52">
        <v>114822</v>
      </c>
      <c r="Q9" s="52">
        <v>128650</v>
      </c>
      <c r="R9" s="52">
        <v>152969</v>
      </c>
      <c r="S9" s="52">
        <v>171729</v>
      </c>
      <c r="T9" s="52">
        <v>196068</v>
      </c>
      <c r="U9" s="52">
        <v>225784</v>
      </c>
      <c r="V9" s="52">
        <v>263763</v>
      </c>
      <c r="W9" s="52">
        <v>293749</v>
      </c>
      <c r="X9" s="52">
        <v>305944</v>
      </c>
      <c r="Y9" s="52">
        <v>350699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649</v>
      </c>
      <c r="C11" s="52">
        <v>775</v>
      </c>
      <c r="D11" s="52">
        <v>1510</v>
      </c>
      <c r="E11" s="52">
        <v>2895</v>
      </c>
      <c r="F11" s="52">
        <v>5669</v>
      </c>
      <c r="G11" s="52">
        <v>10137</v>
      </c>
      <c r="H11" s="52">
        <v>15999</v>
      </c>
      <c r="I11" s="52">
        <v>22173</v>
      </c>
      <c r="J11" s="52">
        <v>28089</v>
      </c>
      <c r="K11" s="52">
        <v>33916</v>
      </c>
      <c r="L11" s="52">
        <v>38067</v>
      </c>
      <c r="M11" s="52">
        <v>42286</v>
      </c>
      <c r="N11" s="52">
        <v>46787</v>
      </c>
      <c r="O11" s="52">
        <v>52903</v>
      </c>
      <c r="P11" s="52">
        <v>57231</v>
      </c>
      <c r="Q11" s="52">
        <v>63842</v>
      </c>
      <c r="R11" s="52">
        <v>70093</v>
      </c>
      <c r="S11" s="52">
        <v>80413</v>
      </c>
      <c r="T11" s="52">
        <v>87869</v>
      </c>
      <c r="U11" s="52">
        <v>92603</v>
      </c>
      <c r="V11" s="52">
        <v>94710</v>
      </c>
      <c r="W11" s="52">
        <v>96194</v>
      </c>
      <c r="X11" s="52">
        <v>97816</v>
      </c>
      <c r="Y11" s="52">
        <v>101629</v>
      </c>
      <c r="DA11" s="63" t="s">
        <v>1087</v>
      </c>
    </row>
    <row r="12" spans="1:105" ht="12" customHeight="1" x14ac:dyDescent="0.25">
      <c r="A12" s="97" t="s">
        <v>133</v>
      </c>
      <c r="B12" s="52">
        <v>8</v>
      </c>
      <c r="C12" s="52">
        <v>9</v>
      </c>
      <c r="D12" s="52">
        <v>14</v>
      </c>
      <c r="E12" s="52">
        <v>30</v>
      </c>
      <c r="F12" s="52">
        <v>52</v>
      </c>
      <c r="G12" s="52">
        <v>104</v>
      </c>
      <c r="H12" s="52">
        <v>207</v>
      </c>
      <c r="I12" s="52">
        <v>318</v>
      </c>
      <c r="J12" s="52">
        <v>446</v>
      </c>
      <c r="K12" s="52">
        <v>600</v>
      </c>
      <c r="L12" s="52">
        <v>662</v>
      </c>
      <c r="M12" s="52">
        <v>694</v>
      </c>
      <c r="N12" s="52">
        <v>817</v>
      </c>
      <c r="O12" s="52">
        <v>921</v>
      </c>
      <c r="P12" s="52">
        <v>908</v>
      </c>
      <c r="Q12" s="52">
        <v>1135</v>
      </c>
      <c r="R12" s="52">
        <v>1096</v>
      </c>
      <c r="S12" s="52">
        <v>1459</v>
      </c>
      <c r="T12" s="52">
        <v>1760</v>
      </c>
      <c r="U12" s="52">
        <v>1867</v>
      </c>
      <c r="V12" s="52">
        <v>1991</v>
      </c>
      <c r="W12" s="52">
        <v>1867</v>
      </c>
      <c r="X12" s="52">
        <v>2104</v>
      </c>
      <c r="Y12" s="52">
        <v>2893</v>
      </c>
      <c r="DA12" s="63" t="s">
        <v>1088</v>
      </c>
    </row>
    <row r="13" spans="1:105" ht="12" customHeight="1" x14ac:dyDescent="0.25">
      <c r="A13" s="97" t="s">
        <v>122</v>
      </c>
      <c r="B13" s="52">
        <v>2027</v>
      </c>
      <c r="C13" s="52">
        <v>2297</v>
      </c>
      <c r="D13" s="52">
        <v>4944</v>
      </c>
      <c r="E13" s="52">
        <v>8568</v>
      </c>
      <c r="F13" s="52">
        <v>19389</v>
      </c>
      <c r="G13" s="52">
        <v>33036</v>
      </c>
      <c r="H13" s="52">
        <v>49089</v>
      </c>
      <c r="I13" s="52">
        <v>49402</v>
      </c>
      <c r="J13" s="52">
        <v>51413</v>
      </c>
      <c r="K13" s="52">
        <v>68026</v>
      </c>
      <c r="L13" s="52">
        <v>75478</v>
      </c>
      <c r="M13" s="52">
        <v>84645</v>
      </c>
      <c r="N13" s="52">
        <v>89235</v>
      </c>
      <c r="O13" s="52">
        <v>102424</v>
      </c>
      <c r="P13" s="52">
        <v>111651</v>
      </c>
      <c r="Q13" s="52">
        <v>110550</v>
      </c>
      <c r="R13" s="52">
        <v>117091</v>
      </c>
      <c r="S13" s="52">
        <v>124053</v>
      </c>
      <c r="T13" s="52">
        <v>127088</v>
      </c>
      <c r="U13" s="52">
        <v>154016</v>
      </c>
      <c r="V13" s="52">
        <v>173909</v>
      </c>
      <c r="W13" s="52">
        <v>174727</v>
      </c>
      <c r="X13" s="52">
        <v>155016</v>
      </c>
      <c r="Y13" s="52">
        <v>134613</v>
      </c>
      <c r="DA13" s="63" t="s">
        <v>1089</v>
      </c>
    </row>
    <row r="14" spans="1:105" ht="12" customHeight="1" x14ac:dyDescent="0.25">
      <c r="A14" s="97" t="s">
        <v>121</v>
      </c>
      <c r="B14" s="52">
        <v>3668</v>
      </c>
      <c r="C14" s="52">
        <v>4379</v>
      </c>
      <c r="D14" s="52">
        <v>7742</v>
      </c>
      <c r="E14" s="52">
        <v>15602</v>
      </c>
      <c r="F14" s="52">
        <v>27917</v>
      </c>
      <c r="G14" s="52">
        <v>51100</v>
      </c>
      <c r="H14" s="52">
        <v>83314</v>
      </c>
      <c r="I14" s="52">
        <v>133871</v>
      </c>
      <c r="J14" s="52">
        <v>181873</v>
      </c>
      <c r="K14" s="52">
        <v>216153</v>
      </c>
      <c r="L14" s="52">
        <v>237631</v>
      </c>
      <c r="M14" s="52">
        <v>248337</v>
      </c>
      <c r="N14" s="52">
        <v>250378</v>
      </c>
      <c r="O14" s="52">
        <v>261202</v>
      </c>
      <c r="P14" s="52">
        <v>276375</v>
      </c>
      <c r="Q14" s="52">
        <v>320120</v>
      </c>
      <c r="R14" s="52">
        <v>341202</v>
      </c>
      <c r="S14" s="52">
        <v>376573</v>
      </c>
      <c r="T14" s="52">
        <v>427844</v>
      </c>
      <c r="U14" s="52">
        <v>480489</v>
      </c>
      <c r="V14" s="52">
        <v>529980</v>
      </c>
      <c r="W14" s="52">
        <v>548774</v>
      </c>
      <c r="X14" s="52">
        <v>559708</v>
      </c>
      <c r="Y14" s="52">
        <v>562831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154</v>
      </c>
      <c r="C16" s="52">
        <v>182</v>
      </c>
      <c r="D16" s="52">
        <v>351</v>
      </c>
      <c r="E16" s="52">
        <v>665</v>
      </c>
      <c r="F16" s="52">
        <v>1284</v>
      </c>
      <c r="G16" s="52">
        <v>2304</v>
      </c>
      <c r="H16" s="52">
        <v>3664</v>
      </c>
      <c r="I16" s="52">
        <v>5093</v>
      </c>
      <c r="J16" s="52">
        <v>6431</v>
      </c>
      <c r="K16" s="52">
        <v>7693</v>
      </c>
      <c r="L16" s="52">
        <v>8618</v>
      </c>
      <c r="M16" s="52">
        <v>9386</v>
      </c>
      <c r="N16" s="52">
        <v>10141</v>
      </c>
      <c r="O16" s="52">
        <v>11102</v>
      </c>
      <c r="P16" s="52">
        <v>12602</v>
      </c>
      <c r="Q16" s="52">
        <v>15251</v>
      </c>
      <c r="R16" s="52">
        <v>19069</v>
      </c>
      <c r="S16" s="52">
        <v>22259</v>
      </c>
      <c r="T16" s="52">
        <v>24915</v>
      </c>
      <c r="U16" s="52">
        <v>27128</v>
      </c>
      <c r="V16" s="52">
        <v>28051</v>
      </c>
      <c r="W16" s="52">
        <v>31073</v>
      </c>
      <c r="X16" s="52">
        <v>35266</v>
      </c>
      <c r="Y16" s="52">
        <v>41530</v>
      </c>
      <c r="DA16" s="63" t="s">
        <v>1091</v>
      </c>
    </row>
    <row r="17" spans="1:105" ht="12" customHeight="1" x14ac:dyDescent="0.25">
      <c r="A17" s="109" t="s">
        <v>120</v>
      </c>
      <c r="B17" s="36">
        <v>6198</v>
      </c>
      <c r="C17" s="36">
        <v>7278</v>
      </c>
      <c r="D17" s="36">
        <v>13859</v>
      </c>
      <c r="E17" s="36">
        <v>26430</v>
      </c>
      <c r="F17" s="36">
        <v>51743</v>
      </c>
      <c r="G17" s="36">
        <v>92073</v>
      </c>
      <c r="H17" s="36">
        <v>144945</v>
      </c>
      <c r="I17" s="36">
        <v>200671</v>
      </c>
      <c r="J17" s="36">
        <v>255390</v>
      </c>
      <c r="K17" s="36">
        <v>311002</v>
      </c>
      <c r="L17" s="36">
        <v>343220</v>
      </c>
      <c r="M17" s="36">
        <v>366576</v>
      </c>
      <c r="N17" s="36">
        <v>377076</v>
      </c>
      <c r="O17" s="36">
        <v>406348</v>
      </c>
      <c r="P17" s="36">
        <v>433563</v>
      </c>
      <c r="Q17" s="36">
        <v>480396</v>
      </c>
      <c r="R17" s="36">
        <v>510413</v>
      </c>
      <c r="S17" s="36">
        <v>560239</v>
      </c>
      <c r="T17" s="36">
        <v>619646</v>
      </c>
      <c r="U17" s="36">
        <v>701847</v>
      </c>
      <c r="V17" s="36">
        <v>772539</v>
      </c>
      <c r="W17" s="36">
        <v>790489</v>
      </c>
      <c r="X17" s="36">
        <v>779378</v>
      </c>
      <c r="Y17" s="36">
        <v>760436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496</v>
      </c>
      <c r="D21" s="52">
        <v>496</v>
      </c>
      <c r="E21" s="52">
        <v>502</v>
      </c>
      <c r="F21" s="52">
        <v>519</v>
      </c>
      <c r="G21" s="52">
        <v>573</v>
      </c>
      <c r="H21" s="52">
        <v>702</v>
      </c>
      <c r="I21" s="52">
        <v>969</v>
      </c>
      <c r="J21" s="52">
        <v>1450</v>
      </c>
      <c r="K21" s="52">
        <v>2221</v>
      </c>
      <c r="L21" s="52">
        <v>3387</v>
      </c>
      <c r="M21" s="52">
        <v>5011</v>
      </c>
      <c r="N21" s="52">
        <v>7155</v>
      </c>
      <c r="O21" s="52">
        <v>9761</v>
      </c>
      <c r="P21" s="52">
        <v>12671</v>
      </c>
      <c r="Q21" s="52">
        <v>16626</v>
      </c>
      <c r="R21" s="52">
        <v>21299</v>
      </c>
      <c r="S21" s="52">
        <v>26794</v>
      </c>
      <c r="T21" s="52">
        <v>32829</v>
      </c>
      <c r="U21" s="52">
        <v>38741</v>
      </c>
      <c r="V21" s="52">
        <v>44370</v>
      </c>
      <c r="W21" s="52">
        <v>48402</v>
      </c>
      <c r="X21" s="52">
        <v>50115</v>
      </c>
      <c r="Y21" s="52">
        <v>49713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150</v>
      </c>
      <c r="D23" s="52">
        <v>150</v>
      </c>
      <c r="E23" s="52">
        <v>155</v>
      </c>
      <c r="F23" s="52">
        <v>170</v>
      </c>
      <c r="G23" s="52">
        <v>231</v>
      </c>
      <c r="H23" s="52">
        <v>401</v>
      </c>
      <c r="I23" s="52">
        <v>2818</v>
      </c>
      <c r="J23" s="52">
        <v>2002</v>
      </c>
      <c r="K23" s="52">
        <v>1773</v>
      </c>
      <c r="L23" s="52">
        <v>4443</v>
      </c>
      <c r="M23" s="52">
        <v>9099</v>
      </c>
      <c r="N23" s="52">
        <v>12431</v>
      </c>
      <c r="O23" s="52">
        <v>16094</v>
      </c>
      <c r="P23" s="52">
        <v>18756</v>
      </c>
      <c r="Q23" s="52">
        <v>17787</v>
      </c>
      <c r="R23" s="52">
        <v>18264</v>
      </c>
      <c r="S23" s="52">
        <v>20643</v>
      </c>
      <c r="T23" s="52">
        <v>20479</v>
      </c>
      <c r="U23" s="52">
        <v>21229</v>
      </c>
      <c r="V23" s="52">
        <v>23279</v>
      </c>
      <c r="W23" s="52">
        <v>26794</v>
      </c>
      <c r="X23" s="52">
        <v>35129</v>
      </c>
      <c r="Y23" s="52">
        <v>43352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51</v>
      </c>
      <c r="D25" s="52">
        <v>50</v>
      </c>
      <c r="E25" s="52">
        <v>51</v>
      </c>
      <c r="F25" s="52">
        <v>54</v>
      </c>
      <c r="G25" s="52">
        <v>58</v>
      </c>
      <c r="H25" s="52">
        <v>74</v>
      </c>
      <c r="I25" s="52">
        <v>98</v>
      </c>
      <c r="J25" s="52">
        <v>308</v>
      </c>
      <c r="K25" s="52">
        <v>388</v>
      </c>
      <c r="L25" s="52">
        <v>550</v>
      </c>
      <c r="M25" s="52">
        <v>798</v>
      </c>
      <c r="N25" s="52">
        <v>1149</v>
      </c>
      <c r="O25" s="52">
        <v>1570</v>
      </c>
      <c r="P25" s="52">
        <v>1837</v>
      </c>
      <c r="Q25" s="52">
        <v>2428</v>
      </c>
      <c r="R25" s="52">
        <v>2982</v>
      </c>
      <c r="S25" s="52">
        <v>3686</v>
      </c>
      <c r="T25" s="52">
        <v>4668</v>
      </c>
      <c r="U25" s="52">
        <v>5576</v>
      </c>
      <c r="V25" s="52">
        <v>7018</v>
      </c>
      <c r="W25" s="52">
        <v>8351</v>
      </c>
      <c r="X25" s="52">
        <v>9031</v>
      </c>
      <c r="Y25" s="52">
        <v>9233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1</v>
      </c>
      <c r="D26" s="52">
        <v>0</v>
      </c>
      <c r="E26" s="52">
        <v>1</v>
      </c>
      <c r="F26" s="52">
        <v>0</v>
      </c>
      <c r="G26" s="52">
        <v>1</v>
      </c>
      <c r="H26" s="52">
        <v>1</v>
      </c>
      <c r="I26" s="52">
        <v>0</v>
      </c>
      <c r="J26" s="52">
        <v>1</v>
      </c>
      <c r="K26" s="52">
        <v>1</v>
      </c>
      <c r="L26" s="52">
        <v>6</v>
      </c>
      <c r="M26" s="52">
        <v>14</v>
      </c>
      <c r="N26" s="52">
        <v>13</v>
      </c>
      <c r="O26" s="52">
        <v>11</v>
      </c>
      <c r="P26" s="52">
        <v>19</v>
      </c>
      <c r="Q26" s="52">
        <v>36</v>
      </c>
      <c r="R26" s="52">
        <v>39</v>
      </c>
      <c r="S26" s="52">
        <v>59</v>
      </c>
      <c r="T26" s="52">
        <v>73</v>
      </c>
      <c r="U26" s="52">
        <v>110</v>
      </c>
      <c r="V26" s="52">
        <v>125</v>
      </c>
      <c r="W26" s="52">
        <v>148</v>
      </c>
      <c r="X26" s="52">
        <v>168</v>
      </c>
      <c r="Y26" s="52">
        <v>156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317</v>
      </c>
      <c r="D27" s="52">
        <v>317</v>
      </c>
      <c r="E27" s="52">
        <v>331</v>
      </c>
      <c r="F27" s="52">
        <v>388</v>
      </c>
      <c r="G27" s="52">
        <v>545</v>
      </c>
      <c r="H27" s="52">
        <v>926</v>
      </c>
      <c r="I27" s="52">
        <v>1511</v>
      </c>
      <c r="J27" s="52">
        <v>2757</v>
      </c>
      <c r="K27" s="52">
        <v>4674</v>
      </c>
      <c r="L27" s="52">
        <v>7061</v>
      </c>
      <c r="M27" s="52">
        <v>9316</v>
      </c>
      <c r="N27" s="52">
        <v>11944</v>
      </c>
      <c r="O27" s="52">
        <v>12426</v>
      </c>
      <c r="P27" s="52">
        <v>11891</v>
      </c>
      <c r="Q27" s="52">
        <v>10215</v>
      </c>
      <c r="R27" s="52">
        <v>14456</v>
      </c>
      <c r="S27" s="52">
        <v>18690</v>
      </c>
      <c r="T27" s="52">
        <v>17376</v>
      </c>
      <c r="U27" s="52">
        <v>18862</v>
      </c>
      <c r="V27" s="52">
        <v>19327</v>
      </c>
      <c r="W27" s="52">
        <v>20967</v>
      </c>
      <c r="X27" s="52">
        <v>19711</v>
      </c>
      <c r="Y27" s="52">
        <v>20403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573</v>
      </c>
      <c r="D28" s="52">
        <v>575</v>
      </c>
      <c r="E28" s="52">
        <v>599</v>
      </c>
      <c r="F28" s="52">
        <v>691</v>
      </c>
      <c r="G28" s="52">
        <v>953</v>
      </c>
      <c r="H28" s="52">
        <v>1549</v>
      </c>
      <c r="I28" s="52">
        <v>2414</v>
      </c>
      <c r="J28" s="52">
        <v>4502</v>
      </c>
      <c r="K28" s="52">
        <v>8302</v>
      </c>
      <c r="L28" s="52">
        <v>13855</v>
      </c>
      <c r="M28" s="52">
        <v>20926</v>
      </c>
      <c r="N28" s="52">
        <v>28832</v>
      </c>
      <c r="O28" s="52">
        <v>37459</v>
      </c>
      <c r="P28" s="52">
        <v>43770</v>
      </c>
      <c r="Q28" s="52">
        <v>47619</v>
      </c>
      <c r="R28" s="52">
        <v>44124</v>
      </c>
      <c r="S28" s="52">
        <v>40063</v>
      </c>
      <c r="T28" s="52">
        <v>39803</v>
      </c>
      <c r="U28" s="52">
        <v>43696</v>
      </c>
      <c r="V28" s="52">
        <v>51936</v>
      </c>
      <c r="W28" s="52">
        <v>64195</v>
      </c>
      <c r="X28" s="52">
        <v>74139</v>
      </c>
      <c r="Y28" s="52">
        <v>83130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24</v>
      </c>
      <c r="D30" s="52">
        <v>24</v>
      </c>
      <c r="E30" s="52">
        <v>25</v>
      </c>
      <c r="F30" s="52">
        <v>28</v>
      </c>
      <c r="G30" s="52">
        <v>40</v>
      </c>
      <c r="H30" s="52">
        <v>65</v>
      </c>
      <c r="I30" s="52">
        <v>109</v>
      </c>
      <c r="J30" s="52">
        <v>213</v>
      </c>
      <c r="K30" s="52">
        <v>351</v>
      </c>
      <c r="L30" s="52">
        <v>573</v>
      </c>
      <c r="M30" s="52">
        <v>829</v>
      </c>
      <c r="N30" s="52">
        <v>1123</v>
      </c>
      <c r="O30" s="52">
        <v>1369</v>
      </c>
      <c r="P30" s="52">
        <v>1525</v>
      </c>
      <c r="Q30" s="52">
        <v>1601</v>
      </c>
      <c r="R30" s="52">
        <v>1652</v>
      </c>
      <c r="S30" s="52">
        <v>1804</v>
      </c>
      <c r="T30" s="52">
        <v>2068</v>
      </c>
      <c r="U30" s="52">
        <v>2501</v>
      </c>
      <c r="V30" s="52">
        <v>3165</v>
      </c>
      <c r="W30" s="52">
        <v>3850</v>
      </c>
      <c r="X30" s="52">
        <v>4535</v>
      </c>
      <c r="Y30" s="52">
        <v>5088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968</v>
      </c>
      <c r="D31" s="36">
        <v>973</v>
      </c>
      <c r="E31" s="36">
        <v>1011</v>
      </c>
      <c r="F31" s="36">
        <v>1175</v>
      </c>
      <c r="G31" s="36">
        <v>1634</v>
      </c>
      <c r="H31" s="36">
        <v>2704</v>
      </c>
      <c r="I31" s="36">
        <v>4299</v>
      </c>
      <c r="J31" s="36">
        <v>7960</v>
      </c>
      <c r="K31" s="36">
        <v>14150</v>
      </c>
      <c r="L31" s="36">
        <v>22835</v>
      </c>
      <c r="M31" s="36">
        <v>33018</v>
      </c>
      <c r="N31" s="36">
        <v>44481</v>
      </c>
      <c r="O31" s="36">
        <v>54244</v>
      </c>
      <c r="P31" s="36">
        <v>60133</v>
      </c>
      <c r="Q31" s="36">
        <v>62517</v>
      </c>
      <c r="R31" s="36">
        <v>63563</v>
      </c>
      <c r="S31" s="36">
        <v>64546</v>
      </c>
      <c r="T31" s="36">
        <v>64243</v>
      </c>
      <c r="U31" s="36">
        <v>71116</v>
      </c>
      <c r="V31" s="36">
        <v>81316</v>
      </c>
      <c r="W31" s="36">
        <v>96828</v>
      </c>
      <c r="X31" s="36">
        <v>106168</v>
      </c>
      <c r="Y31" s="36">
        <v>115919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1604</v>
      </c>
      <c r="D35" s="52">
        <v>7246</v>
      </c>
      <c r="E35" s="52">
        <v>13387</v>
      </c>
      <c r="F35" s="52">
        <v>26451</v>
      </c>
      <c r="G35" s="52">
        <v>41923</v>
      </c>
      <c r="H35" s="52">
        <v>54934</v>
      </c>
      <c r="I35" s="52">
        <v>58124</v>
      </c>
      <c r="J35" s="52">
        <v>57507</v>
      </c>
      <c r="K35" s="52">
        <v>59095</v>
      </c>
      <c r="L35" s="52">
        <v>36530</v>
      </c>
      <c r="M35" s="52">
        <v>29135</v>
      </c>
      <c r="N35" s="52">
        <v>18410</v>
      </c>
      <c r="O35" s="52">
        <v>39994</v>
      </c>
      <c r="P35" s="52">
        <v>41386</v>
      </c>
      <c r="Q35" s="52">
        <v>66108</v>
      </c>
      <c r="R35" s="52">
        <v>55134</v>
      </c>
      <c r="S35" s="52">
        <v>79810</v>
      </c>
      <c r="T35" s="52">
        <v>94892</v>
      </c>
      <c r="U35" s="52">
        <v>123155</v>
      </c>
      <c r="V35" s="52">
        <v>115985</v>
      </c>
      <c r="W35" s="52">
        <v>69374</v>
      </c>
      <c r="X35" s="52">
        <v>43197</v>
      </c>
      <c r="Y35" s="52">
        <v>37035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278</v>
      </c>
      <c r="D37" s="52">
        <v>536</v>
      </c>
      <c r="E37" s="52">
        <v>1990</v>
      </c>
      <c r="F37" s="52">
        <v>6048</v>
      </c>
      <c r="G37" s="52">
        <v>12072</v>
      </c>
      <c r="H37" s="52">
        <v>18966</v>
      </c>
      <c r="I37" s="52">
        <v>16812</v>
      </c>
      <c r="J37" s="52">
        <v>15603</v>
      </c>
      <c r="K37" s="52">
        <v>21433</v>
      </c>
      <c r="L37" s="52">
        <v>23376</v>
      </c>
      <c r="M37" s="52">
        <v>15872</v>
      </c>
      <c r="N37" s="52">
        <v>14391</v>
      </c>
      <c r="O37" s="52">
        <v>16039</v>
      </c>
      <c r="P37" s="52">
        <v>19119</v>
      </c>
      <c r="Q37" s="52">
        <v>31615</v>
      </c>
      <c r="R37" s="52">
        <v>42583</v>
      </c>
      <c r="S37" s="52">
        <v>39403</v>
      </c>
      <c r="T37" s="52">
        <v>44818</v>
      </c>
      <c r="U37" s="52">
        <v>50945</v>
      </c>
      <c r="V37" s="52">
        <v>61258</v>
      </c>
      <c r="W37" s="52">
        <v>56780</v>
      </c>
      <c r="X37" s="52">
        <v>47324</v>
      </c>
      <c r="Y37" s="52">
        <v>88107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177</v>
      </c>
      <c r="D39" s="52">
        <v>785</v>
      </c>
      <c r="E39" s="52">
        <v>1436</v>
      </c>
      <c r="F39" s="52">
        <v>2828</v>
      </c>
      <c r="G39" s="52">
        <v>4526</v>
      </c>
      <c r="H39" s="52">
        <v>5936</v>
      </c>
      <c r="I39" s="52">
        <v>6272</v>
      </c>
      <c r="J39" s="52">
        <v>6224</v>
      </c>
      <c r="K39" s="52">
        <v>6215</v>
      </c>
      <c r="L39" s="52">
        <v>4701</v>
      </c>
      <c r="M39" s="52">
        <v>5017</v>
      </c>
      <c r="N39" s="52">
        <v>5650</v>
      </c>
      <c r="O39" s="52">
        <v>7686</v>
      </c>
      <c r="P39" s="52">
        <v>6165</v>
      </c>
      <c r="Q39" s="52">
        <v>9039</v>
      </c>
      <c r="R39" s="52">
        <v>9233</v>
      </c>
      <c r="S39" s="52">
        <v>14006</v>
      </c>
      <c r="T39" s="52">
        <v>12124</v>
      </c>
      <c r="U39" s="52">
        <v>10310</v>
      </c>
      <c r="V39" s="52">
        <v>9125</v>
      </c>
      <c r="W39" s="52">
        <v>9835</v>
      </c>
      <c r="X39" s="52">
        <v>10653</v>
      </c>
      <c r="Y39" s="52">
        <v>13046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2</v>
      </c>
      <c r="D40" s="52">
        <v>5</v>
      </c>
      <c r="E40" s="52">
        <v>17</v>
      </c>
      <c r="F40" s="52">
        <v>22</v>
      </c>
      <c r="G40" s="52">
        <v>53</v>
      </c>
      <c r="H40" s="52">
        <v>104</v>
      </c>
      <c r="I40" s="52">
        <v>111</v>
      </c>
      <c r="J40" s="52">
        <v>129</v>
      </c>
      <c r="K40" s="52">
        <v>155</v>
      </c>
      <c r="L40" s="52">
        <v>68</v>
      </c>
      <c r="M40" s="52">
        <v>46</v>
      </c>
      <c r="N40" s="52">
        <v>136</v>
      </c>
      <c r="O40" s="52">
        <v>115</v>
      </c>
      <c r="P40" s="52">
        <v>6</v>
      </c>
      <c r="Q40" s="52">
        <v>263</v>
      </c>
      <c r="R40" s="52">
        <v>0</v>
      </c>
      <c r="S40" s="52">
        <v>422</v>
      </c>
      <c r="T40" s="52">
        <v>374</v>
      </c>
      <c r="U40" s="52">
        <v>217</v>
      </c>
      <c r="V40" s="52">
        <v>249</v>
      </c>
      <c r="W40" s="52">
        <v>24</v>
      </c>
      <c r="X40" s="52">
        <v>405</v>
      </c>
      <c r="Y40" s="52">
        <v>945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587</v>
      </c>
      <c r="D41" s="52">
        <v>2964</v>
      </c>
      <c r="E41" s="52">
        <v>3955</v>
      </c>
      <c r="F41" s="52">
        <v>11209</v>
      </c>
      <c r="G41" s="52">
        <v>14192</v>
      </c>
      <c r="H41" s="52">
        <v>16979</v>
      </c>
      <c r="I41" s="52">
        <v>1824</v>
      </c>
      <c r="J41" s="52">
        <v>4768</v>
      </c>
      <c r="K41" s="52">
        <v>21287</v>
      </c>
      <c r="L41" s="52">
        <v>14513</v>
      </c>
      <c r="M41" s="52">
        <v>18483</v>
      </c>
      <c r="N41" s="52">
        <v>16534</v>
      </c>
      <c r="O41" s="52">
        <v>25615</v>
      </c>
      <c r="P41" s="52">
        <v>21118</v>
      </c>
      <c r="Q41" s="52">
        <v>9114</v>
      </c>
      <c r="R41" s="52">
        <v>20997</v>
      </c>
      <c r="S41" s="52">
        <v>25652</v>
      </c>
      <c r="T41" s="52">
        <v>20411</v>
      </c>
      <c r="U41" s="52">
        <v>45790</v>
      </c>
      <c r="V41" s="52">
        <v>39220</v>
      </c>
      <c r="W41" s="52">
        <v>21785</v>
      </c>
      <c r="X41" s="52">
        <v>0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1284</v>
      </c>
      <c r="D42" s="52">
        <v>3938</v>
      </c>
      <c r="E42" s="52">
        <v>8459</v>
      </c>
      <c r="F42" s="52">
        <v>13006</v>
      </c>
      <c r="G42" s="52">
        <v>24136</v>
      </c>
      <c r="H42" s="52">
        <v>33763</v>
      </c>
      <c r="I42" s="52">
        <v>52971</v>
      </c>
      <c r="J42" s="52">
        <v>52504</v>
      </c>
      <c r="K42" s="52">
        <v>42582</v>
      </c>
      <c r="L42" s="52">
        <v>35333</v>
      </c>
      <c r="M42" s="52">
        <v>31632</v>
      </c>
      <c r="N42" s="52">
        <v>30873</v>
      </c>
      <c r="O42" s="52">
        <v>48283</v>
      </c>
      <c r="P42" s="52">
        <v>58943</v>
      </c>
      <c r="Q42" s="52">
        <v>91364</v>
      </c>
      <c r="R42" s="52">
        <v>65206</v>
      </c>
      <c r="S42" s="52">
        <v>75434</v>
      </c>
      <c r="T42" s="52">
        <v>91074</v>
      </c>
      <c r="U42" s="52">
        <v>96341</v>
      </c>
      <c r="V42" s="52">
        <v>101427</v>
      </c>
      <c r="W42" s="52">
        <v>82989</v>
      </c>
      <c r="X42" s="52">
        <v>85073</v>
      </c>
      <c r="Y42" s="52">
        <v>86253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52</v>
      </c>
      <c r="D44" s="52">
        <v>193</v>
      </c>
      <c r="E44" s="52">
        <v>339</v>
      </c>
      <c r="F44" s="52">
        <v>647</v>
      </c>
      <c r="G44" s="52">
        <v>1060</v>
      </c>
      <c r="H44" s="52">
        <v>1425</v>
      </c>
      <c r="I44" s="52">
        <v>1538</v>
      </c>
      <c r="J44" s="52">
        <v>1551</v>
      </c>
      <c r="K44" s="52">
        <v>1613</v>
      </c>
      <c r="L44" s="52">
        <v>1498</v>
      </c>
      <c r="M44" s="52">
        <v>1597</v>
      </c>
      <c r="N44" s="52">
        <v>1878</v>
      </c>
      <c r="O44" s="52">
        <v>2330</v>
      </c>
      <c r="P44" s="52">
        <v>3025</v>
      </c>
      <c r="Q44" s="52">
        <v>4250</v>
      </c>
      <c r="R44" s="52">
        <v>5470</v>
      </c>
      <c r="S44" s="52">
        <v>4994</v>
      </c>
      <c r="T44" s="52">
        <v>4724</v>
      </c>
      <c r="U44" s="52">
        <v>4714</v>
      </c>
      <c r="V44" s="52">
        <v>4088</v>
      </c>
      <c r="W44" s="52">
        <v>6872</v>
      </c>
      <c r="X44" s="52">
        <v>8728</v>
      </c>
      <c r="Y44" s="52">
        <v>11352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2048</v>
      </c>
      <c r="D45" s="36">
        <v>7554</v>
      </c>
      <c r="E45" s="36">
        <v>13582</v>
      </c>
      <c r="F45" s="36">
        <v>26488</v>
      </c>
      <c r="G45" s="36">
        <v>41964</v>
      </c>
      <c r="H45" s="36">
        <v>55576</v>
      </c>
      <c r="I45" s="36">
        <v>60025</v>
      </c>
      <c r="J45" s="36">
        <v>62679</v>
      </c>
      <c r="K45" s="36">
        <v>69762</v>
      </c>
      <c r="L45" s="36">
        <v>55053</v>
      </c>
      <c r="M45" s="36">
        <v>56374</v>
      </c>
      <c r="N45" s="36">
        <v>54981</v>
      </c>
      <c r="O45" s="36">
        <v>83516</v>
      </c>
      <c r="P45" s="36">
        <v>87348</v>
      </c>
      <c r="Q45" s="36">
        <v>109350</v>
      </c>
      <c r="R45" s="36">
        <v>93580</v>
      </c>
      <c r="S45" s="36">
        <v>114372</v>
      </c>
      <c r="T45" s="36">
        <v>123650</v>
      </c>
      <c r="U45" s="36">
        <v>153317</v>
      </c>
      <c r="V45" s="36">
        <v>152008</v>
      </c>
      <c r="W45" s="36">
        <v>114778</v>
      </c>
      <c r="X45" s="36">
        <v>95057</v>
      </c>
      <c r="Y45" s="36">
        <v>96977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569</v>
      </c>
      <c r="D49" s="52">
        <v>2498</v>
      </c>
      <c r="E49" s="52">
        <v>4535</v>
      </c>
      <c r="F49" s="52">
        <v>11948</v>
      </c>
      <c r="G49" s="52">
        <v>12252</v>
      </c>
      <c r="H49" s="52">
        <v>15895</v>
      </c>
      <c r="I49" s="52">
        <v>17551</v>
      </c>
      <c r="J49" s="52">
        <v>18852</v>
      </c>
      <c r="K49" s="52">
        <v>19288</v>
      </c>
      <c r="L49" s="52">
        <v>9860</v>
      </c>
      <c r="M49" s="52">
        <v>7604</v>
      </c>
      <c r="N49" s="52">
        <v>4303</v>
      </c>
      <c r="O49" s="52">
        <v>13690</v>
      </c>
      <c r="P49" s="52">
        <v>24678</v>
      </c>
      <c r="Q49" s="52">
        <v>31615</v>
      </c>
      <c r="R49" s="52">
        <v>19683</v>
      </c>
      <c r="S49" s="52">
        <v>26045</v>
      </c>
      <c r="T49" s="52">
        <v>30134</v>
      </c>
      <c r="U49" s="52">
        <v>36809</v>
      </c>
      <c r="V49" s="52">
        <v>37241</v>
      </c>
      <c r="W49" s="52">
        <v>21411</v>
      </c>
      <c r="X49" s="52">
        <v>12129</v>
      </c>
      <c r="Y49" s="52">
        <v>10312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59</v>
      </c>
      <c r="D51" s="52">
        <v>190</v>
      </c>
      <c r="E51" s="52">
        <v>623</v>
      </c>
      <c r="F51" s="52">
        <v>1230</v>
      </c>
      <c r="G51" s="52">
        <v>2821</v>
      </c>
      <c r="H51" s="52">
        <v>3861</v>
      </c>
      <c r="I51" s="52">
        <v>1707</v>
      </c>
      <c r="J51" s="52">
        <v>408</v>
      </c>
      <c r="K51" s="52">
        <v>3151</v>
      </c>
      <c r="L51" s="52">
        <v>1742</v>
      </c>
      <c r="M51" s="52">
        <v>1415</v>
      </c>
      <c r="N51" s="52">
        <v>1319</v>
      </c>
      <c r="O51" s="52">
        <v>1921</v>
      </c>
      <c r="P51" s="52">
        <v>3483</v>
      </c>
      <c r="Q51" s="52">
        <v>5397</v>
      </c>
      <c r="R51" s="52">
        <v>4271</v>
      </c>
      <c r="S51" s="52">
        <v>6361</v>
      </c>
      <c r="T51" s="52">
        <v>6035</v>
      </c>
      <c r="U51" s="52">
        <v>5329</v>
      </c>
      <c r="V51" s="52">
        <v>7173</v>
      </c>
      <c r="W51" s="52">
        <v>4099</v>
      </c>
      <c r="X51" s="52">
        <v>3329</v>
      </c>
      <c r="Y51" s="52">
        <v>9178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14</v>
      </c>
      <c r="D53" s="52">
        <v>167</v>
      </c>
      <c r="E53" s="52">
        <v>386</v>
      </c>
      <c r="F53" s="52">
        <v>1099</v>
      </c>
      <c r="G53" s="52">
        <v>1126</v>
      </c>
      <c r="H53" s="52">
        <v>1356</v>
      </c>
      <c r="I53" s="52">
        <v>1284</v>
      </c>
      <c r="J53" s="52">
        <v>1086</v>
      </c>
      <c r="K53" s="52">
        <v>829</v>
      </c>
      <c r="L53" s="52">
        <v>298</v>
      </c>
      <c r="M53" s="52">
        <v>199</v>
      </c>
      <c r="N53" s="52">
        <v>130</v>
      </c>
      <c r="O53" s="52">
        <v>468</v>
      </c>
      <c r="P53" s="52">
        <v>780</v>
      </c>
      <c r="Q53" s="52">
        <v>1449</v>
      </c>
      <c r="R53" s="52">
        <v>1149</v>
      </c>
      <c r="S53" s="52">
        <v>2090</v>
      </c>
      <c r="T53" s="52">
        <v>1942</v>
      </c>
      <c r="U53" s="52">
        <v>1528</v>
      </c>
      <c r="V53" s="52">
        <v>1206</v>
      </c>
      <c r="W53" s="52">
        <v>814</v>
      </c>
      <c r="X53" s="52">
        <v>520</v>
      </c>
      <c r="Y53" s="52">
        <v>539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1</v>
      </c>
      <c r="E54" s="52">
        <v>5</v>
      </c>
      <c r="F54" s="52">
        <v>9</v>
      </c>
      <c r="G54" s="52">
        <v>13</v>
      </c>
      <c r="H54" s="52">
        <v>24</v>
      </c>
      <c r="I54" s="52">
        <v>23</v>
      </c>
      <c r="J54" s="52">
        <v>23</v>
      </c>
      <c r="K54" s="52">
        <v>21</v>
      </c>
      <c r="L54" s="52">
        <v>4</v>
      </c>
      <c r="M54" s="52">
        <v>2</v>
      </c>
      <c r="N54" s="52">
        <v>3</v>
      </c>
      <c r="O54" s="52">
        <v>7</v>
      </c>
      <c r="P54" s="52">
        <v>1</v>
      </c>
      <c r="Q54" s="52">
        <v>44</v>
      </c>
      <c r="R54" s="52">
        <v>0</v>
      </c>
      <c r="S54" s="52">
        <v>64</v>
      </c>
      <c r="T54" s="52">
        <v>62</v>
      </c>
      <c r="U54" s="52">
        <v>34</v>
      </c>
      <c r="V54" s="52">
        <v>34</v>
      </c>
      <c r="W54" s="52">
        <v>3</v>
      </c>
      <c r="X54" s="52">
        <v>20</v>
      </c>
      <c r="Y54" s="52">
        <v>39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174</v>
      </c>
      <c r="D55" s="52">
        <v>1001</v>
      </c>
      <c r="E55" s="52">
        <v>1320</v>
      </c>
      <c r="F55" s="52">
        <v>5018</v>
      </c>
      <c r="G55" s="52">
        <v>4115</v>
      </c>
      <c r="H55" s="52">
        <v>4857</v>
      </c>
      <c r="I55" s="52">
        <v>541</v>
      </c>
      <c r="J55" s="52">
        <v>1477</v>
      </c>
      <c r="K55" s="52">
        <v>6146</v>
      </c>
      <c r="L55" s="52">
        <v>2783</v>
      </c>
      <c r="M55" s="52">
        <v>2730</v>
      </c>
      <c r="N55" s="52">
        <v>1455</v>
      </c>
      <c r="O55" s="52">
        <v>4581</v>
      </c>
      <c r="P55" s="52">
        <v>6304</v>
      </c>
      <c r="Q55" s="52">
        <v>2733</v>
      </c>
      <c r="R55" s="52">
        <v>4514</v>
      </c>
      <c r="S55" s="52">
        <v>6063</v>
      </c>
      <c r="T55" s="52">
        <v>5150</v>
      </c>
      <c r="U55" s="52">
        <v>11355</v>
      </c>
      <c r="V55" s="52">
        <v>10038</v>
      </c>
      <c r="W55" s="52">
        <v>4283</v>
      </c>
      <c r="X55" s="52">
        <v>0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381</v>
      </c>
      <c r="D56" s="52">
        <v>1329</v>
      </c>
      <c r="E56" s="52">
        <v>2824</v>
      </c>
      <c r="F56" s="52">
        <v>5822</v>
      </c>
      <c r="G56" s="52">
        <v>6998</v>
      </c>
      <c r="H56" s="52">
        <v>9658</v>
      </c>
      <c r="I56" s="52">
        <v>15703</v>
      </c>
      <c r="J56" s="52">
        <v>16266</v>
      </c>
      <c r="K56" s="52">
        <v>12292</v>
      </c>
      <c r="L56" s="52">
        <v>6775</v>
      </c>
      <c r="M56" s="52">
        <v>4673</v>
      </c>
      <c r="N56" s="52">
        <v>2715</v>
      </c>
      <c r="O56" s="52">
        <v>8634</v>
      </c>
      <c r="P56" s="52">
        <v>17593</v>
      </c>
      <c r="Q56" s="52">
        <v>27389</v>
      </c>
      <c r="R56" s="52">
        <v>14020</v>
      </c>
      <c r="S56" s="52">
        <v>17828</v>
      </c>
      <c r="T56" s="52">
        <v>22980</v>
      </c>
      <c r="U56" s="52">
        <v>23892</v>
      </c>
      <c r="V56" s="52">
        <v>25963</v>
      </c>
      <c r="W56" s="52">
        <v>16311</v>
      </c>
      <c r="X56" s="52">
        <v>11589</v>
      </c>
      <c r="Y56" s="52">
        <v>9734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4</v>
      </c>
      <c r="D58" s="52">
        <v>40</v>
      </c>
      <c r="E58" s="52">
        <v>83</v>
      </c>
      <c r="F58" s="52">
        <v>209</v>
      </c>
      <c r="G58" s="52">
        <v>211</v>
      </c>
      <c r="H58" s="52">
        <v>245</v>
      </c>
      <c r="I58" s="52">
        <v>223</v>
      </c>
      <c r="J58" s="52">
        <v>189</v>
      </c>
      <c r="K58" s="52">
        <v>153</v>
      </c>
      <c r="L58" s="52">
        <v>71</v>
      </c>
      <c r="M58" s="52">
        <v>49</v>
      </c>
      <c r="N58" s="52">
        <v>35</v>
      </c>
      <c r="O58" s="52">
        <v>122</v>
      </c>
      <c r="P58" s="52">
        <v>345</v>
      </c>
      <c r="Q58" s="52">
        <v>582</v>
      </c>
      <c r="R58" s="52">
        <v>569</v>
      </c>
      <c r="S58" s="52">
        <v>557</v>
      </c>
      <c r="T58" s="52">
        <v>564</v>
      </c>
      <c r="U58" s="52">
        <v>525</v>
      </c>
      <c r="V58" s="52">
        <v>415</v>
      </c>
      <c r="W58" s="52">
        <v>429</v>
      </c>
      <c r="X58" s="52">
        <v>310</v>
      </c>
      <c r="Y58" s="52">
        <v>343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565</v>
      </c>
      <c r="D59" s="36">
        <v>2458</v>
      </c>
      <c r="E59" s="36">
        <v>4452</v>
      </c>
      <c r="F59" s="36">
        <v>11739</v>
      </c>
      <c r="G59" s="36">
        <v>12041</v>
      </c>
      <c r="H59" s="36">
        <v>15650</v>
      </c>
      <c r="I59" s="36">
        <v>17328</v>
      </c>
      <c r="J59" s="36">
        <v>18663</v>
      </c>
      <c r="K59" s="36">
        <v>19135</v>
      </c>
      <c r="L59" s="36">
        <v>9789</v>
      </c>
      <c r="M59" s="36">
        <v>7555</v>
      </c>
      <c r="N59" s="36">
        <v>4268</v>
      </c>
      <c r="O59" s="36">
        <v>13568</v>
      </c>
      <c r="P59" s="36">
        <v>24333</v>
      </c>
      <c r="Q59" s="36">
        <v>31033</v>
      </c>
      <c r="R59" s="36">
        <v>19114</v>
      </c>
      <c r="S59" s="36">
        <v>25488</v>
      </c>
      <c r="T59" s="36">
        <v>29570</v>
      </c>
      <c r="U59" s="36">
        <v>36284</v>
      </c>
      <c r="V59" s="36">
        <v>36826</v>
      </c>
      <c r="W59" s="36">
        <v>20982</v>
      </c>
      <c r="X59" s="36">
        <v>11819</v>
      </c>
      <c r="Y59" s="36">
        <v>9969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1035</v>
      </c>
      <c r="D63" s="52">
        <v>4748</v>
      </c>
      <c r="E63" s="52">
        <v>8852</v>
      </c>
      <c r="F63" s="52">
        <v>14503</v>
      </c>
      <c r="G63" s="52">
        <v>29671</v>
      </c>
      <c r="H63" s="52">
        <v>39039</v>
      </c>
      <c r="I63" s="52">
        <v>40573</v>
      </c>
      <c r="J63" s="52">
        <v>38655</v>
      </c>
      <c r="K63" s="52">
        <v>39807</v>
      </c>
      <c r="L63" s="52">
        <v>26670</v>
      </c>
      <c r="M63" s="52">
        <v>21531</v>
      </c>
      <c r="N63" s="52">
        <v>14107</v>
      </c>
      <c r="O63" s="52">
        <v>26304</v>
      </c>
      <c r="P63" s="52">
        <v>16708</v>
      </c>
      <c r="Q63" s="52">
        <v>34493</v>
      </c>
      <c r="R63" s="52">
        <v>35451</v>
      </c>
      <c r="S63" s="52">
        <v>53765</v>
      </c>
      <c r="T63" s="52">
        <v>64758</v>
      </c>
      <c r="U63" s="52">
        <v>86346</v>
      </c>
      <c r="V63" s="52">
        <v>78744</v>
      </c>
      <c r="W63" s="52">
        <v>47963</v>
      </c>
      <c r="X63" s="52">
        <v>31068</v>
      </c>
      <c r="Y63" s="52">
        <v>26723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219</v>
      </c>
      <c r="D65" s="52">
        <v>346</v>
      </c>
      <c r="E65" s="52">
        <v>1367</v>
      </c>
      <c r="F65" s="52">
        <v>4818</v>
      </c>
      <c r="G65" s="52">
        <v>9251</v>
      </c>
      <c r="H65" s="52">
        <v>15105</v>
      </c>
      <c r="I65" s="52">
        <v>15105</v>
      </c>
      <c r="J65" s="52">
        <v>15195</v>
      </c>
      <c r="K65" s="52">
        <v>18282</v>
      </c>
      <c r="L65" s="52">
        <v>21634</v>
      </c>
      <c r="M65" s="52">
        <v>14457</v>
      </c>
      <c r="N65" s="52">
        <v>13072</v>
      </c>
      <c r="O65" s="52">
        <v>14118</v>
      </c>
      <c r="P65" s="52">
        <v>15636</v>
      </c>
      <c r="Q65" s="52">
        <v>26218</v>
      </c>
      <c r="R65" s="52">
        <v>38312</v>
      </c>
      <c r="S65" s="52">
        <v>33042</v>
      </c>
      <c r="T65" s="52">
        <v>38783</v>
      </c>
      <c r="U65" s="52">
        <v>45616</v>
      </c>
      <c r="V65" s="52">
        <v>54085</v>
      </c>
      <c r="W65" s="52">
        <v>52681</v>
      </c>
      <c r="X65" s="52">
        <v>43995</v>
      </c>
      <c r="Y65" s="52">
        <v>78929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163</v>
      </c>
      <c r="D67" s="52">
        <f t="shared" si="0"/>
        <v>618</v>
      </c>
      <c r="E67" s="52">
        <f t="shared" si="0"/>
        <v>1050</v>
      </c>
      <c r="F67" s="52">
        <f t="shared" si="0"/>
        <v>1729</v>
      </c>
      <c r="G67" s="52">
        <f t="shared" si="0"/>
        <v>3400</v>
      </c>
      <c r="H67" s="52">
        <f t="shared" si="0"/>
        <v>4580</v>
      </c>
      <c r="I67" s="52">
        <f t="shared" si="0"/>
        <v>4988</v>
      </c>
      <c r="J67" s="52">
        <f t="shared" si="0"/>
        <v>5138</v>
      </c>
      <c r="K67" s="52">
        <f t="shared" si="0"/>
        <v>5386</v>
      </c>
      <c r="L67" s="52">
        <f t="shared" si="0"/>
        <v>4403</v>
      </c>
      <c r="M67" s="52">
        <f t="shared" si="0"/>
        <v>4818</v>
      </c>
      <c r="N67" s="52">
        <f t="shared" si="0"/>
        <v>5520</v>
      </c>
      <c r="O67" s="52">
        <f t="shared" si="0"/>
        <v>7218</v>
      </c>
      <c r="P67" s="52">
        <f t="shared" si="0"/>
        <v>5385</v>
      </c>
      <c r="Q67" s="52">
        <f t="shared" si="0"/>
        <v>7590</v>
      </c>
      <c r="R67" s="52">
        <f t="shared" ref="R67:V67" si="1">R39-R53</f>
        <v>8084</v>
      </c>
      <c r="S67" s="52">
        <f t="shared" si="1"/>
        <v>11916</v>
      </c>
      <c r="T67" s="52">
        <f t="shared" si="1"/>
        <v>10182</v>
      </c>
      <c r="U67" s="52">
        <f t="shared" si="1"/>
        <v>8782</v>
      </c>
      <c r="V67" s="52">
        <f t="shared" si="1"/>
        <v>7919</v>
      </c>
      <c r="W67" s="52">
        <f t="shared" ref="W67:Y67" si="2">W39-W53</f>
        <v>9021</v>
      </c>
      <c r="X67" s="52">
        <f t="shared" si="2"/>
        <v>10133</v>
      </c>
      <c r="Y67" s="52">
        <f t="shared" si="2"/>
        <v>12507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2</v>
      </c>
      <c r="D68" s="52">
        <f t="shared" si="3"/>
        <v>4</v>
      </c>
      <c r="E68" s="52">
        <f t="shared" si="3"/>
        <v>12</v>
      </c>
      <c r="F68" s="52">
        <f t="shared" si="3"/>
        <v>13</v>
      </c>
      <c r="G68" s="52">
        <f t="shared" si="3"/>
        <v>40</v>
      </c>
      <c r="H68" s="52">
        <f t="shared" si="3"/>
        <v>80</v>
      </c>
      <c r="I68" s="52">
        <f t="shared" si="3"/>
        <v>88</v>
      </c>
      <c r="J68" s="52">
        <f t="shared" si="3"/>
        <v>106</v>
      </c>
      <c r="K68" s="52">
        <f t="shared" si="3"/>
        <v>134</v>
      </c>
      <c r="L68" s="52">
        <f t="shared" si="3"/>
        <v>64</v>
      </c>
      <c r="M68" s="52">
        <f t="shared" si="3"/>
        <v>44</v>
      </c>
      <c r="N68" s="52">
        <f t="shared" si="3"/>
        <v>133</v>
      </c>
      <c r="O68" s="52">
        <f t="shared" si="3"/>
        <v>108</v>
      </c>
      <c r="P68" s="52">
        <f t="shared" si="3"/>
        <v>5</v>
      </c>
      <c r="Q68" s="52">
        <f t="shared" si="3"/>
        <v>219</v>
      </c>
      <c r="R68" s="52">
        <f t="shared" ref="R68:V68" si="4">R40-R54</f>
        <v>0</v>
      </c>
      <c r="S68" s="52">
        <f t="shared" si="4"/>
        <v>358</v>
      </c>
      <c r="T68" s="52">
        <f t="shared" si="4"/>
        <v>312</v>
      </c>
      <c r="U68" s="52">
        <f t="shared" si="4"/>
        <v>183</v>
      </c>
      <c r="V68" s="52">
        <f t="shared" si="4"/>
        <v>215</v>
      </c>
      <c r="W68" s="52">
        <f t="shared" ref="W68:Y68" si="5">W40-W54</f>
        <v>21</v>
      </c>
      <c r="X68" s="52">
        <f t="shared" si="5"/>
        <v>385</v>
      </c>
      <c r="Y68" s="52">
        <f t="shared" si="5"/>
        <v>906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413</v>
      </c>
      <c r="D69" s="52">
        <f t="shared" si="6"/>
        <v>1963</v>
      </c>
      <c r="E69" s="52">
        <f t="shared" si="6"/>
        <v>2635</v>
      </c>
      <c r="F69" s="52">
        <f t="shared" si="6"/>
        <v>6191</v>
      </c>
      <c r="G69" s="52">
        <f t="shared" si="6"/>
        <v>10077</v>
      </c>
      <c r="H69" s="52">
        <f t="shared" si="6"/>
        <v>12122</v>
      </c>
      <c r="I69" s="52">
        <f t="shared" si="6"/>
        <v>1283</v>
      </c>
      <c r="J69" s="52">
        <f t="shared" si="6"/>
        <v>3291</v>
      </c>
      <c r="K69" s="52">
        <f t="shared" si="6"/>
        <v>15141</v>
      </c>
      <c r="L69" s="52">
        <f t="shared" si="6"/>
        <v>11730</v>
      </c>
      <c r="M69" s="52">
        <f t="shared" si="6"/>
        <v>15753</v>
      </c>
      <c r="N69" s="52">
        <f t="shared" si="6"/>
        <v>15079</v>
      </c>
      <c r="O69" s="52">
        <f t="shared" si="6"/>
        <v>21034</v>
      </c>
      <c r="P69" s="52">
        <f t="shared" si="6"/>
        <v>14814</v>
      </c>
      <c r="Q69" s="52">
        <f t="shared" si="6"/>
        <v>6381</v>
      </c>
      <c r="R69" s="52">
        <f t="shared" ref="R69:V69" si="7">R41-R55</f>
        <v>16483</v>
      </c>
      <c r="S69" s="52">
        <f t="shared" si="7"/>
        <v>19589</v>
      </c>
      <c r="T69" s="52">
        <f t="shared" si="7"/>
        <v>15261</v>
      </c>
      <c r="U69" s="52">
        <f t="shared" si="7"/>
        <v>34435</v>
      </c>
      <c r="V69" s="52">
        <f t="shared" si="7"/>
        <v>29182</v>
      </c>
      <c r="W69" s="52">
        <f t="shared" ref="W69:Y69" si="8">W41-W55</f>
        <v>17502</v>
      </c>
      <c r="X69" s="52">
        <f t="shared" si="8"/>
        <v>0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903</v>
      </c>
      <c r="D70" s="52">
        <f t="shared" si="9"/>
        <v>2609</v>
      </c>
      <c r="E70" s="52">
        <f t="shared" si="9"/>
        <v>5635</v>
      </c>
      <c r="F70" s="52">
        <f t="shared" si="9"/>
        <v>7184</v>
      </c>
      <c r="G70" s="52">
        <f t="shared" si="9"/>
        <v>17138</v>
      </c>
      <c r="H70" s="52">
        <f t="shared" si="9"/>
        <v>24105</v>
      </c>
      <c r="I70" s="52">
        <f t="shared" si="9"/>
        <v>37268</v>
      </c>
      <c r="J70" s="52">
        <f t="shared" si="9"/>
        <v>36238</v>
      </c>
      <c r="K70" s="52">
        <f t="shared" si="9"/>
        <v>30290</v>
      </c>
      <c r="L70" s="52">
        <f t="shared" si="9"/>
        <v>28558</v>
      </c>
      <c r="M70" s="52">
        <f t="shared" si="9"/>
        <v>26959</v>
      </c>
      <c r="N70" s="52">
        <f t="shared" si="9"/>
        <v>28158</v>
      </c>
      <c r="O70" s="52">
        <f t="shared" si="9"/>
        <v>39649</v>
      </c>
      <c r="P70" s="52">
        <f t="shared" si="9"/>
        <v>41350</v>
      </c>
      <c r="Q70" s="52">
        <f t="shared" si="9"/>
        <v>63975</v>
      </c>
      <c r="R70" s="52">
        <f t="shared" ref="R70:V70" si="10">R42-R56</f>
        <v>51186</v>
      </c>
      <c r="S70" s="52">
        <f t="shared" si="10"/>
        <v>57606</v>
      </c>
      <c r="T70" s="52">
        <f t="shared" si="10"/>
        <v>68094</v>
      </c>
      <c r="U70" s="52">
        <f t="shared" si="10"/>
        <v>72449</v>
      </c>
      <c r="V70" s="52">
        <f t="shared" si="10"/>
        <v>75464</v>
      </c>
      <c r="W70" s="52">
        <f t="shared" ref="W70:Y70" si="11">W42-W56</f>
        <v>66678</v>
      </c>
      <c r="X70" s="52">
        <f t="shared" si="11"/>
        <v>73484</v>
      </c>
      <c r="Y70" s="52">
        <f t="shared" si="11"/>
        <v>76519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48</v>
      </c>
      <c r="D72" s="52">
        <v>153</v>
      </c>
      <c r="E72" s="52">
        <v>256</v>
      </c>
      <c r="F72" s="52">
        <v>438</v>
      </c>
      <c r="G72" s="52">
        <v>849</v>
      </c>
      <c r="H72" s="52">
        <v>1180</v>
      </c>
      <c r="I72" s="52">
        <v>1315</v>
      </c>
      <c r="J72" s="52">
        <v>1362</v>
      </c>
      <c r="K72" s="52">
        <v>1460</v>
      </c>
      <c r="L72" s="52">
        <v>1427</v>
      </c>
      <c r="M72" s="52">
        <v>1548</v>
      </c>
      <c r="N72" s="52">
        <v>1843</v>
      </c>
      <c r="O72" s="52">
        <v>2208</v>
      </c>
      <c r="P72" s="52">
        <v>2680</v>
      </c>
      <c r="Q72" s="52">
        <v>3668</v>
      </c>
      <c r="R72" s="52">
        <v>4901</v>
      </c>
      <c r="S72" s="52">
        <v>4437</v>
      </c>
      <c r="T72" s="52">
        <v>4160</v>
      </c>
      <c r="U72" s="52">
        <v>4189</v>
      </c>
      <c r="V72" s="52">
        <v>3673</v>
      </c>
      <c r="W72" s="52">
        <v>6443</v>
      </c>
      <c r="X72" s="52">
        <v>8418</v>
      </c>
      <c r="Y72" s="52">
        <v>11009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1483</v>
      </c>
      <c r="D73" s="36">
        <v>5096</v>
      </c>
      <c r="E73" s="36">
        <v>9130</v>
      </c>
      <c r="F73" s="36">
        <v>14749</v>
      </c>
      <c r="G73" s="36">
        <v>29923</v>
      </c>
      <c r="H73" s="36">
        <v>39926</v>
      </c>
      <c r="I73" s="36">
        <v>42697</v>
      </c>
      <c r="J73" s="36">
        <v>44016</v>
      </c>
      <c r="K73" s="36">
        <v>50627</v>
      </c>
      <c r="L73" s="36">
        <v>45264</v>
      </c>
      <c r="M73" s="36">
        <v>48819</v>
      </c>
      <c r="N73" s="36">
        <v>50713</v>
      </c>
      <c r="O73" s="36">
        <v>69948</v>
      </c>
      <c r="P73" s="36">
        <v>63015</v>
      </c>
      <c r="Q73" s="36">
        <v>78317</v>
      </c>
      <c r="R73" s="36">
        <v>74466</v>
      </c>
      <c r="S73" s="36">
        <v>88884</v>
      </c>
      <c r="T73" s="36">
        <v>94080</v>
      </c>
      <c r="U73" s="36">
        <v>117033</v>
      </c>
      <c r="V73" s="36">
        <v>115182</v>
      </c>
      <c r="W73" s="36">
        <v>93796</v>
      </c>
      <c r="X73" s="36">
        <v>83238</v>
      </c>
      <c r="Y73" s="36">
        <v>87008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10122</v>
      </c>
      <c r="K79" s="52">
        <f>RES_hhdet_numvin!K64</f>
        <v>19508</v>
      </c>
      <c r="L79" s="52">
        <f>RES_hhdet_numvin!L64</f>
        <v>16936</v>
      </c>
      <c r="M79" s="52">
        <f>RES_hhdet_numvin!M64</f>
        <v>16845</v>
      </c>
      <c r="N79" s="52">
        <f>RES_hhdet_numvin!N64</f>
        <v>12428</v>
      </c>
      <c r="O79" s="52">
        <f>RES_hhdet_numvin!O64</f>
        <v>30230</v>
      </c>
      <c r="P79" s="52">
        <f>RES_hhdet_numvin!P64</f>
        <v>34022</v>
      </c>
      <c r="Q79" s="52">
        <f>RES_hhdet_numvin!Q64</f>
        <v>57845</v>
      </c>
      <c r="R79" s="52">
        <f>RES_hhdet_numvin!R64</f>
        <v>50518</v>
      </c>
      <c r="S79" s="52">
        <f>RES_hhdet_numvin!S64</f>
        <v>75602</v>
      </c>
      <c r="T79" s="52">
        <f>RES_hhdet_numvin!T64</f>
        <v>91996</v>
      </c>
      <c r="U79" s="52">
        <f>RES_hhdet_numvin!U64</f>
        <v>121233</v>
      </c>
      <c r="V79" s="52">
        <f>RES_hhdet_numvin!V64</f>
        <v>115219</v>
      </c>
      <c r="W79" s="52">
        <f>RES_hhdet_numvin!W64</f>
        <v>69239</v>
      </c>
      <c r="X79" s="52">
        <f>RES_hhdet_numvin!X64</f>
        <v>43188</v>
      </c>
      <c r="Y79" s="52">
        <f>RES_hhdet_numvin!Y64</f>
        <v>37035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12930</v>
      </c>
      <c r="S82" s="138">
        <f>RES_hhdet_numvin!S67</f>
        <v>20359</v>
      </c>
      <c r="T82" s="138">
        <f>RES_hhdet_numvin!T67</f>
        <v>31566</v>
      </c>
      <c r="U82" s="138">
        <f>RES_hhdet_numvin!U67</f>
        <v>42517</v>
      </c>
      <c r="V82" s="138">
        <f>RES_hhdet_numvin!V67</f>
        <v>56340</v>
      </c>
      <c r="W82" s="138">
        <f>RES_hhdet_numvin!W67</f>
        <v>53223</v>
      </c>
      <c r="X82" s="138">
        <f>RES_hhdet_numvin!X67</f>
        <v>45657</v>
      </c>
      <c r="Y82" s="138">
        <f>RES_hhdet_numvin!Y67</f>
        <v>88107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539</v>
      </c>
      <c r="K84" s="138">
        <f>RES_hhdet_numvin!K69</f>
        <v>864</v>
      </c>
      <c r="L84" s="138">
        <f>RES_hhdet_numvin!L69</f>
        <v>808</v>
      </c>
      <c r="M84" s="138">
        <f>RES_hhdet_numvin!M69</f>
        <v>1249</v>
      </c>
      <c r="N84" s="138">
        <f>RES_hhdet_numvin!N69</f>
        <v>1779</v>
      </c>
      <c r="O84" s="138">
        <f>RES_hhdet_numvin!O69</f>
        <v>3339</v>
      </c>
      <c r="P84" s="138">
        <f>RES_hhdet_numvin!P69</f>
        <v>3346</v>
      </c>
      <c r="Q84" s="138">
        <f>RES_hhdet_numvin!Q69</f>
        <v>6318</v>
      </c>
      <c r="R84" s="138">
        <f>RES_hhdet_numvin!R69</f>
        <v>7791</v>
      </c>
      <c r="S84" s="138">
        <f>RES_hhdet_numvin!S69</f>
        <v>12498</v>
      </c>
      <c r="T84" s="138">
        <f>RES_hhdet_numvin!T69</f>
        <v>11326</v>
      </c>
      <c r="U84" s="138">
        <f>RES_hhdet_numvin!U69</f>
        <v>9844</v>
      </c>
      <c r="V84" s="138">
        <f>RES_hhdet_numvin!V69</f>
        <v>8768</v>
      </c>
      <c r="W84" s="138">
        <f>RES_hhdet_numvin!W69</f>
        <v>9510</v>
      </c>
      <c r="X84" s="138">
        <f>RES_hhdet_numvin!X69</f>
        <v>10604</v>
      </c>
      <c r="Y84" s="138">
        <f>RES_hhdet_numvin!Y69</f>
        <v>13046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11</v>
      </c>
      <c r="K85" s="138">
        <f>RES_hhdet_numvin!K70</f>
        <v>20</v>
      </c>
      <c r="L85" s="138">
        <f>RES_hhdet_numvin!L70</f>
        <v>11</v>
      </c>
      <c r="M85" s="138">
        <f>RES_hhdet_numvin!M70</f>
        <v>11</v>
      </c>
      <c r="N85" s="138">
        <f>RES_hhdet_numvin!N70</f>
        <v>43</v>
      </c>
      <c r="O85" s="138">
        <f>RES_hhdet_numvin!O70</f>
        <v>50</v>
      </c>
      <c r="P85" s="138">
        <f>RES_hhdet_numvin!P70</f>
        <v>4</v>
      </c>
      <c r="Q85" s="138">
        <f>RES_hhdet_numvin!Q70</f>
        <v>185</v>
      </c>
      <c r="R85" s="138">
        <f>RES_hhdet_numvin!R70</f>
        <v>0</v>
      </c>
      <c r="S85" s="138">
        <f>RES_hhdet_numvin!S70</f>
        <v>379</v>
      </c>
      <c r="T85" s="138">
        <f>RES_hhdet_numvin!T70</f>
        <v>353</v>
      </c>
      <c r="U85" s="138">
        <f>RES_hhdet_numvin!U70</f>
        <v>211</v>
      </c>
      <c r="V85" s="138">
        <f>RES_hhdet_numvin!V70</f>
        <v>243</v>
      </c>
      <c r="W85" s="138">
        <f>RES_hhdet_numvin!W70</f>
        <v>23</v>
      </c>
      <c r="X85" s="138">
        <f>RES_hhdet_numvin!X70</f>
        <v>404</v>
      </c>
      <c r="Y85" s="138">
        <f>RES_hhdet_numvin!Y70</f>
        <v>945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6801</v>
      </c>
      <c r="S88" s="138">
        <f>RES_hhdet_numvin!S73</f>
        <v>14743</v>
      </c>
      <c r="T88" s="138">
        <f>RES_hhdet_numvin!T73</f>
        <v>15299</v>
      </c>
      <c r="U88" s="138">
        <f>RES_hhdet_numvin!U73</f>
        <v>39746</v>
      </c>
      <c r="V88" s="138">
        <f>RES_hhdet_numvin!V73</f>
        <v>36829</v>
      </c>
      <c r="W88" s="138">
        <f>RES_hhdet_numvin!W73</f>
        <v>21195</v>
      </c>
      <c r="X88" s="138">
        <f>RES_hhdet_numvin!X73</f>
        <v>0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21123</v>
      </c>
      <c r="S89" s="138">
        <f>RES_hhdet_numvin!S74</f>
        <v>43325</v>
      </c>
      <c r="T89" s="138">
        <f>RES_hhdet_numvin!T74</f>
        <v>68203</v>
      </c>
      <c r="U89" s="138">
        <f>RES_hhdet_numvin!U74</f>
        <v>83564</v>
      </c>
      <c r="V89" s="138">
        <f>RES_hhdet_numvin!V74</f>
        <v>95175</v>
      </c>
      <c r="W89" s="138">
        <f>RES_hhdet_numvin!W74</f>
        <v>80684</v>
      </c>
      <c r="X89" s="138">
        <f>RES_hhdet_numvin!X74</f>
        <v>84504</v>
      </c>
      <c r="Y89" s="138">
        <f>RES_hhdet_numvin!Y74</f>
        <v>86253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1709</v>
      </c>
      <c r="S93" s="138">
        <f>RES_hhdet_numvin!S78</f>
        <v>2667</v>
      </c>
      <c r="T93" s="138">
        <f>RES_hhdet_numvin!T78</f>
        <v>3210</v>
      </c>
      <c r="U93" s="138">
        <f>RES_hhdet_numvin!U78</f>
        <v>3691</v>
      </c>
      <c r="V93" s="138">
        <f>RES_hhdet_numvin!V78</f>
        <v>3626</v>
      </c>
      <c r="W93" s="138">
        <f>RES_hhdet_numvin!W78</f>
        <v>6579</v>
      </c>
      <c r="X93" s="138">
        <f>RES_hhdet_numvin!X78</f>
        <v>8696</v>
      </c>
      <c r="Y93" s="138">
        <f>RES_hhdet_numvin!Y78</f>
        <v>11352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30525</v>
      </c>
      <c r="S94" s="39">
        <f>RES_hhdet_numvin!S79</f>
        <v>65169</v>
      </c>
      <c r="T94" s="39">
        <f>RES_hhdet_numvin!T79</f>
        <v>91375</v>
      </c>
      <c r="U94" s="39">
        <f>RES_hhdet_numvin!U79</f>
        <v>130808</v>
      </c>
      <c r="V94" s="39">
        <f>RES_hhdet_numvin!V79</f>
        <v>140206</v>
      </c>
      <c r="W94" s="39">
        <f>RES_hhdet_numvin!W79</f>
        <v>110800</v>
      </c>
      <c r="X94" s="39">
        <f>RES_hhdet_numvin!X79</f>
        <v>94576</v>
      </c>
      <c r="Y94" s="39">
        <f>RES_hhdet_numvin!Y79</f>
        <v>96977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6.0552783815493854</v>
      </c>
      <c r="C98" s="117">
        <f t="shared" si="12"/>
        <v>6.6123169552201126</v>
      </c>
      <c r="D98" s="117">
        <f t="shared" si="12"/>
        <v>11.211335770190233</v>
      </c>
      <c r="E98" s="117">
        <f t="shared" si="12"/>
        <v>23.821052343058984</v>
      </c>
      <c r="F98" s="117">
        <f t="shared" si="12"/>
        <v>45.037044123033937</v>
      </c>
      <c r="G98" s="117">
        <f t="shared" si="12"/>
        <v>91.778744996658318</v>
      </c>
      <c r="H98" s="117">
        <f t="shared" si="12"/>
        <v>170.42414946053091</v>
      </c>
      <c r="I98" s="117">
        <f t="shared" si="12"/>
        <v>220.24320801870303</v>
      </c>
      <c r="J98" s="117">
        <f t="shared" si="12"/>
        <v>263.83961450678959</v>
      </c>
      <c r="K98" s="117">
        <f t="shared" si="12"/>
        <v>325.36100022312115</v>
      </c>
      <c r="L98" s="117">
        <f t="shared" si="12"/>
        <v>332.67841896575601</v>
      </c>
      <c r="M98" s="117">
        <f t="shared" si="12"/>
        <v>429.6776371235818</v>
      </c>
      <c r="N98" s="117">
        <f t="shared" si="12"/>
        <v>399.2848381558079</v>
      </c>
      <c r="O98" s="117">
        <f t="shared" si="12"/>
        <v>319.91963689642171</v>
      </c>
      <c r="P98" s="117">
        <f t="shared" si="12"/>
        <v>321.93764994918712</v>
      </c>
      <c r="Q98" s="117">
        <f t="shared" si="12"/>
        <v>459.72185327572259</v>
      </c>
      <c r="R98" s="117">
        <f t="shared" ref="R98:V98" si="13">R99+R102+R104+R113</f>
        <v>446.43917814429904</v>
      </c>
      <c r="S98" s="117">
        <f t="shared" si="13"/>
        <v>489.14385142047183</v>
      </c>
      <c r="T98" s="117">
        <f t="shared" si="13"/>
        <v>462.28402711839141</v>
      </c>
      <c r="U98" s="117">
        <f t="shared" si="13"/>
        <v>547.53719314071941</v>
      </c>
      <c r="V98" s="117">
        <f t="shared" si="13"/>
        <v>623.15342496518679</v>
      </c>
      <c r="W98" s="117">
        <f t="shared" ref="W98:Y98" si="14">W99+W102+W104+W113</f>
        <v>690.47172196263762</v>
      </c>
      <c r="X98" s="117">
        <f t="shared" si="14"/>
        <v>654.93032202917686</v>
      </c>
      <c r="Y98" s="117">
        <f t="shared" si="14"/>
        <v>540.38685993598392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4.7817296088785266</v>
      </c>
      <c r="C99" s="122">
        <f t="shared" si="15"/>
        <v>5.1461247195277542</v>
      </c>
      <c r="D99" s="122">
        <f t="shared" si="15"/>
        <v>8.4382759650437791</v>
      </c>
      <c r="E99" s="122">
        <f t="shared" si="15"/>
        <v>18.489905350341225</v>
      </c>
      <c r="F99" s="122">
        <f t="shared" si="15"/>
        <v>34.256908497000772</v>
      </c>
      <c r="G99" s="122">
        <f t="shared" si="15"/>
        <v>72.494036961620779</v>
      </c>
      <c r="H99" s="122">
        <f t="shared" si="15"/>
        <v>137.82077631201025</v>
      </c>
      <c r="I99" s="122">
        <f t="shared" si="15"/>
        <v>174.45204012789392</v>
      </c>
      <c r="J99" s="122">
        <f t="shared" si="15"/>
        <v>204.51046369288372</v>
      </c>
      <c r="K99" s="122">
        <f t="shared" si="15"/>
        <v>251.41045186769759</v>
      </c>
      <c r="L99" s="122">
        <f t="shared" si="15"/>
        <v>249.69713140367637</v>
      </c>
      <c r="M99" s="122">
        <f t="shared" si="15"/>
        <v>343.87853493764209</v>
      </c>
      <c r="N99" s="122">
        <f t="shared" si="15"/>
        <v>304.80232774980152</v>
      </c>
      <c r="O99" s="122">
        <f t="shared" si="15"/>
        <v>224.42404932093876</v>
      </c>
      <c r="P99" s="122">
        <f t="shared" si="15"/>
        <v>223.67541383383818</v>
      </c>
      <c r="Q99" s="122">
        <f t="shared" si="15"/>
        <v>347.95998747177129</v>
      </c>
      <c r="R99" s="122">
        <f t="shared" ref="R99:V99" si="16">SUM(R100:R101)</f>
        <v>319.87370047649875</v>
      </c>
      <c r="S99" s="122">
        <f t="shared" si="16"/>
        <v>348.73392048155108</v>
      </c>
      <c r="T99" s="122">
        <f t="shared" si="16"/>
        <v>318.4905243291683</v>
      </c>
      <c r="U99" s="122">
        <f t="shared" si="16"/>
        <v>376.22194336286947</v>
      </c>
      <c r="V99" s="122">
        <f t="shared" si="16"/>
        <v>431.89798354226991</v>
      </c>
      <c r="W99" s="122">
        <f t="shared" ref="W99:Y99" si="17">SUM(W100:W101)</f>
        <v>490.04686554638732</v>
      </c>
      <c r="X99" s="122">
        <f t="shared" si="17"/>
        <v>454.37727846004913</v>
      </c>
      <c r="Y99" s="122">
        <f t="shared" si="17"/>
        <v>350.42084155756726</v>
      </c>
      <c r="DA99" s="130" t="s">
        <v>1629</v>
      </c>
    </row>
    <row r="100" spans="1:105" ht="12" customHeight="1" x14ac:dyDescent="0.25">
      <c r="A100" s="97" t="s">
        <v>212</v>
      </c>
      <c r="B100" s="98">
        <v>4.7296577477002524</v>
      </c>
      <c r="C100" s="98">
        <v>5.0912700569169287</v>
      </c>
      <c r="D100" s="98">
        <v>8.3415087336888085</v>
      </c>
      <c r="E100" s="98">
        <v>18.284551758434418</v>
      </c>
      <c r="F100" s="98">
        <v>33.84447759813586</v>
      </c>
      <c r="G100" s="98">
        <v>71.622649814023646</v>
      </c>
      <c r="H100" s="98">
        <v>136.19022701679842</v>
      </c>
      <c r="I100" s="98">
        <v>172.50055212146265</v>
      </c>
      <c r="J100" s="98">
        <v>202.20083081415316</v>
      </c>
      <c r="K100" s="98">
        <v>248.41441800505072</v>
      </c>
      <c r="L100" s="98">
        <v>246.87214706844915</v>
      </c>
      <c r="M100" s="98">
        <v>339.97793425487316</v>
      </c>
      <c r="N100" s="98">
        <v>301.7074713414363</v>
      </c>
      <c r="O100" s="98">
        <v>221.89012467309641</v>
      </c>
      <c r="P100" s="98">
        <v>221.03091540793525</v>
      </c>
      <c r="Q100" s="98">
        <v>343.95546001719686</v>
      </c>
      <c r="R100" s="98">
        <v>316.12402251333953</v>
      </c>
      <c r="S100" s="98">
        <v>344.53454767801247</v>
      </c>
      <c r="T100" s="98">
        <v>314.5390252777508</v>
      </c>
      <c r="U100" s="98">
        <v>371.39352443957279</v>
      </c>
      <c r="V100" s="98">
        <v>426.18745515191114</v>
      </c>
      <c r="W100" s="98">
        <v>483.42068714896857</v>
      </c>
      <c r="X100" s="98">
        <v>448.11209154020861</v>
      </c>
      <c r="Y100" s="98">
        <v>345.49846473057812</v>
      </c>
      <c r="DA100" s="63" t="s">
        <v>1630</v>
      </c>
    </row>
    <row r="101" spans="1:105" ht="12" customHeight="1" x14ac:dyDescent="0.25">
      <c r="A101" s="97" t="s">
        <v>53</v>
      </c>
      <c r="B101" s="98">
        <v>5.2071861178274219E-2</v>
      </c>
      <c r="C101" s="98">
        <v>5.4854662610825305E-2</v>
      </c>
      <c r="D101" s="98">
        <v>9.6767231354970937E-2</v>
      </c>
      <c r="E101" s="98">
        <v>0.20535359190680685</v>
      </c>
      <c r="F101" s="98">
        <v>0.41243089886491213</v>
      </c>
      <c r="G101" s="98">
        <v>0.87138714759713498</v>
      </c>
      <c r="H101" s="98">
        <v>1.6305492952118328</v>
      </c>
      <c r="I101" s="98">
        <v>1.9514880064312672</v>
      </c>
      <c r="J101" s="98">
        <v>2.3096328787305644</v>
      </c>
      <c r="K101" s="98">
        <v>2.996033862646859</v>
      </c>
      <c r="L101" s="98">
        <v>2.8249843352272022</v>
      </c>
      <c r="M101" s="98">
        <v>3.9006006827689239</v>
      </c>
      <c r="N101" s="98">
        <v>3.0948564083652004</v>
      </c>
      <c r="O101" s="98">
        <v>2.5339246478423423</v>
      </c>
      <c r="P101" s="98">
        <v>2.6444984259029365</v>
      </c>
      <c r="Q101" s="98">
        <v>4.0045274545744061</v>
      </c>
      <c r="R101" s="98">
        <v>3.7496779631592458</v>
      </c>
      <c r="S101" s="98">
        <v>4.1993728035386164</v>
      </c>
      <c r="T101" s="98">
        <v>3.9514990514174828</v>
      </c>
      <c r="U101" s="98">
        <v>4.8284189232966854</v>
      </c>
      <c r="V101" s="98">
        <v>5.7105283903587711</v>
      </c>
      <c r="W101" s="98">
        <v>6.6261783974187694</v>
      </c>
      <c r="X101" s="98">
        <v>6.2651869198405121</v>
      </c>
      <c r="Y101" s="98">
        <v>4.9223768269891623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0.11000921521408322</v>
      </c>
      <c r="C102" s="122">
        <f t="shared" si="18"/>
        <v>0.15130441155690649</v>
      </c>
      <c r="D102" s="122">
        <f t="shared" si="18"/>
        <v>0.15832180039701824</v>
      </c>
      <c r="E102" s="122">
        <f t="shared" si="18"/>
        <v>0.46617902246462378</v>
      </c>
      <c r="F102" s="122">
        <f t="shared" si="18"/>
        <v>0.74366968260315747</v>
      </c>
      <c r="G102" s="122">
        <f t="shared" si="18"/>
        <v>1.7746352107358425</v>
      </c>
      <c r="H102" s="122">
        <f t="shared" si="18"/>
        <v>3.8782380354611017</v>
      </c>
      <c r="I102" s="122">
        <f t="shared" si="18"/>
        <v>7.6817364874930805</v>
      </c>
      <c r="J102" s="122">
        <f t="shared" si="18"/>
        <v>9.4821752619981083</v>
      </c>
      <c r="K102" s="122">
        <f t="shared" si="18"/>
        <v>8.1406011728529535</v>
      </c>
      <c r="L102" s="122">
        <f t="shared" si="18"/>
        <v>13.138108414684641</v>
      </c>
      <c r="M102" s="122">
        <f t="shared" si="18"/>
        <v>12.967496853308988</v>
      </c>
      <c r="N102" s="122">
        <f t="shared" si="18"/>
        <v>21.228588313746275</v>
      </c>
      <c r="O102" s="122">
        <f t="shared" si="18"/>
        <v>12.745308675516707</v>
      </c>
      <c r="P102" s="122">
        <f t="shared" si="18"/>
        <v>9.787752182772854</v>
      </c>
      <c r="Q102" s="122">
        <f t="shared" si="18"/>
        <v>13.423060823549918</v>
      </c>
      <c r="R102" s="122">
        <f t="shared" si="18"/>
        <v>18.423892200564509</v>
      </c>
      <c r="S102" s="122">
        <f t="shared" si="18"/>
        <v>21.234969870893298</v>
      </c>
      <c r="T102" s="122">
        <f t="shared" si="18"/>
        <v>17.225875580920462</v>
      </c>
      <c r="U102" s="122">
        <f t="shared" si="18"/>
        <v>28.20071228840262</v>
      </c>
      <c r="V102" s="122">
        <f t="shared" si="18"/>
        <v>28.519613810156244</v>
      </c>
      <c r="W102" s="122">
        <f t="shared" si="18"/>
        <v>29.124243686299305</v>
      </c>
      <c r="X102" s="122">
        <f t="shared" si="18"/>
        <v>26.091005848207985</v>
      </c>
      <c r="Y102" s="122">
        <f t="shared" si="18"/>
        <v>30.786250594900746</v>
      </c>
      <c r="DA102" s="130" t="s">
        <v>1632</v>
      </c>
    </row>
    <row r="103" spans="1:105" ht="12" customHeight="1" x14ac:dyDescent="0.25">
      <c r="A103" s="97" t="s">
        <v>53</v>
      </c>
      <c r="B103" s="98">
        <v>0.11000921521408322</v>
      </c>
      <c r="C103" s="98">
        <v>0.15130441155690649</v>
      </c>
      <c r="D103" s="98">
        <v>0.15832180039701824</v>
      </c>
      <c r="E103" s="98">
        <v>0.46617902246462378</v>
      </c>
      <c r="F103" s="98">
        <v>0.74366968260315747</v>
      </c>
      <c r="G103" s="98">
        <v>1.7746352107358425</v>
      </c>
      <c r="H103" s="98">
        <v>3.8782380354611017</v>
      </c>
      <c r="I103" s="98">
        <v>7.6817364874930805</v>
      </c>
      <c r="J103" s="98">
        <v>9.4821752619981083</v>
      </c>
      <c r="K103" s="98">
        <v>8.1406011728529535</v>
      </c>
      <c r="L103" s="98">
        <v>13.138108414684641</v>
      </c>
      <c r="M103" s="98">
        <v>12.967496853308988</v>
      </c>
      <c r="N103" s="98">
        <v>21.228588313746275</v>
      </c>
      <c r="O103" s="98">
        <v>12.745308675516707</v>
      </c>
      <c r="P103" s="98">
        <v>9.787752182772854</v>
      </c>
      <c r="Q103" s="98">
        <v>13.423060823549918</v>
      </c>
      <c r="R103" s="98">
        <v>18.423892200564509</v>
      </c>
      <c r="S103" s="98">
        <v>21.234969870893298</v>
      </c>
      <c r="T103" s="98">
        <v>17.225875580920462</v>
      </c>
      <c r="U103" s="98">
        <v>28.20071228840262</v>
      </c>
      <c r="V103" s="98">
        <v>28.519613810156244</v>
      </c>
      <c r="W103" s="98">
        <v>29.124243686299305</v>
      </c>
      <c r="X103" s="98">
        <v>26.091005848207985</v>
      </c>
      <c r="Y103" s="98">
        <v>30.786250594900746</v>
      </c>
      <c r="DA103" s="63" t="s">
        <v>1633</v>
      </c>
    </row>
    <row r="104" spans="1:105" ht="12" customHeight="1" x14ac:dyDescent="0.25">
      <c r="A104" s="121" t="s">
        <v>55</v>
      </c>
      <c r="B104" s="122">
        <v>0.80407630770685434</v>
      </c>
      <c r="C104" s="122">
        <v>0.90706196942486228</v>
      </c>
      <c r="D104" s="122">
        <v>1.7450528416601345</v>
      </c>
      <c r="E104" s="122">
        <v>3.2629806105366228</v>
      </c>
      <c r="F104" s="122">
        <v>6.686856025082796</v>
      </c>
      <c r="G104" s="122">
        <v>11.661089532117174</v>
      </c>
      <c r="H104" s="122">
        <v>19.171983909651196</v>
      </c>
      <c r="I104" s="122">
        <v>25.530598485196823</v>
      </c>
      <c r="J104" s="122">
        <v>33.878454287491337</v>
      </c>
      <c r="K104" s="122">
        <v>45.196067789794753</v>
      </c>
      <c r="L104" s="122">
        <v>48.359209098238999</v>
      </c>
      <c r="M104" s="122">
        <v>51.114580577087096</v>
      </c>
      <c r="N104" s="122">
        <v>50.426945534527718</v>
      </c>
      <c r="O104" s="122">
        <v>57.001547868084238</v>
      </c>
      <c r="P104" s="122">
        <v>60.671895378801111</v>
      </c>
      <c r="Q104" s="122">
        <v>67.492130330332131</v>
      </c>
      <c r="R104" s="122">
        <v>73.185739018891894</v>
      </c>
      <c r="S104" s="122">
        <v>81.338767068015315</v>
      </c>
      <c r="T104" s="122">
        <v>85.225349320321556</v>
      </c>
      <c r="U104" s="122">
        <v>95.406979174130839</v>
      </c>
      <c r="V104" s="122">
        <v>104.39556175248885</v>
      </c>
      <c r="W104" s="122">
        <v>114.08333266602287</v>
      </c>
      <c r="X104" s="122">
        <v>116.39470850905042</v>
      </c>
      <c r="Y104" s="122">
        <v>111.85438637535874</v>
      </c>
      <c r="DA104" s="130" t="s">
        <v>1634</v>
      </c>
    </row>
    <row r="105" spans="1:105" ht="12" customHeight="1" x14ac:dyDescent="0.25">
      <c r="A105" s="97" t="s">
        <v>134</v>
      </c>
      <c r="B105" s="98">
        <v>0.11750550221741654</v>
      </c>
      <c r="C105" s="98">
        <v>0.12076966952076261</v>
      </c>
      <c r="D105" s="98">
        <v>0.19367430302216795</v>
      </c>
      <c r="E105" s="98">
        <v>0.3767580311049179</v>
      </c>
      <c r="F105" s="98">
        <v>0.72875441909302829</v>
      </c>
      <c r="G105" s="98">
        <v>1.4343479879305323</v>
      </c>
      <c r="H105" s="98">
        <v>2.7898282338351152</v>
      </c>
      <c r="I105" s="98">
        <v>3.6916891312812621</v>
      </c>
      <c r="J105" s="98">
        <v>4.7954474393323059</v>
      </c>
      <c r="K105" s="98">
        <v>6.8266878437544296</v>
      </c>
      <c r="L105" s="98">
        <v>7.0265888519024964</v>
      </c>
      <c r="M105" s="98">
        <v>7.3422823662103847</v>
      </c>
      <c r="N105" s="98">
        <v>7.8405725438479461</v>
      </c>
      <c r="O105" s="98">
        <v>9.6002155007465255</v>
      </c>
      <c r="P105" s="98">
        <v>9.599123270446178</v>
      </c>
      <c r="Q105" s="98">
        <v>11.336470452529163</v>
      </c>
      <c r="R105" s="98">
        <v>11.159355246101951</v>
      </c>
      <c r="S105" s="98">
        <v>14.212546749087251</v>
      </c>
      <c r="T105" s="98">
        <v>14.623732361119837</v>
      </c>
      <c r="U105" s="98">
        <v>14.794387877695693</v>
      </c>
      <c r="V105" s="98">
        <v>15.047630096881534</v>
      </c>
      <c r="W105" s="98">
        <v>15.428370484533403</v>
      </c>
      <c r="X105" s="98">
        <v>16.019772056944042</v>
      </c>
      <c r="Y105" s="98">
        <v>16.952185740488012</v>
      </c>
      <c r="DA105" s="63" t="s">
        <v>1635</v>
      </c>
    </row>
    <row r="106" spans="1:105" ht="12" customHeight="1" x14ac:dyDescent="0.25">
      <c r="A106" s="97" t="s">
        <v>133</v>
      </c>
      <c r="B106" s="98">
        <v>8.5208368509793867E-4</v>
      </c>
      <c r="C106" s="98">
        <v>8.3367412349910847E-4</v>
      </c>
      <c r="D106" s="98">
        <v>1.023694408082735E-3</v>
      </c>
      <c r="E106" s="98">
        <v>2.3710137382077514E-3</v>
      </c>
      <c r="F106" s="98">
        <v>4.0235525866437376E-3</v>
      </c>
      <c r="G106" s="98">
        <v>9.6274119481141295E-3</v>
      </c>
      <c r="H106" s="98">
        <v>2.3495350979209934E-2</v>
      </c>
      <c r="I106" s="98">
        <v>3.4694549233972263E-2</v>
      </c>
      <c r="J106" s="98">
        <v>5.0014438593299362E-2</v>
      </c>
      <c r="K106" s="98">
        <v>8.0067994068438675E-2</v>
      </c>
      <c r="L106" s="98">
        <v>8.1358260930909962E-2</v>
      </c>
      <c r="M106" s="98">
        <v>8.0452367538152381E-2</v>
      </c>
      <c r="N106" s="98">
        <v>9.0238992475499644E-2</v>
      </c>
      <c r="O106" s="98">
        <v>0.11304311493276548</v>
      </c>
      <c r="P106" s="98">
        <v>0.10424471059072268</v>
      </c>
      <c r="Q106" s="98">
        <v>0.13960279513236903</v>
      </c>
      <c r="R106" s="98">
        <v>0.12483784134928053</v>
      </c>
      <c r="S106" s="98">
        <v>0.18821915445020398</v>
      </c>
      <c r="T106" s="98">
        <v>0.21596418197039277</v>
      </c>
      <c r="U106" s="98">
        <v>0.22228990908742013</v>
      </c>
      <c r="V106" s="98">
        <v>0.23919905726624474</v>
      </c>
      <c r="W106" s="98">
        <v>0.23383027730755881</v>
      </c>
      <c r="X106" s="98">
        <v>0.2739288534535198</v>
      </c>
      <c r="Y106" s="98">
        <v>0.38644043629374669</v>
      </c>
      <c r="DA106" s="63" t="s">
        <v>1636</v>
      </c>
    </row>
    <row r="107" spans="1:105" ht="12" customHeight="1" x14ac:dyDescent="0.25">
      <c r="A107" s="100" t="s">
        <v>212</v>
      </c>
      <c r="B107" s="101">
        <v>2.8679677284110353E-4</v>
      </c>
      <c r="C107" s="101">
        <v>2.7063104793748104E-4</v>
      </c>
      <c r="D107" s="101">
        <v>1.8135192240945801E-4</v>
      </c>
      <c r="E107" s="101">
        <v>5.9849267085636249E-4</v>
      </c>
      <c r="F107" s="101">
        <v>8.0536410192687279E-4</v>
      </c>
      <c r="G107" s="101">
        <v>3.2795452912905139E-3</v>
      </c>
      <c r="H107" s="101">
        <v>7.4038348521930537E-3</v>
      </c>
      <c r="I107" s="101">
        <v>1.0894055552547023E-2</v>
      </c>
      <c r="J107" s="101">
        <v>1.5277646186833901E-2</v>
      </c>
      <c r="K107" s="101">
        <v>2.49691021646756E-2</v>
      </c>
      <c r="L107" s="101">
        <v>2.5122081826810212E-2</v>
      </c>
      <c r="M107" s="101">
        <v>2.4045881662860952E-2</v>
      </c>
      <c r="N107" s="101">
        <v>2.2713301934905936E-2</v>
      </c>
      <c r="O107" s="101">
        <v>3.1019834828515051E-2</v>
      </c>
      <c r="P107" s="101">
        <v>2.7553876089558206E-2</v>
      </c>
      <c r="Q107" s="101">
        <v>3.4982685905918569E-2</v>
      </c>
      <c r="R107" s="101">
        <v>3.3905129638634977E-2</v>
      </c>
      <c r="S107" s="101">
        <v>5.0542006047909691E-2</v>
      </c>
      <c r="T107" s="101">
        <v>5.2284875698782256E-2</v>
      </c>
      <c r="U107" s="101">
        <v>4.8100867025308372E-2</v>
      </c>
      <c r="V107" s="101">
        <v>4.8113161294285625E-2</v>
      </c>
      <c r="W107" s="101">
        <v>5.5379847715323449E-2</v>
      </c>
      <c r="X107" s="101">
        <v>6.4768066605342553E-2</v>
      </c>
      <c r="Y107" s="101">
        <v>7.7529308026725405E-2</v>
      </c>
      <c r="DA107" s="131" t="s">
        <v>1637</v>
      </c>
    </row>
    <row r="108" spans="1:105" ht="12" customHeight="1" x14ac:dyDescent="0.25">
      <c r="A108" s="103" t="s">
        <v>52</v>
      </c>
      <c r="B108" s="104">
        <v>5.6528691225683509E-4</v>
      </c>
      <c r="C108" s="104">
        <v>5.6304307556162743E-4</v>
      </c>
      <c r="D108" s="104">
        <v>8.4234248567327692E-4</v>
      </c>
      <c r="E108" s="104">
        <v>1.772521067351389E-3</v>
      </c>
      <c r="F108" s="104">
        <v>3.218188484716865E-3</v>
      </c>
      <c r="G108" s="104">
        <v>6.3478666568236152E-3</v>
      </c>
      <c r="H108" s="104">
        <v>1.609151612701688E-2</v>
      </c>
      <c r="I108" s="104">
        <v>2.3800493681425242E-2</v>
      </c>
      <c r="J108" s="104">
        <v>3.4736792406465461E-2</v>
      </c>
      <c r="K108" s="104">
        <v>5.5098891903763082E-2</v>
      </c>
      <c r="L108" s="104">
        <v>5.6236179104099754E-2</v>
      </c>
      <c r="M108" s="104">
        <v>5.6406485875291422E-2</v>
      </c>
      <c r="N108" s="104">
        <v>6.7525690540593708E-2</v>
      </c>
      <c r="O108" s="104">
        <v>8.2023280104250432E-2</v>
      </c>
      <c r="P108" s="104">
        <v>7.6690834501164484E-2</v>
      </c>
      <c r="Q108" s="104">
        <v>0.10462010922645047</v>
      </c>
      <c r="R108" s="104">
        <v>9.0932711710645556E-2</v>
      </c>
      <c r="S108" s="104">
        <v>0.13767714840229431</v>
      </c>
      <c r="T108" s="104">
        <v>0.16367930627161051</v>
      </c>
      <c r="U108" s="104">
        <v>0.17418904206211175</v>
      </c>
      <c r="V108" s="104">
        <v>0.19108589597195913</v>
      </c>
      <c r="W108" s="104">
        <v>0.17845042959223537</v>
      </c>
      <c r="X108" s="104">
        <v>0.20916078684817727</v>
      </c>
      <c r="Y108" s="104">
        <v>0.30891112826702127</v>
      </c>
      <c r="DA108" s="132" t="s">
        <v>1638</v>
      </c>
    </row>
    <row r="109" spans="1:105" ht="12" customHeight="1" x14ac:dyDescent="0.25">
      <c r="A109" s="106" t="s">
        <v>122</v>
      </c>
      <c r="B109" s="101">
        <v>0.30969096869686302</v>
      </c>
      <c r="C109" s="101">
        <v>0.34381804474576028</v>
      </c>
      <c r="D109" s="101">
        <v>0.74874081475738974</v>
      </c>
      <c r="E109" s="101">
        <v>1.2844277175760068</v>
      </c>
      <c r="F109" s="101">
        <v>2.9905248542640805</v>
      </c>
      <c r="G109" s="101">
        <v>4.9060558402439733</v>
      </c>
      <c r="H109" s="101">
        <v>7.5216619826951252</v>
      </c>
      <c r="I109" s="101">
        <v>7.5758935585040064</v>
      </c>
      <c r="J109" s="101">
        <v>8.4186595484429319</v>
      </c>
      <c r="K109" s="101">
        <v>11.925877938512597</v>
      </c>
      <c r="L109" s="101">
        <v>12.90050953496446</v>
      </c>
      <c r="M109" s="101">
        <v>14.3214974085177</v>
      </c>
      <c r="N109" s="101">
        <v>14.477294178910256</v>
      </c>
      <c r="O109" s="101">
        <v>16.936676058321314</v>
      </c>
      <c r="P109" s="101">
        <v>18.504184868978548</v>
      </c>
      <c r="Q109" s="101">
        <v>18.34456342774396</v>
      </c>
      <c r="R109" s="101">
        <v>19.851047481852252</v>
      </c>
      <c r="S109" s="101">
        <v>20.597265641961993</v>
      </c>
      <c r="T109" s="101">
        <v>20.002664647445105</v>
      </c>
      <c r="U109" s="101">
        <v>23.834612712001221</v>
      </c>
      <c r="V109" s="101">
        <v>26.627706453315017</v>
      </c>
      <c r="W109" s="101">
        <v>28.320114230720286</v>
      </c>
      <c r="X109" s="101">
        <v>25.910259310212961</v>
      </c>
      <c r="Y109" s="101">
        <v>21.988006753910025</v>
      </c>
      <c r="DA109" s="131" t="s">
        <v>1639</v>
      </c>
    </row>
    <row r="110" spans="1:105" ht="12" customHeight="1" x14ac:dyDescent="0.25">
      <c r="A110" s="107" t="s">
        <v>121</v>
      </c>
      <c r="B110" s="104">
        <v>0.37602775310747683</v>
      </c>
      <c r="C110" s="104">
        <v>0.44164058103484033</v>
      </c>
      <c r="D110" s="104">
        <v>0.80161402947249405</v>
      </c>
      <c r="E110" s="104">
        <v>1.5994238481174901</v>
      </c>
      <c r="F110" s="104">
        <v>2.9635531991390431</v>
      </c>
      <c r="G110" s="104">
        <v>5.3110582919945548</v>
      </c>
      <c r="H110" s="104">
        <v>8.8369983421417437</v>
      </c>
      <c r="I110" s="104">
        <v>14.228321246177583</v>
      </c>
      <c r="J110" s="104">
        <v>20.614332861122804</v>
      </c>
      <c r="K110" s="104">
        <v>26.363434013459283</v>
      </c>
      <c r="L110" s="104">
        <v>28.350752450441135</v>
      </c>
      <c r="M110" s="104">
        <v>29.370348434820855</v>
      </c>
      <c r="N110" s="104">
        <v>28.018839819294019</v>
      </c>
      <c r="O110" s="104">
        <v>30.351613194083633</v>
      </c>
      <c r="P110" s="104">
        <v>32.464342528785664</v>
      </c>
      <c r="Q110" s="104">
        <v>37.671493654926635</v>
      </c>
      <c r="R110" s="104">
        <v>42.05049844958841</v>
      </c>
      <c r="S110" s="104">
        <v>46.340735522515871</v>
      </c>
      <c r="T110" s="104">
        <v>50.382988129786227</v>
      </c>
      <c r="U110" s="104">
        <v>56.555688675346502</v>
      </c>
      <c r="V110" s="104">
        <v>62.481026145026057</v>
      </c>
      <c r="W110" s="104">
        <v>70.101017673461627</v>
      </c>
      <c r="X110" s="104">
        <v>74.190748288439892</v>
      </c>
      <c r="Y110" s="104">
        <v>72.527753444666956</v>
      </c>
      <c r="DA110" s="132" t="s">
        <v>1640</v>
      </c>
    </row>
    <row r="111" spans="1:105" ht="12" customHeight="1" x14ac:dyDescent="0.25">
      <c r="A111" s="108" t="s">
        <v>53</v>
      </c>
      <c r="B111" s="98">
        <v>0.11259846768103784</v>
      </c>
      <c r="C111" s="98">
        <v>0.13022781804575512</v>
      </c>
      <c r="D111" s="98">
        <v>0.23926337672587103</v>
      </c>
      <c r="E111" s="98">
        <v>0.4600491354111152</v>
      </c>
      <c r="F111" s="98">
        <v>0.86593608887279194</v>
      </c>
      <c r="G111" s="98">
        <v>1.7252430361801951</v>
      </c>
      <c r="H111" s="98">
        <v>2.6104445682781154</v>
      </c>
      <c r="I111" s="98">
        <v>4.2370298845829995</v>
      </c>
      <c r="J111" s="98">
        <v>6.0306746676866378</v>
      </c>
      <c r="K111" s="98">
        <v>7.7587838420054895</v>
      </c>
      <c r="L111" s="98">
        <v>8.3822710189553185</v>
      </c>
      <c r="M111" s="98">
        <v>8.4960336121362019</v>
      </c>
      <c r="N111" s="98">
        <v>6.8601617184526482</v>
      </c>
      <c r="O111" s="98">
        <v>7.9841959026499385</v>
      </c>
      <c r="P111" s="98">
        <v>8.2926349056845066</v>
      </c>
      <c r="Q111" s="98">
        <v>9.0597134310681469</v>
      </c>
      <c r="R111" s="98">
        <v>11.089457493923229</v>
      </c>
      <c r="S111" s="98">
        <v>12.096761491329307</v>
      </c>
      <c r="T111" s="98">
        <v>12.000444227311746</v>
      </c>
      <c r="U111" s="98">
        <v>12.171228120833764</v>
      </c>
      <c r="V111" s="98">
        <v>12.529128498144011</v>
      </c>
      <c r="W111" s="98">
        <v>16.797647237565982</v>
      </c>
      <c r="X111" s="98">
        <v>17.801131185309064</v>
      </c>
      <c r="Y111" s="98">
        <v>14.236253684375981</v>
      </c>
      <c r="DA111" s="63" t="s">
        <v>1641</v>
      </c>
    </row>
    <row r="112" spans="1:105" ht="12" customHeight="1" x14ac:dyDescent="0.25">
      <c r="A112" s="108" t="s">
        <v>52</v>
      </c>
      <c r="B112" s="98">
        <v>0.26342928542643901</v>
      </c>
      <c r="C112" s="98">
        <v>0.31141276298908521</v>
      </c>
      <c r="D112" s="98">
        <v>0.56235065274662299</v>
      </c>
      <c r="E112" s="98">
        <v>1.1393747127063749</v>
      </c>
      <c r="F112" s="98">
        <v>2.0976171102662513</v>
      </c>
      <c r="G112" s="98">
        <v>3.5858152558143597</v>
      </c>
      <c r="H112" s="98">
        <v>6.2265537738636274</v>
      </c>
      <c r="I112" s="98">
        <v>9.9912913615945822</v>
      </c>
      <c r="J112" s="98">
        <v>14.583658193436168</v>
      </c>
      <c r="K112" s="98">
        <v>18.604650171453795</v>
      </c>
      <c r="L112" s="98">
        <v>19.968481431485817</v>
      </c>
      <c r="M112" s="98">
        <v>20.874314822684653</v>
      </c>
      <c r="N112" s="98">
        <v>21.158678100841371</v>
      </c>
      <c r="O112" s="98">
        <v>22.367417291433693</v>
      </c>
      <c r="P112" s="98">
        <v>24.171707623101156</v>
      </c>
      <c r="Q112" s="98">
        <v>28.611780223858489</v>
      </c>
      <c r="R112" s="98">
        <v>30.96104095566518</v>
      </c>
      <c r="S112" s="98">
        <v>34.243974031186568</v>
      </c>
      <c r="T112" s="98">
        <v>38.382543902474481</v>
      </c>
      <c r="U112" s="98">
        <v>44.384460554512735</v>
      </c>
      <c r="V112" s="98">
        <v>49.951897646882045</v>
      </c>
      <c r="W112" s="98">
        <v>53.303370435895637</v>
      </c>
      <c r="X112" s="98">
        <v>56.389617103130824</v>
      </c>
      <c r="Y112" s="98">
        <v>58.291499760290975</v>
      </c>
      <c r="DA112" s="63" t="s">
        <v>1642</v>
      </c>
    </row>
    <row r="113" spans="1:105" ht="12" customHeight="1" x14ac:dyDescent="0.25">
      <c r="A113" s="121" t="s">
        <v>54</v>
      </c>
      <c r="B113" s="122">
        <v>0.35946324974992194</v>
      </c>
      <c r="C113" s="122">
        <v>0.40782585471058885</v>
      </c>
      <c r="D113" s="122">
        <v>0.86968516308930022</v>
      </c>
      <c r="E113" s="122">
        <v>1.6019873597165126</v>
      </c>
      <c r="F113" s="122">
        <v>3.3496099183472108</v>
      </c>
      <c r="G113" s="122">
        <v>5.8489832921845304</v>
      </c>
      <c r="H113" s="122">
        <v>9.5531512034083601</v>
      </c>
      <c r="I113" s="122">
        <v>12.578832918119179</v>
      </c>
      <c r="J113" s="122">
        <v>15.968521264416408</v>
      </c>
      <c r="K113" s="122">
        <v>20.613879392775853</v>
      </c>
      <c r="L113" s="122">
        <v>21.483970049156031</v>
      </c>
      <c r="M113" s="122">
        <v>21.717024755543626</v>
      </c>
      <c r="N113" s="122">
        <v>22.826976557732369</v>
      </c>
      <c r="O113" s="122">
        <v>25.748731031882006</v>
      </c>
      <c r="P113" s="122">
        <v>27.802588553774957</v>
      </c>
      <c r="Q113" s="122">
        <v>30.846674650069229</v>
      </c>
      <c r="R113" s="122">
        <v>34.955846448343877</v>
      </c>
      <c r="S113" s="122">
        <v>37.836194000012149</v>
      </c>
      <c r="T113" s="122">
        <v>41.342277887981083</v>
      </c>
      <c r="U113" s="122">
        <v>47.707558315316589</v>
      </c>
      <c r="V113" s="122">
        <v>58.340265860271799</v>
      </c>
      <c r="W113" s="122">
        <v>57.217280063928101</v>
      </c>
      <c r="X113" s="122">
        <v>58.067329211869392</v>
      </c>
      <c r="Y113" s="122">
        <v>47.325381408157213</v>
      </c>
      <c r="DA113" s="130" t="s">
        <v>1643</v>
      </c>
    </row>
    <row r="114" spans="1:105" ht="12" customHeight="1" x14ac:dyDescent="0.25">
      <c r="A114" s="97" t="s">
        <v>175</v>
      </c>
      <c r="B114" s="98">
        <v>1.0761475235542552E-2</v>
      </c>
      <c r="C114" s="98">
        <v>1.1249401757706567E-2</v>
      </c>
      <c r="D114" s="98">
        <v>2.01816130863041E-2</v>
      </c>
      <c r="E114" s="98">
        <v>3.9725423722733834E-2</v>
      </c>
      <c r="F114" s="98">
        <v>7.7897270431865645E-2</v>
      </c>
      <c r="G114" s="98">
        <v>0.15640365017500404</v>
      </c>
      <c r="H114" s="98">
        <v>0.30867161098885498</v>
      </c>
      <c r="I114" s="98">
        <v>0.40804267966573626</v>
      </c>
      <c r="J114" s="98">
        <v>0.49179749671644168</v>
      </c>
      <c r="K114" s="98">
        <v>0.66539538436990175</v>
      </c>
      <c r="L114" s="98">
        <v>0.69488662378881505</v>
      </c>
      <c r="M114" s="98">
        <v>0.67912528745151368</v>
      </c>
      <c r="N114" s="98">
        <v>0.74472002688250105</v>
      </c>
      <c r="O114" s="98">
        <v>0.91759098015056229</v>
      </c>
      <c r="P114" s="98">
        <v>0.92091131483251865</v>
      </c>
      <c r="Q114" s="98">
        <v>1.119948409286327</v>
      </c>
      <c r="R114" s="98">
        <v>1.7669819432502187</v>
      </c>
      <c r="S114" s="98">
        <v>1.8670239279872234</v>
      </c>
      <c r="T114" s="98">
        <v>2.1120426101079541</v>
      </c>
      <c r="U114" s="98">
        <v>2.6001003152765869</v>
      </c>
      <c r="V114" s="98">
        <v>2.6547207644613704</v>
      </c>
      <c r="W114" s="98">
        <v>2.8401025015855983</v>
      </c>
      <c r="X114" s="98">
        <v>3.1688885426045306</v>
      </c>
      <c r="Y114" s="98">
        <v>3.6720781744754829</v>
      </c>
      <c r="DA114" s="63" t="s">
        <v>1644</v>
      </c>
    </row>
    <row r="115" spans="1:105" ht="12" customHeight="1" x14ac:dyDescent="0.25">
      <c r="A115" s="109" t="s">
        <v>120</v>
      </c>
      <c r="B115" s="33">
        <v>0.34870177451437939</v>
      </c>
      <c r="C115" s="33">
        <v>0.3965764529528823</v>
      </c>
      <c r="D115" s="33">
        <v>0.84950355000299616</v>
      </c>
      <c r="E115" s="33">
        <v>1.5622619359937788</v>
      </c>
      <c r="F115" s="33">
        <v>3.2717126479153453</v>
      </c>
      <c r="G115" s="33">
        <v>5.6925796420095267</v>
      </c>
      <c r="H115" s="33">
        <v>9.2444795924195056</v>
      </c>
      <c r="I115" s="33">
        <v>12.170790238453442</v>
      </c>
      <c r="J115" s="33">
        <v>15.476723767699966</v>
      </c>
      <c r="K115" s="33">
        <v>19.948484008405952</v>
      </c>
      <c r="L115" s="33">
        <v>20.789083425367217</v>
      </c>
      <c r="M115" s="33">
        <v>21.037899468092114</v>
      </c>
      <c r="N115" s="33">
        <v>22.082256530849868</v>
      </c>
      <c r="O115" s="33">
        <v>24.831140051731442</v>
      </c>
      <c r="P115" s="33">
        <v>26.881677238942437</v>
      </c>
      <c r="Q115" s="33">
        <v>29.726726240782902</v>
      </c>
      <c r="R115" s="33">
        <v>33.188864505093655</v>
      </c>
      <c r="S115" s="33">
        <v>35.969170072024923</v>
      </c>
      <c r="T115" s="33">
        <v>39.230235277873128</v>
      </c>
      <c r="U115" s="33">
        <v>45.107458000040005</v>
      </c>
      <c r="V115" s="33">
        <v>55.685545095810426</v>
      </c>
      <c r="W115" s="33">
        <v>54.377177562342503</v>
      </c>
      <c r="X115" s="33">
        <v>54.898440669264865</v>
      </c>
      <c r="Y115" s="33">
        <v>43.653303233681733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3.2241585018194066</v>
      </c>
      <c r="C117" s="117">
        <f t="shared" si="19"/>
        <v>3.6468583134671677</v>
      </c>
      <c r="D117" s="117">
        <f t="shared" si="19"/>
        <v>6.3651381330446135</v>
      </c>
      <c r="E117" s="117">
        <f t="shared" si="19"/>
        <v>13.960337213304868</v>
      </c>
      <c r="F117" s="117">
        <f t="shared" si="19"/>
        <v>26.753632803319348</v>
      </c>
      <c r="G117" s="117">
        <f t="shared" si="19"/>
        <v>55.003472142102567</v>
      </c>
      <c r="H117" s="117">
        <f t="shared" si="19"/>
        <v>103.62252172296471</v>
      </c>
      <c r="I117" s="117">
        <f t="shared" si="19"/>
        <v>141.41685203864972</v>
      </c>
      <c r="J117" s="117">
        <f t="shared" si="19"/>
        <v>172.77802787576351</v>
      </c>
      <c r="K117" s="117">
        <f t="shared" si="19"/>
        <v>207.74122254766473</v>
      </c>
      <c r="L117" s="117">
        <f t="shared" si="19"/>
        <v>225.35821881688815</v>
      </c>
      <c r="M117" s="117">
        <f t="shared" si="19"/>
        <v>279.81496574870573</v>
      </c>
      <c r="N117" s="117">
        <f t="shared" si="19"/>
        <v>285.46318652596517</v>
      </c>
      <c r="O117" s="117">
        <f t="shared" si="19"/>
        <v>226.74214490779315</v>
      </c>
      <c r="P117" s="117">
        <f t="shared" si="19"/>
        <v>225.79488907814175</v>
      </c>
      <c r="Q117" s="117">
        <f t="shared" si="19"/>
        <v>324.20654689097688</v>
      </c>
      <c r="R117" s="117">
        <f t="shared" ref="R117:V117" si="20">R118+R121+R123+R132</f>
        <v>340.55302197935089</v>
      </c>
      <c r="S117" s="117">
        <f t="shared" si="20"/>
        <v>386.47470041169805</v>
      </c>
      <c r="T117" s="117">
        <f t="shared" si="20"/>
        <v>369.31496991697054</v>
      </c>
      <c r="U117" s="117">
        <f t="shared" si="20"/>
        <v>472.08238402188329</v>
      </c>
      <c r="V117" s="117">
        <f t="shared" si="20"/>
        <v>538.07114502789887</v>
      </c>
      <c r="W117" s="117">
        <f t="shared" ref="W117:Y117" si="21">W118+W121+W123+W132</f>
        <v>596.64904338485553</v>
      </c>
      <c r="X117" s="117">
        <f t="shared" si="21"/>
        <v>571.40905863771866</v>
      </c>
      <c r="Y117" s="117">
        <f t="shared" si="21"/>
        <v>509.78821353119309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2.2029922493981813</v>
      </c>
      <c r="C118" s="122">
        <f t="shared" si="22"/>
        <v>2.4185029130915723</v>
      </c>
      <c r="D118" s="122">
        <f t="shared" si="22"/>
        <v>4.1460680539850383</v>
      </c>
      <c r="E118" s="122">
        <f t="shared" si="22"/>
        <v>9.3240498545574884</v>
      </c>
      <c r="F118" s="122">
        <f t="shared" si="22"/>
        <v>17.607682080219679</v>
      </c>
      <c r="G118" s="122">
        <f t="shared" si="22"/>
        <v>37.72433658032547</v>
      </c>
      <c r="H118" s="122">
        <f t="shared" si="22"/>
        <v>72.396297576139418</v>
      </c>
      <c r="I118" s="122">
        <f t="shared" si="22"/>
        <v>92.294879117051451</v>
      </c>
      <c r="J118" s="122">
        <f t="shared" si="22"/>
        <v>108.96431307228718</v>
      </c>
      <c r="K118" s="122">
        <f t="shared" si="22"/>
        <v>134.97417544454359</v>
      </c>
      <c r="L118" s="122">
        <f t="shared" si="22"/>
        <v>134.64242583916197</v>
      </c>
      <c r="M118" s="122">
        <f t="shared" si="22"/>
        <v>186.44177894141043</v>
      </c>
      <c r="N118" s="122">
        <f t="shared" si="22"/>
        <v>165.95010056597116</v>
      </c>
      <c r="O118" s="122">
        <f t="shared" si="22"/>
        <v>124.05074310593525</v>
      </c>
      <c r="P118" s="122">
        <f t="shared" si="22"/>
        <v>125.90238748739709</v>
      </c>
      <c r="Q118" s="122">
        <f t="shared" si="22"/>
        <v>201.63720103020455</v>
      </c>
      <c r="R118" s="122">
        <f t="shared" ref="R118:V118" si="23">SUM(R119:R120)</f>
        <v>189.91916921718462</v>
      </c>
      <c r="S118" s="122">
        <f t="shared" si="23"/>
        <v>213.74147978320389</v>
      </c>
      <c r="T118" s="122">
        <f t="shared" si="23"/>
        <v>201.91577951513895</v>
      </c>
      <c r="U118" s="122">
        <f t="shared" si="23"/>
        <v>247.45223804512761</v>
      </c>
      <c r="V118" s="122">
        <f t="shared" si="23"/>
        <v>293.23377946166244</v>
      </c>
      <c r="W118" s="122">
        <f t="shared" ref="W118:Y118" si="24">SUM(W119:W120)</f>
        <v>340.58445926268581</v>
      </c>
      <c r="X118" s="122">
        <f t="shared" si="24"/>
        <v>322.03365593748759</v>
      </c>
      <c r="Y118" s="122">
        <f t="shared" si="24"/>
        <v>252.7583300540033</v>
      </c>
      <c r="DA118" s="130" t="s">
        <v>1797</v>
      </c>
    </row>
    <row r="119" spans="1:105" ht="12" customHeight="1" x14ac:dyDescent="0.25">
      <c r="A119" s="97" t="s">
        <v>212</v>
      </c>
      <c r="B119" s="98">
        <v>2.1509203882199071</v>
      </c>
      <c r="C119" s="98">
        <v>2.3636482504807468</v>
      </c>
      <c r="D119" s="98">
        <v>4.0493008226300677</v>
      </c>
      <c r="E119" s="98">
        <v>9.1186962626506816</v>
      </c>
      <c r="F119" s="98">
        <v>17.195251181354767</v>
      </c>
      <c r="G119" s="98">
        <v>36.852949432728337</v>
      </c>
      <c r="H119" s="98">
        <v>70.765748280927582</v>
      </c>
      <c r="I119" s="98">
        <v>90.343391110620189</v>
      </c>
      <c r="J119" s="98">
        <v>106.65468019355662</v>
      </c>
      <c r="K119" s="98">
        <v>131.97814158189672</v>
      </c>
      <c r="L119" s="98">
        <v>131.81744150393476</v>
      </c>
      <c r="M119" s="98">
        <v>182.54117825864151</v>
      </c>
      <c r="N119" s="98">
        <v>162.85524415760597</v>
      </c>
      <c r="O119" s="98">
        <v>121.51681845809291</v>
      </c>
      <c r="P119" s="98">
        <v>123.25788906149415</v>
      </c>
      <c r="Q119" s="98">
        <v>197.63267357563015</v>
      </c>
      <c r="R119" s="98">
        <v>186.16949125402536</v>
      </c>
      <c r="S119" s="98">
        <v>209.54210697966528</v>
      </c>
      <c r="T119" s="98">
        <v>197.96428046372148</v>
      </c>
      <c r="U119" s="98">
        <v>242.62381912183093</v>
      </c>
      <c r="V119" s="98">
        <v>287.52325107130366</v>
      </c>
      <c r="W119" s="98">
        <v>333.95828086526706</v>
      </c>
      <c r="X119" s="98">
        <v>315.76846901764708</v>
      </c>
      <c r="Y119" s="98">
        <v>247.83595322701413</v>
      </c>
      <c r="DA119" s="63" t="s">
        <v>1798</v>
      </c>
    </row>
    <row r="120" spans="1:105" ht="12" customHeight="1" x14ac:dyDescent="0.25">
      <c r="A120" s="97" t="s">
        <v>53</v>
      </c>
      <c r="B120" s="98">
        <v>5.2071861178274219E-2</v>
      </c>
      <c r="C120" s="98">
        <v>5.4854662610825305E-2</v>
      </c>
      <c r="D120" s="98">
        <v>9.6767231354970937E-2</v>
      </c>
      <c r="E120" s="98">
        <v>0.20535359190680685</v>
      </c>
      <c r="F120" s="98">
        <v>0.41243089886491213</v>
      </c>
      <c r="G120" s="98">
        <v>0.87138714759713498</v>
      </c>
      <c r="H120" s="98">
        <v>1.6305492952118328</v>
      </c>
      <c r="I120" s="98">
        <v>1.9514880064312672</v>
      </c>
      <c r="J120" s="98">
        <v>2.3096328787305644</v>
      </c>
      <c r="K120" s="98">
        <v>2.996033862646859</v>
      </c>
      <c r="L120" s="98">
        <v>2.8249843352272022</v>
      </c>
      <c r="M120" s="98">
        <v>3.9006006827689239</v>
      </c>
      <c r="N120" s="98">
        <v>3.0948564083652004</v>
      </c>
      <c r="O120" s="98">
        <v>2.5339246478423423</v>
      </c>
      <c r="P120" s="98">
        <v>2.6444984259029365</v>
      </c>
      <c r="Q120" s="98">
        <v>4.0045274545744061</v>
      </c>
      <c r="R120" s="98">
        <v>3.7496779631592458</v>
      </c>
      <c r="S120" s="98">
        <v>4.1993728035386164</v>
      </c>
      <c r="T120" s="98">
        <v>3.9514990514174828</v>
      </c>
      <c r="U120" s="98">
        <v>4.8284189232966854</v>
      </c>
      <c r="V120" s="98">
        <v>5.7105283903587711</v>
      </c>
      <c r="W120" s="98">
        <v>6.6261783974187694</v>
      </c>
      <c r="X120" s="98">
        <v>6.2651869198405121</v>
      </c>
      <c r="Y120" s="98">
        <v>4.9223768269891623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0.18806406656918764</v>
      </c>
      <c r="C121" s="122">
        <f t="shared" si="25"/>
        <v>0.27463442328691312</v>
      </c>
      <c r="D121" s="122">
        <f t="shared" si="25"/>
        <v>0.31360425495691879</v>
      </c>
      <c r="E121" s="122">
        <f t="shared" si="25"/>
        <v>1.0392797106731697</v>
      </c>
      <c r="F121" s="122">
        <f t="shared" si="25"/>
        <v>1.7862858076286681</v>
      </c>
      <c r="G121" s="122">
        <f t="shared" si="25"/>
        <v>4.4468328541249358</v>
      </c>
      <c r="H121" s="122">
        <f t="shared" si="25"/>
        <v>10.032228569266643</v>
      </c>
      <c r="I121" s="122">
        <f t="shared" si="25"/>
        <v>20.30383356877244</v>
      </c>
      <c r="J121" s="122">
        <f t="shared" si="25"/>
        <v>25.537464417936025</v>
      </c>
      <c r="K121" s="122">
        <f t="shared" si="25"/>
        <v>22.470609851552126</v>
      </c>
      <c r="L121" s="122">
        <f t="shared" si="25"/>
        <v>37.205784859569832</v>
      </c>
      <c r="M121" s="122">
        <f t="shared" si="25"/>
        <v>37.51124061446226</v>
      </c>
      <c r="N121" s="122">
        <f t="shared" si="25"/>
        <v>62.965971470392319</v>
      </c>
      <c r="O121" s="122">
        <f t="shared" si="25"/>
        <v>39.040471843918418</v>
      </c>
      <c r="P121" s="122">
        <f t="shared" si="25"/>
        <v>31.203342658416247</v>
      </c>
      <c r="Q121" s="122">
        <f t="shared" si="25"/>
        <v>45.015004819349535</v>
      </c>
      <c r="R121" s="122">
        <f t="shared" si="25"/>
        <v>64.664559744973161</v>
      </c>
      <c r="S121" s="122">
        <f t="shared" si="25"/>
        <v>76.905959142717009</v>
      </c>
      <c r="T121" s="122">
        <f t="shared" si="25"/>
        <v>63.734771229304165</v>
      </c>
      <c r="U121" s="122">
        <f t="shared" si="25"/>
        <v>105.54127615252176</v>
      </c>
      <c r="V121" s="122">
        <f t="shared" si="25"/>
        <v>107.47843476355588</v>
      </c>
      <c r="W121" s="122">
        <f t="shared" si="25"/>
        <v>110.32272833287317</v>
      </c>
      <c r="X121" s="122">
        <f t="shared" si="25"/>
        <v>99.283188251449857</v>
      </c>
      <c r="Y121" s="122">
        <f t="shared" si="25"/>
        <v>118.12714765503951</v>
      </c>
      <c r="DA121" s="130" t="s">
        <v>1800</v>
      </c>
    </row>
    <row r="122" spans="1:105" ht="12" customHeight="1" x14ac:dyDescent="0.25">
      <c r="A122" s="97" t="s">
        <v>53</v>
      </c>
      <c r="B122" s="98">
        <v>0.18806406656918764</v>
      </c>
      <c r="C122" s="98">
        <v>0.27463442328691312</v>
      </c>
      <c r="D122" s="98">
        <v>0.31360425495691879</v>
      </c>
      <c r="E122" s="98">
        <v>1.0392797106731697</v>
      </c>
      <c r="F122" s="98">
        <v>1.7862858076286681</v>
      </c>
      <c r="G122" s="98">
        <v>4.4468328541249358</v>
      </c>
      <c r="H122" s="98">
        <v>10.032228569266643</v>
      </c>
      <c r="I122" s="98">
        <v>20.30383356877244</v>
      </c>
      <c r="J122" s="98">
        <v>25.537464417936025</v>
      </c>
      <c r="K122" s="98">
        <v>22.470609851552126</v>
      </c>
      <c r="L122" s="98">
        <v>37.205784859569832</v>
      </c>
      <c r="M122" s="98">
        <v>37.51124061446226</v>
      </c>
      <c r="N122" s="98">
        <v>62.965971470392319</v>
      </c>
      <c r="O122" s="98">
        <v>39.040471843918418</v>
      </c>
      <c r="P122" s="98">
        <v>31.203342658416247</v>
      </c>
      <c r="Q122" s="98">
        <v>45.015004819349535</v>
      </c>
      <c r="R122" s="98">
        <v>64.664559744973161</v>
      </c>
      <c r="S122" s="98">
        <v>76.905959142717009</v>
      </c>
      <c r="T122" s="98">
        <v>63.734771229304165</v>
      </c>
      <c r="U122" s="98">
        <v>105.54127615252176</v>
      </c>
      <c r="V122" s="98">
        <v>107.47843476355588</v>
      </c>
      <c r="W122" s="98">
        <v>110.32272833287317</v>
      </c>
      <c r="X122" s="98">
        <v>99.283188251449857</v>
      </c>
      <c r="Y122" s="98">
        <v>118.12714765503951</v>
      </c>
      <c r="DA122" s="63" t="s">
        <v>1801</v>
      </c>
    </row>
    <row r="123" spans="1:105" ht="12" customHeight="1" x14ac:dyDescent="0.25">
      <c r="A123" s="121" t="s">
        <v>55</v>
      </c>
      <c r="B123" s="122">
        <v>0.56973192362682812</v>
      </c>
      <c r="C123" s="122">
        <v>0.65333591330880558</v>
      </c>
      <c r="D123" s="122">
        <v>1.2591436994623537</v>
      </c>
      <c r="E123" s="122">
        <v>2.401452571360986</v>
      </c>
      <c r="F123" s="122">
        <v>4.8514050453696544</v>
      </c>
      <c r="G123" s="122">
        <v>8.4464609122696306</v>
      </c>
      <c r="H123" s="122">
        <v>14.027050109250608</v>
      </c>
      <c r="I123" s="122">
        <v>19.367999055160212</v>
      </c>
      <c r="J123" s="122">
        <v>26.258286089499386</v>
      </c>
      <c r="K123" s="122">
        <v>34.762810364280668</v>
      </c>
      <c r="L123" s="122">
        <v>37.296886903061178</v>
      </c>
      <c r="M123" s="122">
        <v>39.437619791203488</v>
      </c>
      <c r="N123" s="122">
        <v>39.245619554689775</v>
      </c>
      <c r="O123" s="122">
        <v>44.063105075073224</v>
      </c>
      <c r="P123" s="122">
        <v>47.406959931970263</v>
      </c>
      <c r="Q123" s="122">
        <v>53.771986177318034</v>
      </c>
      <c r="R123" s="122">
        <v>58.879412581389545</v>
      </c>
      <c r="S123" s="122">
        <v>66.146235673831043</v>
      </c>
      <c r="T123" s="122">
        <v>70.802144963987701</v>
      </c>
      <c r="U123" s="122">
        <v>80.573628984962255</v>
      </c>
      <c r="V123" s="122">
        <v>89.387283052655221</v>
      </c>
      <c r="W123" s="122">
        <v>98.09772742562248</v>
      </c>
      <c r="X123" s="122">
        <v>101.21144057289428</v>
      </c>
      <c r="Y123" s="122">
        <v>98.846146272646592</v>
      </c>
      <c r="DA123" s="130" t="s">
        <v>1802</v>
      </c>
    </row>
    <row r="124" spans="1:105" ht="12" customHeight="1" x14ac:dyDescent="0.25">
      <c r="A124" s="97" t="s">
        <v>134</v>
      </c>
      <c r="B124" s="98">
        <v>5.7180855535081024E-2</v>
      </c>
      <c r="C124" s="98">
        <v>6.0068321297242877E-2</v>
      </c>
      <c r="D124" s="98">
        <v>0.10089432685157283</v>
      </c>
      <c r="E124" s="98">
        <v>0.20193223709802977</v>
      </c>
      <c r="F124" s="98">
        <v>0.39862357185489322</v>
      </c>
      <c r="G124" s="98">
        <v>0.7961294185067751</v>
      </c>
      <c r="H124" s="98">
        <v>1.5662621501442742</v>
      </c>
      <c r="I124" s="98">
        <v>2.091773463961299</v>
      </c>
      <c r="J124" s="98">
        <v>2.7404702870690745</v>
      </c>
      <c r="K124" s="98">
        <v>3.9333041671781288</v>
      </c>
      <c r="L124" s="98">
        <v>4.0756977293704626</v>
      </c>
      <c r="M124" s="98">
        <v>4.2952153462944089</v>
      </c>
      <c r="N124" s="98">
        <v>4.6406186942353775</v>
      </c>
      <c r="O124" s="98">
        <v>5.7870449425319821</v>
      </c>
      <c r="P124" s="98">
        <v>5.884563597663421</v>
      </c>
      <c r="Q124" s="98">
        <v>7.1266791529974212</v>
      </c>
      <c r="R124" s="98">
        <v>7.188005300567891</v>
      </c>
      <c r="S124" s="98">
        <v>9.4493529790343072</v>
      </c>
      <c r="T124" s="98">
        <v>9.9786972861699557</v>
      </c>
      <c r="U124" s="98">
        <v>10.32914751783367</v>
      </c>
      <c r="V124" s="98">
        <v>10.750639988763815</v>
      </c>
      <c r="W124" s="98">
        <v>11.296790164576144</v>
      </c>
      <c r="X124" s="98">
        <v>12.008797337151277</v>
      </c>
      <c r="Y124" s="98">
        <v>12.97555427637881</v>
      </c>
      <c r="DA124" s="63" t="s">
        <v>1803</v>
      </c>
    </row>
    <row r="125" spans="1:105" ht="12" customHeight="1" x14ac:dyDescent="0.25">
      <c r="A125" s="97" t="s">
        <v>133</v>
      </c>
      <c r="B125" s="98">
        <v>7.0484875852180006E-4</v>
      </c>
      <c r="C125" s="98">
        <v>6.9756941562731912E-4</v>
      </c>
      <c r="D125" s="98">
        <v>9.3535132472950236E-4</v>
      </c>
      <c r="E125" s="98">
        <v>2.0924940606419288E-3</v>
      </c>
      <c r="F125" s="98">
        <v>3.6563543291335135E-3</v>
      </c>
      <c r="G125" s="98">
        <v>8.1678609895049839E-3</v>
      </c>
      <c r="H125" s="98">
        <v>2.0265050804983906E-2</v>
      </c>
      <c r="I125" s="98">
        <v>3.0000158392113431E-2</v>
      </c>
      <c r="J125" s="98">
        <v>4.3513973299163462E-2</v>
      </c>
      <c r="K125" s="98">
        <v>6.9584752487148377E-2</v>
      </c>
      <c r="L125" s="98">
        <v>7.0878878741834406E-2</v>
      </c>
      <c r="M125" s="98">
        <v>7.0493045758448891E-2</v>
      </c>
      <c r="N125" s="98">
        <v>8.1038299622893731E-2</v>
      </c>
      <c r="O125" s="98">
        <v>0.10074971928275785</v>
      </c>
      <c r="P125" s="98">
        <v>9.3358814864289971E-2</v>
      </c>
      <c r="Q125" s="98">
        <v>0.12669971408874284</v>
      </c>
      <c r="R125" s="98">
        <v>0.11238765127012246</v>
      </c>
      <c r="S125" s="98">
        <v>0.17143757285113723</v>
      </c>
      <c r="T125" s="98">
        <v>0.19986365570664666</v>
      </c>
      <c r="U125" s="98">
        <v>0.20824751667230362</v>
      </c>
      <c r="V125" s="98">
        <v>0.22600145750371597</v>
      </c>
      <c r="W125" s="98">
        <v>0.21924506066072685</v>
      </c>
      <c r="X125" s="98">
        <v>0.25828635958679769</v>
      </c>
      <c r="Y125" s="98">
        <v>0.36936980443108258</v>
      </c>
      <c r="DA125" s="63" t="s">
        <v>1804</v>
      </c>
    </row>
    <row r="126" spans="1:105" ht="12" customHeight="1" x14ac:dyDescent="0.25">
      <c r="A126" s="100" t="s">
        <v>212</v>
      </c>
      <c r="B126" s="101">
        <v>1.3956184626496499E-4</v>
      </c>
      <c r="C126" s="101">
        <v>1.3452634006569169E-4</v>
      </c>
      <c r="D126" s="101">
        <v>9.3008839056225406E-5</v>
      </c>
      <c r="E126" s="101">
        <v>3.1997299329053984E-4</v>
      </c>
      <c r="F126" s="101">
        <v>4.3816584441664828E-4</v>
      </c>
      <c r="G126" s="101">
        <v>1.8199943326813689E-3</v>
      </c>
      <c r="H126" s="101">
        <v>4.1735346779670241E-3</v>
      </c>
      <c r="I126" s="101">
        <v>6.1996647106881877E-3</v>
      </c>
      <c r="J126" s="101">
        <v>8.7771808926980013E-3</v>
      </c>
      <c r="K126" s="101">
        <v>1.4485860583385293E-2</v>
      </c>
      <c r="L126" s="101">
        <v>1.4642699637734645E-2</v>
      </c>
      <c r="M126" s="101">
        <v>1.4086559883157466E-2</v>
      </c>
      <c r="N126" s="101">
        <v>1.3512609082300019E-2</v>
      </c>
      <c r="O126" s="101">
        <v>1.8726439178507418E-2</v>
      </c>
      <c r="P126" s="101">
        <v>1.6667980363125483E-2</v>
      </c>
      <c r="Q126" s="101">
        <v>2.2079604862292376E-2</v>
      </c>
      <c r="R126" s="101">
        <v>2.1454939559476902E-2</v>
      </c>
      <c r="S126" s="101">
        <v>3.3760424448842925E-2</v>
      </c>
      <c r="T126" s="101">
        <v>3.6184349435036137E-2</v>
      </c>
      <c r="U126" s="101">
        <v>3.4058474610191874E-2</v>
      </c>
      <c r="V126" s="101">
        <v>3.4915561531756859E-2</v>
      </c>
      <c r="W126" s="101">
        <v>4.0794631068491488E-2</v>
      </c>
      <c r="X126" s="101">
        <v>4.9125572738620449E-2</v>
      </c>
      <c r="Y126" s="101">
        <v>6.0458676164061295E-2</v>
      </c>
      <c r="DA126" s="131" t="s">
        <v>1805</v>
      </c>
    </row>
    <row r="127" spans="1:105" ht="12" customHeight="1" x14ac:dyDescent="0.25">
      <c r="A127" s="103" t="s">
        <v>52</v>
      </c>
      <c r="B127" s="104">
        <v>5.6528691225683509E-4</v>
      </c>
      <c r="C127" s="104">
        <v>5.6304307556162743E-4</v>
      </c>
      <c r="D127" s="104">
        <v>8.4234248567327692E-4</v>
      </c>
      <c r="E127" s="104">
        <v>1.772521067351389E-3</v>
      </c>
      <c r="F127" s="104">
        <v>3.218188484716865E-3</v>
      </c>
      <c r="G127" s="104">
        <v>6.3478666568236152E-3</v>
      </c>
      <c r="H127" s="104">
        <v>1.609151612701688E-2</v>
      </c>
      <c r="I127" s="104">
        <v>2.3800493681425242E-2</v>
      </c>
      <c r="J127" s="104">
        <v>3.4736792406465461E-2</v>
      </c>
      <c r="K127" s="104">
        <v>5.5098891903763082E-2</v>
      </c>
      <c r="L127" s="104">
        <v>5.6236179104099754E-2</v>
      </c>
      <c r="M127" s="104">
        <v>5.6406485875291422E-2</v>
      </c>
      <c r="N127" s="104">
        <v>6.7525690540593708E-2</v>
      </c>
      <c r="O127" s="104">
        <v>8.2023280104250432E-2</v>
      </c>
      <c r="P127" s="104">
        <v>7.6690834501164484E-2</v>
      </c>
      <c r="Q127" s="104">
        <v>0.10462010922645047</v>
      </c>
      <c r="R127" s="104">
        <v>9.0932711710645556E-2</v>
      </c>
      <c r="S127" s="104">
        <v>0.13767714840229431</v>
      </c>
      <c r="T127" s="104">
        <v>0.16367930627161051</v>
      </c>
      <c r="U127" s="104">
        <v>0.17418904206211175</v>
      </c>
      <c r="V127" s="104">
        <v>0.19108589597195913</v>
      </c>
      <c r="W127" s="104">
        <v>0.17845042959223537</v>
      </c>
      <c r="X127" s="104">
        <v>0.20916078684817727</v>
      </c>
      <c r="Y127" s="104">
        <v>0.30891112826702127</v>
      </c>
      <c r="DA127" s="132" t="s">
        <v>1806</v>
      </c>
    </row>
    <row r="128" spans="1:105" ht="12" customHeight="1" x14ac:dyDescent="0.25">
      <c r="A128" s="106" t="s">
        <v>122</v>
      </c>
      <c r="B128" s="101">
        <v>0.18217950598568008</v>
      </c>
      <c r="C128" s="101">
        <v>0.2038536366834737</v>
      </c>
      <c r="D128" s="101">
        <v>0.4510571052472635</v>
      </c>
      <c r="E128" s="101">
        <v>0.77898201808512502</v>
      </c>
      <c r="F128" s="101">
        <v>1.8237972850675919</v>
      </c>
      <c r="G128" s="101">
        <v>3.0010805528375037</v>
      </c>
      <c r="H128" s="101">
        <v>4.6125809286605275</v>
      </c>
      <c r="I128" s="101">
        <v>4.6481649480026483</v>
      </c>
      <c r="J128" s="101">
        <v>5.171337786068821</v>
      </c>
      <c r="K128" s="101">
        <v>7.3595686765268216</v>
      </c>
      <c r="L128" s="101">
        <v>7.9887234515181262</v>
      </c>
      <c r="M128" s="101">
        <v>8.9173342983946497</v>
      </c>
      <c r="N128" s="101">
        <v>9.0807015359742262</v>
      </c>
      <c r="O128" s="101">
        <v>10.767244273953549</v>
      </c>
      <c r="P128" s="101">
        <v>11.930359829836712</v>
      </c>
      <c r="Q128" s="101">
        <v>11.928378428760251</v>
      </c>
      <c r="R128" s="101">
        <v>13.152575544580451</v>
      </c>
      <c r="S128" s="101">
        <v>13.976613235587097</v>
      </c>
      <c r="T128" s="101">
        <v>13.842294248322832</v>
      </c>
      <c r="U128" s="101">
        <v>16.981572954177743</v>
      </c>
      <c r="V128" s="101">
        <v>19.381096265761272</v>
      </c>
      <c r="W128" s="101">
        <v>20.923514588199151</v>
      </c>
      <c r="X128" s="101">
        <v>19.26296127717281</v>
      </c>
      <c r="Y128" s="101">
        <v>16.41679990106832</v>
      </c>
      <c r="DA128" s="131" t="s">
        <v>1807</v>
      </c>
    </row>
    <row r="129" spans="1:105" ht="12" customHeight="1" x14ac:dyDescent="0.25">
      <c r="A129" s="107" t="s">
        <v>121</v>
      </c>
      <c r="B129" s="104">
        <v>0.32966671334754527</v>
      </c>
      <c r="C129" s="104">
        <v>0.38871638591246171</v>
      </c>
      <c r="D129" s="104">
        <v>0.70625691603878782</v>
      </c>
      <c r="E129" s="104">
        <v>1.4184458221171894</v>
      </c>
      <c r="F129" s="104">
        <v>2.6253278341180364</v>
      </c>
      <c r="G129" s="104">
        <v>4.6410830799358473</v>
      </c>
      <c r="H129" s="104">
        <v>7.8279419796408218</v>
      </c>
      <c r="I129" s="104">
        <v>12.598060484804153</v>
      </c>
      <c r="J129" s="104">
        <v>18.302964043062328</v>
      </c>
      <c r="K129" s="104">
        <v>23.40035276808857</v>
      </c>
      <c r="L129" s="104">
        <v>25.161586843430754</v>
      </c>
      <c r="M129" s="104">
        <v>26.154577100755983</v>
      </c>
      <c r="N129" s="104">
        <v>25.443261024857279</v>
      </c>
      <c r="O129" s="104">
        <v>27.408066139304935</v>
      </c>
      <c r="P129" s="104">
        <v>29.498677689605842</v>
      </c>
      <c r="Q129" s="104">
        <v>34.590228881471617</v>
      </c>
      <c r="R129" s="104">
        <v>38.426444084971081</v>
      </c>
      <c r="S129" s="104">
        <v>42.548831886358506</v>
      </c>
      <c r="T129" s="104">
        <v>46.781289773788274</v>
      </c>
      <c r="U129" s="104">
        <v>53.054660996278535</v>
      </c>
      <c r="V129" s="104">
        <v>59.029545340626413</v>
      </c>
      <c r="W129" s="104">
        <v>65.658177612186464</v>
      </c>
      <c r="X129" s="104">
        <v>69.681395598983386</v>
      </c>
      <c r="Y129" s="104">
        <v>69.084422290768373</v>
      </c>
      <c r="DA129" s="132" t="s">
        <v>1808</v>
      </c>
    </row>
    <row r="130" spans="1:105" ht="12" customHeight="1" x14ac:dyDescent="0.25">
      <c r="A130" s="108" t="s">
        <v>53</v>
      </c>
      <c r="B130" s="98">
        <v>6.6237427921106262E-2</v>
      </c>
      <c r="C130" s="98">
        <v>7.7303622923376489E-2</v>
      </c>
      <c r="D130" s="98">
        <v>0.14390626329216485</v>
      </c>
      <c r="E130" s="98">
        <v>0.27907110941081448</v>
      </c>
      <c r="F130" s="98">
        <v>0.52771072385178519</v>
      </c>
      <c r="G130" s="98">
        <v>1.0552678241214879</v>
      </c>
      <c r="H130" s="98">
        <v>1.6013882057771944</v>
      </c>
      <c r="I130" s="98">
        <v>2.6067691232095704</v>
      </c>
      <c r="J130" s="98">
        <v>3.7193058496261608</v>
      </c>
      <c r="K130" s="98">
        <v>4.7957025966347766</v>
      </c>
      <c r="L130" s="98">
        <v>5.193105411944936</v>
      </c>
      <c r="M130" s="98">
        <v>5.2802622780713309</v>
      </c>
      <c r="N130" s="98">
        <v>4.2845829240159068</v>
      </c>
      <c r="O130" s="98">
        <v>5.0406488478712417</v>
      </c>
      <c r="P130" s="98">
        <v>5.3269700665046846</v>
      </c>
      <c r="Q130" s="98">
        <v>5.9784486576131259</v>
      </c>
      <c r="R130" s="98">
        <v>7.4654031293058978</v>
      </c>
      <c r="S130" s="98">
        <v>8.3048578551719405</v>
      </c>
      <c r="T130" s="98">
        <v>8.3987458713137926</v>
      </c>
      <c r="U130" s="98">
        <v>8.6702004417658003</v>
      </c>
      <c r="V130" s="98">
        <v>9.0776476937443658</v>
      </c>
      <c r="W130" s="98">
        <v>12.35480717629083</v>
      </c>
      <c r="X130" s="98">
        <v>13.291778495852569</v>
      </c>
      <c r="Y130" s="98">
        <v>10.792922530477391</v>
      </c>
      <c r="DA130" s="63" t="s">
        <v>1809</v>
      </c>
    </row>
    <row r="131" spans="1:105" ht="12" customHeight="1" x14ac:dyDescent="0.25">
      <c r="A131" s="108" t="s">
        <v>52</v>
      </c>
      <c r="B131" s="98">
        <v>0.26342928542643901</v>
      </c>
      <c r="C131" s="98">
        <v>0.31141276298908521</v>
      </c>
      <c r="D131" s="98">
        <v>0.56235065274662299</v>
      </c>
      <c r="E131" s="98">
        <v>1.1393747127063749</v>
      </c>
      <c r="F131" s="98">
        <v>2.0976171102662513</v>
      </c>
      <c r="G131" s="98">
        <v>3.5858152558143597</v>
      </c>
      <c r="H131" s="98">
        <v>6.2265537738636274</v>
      </c>
      <c r="I131" s="98">
        <v>9.9912913615945822</v>
      </c>
      <c r="J131" s="98">
        <v>14.583658193436168</v>
      </c>
      <c r="K131" s="98">
        <v>18.604650171453795</v>
      </c>
      <c r="L131" s="98">
        <v>19.968481431485817</v>
      </c>
      <c r="M131" s="98">
        <v>20.874314822684653</v>
      </c>
      <c r="N131" s="98">
        <v>21.158678100841371</v>
      </c>
      <c r="O131" s="98">
        <v>22.367417291433693</v>
      </c>
      <c r="P131" s="98">
        <v>24.171707623101156</v>
      </c>
      <c r="Q131" s="98">
        <v>28.611780223858489</v>
      </c>
      <c r="R131" s="98">
        <v>30.96104095566518</v>
      </c>
      <c r="S131" s="98">
        <v>34.243974031186568</v>
      </c>
      <c r="T131" s="98">
        <v>38.382543902474481</v>
      </c>
      <c r="U131" s="98">
        <v>44.384460554512735</v>
      </c>
      <c r="V131" s="98">
        <v>49.951897646882045</v>
      </c>
      <c r="W131" s="98">
        <v>53.303370435895637</v>
      </c>
      <c r="X131" s="98">
        <v>56.389617103130824</v>
      </c>
      <c r="Y131" s="98">
        <v>58.291499760290975</v>
      </c>
      <c r="DA131" s="63" t="s">
        <v>1810</v>
      </c>
    </row>
    <row r="132" spans="1:105" ht="12" customHeight="1" x14ac:dyDescent="0.25">
      <c r="A132" s="121" t="s">
        <v>54</v>
      </c>
      <c r="B132" s="122">
        <v>0.26337026222520948</v>
      </c>
      <c r="C132" s="122">
        <v>0.30038506377987706</v>
      </c>
      <c r="D132" s="122">
        <v>0.6463221246403027</v>
      </c>
      <c r="E132" s="122">
        <v>1.195555076713225</v>
      </c>
      <c r="F132" s="122">
        <v>2.5082598701013472</v>
      </c>
      <c r="G132" s="122">
        <v>4.3858417953825359</v>
      </c>
      <c r="H132" s="122">
        <v>7.166945468308028</v>
      </c>
      <c r="I132" s="122">
        <v>9.450140297665607</v>
      </c>
      <c r="J132" s="122">
        <v>12.017964296040905</v>
      </c>
      <c r="K132" s="122">
        <v>15.533626887288333</v>
      </c>
      <c r="L132" s="122">
        <v>16.213121215095164</v>
      </c>
      <c r="M132" s="122">
        <v>16.424326401629543</v>
      </c>
      <c r="N132" s="122">
        <v>17.301494934911954</v>
      </c>
      <c r="O132" s="122">
        <v>19.587824882866244</v>
      </c>
      <c r="P132" s="122">
        <v>21.282199000358162</v>
      </c>
      <c r="Q132" s="122">
        <v>23.782354864104786</v>
      </c>
      <c r="R132" s="122">
        <v>27.089880435803604</v>
      </c>
      <c r="S132" s="122">
        <v>29.68102581194616</v>
      </c>
      <c r="T132" s="122">
        <v>32.862274208539702</v>
      </c>
      <c r="U132" s="122">
        <v>38.515240839271634</v>
      </c>
      <c r="V132" s="122">
        <v>47.971647750025348</v>
      </c>
      <c r="W132" s="122">
        <v>47.644128363674135</v>
      </c>
      <c r="X132" s="122">
        <v>48.880773875886867</v>
      </c>
      <c r="Y132" s="122">
        <v>40.05658954950372</v>
      </c>
      <c r="DA132" s="130" t="s">
        <v>1811</v>
      </c>
    </row>
    <row r="133" spans="1:105" ht="12" customHeight="1" x14ac:dyDescent="0.25">
      <c r="A133" s="97" t="s">
        <v>175</v>
      </c>
      <c r="B133" s="98">
        <v>6.2171810180965924E-3</v>
      </c>
      <c r="C133" s="98">
        <v>6.5196400594956048E-3</v>
      </c>
      <c r="D133" s="98">
        <v>1.1756794985149326E-2</v>
      </c>
      <c r="E133" s="98">
        <v>2.3206706925336419E-2</v>
      </c>
      <c r="F133" s="98">
        <v>4.5587642910997511E-2</v>
      </c>
      <c r="G133" s="98">
        <v>9.164610842865567E-2</v>
      </c>
      <c r="H133" s="98">
        <v>0.18104406270453305</v>
      </c>
      <c r="I133" s="98">
        <v>0.23950866215199348</v>
      </c>
      <c r="J133" s="98">
        <v>0.28886860056655717</v>
      </c>
      <c r="K133" s="98">
        <v>0.39111499283092188</v>
      </c>
      <c r="L133" s="98">
        <v>0.40874424054660691</v>
      </c>
      <c r="M133" s="98">
        <v>0.39978249696276458</v>
      </c>
      <c r="N133" s="98">
        <v>0.4387573975569754</v>
      </c>
      <c r="O133" s="98">
        <v>0.54104725457153779</v>
      </c>
      <c r="P133" s="98">
        <v>0.54347011256023825</v>
      </c>
      <c r="Q133" s="98">
        <v>0.66191686023482377</v>
      </c>
      <c r="R133" s="98">
        <v>1.0478244695997836</v>
      </c>
      <c r="S133" s="98">
        <v>1.1121583972053257</v>
      </c>
      <c r="T133" s="98">
        <v>1.2650495924754701</v>
      </c>
      <c r="U133" s="98">
        <v>1.5673239857662782</v>
      </c>
      <c r="V133" s="98">
        <v>1.6102812702787319</v>
      </c>
      <c r="W133" s="98">
        <v>1.7374302595204616</v>
      </c>
      <c r="X133" s="98">
        <v>1.9539781577344255</v>
      </c>
      <c r="Y133" s="98">
        <v>2.2788505758722186</v>
      </c>
      <c r="DA133" s="63" t="s">
        <v>1812</v>
      </c>
    </row>
    <row r="134" spans="1:105" ht="12" customHeight="1" x14ac:dyDescent="0.25">
      <c r="A134" s="109" t="s">
        <v>120</v>
      </c>
      <c r="B134" s="33">
        <v>0.25715308120711289</v>
      </c>
      <c r="C134" s="33">
        <v>0.29386542372038144</v>
      </c>
      <c r="D134" s="33">
        <v>0.63456532965515333</v>
      </c>
      <c r="E134" s="33">
        <v>1.1723483697878887</v>
      </c>
      <c r="F134" s="33">
        <v>2.4626722271903496</v>
      </c>
      <c r="G134" s="33">
        <v>4.2941956869538807</v>
      </c>
      <c r="H134" s="33">
        <v>6.9859014056034949</v>
      </c>
      <c r="I134" s="33">
        <v>9.2106316355136144</v>
      </c>
      <c r="J134" s="33">
        <v>11.729095695474347</v>
      </c>
      <c r="K134" s="33">
        <v>15.142511894457412</v>
      </c>
      <c r="L134" s="33">
        <v>15.804376974548559</v>
      </c>
      <c r="M134" s="33">
        <v>16.024543904666778</v>
      </c>
      <c r="N134" s="33">
        <v>16.862737537354977</v>
      </c>
      <c r="O134" s="33">
        <v>19.046777628294706</v>
      </c>
      <c r="P134" s="33">
        <v>20.738728887797922</v>
      </c>
      <c r="Q134" s="33">
        <v>23.12043800386996</v>
      </c>
      <c r="R134" s="33">
        <v>26.042055966203819</v>
      </c>
      <c r="S134" s="33">
        <v>28.568867414740833</v>
      </c>
      <c r="T134" s="33">
        <v>31.597224616064235</v>
      </c>
      <c r="U134" s="33">
        <v>36.947916853505355</v>
      </c>
      <c r="V134" s="33">
        <v>46.361366479746614</v>
      </c>
      <c r="W134" s="33">
        <v>45.906698104153676</v>
      </c>
      <c r="X134" s="33">
        <v>46.926795718152441</v>
      </c>
      <c r="Y134" s="33">
        <v>37.7777389736315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0.53245421575389729</v>
      </c>
      <c r="C136" s="119">
        <f t="shared" si="26"/>
        <v>0.55152503096333649</v>
      </c>
      <c r="D136" s="119">
        <f t="shared" si="26"/>
        <v>0.5677412811030822</v>
      </c>
      <c r="E136" s="119">
        <f t="shared" si="26"/>
        <v>0.58605039828866556</v>
      </c>
      <c r="F136" s="119">
        <f t="shared" si="26"/>
        <v>0.59403616121503755</v>
      </c>
      <c r="G136" s="119">
        <f t="shared" si="26"/>
        <v>0.59930512390537971</v>
      </c>
      <c r="H136" s="119">
        <f t="shared" si="26"/>
        <v>0.60802721944616767</v>
      </c>
      <c r="I136" s="119">
        <f t="shared" si="26"/>
        <v>0.64209404372025225</v>
      </c>
      <c r="J136" s="119">
        <f t="shared" si="26"/>
        <v>0.65486006791947193</v>
      </c>
      <c r="K136" s="119">
        <f t="shared" si="26"/>
        <v>0.6384945411564481</v>
      </c>
      <c r="L136" s="119">
        <f t="shared" si="26"/>
        <v>0.67740558440036724</v>
      </c>
      <c r="M136" s="119">
        <f t="shared" si="26"/>
        <v>0.65122068633101027</v>
      </c>
      <c r="N136" s="119">
        <f t="shared" si="26"/>
        <v>0.71493620405033376</v>
      </c>
      <c r="O136" s="119">
        <f t="shared" si="26"/>
        <v>0.70874719384982288</v>
      </c>
      <c r="P136" s="119">
        <f t="shared" si="26"/>
        <v>0.70136217094763531</v>
      </c>
      <c r="Q136" s="119">
        <f t="shared" si="26"/>
        <v>0.70522326615726683</v>
      </c>
      <c r="R136" s="119">
        <f t="shared" ref="R136:V136" si="27">IF(R117=0,"",R117/R98)</f>
        <v>0.76282064534505667</v>
      </c>
      <c r="S136" s="119">
        <f t="shared" si="27"/>
        <v>0.79010438195098853</v>
      </c>
      <c r="T136" s="119">
        <f t="shared" si="27"/>
        <v>0.79889191114619373</v>
      </c>
      <c r="U136" s="119">
        <f t="shared" si="27"/>
        <v>0.86219235868522281</v>
      </c>
      <c r="V136" s="119">
        <f t="shared" si="27"/>
        <v>0.86346495657623779</v>
      </c>
      <c r="W136" s="119">
        <f t="shared" ref="W136:Y136" si="28">IF(W117=0,"",W117/W98)</f>
        <v>0.86411799992171301</v>
      </c>
      <c r="X136" s="119">
        <f t="shared" si="28"/>
        <v>0.87247305464086089</v>
      </c>
      <c r="Y136" s="119">
        <f t="shared" si="28"/>
        <v>0.94337640554691571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0.46071033487710228</v>
      </c>
      <c r="C137" s="124">
        <f t="shared" si="29"/>
        <v>0.4699658568153614</v>
      </c>
      <c r="D137" s="124">
        <f t="shared" si="29"/>
        <v>0.49134065668869459</v>
      </c>
      <c r="E137" s="124">
        <f t="shared" si="29"/>
        <v>0.5042778574518455</v>
      </c>
      <c r="F137" s="124">
        <f t="shared" si="29"/>
        <v>0.51398923174171562</v>
      </c>
      <c r="G137" s="124">
        <f t="shared" si="29"/>
        <v>0.52037847747804677</v>
      </c>
      <c r="H137" s="124">
        <f t="shared" si="29"/>
        <v>0.52529306185478597</v>
      </c>
      <c r="I137" s="124">
        <f t="shared" si="29"/>
        <v>0.52905588865219588</v>
      </c>
      <c r="J137" s="124">
        <f t="shared" si="29"/>
        <v>0.5328055645892058</v>
      </c>
      <c r="K137" s="124">
        <f t="shared" si="29"/>
        <v>0.53686779703006338</v>
      </c>
      <c r="L137" s="124">
        <f t="shared" si="29"/>
        <v>0.53922295815841959</v>
      </c>
      <c r="M137" s="124">
        <f t="shared" si="29"/>
        <v>0.54217335483070861</v>
      </c>
      <c r="N137" s="124">
        <f t="shared" si="29"/>
        <v>0.54445155255570132</v>
      </c>
      <c r="O137" s="124">
        <f t="shared" si="29"/>
        <v>0.552751558851591</v>
      </c>
      <c r="P137" s="124">
        <f t="shared" si="29"/>
        <v>0.56287986832976755</v>
      </c>
      <c r="Q137" s="124">
        <f t="shared" si="29"/>
        <v>0.57948387254314015</v>
      </c>
      <c r="R137" s="124">
        <f t="shared" ref="R137:V137" si="30">IF(R118=0,"",R118/R99)</f>
        <v>0.59373174141629081</v>
      </c>
      <c r="S137" s="124">
        <f t="shared" si="30"/>
        <v>0.61290705385945199</v>
      </c>
      <c r="T137" s="124">
        <f t="shared" si="30"/>
        <v>0.63397735282841161</v>
      </c>
      <c r="U137" s="124">
        <f t="shared" si="30"/>
        <v>0.65772941321090805</v>
      </c>
      <c r="V137" s="124">
        <f t="shared" si="30"/>
        <v>0.67894222857135333</v>
      </c>
      <c r="W137" s="124">
        <f t="shared" ref="W137:Y137" si="31">IF(W118=0,"",W118/W99)</f>
        <v>0.6950038520967674</v>
      </c>
      <c r="X137" s="124">
        <f t="shared" si="31"/>
        <v>0.70873626654243504</v>
      </c>
      <c r="Y137" s="124">
        <f t="shared" si="31"/>
        <v>0.72129936373227976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0.45477294615361336</v>
      </c>
      <c r="C138" s="111">
        <f t="shared" si="32"/>
        <v>0.4642551316384263</v>
      </c>
      <c r="D138" s="111">
        <f t="shared" si="32"/>
        <v>0.48543985889221425</v>
      </c>
      <c r="E138" s="111">
        <f t="shared" si="32"/>
        <v>0.49871040773227321</v>
      </c>
      <c r="F138" s="111">
        <f t="shared" si="32"/>
        <v>0.50806667443736442</v>
      </c>
      <c r="G138" s="111">
        <f t="shared" si="32"/>
        <v>0.5145432279931168</v>
      </c>
      <c r="H138" s="111">
        <f t="shared" si="32"/>
        <v>0.51960959189971068</v>
      </c>
      <c r="I138" s="111">
        <f t="shared" si="32"/>
        <v>0.52372812724104667</v>
      </c>
      <c r="J138" s="111">
        <f t="shared" si="32"/>
        <v>0.52746905027104007</v>
      </c>
      <c r="K138" s="111">
        <f t="shared" si="32"/>
        <v>0.53128213185763384</v>
      </c>
      <c r="L138" s="111">
        <f t="shared" si="32"/>
        <v>0.53395023727559798</v>
      </c>
      <c r="M138" s="111">
        <f t="shared" si="32"/>
        <v>0.53692066415638273</v>
      </c>
      <c r="N138" s="111">
        <f t="shared" si="32"/>
        <v>0.53977862541330957</v>
      </c>
      <c r="O138" s="111">
        <f t="shared" si="32"/>
        <v>0.54764410375234018</v>
      </c>
      <c r="P138" s="111">
        <f t="shared" si="32"/>
        <v>0.5576499958569554</v>
      </c>
      <c r="Q138" s="111">
        <f t="shared" si="32"/>
        <v>0.57458798172806747</v>
      </c>
      <c r="R138" s="111">
        <f t="shared" ref="R138:V138" si="33">IF(R119=0,"",R119/R100)</f>
        <v>0.58891282533319511</v>
      </c>
      <c r="S138" s="111">
        <f t="shared" si="33"/>
        <v>0.60818895635248327</v>
      </c>
      <c r="T138" s="111">
        <f t="shared" si="33"/>
        <v>0.62937907399220472</v>
      </c>
      <c r="U138" s="111">
        <f t="shared" si="33"/>
        <v>0.65327961624518527</v>
      </c>
      <c r="V138" s="111">
        <f t="shared" si="33"/>
        <v>0.67464034334097955</v>
      </c>
      <c r="W138" s="111">
        <f t="shared" ref="W138:Y138" si="34">IF(W119=0,"",W119/W100)</f>
        <v>0.69082331340602332</v>
      </c>
      <c r="X138" s="111">
        <f t="shared" si="34"/>
        <v>0.70466402263843742</v>
      </c>
      <c r="Y138" s="111">
        <f t="shared" si="34"/>
        <v>0.71732866720631638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1.7095301171197881</v>
      </c>
      <c r="C140" s="124">
        <f t="shared" si="38"/>
        <v>1.8151118031586375</v>
      </c>
      <c r="D140" s="124">
        <f t="shared" si="38"/>
        <v>1.9808027332338565</v>
      </c>
      <c r="E140" s="124">
        <f t="shared" si="38"/>
        <v>2.2293575227358842</v>
      </c>
      <c r="F140" s="124">
        <f t="shared" si="38"/>
        <v>2.4019882071512106</v>
      </c>
      <c r="G140" s="124">
        <f t="shared" si="38"/>
        <v>2.5057729201040035</v>
      </c>
      <c r="H140" s="124">
        <f t="shared" si="38"/>
        <v>2.586800623771889</v>
      </c>
      <c r="I140" s="124">
        <f t="shared" si="38"/>
        <v>2.6431307038232648</v>
      </c>
      <c r="J140" s="124">
        <f t="shared" si="38"/>
        <v>2.6932073825172798</v>
      </c>
      <c r="K140" s="124">
        <f t="shared" si="38"/>
        <v>2.7603133201619654</v>
      </c>
      <c r="L140" s="124">
        <f t="shared" si="38"/>
        <v>2.8318981458536623</v>
      </c>
      <c r="M140" s="124">
        <f t="shared" si="38"/>
        <v>2.8927125287784672</v>
      </c>
      <c r="N140" s="124">
        <f t="shared" si="38"/>
        <v>2.9660932012902426</v>
      </c>
      <c r="O140" s="124">
        <f t="shared" si="38"/>
        <v>3.0631248593385423</v>
      </c>
      <c r="P140" s="124">
        <f t="shared" si="38"/>
        <v>3.1879988454689698</v>
      </c>
      <c r="Q140" s="124">
        <f t="shared" si="38"/>
        <v>3.3535573898595121</v>
      </c>
      <c r="R140" s="124">
        <f t="shared" ref="R140:V140" si="39">IF(R121=0,"",R121/R102)</f>
        <v>3.509820782765535</v>
      </c>
      <c r="S140" s="124">
        <f t="shared" si="39"/>
        <v>3.6216655644108893</v>
      </c>
      <c r="T140" s="124">
        <f t="shared" si="39"/>
        <v>3.6999437810811417</v>
      </c>
      <c r="U140" s="124">
        <f t="shared" si="39"/>
        <v>3.7425039152619206</v>
      </c>
      <c r="V140" s="124">
        <f t="shared" si="39"/>
        <v>3.7685795985526727</v>
      </c>
      <c r="W140" s="124">
        <f t="shared" ref="W140:Y140" si="40">IF(W121=0,"",W121/W102)</f>
        <v>3.7880032017714313</v>
      </c>
      <c r="X140" s="124">
        <f t="shared" si="40"/>
        <v>3.8052648805131808</v>
      </c>
      <c r="Y140" s="124">
        <f t="shared" si="40"/>
        <v>3.8370098785139297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1.7095301171197881</v>
      </c>
      <c r="C141" s="111">
        <f t="shared" si="41"/>
        <v>1.8151118031586375</v>
      </c>
      <c r="D141" s="111">
        <f t="shared" si="41"/>
        <v>1.9808027332338565</v>
      </c>
      <c r="E141" s="111">
        <f t="shared" si="41"/>
        <v>2.2293575227358842</v>
      </c>
      <c r="F141" s="111">
        <f t="shared" si="41"/>
        <v>2.4019882071512106</v>
      </c>
      <c r="G141" s="111">
        <f t="shared" si="41"/>
        <v>2.5057729201040035</v>
      </c>
      <c r="H141" s="111">
        <f t="shared" si="41"/>
        <v>2.586800623771889</v>
      </c>
      <c r="I141" s="111">
        <f t="shared" si="41"/>
        <v>2.6431307038232648</v>
      </c>
      <c r="J141" s="111">
        <f t="shared" si="41"/>
        <v>2.6932073825172798</v>
      </c>
      <c r="K141" s="111">
        <f t="shared" si="41"/>
        <v>2.7603133201619654</v>
      </c>
      <c r="L141" s="111">
        <f t="shared" si="41"/>
        <v>2.8318981458536623</v>
      </c>
      <c r="M141" s="111">
        <f t="shared" si="41"/>
        <v>2.8927125287784672</v>
      </c>
      <c r="N141" s="111">
        <f t="shared" si="41"/>
        <v>2.9660932012902426</v>
      </c>
      <c r="O141" s="111">
        <f t="shared" si="41"/>
        <v>3.0631248593385423</v>
      </c>
      <c r="P141" s="111">
        <f t="shared" si="41"/>
        <v>3.1879988454689698</v>
      </c>
      <c r="Q141" s="111">
        <f t="shared" si="41"/>
        <v>3.3535573898595121</v>
      </c>
      <c r="R141" s="111">
        <f t="shared" ref="R141:V141" si="42">IF(R122=0,"",R122/R103)</f>
        <v>3.509820782765535</v>
      </c>
      <c r="S141" s="111">
        <f t="shared" si="42"/>
        <v>3.6216655644108893</v>
      </c>
      <c r="T141" s="111">
        <f t="shared" si="42"/>
        <v>3.6999437810811417</v>
      </c>
      <c r="U141" s="111">
        <f t="shared" si="42"/>
        <v>3.7425039152619206</v>
      </c>
      <c r="V141" s="111">
        <f t="shared" si="42"/>
        <v>3.7685795985526727</v>
      </c>
      <c r="W141" s="111">
        <f t="shared" ref="W141:Y141" si="43">IF(W122=0,"",W122/W103)</f>
        <v>3.7880032017714313</v>
      </c>
      <c r="X141" s="111">
        <f t="shared" si="43"/>
        <v>3.8052648805131808</v>
      </c>
      <c r="Y141" s="111">
        <f t="shared" si="43"/>
        <v>3.8370098785139297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0.7085545465848222</v>
      </c>
      <c r="C142" s="124">
        <f t="shared" si="44"/>
        <v>0.72027704316945851</v>
      </c>
      <c r="D142" s="124">
        <f t="shared" si="44"/>
        <v>0.72155047079518975</v>
      </c>
      <c r="E142" s="124">
        <f t="shared" si="44"/>
        <v>0.73596899828529727</v>
      </c>
      <c r="F142" s="124">
        <f t="shared" si="44"/>
        <v>0.72551360866328585</v>
      </c>
      <c r="G142" s="124">
        <f t="shared" si="44"/>
        <v>0.72432862203881054</v>
      </c>
      <c r="H142" s="124">
        <f t="shared" si="44"/>
        <v>0.73164311921779657</v>
      </c>
      <c r="I142" s="124">
        <f t="shared" si="44"/>
        <v>0.7586190768849459</v>
      </c>
      <c r="J142" s="124">
        <f t="shared" si="44"/>
        <v>0.77507332142938168</v>
      </c>
      <c r="K142" s="124">
        <f t="shared" si="44"/>
        <v>0.76915563818430444</v>
      </c>
      <c r="L142" s="124">
        <f t="shared" si="44"/>
        <v>0.77124683382010362</v>
      </c>
      <c r="M142" s="124">
        <f t="shared" si="44"/>
        <v>0.77155323091669881</v>
      </c>
      <c r="N142" s="124">
        <f t="shared" si="44"/>
        <v>0.7782668400531616</v>
      </c>
      <c r="O142" s="124">
        <f t="shared" si="44"/>
        <v>0.77301593944512192</v>
      </c>
      <c r="P142" s="124">
        <f t="shared" si="44"/>
        <v>0.78136606143566034</v>
      </c>
      <c r="Q142" s="124">
        <f t="shared" si="44"/>
        <v>0.79671490459906213</v>
      </c>
      <c r="R142" s="124">
        <f t="shared" ref="R142:V142" si="45">IF(R123=0,"",R123/R104)</f>
        <v>0.80452029822627924</v>
      </c>
      <c r="S142" s="124">
        <f t="shared" si="45"/>
        <v>0.81321905971994501</v>
      </c>
      <c r="T142" s="124">
        <f t="shared" si="45"/>
        <v>0.83076391623665991</v>
      </c>
      <c r="U142" s="124">
        <f t="shared" si="45"/>
        <v>0.84452552300083117</v>
      </c>
      <c r="V142" s="124">
        <f t="shared" si="45"/>
        <v>0.8562364295197078</v>
      </c>
      <c r="W142" s="124">
        <f t="shared" ref="W142:Y142" si="46">IF(W123=0,"",W123/W104)</f>
        <v>0.85987782030177895</v>
      </c>
      <c r="X142" s="124">
        <f t="shared" si="46"/>
        <v>0.86955362378028078</v>
      </c>
      <c r="Y142" s="124">
        <f t="shared" si="46"/>
        <v>0.88370379987549741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0.48662279175047635</v>
      </c>
      <c r="C143" s="111">
        <f t="shared" si="47"/>
        <v>0.49737919740614994</v>
      </c>
      <c r="D143" s="111">
        <f t="shared" si="47"/>
        <v>0.52094844425501541</v>
      </c>
      <c r="E143" s="111">
        <f t="shared" si="47"/>
        <v>0.53597327840848752</v>
      </c>
      <c r="F143" s="111">
        <f t="shared" si="47"/>
        <v>0.54699300808494633</v>
      </c>
      <c r="G143" s="111">
        <f t="shared" si="47"/>
        <v>0.5550462127781316</v>
      </c>
      <c r="H143" s="111">
        <f t="shared" si="47"/>
        <v>0.56141884691989374</v>
      </c>
      <c r="I143" s="111">
        <f t="shared" si="47"/>
        <v>0.56661690342147375</v>
      </c>
      <c r="J143" s="111">
        <f t="shared" si="47"/>
        <v>0.57147332375947046</v>
      </c>
      <c r="K143" s="111">
        <f t="shared" si="47"/>
        <v>0.57616581528282607</v>
      </c>
      <c r="L143" s="111">
        <f t="shared" si="47"/>
        <v>0.58003930716210039</v>
      </c>
      <c r="M143" s="111">
        <f t="shared" si="47"/>
        <v>0.58499729812370638</v>
      </c>
      <c r="N143" s="111">
        <f t="shared" si="47"/>
        <v>0.59187242618864722</v>
      </c>
      <c r="O143" s="111">
        <f t="shared" si="47"/>
        <v>0.60280364978077561</v>
      </c>
      <c r="P143" s="111">
        <f t="shared" si="47"/>
        <v>0.61303136045568252</v>
      </c>
      <c r="Q143" s="111">
        <f t="shared" si="47"/>
        <v>0.62865061774209108</v>
      </c>
      <c r="R143" s="111">
        <f t="shared" ref="R143:V143" si="48">IF(R124=0,"",R124/R105)</f>
        <v>0.64412370984235101</v>
      </c>
      <c r="S143" s="111">
        <f t="shared" si="48"/>
        <v>0.66485994001329551</v>
      </c>
      <c r="T143" s="111">
        <f t="shared" si="48"/>
        <v>0.6823632325698431</v>
      </c>
      <c r="U143" s="111">
        <f t="shared" si="48"/>
        <v>0.69818012095019455</v>
      </c>
      <c r="V143" s="111">
        <f t="shared" si="48"/>
        <v>0.71444074047193484</v>
      </c>
      <c r="W143" s="111">
        <f t="shared" ref="W143:Y143" si="49">IF(W124=0,"",W124/W105)</f>
        <v>0.73220889891780372</v>
      </c>
      <c r="X143" s="111">
        <f t="shared" si="49"/>
        <v>0.74962348368408027</v>
      </c>
      <c r="Y143" s="111">
        <f t="shared" si="49"/>
        <v>0.76542072361727653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0.82720602547481537</v>
      </c>
      <c r="C144" s="111">
        <f t="shared" si="50"/>
        <v>0.83674111498084069</v>
      </c>
      <c r="D144" s="111">
        <f t="shared" si="50"/>
        <v>0.91370170369623349</v>
      </c>
      <c r="E144" s="111">
        <f t="shared" si="50"/>
        <v>0.88253139445056294</v>
      </c>
      <c r="F144" s="111">
        <f t="shared" si="50"/>
        <v>0.90873780083572264</v>
      </c>
      <c r="G144" s="111">
        <f t="shared" si="50"/>
        <v>0.84839633263069725</v>
      </c>
      <c r="H144" s="111">
        <f t="shared" si="50"/>
        <v>0.86251321901577949</v>
      </c>
      <c r="I144" s="111">
        <f t="shared" si="50"/>
        <v>0.86469370706617599</v>
      </c>
      <c r="J144" s="111">
        <f t="shared" si="50"/>
        <v>0.87002822630889642</v>
      </c>
      <c r="K144" s="111">
        <f t="shared" si="50"/>
        <v>0.86907076037986319</v>
      </c>
      <c r="L144" s="111">
        <f t="shared" si="50"/>
        <v>0.87119461417722877</v>
      </c>
      <c r="M144" s="111">
        <f t="shared" si="50"/>
        <v>0.87620846863231783</v>
      </c>
      <c r="N144" s="111">
        <f t="shared" si="50"/>
        <v>0.89804082913377004</v>
      </c>
      <c r="O144" s="111">
        <f t="shared" si="50"/>
        <v>0.89125038126099621</v>
      </c>
      <c r="P144" s="111">
        <f t="shared" si="50"/>
        <v>0.89557363951853586</v>
      </c>
      <c r="Q144" s="111">
        <f t="shared" si="50"/>
        <v>0.90757290331191642</v>
      </c>
      <c r="R144" s="111">
        <f t="shared" ref="R144:V144" si="51">IF(R125=0,"",R125/R106)</f>
        <v>0.90026910154330519</v>
      </c>
      <c r="S144" s="111">
        <f t="shared" si="51"/>
        <v>0.91084020301713464</v>
      </c>
      <c r="T144" s="111">
        <f t="shared" si="51"/>
        <v>0.92544816405734642</v>
      </c>
      <c r="U144" s="111">
        <f t="shared" si="51"/>
        <v>0.93682847560302862</v>
      </c>
      <c r="V144" s="111">
        <f t="shared" si="51"/>
        <v>0.94482587049731159</v>
      </c>
      <c r="W144" s="111">
        <f t="shared" ref="W144:Y144" si="52">IF(W125=0,"",W125/W106)</f>
        <v>0.9376247729131848</v>
      </c>
      <c r="X144" s="111">
        <f t="shared" si="52"/>
        <v>0.94289577870490249</v>
      </c>
      <c r="Y144" s="111">
        <f t="shared" si="52"/>
        <v>0.95582596887017246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0.48662279175047635</v>
      </c>
      <c r="C145" s="112">
        <f t="shared" si="53"/>
        <v>0.49708391217835751</v>
      </c>
      <c r="D145" s="112">
        <f t="shared" si="53"/>
        <v>0.51286381649833968</v>
      </c>
      <c r="E145" s="112">
        <f t="shared" si="53"/>
        <v>0.53463143138027325</v>
      </c>
      <c r="F145" s="112">
        <f t="shared" si="53"/>
        <v>0.54405931847262023</v>
      </c>
      <c r="G145" s="112">
        <f t="shared" si="53"/>
        <v>0.5549532544998621</v>
      </c>
      <c r="H145" s="112">
        <f t="shared" si="53"/>
        <v>0.56369905073325643</v>
      </c>
      <c r="I145" s="112">
        <f t="shared" si="53"/>
        <v>0.56908693743889616</v>
      </c>
      <c r="J145" s="112">
        <f t="shared" si="53"/>
        <v>0.57451133409949462</v>
      </c>
      <c r="K145" s="112">
        <f t="shared" si="53"/>
        <v>0.5801514402820136</v>
      </c>
      <c r="L145" s="112">
        <f t="shared" si="53"/>
        <v>0.58286171260329223</v>
      </c>
      <c r="M145" s="112">
        <f t="shared" si="53"/>
        <v>0.58582006185758895</v>
      </c>
      <c r="N145" s="112">
        <f t="shared" si="53"/>
        <v>0.59492050609928104</v>
      </c>
      <c r="O145" s="112">
        <f t="shared" si="53"/>
        <v>0.60369242073762097</v>
      </c>
      <c r="P145" s="112">
        <f t="shared" si="53"/>
        <v>0.604923253227591</v>
      </c>
      <c r="Q145" s="112">
        <f t="shared" si="53"/>
        <v>0.63115807979046068</v>
      </c>
      <c r="R145" s="112">
        <f t="shared" ref="R145:V145" si="54">IF(R126=0,"",R126/R107)</f>
        <v>0.63279332030717106</v>
      </c>
      <c r="S145" s="112">
        <f t="shared" si="54"/>
        <v>0.66796763897421885</v>
      </c>
      <c r="T145" s="112">
        <f t="shared" si="54"/>
        <v>0.69206149869222866</v>
      </c>
      <c r="U145" s="112">
        <f t="shared" si="54"/>
        <v>0.70806363203956257</v>
      </c>
      <c r="V145" s="112">
        <f t="shared" si="54"/>
        <v>0.72569668241491669</v>
      </c>
      <c r="W145" s="112">
        <f t="shared" ref="W145:Y145" si="55">IF(W126=0,"",W126/W107)</f>
        <v>0.73663313915548612</v>
      </c>
      <c r="X145" s="112">
        <f t="shared" si="55"/>
        <v>0.7584844710273968</v>
      </c>
      <c r="Y145" s="112">
        <f t="shared" si="55"/>
        <v>0.77981704858271617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0.58826224979135289</v>
      </c>
      <c r="C147" s="112">
        <f t="shared" si="59"/>
        <v>0.5929113954278209</v>
      </c>
      <c r="D147" s="112">
        <f t="shared" si="59"/>
        <v>0.60242088631620405</v>
      </c>
      <c r="E147" s="112">
        <f t="shared" si="59"/>
        <v>0.6064817875117432</v>
      </c>
      <c r="F147" s="112">
        <f t="shared" si="59"/>
        <v>0.60985859471025816</v>
      </c>
      <c r="G147" s="112">
        <f t="shared" si="59"/>
        <v>0.61170941598745909</v>
      </c>
      <c r="H147" s="112">
        <f t="shared" si="59"/>
        <v>0.61323959242951387</v>
      </c>
      <c r="I147" s="112">
        <f t="shared" si="59"/>
        <v>0.61354676014224652</v>
      </c>
      <c r="J147" s="112">
        <f t="shared" si="59"/>
        <v>0.61427092476085254</v>
      </c>
      <c r="K147" s="112">
        <f t="shared" si="59"/>
        <v>0.61710917338507587</v>
      </c>
      <c r="L147" s="112">
        <f t="shared" si="59"/>
        <v>0.61925642780745671</v>
      </c>
      <c r="M147" s="112">
        <f t="shared" si="59"/>
        <v>0.62265376615514179</v>
      </c>
      <c r="N147" s="112">
        <f t="shared" si="59"/>
        <v>0.62723748124166079</v>
      </c>
      <c r="O147" s="112">
        <f t="shared" si="59"/>
        <v>0.63573538496435933</v>
      </c>
      <c r="P147" s="112">
        <f t="shared" si="59"/>
        <v>0.64473846939550605</v>
      </c>
      <c r="Q147" s="112">
        <f t="shared" si="59"/>
        <v>0.65024051816463524</v>
      </c>
      <c r="R147" s="112">
        <f t="shared" ref="R147:V147" si="60">IF(R128=0,"",R128/R109)</f>
        <v>0.66256330083359494</v>
      </c>
      <c r="S147" s="112">
        <f t="shared" si="60"/>
        <v>0.67856644073731309</v>
      </c>
      <c r="T147" s="112">
        <f t="shared" si="60"/>
        <v>0.69202251261513181</v>
      </c>
      <c r="U147" s="112">
        <f t="shared" si="60"/>
        <v>0.71247530469111298</v>
      </c>
      <c r="V147" s="112">
        <f t="shared" si="60"/>
        <v>0.72785451123029121</v>
      </c>
      <c r="W147" s="112">
        <f t="shared" ref="W147:Y147" si="61">IF(W128=0,"",W128/W109)</f>
        <v>0.73882168757293842</v>
      </c>
      <c r="X147" s="112">
        <f t="shared" si="61"/>
        <v>0.74344918923987735</v>
      </c>
      <c r="Y147" s="112">
        <f t="shared" si="61"/>
        <v>0.74662519821852413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0.87670846266849733</v>
      </c>
      <c r="C148" s="113">
        <f t="shared" si="62"/>
        <v>0.88016455598720555</v>
      </c>
      <c r="D148" s="113">
        <f t="shared" si="62"/>
        <v>0.88104360711294383</v>
      </c>
      <c r="E148" s="113">
        <f t="shared" si="62"/>
        <v>0.88684798828446232</v>
      </c>
      <c r="F148" s="113">
        <f t="shared" si="62"/>
        <v>0.88587167420538748</v>
      </c>
      <c r="G148" s="113">
        <f t="shared" si="62"/>
        <v>0.873852785033715</v>
      </c>
      <c r="H148" s="113">
        <f t="shared" si="62"/>
        <v>0.88581458053591011</v>
      </c>
      <c r="I148" s="113">
        <f t="shared" si="62"/>
        <v>0.88542142581919869</v>
      </c>
      <c r="J148" s="113">
        <f t="shared" si="62"/>
        <v>0.88787564295036892</v>
      </c>
      <c r="K148" s="113">
        <f t="shared" si="62"/>
        <v>0.88760640044624017</v>
      </c>
      <c r="L148" s="113">
        <f t="shared" si="62"/>
        <v>0.88751037163527713</v>
      </c>
      <c r="M148" s="113">
        <f t="shared" si="62"/>
        <v>0.89050959537639252</v>
      </c>
      <c r="N148" s="113">
        <f t="shared" si="62"/>
        <v>0.90807689358132615</v>
      </c>
      <c r="O148" s="113">
        <f t="shared" si="62"/>
        <v>0.90301843147656891</v>
      </c>
      <c r="P148" s="113">
        <f t="shared" si="62"/>
        <v>0.90864854766270997</v>
      </c>
      <c r="Q148" s="113">
        <f t="shared" si="62"/>
        <v>0.91820699222389202</v>
      </c>
      <c r="R148" s="113">
        <f t="shared" ref="R148:V148" si="63">IF(R129=0,"",R129/R110)</f>
        <v>0.91381661339967302</v>
      </c>
      <c r="S148" s="113">
        <f t="shared" si="63"/>
        <v>0.91817342574731109</v>
      </c>
      <c r="T148" s="113">
        <f t="shared" si="63"/>
        <v>0.92851360171969155</v>
      </c>
      <c r="U148" s="113">
        <f t="shared" si="63"/>
        <v>0.93809592348587001</v>
      </c>
      <c r="V148" s="113">
        <f t="shared" si="63"/>
        <v>0.94475953713710881</v>
      </c>
      <c r="W148" s="113">
        <f t="shared" ref="W148:Y148" si="64">IF(W129=0,"",W129/W110)</f>
        <v>0.9366223172112792</v>
      </c>
      <c r="X148" s="113">
        <f t="shared" si="64"/>
        <v>0.93921947421361784</v>
      </c>
      <c r="Y148" s="113">
        <f t="shared" si="64"/>
        <v>0.95252395131023082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0.58826224979135289</v>
      </c>
      <c r="C149" s="111">
        <f t="shared" si="65"/>
        <v>0.59360299576098341</v>
      </c>
      <c r="D149" s="111">
        <f t="shared" si="65"/>
        <v>0.60145545574674897</v>
      </c>
      <c r="E149" s="111">
        <f t="shared" si="65"/>
        <v>0.6066115289216385</v>
      </c>
      <c r="F149" s="111">
        <f t="shared" si="65"/>
        <v>0.60941070667087893</v>
      </c>
      <c r="G149" s="111">
        <f t="shared" si="65"/>
        <v>0.61166328568867745</v>
      </c>
      <c r="H149" s="111">
        <f t="shared" si="65"/>
        <v>0.61345420823606756</v>
      </c>
      <c r="I149" s="111">
        <f t="shared" si="65"/>
        <v>0.61523500995228964</v>
      </c>
      <c r="J149" s="111">
        <f t="shared" si="65"/>
        <v>0.61673130363918038</v>
      </c>
      <c r="K149" s="111">
        <f t="shared" si="65"/>
        <v>0.6180997813950162</v>
      </c>
      <c r="L149" s="111">
        <f t="shared" si="65"/>
        <v>0.61953441975348489</v>
      </c>
      <c r="M149" s="111">
        <f t="shared" si="65"/>
        <v>0.62149733853791655</v>
      </c>
      <c r="N149" s="111">
        <f t="shared" si="65"/>
        <v>0.62456004681217936</v>
      </c>
      <c r="O149" s="111">
        <f t="shared" si="65"/>
        <v>0.63132830272842633</v>
      </c>
      <c r="P149" s="111">
        <f t="shared" si="65"/>
        <v>0.64237363963209182</v>
      </c>
      <c r="Q149" s="111">
        <f t="shared" si="65"/>
        <v>0.65989379278945504</v>
      </c>
      <c r="R149" s="111">
        <f t="shared" ref="R149:V149" si="66">IF(R130=0,"",R130/R111)</f>
        <v>0.67319822754149783</v>
      </c>
      <c r="S149" s="111">
        <f t="shared" si="66"/>
        <v>0.68653563692436859</v>
      </c>
      <c r="T149" s="111">
        <f t="shared" si="66"/>
        <v>0.69986958084427675</v>
      </c>
      <c r="U149" s="111">
        <f t="shared" si="66"/>
        <v>0.71235214357085497</v>
      </c>
      <c r="V149" s="111">
        <f t="shared" si="66"/>
        <v>0.72452347304835074</v>
      </c>
      <c r="W149" s="111">
        <f t="shared" ref="W149:Y149" si="67">IF(W130=0,"",W130/W111)</f>
        <v>0.73550819359158481</v>
      </c>
      <c r="X149" s="111">
        <f t="shared" si="67"/>
        <v>0.74668167755664994</v>
      </c>
      <c r="Y149" s="111">
        <f t="shared" si="67"/>
        <v>0.75812940467072587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0.73267646249911722</v>
      </c>
      <c r="C151" s="124">
        <f t="shared" si="71"/>
        <v>0.73655228159343522</v>
      </c>
      <c r="D151" s="124">
        <f t="shared" si="71"/>
        <v>0.74316793257048774</v>
      </c>
      <c r="E151" s="124">
        <f t="shared" si="71"/>
        <v>0.74629495012044933</v>
      </c>
      <c r="F151" s="124">
        <f t="shared" si="71"/>
        <v>0.74882148406671523</v>
      </c>
      <c r="G151" s="124">
        <f t="shared" si="71"/>
        <v>0.74984686676109014</v>
      </c>
      <c r="H151" s="124">
        <f t="shared" si="71"/>
        <v>0.7502179454409782</v>
      </c>
      <c r="I151" s="124">
        <f t="shared" si="71"/>
        <v>0.75127321900056032</v>
      </c>
      <c r="J151" s="124">
        <f t="shared" si="71"/>
        <v>0.75260345632762127</v>
      </c>
      <c r="K151" s="124">
        <f t="shared" si="71"/>
        <v>0.75355184685576948</v>
      </c>
      <c r="L151" s="124">
        <f t="shared" si="71"/>
        <v>0.75466132088245363</v>
      </c>
      <c r="M151" s="124">
        <f t="shared" si="71"/>
        <v>0.75628805448761871</v>
      </c>
      <c r="N151" s="124">
        <f t="shared" si="71"/>
        <v>0.75794071506378613</v>
      </c>
      <c r="O151" s="124">
        <f t="shared" si="71"/>
        <v>0.76072971746113061</v>
      </c>
      <c r="P151" s="124">
        <f t="shared" si="71"/>
        <v>0.7654754505752136</v>
      </c>
      <c r="Q151" s="124">
        <f t="shared" si="71"/>
        <v>0.77098601823037716</v>
      </c>
      <c r="R151" s="124">
        <f t="shared" ref="R151:V151" si="72">IF(R132=0,"",R132/R113)</f>
        <v>0.7749742371661853</v>
      </c>
      <c r="S151" s="124">
        <f t="shared" si="72"/>
        <v>0.78446119110015744</v>
      </c>
      <c r="T151" s="124">
        <f t="shared" si="72"/>
        <v>0.79488300808150036</v>
      </c>
      <c r="U151" s="124">
        <f t="shared" si="72"/>
        <v>0.80731947304262375</v>
      </c>
      <c r="V151" s="124">
        <f t="shared" si="72"/>
        <v>0.82227338258828175</v>
      </c>
      <c r="W151" s="124">
        <f t="shared" ref="W151:Y151" si="73">IF(W132=0,"",W132/W113)</f>
        <v>0.83268775290335351</v>
      </c>
      <c r="X151" s="124">
        <f t="shared" si="73"/>
        <v>0.84179476720095603</v>
      </c>
      <c r="Y151" s="124">
        <f t="shared" si="73"/>
        <v>0.8464081716328099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0.57772571901320235</v>
      </c>
      <c r="C152" s="111">
        <f t="shared" si="74"/>
        <v>0.57955437986106506</v>
      </c>
      <c r="D152" s="111">
        <f t="shared" si="74"/>
        <v>0.58254981575917086</v>
      </c>
      <c r="E152" s="111">
        <f t="shared" si="74"/>
        <v>0.58417770663213398</v>
      </c>
      <c r="F152" s="111">
        <f t="shared" si="74"/>
        <v>0.58522773209199452</v>
      </c>
      <c r="G152" s="111">
        <f t="shared" si="74"/>
        <v>0.58595888475819136</v>
      </c>
      <c r="H152" s="111">
        <f t="shared" si="74"/>
        <v>0.58652644512575502</v>
      </c>
      <c r="I152" s="111">
        <f t="shared" si="74"/>
        <v>0.58696963353979581</v>
      </c>
      <c r="J152" s="111">
        <f t="shared" si="74"/>
        <v>0.58737306004042489</v>
      </c>
      <c r="K152" s="111">
        <f t="shared" si="74"/>
        <v>0.5877933661972865</v>
      </c>
      <c r="L152" s="111">
        <f t="shared" si="74"/>
        <v>0.58821716601473906</v>
      </c>
      <c r="M152" s="111">
        <f t="shared" si="74"/>
        <v>0.58867267108104426</v>
      </c>
      <c r="N152" s="111">
        <f t="shared" si="74"/>
        <v>0.58915751117057147</v>
      </c>
      <c r="O152" s="111">
        <f t="shared" si="74"/>
        <v>0.58963881105583715</v>
      </c>
      <c r="P152" s="111">
        <f t="shared" si="74"/>
        <v>0.59014381060034682</v>
      </c>
      <c r="Q152" s="111">
        <f t="shared" si="74"/>
        <v>0.59102442107723685</v>
      </c>
      <c r="R152" s="111">
        <f t="shared" ref="R152:V152" si="75">IF(R133=0,"",R133/R114)</f>
        <v>0.59300236406060614</v>
      </c>
      <c r="S152" s="111">
        <f t="shared" si="75"/>
        <v>0.59568513318643257</v>
      </c>
      <c r="T152" s="111">
        <f t="shared" si="75"/>
        <v>0.59896973026070188</v>
      </c>
      <c r="U152" s="111">
        <f t="shared" si="75"/>
        <v>0.60279366013597568</v>
      </c>
      <c r="V152" s="111">
        <f t="shared" si="75"/>
        <v>0.60657274837922548</v>
      </c>
      <c r="W152" s="111">
        <f t="shared" ref="W152:Y152" si="76">IF(W133=0,"",W133/W114)</f>
        <v>0.61174913882526183</v>
      </c>
      <c r="X152" s="111">
        <f t="shared" si="76"/>
        <v>0.61661309050915303</v>
      </c>
      <c r="Y152" s="111">
        <f t="shared" si="76"/>
        <v>0.62058879675069234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0.73745848172191819</v>
      </c>
      <c r="C153" s="45">
        <f t="shared" si="77"/>
        <v>0.74100572924155916</v>
      </c>
      <c r="D153" s="45">
        <f t="shared" si="77"/>
        <v>0.74698372908849553</v>
      </c>
      <c r="E153" s="45">
        <f t="shared" si="77"/>
        <v>0.75041729096608878</v>
      </c>
      <c r="F153" s="45">
        <f t="shared" si="77"/>
        <v>0.75271654091000428</v>
      </c>
      <c r="G153" s="45">
        <f t="shared" si="77"/>
        <v>0.75434968977227956</v>
      </c>
      <c r="H153" s="45">
        <f t="shared" si="77"/>
        <v>0.7556835769675937</v>
      </c>
      <c r="I153" s="45">
        <f t="shared" si="77"/>
        <v>0.7567817253486756</v>
      </c>
      <c r="J153" s="45">
        <f t="shared" si="77"/>
        <v>0.757853914789967</v>
      </c>
      <c r="K153" s="45">
        <f t="shared" si="77"/>
        <v>0.75908083481815536</v>
      </c>
      <c r="L153" s="45">
        <f t="shared" si="77"/>
        <v>0.76022480891407518</v>
      </c>
      <c r="M153" s="45">
        <f t="shared" si="77"/>
        <v>0.7616988534891983</v>
      </c>
      <c r="N153" s="45">
        <f t="shared" si="77"/>
        <v>0.76363289747118934</v>
      </c>
      <c r="O153" s="45">
        <f t="shared" si="77"/>
        <v>0.76705208011448511</v>
      </c>
      <c r="P153" s="45">
        <f t="shared" si="77"/>
        <v>0.77148195417488807</v>
      </c>
      <c r="Q153" s="45">
        <f t="shared" si="77"/>
        <v>0.77776603506881981</v>
      </c>
      <c r="R153" s="45">
        <f t="shared" ref="R153:V153" si="78">IF(R134=0,"",R134/R115)</f>
        <v>0.78466245695772507</v>
      </c>
      <c r="S153" s="45">
        <f t="shared" si="78"/>
        <v>0.79425984412579798</v>
      </c>
      <c r="T153" s="45">
        <f t="shared" si="78"/>
        <v>0.80543041335991916</v>
      </c>
      <c r="U153" s="45">
        <f t="shared" si="78"/>
        <v>0.81910882350037517</v>
      </c>
      <c r="V153" s="45">
        <f t="shared" si="78"/>
        <v>0.83255657100920921</v>
      </c>
      <c r="W153" s="45">
        <f t="shared" ref="W153:Y153" si="79">IF(W134=0,"",W134/W115)</f>
        <v>0.84422730568394122</v>
      </c>
      <c r="X153" s="45">
        <f t="shared" si="79"/>
        <v>0.85479287109195823</v>
      </c>
      <c r="Y153" s="45">
        <f t="shared" si="79"/>
        <v>0.86540390245847876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11.410941960000001</v>
      </c>
      <c r="C155" s="117">
        <f t="shared" si="80"/>
        <v>12.269069999999999</v>
      </c>
      <c r="D155" s="117">
        <f t="shared" si="80"/>
        <v>20.09522196</v>
      </c>
      <c r="E155" s="117">
        <f t="shared" si="80"/>
        <v>43.926299999999991</v>
      </c>
      <c r="F155" s="117">
        <f t="shared" si="80"/>
        <v>81.390283920000016</v>
      </c>
      <c r="G155" s="117">
        <f t="shared" si="80"/>
        <v>171.97095960000001</v>
      </c>
      <c r="H155" s="117">
        <f t="shared" si="80"/>
        <v>327.17802743999994</v>
      </c>
      <c r="I155" s="117">
        <f t="shared" si="80"/>
        <v>414.82341648000016</v>
      </c>
      <c r="J155" s="117">
        <f t="shared" si="80"/>
        <v>487.38279744000027</v>
      </c>
      <c r="K155" s="117">
        <f t="shared" si="80"/>
        <v>601.13050668000028</v>
      </c>
      <c r="L155" s="117">
        <f t="shared" si="80"/>
        <v>598.04718335999996</v>
      </c>
      <c r="M155" s="117">
        <f t="shared" si="80"/>
        <v>817.4355235200004</v>
      </c>
      <c r="N155" s="117">
        <f t="shared" si="80"/>
        <v>728.86737924000067</v>
      </c>
      <c r="O155" s="117">
        <f t="shared" si="80"/>
        <v>545.95139940000001</v>
      </c>
      <c r="P155" s="117">
        <f t="shared" si="80"/>
        <v>543.93038567999997</v>
      </c>
      <c r="Q155" s="117">
        <f t="shared" si="80"/>
        <v>837.22053491999998</v>
      </c>
      <c r="R155" s="117">
        <f t="shared" ref="R155:V155" si="81">R156+R159+R161+R170</f>
        <v>772.95141000000046</v>
      </c>
      <c r="S155" s="117">
        <f t="shared" si="81"/>
        <v>847.12727879999977</v>
      </c>
      <c r="T155" s="117">
        <f t="shared" si="81"/>
        <v>778.2193346399996</v>
      </c>
      <c r="U155" s="117">
        <f t="shared" si="81"/>
        <v>913.29624144000081</v>
      </c>
      <c r="V155" s="117">
        <f t="shared" si="81"/>
        <v>1042.7190760799992</v>
      </c>
      <c r="W155" s="117">
        <f t="shared" ref="W155:Y155" si="82">W156+W159+W161+W170</f>
        <v>1178.4949664399996</v>
      </c>
      <c r="X155" s="117">
        <f t="shared" si="82"/>
        <v>1097.7457035599994</v>
      </c>
      <c r="Y155" s="117">
        <f t="shared" si="82"/>
        <v>860.1292616400001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11.108995523578066</v>
      </c>
      <c r="C156" s="122">
        <f t="shared" si="83"/>
        <v>11.958348635082187</v>
      </c>
      <c r="D156" s="122">
        <f t="shared" si="83"/>
        <v>19.592492337842859</v>
      </c>
      <c r="E156" s="122">
        <f t="shared" si="83"/>
        <v>42.94666009054162</v>
      </c>
      <c r="F156" s="122">
        <f t="shared" si="83"/>
        <v>79.49373299121801</v>
      </c>
      <c r="G156" s="122">
        <f t="shared" si="83"/>
        <v>168.22690744539972</v>
      </c>
      <c r="H156" s="122">
        <f t="shared" si="83"/>
        <v>319.88289702787569</v>
      </c>
      <c r="I156" s="122">
        <f t="shared" si="83"/>
        <v>405.16839982002051</v>
      </c>
      <c r="J156" s="122">
        <f t="shared" si="83"/>
        <v>474.9282599719628</v>
      </c>
      <c r="K156" s="122">
        <f t="shared" si="83"/>
        <v>583.47449325528953</v>
      </c>
      <c r="L156" s="122">
        <f t="shared" si="83"/>
        <v>579.85201529920869</v>
      </c>
      <c r="M156" s="122">
        <f t="shared" si="83"/>
        <v>798.53840409258805</v>
      </c>
      <c r="N156" s="122">
        <f t="shared" si="83"/>
        <v>708.64893980791476</v>
      </c>
      <c r="O156" s="122">
        <f t="shared" si="83"/>
        <v>521.1743710035206</v>
      </c>
      <c r="P156" s="122">
        <f t="shared" si="83"/>
        <v>519.15626474939825</v>
      </c>
      <c r="Q156" s="122">
        <f t="shared" si="83"/>
        <v>807.88079591999997</v>
      </c>
      <c r="R156" s="122">
        <f t="shared" ref="R156:V156" si="84">SUM(R157:R158)</f>
        <v>742.51046023441495</v>
      </c>
      <c r="S156" s="122">
        <f t="shared" si="84"/>
        <v>809.24095400646786</v>
      </c>
      <c r="T156" s="122">
        <f t="shared" si="84"/>
        <v>738.78762696944966</v>
      </c>
      <c r="U156" s="122">
        <f t="shared" si="84"/>
        <v>872.32717895734163</v>
      </c>
      <c r="V156" s="122">
        <f t="shared" si="84"/>
        <v>1001.0268784860421</v>
      </c>
      <c r="W156" s="122">
        <f t="shared" ref="W156:Y156" si="85">SUM(W157:W158)</f>
        <v>1135.4559961879243</v>
      </c>
      <c r="X156" s="122">
        <f t="shared" si="85"/>
        <v>1052.523350426766</v>
      </c>
      <c r="Y156" s="122">
        <f t="shared" si="85"/>
        <v>811.5049973671654</v>
      </c>
      <c r="DA156" s="130" t="s">
        <v>2133</v>
      </c>
    </row>
    <row r="157" spans="1:105" ht="12" customHeight="1" x14ac:dyDescent="0.25">
      <c r="A157" s="97" t="s">
        <v>212</v>
      </c>
      <c r="B157" s="98">
        <v>11.108995523578066</v>
      </c>
      <c r="C157" s="98">
        <v>11.958348635082187</v>
      </c>
      <c r="D157" s="98">
        <v>19.592492337842859</v>
      </c>
      <c r="E157" s="98">
        <v>42.94666009054162</v>
      </c>
      <c r="F157" s="98">
        <v>79.49373299121801</v>
      </c>
      <c r="G157" s="98">
        <v>168.22690744539972</v>
      </c>
      <c r="H157" s="98">
        <v>319.88289702787569</v>
      </c>
      <c r="I157" s="98">
        <v>405.16839982002051</v>
      </c>
      <c r="J157" s="98">
        <v>474.9282599719628</v>
      </c>
      <c r="K157" s="98">
        <v>583.47449325528953</v>
      </c>
      <c r="L157" s="98">
        <v>579.85201529920869</v>
      </c>
      <c r="M157" s="98">
        <v>798.53840409258805</v>
      </c>
      <c r="N157" s="98">
        <v>708.64893980791476</v>
      </c>
      <c r="O157" s="98">
        <v>521.1743710035206</v>
      </c>
      <c r="P157" s="98">
        <v>519.15626474939825</v>
      </c>
      <c r="Q157" s="98">
        <v>807.88079591999997</v>
      </c>
      <c r="R157" s="98">
        <v>742.51046023441495</v>
      </c>
      <c r="S157" s="98">
        <v>809.24095400646786</v>
      </c>
      <c r="T157" s="98">
        <v>738.78762696944966</v>
      </c>
      <c r="U157" s="98">
        <v>872.32717895734163</v>
      </c>
      <c r="V157" s="98">
        <v>1001.0268784860421</v>
      </c>
      <c r="W157" s="98">
        <v>1135.4559961879243</v>
      </c>
      <c r="X157" s="98">
        <v>1052.523350426766</v>
      </c>
      <c r="Y157" s="98">
        <v>811.5049973671654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0.27666993934836243</v>
      </c>
      <c r="C161" s="122">
        <v>0.28429882856619987</v>
      </c>
      <c r="D161" s="122">
        <v>0.45532715428441778</v>
      </c>
      <c r="E161" s="122">
        <v>0.88633304079061515</v>
      </c>
      <c r="F161" s="122">
        <v>1.7135862250574383</v>
      </c>
      <c r="G161" s="122">
        <v>3.3766920743682451</v>
      </c>
      <c r="H161" s="122">
        <v>6.570124137325994</v>
      </c>
      <c r="I161" s="122">
        <v>8.6966081358026806</v>
      </c>
      <c r="J161" s="122">
        <v>11.299406065096912</v>
      </c>
      <c r="K161" s="122">
        <v>16.093136205958679</v>
      </c>
      <c r="L161" s="122">
        <v>16.563021972246542</v>
      </c>
      <c r="M161" s="122">
        <v>17.301993483697792</v>
      </c>
      <c r="N161" s="122">
        <v>18.469244905488367</v>
      </c>
      <c r="O161" s="122">
        <v>22.621795473774913</v>
      </c>
      <c r="P161" s="122">
        <v>22.611089223061978</v>
      </c>
      <c r="Q161" s="122">
        <v>26.709210000000002</v>
      </c>
      <c r="R161" s="122">
        <v>26.29067176558554</v>
      </c>
      <c r="S161" s="122">
        <v>33.501068699999941</v>
      </c>
      <c r="T161" s="122">
        <v>34.470952970549945</v>
      </c>
      <c r="U161" s="122">
        <v>34.86196038265922</v>
      </c>
      <c r="V161" s="122">
        <v>35.456803266938422</v>
      </c>
      <c r="W161" s="122">
        <v>36.368152264884088</v>
      </c>
      <c r="X161" s="122">
        <v>37.779284202584158</v>
      </c>
      <c r="Y161" s="122">
        <v>39.999306151433167</v>
      </c>
      <c r="DA161" s="130" t="s">
        <v>2138</v>
      </c>
    </row>
    <row r="162" spans="1:105" ht="12" customHeight="1" x14ac:dyDescent="0.25">
      <c r="A162" s="97" t="s">
        <v>134</v>
      </c>
      <c r="B162" s="98">
        <v>0.27599631257965646</v>
      </c>
      <c r="C162" s="98">
        <v>0.28366317176808575</v>
      </c>
      <c r="D162" s="98">
        <v>0.45490119583209243</v>
      </c>
      <c r="E162" s="98">
        <v>0.88492730431746958</v>
      </c>
      <c r="F162" s="98">
        <v>1.7116945900427258</v>
      </c>
      <c r="G162" s="98">
        <v>3.3689890954416977</v>
      </c>
      <c r="H162" s="98">
        <v>6.552734048525104</v>
      </c>
      <c r="I162" s="98">
        <v>8.6710202347699461</v>
      </c>
      <c r="J162" s="98">
        <v>11.263522009177036</v>
      </c>
      <c r="K162" s="98">
        <v>16.03448890863362</v>
      </c>
      <c r="L162" s="98">
        <v>16.504015357086555</v>
      </c>
      <c r="M162" s="98">
        <v>17.245514641886651</v>
      </c>
      <c r="N162" s="98">
        <v>18.415896020012831</v>
      </c>
      <c r="O162" s="98">
        <v>22.548936247032838</v>
      </c>
      <c r="P162" s="98">
        <v>22.546370822182979</v>
      </c>
      <c r="Q162" s="98">
        <v>26.627042849254149</v>
      </c>
      <c r="R162" s="98">
        <v>26.211035573396988</v>
      </c>
      <c r="S162" s="98">
        <v>33.382355899013042</v>
      </c>
      <c r="T162" s="98">
        <v>34.348146526389996</v>
      </c>
      <c r="U162" s="98">
        <v>34.748981316314683</v>
      </c>
      <c r="V162" s="98">
        <v>35.343795323878844</v>
      </c>
      <c r="W162" s="98">
        <v>36.238076366545542</v>
      </c>
      <c r="X162" s="98">
        <v>37.627157304535473</v>
      </c>
      <c r="Y162" s="98">
        <v>39.817205715892399</v>
      </c>
      <c r="DA162" s="63" t="s">
        <v>2139</v>
      </c>
    </row>
    <row r="163" spans="1:105" ht="12" customHeight="1" x14ac:dyDescent="0.25">
      <c r="A163" s="97" t="s">
        <v>133</v>
      </c>
      <c r="B163" s="98">
        <v>6.7362676870596529E-4</v>
      </c>
      <c r="C163" s="98">
        <v>6.3565679811410623E-4</v>
      </c>
      <c r="D163" s="98">
        <v>4.2595845232533852E-4</v>
      </c>
      <c r="E163" s="98">
        <v>1.4057364731455359E-3</v>
      </c>
      <c r="F163" s="98">
        <v>1.891635014712509E-3</v>
      </c>
      <c r="G163" s="98">
        <v>7.7029789265476451E-3</v>
      </c>
      <c r="H163" s="98">
        <v>1.7390088800889814E-2</v>
      </c>
      <c r="I163" s="98">
        <v>2.5587901032733579E-2</v>
      </c>
      <c r="J163" s="98">
        <v>3.5884055919875299E-2</v>
      </c>
      <c r="K163" s="98">
        <v>5.86472973250588E-2</v>
      </c>
      <c r="L163" s="98">
        <v>5.9006615159986335E-2</v>
      </c>
      <c r="M163" s="98">
        <v>5.6478841811143161E-2</v>
      </c>
      <c r="N163" s="98">
        <v>5.3348885475537004E-2</v>
      </c>
      <c r="O163" s="98">
        <v>7.2859226742075053E-2</v>
      </c>
      <c r="P163" s="98">
        <v>6.4718400878998661E-2</v>
      </c>
      <c r="Q163" s="98">
        <v>8.2167150745854831E-2</v>
      </c>
      <c r="R163" s="98">
        <v>7.9636192188551724E-2</v>
      </c>
      <c r="S163" s="98">
        <v>0.11871280098689885</v>
      </c>
      <c r="T163" s="98">
        <v>0.12280644415994614</v>
      </c>
      <c r="U163" s="98">
        <v>0.11297906634453579</v>
      </c>
      <c r="V163" s="98">
        <v>0.11300794305957934</v>
      </c>
      <c r="W163" s="98">
        <v>0.13007589833854361</v>
      </c>
      <c r="X163" s="98">
        <v>0.15212689804868226</v>
      </c>
      <c r="Y163" s="98">
        <v>0.18210043554077091</v>
      </c>
      <c r="DA163" s="63" t="s">
        <v>2140</v>
      </c>
    </row>
    <row r="164" spans="1:105" ht="12" customHeight="1" x14ac:dyDescent="0.25">
      <c r="A164" s="100" t="s">
        <v>212</v>
      </c>
      <c r="B164" s="101">
        <v>6.7362676870596529E-4</v>
      </c>
      <c r="C164" s="101">
        <v>6.3565679811410623E-4</v>
      </c>
      <c r="D164" s="101">
        <v>4.2595845232533852E-4</v>
      </c>
      <c r="E164" s="101">
        <v>1.4057364731455359E-3</v>
      </c>
      <c r="F164" s="101">
        <v>1.891635014712509E-3</v>
      </c>
      <c r="G164" s="101">
        <v>7.7029789265476451E-3</v>
      </c>
      <c r="H164" s="101">
        <v>1.7390088800889814E-2</v>
      </c>
      <c r="I164" s="101">
        <v>2.5587901032733579E-2</v>
      </c>
      <c r="J164" s="101">
        <v>3.5884055919875299E-2</v>
      </c>
      <c r="K164" s="101">
        <v>5.86472973250588E-2</v>
      </c>
      <c r="L164" s="101">
        <v>5.9006615159986335E-2</v>
      </c>
      <c r="M164" s="101">
        <v>5.6478841811143161E-2</v>
      </c>
      <c r="N164" s="101">
        <v>5.3348885475537004E-2</v>
      </c>
      <c r="O164" s="101">
        <v>7.2859226742075053E-2</v>
      </c>
      <c r="P164" s="101">
        <v>6.4718400878998661E-2</v>
      </c>
      <c r="Q164" s="101">
        <v>8.2167150745854831E-2</v>
      </c>
      <c r="R164" s="101">
        <v>7.9636192188551724E-2</v>
      </c>
      <c r="S164" s="101">
        <v>0.11871280098689885</v>
      </c>
      <c r="T164" s="101">
        <v>0.12280644415994614</v>
      </c>
      <c r="U164" s="101">
        <v>0.11297906634453579</v>
      </c>
      <c r="V164" s="101">
        <v>0.11300794305957934</v>
      </c>
      <c r="W164" s="101">
        <v>0.13007589833854361</v>
      </c>
      <c r="X164" s="101">
        <v>0.15212689804868226</v>
      </c>
      <c r="Y164" s="101">
        <v>0.18210043554077091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2.5276497073571123E-2</v>
      </c>
      <c r="C170" s="122">
        <v>2.6422536351612048E-2</v>
      </c>
      <c r="D170" s="122">
        <v>4.7402467872723029E-2</v>
      </c>
      <c r="E170" s="122">
        <v>9.3306868667753881E-2</v>
      </c>
      <c r="F170" s="122">
        <v>0.18296470372455981</v>
      </c>
      <c r="G170" s="122">
        <v>0.36736008023206862</v>
      </c>
      <c r="H170" s="122">
        <v>0.72500627479824553</v>
      </c>
      <c r="I170" s="122">
        <v>0.95840852417694722</v>
      </c>
      <c r="J170" s="122">
        <v>1.1551314029405955</v>
      </c>
      <c r="K170" s="122">
        <v>1.5628772187520268</v>
      </c>
      <c r="L170" s="122">
        <v>1.6321460885447252</v>
      </c>
      <c r="M170" s="122">
        <v>1.5951259437146208</v>
      </c>
      <c r="N170" s="122">
        <v>1.7491945265974789</v>
      </c>
      <c r="O170" s="122">
        <v>2.1552329227045441</v>
      </c>
      <c r="P170" s="122">
        <v>2.1630317075397829</v>
      </c>
      <c r="Q170" s="122">
        <v>2.630528999999997</v>
      </c>
      <c r="R170" s="122">
        <v>4.150278000000009</v>
      </c>
      <c r="S170" s="122">
        <v>4.3852560935319653</v>
      </c>
      <c r="T170" s="122">
        <v>4.960754699999991</v>
      </c>
      <c r="U170" s="122">
        <v>6.1071021000000085</v>
      </c>
      <c r="V170" s="122">
        <v>6.2353943270188914</v>
      </c>
      <c r="W170" s="122">
        <v>6.6708179871912456</v>
      </c>
      <c r="X170" s="122">
        <v>7.4430689306491011</v>
      </c>
      <c r="Y170" s="122">
        <v>8.6249581214015087</v>
      </c>
      <c r="DA170" s="130" t="s">
        <v>2147</v>
      </c>
    </row>
    <row r="171" spans="1:105" ht="12" customHeight="1" x14ac:dyDescent="0.25">
      <c r="A171" s="97" t="s">
        <v>175</v>
      </c>
      <c r="B171" s="98">
        <v>2.5276497073571123E-2</v>
      </c>
      <c r="C171" s="98">
        <v>2.6422536351612048E-2</v>
      </c>
      <c r="D171" s="98">
        <v>4.7402467872723029E-2</v>
      </c>
      <c r="E171" s="98">
        <v>9.3306868667753881E-2</v>
      </c>
      <c r="F171" s="98">
        <v>0.18296470372455981</v>
      </c>
      <c r="G171" s="98">
        <v>0.36736008023206862</v>
      </c>
      <c r="H171" s="98">
        <v>0.72500627479824553</v>
      </c>
      <c r="I171" s="98">
        <v>0.95840852417694722</v>
      </c>
      <c r="J171" s="98">
        <v>1.1551314029405955</v>
      </c>
      <c r="K171" s="98">
        <v>1.5628772187520268</v>
      </c>
      <c r="L171" s="98">
        <v>1.6321460885447252</v>
      </c>
      <c r="M171" s="98">
        <v>1.5951259437146208</v>
      </c>
      <c r="N171" s="98">
        <v>1.7491945265974789</v>
      </c>
      <c r="O171" s="98">
        <v>2.1552329227045441</v>
      </c>
      <c r="P171" s="98">
        <v>2.1630317075397829</v>
      </c>
      <c r="Q171" s="98">
        <v>2.630528999999997</v>
      </c>
      <c r="R171" s="98">
        <v>4.150278000000009</v>
      </c>
      <c r="S171" s="98">
        <v>4.3852560935319653</v>
      </c>
      <c r="T171" s="98">
        <v>4.960754699999991</v>
      </c>
      <c r="U171" s="98">
        <v>6.1071021000000085</v>
      </c>
      <c r="V171" s="98">
        <v>6.2353943270188914</v>
      </c>
      <c r="W171" s="98">
        <v>6.6708179871912456</v>
      </c>
      <c r="X171" s="98">
        <v>7.4430689306491011</v>
      </c>
      <c r="Y171" s="98">
        <v>8.6249581214015087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11086.726633724711</v>
      </c>
      <c r="C174" s="117">
        <f t="shared" si="87"/>
        <v>10308.478041449049</v>
      </c>
      <c r="D174" s="117">
        <f t="shared" si="87"/>
        <v>9175.7800849621672</v>
      </c>
      <c r="E174" s="117">
        <f t="shared" si="87"/>
        <v>10224.721858268169</v>
      </c>
      <c r="F174" s="117">
        <f t="shared" si="87"/>
        <v>9877.6250429193551</v>
      </c>
      <c r="G174" s="117">
        <f t="shared" si="87"/>
        <v>11309.819175340775</v>
      </c>
      <c r="H174" s="117">
        <f t="shared" si="87"/>
        <v>13337.232995484625</v>
      </c>
      <c r="I174" s="117">
        <f t="shared" si="87"/>
        <v>12448.380228113352</v>
      </c>
      <c r="J174" s="117">
        <f t="shared" si="87"/>
        <v>11719.666171598012</v>
      </c>
      <c r="K174" s="117">
        <f t="shared" si="87"/>
        <v>11873.259488209411</v>
      </c>
      <c r="L174" s="117">
        <f t="shared" si="87"/>
        <v>10996.680326092524</v>
      </c>
      <c r="M174" s="117">
        <f t="shared" si="87"/>
        <v>13291.638303198875</v>
      </c>
      <c r="N174" s="117">
        <f t="shared" si="87"/>
        <v>11992.455568200894</v>
      </c>
      <c r="O174" s="117">
        <f t="shared" si="87"/>
        <v>8912.8407644158215</v>
      </c>
      <c r="P174" s="117">
        <f t="shared" si="87"/>
        <v>8391.8166348975064</v>
      </c>
      <c r="Q174" s="117">
        <f t="shared" si="87"/>
        <v>10787.042297434773</v>
      </c>
      <c r="R174" s="117">
        <f t="shared" ref="R174:V174" si="88">R175+R178+R180+R189</f>
        <v>9805.9757306541069</v>
      </c>
      <c r="S174" s="117">
        <f t="shared" si="88"/>
        <v>9766.1159214625422</v>
      </c>
      <c r="T174" s="117">
        <f t="shared" si="88"/>
        <v>8341.1240136882188</v>
      </c>
      <c r="U174" s="117">
        <f t="shared" si="88"/>
        <v>8735.3579426270699</v>
      </c>
      <c r="V174" s="117">
        <f t="shared" si="88"/>
        <v>9052.416758072326</v>
      </c>
      <c r="W174" s="117">
        <f t="shared" ref="W174:Y174" si="89">W175+W178+W180+W189</f>
        <v>9774.2910777585566</v>
      </c>
      <c r="X174" s="117">
        <f t="shared" si="89"/>
        <v>9349.8996435244444</v>
      </c>
      <c r="Y174" s="117">
        <f t="shared" si="89"/>
        <v>7836.6154937434922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8754.9614847697212</v>
      </c>
      <c r="C175" s="122">
        <f t="shared" si="90"/>
        <v>8022.7118616766456</v>
      </c>
      <c r="D175" s="122">
        <f t="shared" si="90"/>
        <v>6906.2033408486386</v>
      </c>
      <c r="E175" s="122">
        <f t="shared" si="90"/>
        <v>7936.4310472215702</v>
      </c>
      <c r="F175" s="122">
        <f t="shared" si="90"/>
        <v>7513.3016353955336</v>
      </c>
      <c r="G175" s="122">
        <f t="shared" si="90"/>
        <v>8933.3804832072401</v>
      </c>
      <c r="H175" s="122">
        <f t="shared" si="90"/>
        <v>10785.723802116152</v>
      </c>
      <c r="I175" s="122">
        <f t="shared" si="90"/>
        <v>9860.2147445005266</v>
      </c>
      <c r="J175" s="122">
        <f t="shared" si="90"/>
        <v>9084.2854192300765</v>
      </c>
      <c r="K175" s="122">
        <f t="shared" si="90"/>
        <v>9174.6138321006692</v>
      </c>
      <c r="L175" s="122">
        <f t="shared" si="90"/>
        <v>8253.7350662087538</v>
      </c>
      <c r="M175" s="122">
        <f t="shared" si="90"/>
        <v>10637.530817808121</v>
      </c>
      <c r="N175" s="122">
        <f t="shared" si="90"/>
        <v>9154.6886415890622</v>
      </c>
      <c r="O175" s="122">
        <f t="shared" si="90"/>
        <v>6252.3696097796565</v>
      </c>
      <c r="P175" s="122">
        <f t="shared" si="90"/>
        <v>5830.4552416427505</v>
      </c>
      <c r="Q175" s="122">
        <f t="shared" si="90"/>
        <v>8164.6305824441588</v>
      </c>
      <c r="R175" s="122">
        <f t="shared" ref="R175:V175" si="91">SUM(R176:R177)</f>
        <v>7025.9822553772947</v>
      </c>
      <c r="S175" s="122">
        <f t="shared" si="91"/>
        <v>6962.728619154811</v>
      </c>
      <c r="T175" s="122">
        <f t="shared" si="91"/>
        <v>5746.6163760268264</v>
      </c>
      <c r="U175" s="122">
        <f t="shared" si="91"/>
        <v>6002.2102284854373</v>
      </c>
      <c r="V175" s="122">
        <f t="shared" si="91"/>
        <v>6274.0897945222887</v>
      </c>
      <c r="W175" s="122">
        <f t="shared" ref="W175:Y175" si="92">SUM(W176:W177)</f>
        <v>6937.0845368998134</v>
      </c>
      <c r="X175" s="122">
        <f t="shared" si="92"/>
        <v>6486.769372253857</v>
      </c>
      <c r="Y175" s="122">
        <f t="shared" si="92"/>
        <v>5081.7545722817522</v>
      </c>
      <c r="DA175" s="130" t="s">
        <v>2301</v>
      </c>
    </row>
    <row r="176" spans="1:105" ht="12" customHeight="1" x14ac:dyDescent="0.25">
      <c r="A176" s="97" t="s">
        <v>212</v>
      </c>
      <c r="B176" s="98">
        <v>8659.6221041804056</v>
      </c>
      <c r="C176" s="98">
        <v>7937.1944721104392</v>
      </c>
      <c r="D176" s="98">
        <v>6827.0053886559353</v>
      </c>
      <c r="E176" s="98">
        <v>7848.287025303277</v>
      </c>
      <c r="F176" s="98">
        <v>7422.8463700816574</v>
      </c>
      <c r="G176" s="98">
        <v>8826.0001625088207</v>
      </c>
      <c r="H176" s="98">
        <v>10658.11855409407</v>
      </c>
      <c r="I176" s="98">
        <v>9749.9145680129204</v>
      </c>
      <c r="J176" s="98">
        <v>8981.6923102753462</v>
      </c>
      <c r="K176" s="98">
        <v>9065.2808528490878</v>
      </c>
      <c r="L176" s="98">
        <v>8160.3552498765439</v>
      </c>
      <c r="M176" s="98">
        <v>10516.869724557733</v>
      </c>
      <c r="N176" s="98">
        <v>9061.7351296583165</v>
      </c>
      <c r="O176" s="98">
        <v>6181.7754220819525</v>
      </c>
      <c r="P176" s="98">
        <v>5761.5221861739192</v>
      </c>
      <c r="Q176" s="98">
        <v>8070.6672288947566</v>
      </c>
      <c r="R176" s="98">
        <v>6943.6210897256915</v>
      </c>
      <c r="S176" s="98">
        <v>6878.885059683098</v>
      </c>
      <c r="T176" s="98">
        <v>5675.3183391180073</v>
      </c>
      <c r="U176" s="98">
        <v>5925.1780777560698</v>
      </c>
      <c r="V176" s="98">
        <v>6191.1341678221397</v>
      </c>
      <c r="W176" s="98">
        <v>6843.2846109514612</v>
      </c>
      <c r="X176" s="98">
        <v>6397.3264697372424</v>
      </c>
      <c r="Y176" s="98">
        <v>5010.3709444248552</v>
      </c>
      <c r="DA176" s="63" t="s">
        <v>2302</v>
      </c>
    </row>
    <row r="177" spans="1:105" ht="12" customHeight="1" x14ac:dyDescent="0.25">
      <c r="A177" s="97" t="s">
        <v>53</v>
      </c>
      <c r="B177" s="98">
        <v>95.339380589315027</v>
      </c>
      <c r="C177" s="98">
        <v>85.517389566206205</v>
      </c>
      <c r="D177" s="98">
        <v>79.19795219270317</v>
      </c>
      <c r="E177" s="98">
        <v>88.144021918293546</v>
      </c>
      <c r="F177" s="98">
        <v>90.455265313876467</v>
      </c>
      <c r="G177" s="98">
        <v>107.38032069841891</v>
      </c>
      <c r="H177" s="98">
        <v>127.60524802208222</v>
      </c>
      <c r="I177" s="98">
        <v>110.30017648760538</v>
      </c>
      <c r="J177" s="98">
        <v>102.59310895473038</v>
      </c>
      <c r="K177" s="98">
        <v>109.33297925158216</v>
      </c>
      <c r="L177" s="98">
        <v>93.379816332210737</v>
      </c>
      <c r="M177" s="98">
        <v>120.66109325038856</v>
      </c>
      <c r="N177" s="98">
        <v>92.95351193074498</v>
      </c>
      <c r="O177" s="98">
        <v>70.594187697703774</v>
      </c>
      <c r="P177" s="98">
        <v>68.933055468831384</v>
      </c>
      <c r="Q177" s="98">
        <v>93.963353549401774</v>
      </c>
      <c r="R177" s="98">
        <v>82.361165651602946</v>
      </c>
      <c r="S177" s="98">
        <v>83.843559471713405</v>
      </c>
      <c r="T177" s="98">
        <v>71.298036908819057</v>
      </c>
      <c r="U177" s="98">
        <v>77.032150729367203</v>
      </c>
      <c r="V177" s="98">
        <v>82.955626700149267</v>
      </c>
      <c r="W177" s="98">
        <v>93.799925948352396</v>
      </c>
      <c r="X177" s="98">
        <v>89.442902516614808</v>
      </c>
      <c r="Y177" s="98">
        <v>71.383627856896624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201.41800581545778</v>
      </c>
      <c r="C178" s="122">
        <f t="shared" si="93"/>
        <v>235.88073812423895</v>
      </c>
      <c r="D178" s="122">
        <f t="shared" si="93"/>
        <v>129.57653332986081</v>
      </c>
      <c r="E178" s="122">
        <f t="shared" si="93"/>
        <v>200.09824806287412</v>
      </c>
      <c r="F178" s="122">
        <f t="shared" si="93"/>
        <v>163.10329471165105</v>
      </c>
      <c r="G178" s="122">
        <f t="shared" si="93"/>
        <v>218.68683578475529</v>
      </c>
      <c r="H178" s="122">
        <f t="shared" si="93"/>
        <v>303.50724621262918</v>
      </c>
      <c r="I178" s="122">
        <f t="shared" si="93"/>
        <v>434.1799116927379</v>
      </c>
      <c r="J178" s="122">
        <f t="shared" si="93"/>
        <v>421.1950084104713</v>
      </c>
      <c r="K178" s="122">
        <f t="shared" si="93"/>
        <v>297.07146845818056</v>
      </c>
      <c r="L178" s="122">
        <f t="shared" si="93"/>
        <v>434.27998357989293</v>
      </c>
      <c r="M178" s="122">
        <f t="shared" si="93"/>
        <v>401.13625420649834</v>
      </c>
      <c r="N178" s="122">
        <f t="shared" si="93"/>
        <v>637.59721832685341</v>
      </c>
      <c r="O178" s="122">
        <f t="shared" si="93"/>
        <v>355.07950627921741</v>
      </c>
      <c r="P178" s="122">
        <f t="shared" si="93"/>
        <v>255.13332037620228</v>
      </c>
      <c r="Q178" s="122">
        <f t="shared" si="93"/>
        <v>314.9624579143736</v>
      </c>
      <c r="R178" s="122">
        <f t="shared" si="93"/>
        <v>404.67828234494328</v>
      </c>
      <c r="S178" s="122">
        <f t="shared" si="93"/>
        <v>423.9717554369098</v>
      </c>
      <c r="T178" s="122">
        <f t="shared" si="93"/>
        <v>310.81144066442891</v>
      </c>
      <c r="U178" s="122">
        <f t="shared" si="93"/>
        <v>449.911566122463</v>
      </c>
      <c r="V178" s="122">
        <f t="shared" si="93"/>
        <v>414.29834073885149</v>
      </c>
      <c r="W178" s="122">
        <f t="shared" si="93"/>
        <v>412.28167085583431</v>
      </c>
      <c r="X178" s="122">
        <f t="shared" si="93"/>
        <v>372.47975559220822</v>
      </c>
      <c r="Y178" s="122">
        <f t="shared" si="93"/>
        <v>446.45794761710056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201.41800581545778</v>
      </c>
      <c r="C179" s="98">
        <f>RES_hhdet_fech!C67</f>
        <v>235.88073812423895</v>
      </c>
      <c r="D179" s="98">
        <f>RES_hhdet_fech!D67</f>
        <v>129.57653332986081</v>
      </c>
      <c r="E179" s="98">
        <f>RES_hhdet_fech!E67</f>
        <v>200.09824806287412</v>
      </c>
      <c r="F179" s="98">
        <f>RES_hhdet_fech!F67</f>
        <v>163.10329471165105</v>
      </c>
      <c r="G179" s="98">
        <f>RES_hhdet_fech!G67</f>
        <v>218.68683578475529</v>
      </c>
      <c r="H179" s="98">
        <f>RES_hhdet_fech!H67</f>
        <v>303.50724621262918</v>
      </c>
      <c r="I179" s="98">
        <f>RES_hhdet_fech!I67</f>
        <v>434.1799116927379</v>
      </c>
      <c r="J179" s="98">
        <f>RES_hhdet_fech!J67</f>
        <v>421.1950084104713</v>
      </c>
      <c r="K179" s="98">
        <f>RES_hhdet_fech!K67</f>
        <v>297.07146845818056</v>
      </c>
      <c r="L179" s="98">
        <f>RES_hhdet_fech!L67</f>
        <v>434.27998357989293</v>
      </c>
      <c r="M179" s="98">
        <f>RES_hhdet_fech!M67</f>
        <v>401.13625420649834</v>
      </c>
      <c r="N179" s="98">
        <f>RES_hhdet_fech!N67</f>
        <v>637.59721832685341</v>
      </c>
      <c r="O179" s="98">
        <f>RES_hhdet_fech!O67</f>
        <v>355.07950627921741</v>
      </c>
      <c r="P179" s="98">
        <f>RES_hhdet_fech!P67</f>
        <v>255.13332037620228</v>
      </c>
      <c r="Q179" s="98">
        <f>RES_hhdet_fech!Q67</f>
        <v>314.9624579143736</v>
      </c>
      <c r="R179" s="98">
        <f>RES_hhdet_fech!R67</f>
        <v>404.67828234494328</v>
      </c>
      <c r="S179" s="98">
        <f>RES_hhdet_fech!S67</f>
        <v>423.9717554369098</v>
      </c>
      <c r="T179" s="98">
        <f>RES_hhdet_fech!T67</f>
        <v>310.81144066442891</v>
      </c>
      <c r="U179" s="98">
        <f>RES_hhdet_fech!U67</f>
        <v>449.911566122463</v>
      </c>
      <c r="V179" s="98">
        <f>RES_hhdet_fech!V67</f>
        <v>414.29834073885149</v>
      </c>
      <c r="W179" s="98">
        <f>RES_hhdet_fech!W67</f>
        <v>412.28167085583431</v>
      </c>
      <c r="X179" s="98">
        <f>RES_hhdet_fech!X67</f>
        <v>372.47975559220822</v>
      </c>
      <c r="Y179" s="98">
        <f>RES_hhdet_fech!Y67</f>
        <v>446.45794761710056</v>
      </c>
      <c r="DA179" s="63" t="s">
        <v>2305</v>
      </c>
    </row>
    <row r="180" spans="1:105" ht="12" customHeight="1" x14ac:dyDescent="0.25">
      <c r="A180" s="121" t="s">
        <v>55</v>
      </c>
      <c r="B180" s="122">
        <v>1472.1989072151632</v>
      </c>
      <c r="C180" s="122">
        <v>1414.0925877226741</v>
      </c>
      <c r="D180" s="122">
        <v>1428.2170688604758</v>
      </c>
      <c r="E180" s="122">
        <v>1400.5707510810455</v>
      </c>
      <c r="F180" s="122">
        <v>1466.5761889549271</v>
      </c>
      <c r="G180" s="122">
        <v>1436.9864613043724</v>
      </c>
      <c r="H180" s="122">
        <v>1500.3813555655672</v>
      </c>
      <c r="I180" s="122">
        <v>1443.0165645245963</v>
      </c>
      <c r="J180" s="122">
        <v>1504.8694465437236</v>
      </c>
      <c r="K180" s="122">
        <v>1649.3207248162444</v>
      </c>
      <c r="L180" s="122">
        <v>1598.5129571351574</v>
      </c>
      <c r="M180" s="122">
        <v>1581.1772788513811</v>
      </c>
      <c r="N180" s="122">
        <v>1514.5651574351264</v>
      </c>
      <c r="O180" s="122">
        <v>1588.0416857248047</v>
      </c>
      <c r="P180" s="122">
        <v>1581.5094040443712</v>
      </c>
      <c r="Q180" s="122">
        <v>1583.6542453434856</v>
      </c>
      <c r="R180" s="122">
        <v>1607.5147876409637</v>
      </c>
      <c r="S180" s="122">
        <v>1623.988169918211</v>
      </c>
      <c r="T180" s="122">
        <v>1537.7455548743094</v>
      </c>
      <c r="U180" s="122">
        <v>1522.1141572689621</v>
      </c>
      <c r="V180" s="122">
        <v>1516.5320365998143</v>
      </c>
      <c r="W180" s="122">
        <v>1614.9592591987532</v>
      </c>
      <c r="X180" s="122">
        <v>1661.6711839285094</v>
      </c>
      <c r="Y180" s="122">
        <v>1622.0968389500579</v>
      </c>
      <c r="DA180" s="130" t="s">
        <v>2306</v>
      </c>
    </row>
    <row r="181" spans="1:105" ht="12" customHeight="1" x14ac:dyDescent="0.25">
      <c r="A181" s="97" t="s">
        <v>134</v>
      </c>
      <c r="B181" s="98">
        <v>2105.6841152366014</v>
      </c>
      <c r="C181" s="98">
        <v>1812.3242019696377</v>
      </c>
      <c r="D181" s="98">
        <v>1491.676916654181</v>
      </c>
      <c r="E181" s="98">
        <v>1513.5391715890137</v>
      </c>
      <c r="F181" s="98">
        <v>1495.0456683810053</v>
      </c>
      <c r="G181" s="98">
        <v>1645.6019630691615</v>
      </c>
      <c r="H181" s="98">
        <v>2027.9831464155504</v>
      </c>
      <c r="I181" s="98">
        <v>1936.3344877464069</v>
      </c>
      <c r="J181" s="98">
        <v>1985.5122545991214</v>
      </c>
      <c r="K181" s="98">
        <v>2340.9122426838071</v>
      </c>
      <c r="L181" s="98">
        <v>2146.7210010672243</v>
      </c>
      <c r="M181" s="98">
        <v>2019.3620564495761</v>
      </c>
      <c r="N181" s="98">
        <v>1948.9571608556141</v>
      </c>
      <c r="O181" s="98">
        <v>2110.4758950093965</v>
      </c>
      <c r="P181" s="98">
        <v>1950.6526818557957</v>
      </c>
      <c r="Q181" s="98">
        <v>2065.1475731166656</v>
      </c>
      <c r="R181" s="98">
        <v>1851.5871986099282</v>
      </c>
      <c r="S181" s="98">
        <v>2055.5372724793842</v>
      </c>
      <c r="T181" s="98">
        <v>1935.5404905009013</v>
      </c>
      <c r="U181" s="98">
        <v>1858.0254529291803</v>
      </c>
      <c r="V181" s="98">
        <v>1847.7873300256808</v>
      </c>
      <c r="W181" s="98">
        <v>1865.3133120061905</v>
      </c>
      <c r="X181" s="98">
        <v>1904.6980966535045</v>
      </c>
      <c r="Y181" s="98">
        <v>1939.9376178243963</v>
      </c>
      <c r="DA181" s="63" t="s">
        <v>2307</v>
      </c>
    </row>
    <row r="182" spans="1:105" ht="12" customHeight="1" x14ac:dyDescent="0.25">
      <c r="A182" s="97" t="s">
        <v>133</v>
      </c>
      <c r="B182" s="98">
        <v>1238.7166572111282</v>
      </c>
      <c r="C182" s="98">
        <v>1077.2922284771812</v>
      </c>
      <c r="D182" s="98">
        <v>850.39756900015777</v>
      </c>
      <c r="E182" s="98">
        <v>919.16299251187161</v>
      </c>
      <c r="F182" s="98">
        <v>899.88301120512813</v>
      </c>
      <c r="G182" s="98">
        <v>1076.6038553516089</v>
      </c>
      <c r="H182" s="98">
        <v>1320.052811054162</v>
      </c>
      <c r="I182" s="98">
        <v>1268.8604012298663</v>
      </c>
      <c r="J182" s="98">
        <v>1304.1881633185462</v>
      </c>
      <c r="K182" s="98">
        <v>1551.9846183599029</v>
      </c>
      <c r="L182" s="98">
        <v>1429.2999616714244</v>
      </c>
      <c r="M182" s="98">
        <v>1348.2147470730722</v>
      </c>
      <c r="N182" s="98">
        <v>1284.5526101469534</v>
      </c>
      <c r="O182" s="98">
        <v>1427.4608324300352</v>
      </c>
      <c r="P182" s="98">
        <v>1335.2048283811728</v>
      </c>
      <c r="Q182" s="98">
        <v>1430.4674073915876</v>
      </c>
      <c r="R182" s="98">
        <v>1324.6935172373471</v>
      </c>
      <c r="S182" s="98">
        <v>1500.3350008607761</v>
      </c>
      <c r="T182" s="98">
        <v>1427.0814979066297</v>
      </c>
      <c r="U182" s="98">
        <v>1384.6982553222795</v>
      </c>
      <c r="V182" s="98">
        <v>1397.2300532428055</v>
      </c>
      <c r="W182" s="98">
        <v>1456.5860337905244</v>
      </c>
      <c r="X182" s="98">
        <v>1514.1599646694085</v>
      </c>
      <c r="Y182" s="98">
        <v>1553.50925478613</v>
      </c>
      <c r="DA182" s="63" t="s">
        <v>2308</v>
      </c>
    </row>
    <row r="183" spans="1:105" ht="12" customHeight="1" x14ac:dyDescent="0.25">
      <c r="A183" s="100" t="s">
        <v>212</v>
      </c>
      <c r="B183" s="101">
        <v>416.93080851775426</v>
      </c>
      <c r="C183" s="101">
        <v>349.71545416810045</v>
      </c>
      <c r="D183" s="101">
        <v>150.65163268728548</v>
      </c>
      <c r="E183" s="101">
        <v>232.01565873531652</v>
      </c>
      <c r="F183" s="101">
        <v>180.12277895018329</v>
      </c>
      <c r="G183" s="101">
        <v>366.74145901642959</v>
      </c>
      <c r="H183" s="101">
        <v>415.97390981161942</v>
      </c>
      <c r="I183" s="101">
        <v>398.4209625035279</v>
      </c>
      <c r="J183" s="101">
        <v>398.38346446833691</v>
      </c>
      <c r="K183" s="101">
        <v>483.98443029196204</v>
      </c>
      <c r="L183" s="101">
        <v>441.34412635317642</v>
      </c>
      <c r="M183" s="101">
        <v>402.95908319751135</v>
      </c>
      <c r="N183" s="101">
        <v>323.32399204768183</v>
      </c>
      <c r="O183" s="101">
        <v>391.70540614074918</v>
      </c>
      <c r="P183" s="101">
        <v>352.9202411030418</v>
      </c>
      <c r="Q183" s="101">
        <v>358.45694897430218</v>
      </c>
      <c r="R183" s="101">
        <v>359.77797235157368</v>
      </c>
      <c r="S183" s="101">
        <v>402.881103726655</v>
      </c>
      <c r="T183" s="101">
        <v>345.49608203229411</v>
      </c>
      <c r="U183" s="101">
        <v>299.63207472112282</v>
      </c>
      <c r="V183" s="101">
        <v>281.04272518962421</v>
      </c>
      <c r="W183" s="101">
        <v>344.97462717151137</v>
      </c>
      <c r="X183" s="101">
        <v>358.00979782325754</v>
      </c>
      <c r="Y183" s="101">
        <v>311.67157011780722</v>
      </c>
      <c r="DA183" s="131" t="s">
        <v>2309</v>
      </c>
    </row>
    <row r="184" spans="1:105" ht="12" customHeight="1" x14ac:dyDescent="0.25">
      <c r="A184" s="103" t="s">
        <v>52</v>
      </c>
      <c r="B184" s="104">
        <v>821.78584869337396</v>
      </c>
      <c r="C184" s="104">
        <v>727.57677430908075</v>
      </c>
      <c r="D184" s="104">
        <v>699.74593631287223</v>
      </c>
      <c r="E184" s="104">
        <v>687.14733377655512</v>
      </c>
      <c r="F184" s="104">
        <v>719.76023225494509</v>
      </c>
      <c r="G184" s="104">
        <v>709.86239633517914</v>
      </c>
      <c r="H184" s="104">
        <v>904.07890124254266</v>
      </c>
      <c r="I184" s="104">
        <v>870.43943872633827</v>
      </c>
      <c r="J184" s="104">
        <v>905.80469885020921</v>
      </c>
      <c r="K184" s="104">
        <v>1068.0001880679411</v>
      </c>
      <c r="L184" s="104">
        <v>987.95583531824786</v>
      </c>
      <c r="M184" s="104">
        <v>945.25566387556091</v>
      </c>
      <c r="N184" s="104">
        <v>961.22861809927144</v>
      </c>
      <c r="O184" s="104">
        <v>1035.7554262892861</v>
      </c>
      <c r="P184" s="104">
        <v>982.28458727813097</v>
      </c>
      <c r="Q184" s="104">
        <v>1072.0104584172855</v>
      </c>
      <c r="R184" s="104">
        <v>964.91554488577344</v>
      </c>
      <c r="S184" s="104">
        <v>1097.4538971341212</v>
      </c>
      <c r="T184" s="104">
        <v>1081.5854158743352</v>
      </c>
      <c r="U184" s="104">
        <v>1085.0661806011567</v>
      </c>
      <c r="V184" s="104">
        <v>1116.1873280531815</v>
      </c>
      <c r="W184" s="104">
        <v>1111.611406619013</v>
      </c>
      <c r="X184" s="104">
        <v>1156.1501668461508</v>
      </c>
      <c r="Y184" s="104">
        <v>1241.8376846683227</v>
      </c>
      <c r="DA184" s="132" t="s">
        <v>2310</v>
      </c>
    </row>
    <row r="185" spans="1:105" ht="12" customHeight="1" x14ac:dyDescent="0.25">
      <c r="A185" s="106" t="s">
        <v>122</v>
      </c>
      <c r="B185" s="101">
        <v>1776.8653014033139</v>
      </c>
      <c r="C185" s="101">
        <v>1740.7940184558956</v>
      </c>
      <c r="D185" s="101">
        <v>1761.2976690186983</v>
      </c>
      <c r="E185" s="101">
        <v>1743.4517221532401</v>
      </c>
      <c r="F185" s="101">
        <v>1793.790502609276</v>
      </c>
      <c r="G185" s="101">
        <v>1727.1288722011566</v>
      </c>
      <c r="H185" s="101">
        <v>1782.0067399772718</v>
      </c>
      <c r="I185" s="101">
        <v>1783.4833019999512</v>
      </c>
      <c r="J185" s="101">
        <v>1904.3629149902029</v>
      </c>
      <c r="K185" s="101">
        <v>2038.896310600381</v>
      </c>
      <c r="L185" s="101">
        <v>1987.7702892450338</v>
      </c>
      <c r="M185" s="101">
        <v>1967.7360134805465</v>
      </c>
      <c r="N185" s="101">
        <v>1886.8261478200964</v>
      </c>
      <c r="O185" s="101">
        <v>1923.1190205252371</v>
      </c>
      <c r="P185" s="101">
        <v>1927.4674658195675</v>
      </c>
      <c r="Q185" s="101">
        <v>1929.8713040675011</v>
      </c>
      <c r="R185" s="101">
        <v>1971.6945129338862</v>
      </c>
      <c r="S185" s="101">
        <v>1930.9988425593735</v>
      </c>
      <c r="T185" s="101">
        <v>1830.4717192007631</v>
      </c>
      <c r="U185" s="101">
        <v>1799.790579164335</v>
      </c>
      <c r="V185" s="101">
        <v>1780.7027011371101</v>
      </c>
      <c r="W185" s="101">
        <v>1885.0144997812408</v>
      </c>
      <c r="X185" s="101">
        <v>1943.9046019622283</v>
      </c>
      <c r="Y185" s="101">
        <v>1899.6717891137826</v>
      </c>
      <c r="DA185" s="131" t="s">
        <v>2311</v>
      </c>
    </row>
    <row r="186" spans="1:105" ht="12" customHeight="1" x14ac:dyDescent="0.25">
      <c r="A186" s="107" t="s">
        <v>121</v>
      </c>
      <c r="B186" s="104">
        <v>1192.2581157687989</v>
      </c>
      <c r="C186" s="104">
        <v>1172.9344502021449</v>
      </c>
      <c r="D186" s="104">
        <v>1204.1812403468234</v>
      </c>
      <c r="E186" s="104">
        <v>1192.238133162826</v>
      </c>
      <c r="F186" s="104">
        <v>1234.5926749287912</v>
      </c>
      <c r="G186" s="104">
        <v>1208.7594508003262</v>
      </c>
      <c r="H186" s="104">
        <v>1233.5776786507488</v>
      </c>
      <c r="I186" s="104">
        <v>1236.0808247719469</v>
      </c>
      <c r="J186" s="104">
        <v>1318.1983646547767</v>
      </c>
      <c r="K186" s="104">
        <v>1418.470886716962</v>
      </c>
      <c r="L186" s="104">
        <v>1387.5262528821172</v>
      </c>
      <c r="M186" s="104">
        <v>1375.4581568472138</v>
      </c>
      <c r="N186" s="104">
        <v>1301.4686078584755</v>
      </c>
      <c r="O186" s="104">
        <v>1351.4033638608917</v>
      </c>
      <c r="P186" s="104">
        <v>1366.1159786875703</v>
      </c>
      <c r="Q186" s="104">
        <v>1368.6101187267175</v>
      </c>
      <c r="R186" s="104">
        <v>1433.3072401941174</v>
      </c>
      <c r="S186" s="104">
        <v>1431.1773656817127</v>
      </c>
      <c r="T186" s="104">
        <v>1369.5509390091104</v>
      </c>
      <c r="U186" s="104">
        <v>1368.9026373013326</v>
      </c>
      <c r="V186" s="104">
        <v>1371.097652867378</v>
      </c>
      <c r="W186" s="104">
        <v>1485.6294859857767</v>
      </c>
      <c r="X186" s="104">
        <v>1541.5866891210344</v>
      </c>
      <c r="Y186" s="104">
        <v>1498.6697117988822</v>
      </c>
      <c r="DA186" s="132" t="s">
        <v>2312</v>
      </c>
    </row>
    <row r="187" spans="1:105" ht="12" customHeight="1" x14ac:dyDescent="0.25">
      <c r="A187" s="108" t="s">
        <v>53</v>
      </c>
      <c r="B187" s="98">
        <v>357.01204447395588</v>
      </c>
      <c r="C187" s="98">
        <v>345.86652748849787</v>
      </c>
      <c r="D187" s="98">
        <v>359.42044320871611</v>
      </c>
      <c r="E187" s="98">
        <v>342.92856331440004</v>
      </c>
      <c r="F187" s="98">
        <v>360.74208237240998</v>
      </c>
      <c r="G187" s="98">
        <v>392.65316068054148</v>
      </c>
      <c r="H187" s="98">
        <v>364.39818432765782</v>
      </c>
      <c r="I187" s="98">
        <v>368.09060631279579</v>
      </c>
      <c r="J187" s="98">
        <v>385.63583591404773</v>
      </c>
      <c r="K187" s="98">
        <v>417.4573384710082</v>
      </c>
      <c r="L187" s="98">
        <v>410.24029672244092</v>
      </c>
      <c r="M187" s="98">
        <v>397.88219600439737</v>
      </c>
      <c r="N187" s="98">
        <v>318.65291992748683</v>
      </c>
      <c r="O187" s="98">
        <v>355.49574026163197</v>
      </c>
      <c r="P187" s="98">
        <v>348.95827753273926</v>
      </c>
      <c r="Q187" s="98">
        <v>329.14053231076639</v>
      </c>
      <c r="R187" s="98">
        <v>377.98837830472024</v>
      </c>
      <c r="S187" s="98">
        <v>373.59379494589325</v>
      </c>
      <c r="T187" s="98">
        <v>326.20573471554025</v>
      </c>
      <c r="U187" s="98">
        <v>294.59859236173287</v>
      </c>
      <c r="V187" s="98">
        <v>274.9420061764875</v>
      </c>
      <c r="W187" s="98">
        <v>355.98741444181462</v>
      </c>
      <c r="X187" s="98">
        <v>369.8842176369543</v>
      </c>
      <c r="Y187" s="98">
        <v>294.16935163360347</v>
      </c>
      <c r="DA187" s="63" t="s">
        <v>2313</v>
      </c>
    </row>
    <row r="188" spans="1:105" ht="12" customHeight="1" x14ac:dyDescent="0.25">
      <c r="A188" s="108" t="s">
        <v>52</v>
      </c>
      <c r="B188" s="98">
        <v>835.24607129484343</v>
      </c>
      <c r="C188" s="98">
        <v>827.06792271364725</v>
      </c>
      <c r="D188" s="98">
        <v>844.76079713810714</v>
      </c>
      <c r="E188" s="98">
        <v>849.30956984842578</v>
      </c>
      <c r="F188" s="98">
        <v>873.85059255638157</v>
      </c>
      <c r="G188" s="98">
        <v>816.10629011978472</v>
      </c>
      <c r="H188" s="98">
        <v>869.17949432309081</v>
      </c>
      <c r="I188" s="98">
        <v>867.99021845915092</v>
      </c>
      <c r="J188" s="98">
        <v>932.56252874072914</v>
      </c>
      <c r="K188" s="98">
        <v>1001.0135482459538</v>
      </c>
      <c r="L188" s="98">
        <v>977.28595615967629</v>
      </c>
      <c r="M188" s="98">
        <v>977.57596084281647</v>
      </c>
      <c r="N188" s="98">
        <v>982.81568793098882</v>
      </c>
      <c r="O188" s="98">
        <v>995.90762359925975</v>
      </c>
      <c r="P188" s="98">
        <v>1017.1577011548311</v>
      </c>
      <c r="Q188" s="98">
        <v>1039.4695864159507</v>
      </c>
      <c r="R188" s="98">
        <v>1055.3188618893971</v>
      </c>
      <c r="S188" s="98">
        <v>1057.5835707358194</v>
      </c>
      <c r="T188" s="98">
        <v>1043.3452042935701</v>
      </c>
      <c r="U188" s="98">
        <v>1074.3040449395992</v>
      </c>
      <c r="V188" s="98">
        <v>1096.1556466908903</v>
      </c>
      <c r="W188" s="98">
        <v>1129.6420715439622</v>
      </c>
      <c r="X188" s="98">
        <v>1171.7024714840802</v>
      </c>
      <c r="Y188" s="98">
        <v>1204.5003601652788</v>
      </c>
      <c r="DA188" s="63" t="s">
        <v>2314</v>
      </c>
    </row>
    <row r="189" spans="1:105" ht="12" customHeight="1" x14ac:dyDescent="0.25">
      <c r="A189" s="121" t="s">
        <v>54</v>
      </c>
      <c r="B189" s="122">
        <v>658.14823592436903</v>
      </c>
      <c r="C189" s="122">
        <v>635.792853925489</v>
      </c>
      <c r="D189" s="122">
        <v>711.78314192319215</v>
      </c>
      <c r="E189" s="122">
        <v>687.62181190267734</v>
      </c>
      <c r="F189" s="122">
        <v>734.64392385724375</v>
      </c>
      <c r="G189" s="122">
        <v>720.76539504440791</v>
      </c>
      <c r="H189" s="122">
        <v>747.62059159027524</v>
      </c>
      <c r="I189" s="122">
        <v>710.96900739549221</v>
      </c>
      <c r="J189" s="122">
        <v>709.31629741374002</v>
      </c>
      <c r="K189" s="122">
        <v>752.25346283431873</v>
      </c>
      <c r="L189" s="122">
        <v>710.15231916872153</v>
      </c>
      <c r="M189" s="122">
        <v>671.79395233287505</v>
      </c>
      <c r="N189" s="122">
        <v>685.60455084985267</v>
      </c>
      <c r="O189" s="122">
        <v>717.34996263214225</v>
      </c>
      <c r="P189" s="122">
        <v>724.71866883418181</v>
      </c>
      <c r="Q189" s="122">
        <v>723.79501173275571</v>
      </c>
      <c r="R189" s="122">
        <v>767.80040529090559</v>
      </c>
      <c r="S189" s="122">
        <v>755.42737695260973</v>
      </c>
      <c r="T189" s="122">
        <v>745.95064212265402</v>
      </c>
      <c r="U189" s="122">
        <v>761.12199075020658</v>
      </c>
      <c r="V189" s="122">
        <v>847.49658621137041</v>
      </c>
      <c r="W189" s="122">
        <v>809.96561080415574</v>
      </c>
      <c r="X189" s="122">
        <v>828.97933174986997</v>
      </c>
      <c r="Y189" s="122">
        <v>686.30613489458199</v>
      </c>
      <c r="DA189" s="130" t="s">
        <v>2315</v>
      </c>
    </row>
    <row r="190" spans="1:105" ht="12" customHeight="1" x14ac:dyDescent="0.25">
      <c r="A190" s="97" t="s">
        <v>175</v>
      </c>
      <c r="B190" s="98">
        <v>812.70101941142775</v>
      </c>
      <c r="C190" s="98">
        <v>718.84913429740322</v>
      </c>
      <c r="D190" s="98">
        <v>668.69561308751202</v>
      </c>
      <c r="E190" s="98">
        <v>694.74688405322479</v>
      </c>
      <c r="F190" s="98">
        <v>705.56484043815999</v>
      </c>
      <c r="G190" s="98">
        <v>789.48543903441714</v>
      </c>
      <c r="H190" s="98">
        <v>979.76278269661111</v>
      </c>
      <c r="I190" s="98">
        <v>931.77623493275325</v>
      </c>
      <c r="J190" s="98">
        <v>889.38032760258386</v>
      </c>
      <c r="K190" s="98">
        <v>1005.920748761466</v>
      </c>
      <c r="L190" s="98">
        <v>937.75022449105575</v>
      </c>
      <c r="M190" s="98">
        <v>841.49020808236776</v>
      </c>
      <c r="N190" s="98">
        <v>854.06704591692028</v>
      </c>
      <c r="O190" s="98">
        <v>961.23068808782557</v>
      </c>
      <c r="P190" s="98">
        <v>849.8808595066015</v>
      </c>
      <c r="Q190" s="98">
        <v>854.04235787817083</v>
      </c>
      <c r="R190" s="98">
        <v>1077.6653206775418</v>
      </c>
      <c r="S190" s="98">
        <v>975.49253257070882</v>
      </c>
      <c r="T190" s="98">
        <v>985.87419448346407</v>
      </c>
      <c r="U190" s="98">
        <v>1114.6847046102441</v>
      </c>
      <c r="V190" s="98">
        <v>1100.6524719505808</v>
      </c>
      <c r="W190" s="98">
        <v>1062.9933412750784</v>
      </c>
      <c r="X190" s="98">
        <v>1045.0341334568905</v>
      </c>
      <c r="Y190" s="98">
        <v>1028.3233606826359</v>
      </c>
      <c r="DA190" s="63" t="s">
        <v>2316</v>
      </c>
    </row>
    <row r="191" spans="1:105" ht="12" customHeight="1" x14ac:dyDescent="0.25">
      <c r="A191" s="109" t="s">
        <v>120</v>
      </c>
      <c r="B191" s="33">
        <v>654.3081054537322</v>
      </c>
      <c r="C191" s="33">
        <v>633.71587631794739</v>
      </c>
      <c r="D191" s="33">
        <v>712.87439833572739</v>
      </c>
      <c r="E191" s="33">
        <v>687.44253937221526</v>
      </c>
      <c r="F191" s="33">
        <v>735.365519882022</v>
      </c>
      <c r="G191" s="33">
        <v>719.04577060127065</v>
      </c>
      <c r="H191" s="33">
        <v>741.75237269197874</v>
      </c>
      <c r="I191" s="33">
        <v>705.36495294892393</v>
      </c>
      <c r="J191" s="33">
        <v>704.78208785915888</v>
      </c>
      <c r="K191" s="33">
        <v>745.97870437412371</v>
      </c>
      <c r="L191" s="33">
        <v>704.43750433255855</v>
      </c>
      <c r="M191" s="33">
        <v>667.44896232680617</v>
      </c>
      <c r="N191" s="33">
        <v>681.07395711682511</v>
      </c>
      <c r="O191" s="33">
        <v>710.68679752733283</v>
      </c>
      <c r="P191" s="33">
        <v>721.08068790210552</v>
      </c>
      <c r="Q191" s="33">
        <v>719.66008497220037</v>
      </c>
      <c r="R191" s="33">
        <v>756.22387007039242</v>
      </c>
      <c r="S191" s="33">
        <v>746.68391157639837</v>
      </c>
      <c r="T191" s="33">
        <v>736.30368998051222</v>
      </c>
      <c r="U191" s="33">
        <v>747.45597906732564</v>
      </c>
      <c r="V191" s="33">
        <v>838.30446031109784</v>
      </c>
      <c r="W191" s="33">
        <v>800.01945004932816</v>
      </c>
      <c r="X191" s="33">
        <v>819.20308885232896</v>
      </c>
      <c r="Y191" s="33">
        <v>667.62740928588153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5903.1743350377355</v>
      </c>
      <c r="C193" s="117">
        <f t="shared" si="94"/>
        <v>5685.383670995061</v>
      </c>
      <c r="D193" s="117">
        <f t="shared" si="94"/>
        <v>5209.46914055657</v>
      </c>
      <c r="E193" s="117">
        <f t="shared" si="94"/>
        <v>5992.2023174288852</v>
      </c>
      <c r="F193" s="117">
        <f t="shared" si="94"/>
        <v>5867.6664624173354</v>
      </c>
      <c r="G193" s="117">
        <f t="shared" si="94"/>
        <v>6778.0325822250425</v>
      </c>
      <c r="H193" s="117">
        <f t="shared" si="94"/>
        <v>8109.4006933501969</v>
      </c>
      <c r="I193" s="117">
        <f t="shared" si="94"/>
        <v>7993.030798436539</v>
      </c>
      <c r="J193" s="117">
        <f t="shared" si="94"/>
        <v>7674.7413851262099</v>
      </c>
      <c r="K193" s="117">
        <f t="shared" si="94"/>
        <v>7581.011368955712</v>
      </c>
      <c r="L193" s="117">
        <f t="shared" si="94"/>
        <v>7449.2126627607277</v>
      </c>
      <c r="M193" s="117">
        <f t="shared" si="94"/>
        <v>8655.7898182727167</v>
      </c>
      <c r="N193" s="117">
        <f t="shared" si="94"/>
        <v>8573.8406611718383</v>
      </c>
      <c r="O193" s="117">
        <f t="shared" si="94"/>
        <v>6316.9508810100233</v>
      </c>
      <c r="P193" s="117">
        <f t="shared" si="94"/>
        <v>5885.7027332461948</v>
      </c>
      <c r="Q193" s="117">
        <f t="shared" si="94"/>
        <v>7607.2732011735407</v>
      </c>
      <c r="R193" s="117">
        <f t="shared" ref="R193:V193" si="95">R194+R197+R199+R208</f>
        <v>7480.2007350955291</v>
      </c>
      <c r="S193" s="117">
        <f t="shared" si="95"/>
        <v>7716.2509841888705</v>
      </c>
      <c r="T193" s="117">
        <f t="shared" si="95"/>
        <v>6663.6565044027902</v>
      </c>
      <c r="U193" s="117">
        <f t="shared" si="95"/>
        <v>7531.5588685133262</v>
      </c>
      <c r="V193" s="117">
        <f t="shared" si="95"/>
        <v>7816.4446429189275</v>
      </c>
      <c r="W193" s="117">
        <f t="shared" ref="W193:Y193" si="96">W194+W197+W199+W208</f>
        <v>8446.1408567653707</v>
      </c>
      <c r="X193" s="117">
        <f t="shared" si="96"/>
        <v>8157.535502571267</v>
      </c>
      <c r="Y193" s="117">
        <f t="shared" si="96"/>
        <v>7392.8781561410024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4033.5012374843909</v>
      </c>
      <c r="C194" s="122">
        <f t="shared" si="97"/>
        <v>3770.4006540556275</v>
      </c>
      <c r="D194" s="122">
        <f t="shared" si="97"/>
        <v>3393.298484718227</v>
      </c>
      <c r="E194" s="122">
        <f t="shared" si="97"/>
        <v>4002.1664443072009</v>
      </c>
      <c r="F194" s="122">
        <f t="shared" si="97"/>
        <v>3861.7561354207264</v>
      </c>
      <c r="G194" s="122">
        <f t="shared" si="97"/>
        <v>4648.7389345834808</v>
      </c>
      <c r="H194" s="122">
        <f t="shared" si="97"/>
        <v>5665.6658803336368</v>
      </c>
      <c r="I194" s="122">
        <f t="shared" si="97"/>
        <v>5216.6046739532103</v>
      </c>
      <c r="J194" s="122">
        <f t="shared" si="97"/>
        <v>4840.15782168237</v>
      </c>
      <c r="K194" s="122">
        <f t="shared" si="97"/>
        <v>4925.5547166414344</v>
      </c>
      <c r="L194" s="122">
        <f t="shared" si="97"/>
        <v>4450.6034382569642</v>
      </c>
      <c r="M194" s="122">
        <f t="shared" si="97"/>
        <v>5767.3857706060799</v>
      </c>
      <c r="N194" s="122">
        <f t="shared" si="97"/>
        <v>4984.2844440772096</v>
      </c>
      <c r="O194" s="122">
        <f t="shared" si="97"/>
        <v>3456.0070483220197</v>
      </c>
      <c r="P194" s="122">
        <f t="shared" si="97"/>
        <v>3281.8458787184745</v>
      </c>
      <c r="Q194" s="122">
        <f t="shared" si="97"/>
        <v>4731.2717477988963</v>
      </c>
      <c r="R194" s="122">
        <f t="shared" ref="R194:V194" si="98">SUM(R195:R196)</f>
        <v>4171.5486796451187</v>
      </c>
      <c r="S194" s="122">
        <f t="shared" si="98"/>
        <v>4267.5054847890651</v>
      </c>
      <c r="T194" s="122">
        <f t="shared" si="98"/>
        <v>3643.2246377938877</v>
      </c>
      <c r="U194" s="122">
        <f t="shared" si="98"/>
        <v>3947.830211550237</v>
      </c>
      <c r="V194" s="122">
        <f t="shared" si="98"/>
        <v>4259.7445073497474</v>
      </c>
      <c r="W194" s="122">
        <f t="shared" ref="W194:Y194" si="99">SUM(W195:W196)</f>
        <v>4821.3004754662898</v>
      </c>
      <c r="X194" s="122">
        <f t="shared" si="99"/>
        <v>4597.4087068130139</v>
      </c>
      <c r="Y194" s="122">
        <f t="shared" si="99"/>
        <v>3665.4663396304309</v>
      </c>
      <c r="DA194" s="130" t="s">
        <v>2469</v>
      </c>
    </row>
    <row r="195" spans="1:105" ht="12" customHeight="1" x14ac:dyDescent="0.25">
      <c r="A195" s="97" t="s">
        <v>212</v>
      </c>
      <c r="B195" s="98">
        <v>3938.1618568950757</v>
      </c>
      <c r="C195" s="98">
        <v>3684.8832644894214</v>
      </c>
      <c r="D195" s="98">
        <v>3314.1005325255237</v>
      </c>
      <c r="E195" s="98">
        <v>3914.0224223889072</v>
      </c>
      <c r="F195" s="98">
        <v>3771.3008701068497</v>
      </c>
      <c r="G195" s="98">
        <v>4541.3586138850624</v>
      </c>
      <c r="H195" s="98">
        <v>5538.0606323115544</v>
      </c>
      <c r="I195" s="98">
        <v>5106.304497465605</v>
      </c>
      <c r="J195" s="98">
        <v>4737.5647127276397</v>
      </c>
      <c r="K195" s="98">
        <v>4816.221737389852</v>
      </c>
      <c r="L195" s="98">
        <v>4357.2236219247534</v>
      </c>
      <c r="M195" s="98">
        <v>5646.7246773556917</v>
      </c>
      <c r="N195" s="98">
        <v>4891.3309321464649</v>
      </c>
      <c r="O195" s="98">
        <v>3385.4128606243157</v>
      </c>
      <c r="P195" s="98">
        <v>3212.9128232496432</v>
      </c>
      <c r="Q195" s="98">
        <v>4637.3083942494941</v>
      </c>
      <c r="R195" s="98">
        <v>4089.1875139935155</v>
      </c>
      <c r="S195" s="98">
        <v>4183.6619253173521</v>
      </c>
      <c r="T195" s="98">
        <v>3571.9266008850686</v>
      </c>
      <c r="U195" s="98">
        <v>3870.79806082087</v>
      </c>
      <c r="V195" s="98">
        <v>4176.7888806495985</v>
      </c>
      <c r="W195" s="98">
        <v>4727.5005495179375</v>
      </c>
      <c r="X195" s="98">
        <v>4507.9658042963993</v>
      </c>
      <c r="Y195" s="98">
        <v>3594.0827117735344</v>
      </c>
      <c r="DA195" s="63" t="s">
        <v>2470</v>
      </c>
    </row>
    <row r="196" spans="1:105" ht="12" customHeight="1" x14ac:dyDescent="0.25">
      <c r="A196" s="97" t="s">
        <v>53</v>
      </c>
      <c r="B196" s="98">
        <v>95.339380589315027</v>
      </c>
      <c r="C196" s="98">
        <v>85.517389566206205</v>
      </c>
      <c r="D196" s="98">
        <v>79.19795219270317</v>
      </c>
      <c r="E196" s="98">
        <v>88.144021918293546</v>
      </c>
      <c r="F196" s="98">
        <v>90.455265313876467</v>
      </c>
      <c r="G196" s="98">
        <v>107.38032069841891</v>
      </c>
      <c r="H196" s="98">
        <v>127.60524802208222</v>
      </c>
      <c r="I196" s="98">
        <v>110.30017648760538</v>
      </c>
      <c r="J196" s="98">
        <v>102.59310895473038</v>
      </c>
      <c r="K196" s="98">
        <v>109.33297925158216</v>
      </c>
      <c r="L196" s="98">
        <v>93.379816332210737</v>
      </c>
      <c r="M196" s="98">
        <v>120.66109325038856</v>
      </c>
      <c r="N196" s="98">
        <v>92.95351193074498</v>
      </c>
      <c r="O196" s="98">
        <v>70.594187697703774</v>
      </c>
      <c r="P196" s="98">
        <v>68.933055468831384</v>
      </c>
      <c r="Q196" s="98">
        <v>93.963353549401774</v>
      </c>
      <c r="R196" s="98">
        <v>82.361165651602946</v>
      </c>
      <c r="S196" s="98">
        <v>83.843559471713405</v>
      </c>
      <c r="T196" s="98">
        <v>71.298036908819057</v>
      </c>
      <c r="U196" s="98">
        <v>77.032150729367203</v>
      </c>
      <c r="V196" s="98">
        <v>82.955626700149267</v>
      </c>
      <c r="W196" s="98">
        <v>93.799925948352396</v>
      </c>
      <c r="X196" s="98">
        <v>89.442902516614808</v>
      </c>
      <c r="Y196" s="98">
        <v>71.383627856896624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344.33014707173368</v>
      </c>
      <c r="C197" s="122">
        <f t="shared" si="100"/>
        <v>428.14991190707775</v>
      </c>
      <c r="D197" s="122">
        <f t="shared" si="100"/>
        <v>256.66555138275618</v>
      </c>
      <c r="E197" s="122">
        <f t="shared" si="100"/>
        <v>446.0905346052395</v>
      </c>
      <c r="F197" s="122">
        <f t="shared" si="100"/>
        <v>391.77219044489425</v>
      </c>
      <c r="G197" s="122">
        <f t="shared" si="100"/>
        <v>547.97955109267093</v>
      </c>
      <c r="H197" s="122">
        <f t="shared" si="100"/>
        <v>785.11273382211755</v>
      </c>
      <c r="I197" s="122">
        <f t="shared" si="100"/>
        <v>1147.5942555783495</v>
      </c>
      <c r="J197" s="122">
        <f t="shared" si="100"/>
        <v>1134.3655061305089</v>
      </c>
      <c r="K197" s="122">
        <f t="shared" si="100"/>
        <v>820.010331425191</v>
      </c>
      <c r="L197" s="122">
        <f t="shared" si="100"/>
        <v>1229.8366802812575</v>
      </c>
      <c r="M197" s="122">
        <f t="shared" si="100"/>
        <v>1160.3718682904018</v>
      </c>
      <c r="N197" s="122">
        <f t="shared" si="100"/>
        <v>1891.1727744408499</v>
      </c>
      <c r="O197" s="122">
        <f t="shared" si="100"/>
        <v>1087.6528627255268</v>
      </c>
      <c r="P197" s="122">
        <f t="shared" si="100"/>
        <v>813.36473079999769</v>
      </c>
      <c r="Q197" s="122">
        <f t="shared" si="100"/>
        <v>1056.2446782670634</v>
      </c>
      <c r="R197" s="122">
        <f t="shared" si="100"/>
        <v>1420.3482457081407</v>
      </c>
      <c r="S197" s="122">
        <f t="shared" si="100"/>
        <v>1535.4839069486914</v>
      </c>
      <c r="T197" s="122">
        <f t="shared" si="100"/>
        <v>1149.9848569752241</v>
      </c>
      <c r="U197" s="122">
        <f t="shared" si="100"/>
        <v>1683.7957977349404</v>
      </c>
      <c r="V197" s="122">
        <f t="shared" si="100"/>
        <v>1561.3162746226594</v>
      </c>
      <c r="W197" s="122">
        <f t="shared" si="100"/>
        <v>1561.724289233576</v>
      </c>
      <c r="X197" s="122">
        <f t="shared" si="100"/>
        <v>1417.3841326571628</v>
      </c>
      <c r="Y197" s="122">
        <f t="shared" si="100"/>
        <v>1713.0635553478694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344.33014707173368</v>
      </c>
      <c r="C198" s="98">
        <f>RES_hhdet_tesh!C67</f>
        <v>428.14991190707775</v>
      </c>
      <c r="D198" s="98">
        <f>RES_hhdet_tesh!D67</f>
        <v>256.66555138275618</v>
      </c>
      <c r="E198" s="98">
        <f>RES_hhdet_tesh!E67</f>
        <v>446.0905346052395</v>
      </c>
      <c r="F198" s="98">
        <f>RES_hhdet_tesh!F67</f>
        <v>391.77219044489425</v>
      </c>
      <c r="G198" s="98">
        <f>RES_hhdet_tesh!G67</f>
        <v>547.97955109267093</v>
      </c>
      <c r="H198" s="98">
        <f>RES_hhdet_tesh!H67</f>
        <v>785.11273382211755</v>
      </c>
      <c r="I198" s="98">
        <f>RES_hhdet_tesh!I67</f>
        <v>1147.5942555783495</v>
      </c>
      <c r="J198" s="98">
        <f>RES_hhdet_tesh!J67</f>
        <v>1134.3655061305089</v>
      </c>
      <c r="K198" s="98">
        <f>RES_hhdet_tesh!K67</f>
        <v>820.010331425191</v>
      </c>
      <c r="L198" s="98">
        <f>RES_hhdet_tesh!L67</f>
        <v>1229.8366802812575</v>
      </c>
      <c r="M198" s="98">
        <f>RES_hhdet_tesh!M67</f>
        <v>1160.3718682904018</v>
      </c>
      <c r="N198" s="98">
        <f>RES_hhdet_tesh!N67</f>
        <v>1891.1727744408499</v>
      </c>
      <c r="O198" s="98">
        <f>RES_hhdet_tesh!O67</f>
        <v>1087.6528627255268</v>
      </c>
      <c r="P198" s="98">
        <f>RES_hhdet_tesh!P67</f>
        <v>813.36473079999769</v>
      </c>
      <c r="Q198" s="98">
        <f>RES_hhdet_tesh!Q67</f>
        <v>1056.2446782670634</v>
      </c>
      <c r="R198" s="98">
        <f>RES_hhdet_tesh!R67</f>
        <v>1420.3482457081407</v>
      </c>
      <c r="S198" s="98">
        <f>RES_hhdet_tesh!S67</f>
        <v>1535.4839069486914</v>
      </c>
      <c r="T198" s="98">
        <f>RES_hhdet_tesh!T67</f>
        <v>1149.9848569752241</v>
      </c>
      <c r="U198" s="98">
        <f>RES_hhdet_tesh!U67</f>
        <v>1683.7957977349404</v>
      </c>
      <c r="V198" s="98">
        <f>RES_hhdet_tesh!V67</f>
        <v>1561.3162746226594</v>
      </c>
      <c r="W198" s="98">
        <f>RES_hhdet_tesh!W67</f>
        <v>1561.724289233576</v>
      </c>
      <c r="X198" s="98">
        <f>RES_hhdet_tesh!X67</f>
        <v>1417.3841326571628</v>
      </c>
      <c r="Y198" s="98">
        <f>RES_hhdet_tesh!Y67</f>
        <v>1713.0635553478694</v>
      </c>
      <c r="DA198" s="63" t="s">
        <v>2473</v>
      </c>
    </row>
    <row r="199" spans="1:105" ht="12" customHeight="1" x14ac:dyDescent="0.25">
      <c r="A199" s="121" t="s">
        <v>55</v>
      </c>
      <c r="B199" s="122">
        <v>1043.1332291845104</v>
      </c>
      <c r="C199" s="122">
        <v>1018.5384278527357</v>
      </c>
      <c r="D199" s="122">
        <v>1030.5306984340023</v>
      </c>
      <c r="E199" s="122">
        <v>1030.7766527008034</v>
      </c>
      <c r="F199" s="122">
        <v>1064.0209832283381</v>
      </c>
      <c r="G199" s="122">
        <v>1040.8504234050222</v>
      </c>
      <c r="H199" s="122">
        <v>1097.7436950022177</v>
      </c>
      <c r="I199" s="122">
        <v>1094.6998941093352</v>
      </c>
      <c r="J199" s="122">
        <v>1166.3841602502389</v>
      </c>
      <c r="K199" s="122">
        <v>1268.5843346666379</v>
      </c>
      <c r="L199" s="122">
        <v>1232.8480570109014</v>
      </c>
      <c r="M199" s="122">
        <v>1219.9624381498572</v>
      </c>
      <c r="N199" s="122">
        <v>1178.735839131655</v>
      </c>
      <c r="O199" s="122">
        <v>1227.5815355685747</v>
      </c>
      <c r="P199" s="122">
        <v>1235.737774161609</v>
      </c>
      <c r="Q199" s="122">
        <v>1261.720940996735</v>
      </c>
      <c r="R199" s="122">
        <v>1293.278276356062</v>
      </c>
      <c r="S199" s="122">
        <v>1320.6581325372019</v>
      </c>
      <c r="T199" s="122">
        <v>1277.5035193428969</v>
      </c>
      <c r="U199" s="122">
        <v>1285.4642547345395</v>
      </c>
      <c r="V199" s="122">
        <v>1298.5099762704758</v>
      </c>
      <c r="W199" s="122">
        <v>1388.6676476759997</v>
      </c>
      <c r="X199" s="122">
        <v>1444.9121995163048</v>
      </c>
      <c r="Y199" s="122">
        <v>1433.453140346199</v>
      </c>
      <c r="DA199" s="130" t="s">
        <v>2474</v>
      </c>
    </row>
    <row r="200" spans="1:105" ht="12" customHeight="1" x14ac:dyDescent="0.25">
      <c r="A200" s="97" t="s">
        <v>134</v>
      </c>
      <c r="B200" s="98">
        <v>1024.6738827010668</v>
      </c>
      <c r="C200" s="98">
        <v>901.41235701539961</v>
      </c>
      <c r="D200" s="98">
        <v>777.08676906211394</v>
      </c>
      <c r="E200" s="98">
        <v>811.21655179623008</v>
      </c>
      <c r="F200" s="98">
        <v>817.77952737209523</v>
      </c>
      <c r="G200" s="98">
        <v>913.38513734179674</v>
      </c>
      <c r="H200" s="98">
        <v>1138.5479596335965</v>
      </c>
      <c r="I200" s="98">
        <v>1097.1598514350744</v>
      </c>
      <c r="J200" s="98">
        <v>1134.6672875009199</v>
      </c>
      <c r="K200" s="98">
        <v>1348.7536108114648</v>
      </c>
      <c r="L200" s="98">
        <v>1245.1825621293635</v>
      </c>
      <c r="M200" s="98">
        <v>1181.3213469565335</v>
      </c>
      <c r="N200" s="98">
        <v>1153.5340033333498</v>
      </c>
      <c r="O200" s="98">
        <v>1272.202572286013</v>
      </c>
      <c r="P200" s="98">
        <v>1195.811267334584</v>
      </c>
      <c r="Q200" s="98">
        <v>1298.256297568372</v>
      </c>
      <c r="R200" s="98">
        <v>1192.6512154652328</v>
      </c>
      <c r="S200" s="98">
        <v>1366.6443876757364</v>
      </c>
      <c r="T200" s="98">
        <v>1320.7416658680147</v>
      </c>
      <c r="U200" s="98">
        <v>1297.2364354546353</v>
      </c>
      <c r="V200" s="98">
        <v>1320.1345482982067</v>
      </c>
      <c r="W200" s="98">
        <v>1365.7990063207742</v>
      </c>
      <c r="X200" s="98">
        <v>1427.8064225798371</v>
      </c>
      <c r="Y200" s="98">
        <v>1484.8684552075251</v>
      </c>
      <c r="DA200" s="63" t="s">
        <v>2475</v>
      </c>
    </row>
    <row r="201" spans="1:105" ht="12" customHeight="1" x14ac:dyDescent="0.25">
      <c r="A201" s="97" t="s">
        <v>133</v>
      </c>
      <c r="B201" s="98">
        <v>1024.6738827010668</v>
      </c>
      <c r="C201" s="98">
        <v>901.41470041619118</v>
      </c>
      <c r="D201" s="98">
        <v>777.0097076145795</v>
      </c>
      <c r="E201" s="98">
        <v>811.19019750885445</v>
      </c>
      <c r="F201" s="98">
        <v>817.75770861197623</v>
      </c>
      <c r="G201" s="98">
        <v>913.38676257637474</v>
      </c>
      <c r="H201" s="98">
        <v>1138.5629993331538</v>
      </c>
      <c r="I201" s="98">
        <v>1097.1756040889284</v>
      </c>
      <c r="J201" s="98">
        <v>1134.6805145050921</v>
      </c>
      <c r="K201" s="98">
        <v>1348.7844523758927</v>
      </c>
      <c r="L201" s="98">
        <v>1245.1984286518641</v>
      </c>
      <c r="M201" s="98">
        <v>1181.3171789204043</v>
      </c>
      <c r="N201" s="98">
        <v>1153.5806910823183</v>
      </c>
      <c r="O201" s="98">
        <v>1272.2250111384078</v>
      </c>
      <c r="P201" s="98">
        <v>1195.7742476560488</v>
      </c>
      <c r="Q201" s="98">
        <v>1298.2534580194531</v>
      </c>
      <c r="R201" s="98">
        <v>1192.5806425835074</v>
      </c>
      <c r="S201" s="98">
        <v>1366.5654367777424</v>
      </c>
      <c r="T201" s="98">
        <v>1320.689952197898</v>
      </c>
      <c r="U201" s="98">
        <v>1297.2247557037444</v>
      </c>
      <c r="V201" s="98">
        <v>1320.1391013401392</v>
      </c>
      <c r="W201" s="98">
        <v>1365.7311491613571</v>
      </c>
      <c r="X201" s="98">
        <v>1427.6950389707497</v>
      </c>
      <c r="Y201" s="98">
        <v>1484.884488604732</v>
      </c>
      <c r="DA201" s="63" t="s">
        <v>2476</v>
      </c>
    </row>
    <row r="202" spans="1:105" ht="12" customHeight="1" x14ac:dyDescent="0.25">
      <c r="A202" s="100" t="s">
        <v>212</v>
      </c>
      <c r="B202" s="101">
        <v>202.88803400769288</v>
      </c>
      <c r="C202" s="101">
        <v>173.83792610711049</v>
      </c>
      <c r="D202" s="101">
        <v>77.263771301707251</v>
      </c>
      <c r="E202" s="101">
        <v>124.04286373229928</v>
      </c>
      <c r="F202" s="101">
        <v>97.997476357031147</v>
      </c>
      <c r="G202" s="101">
        <v>203.52436624119537</v>
      </c>
      <c r="H202" s="101">
        <v>234.48409809061104</v>
      </c>
      <c r="I202" s="101">
        <v>226.73616536258999</v>
      </c>
      <c r="J202" s="101">
        <v>228.87581565488284</v>
      </c>
      <c r="K202" s="101">
        <v>280.78426430795162</v>
      </c>
      <c r="L202" s="101">
        <v>257.24259333361618</v>
      </c>
      <c r="M202" s="101">
        <v>236.06151504484342</v>
      </c>
      <c r="N202" s="101">
        <v>192.35207298304675</v>
      </c>
      <c r="O202" s="101">
        <v>236.4695848491219</v>
      </c>
      <c r="P202" s="101">
        <v>213.4896603779178</v>
      </c>
      <c r="Q202" s="101">
        <v>226.24299960216766</v>
      </c>
      <c r="R202" s="101">
        <v>227.66509769773393</v>
      </c>
      <c r="S202" s="101">
        <v>269.11153964362114</v>
      </c>
      <c r="T202" s="101">
        <v>239.10453632356266</v>
      </c>
      <c r="U202" s="101">
        <v>212.15857510258786</v>
      </c>
      <c r="V202" s="101">
        <v>203.95177328695743</v>
      </c>
      <c r="W202" s="101">
        <v>254.11974254234386</v>
      </c>
      <c r="X202" s="101">
        <v>271.54487212459878</v>
      </c>
      <c r="Y202" s="101">
        <v>243.04680393640956</v>
      </c>
      <c r="DA202" s="131" t="s">
        <v>2477</v>
      </c>
    </row>
    <row r="203" spans="1:105" ht="12" customHeight="1" x14ac:dyDescent="0.25">
      <c r="A203" s="103" t="s">
        <v>52</v>
      </c>
      <c r="B203" s="104">
        <v>821.78584869337396</v>
      </c>
      <c r="C203" s="104">
        <v>727.57677430908075</v>
      </c>
      <c r="D203" s="104">
        <v>699.74593631287223</v>
      </c>
      <c r="E203" s="104">
        <v>687.14733377655512</v>
      </c>
      <c r="F203" s="104">
        <v>719.76023225494509</v>
      </c>
      <c r="G203" s="104">
        <v>709.86239633517914</v>
      </c>
      <c r="H203" s="104">
        <v>904.07890124254266</v>
      </c>
      <c r="I203" s="104">
        <v>870.43943872633827</v>
      </c>
      <c r="J203" s="104">
        <v>905.80469885020921</v>
      </c>
      <c r="K203" s="104">
        <v>1068.0001880679411</v>
      </c>
      <c r="L203" s="104">
        <v>987.95583531824786</v>
      </c>
      <c r="M203" s="104">
        <v>945.25566387556091</v>
      </c>
      <c r="N203" s="104">
        <v>961.22861809927144</v>
      </c>
      <c r="O203" s="104">
        <v>1035.7554262892861</v>
      </c>
      <c r="P203" s="104">
        <v>982.28458727813097</v>
      </c>
      <c r="Q203" s="104">
        <v>1072.0104584172855</v>
      </c>
      <c r="R203" s="104">
        <v>964.91554488577344</v>
      </c>
      <c r="S203" s="104">
        <v>1097.4538971341212</v>
      </c>
      <c r="T203" s="104">
        <v>1081.5854158743352</v>
      </c>
      <c r="U203" s="104">
        <v>1085.0661806011567</v>
      </c>
      <c r="V203" s="104">
        <v>1116.1873280531815</v>
      </c>
      <c r="W203" s="104">
        <v>1111.611406619013</v>
      </c>
      <c r="X203" s="104">
        <v>1156.1501668461508</v>
      </c>
      <c r="Y203" s="104">
        <v>1241.8376846683227</v>
      </c>
      <c r="DA203" s="132" t="s">
        <v>2478</v>
      </c>
    </row>
    <row r="204" spans="1:105" ht="12" customHeight="1" x14ac:dyDescent="0.25">
      <c r="A204" s="106" t="s">
        <v>122</v>
      </c>
      <c r="B204" s="101">
        <v>1045.2627797797038</v>
      </c>
      <c r="C204" s="101">
        <v>1032.136610635089</v>
      </c>
      <c r="D204" s="101">
        <v>1061.0425028369084</v>
      </c>
      <c r="E204" s="101">
        <v>1057.3717168919238</v>
      </c>
      <c r="F204" s="101">
        <v>1093.9585551259008</v>
      </c>
      <c r="G204" s="101">
        <v>1056.5009937492484</v>
      </c>
      <c r="H204" s="101">
        <v>1092.797086930309</v>
      </c>
      <c r="I204" s="101">
        <v>1094.2504017098659</v>
      </c>
      <c r="J204" s="101">
        <v>1169.7947688713048</v>
      </c>
      <c r="K204" s="101">
        <v>1258.2216168524819</v>
      </c>
      <c r="L204" s="101">
        <v>1230.9395286196745</v>
      </c>
      <c r="M204" s="101">
        <v>1225.2182395927671</v>
      </c>
      <c r="N204" s="101">
        <v>1183.4880804995826</v>
      </c>
      <c r="O204" s="101">
        <v>1222.5948108458933</v>
      </c>
      <c r="P204" s="101">
        <v>1242.7124237221428</v>
      </c>
      <c r="Q204" s="101">
        <v>1254.8805167479125</v>
      </c>
      <c r="R204" s="101">
        <v>1306.3724247249629</v>
      </c>
      <c r="S204" s="101">
        <v>1310.3110116633852</v>
      </c>
      <c r="T204" s="101">
        <v>1266.7276383922519</v>
      </c>
      <c r="U204" s="101">
        <v>1282.3063412703041</v>
      </c>
      <c r="V204" s="101">
        <v>1296.0924941826104</v>
      </c>
      <c r="W204" s="101">
        <v>1392.6895938278349</v>
      </c>
      <c r="X204" s="101">
        <v>1445.194300288485</v>
      </c>
      <c r="Y204" s="101">
        <v>1418.3428260972159</v>
      </c>
      <c r="DA204" s="131" t="s">
        <v>2479</v>
      </c>
    </row>
    <row r="205" spans="1:105" ht="12" customHeight="1" x14ac:dyDescent="0.25">
      <c r="A205" s="107" t="s">
        <v>121</v>
      </c>
      <c r="B205" s="104">
        <v>1045.2627797797031</v>
      </c>
      <c r="C205" s="104">
        <v>1032.375329564268</v>
      </c>
      <c r="D205" s="104">
        <v>1060.936183612904</v>
      </c>
      <c r="E205" s="104">
        <v>1057.3339899514751</v>
      </c>
      <c r="F205" s="104">
        <v>1093.6906799008764</v>
      </c>
      <c r="G205" s="104">
        <v>1056.277812517689</v>
      </c>
      <c r="H205" s="104">
        <v>1092.7210939724746</v>
      </c>
      <c r="I205" s="104">
        <v>1094.4524462973482</v>
      </c>
      <c r="J205" s="104">
        <v>1170.3962205539849</v>
      </c>
      <c r="K205" s="104">
        <v>1259.0438378966292</v>
      </c>
      <c r="L205" s="104">
        <v>1231.4439403491115</v>
      </c>
      <c r="M205" s="104">
        <v>1224.858686711171</v>
      </c>
      <c r="N205" s="104">
        <v>1181.8335705177378</v>
      </c>
      <c r="O205" s="104">
        <v>1220.3421459258213</v>
      </c>
      <c r="P205" s="104">
        <v>1241.3192999732826</v>
      </c>
      <c r="Q205" s="104">
        <v>1256.667380643243</v>
      </c>
      <c r="R205" s="104">
        <v>1309.7799681954198</v>
      </c>
      <c r="S205" s="104">
        <v>1314.0690246999905</v>
      </c>
      <c r="T205" s="104">
        <v>1271.6466751179346</v>
      </c>
      <c r="U205" s="104">
        <v>1284.1619837014364</v>
      </c>
      <c r="V205" s="104">
        <v>1295.3575838927604</v>
      </c>
      <c r="W205" s="104">
        <v>1391.4737316813998</v>
      </c>
      <c r="X205" s="104">
        <v>1447.88823961097</v>
      </c>
      <c r="Y205" s="104">
        <v>1427.518795591636</v>
      </c>
      <c r="DA205" s="132" t="s">
        <v>2480</v>
      </c>
    </row>
    <row r="206" spans="1:105" ht="12" customHeight="1" x14ac:dyDescent="0.25">
      <c r="A206" s="108" t="s">
        <v>53</v>
      </c>
      <c r="B206" s="98">
        <v>210.01670848485983</v>
      </c>
      <c r="C206" s="98">
        <v>205.30740685062082</v>
      </c>
      <c r="D206" s="98">
        <v>216.17538647479685</v>
      </c>
      <c r="E206" s="98">
        <v>208.02442010304912</v>
      </c>
      <c r="F206" s="98">
        <v>219.84008734449483</v>
      </c>
      <c r="G206" s="98">
        <v>240.1715223979042</v>
      </c>
      <c r="H206" s="98">
        <v>223.54159964938387</v>
      </c>
      <c r="I206" s="98">
        <v>226.46222783819726</v>
      </c>
      <c r="J206" s="98">
        <v>237.83369181325568</v>
      </c>
      <c r="K206" s="98">
        <v>258.03028965067546</v>
      </c>
      <c r="L206" s="98">
        <v>254.15798418943493</v>
      </c>
      <c r="M206" s="98">
        <v>247.28272586835462</v>
      </c>
      <c r="N206" s="98">
        <v>199.01788258674881</v>
      </c>
      <c r="O206" s="98">
        <v>224.43452232656156</v>
      </c>
      <c r="P206" s="98">
        <v>224.16159881845132</v>
      </c>
      <c r="Q206" s="98">
        <v>217.19779422729184</v>
      </c>
      <c r="R206" s="98">
        <v>254.46110630602283</v>
      </c>
      <c r="S206" s="98">
        <v>256.48545396417074</v>
      </c>
      <c r="T206" s="98">
        <v>228.30147082436451</v>
      </c>
      <c r="U206" s="98">
        <v>209.85793876183692</v>
      </c>
      <c r="V206" s="98">
        <v>199.20193720186984</v>
      </c>
      <c r="W206" s="98">
        <v>261.83166013743795</v>
      </c>
      <c r="X206" s="98">
        <v>276.18576812689003</v>
      </c>
      <c r="Y206" s="98">
        <v>223.0184354263572</v>
      </c>
      <c r="DA206" s="63" t="s">
        <v>2481</v>
      </c>
    </row>
    <row r="207" spans="1:105" ht="12" customHeight="1" x14ac:dyDescent="0.25">
      <c r="A207" s="108" t="s">
        <v>52</v>
      </c>
      <c r="B207" s="98">
        <v>835.24607129484343</v>
      </c>
      <c r="C207" s="98">
        <v>827.06792271364725</v>
      </c>
      <c r="D207" s="98">
        <v>844.76079713810714</v>
      </c>
      <c r="E207" s="98">
        <v>849.30956984842578</v>
      </c>
      <c r="F207" s="98">
        <v>873.85059255638157</v>
      </c>
      <c r="G207" s="98">
        <v>816.10629011978472</v>
      </c>
      <c r="H207" s="98">
        <v>869.17949432309081</v>
      </c>
      <c r="I207" s="98">
        <v>867.99021845915092</v>
      </c>
      <c r="J207" s="98">
        <v>932.56252874072914</v>
      </c>
      <c r="K207" s="98">
        <v>1001.0135482459538</v>
      </c>
      <c r="L207" s="98">
        <v>977.28595615967629</v>
      </c>
      <c r="M207" s="98">
        <v>977.57596084281647</v>
      </c>
      <c r="N207" s="98">
        <v>982.81568793098882</v>
      </c>
      <c r="O207" s="98">
        <v>995.90762359925975</v>
      </c>
      <c r="P207" s="98">
        <v>1017.1577011548311</v>
      </c>
      <c r="Q207" s="98">
        <v>1039.4695864159507</v>
      </c>
      <c r="R207" s="98">
        <v>1055.3188618893971</v>
      </c>
      <c r="S207" s="98">
        <v>1057.5835707358194</v>
      </c>
      <c r="T207" s="98">
        <v>1043.3452042935701</v>
      </c>
      <c r="U207" s="98">
        <v>1074.3040449395992</v>
      </c>
      <c r="V207" s="98">
        <v>1096.1556466908903</v>
      </c>
      <c r="W207" s="98">
        <v>1129.6420715439622</v>
      </c>
      <c r="X207" s="98">
        <v>1171.7024714840802</v>
      </c>
      <c r="Y207" s="98">
        <v>1204.5003601652788</v>
      </c>
      <c r="DA207" s="63" t="s">
        <v>2482</v>
      </c>
    </row>
    <row r="208" spans="1:105" ht="12" customHeight="1" x14ac:dyDescent="0.25">
      <c r="A208" s="121" t="s">
        <v>54</v>
      </c>
      <c r="B208" s="122">
        <v>482.20972129710111</v>
      </c>
      <c r="C208" s="122">
        <v>468.29467717962063</v>
      </c>
      <c r="D208" s="122">
        <v>528.97440602158485</v>
      </c>
      <c r="E208" s="122">
        <v>513.16868581564154</v>
      </c>
      <c r="F208" s="122">
        <v>550.1171533233761</v>
      </c>
      <c r="G208" s="122">
        <v>540.46367314386862</v>
      </c>
      <c r="H208" s="122">
        <v>560.87838419222498</v>
      </c>
      <c r="I208" s="122">
        <v>534.13197479564451</v>
      </c>
      <c r="J208" s="122">
        <v>533.83389706309163</v>
      </c>
      <c r="K208" s="122">
        <v>566.86198622244876</v>
      </c>
      <c r="L208" s="122">
        <v>535.9244872116052</v>
      </c>
      <c r="M208" s="122">
        <v>508.06974122637814</v>
      </c>
      <c r="N208" s="122">
        <v>519.6476035221234</v>
      </c>
      <c r="O208" s="122">
        <v>545.70943439390203</v>
      </c>
      <c r="P208" s="122">
        <v>554.75434956611434</v>
      </c>
      <c r="Q208" s="122">
        <v>558.03583411084628</v>
      </c>
      <c r="R208" s="122">
        <v>595.02553338620748</v>
      </c>
      <c r="S208" s="122">
        <v>592.60345991391193</v>
      </c>
      <c r="T208" s="122">
        <v>592.94349029078194</v>
      </c>
      <c r="U208" s="122">
        <v>614.46860449360963</v>
      </c>
      <c r="V208" s="122">
        <v>696.8738846760449</v>
      </c>
      <c r="W208" s="122">
        <v>674.44844438950463</v>
      </c>
      <c r="X208" s="122">
        <v>697.83046358478578</v>
      </c>
      <c r="Y208" s="122">
        <v>580.89512081650378</v>
      </c>
      <c r="DA208" s="130" t="s">
        <v>2483</v>
      </c>
    </row>
    <row r="209" spans="1:105" ht="12" customHeight="1" x14ac:dyDescent="0.25">
      <c r="A209" s="97" t="s">
        <v>175</v>
      </c>
      <c r="B209" s="98">
        <v>469.51828078222968</v>
      </c>
      <c r="C209" s="98">
        <v>416.61216424139496</v>
      </c>
      <c r="D209" s="98">
        <v>389.54850620309594</v>
      </c>
      <c r="E209" s="98">
        <v>405.8556414160339</v>
      </c>
      <c r="F209" s="98">
        <v>412.91611141347431</v>
      </c>
      <c r="G209" s="98">
        <v>462.60600738943816</v>
      </c>
      <c r="H209" s="98">
        <v>574.65678200156094</v>
      </c>
      <c r="I209" s="98">
        <v>546.9243551595689</v>
      </c>
      <c r="J209" s="98">
        <v>522.39804456368518</v>
      </c>
      <c r="K209" s="98">
        <v>591.27354304219693</v>
      </c>
      <c r="L209" s="98">
        <v>551.60077947981415</v>
      </c>
      <c r="M209" s="98">
        <v>495.36228848039116</v>
      </c>
      <c r="N209" s="98">
        <v>503.18001514521478</v>
      </c>
      <c r="O209" s="98">
        <v>566.77892007448975</v>
      </c>
      <c r="P209" s="98">
        <v>501.55192898552383</v>
      </c>
      <c r="Q209" s="98">
        <v>504.7598901403843</v>
      </c>
      <c r="R209" s="98">
        <v>639.05808282791349</v>
      </c>
      <c r="S209" s="98">
        <v>581.08639918675317</v>
      </c>
      <c r="T209" s="98">
        <v>590.50880034074726</v>
      </c>
      <c r="U209" s="98">
        <v>671.92487298959793</v>
      </c>
      <c r="V209" s="98">
        <v>667.6257949214521</v>
      </c>
      <c r="W209" s="98">
        <v>650.28526110201676</v>
      </c>
      <c r="X209" s="98">
        <v>644.38172671840778</v>
      </c>
      <c r="Y209" s="98">
        <v>638.16595707666511</v>
      </c>
      <c r="DA209" s="63" t="s">
        <v>2484</v>
      </c>
    </row>
    <row r="210" spans="1:105" ht="12" customHeight="1" x14ac:dyDescent="0.25">
      <c r="A210" s="109" t="s">
        <v>120</v>
      </c>
      <c r="B210" s="33">
        <v>482.52506202625415</v>
      </c>
      <c r="C210" s="33">
        <v>469.58709506293434</v>
      </c>
      <c r="D210" s="33">
        <v>532.50557644053924</v>
      </c>
      <c r="E210" s="33">
        <v>515.86876809054661</v>
      </c>
      <c r="F210" s="33">
        <v>553.52179043008266</v>
      </c>
      <c r="G210" s="33">
        <v>542.41195398513821</v>
      </c>
      <c r="H210" s="33">
        <v>560.53008622007405</v>
      </c>
      <c r="I210" s="33">
        <v>533.80730609317402</v>
      </c>
      <c r="J210" s="33">
        <v>534.12186435791023</v>
      </c>
      <c r="K210" s="33">
        <v>566.2581376728757</v>
      </c>
      <c r="L210" s="33">
        <v>535.53086712312734</v>
      </c>
      <c r="M210" s="33">
        <v>508.39510936688333</v>
      </c>
      <c r="N210" s="33">
        <v>520.09047926528967</v>
      </c>
      <c r="O210" s="33">
        <v>545.13378635324261</v>
      </c>
      <c r="P210" s="33">
        <v>556.30073822048894</v>
      </c>
      <c r="Q210" s="33">
        <v>559.72717088611819</v>
      </c>
      <c r="R210" s="33">
        <v>593.38047989951349</v>
      </c>
      <c r="S210" s="33">
        <v>593.0610472199113</v>
      </c>
      <c r="T210" s="33">
        <v>593.04138537943766</v>
      </c>
      <c r="U210" s="33">
        <v>612.24778763215807</v>
      </c>
      <c r="V210" s="33">
        <v>697.9358869383334</v>
      </c>
      <c r="W210" s="33">
        <v>675.39826480989268</v>
      </c>
      <c r="X210" s="33">
        <v>700.24896032748279</v>
      </c>
      <c r="Y210" s="33">
        <v>577.76736538424575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1796.4329282115868</v>
      </c>
      <c r="C212" s="117">
        <f t="shared" si="101"/>
        <v>1644.6474530831097</v>
      </c>
      <c r="D212" s="117">
        <f t="shared" si="101"/>
        <v>1414.1605883180857</v>
      </c>
      <c r="E212" s="117">
        <f t="shared" si="101"/>
        <v>1621.1957925816569</v>
      </c>
      <c r="F212" s="117">
        <f t="shared" si="101"/>
        <v>1534.8838123974583</v>
      </c>
      <c r="G212" s="117">
        <f t="shared" si="101"/>
        <v>1822.1702279157003</v>
      </c>
      <c r="H212" s="117">
        <f t="shared" si="101"/>
        <v>2201.6030485367637</v>
      </c>
      <c r="I212" s="117">
        <f t="shared" si="101"/>
        <v>2016.0155152504817</v>
      </c>
      <c r="J212" s="117">
        <f t="shared" si="101"/>
        <v>1861.5114808972553</v>
      </c>
      <c r="K212" s="117">
        <f t="shared" si="101"/>
        <v>1886.2250950909186</v>
      </c>
      <c r="L212" s="117">
        <f t="shared" si="101"/>
        <v>1699.779965097573</v>
      </c>
      <c r="M212" s="117">
        <f t="shared" si="101"/>
        <v>2174.2503857304737</v>
      </c>
      <c r="N212" s="117">
        <f t="shared" si="101"/>
        <v>1882.3227782871118</v>
      </c>
      <c r="O212" s="117">
        <f t="shared" si="101"/>
        <v>1307.824648221344</v>
      </c>
      <c r="P212" s="117">
        <f t="shared" si="101"/>
        <v>1219.1238346351686</v>
      </c>
      <c r="Q212" s="117">
        <f t="shared" si="101"/>
        <v>1689.1467817216687</v>
      </c>
      <c r="R212" s="117">
        <f t="shared" ref="R212:V212" si="102">R213+R216+R218+R227</f>
        <v>1459.8256597958014</v>
      </c>
      <c r="S212" s="117">
        <f t="shared" si="102"/>
        <v>1454.3007509038653</v>
      </c>
      <c r="T212" s="117">
        <f t="shared" si="102"/>
        <v>1207.3633599302464</v>
      </c>
      <c r="U212" s="117">
        <f t="shared" si="102"/>
        <v>1252.8498802290901</v>
      </c>
      <c r="V212" s="117">
        <f t="shared" si="102"/>
        <v>1302.4382968560678</v>
      </c>
      <c r="W212" s="117">
        <f t="shared" ref="W212:Y212" si="103">W213+W216+W218+W227</f>
        <v>1434.4565187289572</v>
      </c>
      <c r="X212" s="117">
        <f t="shared" si="103"/>
        <v>1347.5158517831092</v>
      </c>
      <c r="Y212" s="117">
        <f t="shared" si="103"/>
        <v>1072.5258447864376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1748.8972801602749</v>
      </c>
      <c r="C213" s="122">
        <f t="shared" si="104"/>
        <v>1602.9957955874245</v>
      </c>
      <c r="D213" s="122">
        <f t="shared" si="104"/>
        <v>1378.7820082929527</v>
      </c>
      <c r="E213" s="122">
        <f t="shared" si="104"/>
        <v>1585.04004763025</v>
      </c>
      <c r="F213" s="122">
        <f t="shared" si="104"/>
        <v>1499.118052901692</v>
      </c>
      <c r="G213" s="122">
        <f t="shared" si="104"/>
        <v>1782.4989928202817</v>
      </c>
      <c r="H213" s="122">
        <f t="shared" si="104"/>
        <v>2152.5136231848387</v>
      </c>
      <c r="I213" s="122">
        <f t="shared" si="104"/>
        <v>1969.0927461558897</v>
      </c>
      <c r="J213" s="122">
        <f t="shared" si="104"/>
        <v>1813.9425789832092</v>
      </c>
      <c r="K213" s="122">
        <f t="shared" si="104"/>
        <v>1830.8241210414019</v>
      </c>
      <c r="L213" s="122">
        <f t="shared" si="104"/>
        <v>1648.0653462650671</v>
      </c>
      <c r="M213" s="122">
        <f t="shared" si="104"/>
        <v>2123.9870095716801</v>
      </c>
      <c r="N213" s="122">
        <f t="shared" si="104"/>
        <v>1830.1080267857938</v>
      </c>
      <c r="O213" s="122">
        <f t="shared" si="104"/>
        <v>1248.4713642436714</v>
      </c>
      <c r="P213" s="122">
        <f t="shared" si="104"/>
        <v>1163.5970207196849</v>
      </c>
      <c r="Q213" s="122">
        <f t="shared" si="104"/>
        <v>1629.9519535475852</v>
      </c>
      <c r="R213" s="122">
        <f t="shared" ref="R213:V213" si="105">SUM(R214:R215)</f>
        <v>1402.3337152810009</v>
      </c>
      <c r="S213" s="122">
        <f t="shared" si="105"/>
        <v>1389.2596266535984</v>
      </c>
      <c r="T213" s="122">
        <f t="shared" si="105"/>
        <v>1146.1872917682726</v>
      </c>
      <c r="U213" s="122">
        <f t="shared" si="105"/>
        <v>1196.6489645836164</v>
      </c>
      <c r="V213" s="122">
        <f t="shared" si="105"/>
        <v>1250.3614565333592</v>
      </c>
      <c r="W213" s="122">
        <f t="shared" ref="W213:Y213" si="106">SUM(W214:W215)</f>
        <v>1382.069760027757</v>
      </c>
      <c r="X213" s="122">
        <f t="shared" si="106"/>
        <v>1292.0040538281335</v>
      </c>
      <c r="Y213" s="122">
        <f t="shared" si="106"/>
        <v>1011.8945159360439</v>
      </c>
      <c r="DA213" s="130" t="s">
        <v>2637</v>
      </c>
    </row>
    <row r="214" spans="1:105" ht="12" customHeight="1" x14ac:dyDescent="0.25">
      <c r="A214" s="97" t="s">
        <v>212</v>
      </c>
      <c r="B214" s="98">
        <v>1748.8972801602749</v>
      </c>
      <c r="C214" s="98">
        <v>1602.9957955874245</v>
      </c>
      <c r="D214" s="98">
        <v>1378.7820082929527</v>
      </c>
      <c r="E214" s="98">
        <v>1585.04004763025</v>
      </c>
      <c r="F214" s="98">
        <v>1499.118052901692</v>
      </c>
      <c r="G214" s="98">
        <v>1782.4989928202817</v>
      </c>
      <c r="H214" s="98">
        <v>2152.5136231848387</v>
      </c>
      <c r="I214" s="98">
        <v>1969.0927461558897</v>
      </c>
      <c r="J214" s="98">
        <v>1813.9425789832092</v>
      </c>
      <c r="K214" s="98">
        <v>1830.8241210414019</v>
      </c>
      <c r="L214" s="98">
        <v>1648.0653462650671</v>
      </c>
      <c r="M214" s="98">
        <v>2123.9870095716801</v>
      </c>
      <c r="N214" s="98">
        <v>1830.1080267857938</v>
      </c>
      <c r="O214" s="98">
        <v>1248.4713642436714</v>
      </c>
      <c r="P214" s="98">
        <v>1163.5970207196849</v>
      </c>
      <c r="Q214" s="98">
        <v>1629.9519535475852</v>
      </c>
      <c r="R214" s="98">
        <v>1402.3337152810009</v>
      </c>
      <c r="S214" s="98">
        <v>1389.2596266535984</v>
      </c>
      <c r="T214" s="98">
        <v>1146.1872917682726</v>
      </c>
      <c r="U214" s="98">
        <v>1196.6489645836164</v>
      </c>
      <c r="V214" s="98">
        <v>1250.3614565333592</v>
      </c>
      <c r="W214" s="98">
        <v>1382.069760027757</v>
      </c>
      <c r="X214" s="98">
        <v>1292.0040538281335</v>
      </c>
      <c r="Y214" s="98">
        <v>1011.8945159360439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43.556350653079733</v>
      </c>
      <c r="C218" s="122">
        <v>38.109762542386044</v>
      </c>
      <c r="D218" s="122">
        <v>32.042727254357338</v>
      </c>
      <c r="E218" s="122">
        <v>32.7120516992292</v>
      </c>
      <c r="F218" s="122">
        <v>32.315353028786056</v>
      </c>
      <c r="G218" s="122">
        <v>35.778760443415713</v>
      </c>
      <c r="H218" s="122">
        <v>44.210809152379696</v>
      </c>
      <c r="I218" s="122">
        <v>42.264964404865189</v>
      </c>
      <c r="J218" s="122">
        <v>43.15698918381991</v>
      </c>
      <c r="K218" s="122">
        <v>50.496983655089281</v>
      </c>
      <c r="L218" s="122">
        <v>47.075705217306094</v>
      </c>
      <c r="M218" s="122">
        <v>46.020591133406541</v>
      </c>
      <c r="N218" s="122">
        <v>47.697401987744257</v>
      </c>
      <c r="O218" s="122">
        <v>54.190431126541895</v>
      </c>
      <c r="P218" s="122">
        <v>50.678760599917027</v>
      </c>
      <c r="Q218" s="122">
        <v>53.887565142127372</v>
      </c>
      <c r="R218" s="122">
        <v>49.653570405765521</v>
      </c>
      <c r="S218" s="122">
        <v>57.5127617605553</v>
      </c>
      <c r="T218" s="122">
        <v>53.479737325947347</v>
      </c>
      <c r="U218" s="122">
        <v>47.82325921006786</v>
      </c>
      <c r="V218" s="122">
        <v>44.288341431867032</v>
      </c>
      <c r="W218" s="122">
        <v>44.267081808657281</v>
      </c>
      <c r="X218" s="122">
        <v>46.375207087493621</v>
      </c>
      <c r="Y218" s="122">
        <v>49.876561040534348</v>
      </c>
      <c r="DA218" s="130" t="s">
        <v>2642</v>
      </c>
    </row>
    <row r="219" spans="1:105" ht="12" customHeight="1" x14ac:dyDescent="0.25">
      <c r="A219" s="97" t="s">
        <v>134</v>
      </c>
      <c r="B219" s="98">
        <v>425.263963913184</v>
      </c>
      <c r="C219" s="98">
        <v>366.01699582978807</v>
      </c>
      <c r="D219" s="98">
        <v>301.25907008747845</v>
      </c>
      <c r="E219" s="98">
        <v>305.6743710941173</v>
      </c>
      <c r="F219" s="98">
        <v>301.93942318622788</v>
      </c>
      <c r="G219" s="98">
        <v>332.34577246144795</v>
      </c>
      <c r="H219" s="98">
        <v>409.57147625008463</v>
      </c>
      <c r="I219" s="98">
        <v>391.06211314526433</v>
      </c>
      <c r="J219" s="98">
        <v>400.99405493883859</v>
      </c>
      <c r="K219" s="98">
        <v>472.77063653242186</v>
      </c>
      <c r="L219" s="98">
        <v>433.55177337553664</v>
      </c>
      <c r="M219" s="98">
        <v>407.83036092055647</v>
      </c>
      <c r="N219" s="98">
        <v>393.61138820639985</v>
      </c>
      <c r="O219" s="98">
        <v>426.23171175609775</v>
      </c>
      <c r="P219" s="98">
        <v>393.95381562759655</v>
      </c>
      <c r="Q219" s="98">
        <v>417.07720386664187</v>
      </c>
      <c r="R219" s="98">
        <v>373.94655063126118</v>
      </c>
      <c r="S219" s="98">
        <v>415.13630754993648</v>
      </c>
      <c r="T219" s="98">
        <v>390.901757461562</v>
      </c>
      <c r="U219" s="98">
        <v>375.24682047357732</v>
      </c>
      <c r="V219" s="98">
        <v>373.17912917198657</v>
      </c>
      <c r="W219" s="98">
        <v>376.71867649277027</v>
      </c>
      <c r="X219" s="98">
        <v>384.67282760014183</v>
      </c>
      <c r="Y219" s="98">
        <v>391.78980129581515</v>
      </c>
      <c r="DA219" s="63" t="s">
        <v>2643</v>
      </c>
    </row>
    <row r="220" spans="1:105" ht="12" customHeight="1" x14ac:dyDescent="0.25">
      <c r="A220" s="97" t="s">
        <v>133</v>
      </c>
      <c r="B220" s="98">
        <v>84.203346088245667</v>
      </c>
      <c r="C220" s="98">
        <v>70.62853312378958</v>
      </c>
      <c r="D220" s="98">
        <v>30.425603737524177</v>
      </c>
      <c r="E220" s="98">
        <v>46.857882438184532</v>
      </c>
      <c r="F220" s="98">
        <v>36.377596436779022</v>
      </c>
      <c r="G220" s="98">
        <v>74.06710506295812</v>
      </c>
      <c r="H220" s="98">
        <v>84.010090825554656</v>
      </c>
      <c r="I220" s="98">
        <v>80.465097587212512</v>
      </c>
      <c r="J220" s="98">
        <v>80.457524484025328</v>
      </c>
      <c r="K220" s="98">
        <v>97.745495541764669</v>
      </c>
      <c r="L220" s="98">
        <v>89.133859758287514</v>
      </c>
      <c r="M220" s="98">
        <v>81.381616442569396</v>
      </c>
      <c r="N220" s="98">
        <v>65.298513433949822</v>
      </c>
      <c r="O220" s="98">
        <v>79.108823824185734</v>
      </c>
      <c r="P220" s="98">
        <v>71.275771893170329</v>
      </c>
      <c r="Q220" s="98">
        <v>72.393965414850072</v>
      </c>
      <c r="R220" s="98">
        <v>72.660759296123828</v>
      </c>
      <c r="S220" s="98">
        <v>81.365867708635264</v>
      </c>
      <c r="T220" s="98">
        <v>69.776388727242121</v>
      </c>
      <c r="U220" s="98">
        <v>60.513693810677985</v>
      </c>
      <c r="V220" s="98">
        <v>56.759388779296501</v>
      </c>
      <c r="W220" s="98">
        <v>69.671075703558429</v>
      </c>
      <c r="X220" s="98">
        <v>72.303658768385105</v>
      </c>
      <c r="Y220" s="98">
        <v>62.945190300992365</v>
      </c>
      <c r="DA220" s="63" t="s">
        <v>2644</v>
      </c>
    </row>
    <row r="221" spans="1:105" ht="12" customHeight="1" x14ac:dyDescent="0.25">
      <c r="A221" s="100" t="s">
        <v>212</v>
      </c>
      <c r="B221" s="101">
        <v>84.203346088245667</v>
      </c>
      <c r="C221" s="101">
        <v>70.62853312378958</v>
      </c>
      <c r="D221" s="101">
        <v>30.425603737524177</v>
      </c>
      <c r="E221" s="101">
        <v>46.857882438184532</v>
      </c>
      <c r="F221" s="101">
        <v>36.377596436779022</v>
      </c>
      <c r="G221" s="101">
        <v>74.06710506295812</v>
      </c>
      <c r="H221" s="101">
        <v>84.010090825554656</v>
      </c>
      <c r="I221" s="101">
        <v>80.465097587212512</v>
      </c>
      <c r="J221" s="101">
        <v>80.457524484025328</v>
      </c>
      <c r="K221" s="101">
        <v>97.745495541764669</v>
      </c>
      <c r="L221" s="101">
        <v>89.133859758287514</v>
      </c>
      <c r="M221" s="101">
        <v>81.381616442569396</v>
      </c>
      <c r="N221" s="101">
        <v>65.298513433949822</v>
      </c>
      <c r="O221" s="101">
        <v>79.108823824185734</v>
      </c>
      <c r="P221" s="101">
        <v>71.275771893170329</v>
      </c>
      <c r="Q221" s="101">
        <v>72.393965414850072</v>
      </c>
      <c r="R221" s="101">
        <v>72.660759296123828</v>
      </c>
      <c r="S221" s="101">
        <v>81.365867708635264</v>
      </c>
      <c r="T221" s="101">
        <v>69.776388727242121</v>
      </c>
      <c r="U221" s="101">
        <v>60.513693810677985</v>
      </c>
      <c r="V221" s="101">
        <v>56.759388779296501</v>
      </c>
      <c r="W221" s="101">
        <v>69.671075703558429</v>
      </c>
      <c r="X221" s="101">
        <v>72.303658768385105</v>
      </c>
      <c r="Y221" s="101">
        <v>62.945190300992365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3.9792973982322302</v>
      </c>
      <c r="C227" s="122">
        <v>3.5418949532992023</v>
      </c>
      <c r="D227" s="122">
        <v>3.3358527707757233</v>
      </c>
      <c r="E227" s="122">
        <v>3.4436932521776669</v>
      </c>
      <c r="F227" s="122">
        <v>3.4504064669802141</v>
      </c>
      <c r="G227" s="122">
        <v>3.8924746520028037</v>
      </c>
      <c r="H227" s="122">
        <v>4.8786161995454211</v>
      </c>
      <c r="I227" s="122">
        <v>4.6578046897268095</v>
      </c>
      <c r="J227" s="122">
        <v>4.4119127302263585</v>
      </c>
      <c r="K227" s="122">
        <v>4.9039903944273577</v>
      </c>
      <c r="L227" s="122">
        <v>4.6389136151999644</v>
      </c>
      <c r="M227" s="122">
        <v>4.242785025387195</v>
      </c>
      <c r="N227" s="122">
        <v>4.5173495135737296</v>
      </c>
      <c r="O227" s="122">
        <v>5.1628528511307792</v>
      </c>
      <c r="P227" s="122">
        <v>4.8480533155666246</v>
      </c>
      <c r="Q227" s="122">
        <v>5.3072630319562055</v>
      </c>
      <c r="R227" s="122">
        <v>7.8383741090348851</v>
      </c>
      <c r="S227" s="122">
        <v>7.5283624897114931</v>
      </c>
      <c r="T227" s="122">
        <v>7.6963308360263669</v>
      </c>
      <c r="U227" s="122">
        <v>8.3776564354058909</v>
      </c>
      <c r="V227" s="122">
        <v>7.7884988908416188</v>
      </c>
      <c r="W227" s="122">
        <v>8.1196768925427971</v>
      </c>
      <c r="X227" s="122">
        <v>9.1365908674821164</v>
      </c>
      <c r="Y227" s="122">
        <v>10.754767809859159</v>
      </c>
      <c r="DA227" s="130" t="s">
        <v>2651</v>
      </c>
    </row>
    <row r="228" spans="1:105" ht="12" customHeight="1" x14ac:dyDescent="0.25">
      <c r="A228" s="97" t="s">
        <v>175</v>
      </c>
      <c r="B228" s="98">
        <v>164.13309788033197</v>
      </c>
      <c r="C228" s="98">
        <v>145.17877116270355</v>
      </c>
      <c r="D228" s="98">
        <v>135.04976601915394</v>
      </c>
      <c r="E228" s="98">
        <v>140.31108070338928</v>
      </c>
      <c r="F228" s="98">
        <v>142.49587517489081</v>
      </c>
      <c r="G228" s="98">
        <v>159.44447926739088</v>
      </c>
      <c r="H228" s="98">
        <v>197.87289159340762</v>
      </c>
      <c r="I228" s="98">
        <v>188.18152840701887</v>
      </c>
      <c r="J228" s="98">
        <v>179.61925096261788</v>
      </c>
      <c r="K228" s="98">
        <v>203.1557544198657</v>
      </c>
      <c r="L228" s="98">
        <v>189.38803533821365</v>
      </c>
      <c r="M228" s="98">
        <v>169.94736242431503</v>
      </c>
      <c r="N228" s="98">
        <v>172.4873805933812</v>
      </c>
      <c r="O228" s="98">
        <v>194.13014976621724</v>
      </c>
      <c r="P228" s="98">
        <v>171.64193838595324</v>
      </c>
      <c r="Q228" s="98">
        <v>172.48239459707543</v>
      </c>
      <c r="R228" s="98">
        <v>217.64528816403634</v>
      </c>
      <c r="S228" s="98">
        <v>197.01047187798039</v>
      </c>
      <c r="T228" s="98">
        <v>199.10715231788043</v>
      </c>
      <c r="U228" s="98">
        <v>225.12172294308496</v>
      </c>
      <c r="V228" s="98">
        <v>222.28777323513927</v>
      </c>
      <c r="W228" s="98">
        <v>214.68213520391484</v>
      </c>
      <c r="X228" s="98">
        <v>211.05509359295357</v>
      </c>
      <c r="Y228" s="98">
        <v>207.68018592346519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132.73362211516809</v>
      </c>
      <c r="C231" s="118">
        <f t="shared" si="108"/>
        <v>123.0936522930166</v>
      </c>
      <c r="D231" s="118">
        <f t="shared" si="108"/>
        <v>109.20887366079459</v>
      </c>
      <c r="E231" s="118">
        <f t="shared" si="108"/>
        <v>121.30137413212937</v>
      </c>
      <c r="F231" s="118">
        <f t="shared" si="108"/>
        <v>116.52833339740587</v>
      </c>
      <c r="G231" s="118">
        <f t="shared" si="108"/>
        <v>132.98744010564232</v>
      </c>
      <c r="H231" s="118">
        <f t="shared" si="108"/>
        <v>156.17420194546159</v>
      </c>
      <c r="I231" s="118">
        <f t="shared" si="108"/>
        <v>145.03327030867459</v>
      </c>
      <c r="J231" s="118">
        <f t="shared" si="108"/>
        <v>135.66797668284804</v>
      </c>
      <c r="K231" s="118">
        <f t="shared" si="108"/>
        <v>136.52448198409095</v>
      </c>
      <c r="L231" s="118">
        <f t="shared" si="108"/>
        <v>125.69429220181739</v>
      </c>
      <c r="M231" s="118">
        <f t="shared" si="108"/>
        <v>150.95761618989303</v>
      </c>
      <c r="N231" s="118">
        <f t="shared" si="108"/>
        <v>135.35502898646607</v>
      </c>
      <c r="O231" s="118">
        <f t="shared" si="108"/>
        <v>99.696787385019704</v>
      </c>
      <c r="P231" s="118">
        <f t="shared" si="108"/>
        <v>93.120433061022638</v>
      </c>
      <c r="Q231" s="118">
        <f t="shared" si="108"/>
        <v>118.87430634798176</v>
      </c>
      <c r="R231" s="118">
        <f t="shared" ref="R231:V231" si="109">R232+R235+R237+R246</f>
        <v>107.38797070606768</v>
      </c>
      <c r="S231" s="118">
        <f t="shared" si="109"/>
        <v>106.16820239558898</v>
      </c>
      <c r="T231" s="118">
        <f t="shared" si="109"/>
        <v>90.025852483529803</v>
      </c>
      <c r="U231" s="118">
        <f t="shared" si="109"/>
        <v>93.583300916157071</v>
      </c>
      <c r="V231" s="118">
        <f t="shared" si="109"/>
        <v>96.249190531710994</v>
      </c>
      <c r="W231" s="118">
        <f t="shared" ref="W231:Y231" si="110">W232+W235+W237+W246</f>
        <v>103.17878642026423</v>
      </c>
      <c r="X231" s="118">
        <f t="shared" si="110"/>
        <v>97.91508074038741</v>
      </c>
      <c r="Y231" s="118">
        <f t="shared" si="110"/>
        <v>81.463360065963542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104.81702920475654</v>
      </c>
      <c r="C232" s="123">
        <f t="shared" si="111"/>
        <v>95.799292618900239</v>
      </c>
      <c r="D232" s="123">
        <f t="shared" si="111"/>
        <v>82.196683131340137</v>
      </c>
      <c r="E232" s="123">
        <f t="shared" si="111"/>
        <v>94.154149626514169</v>
      </c>
      <c r="F232" s="123">
        <f t="shared" si="111"/>
        <v>88.635933646038239</v>
      </c>
      <c r="G232" s="123">
        <f t="shared" si="111"/>
        <v>105.043890051022</v>
      </c>
      <c r="H232" s="123">
        <f t="shared" si="111"/>
        <v>126.29694688320569</v>
      </c>
      <c r="I232" s="123">
        <f t="shared" si="111"/>
        <v>114.87913801918468</v>
      </c>
      <c r="J232" s="123">
        <f t="shared" si="111"/>
        <v>105.16055699804924</v>
      </c>
      <c r="K232" s="123">
        <f t="shared" si="111"/>
        <v>105.49414860135563</v>
      </c>
      <c r="L232" s="123">
        <f t="shared" si="111"/>
        <v>94.341870128461593</v>
      </c>
      <c r="M232" s="123">
        <f t="shared" si="111"/>
        <v>120.81402290463834</v>
      </c>
      <c r="N232" s="123">
        <f t="shared" si="111"/>
        <v>103.32605690281108</v>
      </c>
      <c r="O232" s="123">
        <f t="shared" si="111"/>
        <v>69.937428493890181</v>
      </c>
      <c r="P232" s="123">
        <f t="shared" si="111"/>
        <v>64.698091088749521</v>
      </c>
      <c r="Q232" s="123">
        <f t="shared" si="111"/>
        <v>89.975061774474923</v>
      </c>
      <c r="R232" s="123">
        <f t="shared" ref="R232:V232" si="112">SUM(R233:R234)</f>
        <v>76.943488067502983</v>
      </c>
      <c r="S232" s="123">
        <f t="shared" si="112"/>
        <v>75.692361959316628</v>
      </c>
      <c r="T232" s="123">
        <f t="shared" si="112"/>
        <v>62.023300133008362</v>
      </c>
      <c r="U232" s="123">
        <f t="shared" si="112"/>
        <v>64.302647889602227</v>
      </c>
      <c r="V232" s="123">
        <f t="shared" si="112"/>
        <v>66.708822647559174</v>
      </c>
      <c r="W232" s="123">
        <f t="shared" ref="W232:Y232" si="113">SUM(W233:W234)</f>
        <v>73.228836558880317</v>
      </c>
      <c r="X232" s="123">
        <f t="shared" si="113"/>
        <v>67.93148280135847</v>
      </c>
      <c r="Y232" s="123">
        <f t="shared" si="113"/>
        <v>52.825968406788746</v>
      </c>
      <c r="DA232" s="130" t="s">
        <v>2805</v>
      </c>
    </row>
    <row r="233" spans="1:105" ht="12" customHeight="1" x14ac:dyDescent="0.25">
      <c r="A233" s="97" t="s">
        <v>212</v>
      </c>
      <c r="B233" s="99">
        <v>103.67559749692116</v>
      </c>
      <c r="C233" s="99">
        <v>94.778128507773189</v>
      </c>
      <c r="D233" s="99">
        <v>81.254079987507026</v>
      </c>
      <c r="E233" s="99">
        <v>93.108449691745236</v>
      </c>
      <c r="F233" s="99">
        <v>87.5688146505058</v>
      </c>
      <c r="G233" s="99">
        <v>103.78124970761657</v>
      </c>
      <c r="H233" s="99">
        <v>124.80273531918425</v>
      </c>
      <c r="I233" s="99">
        <v>113.59405554110505</v>
      </c>
      <c r="J233" s="99">
        <v>103.97292935493239</v>
      </c>
      <c r="K233" s="99">
        <v>104.23698510965208</v>
      </c>
      <c r="L233" s="99">
        <v>93.274519839851038</v>
      </c>
      <c r="M233" s="99">
        <v>119.44363419946561</v>
      </c>
      <c r="N233" s="99">
        <v>102.2769201993038</v>
      </c>
      <c r="O233" s="99">
        <v>69.147779726729979</v>
      </c>
      <c r="P233" s="99">
        <v>63.933170183449555</v>
      </c>
      <c r="Q233" s="99">
        <v>88.939576034517131</v>
      </c>
      <c r="R233" s="99">
        <v>76.041528008937561</v>
      </c>
      <c r="S233" s="99">
        <v>74.780892132095246</v>
      </c>
      <c r="T233" s="99">
        <v>61.25377955729396</v>
      </c>
      <c r="U233" s="99">
        <v>63.477390013591581</v>
      </c>
      <c r="V233" s="99">
        <v>65.82680272588243</v>
      </c>
      <c r="W233" s="99">
        <v>72.238671395118786</v>
      </c>
      <c r="X233" s="99">
        <v>66.994808681264104</v>
      </c>
      <c r="Y233" s="99">
        <v>52.083919727283707</v>
      </c>
      <c r="DA233" s="63" t="s">
        <v>2806</v>
      </c>
    </row>
    <row r="234" spans="1:105" ht="12" customHeight="1" x14ac:dyDescent="0.25">
      <c r="A234" s="97" t="s">
        <v>53</v>
      </c>
      <c r="B234" s="99">
        <v>1.1414317078353748</v>
      </c>
      <c r="C234" s="99">
        <v>1.0211641111270504</v>
      </c>
      <c r="D234" s="99">
        <v>0.94260314383310895</v>
      </c>
      <c r="E234" s="99">
        <v>1.045699934768936</v>
      </c>
      <c r="F234" s="99">
        <v>1.0671189955324425</v>
      </c>
      <c r="G234" s="99">
        <v>1.2626403434054347</v>
      </c>
      <c r="H234" s="99">
        <v>1.4942115640214362</v>
      </c>
      <c r="I234" s="99">
        <v>1.2850824780796306</v>
      </c>
      <c r="J234" s="99">
        <v>1.1876276431168522</v>
      </c>
      <c r="K234" s="99">
        <v>1.2571634917035472</v>
      </c>
      <c r="L234" s="99">
        <v>1.0673502886105612</v>
      </c>
      <c r="M234" s="99">
        <v>1.3703887051727359</v>
      </c>
      <c r="N234" s="99">
        <v>1.0491367035072798</v>
      </c>
      <c r="O234" s="99">
        <v>0.78964876716020216</v>
      </c>
      <c r="P234" s="99">
        <v>0.76492090529996104</v>
      </c>
      <c r="Q234" s="99">
        <v>1.0354857399577975</v>
      </c>
      <c r="R234" s="99">
        <v>0.90196005856542605</v>
      </c>
      <c r="S234" s="99">
        <v>0.91146982722138392</v>
      </c>
      <c r="T234" s="99">
        <v>0.76952057571440524</v>
      </c>
      <c r="U234" s="99">
        <v>0.82525787601064582</v>
      </c>
      <c r="V234" s="99">
        <v>0.8820199216767397</v>
      </c>
      <c r="W234" s="99">
        <v>0.99016516376152897</v>
      </c>
      <c r="X234" s="99">
        <v>0.93667412009437168</v>
      </c>
      <c r="Y234" s="99">
        <v>0.74204867950504261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2.4114368789228275</v>
      </c>
      <c r="C235" s="123">
        <f t="shared" si="114"/>
        <v>2.8166545482793413</v>
      </c>
      <c r="D235" s="123">
        <f t="shared" si="114"/>
        <v>1.5422020936417042</v>
      </c>
      <c r="E235" s="123">
        <f t="shared" si="114"/>
        <v>2.3738731271042588</v>
      </c>
      <c r="F235" s="123">
        <f t="shared" si="114"/>
        <v>1.9241624400390589</v>
      </c>
      <c r="G235" s="123">
        <f t="shared" si="114"/>
        <v>2.5714471668324701</v>
      </c>
      <c r="H235" s="123">
        <f t="shared" si="114"/>
        <v>3.5539607036909047</v>
      </c>
      <c r="I235" s="123">
        <f t="shared" si="114"/>
        <v>5.0585322219606548</v>
      </c>
      <c r="J235" s="123">
        <f t="shared" si="114"/>
        <v>4.8757937080533944</v>
      </c>
      <c r="K235" s="123">
        <f t="shared" si="114"/>
        <v>3.415871470153705</v>
      </c>
      <c r="L235" s="123">
        <f t="shared" si="114"/>
        <v>4.9639085191892516</v>
      </c>
      <c r="M235" s="123">
        <f t="shared" si="114"/>
        <v>4.5558396430169461</v>
      </c>
      <c r="N235" s="123">
        <f t="shared" si="114"/>
        <v>7.1963568659915742</v>
      </c>
      <c r="O235" s="123">
        <f t="shared" si="114"/>
        <v>3.9718297429514511</v>
      </c>
      <c r="P235" s="123">
        <f t="shared" si="114"/>
        <v>2.8311063403042001</v>
      </c>
      <c r="Q235" s="123">
        <f t="shared" si="114"/>
        <v>3.4709184109837277</v>
      </c>
      <c r="R235" s="123">
        <f t="shared" si="114"/>
        <v>4.4317445528637585</v>
      </c>
      <c r="S235" s="123">
        <f t="shared" si="114"/>
        <v>4.6090297824867612</v>
      </c>
      <c r="T235" s="123">
        <f t="shared" si="114"/>
        <v>3.3545916427487321</v>
      </c>
      <c r="U235" s="123">
        <f t="shared" si="114"/>
        <v>4.8199752951892831</v>
      </c>
      <c r="V235" s="123">
        <f t="shared" si="114"/>
        <v>4.4049982452682439</v>
      </c>
      <c r="W235" s="123">
        <f t="shared" si="114"/>
        <v>4.3521030961540381</v>
      </c>
      <c r="X235" s="123">
        <f t="shared" si="114"/>
        <v>3.900724792081613</v>
      </c>
      <c r="Y235" s="123">
        <f t="shared" si="114"/>
        <v>4.64102960902951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2.4114368789228275</v>
      </c>
      <c r="C236" s="99">
        <f>RES_hhdet_fecs!C67</f>
        <v>2.8166545482793413</v>
      </c>
      <c r="D236" s="99">
        <f>RES_hhdet_fecs!D67</f>
        <v>1.5422020936417042</v>
      </c>
      <c r="E236" s="99">
        <f>RES_hhdet_fecs!E67</f>
        <v>2.3738731271042588</v>
      </c>
      <c r="F236" s="99">
        <f>RES_hhdet_fecs!F67</f>
        <v>1.9241624400390589</v>
      </c>
      <c r="G236" s="99">
        <f>RES_hhdet_fecs!G67</f>
        <v>2.5714471668324701</v>
      </c>
      <c r="H236" s="99">
        <f>RES_hhdet_fecs!H67</f>
        <v>3.5539607036909047</v>
      </c>
      <c r="I236" s="99">
        <f>RES_hhdet_fecs!I67</f>
        <v>5.0585322219606548</v>
      </c>
      <c r="J236" s="99">
        <f>RES_hhdet_fecs!J67</f>
        <v>4.8757937080533944</v>
      </c>
      <c r="K236" s="99">
        <f>RES_hhdet_fecs!K67</f>
        <v>3.415871470153705</v>
      </c>
      <c r="L236" s="99">
        <f>RES_hhdet_fecs!L67</f>
        <v>4.9639085191892516</v>
      </c>
      <c r="M236" s="99">
        <f>RES_hhdet_fecs!M67</f>
        <v>4.5558396430169461</v>
      </c>
      <c r="N236" s="99">
        <f>RES_hhdet_fecs!N67</f>
        <v>7.1963568659915742</v>
      </c>
      <c r="O236" s="99">
        <f>RES_hhdet_fecs!O67</f>
        <v>3.9718297429514511</v>
      </c>
      <c r="P236" s="99">
        <f>RES_hhdet_fecs!P67</f>
        <v>2.8311063403042001</v>
      </c>
      <c r="Q236" s="99">
        <f>RES_hhdet_fecs!Q67</f>
        <v>3.4709184109837277</v>
      </c>
      <c r="R236" s="99">
        <f>RES_hhdet_fecs!R67</f>
        <v>4.4317445528637585</v>
      </c>
      <c r="S236" s="99">
        <f>RES_hhdet_fecs!S67</f>
        <v>4.6090297824867612</v>
      </c>
      <c r="T236" s="99">
        <f>RES_hhdet_fecs!T67</f>
        <v>3.3545916427487321</v>
      </c>
      <c r="U236" s="99">
        <f>RES_hhdet_fecs!U67</f>
        <v>4.8199752951892831</v>
      </c>
      <c r="V236" s="99">
        <f>RES_hhdet_fecs!V67</f>
        <v>4.4049982452682439</v>
      </c>
      <c r="W236" s="99">
        <f>RES_hhdet_fecs!W67</f>
        <v>4.3521030961540381</v>
      </c>
      <c r="X236" s="99">
        <f>RES_hhdet_fecs!X67</f>
        <v>3.900724792081613</v>
      </c>
      <c r="Y236" s="99">
        <f>RES_hhdet_fecs!Y67</f>
        <v>4.64102960902951</v>
      </c>
      <c r="DA236" s="63" t="s">
        <v>2809</v>
      </c>
    </row>
    <row r="237" spans="1:105" ht="12" customHeight="1" x14ac:dyDescent="0.25">
      <c r="A237" s="121" t="s">
        <v>55</v>
      </c>
      <c r="B237" s="123">
        <v>17.62560761931681</v>
      </c>
      <c r="C237" s="123">
        <v>16.885695502611632</v>
      </c>
      <c r="D237" s="123">
        <v>16.998443291921721</v>
      </c>
      <c r="E237" s="123">
        <v>16.615724029501862</v>
      </c>
      <c r="F237" s="123">
        <v>17.301494879251607</v>
      </c>
      <c r="G237" s="123">
        <v>16.896923637116952</v>
      </c>
      <c r="H237" s="123">
        <v>17.568926095737595</v>
      </c>
      <c r="I237" s="123">
        <v>16.812260521247715</v>
      </c>
      <c r="J237" s="123">
        <v>17.420512666069065</v>
      </c>
      <c r="K237" s="123">
        <v>18.964687649989287</v>
      </c>
      <c r="L237" s="123">
        <v>18.271328143075376</v>
      </c>
      <c r="M237" s="123">
        <v>17.957963295734654</v>
      </c>
      <c r="N237" s="123">
        <v>17.094414869470953</v>
      </c>
      <c r="O237" s="123">
        <v>17.763433509588921</v>
      </c>
      <c r="P237" s="123">
        <v>17.549339672445115</v>
      </c>
      <c r="Q237" s="123">
        <v>17.452031309361956</v>
      </c>
      <c r="R237" s="123">
        <v>17.60434205288853</v>
      </c>
      <c r="S237" s="123">
        <v>17.654501144411803</v>
      </c>
      <c r="T237" s="123">
        <v>16.596906394526229</v>
      </c>
      <c r="U237" s="123">
        <v>16.306654878255099</v>
      </c>
      <c r="V237" s="123">
        <v>16.124421227953039</v>
      </c>
      <c r="W237" s="123">
        <v>17.047736266158736</v>
      </c>
      <c r="X237" s="123">
        <v>17.4015416572968</v>
      </c>
      <c r="Y237" s="123">
        <v>16.862057218291167</v>
      </c>
      <c r="DA237" s="130" t="s">
        <v>2810</v>
      </c>
    </row>
    <row r="238" spans="1:105" ht="12" customHeight="1" x14ac:dyDescent="0.25">
      <c r="A238" s="97" t="s">
        <v>134</v>
      </c>
      <c r="B238" s="99">
        <v>25.209882851763577</v>
      </c>
      <c r="C238" s="99">
        <v>21.640983689587468</v>
      </c>
      <c r="D238" s="99">
        <v>17.753733679884913</v>
      </c>
      <c r="E238" s="99">
        <v>17.955929154991093</v>
      </c>
      <c r="F238" s="99">
        <v>17.637355065865062</v>
      </c>
      <c r="G238" s="99">
        <v>19.349946193529085</v>
      </c>
      <c r="H238" s="99">
        <v>23.746953326639883</v>
      </c>
      <c r="I238" s="99">
        <v>22.559796376969757</v>
      </c>
      <c r="J238" s="99">
        <v>22.984479789472804</v>
      </c>
      <c r="K238" s="99">
        <v>26.916941520564752</v>
      </c>
      <c r="L238" s="99">
        <v>24.53745755832125</v>
      </c>
      <c r="M238" s="99">
        <v>22.934575506210045</v>
      </c>
      <c r="N238" s="99">
        <v>21.997259151869237</v>
      </c>
      <c r="O238" s="99">
        <v>23.607250723698062</v>
      </c>
      <c r="P238" s="99">
        <v>21.645566197273737</v>
      </c>
      <c r="Q238" s="99">
        <v>22.758136891596443</v>
      </c>
      <c r="R238" s="99">
        <v>20.277246987515174</v>
      </c>
      <c r="S238" s="99">
        <v>22.345904854218276</v>
      </c>
      <c r="T238" s="99">
        <v>20.890311951696429</v>
      </c>
      <c r="U238" s="99">
        <v>19.905326858198311</v>
      </c>
      <c r="V238" s="99">
        <v>19.646470057968841</v>
      </c>
      <c r="W238" s="99">
        <v>19.690508733089377</v>
      </c>
      <c r="X238" s="99">
        <v>19.946595688762862</v>
      </c>
      <c r="Y238" s="99">
        <v>20.166082767810369</v>
      </c>
      <c r="DA238" s="63" t="s">
        <v>2811</v>
      </c>
    </row>
    <row r="239" spans="1:105" ht="12" customHeight="1" x14ac:dyDescent="0.25">
      <c r="A239" s="97" t="s">
        <v>133</v>
      </c>
      <c r="B239" s="99">
        <v>14.830287975702307</v>
      </c>
      <c r="C239" s="99">
        <v>12.86395862288694</v>
      </c>
      <c r="D239" s="99">
        <v>10.121315006948317</v>
      </c>
      <c r="E239" s="99">
        <v>10.904524894526077</v>
      </c>
      <c r="F239" s="99">
        <v>10.616101248299715</v>
      </c>
      <c r="G239" s="99">
        <v>12.659335088508318</v>
      </c>
      <c r="H239" s="99">
        <v>15.457343690557305</v>
      </c>
      <c r="I239" s="99">
        <v>14.783206343580268</v>
      </c>
      <c r="J239" s="99">
        <v>15.097406934673899</v>
      </c>
      <c r="K239" s="99">
        <v>17.845470005879296</v>
      </c>
      <c r="L239" s="99">
        <v>16.337189197006655</v>
      </c>
      <c r="M239" s="99">
        <v>15.312129301715119</v>
      </c>
      <c r="N239" s="99">
        <v>14.498336457640558</v>
      </c>
      <c r="O239" s="99">
        <v>15.967216611722803</v>
      </c>
      <c r="P239" s="99">
        <v>14.816202170930989</v>
      </c>
      <c r="Q239" s="99">
        <v>15.763896730757121</v>
      </c>
      <c r="R239" s="99">
        <v>14.50708756895045</v>
      </c>
      <c r="S239" s="99">
        <v>16.310257968832158</v>
      </c>
      <c r="T239" s="99">
        <v>15.402507887628108</v>
      </c>
      <c r="U239" s="99">
        <v>14.834496119907289</v>
      </c>
      <c r="V239" s="99">
        <v>14.855951201238875</v>
      </c>
      <c r="W239" s="99">
        <v>15.37592630377001</v>
      </c>
      <c r="X239" s="99">
        <v>15.8567579168776</v>
      </c>
      <c r="Y239" s="99">
        <v>16.14907403450967</v>
      </c>
      <c r="DA239" s="63" t="s">
        <v>2812</v>
      </c>
    </row>
    <row r="240" spans="1:105" ht="12" customHeight="1" x14ac:dyDescent="0.25">
      <c r="A240" s="100" t="s">
        <v>212</v>
      </c>
      <c r="B240" s="102">
        <v>4.9916209007648957</v>
      </c>
      <c r="C240" s="102">
        <v>4.1759561735275703</v>
      </c>
      <c r="D240" s="102">
        <v>1.7930350301116691</v>
      </c>
      <c r="E240" s="102">
        <v>2.7525265346955847</v>
      </c>
      <c r="F240" s="102">
        <v>2.124944725758767</v>
      </c>
      <c r="G240" s="102">
        <v>4.3123596459917541</v>
      </c>
      <c r="H240" s="102">
        <v>4.8709048883645547</v>
      </c>
      <c r="I240" s="102">
        <v>4.6419127703792933</v>
      </c>
      <c r="J240" s="102">
        <v>4.6117250932714029</v>
      </c>
      <c r="K240" s="102">
        <v>5.5650871354737204</v>
      </c>
      <c r="L240" s="102">
        <v>5.0446531075168419</v>
      </c>
      <c r="M240" s="102">
        <v>4.5765421262570243</v>
      </c>
      <c r="N240" s="102">
        <v>3.6492549892514883</v>
      </c>
      <c r="O240" s="102">
        <v>4.3815178152278653</v>
      </c>
      <c r="P240" s="102">
        <v>3.9162063611888205</v>
      </c>
      <c r="Q240" s="102">
        <v>3.9502321387084303</v>
      </c>
      <c r="R240" s="102">
        <v>3.9400287556088029</v>
      </c>
      <c r="S240" s="102">
        <v>4.3797516746457186</v>
      </c>
      <c r="T240" s="102">
        <v>3.7289433970330896</v>
      </c>
      <c r="U240" s="102">
        <v>3.2100068247834606</v>
      </c>
      <c r="V240" s="102">
        <v>2.9881671963684147</v>
      </c>
      <c r="W240" s="102">
        <v>3.6416005103770757</v>
      </c>
      <c r="X240" s="102">
        <v>3.7491908572507651</v>
      </c>
      <c r="Y240" s="102">
        <v>3.2398952531359444</v>
      </c>
      <c r="DA240" s="131" t="s">
        <v>2813</v>
      </c>
    </row>
    <row r="241" spans="1:105" ht="12" customHeight="1" x14ac:dyDescent="0.25">
      <c r="A241" s="103" t="s">
        <v>52</v>
      </c>
      <c r="B241" s="105">
        <v>9.8386670749374119</v>
      </c>
      <c r="C241" s="105">
        <v>8.6880024493593702</v>
      </c>
      <c r="D241" s="105">
        <v>8.3282799768366473</v>
      </c>
      <c r="E241" s="105">
        <v>8.1519983598304933</v>
      </c>
      <c r="F241" s="105">
        <v>8.4911565225409511</v>
      </c>
      <c r="G241" s="105">
        <v>8.3469754425165608</v>
      </c>
      <c r="H241" s="105">
        <v>10.586438802192752</v>
      </c>
      <c r="I241" s="105">
        <v>10.141293573200974</v>
      </c>
      <c r="J241" s="105">
        <v>10.485681841402494</v>
      </c>
      <c r="K241" s="105">
        <v>12.280382870405576</v>
      </c>
      <c r="L241" s="105">
        <v>11.292536089489811</v>
      </c>
      <c r="M241" s="105">
        <v>10.735587175458095</v>
      </c>
      <c r="N241" s="105">
        <v>10.84908146838907</v>
      </c>
      <c r="O241" s="105">
        <v>11.585698796494938</v>
      </c>
      <c r="P241" s="105">
        <v>10.899995809742169</v>
      </c>
      <c r="Q241" s="105">
        <v>11.813664592048692</v>
      </c>
      <c r="R241" s="105">
        <v>10.567058813341646</v>
      </c>
      <c r="S241" s="105">
        <v>11.93050629418644</v>
      </c>
      <c r="T241" s="105">
        <v>11.673564490595014</v>
      </c>
      <c r="U241" s="105">
        <v>11.62448929512383</v>
      </c>
      <c r="V241" s="105">
        <v>11.867784004870463</v>
      </c>
      <c r="W241" s="105">
        <v>11.734325793392934</v>
      </c>
      <c r="X241" s="105">
        <v>12.107567059626833</v>
      </c>
      <c r="Y241" s="105">
        <v>12.909178781373727</v>
      </c>
      <c r="DA241" s="132" t="s">
        <v>2814</v>
      </c>
    </row>
    <row r="242" spans="1:105" ht="12" customHeight="1" x14ac:dyDescent="0.25">
      <c r="A242" s="106" t="s">
        <v>122</v>
      </c>
      <c r="B242" s="102">
        <v>21.273165223411425</v>
      </c>
      <c r="C242" s="102">
        <v>20.786840963329251</v>
      </c>
      <c r="D242" s="102">
        <v>20.962722823986262</v>
      </c>
      <c r="E242" s="102">
        <v>20.683505386427775</v>
      </c>
      <c r="F242" s="102">
        <v>21.16170808518314</v>
      </c>
      <c r="G242" s="102">
        <v>20.308587068073631</v>
      </c>
      <c r="H242" s="102">
        <v>20.86665806705221</v>
      </c>
      <c r="I242" s="102">
        <v>20.77896168738485</v>
      </c>
      <c r="J242" s="102">
        <v>22.04508727157226</v>
      </c>
      <c r="K242" s="102">
        <v>23.444216215472448</v>
      </c>
      <c r="L242" s="102">
        <v>22.720618601017076</v>
      </c>
      <c r="M242" s="102">
        <v>22.348241135521814</v>
      </c>
      <c r="N242" s="102">
        <v>21.296006183071068</v>
      </c>
      <c r="O242" s="102">
        <v>21.511524010488532</v>
      </c>
      <c r="P242" s="102">
        <v>21.388289679942719</v>
      </c>
      <c r="Q242" s="102">
        <v>21.267378609097957</v>
      </c>
      <c r="R242" s="102">
        <v>21.592575630628723</v>
      </c>
      <c r="S242" s="102">
        <v>20.992037939253734</v>
      </c>
      <c r="T242" s="102">
        <v>19.756303430762152</v>
      </c>
      <c r="U242" s="102">
        <v>19.281447247180221</v>
      </c>
      <c r="V242" s="102">
        <v>18.933197414849818</v>
      </c>
      <c r="W242" s="102">
        <v>19.898477232236385</v>
      </c>
      <c r="X242" s="102">
        <v>20.357178505607411</v>
      </c>
      <c r="Y242" s="102">
        <v>19.747510527635267</v>
      </c>
      <c r="DA242" s="131" t="s">
        <v>2815</v>
      </c>
    </row>
    <row r="243" spans="1:105" ht="12" customHeight="1" x14ac:dyDescent="0.25">
      <c r="A243" s="107" t="s">
        <v>121</v>
      </c>
      <c r="B243" s="105">
        <v>14.274072359717891</v>
      </c>
      <c r="C243" s="105">
        <v>14.006023468755243</v>
      </c>
      <c r="D243" s="105">
        <v>14.331999647338691</v>
      </c>
      <c r="E243" s="105">
        <v>14.144162144462554</v>
      </c>
      <c r="F243" s="105">
        <v>14.564738609634212</v>
      </c>
      <c r="G243" s="105">
        <v>14.213297540240641</v>
      </c>
      <c r="H243" s="105">
        <v>14.444750988922459</v>
      </c>
      <c r="I243" s="105">
        <v>14.401298891694392</v>
      </c>
      <c r="J243" s="105">
        <v>15.259590365530661</v>
      </c>
      <c r="K243" s="105">
        <v>16.310264524316594</v>
      </c>
      <c r="L243" s="105">
        <v>15.859707211242451</v>
      </c>
      <c r="M243" s="105">
        <v>15.621541888980532</v>
      </c>
      <c r="N243" s="105">
        <v>14.689261939711914</v>
      </c>
      <c r="O243" s="105">
        <v>15.116456963547071</v>
      </c>
      <c r="P243" s="105">
        <v>15.159210106897557</v>
      </c>
      <c r="Q243" s="105">
        <v>15.082223100502427</v>
      </c>
      <c r="R243" s="105">
        <v>15.696546692604691</v>
      </c>
      <c r="S243" s="105">
        <v>15.558439961761897</v>
      </c>
      <c r="T243" s="105">
        <v>14.781579868801904</v>
      </c>
      <c r="U243" s="105">
        <v>14.665275112122647</v>
      </c>
      <c r="V243" s="105">
        <v>14.578100274795109</v>
      </c>
      <c r="W243" s="105">
        <v>15.682513055394383</v>
      </c>
      <c r="X243" s="105">
        <v>16.143979175020753</v>
      </c>
      <c r="Y243" s="105">
        <v>15.579004794824543</v>
      </c>
      <c r="DA243" s="132" t="s">
        <v>2816</v>
      </c>
    </row>
    <row r="244" spans="1:105" ht="12" customHeight="1" x14ac:dyDescent="0.25">
      <c r="A244" s="108" t="s">
        <v>53</v>
      </c>
      <c r="B244" s="99">
        <v>4.2742554558548971</v>
      </c>
      <c r="C244" s="99">
        <v>4.1299960967349225</v>
      </c>
      <c r="D244" s="99">
        <v>4.2777727245028361</v>
      </c>
      <c r="E244" s="99">
        <v>4.0683459692897062</v>
      </c>
      <c r="F244" s="99">
        <v>4.2557470507852573</v>
      </c>
      <c r="G244" s="99">
        <v>4.6170445237663387</v>
      </c>
      <c r="H244" s="99">
        <v>4.2669716909807418</v>
      </c>
      <c r="I244" s="99">
        <v>4.2885406314053922</v>
      </c>
      <c r="J244" s="99">
        <v>4.4641573257136438</v>
      </c>
      <c r="K244" s="99">
        <v>4.8001264473170169</v>
      </c>
      <c r="L244" s="99">
        <v>4.6891300101576574</v>
      </c>
      <c r="M244" s="99">
        <v>4.5188822072271</v>
      </c>
      <c r="N244" s="99">
        <v>3.5965340849603482</v>
      </c>
      <c r="O244" s="99">
        <v>3.9764856312304029</v>
      </c>
      <c r="P244" s="99">
        <v>3.8722421303804007</v>
      </c>
      <c r="Q244" s="99">
        <v>3.6271622369323913</v>
      </c>
      <c r="R244" s="99">
        <v>4.1394559818998937</v>
      </c>
      <c r="S244" s="99">
        <v>4.0613670731047229</v>
      </c>
      <c r="T244" s="99">
        <v>3.5207424448539544</v>
      </c>
      <c r="U244" s="99">
        <v>3.1560823150623056</v>
      </c>
      <c r="V244" s="99">
        <v>2.9233017264758345</v>
      </c>
      <c r="W244" s="99">
        <v>3.7578530361730431</v>
      </c>
      <c r="X244" s="99">
        <v>3.873543504779835</v>
      </c>
      <c r="Y244" s="99">
        <v>3.0579558014083257</v>
      </c>
      <c r="DA244" s="63" t="s">
        <v>2817</v>
      </c>
    </row>
    <row r="245" spans="1:105" ht="12" customHeight="1" x14ac:dyDescent="0.25">
      <c r="A245" s="108" t="s">
        <v>52</v>
      </c>
      <c r="B245" s="99">
        <v>9.9998169038629996</v>
      </c>
      <c r="C245" s="99">
        <v>9.8760273720203227</v>
      </c>
      <c r="D245" s="99">
        <v>10.054226922835852</v>
      </c>
      <c r="E245" s="99">
        <v>10.075816175172845</v>
      </c>
      <c r="F245" s="99">
        <v>10.308991558848959</v>
      </c>
      <c r="G245" s="99">
        <v>9.5962530164743018</v>
      </c>
      <c r="H245" s="99">
        <v>10.177779297941715</v>
      </c>
      <c r="I245" s="99">
        <v>10.112758260288999</v>
      </c>
      <c r="J245" s="99">
        <v>10.79543303981702</v>
      </c>
      <c r="K245" s="99">
        <v>11.510138076999576</v>
      </c>
      <c r="L245" s="99">
        <v>11.170577201084793</v>
      </c>
      <c r="M245" s="99">
        <v>11.102659681753433</v>
      </c>
      <c r="N245" s="99">
        <v>11.092727854751567</v>
      </c>
      <c r="O245" s="99">
        <v>11.139971332316669</v>
      </c>
      <c r="P245" s="99">
        <v>11.286967976517156</v>
      </c>
      <c r="Q245" s="99">
        <v>11.455060863570031</v>
      </c>
      <c r="R245" s="99">
        <v>11.557090710704797</v>
      </c>
      <c r="S245" s="99">
        <v>11.497072888657174</v>
      </c>
      <c r="T245" s="99">
        <v>11.260837423947949</v>
      </c>
      <c r="U245" s="99">
        <v>11.509192797060335</v>
      </c>
      <c r="V245" s="99">
        <v>11.654798548319272</v>
      </c>
      <c r="W245" s="99">
        <v>11.92466001922134</v>
      </c>
      <c r="X245" s="99">
        <v>12.270435670240918</v>
      </c>
      <c r="Y245" s="99">
        <v>12.521048993416219</v>
      </c>
      <c r="DA245" s="63" t="s">
        <v>2818</v>
      </c>
    </row>
    <row r="246" spans="1:105" ht="12" customHeight="1" x14ac:dyDescent="0.25">
      <c r="A246" s="121" t="s">
        <v>54</v>
      </c>
      <c r="B246" s="123">
        <v>7.8795484121719213</v>
      </c>
      <c r="C246" s="123">
        <v>7.5920096232253957</v>
      </c>
      <c r="D246" s="123">
        <v>8.471545143891035</v>
      </c>
      <c r="E246" s="123">
        <v>8.1576273490090809</v>
      </c>
      <c r="F246" s="123">
        <v>8.6667424320769779</v>
      </c>
      <c r="G246" s="123">
        <v>8.4751792506708821</v>
      </c>
      <c r="H246" s="123">
        <v>8.7543682628274073</v>
      </c>
      <c r="I246" s="123">
        <v>8.2833395462815353</v>
      </c>
      <c r="J246" s="123">
        <v>8.2111133106763159</v>
      </c>
      <c r="K246" s="123">
        <v>8.6497742625923308</v>
      </c>
      <c r="L246" s="123">
        <v>8.1171854110911728</v>
      </c>
      <c r="M246" s="123">
        <v>7.6297903465030856</v>
      </c>
      <c r="N246" s="123">
        <v>7.7382003481924686</v>
      </c>
      <c r="O246" s="123">
        <v>8.0240956385891433</v>
      </c>
      <c r="P246" s="123">
        <v>8.0418959595237993</v>
      </c>
      <c r="Q246" s="123">
        <v>7.9762948531611544</v>
      </c>
      <c r="R246" s="123">
        <v>8.4083960328123997</v>
      </c>
      <c r="S246" s="123">
        <v>8.2123095093737852</v>
      </c>
      <c r="T246" s="123">
        <v>8.0510543132464889</v>
      </c>
      <c r="U246" s="123">
        <v>8.1540228531104617</v>
      </c>
      <c r="V246" s="123">
        <v>9.010948410930542</v>
      </c>
      <c r="W246" s="123">
        <v>8.5501104990711454</v>
      </c>
      <c r="X246" s="123">
        <v>8.6813314896505176</v>
      </c>
      <c r="Y246" s="123">
        <v>7.1343048318541236</v>
      </c>
      <c r="DA246" s="130" t="s">
        <v>2819</v>
      </c>
    </row>
    <row r="247" spans="1:105" ht="12" customHeight="1" x14ac:dyDescent="0.25">
      <c r="A247" s="97" t="s">
        <v>175</v>
      </c>
      <c r="B247" s="99">
        <v>9.7299007693605652</v>
      </c>
      <c r="C247" s="99">
        <v>8.5837856017688363</v>
      </c>
      <c r="D247" s="99">
        <v>7.9587232966583006</v>
      </c>
      <c r="E247" s="99">
        <v>8.2421559117056855</v>
      </c>
      <c r="F247" s="99">
        <v>8.323690624296626</v>
      </c>
      <c r="G247" s="99">
        <v>9.2832295468333843</v>
      </c>
      <c r="H247" s="99">
        <v>11.472669836038058</v>
      </c>
      <c r="I247" s="99">
        <v>10.855914751302738</v>
      </c>
      <c r="J247" s="99">
        <v>10.295551748716633</v>
      </c>
      <c r="K247" s="99">
        <v>11.566563442674239</v>
      </c>
      <c r="L247" s="99">
        <v>10.71867574888226</v>
      </c>
      <c r="M247" s="99">
        <v>9.557087919604264</v>
      </c>
      <c r="N247" s="99">
        <v>9.6395829110261886</v>
      </c>
      <c r="O247" s="99">
        <v>10.752083883384545</v>
      </c>
      <c r="P247" s="99">
        <v>9.4307677503841774</v>
      </c>
      <c r="Q247" s="99">
        <v>9.4116338923325937</v>
      </c>
      <c r="R247" s="99">
        <v>11.801813003278282</v>
      </c>
      <c r="S247" s="99">
        <v>10.604654856261725</v>
      </c>
      <c r="T247" s="99">
        <v>10.640552119143285</v>
      </c>
      <c r="U247" s="99">
        <v>11.941797327976031</v>
      </c>
      <c r="V247" s="99">
        <v>11.702610729615698</v>
      </c>
      <c r="W247" s="99">
        <v>11.221106682116105</v>
      </c>
      <c r="X247" s="99">
        <v>10.943925117395267</v>
      </c>
      <c r="Y247" s="99">
        <v>10.689649921246124</v>
      </c>
      <c r="DA247" s="63" t="s">
        <v>2820</v>
      </c>
    </row>
    <row r="248" spans="1:105" ht="12" customHeight="1" x14ac:dyDescent="0.25">
      <c r="A248" s="109" t="s">
        <v>120</v>
      </c>
      <c r="B248" s="110">
        <v>7.8335732164624901</v>
      </c>
      <c r="C248" s="110">
        <v>7.5672084102417596</v>
      </c>
      <c r="D248" s="110">
        <v>8.4845331277555793</v>
      </c>
      <c r="E248" s="110">
        <v>8.1555005425696852</v>
      </c>
      <c r="F248" s="110">
        <v>8.6752552458139078</v>
      </c>
      <c r="G248" s="110">
        <v>8.4549589050499261</v>
      </c>
      <c r="H248" s="110">
        <v>8.6856535298994455</v>
      </c>
      <c r="I248" s="110">
        <v>8.2180479719176596</v>
      </c>
      <c r="J248" s="110">
        <v>8.1586248671388333</v>
      </c>
      <c r="K248" s="110">
        <v>8.5776240540329969</v>
      </c>
      <c r="L248" s="110">
        <v>8.0518639154583909</v>
      </c>
      <c r="M248" s="110">
        <v>7.5804428305142393</v>
      </c>
      <c r="N248" s="110">
        <v>7.6870649787452052</v>
      </c>
      <c r="O248" s="110">
        <v>7.9495631553636326</v>
      </c>
      <c r="P248" s="110">
        <v>8.001526826760113</v>
      </c>
      <c r="Q248" s="110">
        <v>7.930727538515729</v>
      </c>
      <c r="R248" s="110">
        <v>8.2816181721195594</v>
      </c>
      <c r="S248" s="110">
        <v>8.1172586202418628</v>
      </c>
      <c r="T248" s="110">
        <v>7.9469346419601106</v>
      </c>
      <c r="U248" s="110">
        <v>8.0076166620828566</v>
      </c>
      <c r="V248" s="110">
        <v>8.9132137726774072</v>
      </c>
      <c r="W248" s="110">
        <v>8.4451174322533209</v>
      </c>
      <c r="X248" s="110">
        <v>8.5789516086735773</v>
      </c>
      <c r="Y248" s="110">
        <v>6.9401353270405055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70.674576667505988</v>
      </c>
      <c r="C250" s="118">
        <f t="shared" si="115"/>
        <v>67.88923039229617</v>
      </c>
      <c r="D250" s="118">
        <f t="shared" si="115"/>
        <v>62.00238584000418</v>
      </c>
      <c r="E250" s="118">
        <f t="shared" si="115"/>
        <v>71.088718623096867</v>
      </c>
      <c r="F250" s="118">
        <f t="shared" si="115"/>
        <v>69.222043844181044</v>
      </c>
      <c r="G250" s="118">
        <f t="shared" si="115"/>
        <v>79.700054270371226</v>
      </c>
      <c r="H250" s="118">
        <f t="shared" si="115"/>
        <v>94.958165758123272</v>
      </c>
      <c r="I250" s="118">
        <f t="shared" si="115"/>
        <v>93.124999006469267</v>
      </c>
      <c r="J250" s="118">
        <f t="shared" si="115"/>
        <v>88.843540425027172</v>
      </c>
      <c r="K250" s="118">
        <f t="shared" si="115"/>
        <v>87.170136481053902</v>
      </c>
      <c r="L250" s="118">
        <f t="shared" si="115"/>
        <v>85.146015464762627</v>
      </c>
      <c r="M250" s="118">
        <f t="shared" si="115"/>
        <v>98.306722422075353</v>
      </c>
      <c r="N250" s="118">
        <f t="shared" si="115"/>
        <v>96.770210622706983</v>
      </c>
      <c r="O250" s="118">
        <f t="shared" si="115"/>
        <v>70.659818294975139</v>
      </c>
      <c r="P250" s="118">
        <f t="shared" si="115"/>
        <v>65.311149091262791</v>
      </c>
      <c r="Q250" s="118">
        <f t="shared" si="115"/>
        <v>83.832926584903234</v>
      </c>
      <c r="R250" s="118">
        <f t="shared" ref="R250:V250" si="116">R251+R254+R256+R265</f>
        <v>81.917761116298578</v>
      </c>
      <c r="S250" s="118">
        <f t="shared" si="116"/>
        <v>83.883961936614284</v>
      </c>
      <c r="T250" s="118">
        <f t="shared" si="116"/>
        <v>71.920925343132424</v>
      </c>
      <c r="U250" s="118">
        <f t="shared" si="116"/>
        <v>80.686806950450432</v>
      </c>
      <c r="V250" s="118">
        <f t="shared" si="116"/>
        <v>83.107803122961869</v>
      </c>
      <c r="W250" s="118">
        <f t="shared" ref="W250:Y250" si="117">W251+W254+W256+W265</f>
        <v>89.158646555828355</v>
      </c>
      <c r="X250" s="118">
        <f t="shared" si="117"/>
        <v>85.428269588972327</v>
      </c>
      <c r="Y250" s="118">
        <f t="shared" si="117"/>
        <v>76.850611802802831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48.290288625746392</v>
      </c>
      <c r="C251" s="123">
        <f t="shared" si="118"/>
        <v>45.022396637946976</v>
      </c>
      <c r="D251" s="123">
        <f t="shared" si="118"/>
        <v>40.386572267385212</v>
      </c>
      <c r="E251" s="123">
        <f t="shared" si="118"/>
        <v>47.479852843859049</v>
      </c>
      <c r="F251" s="123">
        <f t="shared" si="118"/>
        <v>45.557915439436876</v>
      </c>
      <c r="G251" s="123">
        <f t="shared" si="118"/>
        <v>54.662579573122173</v>
      </c>
      <c r="H251" s="123">
        <f t="shared" si="118"/>
        <v>66.342909931190377</v>
      </c>
      <c r="I251" s="123">
        <f t="shared" si="118"/>
        <v>60.777484452338015</v>
      </c>
      <c r="J251" s="123">
        <f t="shared" si="118"/>
        <v>56.030129943860977</v>
      </c>
      <c r="K251" s="123">
        <f t="shared" si="118"/>
        <v>56.636411159171935</v>
      </c>
      <c r="L251" s="123">
        <f t="shared" si="118"/>
        <v>50.871302288866509</v>
      </c>
      <c r="M251" s="123">
        <f t="shared" si="118"/>
        <v>65.502144108801829</v>
      </c>
      <c r="N251" s="123">
        <f t="shared" si="118"/>
        <v>56.256032100194247</v>
      </c>
      <c r="O251" s="123">
        <f t="shared" si="118"/>
        <v>38.658022622069488</v>
      </c>
      <c r="P251" s="123">
        <f t="shared" si="118"/>
        <v>36.417252993222633</v>
      </c>
      <c r="Q251" s="123">
        <f t="shared" si="118"/>
        <v>52.139097229381001</v>
      </c>
      <c r="R251" s="123">
        <f t="shared" ref="R251:V251" si="119">SUM(R252:R253)</f>
        <v>45.683791160962137</v>
      </c>
      <c r="S251" s="123">
        <f t="shared" si="119"/>
        <v>46.392382568148008</v>
      </c>
      <c r="T251" s="123">
        <f t="shared" si="119"/>
        <v>39.321367632006712</v>
      </c>
      <c r="U251" s="123">
        <f t="shared" si="119"/>
        <v>42.293742864335712</v>
      </c>
      <c r="V251" s="123">
        <f t="shared" si="119"/>
        <v>45.291436713704989</v>
      </c>
      <c r="W251" s="123">
        <f t="shared" ref="W251:Y251" si="120">SUM(W252:W253)</f>
        <v>50.894323492986409</v>
      </c>
      <c r="X251" s="123">
        <f t="shared" si="120"/>
        <v>48.145505501326447</v>
      </c>
      <c r="Y251" s="123">
        <f t="shared" si="120"/>
        <v>38.103337400358235</v>
      </c>
      <c r="DA251" s="130" t="s">
        <v>2973</v>
      </c>
    </row>
    <row r="252" spans="1:105" ht="12" customHeight="1" x14ac:dyDescent="0.25">
      <c r="A252" s="97" t="s">
        <v>212</v>
      </c>
      <c r="B252" s="99">
        <v>47.148856917911019</v>
      </c>
      <c r="C252" s="99">
        <v>44.001232526819926</v>
      </c>
      <c r="D252" s="99">
        <v>39.443969123552101</v>
      </c>
      <c r="E252" s="99">
        <v>46.434152909090116</v>
      </c>
      <c r="F252" s="99">
        <v>44.490796443904436</v>
      </c>
      <c r="G252" s="99">
        <v>53.399939229716736</v>
      </c>
      <c r="H252" s="99">
        <v>64.848698367168936</v>
      </c>
      <c r="I252" s="99">
        <v>59.492401974258385</v>
      </c>
      <c r="J252" s="99">
        <v>54.842502300744123</v>
      </c>
      <c r="K252" s="99">
        <v>55.379247667468391</v>
      </c>
      <c r="L252" s="99">
        <v>49.803952000255947</v>
      </c>
      <c r="M252" s="99">
        <v>64.1317554036291</v>
      </c>
      <c r="N252" s="99">
        <v>55.206895396686967</v>
      </c>
      <c r="O252" s="99">
        <v>37.868373854909287</v>
      </c>
      <c r="P252" s="99">
        <v>35.652332087922673</v>
      </c>
      <c r="Q252" s="99">
        <v>51.103611489423201</v>
      </c>
      <c r="R252" s="99">
        <v>44.781831102396708</v>
      </c>
      <c r="S252" s="99">
        <v>45.480912740926627</v>
      </c>
      <c r="T252" s="99">
        <v>38.55184705629231</v>
      </c>
      <c r="U252" s="99">
        <v>41.468484988325066</v>
      </c>
      <c r="V252" s="99">
        <v>44.409416792028253</v>
      </c>
      <c r="W252" s="99">
        <v>49.904158329224877</v>
      </c>
      <c r="X252" s="99">
        <v>47.208831381232073</v>
      </c>
      <c r="Y252" s="99">
        <v>37.361288720853196</v>
      </c>
      <c r="DA252" s="63" t="s">
        <v>2974</v>
      </c>
    </row>
    <row r="253" spans="1:105" ht="12" customHeight="1" x14ac:dyDescent="0.25">
      <c r="A253" s="97" t="s">
        <v>53</v>
      </c>
      <c r="B253" s="99">
        <v>1.1414317078353748</v>
      </c>
      <c r="C253" s="99">
        <v>1.0211641111270504</v>
      </c>
      <c r="D253" s="99">
        <v>0.94260314383310895</v>
      </c>
      <c r="E253" s="99">
        <v>1.045699934768936</v>
      </c>
      <c r="F253" s="99">
        <v>1.0671189955324425</v>
      </c>
      <c r="G253" s="99">
        <v>1.2626403434054347</v>
      </c>
      <c r="H253" s="99">
        <v>1.4942115640214362</v>
      </c>
      <c r="I253" s="99">
        <v>1.2850824780796306</v>
      </c>
      <c r="J253" s="99">
        <v>1.1876276431168522</v>
      </c>
      <c r="K253" s="99">
        <v>1.2571634917035472</v>
      </c>
      <c r="L253" s="99">
        <v>1.0673502886105612</v>
      </c>
      <c r="M253" s="99">
        <v>1.3703887051727359</v>
      </c>
      <c r="N253" s="99">
        <v>1.0491367035072798</v>
      </c>
      <c r="O253" s="99">
        <v>0.78964876716020216</v>
      </c>
      <c r="P253" s="99">
        <v>0.76492090529996104</v>
      </c>
      <c r="Q253" s="99">
        <v>1.0354857399577975</v>
      </c>
      <c r="R253" s="99">
        <v>0.90196005856542605</v>
      </c>
      <c r="S253" s="99">
        <v>0.91146982722138392</v>
      </c>
      <c r="T253" s="99">
        <v>0.76952057571440524</v>
      </c>
      <c r="U253" s="99">
        <v>0.82525787601064582</v>
      </c>
      <c r="V253" s="99">
        <v>0.8820199216767397</v>
      </c>
      <c r="W253" s="99">
        <v>0.99016516376152897</v>
      </c>
      <c r="X253" s="99">
        <v>0.93667412009437168</v>
      </c>
      <c r="Y253" s="99">
        <v>0.74204867950504261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4.1224239700519174</v>
      </c>
      <c r="C254" s="123">
        <f t="shared" si="121"/>
        <v>5.112542916002293</v>
      </c>
      <c r="D254" s="123">
        <f t="shared" si="121"/>
        <v>3.0547981222844633</v>
      </c>
      <c r="E254" s="123">
        <f t="shared" si="121"/>
        <v>5.292211913930438</v>
      </c>
      <c r="F254" s="123">
        <f t="shared" si="121"/>
        <v>4.6218154896171182</v>
      </c>
      <c r="G254" s="123">
        <f t="shared" si="121"/>
        <v>6.4434626761269644</v>
      </c>
      <c r="H254" s="123">
        <f t="shared" si="121"/>
        <v>9.1933877651684153</v>
      </c>
      <c r="I254" s="123">
        <f t="shared" si="121"/>
        <v>13.370361832143532</v>
      </c>
      <c r="J254" s="123">
        <f t="shared" si="121"/>
        <v>13.131523610160702</v>
      </c>
      <c r="K254" s="123">
        <f t="shared" si="121"/>
        <v>9.4288755190265086</v>
      </c>
      <c r="L254" s="123">
        <f t="shared" si="121"/>
        <v>14.057283331679237</v>
      </c>
      <c r="M254" s="123">
        <f t="shared" si="121"/>
        <v>13.17873441446074</v>
      </c>
      <c r="N254" s="123">
        <f t="shared" si="121"/>
        <v>21.345065174275959</v>
      </c>
      <c r="O254" s="123">
        <f t="shared" si="121"/>
        <v>12.166210422694801</v>
      </c>
      <c r="P254" s="123">
        <f t="shared" si="121"/>
        <v>9.0255637442896717</v>
      </c>
      <c r="Q254" s="123">
        <f t="shared" si="121"/>
        <v>11.639924086753917</v>
      </c>
      <c r="R254" s="123">
        <f t="shared" si="121"/>
        <v>15.55462913554917</v>
      </c>
      <c r="S254" s="123">
        <f t="shared" si="121"/>
        <v>16.692364448576512</v>
      </c>
      <c r="T254" s="123">
        <f t="shared" si="121"/>
        <v>12.411800486654943</v>
      </c>
      <c r="U254" s="123">
        <f t="shared" si="121"/>
        <v>18.038776413711627</v>
      </c>
      <c r="V254" s="123">
        <f t="shared" si="121"/>
        <v>16.600586518778229</v>
      </c>
      <c r="W254" s="123">
        <f t="shared" si="121"/>
        <v>16.48578046267086</v>
      </c>
      <c r="X254" s="123">
        <f t="shared" si="121"/>
        <v>14.843291059855238</v>
      </c>
      <c r="Y254" s="123">
        <f t="shared" si="121"/>
        <v>17.807676456321868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4.1224239700519174</v>
      </c>
      <c r="C255" s="99">
        <f>RES_hhdet_tess!C67</f>
        <v>5.112542916002293</v>
      </c>
      <c r="D255" s="99">
        <f>RES_hhdet_tess!D67</f>
        <v>3.0547981222844633</v>
      </c>
      <c r="E255" s="99">
        <f>RES_hhdet_tess!E67</f>
        <v>5.292211913930438</v>
      </c>
      <c r="F255" s="99">
        <f>RES_hhdet_tess!F67</f>
        <v>4.6218154896171182</v>
      </c>
      <c r="G255" s="99">
        <f>RES_hhdet_tess!G67</f>
        <v>6.4434626761269644</v>
      </c>
      <c r="H255" s="99">
        <f>RES_hhdet_tess!H67</f>
        <v>9.1933877651684153</v>
      </c>
      <c r="I255" s="99">
        <f>RES_hhdet_tess!I67</f>
        <v>13.370361832143532</v>
      </c>
      <c r="J255" s="99">
        <f>RES_hhdet_tess!J67</f>
        <v>13.131523610160702</v>
      </c>
      <c r="K255" s="99">
        <f>RES_hhdet_tess!K67</f>
        <v>9.4288755190265086</v>
      </c>
      <c r="L255" s="99">
        <f>RES_hhdet_tess!L67</f>
        <v>14.057283331679237</v>
      </c>
      <c r="M255" s="99">
        <f>RES_hhdet_tess!M67</f>
        <v>13.17873441446074</v>
      </c>
      <c r="N255" s="99">
        <f>RES_hhdet_tess!N67</f>
        <v>21.345065174275959</v>
      </c>
      <c r="O255" s="99">
        <f>RES_hhdet_tess!O67</f>
        <v>12.166210422694801</v>
      </c>
      <c r="P255" s="99">
        <f>RES_hhdet_tess!P67</f>
        <v>9.0255637442896717</v>
      </c>
      <c r="Q255" s="99">
        <f>RES_hhdet_tess!Q67</f>
        <v>11.639924086753917</v>
      </c>
      <c r="R255" s="99">
        <f>RES_hhdet_tess!R67</f>
        <v>15.55462913554917</v>
      </c>
      <c r="S255" s="99">
        <f>RES_hhdet_tess!S67</f>
        <v>16.692364448576512</v>
      </c>
      <c r="T255" s="99">
        <f>RES_hhdet_tess!T67</f>
        <v>12.411800486654943</v>
      </c>
      <c r="U255" s="99">
        <f>RES_hhdet_tess!U67</f>
        <v>18.038776413711627</v>
      </c>
      <c r="V255" s="99">
        <f>RES_hhdet_tess!V67</f>
        <v>16.600586518778229</v>
      </c>
      <c r="W255" s="99">
        <f>RES_hhdet_tess!W67</f>
        <v>16.48578046267086</v>
      </c>
      <c r="X255" s="99">
        <f>RES_hhdet_tess!X67</f>
        <v>14.843291059855238</v>
      </c>
      <c r="Y255" s="99">
        <f>RES_hhdet_tess!Y67</f>
        <v>17.807676456321868</v>
      </c>
      <c r="DA255" s="63" t="s">
        <v>2977</v>
      </c>
    </row>
    <row r="256" spans="1:105" ht="12" customHeight="1" x14ac:dyDescent="0.25">
      <c r="A256" s="121" t="s">
        <v>55</v>
      </c>
      <c r="B256" s="123">
        <v>12.488704414987007</v>
      </c>
      <c r="C256" s="123">
        <v>12.162378828480929</v>
      </c>
      <c r="D256" s="123">
        <v>12.265234760071452</v>
      </c>
      <c r="E256" s="123">
        <v>12.228657769777428</v>
      </c>
      <c r="F256" s="123">
        <v>12.552469985115195</v>
      </c>
      <c r="G256" s="123">
        <v>12.238925414767923</v>
      </c>
      <c r="H256" s="123">
        <v>12.854183889992402</v>
      </c>
      <c r="I256" s="123">
        <v>12.754101556978162</v>
      </c>
      <c r="J256" s="123">
        <v>13.502174613092759</v>
      </c>
      <c r="K256" s="123">
        <v>14.586796432393506</v>
      </c>
      <c r="L256" s="123">
        <v>14.091703980035041</v>
      </c>
      <c r="M256" s="123">
        <v>13.855524601507561</v>
      </c>
      <c r="N256" s="123">
        <v>13.304016243020937</v>
      </c>
      <c r="O256" s="123">
        <v>13.731417242185836</v>
      </c>
      <c r="P256" s="123">
        <v>13.712458420655024</v>
      </c>
      <c r="Q256" s="123">
        <v>13.904293459698156</v>
      </c>
      <c r="R256" s="123">
        <v>14.163050518467308</v>
      </c>
      <c r="S256" s="123">
        <v>14.35697682048326</v>
      </c>
      <c r="T256" s="123">
        <v>13.788110953729873</v>
      </c>
      <c r="U256" s="123">
        <v>13.771386239452442</v>
      </c>
      <c r="V256" s="123">
        <v>13.806316860294293</v>
      </c>
      <c r="W256" s="123">
        <v>14.658970301624164</v>
      </c>
      <c r="X256" s="123">
        <v>15.131573607465945</v>
      </c>
      <c r="Y256" s="123">
        <v>14.901064037521966</v>
      </c>
      <c r="DA256" s="130" t="s">
        <v>2978</v>
      </c>
    </row>
    <row r="257" spans="1:105" ht="12" customHeight="1" x14ac:dyDescent="0.25">
      <c r="A257" s="97" t="s">
        <v>134</v>
      </c>
      <c r="B257" s="99">
        <v>12.267703573027653</v>
      </c>
      <c r="C257" s="99">
        <v>10.763775098606596</v>
      </c>
      <c r="D257" s="99">
        <v>9.2487799402539164</v>
      </c>
      <c r="E257" s="99">
        <v>9.6238982160711206</v>
      </c>
      <c r="F257" s="99">
        <v>9.647509902139797</v>
      </c>
      <c r="G257" s="99">
        <v>10.740114352178942</v>
      </c>
      <c r="H257" s="99">
        <v>13.3319871545027</v>
      </c>
      <c r="I257" s="99">
        <v>12.782761964937583</v>
      </c>
      <c r="J257" s="99">
        <v>13.135017060172396</v>
      </c>
      <c r="K257" s="99">
        <v>15.508621556116346</v>
      </c>
      <c r="L257" s="99">
        <v>14.232689881648104</v>
      </c>
      <c r="M257" s="99">
        <v>13.416664704747012</v>
      </c>
      <c r="N257" s="99">
        <v>13.019571143717267</v>
      </c>
      <c r="O257" s="99">
        <v>14.230536897535046</v>
      </c>
      <c r="P257" s="99">
        <v>13.269410893748253</v>
      </c>
      <c r="Q257" s="99">
        <v>14.306916815561177</v>
      </c>
      <c r="R257" s="99">
        <v>13.061055554987908</v>
      </c>
      <c r="S257" s="99">
        <v>14.85689696091837</v>
      </c>
      <c r="T257" s="99">
        <v>14.254780792752003</v>
      </c>
      <c r="U257" s="99">
        <v>13.897503513410054</v>
      </c>
      <c r="V257" s="99">
        <v>14.036238615874954</v>
      </c>
      <c r="W257" s="99">
        <v>14.417565718586768</v>
      </c>
      <c r="X257" s="99">
        <v>14.952436547848274</v>
      </c>
      <c r="Y257" s="99">
        <v>15.435537664663304</v>
      </c>
      <c r="DA257" s="63" t="s">
        <v>2979</v>
      </c>
    </row>
    <row r="258" spans="1:105" ht="12" customHeight="1" x14ac:dyDescent="0.25">
      <c r="A258" s="97" t="s">
        <v>133</v>
      </c>
      <c r="B258" s="99">
        <v>12.267703573027653</v>
      </c>
      <c r="C258" s="99">
        <v>10.763803081181818</v>
      </c>
      <c r="D258" s="99">
        <v>9.2478627654949328</v>
      </c>
      <c r="E258" s="99">
        <v>9.623585560986978</v>
      </c>
      <c r="F258" s="99">
        <v>9.6472525018292554</v>
      </c>
      <c r="G258" s="99">
        <v>10.74013346263356</v>
      </c>
      <c r="H258" s="99">
        <v>13.332163263975831</v>
      </c>
      <c r="I258" s="99">
        <v>12.782945495554628</v>
      </c>
      <c r="J258" s="99">
        <v>13.135170177237963</v>
      </c>
      <c r="K258" s="99">
        <v>15.508976187345562</v>
      </c>
      <c r="L258" s="99">
        <v>14.232871239226599</v>
      </c>
      <c r="M258" s="99">
        <v>13.416617366955846</v>
      </c>
      <c r="N258" s="99">
        <v>13.020098093479891</v>
      </c>
      <c r="O258" s="99">
        <v>14.230787892874858</v>
      </c>
      <c r="P258" s="99">
        <v>13.269000102063096</v>
      </c>
      <c r="Q258" s="99">
        <v>14.306885523442469</v>
      </c>
      <c r="R258" s="99">
        <v>13.060282691709073</v>
      </c>
      <c r="S258" s="99">
        <v>14.856038679592924</v>
      </c>
      <c r="T258" s="99">
        <v>14.254222646484227</v>
      </c>
      <c r="U258" s="99">
        <v>13.897378386351789</v>
      </c>
      <c r="V258" s="99">
        <v>14.036287025776106</v>
      </c>
      <c r="W258" s="99">
        <v>14.416849408902221</v>
      </c>
      <c r="X258" s="99">
        <v>14.951270103769433</v>
      </c>
      <c r="Y258" s="99">
        <v>15.43570433539135</v>
      </c>
      <c r="DA258" s="63" t="s">
        <v>2980</v>
      </c>
    </row>
    <row r="259" spans="1:105" ht="12" customHeight="1" x14ac:dyDescent="0.25">
      <c r="A259" s="100" t="s">
        <v>212</v>
      </c>
      <c r="B259" s="102">
        <v>2.429036498090241</v>
      </c>
      <c r="C259" s="102">
        <v>2.0758006318224491</v>
      </c>
      <c r="D259" s="102">
        <v>0.91958278865828602</v>
      </c>
      <c r="E259" s="102">
        <v>1.4715872011564839</v>
      </c>
      <c r="F259" s="102">
        <v>1.1560959792883039</v>
      </c>
      <c r="G259" s="102">
        <v>2.3931580201169971</v>
      </c>
      <c r="H259" s="102">
        <v>2.7457244617830772</v>
      </c>
      <c r="I259" s="102">
        <v>2.6416519223536539</v>
      </c>
      <c r="J259" s="102">
        <v>2.6494883358354699</v>
      </c>
      <c r="K259" s="102">
        <v>3.2285933169399845</v>
      </c>
      <c r="L259" s="102">
        <v>2.9403351497367862</v>
      </c>
      <c r="M259" s="102">
        <v>2.6810301914977512</v>
      </c>
      <c r="N259" s="102">
        <v>2.1710166250908212</v>
      </c>
      <c r="O259" s="102">
        <v>2.6450890963799227</v>
      </c>
      <c r="P259" s="102">
        <v>2.3690042923209274</v>
      </c>
      <c r="Q259" s="102">
        <v>2.4932209313937772</v>
      </c>
      <c r="R259" s="102">
        <v>2.4932238783674263</v>
      </c>
      <c r="S259" s="102">
        <v>2.9255323854064823</v>
      </c>
      <c r="T259" s="102">
        <v>2.5806581558892105</v>
      </c>
      <c r="U259" s="102">
        <v>2.2728890912279609</v>
      </c>
      <c r="V259" s="102">
        <v>2.1685030209056415</v>
      </c>
      <c r="W259" s="102">
        <v>2.6825236155092855</v>
      </c>
      <c r="X259" s="102">
        <v>2.843703044142599</v>
      </c>
      <c r="Y259" s="102">
        <v>2.526525554017625</v>
      </c>
      <c r="DA259" s="131" t="s">
        <v>2981</v>
      </c>
    </row>
    <row r="260" spans="1:105" ht="12" customHeight="1" x14ac:dyDescent="0.25">
      <c r="A260" s="103" t="s">
        <v>52</v>
      </c>
      <c r="B260" s="105">
        <v>9.8386670749374119</v>
      </c>
      <c r="C260" s="105">
        <v>8.6880024493593702</v>
      </c>
      <c r="D260" s="105">
        <v>8.3282799768366473</v>
      </c>
      <c r="E260" s="105">
        <v>8.1519983598304933</v>
      </c>
      <c r="F260" s="105">
        <v>8.4911565225409511</v>
      </c>
      <c r="G260" s="105">
        <v>8.3469754425165608</v>
      </c>
      <c r="H260" s="105">
        <v>10.586438802192752</v>
      </c>
      <c r="I260" s="105">
        <v>10.141293573200974</v>
      </c>
      <c r="J260" s="105">
        <v>10.485681841402494</v>
      </c>
      <c r="K260" s="105">
        <v>12.280382870405576</v>
      </c>
      <c r="L260" s="105">
        <v>11.292536089489811</v>
      </c>
      <c r="M260" s="105">
        <v>10.735587175458095</v>
      </c>
      <c r="N260" s="105">
        <v>10.84908146838907</v>
      </c>
      <c r="O260" s="105">
        <v>11.585698796494938</v>
      </c>
      <c r="P260" s="105">
        <v>10.899995809742169</v>
      </c>
      <c r="Q260" s="105">
        <v>11.813664592048692</v>
      </c>
      <c r="R260" s="105">
        <v>10.567058813341646</v>
      </c>
      <c r="S260" s="105">
        <v>11.93050629418644</v>
      </c>
      <c r="T260" s="105">
        <v>11.673564490595014</v>
      </c>
      <c r="U260" s="105">
        <v>11.62448929512383</v>
      </c>
      <c r="V260" s="105">
        <v>11.867784004870463</v>
      </c>
      <c r="W260" s="105">
        <v>11.734325793392934</v>
      </c>
      <c r="X260" s="105">
        <v>12.107567059626833</v>
      </c>
      <c r="Y260" s="105">
        <v>12.909178781373727</v>
      </c>
      <c r="DA260" s="132" t="s">
        <v>2982</v>
      </c>
    </row>
    <row r="261" spans="1:105" ht="12" customHeight="1" x14ac:dyDescent="0.25">
      <c r="A261" s="106" t="s">
        <v>122</v>
      </c>
      <c r="B261" s="102">
        <v>12.514200034507173</v>
      </c>
      <c r="C261" s="102">
        <v>12.324754882103738</v>
      </c>
      <c r="D261" s="102">
        <v>12.628382063226724</v>
      </c>
      <c r="E261" s="102">
        <v>12.544169318769482</v>
      </c>
      <c r="F261" s="102">
        <v>12.905649554498499</v>
      </c>
      <c r="G261" s="102">
        <v>12.422953934941786</v>
      </c>
      <c r="H261" s="102">
        <v>12.796260888405126</v>
      </c>
      <c r="I261" s="102">
        <v>12.748864622414843</v>
      </c>
      <c r="J261" s="102">
        <v>13.541656144742392</v>
      </c>
      <c r="K261" s="102">
        <v>14.467640889391193</v>
      </c>
      <c r="L261" s="102">
        <v>14.069889112441489</v>
      </c>
      <c r="M261" s="102">
        <v>13.91521650997592</v>
      </c>
      <c r="N261" s="102">
        <v>13.357653278776327</v>
      </c>
      <c r="O261" s="102">
        <v>13.675636997977987</v>
      </c>
      <c r="P261" s="102">
        <v>13.789853151233967</v>
      </c>
      <c r="Q261" s="102">
        <v>13.828911286783338</v>
      </c>
      <c r="R261" s="102">
        <v>14.30644818332841</v>
      </c>
      <c r="S261" s="102">
        <v>14.244492468262045</v>
      </c>
      <c r="T261" s="102">
        <v>13.671806740142971</v>
      </c>
      <c r="U261" s="102">
        <v>13.737555002320349</v>
      </c>
      <c r="V261" s="102">
        <v>13.780613150412126</v>
      </c>
      <c r="W261" s="102">
        <v>14.701426528852581</v>
      </c>
      <c r="X261" s="102">
        <v>15.134527855205288</v>
      </c>
      <c r="Y261" s="102">
        <v>14.743988962018069</v>
      </c>
      <c r="DA261" s="131" t="s">
        <v>2983</v>
      </c>
    </row>
    <row r="262" spans="1:105" ht="12" customHeight="1" x14ac:dyDescent="0.25">
      <c r="A262" s="107" t="s">
        <v>121</v>
      </c>
      <c r="B262" s="105">
        <v>12.514200034507164</v>
      </c>
      <c r="C262" s="105">
        <v>12.32760542752334</v>
      </c>
      <c r="D262" s="105">
        <v>12.627116666432718</v>
      </c>
      <c r="E262" s="105">
        <v>12.543721743785863</v>
      </c>
      <c r="F262" s="105">
        <v>12.902489376480512</v>
      </c>
      <c r="G262" s="105">
        <v>12.420329640052135</v>
      </c>
      <c r="H262" s="105">
        <v>12.79537103819802</v>
      </c>
      <c r="I262" s="105">
        <v>12.751218598332493</v>
      </c>
      <c r="J262" s="105">
        <v>13.548618606954793</v>
      </c>
      <c r="K262" s="105">
        <v>14.47709518475466</v>
      </c>
      <c r="L262" s="105">
        <v>14.075654641076474</v>
      </c>
      <c r="M262" s="105">
        <v>13.911132946711421</v>
      </c>
      <c r="N262" s="105">
        <v>13.338979351216004</v>
      </c>
      <c r="O262" s="105">
        <v>13.650439256705333</v>
      </c>
      <c r="P262" s="105">
        <v>13.774394247346342</v>
      </c>
      <c r="Q262" s="105">
        <v>13.848602709162035</v>
      </c>
      <c r="R262" s="105">
        <v>14.343765140705854</v>
      </c>
      <c r="S262" s="105">
        <v>14.285346118974786</v>
      </c>
      <c r="T262" s="105">
        <v>13.724897963088541</v>
      </c>
      <c r="U262" s="105">
        <v>13.757434799481038</v>
      </c>
      <c r="V262" s="105">
        <v>13.772799267953786</v>
      </c>
      <c r="W262" s="105">
        <v>14.688591717639625</v>
      </c>
      <c r="X262" s="105">
        <v>15.162739632478587</v>
      </c>
      <c r="Y262" s="105">
        <v>14.839375204647304</v>
      </c>
      <c r="DA262" s="132" t="s">
        <v>2984</v>
      </c>
    </row>
    <row r="263" spans="1:105" ht="12" customHeight="1" x14ac:dyDescent="0.25">
      <c r="A263" s="108" t="s">
        <v>53</v>
      </c>
      <c r="B263" s="99">
        <v>2.5143831306441666</v>
      </c>
      <c r="C263" s="99">
        <v>2.4515780555030182</v>
      </c>
      <c r="D263" s="99">
        <v>2.5728897435968654</v>
      </c>
      <c r="E263" s="99">
        <v>2.467905568613014</v>
      </c>
      <c r="F263" s="99">
        <v>2.5934978176315528</v>
      </c>
      <c r="G263" s="99">
        <v>2.8240766235778336</v>
      </c>
      <c r="H263" s="99">
        <v>2.6175917402563047</v>
      </c>
      <c r="I263" s="99">
        <v>2.6384603380434952</v>
      </c>
      <c r="J263" s="99">
        <v>2.7531855671377721</v>
      </c>
      <c r="K263" s="99">
        <v>2.9669571077550843</v>
      </c>
      <c r="L263" s="99">
        <v>2.9050774399916777</v>
      </c>
      <c r="M263" s="99">
        <v>2.8084732649579887</v>
      </c>
      <c r="N263" s="99">
        <v>2.2462514964644336</v>
      </c>
      <c r="O263" s="99">
        <v>2.5104679243886645</v>
      </c>
      <c r="P263" s="99">
        <v>2.4874262708291832</v>
      </c>
      <c r="Q263" s="99">
        <v>2.3935418455919999</v>
      </c>
      <c r="R263" s="99">
        <v>2.7866744300010593</v>
      </c>
      <c r="S263" s="99">
        <v>2.7882732303176092</v>
      </c>
      <c r="T263" s="99">
        <v>2.4640605391405916</v>
      </c>
      <c r="U263" s="99">
        <v>2.2482420024206999</v>
      </c>
      <c r="V263" s="99">
        <v>2.1180007196345119</v>
      </c>
      <c r="W263" s="99">
        <v>2.7639316984182876</v>
      </c>
      <c r="X263" s="99">
        <v>2.8923039622376723</v>
      </c>
      <c r="Y263" s="99">
        <v>2.3183262112310863</v>
      </c>
      <c r="DA263" s="63" t="s">
        <v>2985</v>
      </c>
    </row>
    <row r="264" spans="1:105" ht="12" customHeight="1" x14ac:dyDescent="0.25">
      <c r="A264" s="108" t="s">
        <v>52</v>
      </c>
      <c r="B264" s="99">
        <v>9.9998169038629996</v>
      </c>
      <c r="C264" s="99">
        <v>9.8760273720203227</v>
      </c>
      <c r="D264" s="99">
        <v>10.054226922835852</v>
      </c>
      <c r="E264" s="99">
        <v>10.075816175172845</v>
      </c>
      <c r="F264" s="99">
        <v>10.308991558848959</v>
      </c>
      <c r="G264" s="99">
        <v>9.5962530164743018</v>
      </c>
      <c r="H264" s="99">
        <v>10.177779297941715</v>
      </c>
      <c r="I264" s="99">
        <v>10.112758260288999</v>
      </c>
      <c r="J264" s="99">
        <v>10.79543303981702</v>
      </c>
      <c r="K264" s="99">
        <v>11.510138076999576</v>
      </c>
      <c r="L264" s="99">
        <v>11.170577201084793</v>
      </c>
      <c r="M264" s="99">
        <v>11.102659681753433</v>
      </c>
      <c r="N264" s="99">
        <v>11.092727854751567</v>
      </c>
      <c r="O264" s="99">
        <v>11.139971332316669</v>
      </c>
      <c r="P264" s="99">
        <v>11.286967976517156</v>
      </c>
      <c r="Q264" s="99">
        <v>11.455060863570031</v>
      </c>
      <c r="R264" s="99">
        <v>11.557090710704797</v>
      </c>
      <c r="S264" s="99">
        <v>11.497072888657174</v>
      </c>
      <c r="T264" s="99">
        <v>11.260837423947949</v>
      </c>
      <c r="U264" s="99">
        <v>11.509192797060335</v>
      </c>
      <c r="V264" s="99">
        <v>11.654798548319272</v>
      </c>
      <c r="W264" s="99">
        <v>11.92466001922134</v>
      </c>
      <c r="X264" s="99">
        <v>12.270435670240918</v>
      </c>
      <c r="Y264" s="99">
        <v>12.521048993416219</v>
      </c>
      <c r="DA264" s="63" t="s">
        <v>2986</v>
      </c>
    </row>
    <row r="265" spans="1:105" ht="12" customHeight="1" x14ac:dyDescent="0.25">
      <c r="A265" s="121" t="s">
        <v>54</v>
      </c>
      <c r="B265" s="123">
        <v>5.7731596567206589</v>
      </c>
      <c r="C265" s="123">
        <v>5.5919120098659816</v>
      </c>
      <c r="D265" s="123">
        <v>6.2957806902630571</v>
      </c>
      <c r="E265" s="123">
        <v>6.0879960955299444</v>
      </c>
      <c r="F265" s="123">
        <v>6.4898429300118545</v>
      </c>
      <c r="G265" s="123">
        <v>6.3550866063541651</v>
      </c>
      <c r="H265" s="123">
        <v>6.5676841717720844</v>
      </c>
      <c r="I265" s="123">
        <v>6.2230511650095686</v>
      </c>
      <c r="J265" s="123">
        <v>6.1797122579127315</v>
      </c>
      <c r="K265" s="123">
        <v>6.5180533704619519</v>
      </c>
      <c r="L265" s="123">
        <v>6.1257258641818471</v>
      </c>
      <c r="M265" s="123">
        <v>5.7703192973052326</v>
      </c>
      <c r="N265" s="123">
        <v>5.86509710521584</v>
      </c>
      <c r="O265" s="123">
        <v>6.1041680080250078</v>
      </c>
      <c r="P265" s="123">
        <v>6.1558739330954699</v>
      </c>
      <c r="Q265" s="123">
        <v>6.1496118090701675</v>
      </c>
      <c r="R265" s="123">
        <v>6.5162903013199687</v>
      </c>
      <c r="S265" s="123">
        <v>6.4422380994065094</v>
      </c>
      <c r="T265" s="123">
        <v>6.3996462707409068</v>
      </c>
      <c r="U265" s="123">
        <v>6.5829014329506501</v>
      </c>
      <c r="V265" s="123">
        <v>7.4094630301843587</v>
      </c>
      <c r="W265" s="123">
        <v>7.1195722985469221</v>
      </c>
      <c r="X265" s="123">
        <v>7.3078994203246852</v>
      </c>
      <c r="Y265" s="123">
        <v>6.0385339086007708</v>
      </c>
      <c r="DA265" s="130" t="s">
        <v>2987</v>
      </c>
    </row>
    <row r="266" spans="1:105" ht="12" customHeight="1" x14ac:dyDescent="0.25">
      <c r="A266" s="97" t="s">
        <v>175</v>
      </c>
      <c r="B266" s="99">
        <v>5.6212139179059442</v>
      </c>
      <c r="C266" s="99">
        <v>4.9747705412934771</v>
      </c>
      <c r="D266" s="99">
        <v>4.636352790146514</v>
      </c>
      <c r="E266" s="99">
        <v>4.8148837382047125</v>
      </c>
      <c r="F266" s="99">
        <v>4.8712545866925119</v>
      </c>
      <c r="G266" s="99">
        <v>5.4395908322167799</v>
      </c>
      <c r="H266" s="99">
        <v>6.7290242550328809</v>
      </c>
      <c r="I266" s="99">
        <v>6.3720923033114323</v>
      </c>
      <c r="J266" s="99">
        <v>6.047329735448236</v>
      </c>
      <c r="K266" s="99">
        <v>6.7987492613039651</v>
      </c>
      <c r="L266" s="99">
        <v>6.3049090724384342</v>
      </c>
      <c r="M266" s="99">
        <v>5.6259964733898222</v>
      </c>
      <c r="N266" s="99">
        <v>5.6792326765825596</v>
      </c>
      <c r="O266" s="99">
        <v>6.3398459573714918</v>
      </c>
      <c r="P266" s="99">
        <v>5.5655092170985787</v>
      </c>
      <c r="Q266" s="99">
        <v>5.5625054726067731</v>
      </c>
      <c r="R266" s="99">
        <v>6.9985030111452229</v>
      </c>
      <c r="S266" s="99">
        <v>6.3170352404484147</v>
      </c>
      <c r="T266" s="99">
        <v>6.3733686326281935</v>
      </c>
      <c r="U266" s="99">
        <v>7.1984397199326864</v>
      </c>
      <c r="V266" s="99">
        <v>7.0984847534752058</v>
      </c>
      <c r="W266" s="99">
        <v>6.864502349450917</v>
      </c>
      <c r="X266" s="99">
        <v>6.7481674889378391</v>
      </c>
      <c r="Y266" s="99">
        <v>6.6338769823122643</v>
      </c>
      <c r="DA266" s="63" t="s">
        <v>2988</v>
      </c>
    </row>
    <row r="267" spans="1:105" ht="12" customHeight="1" x14ac:dyDescent="0.25">
      <c r="A267" s="109" t="s">
        <v>120</v>
      </c>
      <c r="B267" s="110">
        <v>5.776935010669912</v>
      </c>
      <c r="C267" s="110">
        <v>5.6073447863540551</v>
      </c>
      <c r="D267" s="110">
        <v>6.3378081953457395</v>
      </c>
      <c r="E267" s="110">
        <v>6.1200286236276105</v>
      </c>
      <c r="F267" s="110">
        <v>6.5300081201404145</v>
      </c>
      <c r="G267" s="110">
        <v>6.3779956270617841</v>
      </c>
      <c r="H267" s="110">
        <v>6.5636057277756183</v>
      </c>
      <c r="I267" s="110">
        <v>6.2192685231860301</v>
      </c>
      <c r="J267" s="110">
        <v>6.1830457948639417</v>
      </c>
      <c r="K267" s="110">
        <v>6.5111100276916565</v>
      </c>
      <c r="L267" s="110">
        <v>6.1212267065314929</v>
      </c>
      <c r="M267" s="110">
        <v>5.7740146129431089</v>
      </c>
      <c r="N267" s="110">
        <v>5.8700957027685066</v>
      </c>
      <c r="O267" s="110">
        <v>6.097728954323145</v>
      </c>
      <c r="P267" s="110">
        <v>6.1730335526916829</v>
      </c>
      <c r="Q267" s="110">
        <v>6.1682505128424792</v>
      </c>
      <c r="R267" s="110">
        <v>6.4982748625210771</v>
      </c>
      <c r="S267" s="110">
        <v>6.4472125664420927</v>
      </c>
      <c r="T267" s="110">
        <v>6.400702853618192</v>
      </c>
      <c r="U267" s="110">
        <v>6.5591094631206888</v>
      </c>
      <c r="V267" s="110">
        <v>7.4207546952523602</v>
      </c>
      <c r="W267" s="110">
        <v>7.1295987360157049</v>
      </c>
      <c r="X267" s="110">
        <v>7.3332266765370608</v>
      </c>
      <c r="Y267" s="110">
        <v>6.0060201956108026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21.507434730387384</v>
      </c>
      <c r="C269" s="118">
        <f t="shared" si="122"/>
        <v>19.638753744286987</v>
      </c>
      <c r="D269" s="118">
        <f t="shared" si="122"/>
        <v>16.831144992109031</v>
      </c>
      <c r="E269" s="118">
        <f t="shared" si="122"/>
        <v>19.2331175462107</v>
      </c>
      <c r="F269" s="118">
        <f t="shared" si="122"/>
        <v>18.107333679925819</v>
      </c>
      <c r="G269" s="118">
        <f t="shared" si="122"/>
        <v>21.426138675636452</v>
      </c>
      <c r="H269" s="118">
        <f t="shared" si="122"/>
        <v>25.779979942041258</v>
      </c>
      <c r="I269" s="118">
        <f t="shared" si="122"/>
        <v>23.48814205638374</v>
      </c>
      <c r="J269" s="118">
        <f t="shared" si="122"/>
        <v>21.549034971427616</v>
      </c>
      <c r="K269" s="118">
        <f t="shared" si="122"/>
        <v>21.688728715851209</v>
      </c>
      <c r="L269" s="118">
        <f t="shared" si="122"/>
        <v>19.428830635807614</v>
      </c>
      <c r="M269" s="118">
        <f t="shared" si="122"/>
        <v>24.693694467358146</v>
      </c>
      <c r="N269" s="118">
        <f t="shared" si="122"/>
        <v>21.245178084504648</v>
      </c>
      <c r="O269" s="118">
        <f t="shared" si="122"/>
        <v>14.628996448716144</v>
      </c>
      <c r="P269" s="118">
        <f t="shared" si="122"/>
        <v>13.528100574093154</v>
      </c>
      <c r="Q269" s="118">
        <f t="shared" si="122"/>
        <v>18.614569820018204</v>
      </c>
      <c r="R269" s="118">
        <f t="shared" ref="R269:V269" si="123">R270+R273+R275+R284</f>
        <v>15.986957289732171</v>
      </c>
      <c r="S269" s="118">
        <f t="shared" si="123"/>
        <v>15.809816073010126</v>
      </c>
      <c r="T269" s="118">
        <f t="shared" si="123"/>
        <v>13.031087363852508</v>
      </c>
      <c r="U269" s="118">
        <f t="shared" si="123"/>
        <v>13.421983176225726</v>
      </c>
      <c r="V269" s="118">
        <f t="shared" si="123"/>
        <v>13.848084455248991</v>
      </c>
      <c r="W269" s="118">
        <f t="shared" ref="W269:Y269" si="124">W270+W273+W275+W284</f>
        <v>15.142324041472222</v>
      </c>
      <c r="X269" s="118">
        <f t="shared" si="124"/>
        <v>14.111608515250275</v>
      </c>
      <c r="Y269" s="118">
        <f t="shared" si="124"/>
        <v>11.14914456931618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20.938323670478198</v>
      </c>
      <c r="C270" s="123">
        <f t="shared" si="125"/>
        <v>19.141390833429877</v>
      </c>
      <c r="D270" s="123">
        <f t="shared" si="125"/>
        <v>16.410073994276917</v>
      </c>
      <c r="E270" s="123">
        <f t="shared" si="125"/>
        <v>18.804182499744869</v>
      </c>
      <c r="F270" s="123">
        <f t="shared" si="125"/>
        <v>17.685397806816155</v>
      </c>
      <c r="G270" s="123">
        <f t="shared" si="125"/>
        <v>20.959661190950243</v>
      </c>
      <c r="H270" s="123">
        <f t="shared" si="125"/>
        <v>25.205160425062456</v>
      </c>
      <c r="I270" s="123">
        <f t="shared" si="125"/>
        <v>22.941455457081581</v>
      </c>
      <c r="J270" s="123">
        <f t="shared" si="125"/>
        <v>20.998372812522149</v>
      </c>
      <c r="K270" s="123">
        <f t="shared" si="125"/>
        <v>21.051701512745336</v>
      </c>
      <c r="L270" s="123">
        <f t="shared" si="125"/>
        <v>18.837722026856319</v>
      </c>
      <c r="M270" s="123">
        <f t="shared" si="125"/>
        <v>24.122836362924076</v>
      </c>
      <c r="N270" s="123">
        <f t="shared" si="125"/>
        <v>20.655846803451396</v>
      </c>
      <c r="O270" s="123">
        <f t="shared" si="125"/>
        <v>13.965085593610389</v>
      </c>
      <c r="P270" s="123">
        <f t="shared" si="125"/>
        <v>12.911943050249475</v>
      </c>
      <c r="Q270" s="123">
        <f t="shared" si="125"/>
        <v>17.962236775931082</v>
      </c>
      <c r="R270" s="123">
        <f t="shared" ref="R270:V270" si="126">SUM(R271:R272)</f>
        <v>15.357346996685033</v>
      </c>
      <c r="S270" s="123">
        <f t="shared" si="126"/>
        <v>15.102748974997954</v>
      </c>
      <c r="T270" s="123">
        <f t="shared" si="126"/>
        <v>12.370813319391088</v>
      </c>
      <c r="U270" s="123">
        <f t="shared" si="126"/>
        <v>12.819893687144962</v>
      </c>
      <c r="V270" s="123">
        <f t="shared" si="126"/>
        <v>13.294381078519214</v>
      </c>
      <c r="W270" s="123">
        <f t="shared" ref="W270:Y270" si="127">SUM(W271:W272)</f>
        <v>14.58932207495819</v>
      </c>
      <c r="X270" s="123">
        <f t="shared" si="127"/>
        <v>13.530271561268099</v>
      </c>
      <c r="Y270" s="123">
        <f t="shared" si="127"/>
        <v>10.51886842812222</v>
      </c>
      <c r="DA270" s="130" t="s">
        <v>3141</v>
      </c>
    </row>
    <row r="271" spans="1:105" ht="12" customHeight="1" x14ac:dyDescent="0.25">
      <c r="A271" s="97" t="s">
        <v>212</v>
      </c>
      <c r="B271" s="99">
        <v>20.938323670478198</v>
      </c>
      <c r="C271" s="99">
        <v>19.141390833429877</v>
      </c>
      <c r="D271" s="99">
        <v>16.410073994276917</v>
      </c>
      <c r="E271" s="99">
        <v>18.804182499744869</v>
      </c>
      <c r="F271" s="99">
        <v>17.685397806816155</v>
      </c>
      <c r="G271" s="99">
        <v>20.959661190950243</v>
      </c>
      <c r="H271" s="99">
        <v>25.205160425062456</v>
      </c>
      <c r="I271" s="99">
        <v>22.941455457081581</v>
      </c>
      <c r="J271" s="99">
        <v>20.998372812522149</v>
      </c>
      <c r="K271" s="99">
        <v>21.051701512745336</v>
      </c>
      <c r="L271" s="99">
        <v>18.837722026856319</v>
      </c>
      <c r="M271" s="99">
        <v>24.122836362924076</v>
      </c>
      <c r="N271" s="99">
        <v>20.655846803451396</v>
      </c>
      <c r="O271" s="99">
        <v>13.965085593610389</v>
      </c>
      <c r="P271" s="99">
        <v>12.911943050249475</v>
      </c>
      <c r="Q271" s="99">
        <v>17.962236775931082</v>
      </c>
      <c r="R271" s="99">
        <v>15.357346996685033</v>
      </c>
      <c r="S271" s="99">
        <v>15.102748974997954</v>
      </c>
      <c r="T271" s="99">
        <v>12.370813319391088</v>
      </c>
      <c r="U271" s="99">
        <v>12.819893687144962</v>
      </c>
      <c r="V271" s="99">
        <v>13.294381078519214</v>
      </c>
      <c r="W271" s="99">
        <v>14.58932207495819</v>
      </c>
      <c r="X271" s="99">
        <v>13.530271561268099</v>
      </c>
      <c r="Y271" s="99">
        <v>10.51886842812222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0.52146971593177238</v>
      </c>
      <c r="C275" s="123">
        <v>0.45506910336324291</v>
      </c>
      <c r="D275" s="123">
        <v>0.38136813655804158</v>
      </c>
      <c r="E275" s="123">
        <v>0.38808066144010006</v>
      </c>
      <c r="F275" s="123">
        <v>0.38123073261346468</v>
      </c>
      <c r="G275" s="123">
        <v>0.42070750095608883</v>
      </c>
      <c r="H275" s="123">
        <v>0.51769267576517453</v>
      </c>
      <c r="I275" s="123">
        <v>0.49241956742884169</v>
      </c>
      <c r="J275" s="123">
        <v>0.49958943510539039</v>
      </c>
      <c r="K275" s="123">
        <v>0.58063874895653067</v>
      </c>
      <c r="L275" s="123">
        <v>0.53808488304881419</v>
      </c>
      <c r="M275" s="123">
        <v>0.52267136485927523</v>
      </c>
      <c r="N275" s="123">
        <v>0.53834539489553346</v>
      </c>
      <c r="O275" s="123">
        <v>0.60616048610395068</v>
      </c>
      <c r="P275" s="123">
        <v>0.56236073062359082</v>
      </c>
      <c r="Q275" s="123">
        <v>0.59384646415778153</v>
      </c>
      <c r="R275" s="123">
        <v>0.54377007557924406</v>
      </c>
      <c r="S275" s="123">
        <v>0.62522568644766885</v>
      </c>
      <c r="T275" s="123">
        <v>0.57720745255228401</v>
      </c>
      <c r="U275" s="123">
        <v>0.51233830220141074</v>
      </c>
      <c r="V275" s="123">
        <v>0.47089270486890045</v>
      </c>
      <c r="W275" s="123">
        <v>0.46728951931634277</v>
      </c>
      <c r="X275" s="123">
        <v>0.4856557096277514</v>
      </c>
      <c r="Y275" s="123">
        <v>0.51847793912319939</v>
      </c>
      <c r="DA275" s="130" t="s">
        <v>3146</v>
      </c>
    </row>
    <row r="276" spans="1:105" ht="12" customHeight="1" x14ac:dyDescent="0.25">
      <c r="A276" s="97" t="s">
        <v>134</v>
      </c>
      <c r="B276" s="99">
        <v>5.0913879407421714</v>
      </c>
      <c r="C276" s="99">
        <v>4.3706130659490858</v>
      </c>
      <c r="D276" s="99">
        <v>3.5855440539895578</v>
      </c>
      <c r="E276" s="99">
        <v>3.6263794521420025</v>
      </c>
      <c r="F276" s="99">
        <v>3.5620402291021085</v>
      </c>
      <c r="G276" s="99">
        <v>3.9079151332451354</v>
      </c>
      <c r="H276" s="99">
        <v>4.7959346938481913</v>
      </c>
      <c r="I276" s="99">
        <v>4.5561764762928121</v>
      </c>
      <c r="J276" s="99">
        <v>4.6419455382819272</v>
      </c>
      <c r="K276" s="99">
        <v>5.4361455094932598</v>
      </c>
      <c r="L276" s="99">
        <v>4.9555849284785598</v>
      </c>
      <c r="M276" s="99">
        <v>4.631866869234182</v>
      </c>
      <c r="N276" s="99">
        <v>4.4425664583115108</v>
      </c>
      <c r="O276" s="99">
        <v>4.767720356158061</v>
      </c>
      <c r="P276" s="99">
        <v>4.3715385492014045</v>
      </c>
      <c r="Q276" s="99">
        <v>4.5962333266268187</v>
      </c>
      <c r="R276" s="99">
        <v>4.0951928015985652</v>
      </c>
      <c r="S276" s="99">
        <v>4.5129789443579229</v>
      </c>
      <c r="T276" s="99">
        <v>4.2190074017646104</v>
      </c>
      <c r="U276" s="99">
        <v>4.0200798122817316</v>
      </c>
      <c r="V276" s="99">
        <v>3.9678010929073877</v>
      </c>
      <c r="W276" s="99">
        <v>3.9766951437347311</v>
      </c>
      <c r="X276" s="99">
        <v>4.0284144653025482</v>
      </c>
      <c r="Y276" s="99">
        <v>4.0727420757869828</v>
      </c>
      <c r="DA276" s="63" t="s">
        <v>3147</v>
      </c>
    </row>
    <row r="277" spans="1:105" ht="12" customHeight="1" x14ac:dyDescent="0.25">
      <c r="A277" s="97" t="s">
        <v>133</v>
      </c>
      <c r="B277" s="99">
        <v>1.0081077571184784</v>
      </c>
      <c r="C277" s="99">
        <v>0.84337610880562819</v>
      </c>
      <c r="D277" s="99">
        <v>0.3621213546813527</v>
      </c>
      <c r="E277" s="99">
        <v>0.55590025894712036</v>
      </c>
      <c r="F277" s="99">
        <v>0.42915383681424069</v>
      </c>
      <c r="G277" s="99">
        <v>0.87092415410449475</v>
      </c>
      <c r="H277" s="99">
        <v>0.98372795125410539</v>
      </c>
      <c r="I277" s="99">
        <v>0.93748070310580223</v>
      </c>
      <c r="J277" s="99">
        <v>0.93138399983709252</v>
      </c>
      <c r="K277" s="99">
        <v>1.1239249978802728</v>
      </c>
      <c r="L277" s="99">
        <v>1.0188181415941013</v>
      </c>
      <c r="M277" s="99">
        <v>0.92427844781886859</v>
      </c>
      <c r="N277" s="99">
        <v>0.73700353762923054</v>
      </c>
      <c r="O277" s="99">
        <v>0.8848913379634199</v>
      </c>
      <c r="P277" s="99">
        <v>0.79091703670569424</v>
      </c>
      <c r="Q277" s="99">
        <v>0.79778888273355464</v>
      </c>
      <c r="R277" s="99">
        <v>0.79572820748275386</v>
      </c>
      <c r="S277" s="99">
        <v>0.88453464821144956</v>
      </c>
      <c r="T277" s="99">
        <v>0.75309740846480289</v>
      </c>
      <c r="U277" s="99">
        <v>0.64829297833326793</v>
      </c>
      <c r="V277" s="99">
        <v>0.60349024697856501</v>
      </c>
      <c r="W277" s="99">
        <v>0.73545763907575412</v>
      </c>
      <c r="X277" s="99">
        <v>0.75718658553036466</v>
      </c>
      <c r="Y277" s="99">
        <v>0.65432924532333558</v>
      </c>
      <c r="DA277" s="63" t="s">
        <v>3148</v>
      </c>
    </row>
    <row r="278" spans="1:105" ht="12" customHeight="1" x14ac:dyDescent="0.25">
      <c r="A278" s="100" t="s">
        <v>212</v>
      </c>
      <c r="B278" s="102">
        <v>1.0081077571184784</v>
      </c>
      <c r="C278" s="102">
        <v>0.84337610880562819</v>
      </c>
      <c r="D278" s="102">
        <v>0.3621213546813527</v>
      </c>
      <c r="E278" s="102">
        <v>0.55590025894712036</v>
      </c>
      <c r="F278" s="102">
        <v>0.42915383681424069</v>
      </c>
      <c r="G278" s="102">
        <v>0.87092415410449475</v>
      </c>
      <c r="H278" s="102">
        <v>0.98372795125410539</v>
      </c>
      <c r="I278" s="102">
        <v>0.93748070310580223</v>
      </c>
      <c r="J278" s="102">
        <v>0.93138399983709252</v>
      </c>
      <c r="K278" s="102">
        <v>1.1239249978802728</v>
      </c>
      <c r="L278" s="102">
        <v>1.0188181415941013</v>
      </c>
      <c r="M278" s="102">
        <v>0.92427844781886859</v>
      </c>
      <c r="N278" s="102">
        <v>0.73700353762923054</v>
      </c>
      <c r="O278" s="102">
        <v>0.8848913379634199</v>
      </c>
      <c r="P278" s="102">
        <v>0.79091703670569424</v>
      </c>
      <c r="Q278" s="102">
        <v>0.79778888273355464</v>
      </c>
      <c r="R278" s="102">
        <v>0.79572820748275386</v>
      </c>
      <c r="S278" s="102">
        <v>0.88453464821144956</v>
      </c>
      <c r="T278" s="102">
        <v>0.75309740846480289</v>
      </c>
      <c r="U278" s="102">
        <v>0.64829297833326793</v>
      </c>
      <c r="V278" s="102">
        <v>0.60349024697856501</v>
      </c>
      <c r="W278" s="102">
        <v>0.73545763907575412</v>
      </c>
      <c r="X278" s="102">
        <v>0.75718658553036466</v>
      </c>
      <c r="Y278" s="102">
        <v>0.65432924532333558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4.7641343977413299E-2</v>
      </c>
      <c r="C284" s="123">
        <v>4.2293807493867117E-2</v>
      </c>
      <c r="D284" s="123">
        <v>3.9702861274073312E-2</v>
      </c>
      <c r="E284" s="123">
        <v>4.0854385025730709E-2</v>
      </c>
      <c r="F284" s="123">
        <v>4.0705140496202004E-2</v>
      </c>
      <c r="G284" s="123">
        <v>4.5769983730120638E-2</v>
      </c>
      <c r="H284" s="123">
        <v>5.7126841213627759E-2</v>
      </c>
      <c r="I284" s="123">
        <v>5.4267031873314116E-2</v>
      </c>
      <c r="J284" s="123">
        <v>5.1072723800075201E-2</v>
      </c>
      <c r="K284" s="123">
        <v>5.6388454149343389E-2</v>
      </c>
      <c r="L284" s="123">
        <v>5.3023725902480813E-2</v>
      </c>
      <c r="M284" s="123">
        <v>4.8186739574795856E-2</v>
      </c>
      <c r="N284" s="123">
        <v>5.0985886157717042E-2</v>
      </c>
      <c r="O284" s="123">
        <v>5.7750369001803283E-2</v>
      </c>
      <c r="P284" s="123">
        <v>5.3796793220089768E-2</v>
      </c>
      <c r="Q284" s="123">
        <v>5.8486579929339096E-2</v>
      </c>
      <c r="R284" s="123">
        <v>8.5840217467893831E-2</v>
      </c>
      <c r="S284" s="123">
        <v>8.1841411564501837E-2</v>
      </c>
      <c r="T284" s="123">
        <v>8.3066591909138121E-2</v>
      </c>
      <c r="U284" s="123">
        <v>8.9751186879353767E-2</v>
      </c>
      <c r="V284" s="123">
        <v>8.2810671860877372E-2</v>
      </c>
      <c r="W284" s="123">
        <v>8.5712447197689515E-2</v>
      </c>
      <c r="X284" s="123">
        <v>9.5681244354423295E-2</v>
      </c>
      <c r="Y284" s="123">
        <v>0.11179820207076092</v>
      </c>
      <c r="DA284" s="130" t="s">
        <v>3155</v>
      </c>
    </row>
    <row r="285" spans="1:105" ht="12" customHeight="1" x14ac:dyDescent="0.25">
      <c r="A285" s="97" t="s">
        <v>175</v>
      </c>
      <c r="B285" s="99">
        <v>1.9650507593800601</v>
      </c>
      <c r="C285" s="99">
        <v>1.7335813401332343</v>
      </c>
      <c r="D285" s="99">
        <v>1.6073437569931106</v>
      </c>
      <c r="E285" s="99">
        <v>1.6645858079280804</v>
      </c>
      <c r="F285" s="99">
        <v>1.6810525584829468</v>
      </c>
      <c r="G285" s="99">
        <v>1.8748410392784702</v>
      </c>
      <c r="H285" s="99">
        <v>2.3170204000862467</v>
      </c>
      <c r="I285" s="99">
        <v>2.1924605431731012</v>
      </c>
      <c r="J285" s="99">
        <v>2.0792896311708118</v>
      </c>
      <c r="K285" s="99">
        <v>2.3359831528824895</v>
      </c>
      <c r="L285" s="99">
        <v>2.1647437542442618</v>
      </c>
      <c r="M285" s="99">
        <v>1.9301494762432774</v>
      </c>
      <c r="N285" s="99">
        <v>1.9468101647108489</v>
      </c>
      <c r="O285" s="99">
        <v>2.1714908610883428</v>
      </c>
      <c r="P285" s="99">
        <v>1.9046378548675884</v>
      </c>
      <c r="Q285" s="99">
        <v>1.9007735808954911</v>
      </c>
      <c r="R285" s="99">
        <v>2.383494154142082</v>
      </c>
      <c r="S285" s="99">
        <v>2.1417160947706182</v>
      </c>
      <c r="T285" s="99">
        <v>2.1489659059821782</v>
      </c>
      <c r="U285" s="99">
        <v>2.4117653883580399</v>
      </c>
      <c r="V285" s="99">
        <v>2.3634592629531861</v>
      </c>
      <c r="W285" s="99">
        <v>2.2662147055201687</v>
      </c>
      <c r="X285" s="99">
        <v>2.2102351167091476</v>
      </c>
      <c r="Y285" s="99">
        <v>2.1588816980948677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0.48571501909188475</v>
      </c>
      <c r="D290" s="117">
        <f t="shared" si="129"/>
        <v>1.9713533524706699</v>
      </c>
      <c r="E290" s="117">
        <f t="shared" si="129"/>
        <v>4.022630348545607</v>
      </c>
      <c r="F290" s="117">
        <f t="shared" si="129"/>
        <v>10.235950045326321</v>
      </c>
      <c r="G290" s="117">
        <f t="shared" si="129"/>
        <v>12.102384483532125</v>
      </c>
      <c r="H290" s="117">
        <f t="shared" si="129"/>
        <v>18.64615947933283</v>
      </c>
      <c r="I290" s="117">
        <f t="shared" si="129"/>
        <v>18.571839429015011</v>
      </c>
      <c r="J290" s="117">
        <f t="shared" si="129"/>
        <v>18.514162292631411</v>
      </c>
      <c r="K290" s="117">
        <f t="shared" si="129"/>
        <v>19.478222723490394</v>
      </c>
      <c r="L290" s="117">
        <f t="shared" si="129"/>
        <v>9.0132767523493538</v>
      </c>
      <c r="M290" s="117">
        <f t="shared" si="129"/>
        <v>8.2554051083475599</v>
      </c>
      <c r="N290" s="117">
        <f t="shared" si="129"/>
        <v>4.0867695540021112</v>
      </c>
      <c r="O290" s="117">
        <f t="shared" si="129"/>
        <v>9.0697961097124438</v>
      </c>
      <c r="P290" s="117">
        <f t="shared" si="129"/>
        <v>14.752843519769826</v>
      </c>
      <c r="Q290" s="117">
        <f t="shared" si="129"/>
        <v>23.218650764431764</v>
      </c>
      <c r="R290" s="117">
        <f t="shared" ref="R290:V290" si="130">R291+R294+R296+R305</f>
        <v>13.15018743405011</v>
      </c>
      <c r="S290" s="117">
        <f t="shared" si="130"/>
        <v>17.275103050336412</v>
      </c>
      <c r="T290" s="117">
        <f t="shared" si="130"/>
        <v>16.948372218921719</v>
      </c>
      <c r="U290" s="117">
        <f t="shared" si="130"/>
        <v>21.430882866183826</v>
      </c>
      <c r="V290" s="117">
        <f t="shared" si="130"/>
        <v>22.482768797396673</v>
      </c>
      <c r="W290" s="117">
        <f t="shared" ref="W290:Y290" si="131">W291+W294+W296+W305</f>
        <v>13.706663961513902</v>
      </c>
      <c r="X290" s="117">
        <f t="shared" si="131"/>
        <v>7.3892150331832545</v>
      </c>
      <c r="Y290" s="117">
        <f t="shared" si="131"/>
        <v>5.6268249207381968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0.38242182068410413</v>
      </c>
      <c r="D291" s="122">
        <f t="shared" si="132"/>
        <v>1.4939228339198274</v>
      </c>
      <c r="E291" s="122">
        <f t="shared" si="132"/>
        <v>3.1394804296902836</v>
      </c>
      <c r="F291" s="122">
        <f t="shared" si="132"/>
        <v>7.8664609725921961</v>
      </c>
      <c r="G291" s="122">
        <f t="shared" si="132"/>
        <v>9.6306262539153913</v>
      </c>
      <c r="H291" s="122">
        <f t="shared" si="132"/>
        <v>15.276801531694771</v>
      </c>
      <c r="I291" s="122">
        <f t="shared" si="132"/>
        <v>15.331860599695149</v>
      </c>
      <c r="J291" s="122">
        <f t="shared" si="132"/>
        <v>15.088798737955129</v>
      </c>
      <c r="K291" s="122">
        <f t="shared" si="132"/>
        <v>15.287178889207311</v>
      </c>
      <c r="L291" s="122">
        <f t="shared" si="132"/>
        <v>6.9156178413005831</v>
      </c>
      <c r="M291" s="122">
        <f t="shared" si="132"/>
        <v>6.6604348169155632</v>
      </c>
      <c r="N291" s="122">
        <f t="shared" si="132"/>
        <v>3.0822000908340712</v>
      </c>
      <c r="O291" s="122">
        <f t="shared" si="132"/>
        <v>6.3073828515459693</v>
      </c>
      <c r="P291" s="122">
        <f t="shared" si="132"/>
        <v>9.9426325905289321</v>
      </c>
      <c r="Q291" s="122">
        <f t="shared" si="132"/>
        <v>17.10475056337647</v>
      </c>
      <c r="R291" s="122">
        <f t="shared" ref="R291:V291" si="133">SUM(R292:R293)</f>
        <v>8.9490407677516366</v>
      </c>
      <c r="S291" s="122">
        <f t="shared" si="133"/>
        <v>11.630018900068105</v>
      </c>
      <c r="T291" s="122">
        <f t="shared" si="133"/>
        <v>11.049759951946555</v>
      </c>
      <c r="U291" s="122">
        <f t="shared" si="133"/>
        <v>14.076869891900252</v>
      </c>
      <c r="V291" s="122">
        <f t="shared" si="133"/>
        <v>14.750890119621515</v>
      </c>
      <c r="W291" s="122">
        <f t="shared" ref="W291:Y291" si="134">SUM(W292:W293)</f>
        <v>9.2282904615042511</v>
      </c>
      <c r="X291" s="122">
        <f t="shared" si="134"/>
        <v>4.8048358202971784</v>
      </c>
      <c r="Y291" s="122">
        <f t="shared" si="134"/>
        <v>3.1140886345495673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0.37802047268301453</v>
      </c>
      <c r="D292" s="98">
        <v>1.4760556243377632</v>
      </c>
      <c r="E292" s="98">
        <v>3.103716704958968</v>
      </c>
      <c r="F292" s="98">
        <v>7.770147098165272</v>
      </c>
      <c r="G292" s="98">
        <v>9.5131659032400737</v>
      </c>
      <c r="H292" s="98">
        <v>15.093241220602149</v>
      </c>
      <c r="I292" s="98">
        <v>15.157105826044267</v>
      </c>
      <c r="J292" s="98">
        <v>14.914299368723109</v>
      </c>
      <c r="K292" s="98">
        <v>15.099453028216148</v>
      </c>
      <c r="L292" s="98">
        <v>6.8341911247769733</v>
      </c>
      <c r="M292" s="98">
        <v>6.5801100049708197</v>
      </c>
      <c r="N292" s="98">
        <v>3.0477069468241913</v>
      </c>
      <c r="O292" s="98">
        <v>6.2255893370581923</v>
      </c>
      <c r="P292" s="98">
        <v>9.801587343191013</v>
      </c>
      <c r="Q292" s="98">
        <v>16.863849591574596</v>
      </c>
      <c r="R292" s="98">
        <v>8.8206935456341107</v>
      </c>
      <c r="S292" s="98">
        <v>11.461017027159837</v>
      </c>
      <c r="T292" s="98">
        <v>10.887493355338584</v>
      </c>
      <c r="U292" s="98">
        <v>13.868179843172349</v>
      </c>
      <c r="V292" s="98">
        <v>14.530178145469383</v>
      </c>
      <c r="W292" s="98">
        <v>9.089187226671319</v>
      </c>
      <c r="X292" s="98">
        <v>4.732055709807538</v>
      </c>
      <c r="Y292" s="98">
        <v>3.0667084427154285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4.40134800108962E-3</v>
      </c>
      <c r="D293" s="98">
        <v>1.786720958206417E-2</v>
      </c>
      <c r="E293" s="98">
        <v>3.5763724731315623E-2</v>
      </c>
      <c r="F293" s="98">
        <v>9.631387442692381E-2</v>
      </c>
      <c r="G293" s="98">
        <v>0.11746035067531724</v>
      </c>
      <c r="H293" s="98">
        <v>0.18356031109262147</v>
      </c>
      <c r="I293" s="98">
        <v>0.17475477365088152</v>
      </c>
      <c r="J293" s="98">
        <v>0.17449936923202081</v>
      </c>
      <c r="K293" s="98">
        <v>0.18772586099116356</v>
      </c>
      <c r="L293" s="98">
        <v>8.1426716523609707E-2</v>
      </c>
      <c r="M293" s="98">
        <v>8.0324811944743488E-2</v>
      </c>
      <c r="N293" s="98">
        <v>3.4493144009879705E-2</v>
      </c>
      <c r="O293" s="98">
        <v>8.1793514487776928E-2</v>
      </c>
      <c r="P293" s="98">
        <v>0.14104524733791962</v>
      </c>
      <c r="Q293" s="98">
        <v>0.24090097180187309</v>
      </c>
      <c r="R293" s="98">
        <v>0.12834722211752594</v>
      </c>
      <c r="S293" s="98">
        <v>0.16900187290826807</v>
      </c>
      <c r="T293" s="98">
        <v>0.16226659660797157</v>
      </c>
      <c r="U293" s="98">
        <v>0.20869004872790278</v>
      </c>
      <c r="V293" s="98">
        <v>0.2207119741521304</v>
      </c>
      <c r="W293" s="98">
        <v>0.13910323483293199</v>
      </c>
      <c r="X293" s="98">
        <v>7.278011048964067E-2</v>
      </c>
      <c r="Y293" s="98">
        <v>4.7380191834138573E-2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7.1194846719087124E-3</v>
      </c>
      <c r="D294" s="122">
        <f t="shared" si="135"/>
        <v>1.8589765199064835E-2</v>
      </c>
      <c r="E294" s="122">
        <f t="shared" si="135"/>
        <v>8.3557002230870051E-2</v>
      </c>
      <c r="F294" s="122">
        <f t="shared" si="135"/>
        <v>9.7288689365837705E-2</v>
      </c>
      <c r="G294" s="122">
        <f t="shared" si="135"/>
        <v>0.23332657053823727</v>
      </c>
      <c r="H294" s="122">
        <f t="shared" si="135"/>
        <v>0.37446640937267811</v>
      </c>
      <c r="I294" s="122">
        <f t="shared" si="135"/>
        <v>0.2383904881262823</v>
      </c>
      <c r="J294" s="122">
        <f t="shared" si="135"/>
        <v>5.523742192137468E-2</v>
      </c>
      <c r="K294" s="122">
        <f t="shared" si="135"/>
        <v>0.27720085321066035</v>
      </c>
      <c r="L294" s="122">
        <f t="shared" si="135"/>
        <v>0.20048584197233651</v>
      </c>
      <c r="M294" s="122">
        <f t="shared" si="135"/>
        <v>0.148091943883636</v>
      </c>
      <c r="N294" s="122">
        <f t="shared" si="135"/>
        <v>0.21686370784799097</v>
      </c>
      <c r="O294" s="122">
        <f t="shared" si="135"/>
        <v>0.18561546071962709</v>
      </c>
      <c r="P294" s="122">
        <f t="shared" si="135"/>
        <v>0.25391396099786351</v>
      </c>
      <c r="Q294" s="122">
        <f t="shared" si="135"/>
        <v>0.4866188611195218</v>
      </c>
      <c r="R294" s="122">
        <f t="shared" si="135"/>
        <v>0.45871036723260306</v>
      </c>
      <c r="S294" s="122">
        <f t="shared" si="135"/>
        <v>0.71707706976614716</v>
      </c>
      <c r="T294" s="122">
        <f t="shared" si="135"/>
        <v>0.48816801918168551</v>
      </c>
      <c r="U294" s="122">
        <f t="shared" si="135"/>
        <v>0.61073033794392551</v>
      </c>
      <c r="V294" s="122">
        <f t="shared" si="135"/>
        <v>0.70374301655252158</v>
      </c>
      <c r="W294" s="122">
        <f t="shared" si="135"/>
        <v>0.36257954184552976</v>
      </c>
      <c r="X294" s="122">
        <f t="shared" si="135"/>
        <v>0.24773911640963259</v>
      </c>
      <c r="Y294" s="122">
        <f t="shared" si="135"/>
        <v>0.67913104648007738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7.1194846719087124E-3</v>
      </c>
      <c r="D295" s="98">
        <v>1.8589765199064835E-2</v>
      </c>
      <c r="E295" s="98">
        <v>8.3557002230870051E-2</v>
      </c>
      <c r="F295" s="98">
        <v>9.7288689365837705E-2</v>
      </c>
      <c r="G295" s="98">
        <v>0.23332657053823727</v>
      </c>
      <c r="H295" s="98">
        <v>0.37446640937267811</v>
      </c>
      <c r="I295" s="98">
        <v>0.2383904881262823</v>
      </c>
      <c r="J295" s="98">
        <v>5.523742192137468E-2</v>
      </c>
      <c r="K295" s="98">
        <v>0.27720085321066035</v>
      </c>
      <c r="L295" s="98">
        <v>0.20048584197233651</v>
      </c>
      <c r="M295" s="98">
        <v>0.148091943883636</v>
      </c>
      <c r="N295" s="98">
        <v>0.21686370784799097</v>
      </c>
      <c r="O295" s="98">
        <v>0.18561546071962709</v>
      </c>
      <c r="P295" s="98">
        <v>0.25391396099786351</v>
      </c>
      <c r="Q295" s="98">
        <v>0.4866188611195218</v>
      </c>
      <c r="R295" s="98">
        <v>0.45871036723260306</v>
      </c>
      <c r="S295" s="98">
        <v>0.71707706976614716</v>
      </c>
      <c r="T295" s="98">
        <v>0.48816801918168551</v>
      </c>
      <c r="U295" s="98">
        <v>0.61073033794392551</v>
      </c>
      <c r="V295" s="98">
        <v>0.70374301655252158</v>
      </c>
      <c r="W295" s="98">
        <v>0.36257954184552976</v>
      </c>
      <c r="X295" s="98">
        <v>0.24773911640963259</v>
      </c>
      <c r="Y295" s="98">
        <v>0.67913104648007738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6.5519889424757505E-2</v>
      </c>
      <c r="D296" s="122">
        <v>0.30680548913034977</v>
      </c>
      <c r="E296" s="122">
        <v>0.53239501558102142</v>
      </c>
      <c r="F296" s="122">
        <v>1.5189767938088417</v>
      </c>
      <c r="G296" s="122">
        <v>1.4812280656024961</v>
      </c>
      <c r="H296" s="122">
        <v>1.9784986722213449</v>
      </c>
      <c r="I296" s="122">
        <v>1.9359943388136067</v>
      </c>
      <c r="J296" s="122">
        <v>2.2291214079649078</v>
      </c>
      <c r="K296" s="122">
        <v>2.6791006489324962</v>
      </c>
      <c r="L296" s="122">
        <v>1.3020534816206377</v>
      </c>
      <c r="M296" s="122">
        <v>1.0131497756869581</v>
      </c>
      <c r="N296" s="122">
        <v>0.53782252387172613</v>
      </c>
      <c r="O296" s="122">
        <v>1.7485800285501032</v>
      </c>
      <c r="P296" s="122">
        <v>3.0479121902578168</v>
      </c>
      <c r="Q296" s="122">
        <v>3.704366741856612</v>
      </c>
      <c r="R296" s="122">
        <v>2.4821721505413121</v>
      </c>
      <c r="S296" s="122">
        <v>3.303937359562136</v>
      </c>
      <c r="T296" s="122">
        <v>3.5711532363278677</v>
      </c>
      <c r="U296" s="122">
        <v>4.467946917650977</v>
      </c>
      <c r="V296" s="122">
        <v>4.455420090110298</v>
      </c>
      <c r="W296" s="122">
        <v>2.6965756578516547</v>
      </c>
      <c r="X296" s="122">
        <v>1.5097537618324104</v>
      </c>
      <c r="Y296" s="122">
        <v>1.2514178680978005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2.0147305934487079E-3</v>
      </c>
      <c r="D297" s="98">
        <v>2.043819226953536E-2</v>
      </c>
      <c r="E297" s="98">
        <v>4.8632852840149572E-2</v>
      </c>
      <c r="F297" s="98">
        <v>0.13772027106557752</v>
      </c>
      <c r="G297" s="98">
        <v>0.15528767210477346</v>
      </c>
      <c r="H297" s="98">
        <v>0.22961000261179795</v>
      </c>
      <c r="I297" s="98">
        <v>0.20627565840164486</v>
      </c>
      <c r="J297" s="98">
        <v>0.17748899898413933</v>
      </c>
      <c r="K297" s="98">
        <v>0.15823492839205641</v>
      </c>
      <c r="L297" s="98">
        <v>5.1528185189780362E-2</v>
      </c>
      <c r="M297" s="98">
        <v>3.1770316867740109E-2</v>
      </c>
      <c r="N297" s="98">
        <v>1.9530449594620889E-2</v>
      </c>
      <c r="O297" s="98">
        <v>7.3973476478907937E-2</v>
      </c>
      <c r="P297" s="98">
        <v>0.11002415920681932</v>
      </c>
      <c r="Q297" s="98">
        <v>0.21241513506407461</v>
      </c>
      <c r="R297" s="98">
        <v>0.15053571335926294</v>
      </c>
      <c r="S297" s="98">
        <v>0.30660574071578545</v>
      </c>
      <c r="T297" s="98">
        <v>0.26991732814256625</v>
      </c>
      <c r="U297" s="98">
        <v>0.20504616994679944</v>
      </c>
      <c r="V297" s="98">
        <v>0.16228666195823985</v>
      </c>
      <c r="W297" s="98">
        <v>0.1120612664433327</v>
      </c>
      <c r="X297" s="98">
        <v>7.428759551338765E-2</v>
      </c>
      <c r="Y297" s="98">
        <v>7.9586243178097635E-2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7.2103177009918669E-5</v>
      </c>
      <c r="E298" s="98">
        <v>3.9022727919624885E-4</v>
      </c>
      <c r="F298" s="98">
        <v>6.8848492754715275E-4</v>
      </c>
      <c r="G298" s="98">
        <v>1.1860965038055209E-3</v>
      </c>
      <c r="H298" s="98">
        <v>2.6825474529589511E-3</v>
      </c>
      <c r="I298" s="98">
        <v>2.4624291591068452E-3</v>
      </c>
      <c r="J298" s="98">
        <v>2.521732385914746E-3</v>
      </c>
      <c r="K298" s="98">
        <v>2.7277027207009172E-3</v>
      </c>
      <c r="L298" s="98">
        <v>4.7540246029061746E-4</v>
      </c>
      <c r="M298" s="98">
        <v>2.2233114324680768E-4</v>
      </c>
      <c r="N298" s="98">
        <v>3.16134094940005E-4</v>
      </c>
      <c r="O298" s="98">
        <v>8.0935458901029928E-4</v>
      </c>
      <c r="P298" s="98">
        <v>1.066299477125771E-4</v>
      </c>
      <c r="Q298" s="98">
        <v>5.0275354154600558E-3</v>
      </c>
      <c r="R298" s="98">
        <v>0</v>
      </c>
      <c r="S298" s="98">
        <v>7.625576221061291E-3</v>
      </c>
      <c r="T298" s="98">
        <v>7.0617710084504709E-3</v>
      </c>
      <c r="U298" s="98">
        <v>3.7617980175330802E-3</v>
      </c>
      <c r="V298" s="98">
        <v>3.797725599645523E-3</v>
      </c>
      <c r="W298" s="98">
        <v>3.4709546731678061E-4</v>
      </c>
      <c r="X298" s="98">
        <v>2.4109424972696986E-3</v>
      </c>
      <c r="Y298" s="98">
        <v>4.8412406258910648E-3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1.2166163243951036E-5</v>
      </c>
      <c r="E299" s="101">
        <v>9.6335637781183353E-5</v>
      </c>
      <c r="F299" s="101">
        <v>1.3513906146554147E-4</v>
      </c>
      <c r="G299" s="101">
        <v>3.9948363134037533E-4</v>
      </c>
      <c r="H299" s="101">
        <v>8.3703700999976404E-4</v>
      </c>
      <c r="I299" s="101">
        <v>7.6368078077869612E-4</v>
      </c>
      <c r="J299" s="101">
        <v>7.583813300259814E-4</v>
      </c>
      <c r="K299" s="101">
        <v>8.3466778403700143E-4</v>
      </c>
      <c r="L299" s="101">
        <v>1.4291559819887525E-4</v>
      </c>
      <c r="M299" s="101">
        <v>6.381080380924196E-5</v>
      </c>
      <c r="N299" s="101">
        <v>7.5163841947779452E-5</v>
      </c>
      <c r="O299" s="101">
        <v>2.0565768638325832E-4</v>
      </c>
      <c r="P299" s="101">
        <v>2.5167694791666655E-5</v>
      </c>
      <c r="Q299" s="101">
        <v>1.1243606495459121E-3</v>
      </c>
      <c r="R299" s="101">
        <v>0</v>
      </c>
      <c r="S299" s="101">
        <v>1.8498309276840847E-3</v>
      </c>
      <c r="T299" s="101">
        <v>1.5619556319769767E-3</v>
      </c>
      <c r="U299" s="101">
        <v>7.4709112158846615E-4</v>
      </c>
      <c r="V299" s="101">
        <v>7.0785012083428767E-4</v>
      </c>
      <c r="W299" s="101">
        <v>7.6893810741321162E-5</v>
      </c>
      <c r="X299" s="101">
        <v>5.4406412117424818E-4</v>
      </c>
      <c r="Y299" s="101">
        <v>9.4451047319683878E-4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5.9937013765967626E-5</v>
      </c>
      <c r="E300" s="104">
        <v>2.9389164141506549E-4</v>
      </c>
      <c r="F300" s="104">
        <v>5.5334586608161128E-4</v>
      </c>
      <c r="G300" s="104">
        <v>7.866128724651455E-4</v>
      </c>
      <c r="H300" s="104">
        <v>1.845510442959187E-3</v>
      </c>
      <c r="I300" s="104">
        <v>1.6987483783281491E-3</v>
      </c>
      <c r="J300" s="104">
        <v>1.7633510558887646E-3</v>
      </c>
      <c r="K300" s="104">
        <v>1.8930349366639157E-3</v>
      </c>
      <c r="L300" s="104">
        <v>3.3248686209174223E-4</v>
      </c>
      <c r="M300" s="104">
        <v>1.5852033943756572E-4</v>
      </c>
      <c r="N300" s="104">
        <v>2.4097025299222555E-4</v>
      </c>
      <c r="O300" s="104">
        <v>6.0369690262704096E-4</v>
      </c>
      <c r="P300" s="104">
        <v>8.1462252920910439E-5</v>
      </c>
      <c r="Q300" s="104">
        <v>3.9031747659141434E-3</v>
      </c>
      <c r="R300" s="104">
        <v>0</v>
      </c>
      <c r="S300" s="104">
        <v>5.7757452933772059E-3</v>
      </c>
      <c r="T300" s="104">
        <v>5.4998153764734938E-3</v>
      </c>
      <c r="U300" s="104">
        <v>3.0147068959446139E-3</v>
      </c>
      <c r="V300" s="104">
        <v>3.0898754788112352E-3</v>
      </c>
      <c r="W300" s="104">
        <v>2.7020165657545944E-4</v>
      </c>
      <c r="X300" s="104">
        <v>1.8668783760954506E-3</v>
      </c>
      <c r="Y300" s="104">
        <v>3.8967301526942259E-3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2.5397535235839357E-2</v>
      </c>
      <c r="D301" s="101">
        <v>0.14961517073882619</v>
      </c>
      <c r="E301" s="101">
        <v>0.19574426771900716</v>
      </c>
      <c r="F301" s="101">
        <v>0.76698616064393987</v>
      </c>
      <c r="G301" s="101">
        <v>0.60419258410036314</v>
      </c>
      <c r="H301" s="101">
        <v>0.73357732534195907</v>
      </c>
      <c r="I301" s="101">
        <v>8.1316179449964901E-2</v>
      </c>
      <c r="J301" s="101">
        <v>0.23578428653412822</v>
      </c>
      <c r="K301" s="101">
        <v>1.0484373806453708</v>
      </c>
      <c r="L301" s="101">
        <v>0.46075290934428875</v>
      </c>
      <c r="M301" s="101">
        <v>0.44419852870160997</v>
      </c>
      <c r="N301" s="101">
        <v>0.22436175939194786</v>
      </c>
      <c r="O301" s="101">
        <v>0.71084138357006987</v>
      </c>
      <c r="P301" s="101">
        <v>0.96328116561415644</v>
      </c>
      <c r="Q301" s="101">
        <v>0.40885614057355013</v>
      </c>
      <c r="R301" s="101">
        <v>0.68808283343264232</v>
      </c>
      <c r="S301" s="101">
        <v>0.90835226039783756</v>
      </c>
      <c r="T301" s="101">
        <v>0.73104514645934482</v>
      </c>
      <c r="U301" s="101">
        <v>1.6012203427996603</v>
      </c>
      <c r="V301" s="101">
        <v>1.4038319790577392</v>
      </c>
      <c r="W301" s="101">
        <v>0.63160760054663045</v>
      </c>
      <c r="X301" s="101">
        <v>0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3.8107623595469438E-2</v>
      </c>
      <c r="D302" s="104">
        <v>0.13668002294497833</v>
      </c>
      <c r="E302" s="104">
        <v>0.28762766774266846</v>
      </c>
      <c r="F302" s="104">
        <v>0.61358187717177715</v>
      </c>
      <c r="G302" s="104">
        <v>0.72056171289355397</v>
      </c>
      <c r="H302" s="104">
        <v>1.0126287968146288</v>
      </c>
      <c r="I302" s="104">
        <v>1.64594007180289</v>
      </c>
      <c r="J302" s="104">
        <v>1.8133263900607255</v>
      </c>
      <c r="K302" s="104">
        <v>1.4697006371743679</v>
      </c>
      <c r="L302" s="104">
        <v>0.78929698462627795</v>
      </c>
      <c r="M302" s="104">
        <v>0.53695859897436116</v>
      </c>
      <c r="N302" s="104">
        <v>0.29361418079021739</v>
      </c>
      <c r="O302" s="104">
        <v>0.96295581391211515</v>
      </c>
      <c r="P302" s="104">
        <v>1.9745002354891288</v>
      </c>
      <c r="Q302" s="104">
        <v>3.078067930803527</v>
      </c>
      <c r="R302" s="104">
        <v>1.6435536037494067</v>
      </c>
      <c r="S302" s="104">
        <v>2.0813537822274517</v>
      </c>
      <c r="T302" s="104">
        <v>2.5631289907175061</v>
      </c>
      <c r="U302" s="104">
        <v>2.6579186068869838</v>
      </c>
      <c r="V302" s="104">
        <v>2.8855037234946739</v>
      </c>
      <c r="W302" s="104">
        <v>1.9525596953943747</v>
      </c>
      <c r="X302" s="104">
        <v>1.4330552238217531</v>
      </c>
      <c r="Y302" s="104">
        <v>1.1669903842938119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1.1062276546395406E-2</v>
      </c>
      <c r="D303" s="98">
        <v>4.0466616199272352E-2</v>
      </c>
      <c r="E303" s="98">
        <v>8.2392565655251424E-2</v>
      </c>
      <c r="F303" s="98">
        <v>0.17878537449225607</v>
      </c>
      <c r="G303" s="98">
        <v>0.2335522744043031</v>
      </c>
      <c r="H303" s="98">
        <v>0.29838671585897436</v>
      </c>
      <c r="I303" s="98">
        <v>0.48874574812777655</v>
      </c>
      <c r="J303" s="98">
        <v>0.52842741321627529</v>
      </c>
      <c r="K303" s="98">
        <v>0.43018196229236622</v>
      </c>
      <c r="L303" s="98">
        <v>0.23164540705300599</v>
      </c>
      <c r="M303" s="98">
        <v>0.15346475711462099</v>
      </c>
      <c r="N303" s="98">
        <v>7.0397999788356425E-2</v>
      </c>
      <c r="O303" s="98">
        <v>0.24586731006719884</v>
      </c>
      <c r="P303" s="98">
        <v>0.48491704981513095</v>
      </c>
      <c r="Q303" s="98">
        <v>0.71073265130909091</v>
      </c>
      <c r="R303" s="98">
        <v>0.41716980526512315</v>
      </c>
      <c r="S303" s="98">
        <v>0.52371396773197398</v>
      </c>
      <c r="T303" s="98">
        <v>0.58883000612783376</v>
      </c>
      <c r="U303" s="98">
        <v>0.55151839610480691</v>
      </c>
      <c r="V303" s="98">
        <v>0.55786315425704447</v>
      </c>
      <c r="W303" s="98">
        <v>0.45205067121739284</v>
      </c>
      <c r="X303" s="98">
        <v>0.33220517669594446</v>
      </c>
      <c r="Y303" s="98">
        <v>0.22111504503085458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2.7045347049074034E-2</v>
      </c>
      <c r="D304" s="98">
        <v>9.6213406745705971E-2</v>
      </c>
      <c r="E304" s="98">
        <v>0.20523510208741702</v>
      </c>
      <c r="F304" s="98">
        <v>0.43479650267952102</v>
      </c>
      <c r="G304" s="98">
        <v>0.48700943848925082</v>
      </c>
      <c r="H304" s="98">
        <v>0.71424208095565456</v>
      </c>
      <c r="I304" s="98">
        <v>1.1571943236751134</v>
      </c>
      <c r="J304" s="98">
        <v>1.2848989768444503</v>
      </c>
      <c r="K304" s="98">
        <v>1.0395186748820018</v>
      </c>
      <c r="L304" s="98">
        <v>0.55765157757327199</v>
      </c>
      <c r="M304" s="98">
        <v>0.38349384185974017</v>
      </c>
      <c r="N304" s="98">
        <v>0.22321618100186094</v>
      </c>
      <c r="O304" s="98">
        <v>0.71708850384491629</v>
      </c>
      <c r="P304" s="98">
        <v>1.4895831856739978</v>
      </c>
      <c r="Q304" s="98">
        <v>2.3673352794944362</v>
      </c>
      <c r="R304" s="98">
        <v>1.2263837984842836</v>
      </c>
      <c r="S304" s="98">
        <v>1.5576398144954779</v>
      </c>
      <c r="T304" s="98">
        <v>1.9742989845896721</v>
      </c>
      <c r="U304" s="98">
        <v>2.1064002107821769</v>
      </c>
      <c r="V304" s="98">
        <v>2.3276405692376292</v>
      </c>
      <c r="W304" s="98">
        <v>1.5005090241769818</v>
      </c>
      <c r="X304" s="98">
        <v>1.1008500471258087</v>
      </c>
      <c r="Y304" s="98">
        <v>0.94587533926295719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3.0653824311114422E-2</v>
      </c>
      <c r="D305" s="122">
        <v>0.15203526422142802</v>
      </c>
      <c r="E305" s="122">
        <v>0.26719790104343183</v>
      </c>
      <c r="F305" s="122">
        <v>0.75322358955944546</v>
      </c>
      <c r="G305" s="122">
        <v>0.7572035934760013</v>
      </c>
      <c r="H305" s="122">
        <v>1.0163928660440367</v>
      </c>
      <c r="I305" s="122">
        <v>1.0655940023799728</v>
      </c>
      <c r="J305" s="122">
        <v>1.1410047247899997</v>
      </c>
      <c r="K305" s="122">
        <v>1.2347423321399267</v>
      </c>
      <c r="L305" s="122">
        <v>0.59511958745579574</v>
      </c>
      <c r="M305" s="122">
        <v>0.43372857186140312</v>
      </c>
      <c r="N305" s="122">
        <v>0.24988323144832322</v>
      </c>
      <c r="O305" s="122">
        <v>0.82821776889674348</v>
      </c>
      <c r="P305" s="122">
        <v>1.508384777985214</v>
      </c>
      <c r="Q305" s="122">
        <v>1.9229145980791582</v>
      </c>
      <c r="R305" s="122">
        <v>1.2602641485245591</v>
      </c>
      <c r="S305" s="122">
        <v>1.6240697209400254</v>
      </c>
      <c r="T305" s="122">
        <v>1.8392910114656116</v>
      </c>
      <c r="U305" s="122">
        <v>2.27533571868867</v>
      </c>
      <c r="V305" s="122">
        <v>2.5727155711123384</v>
      </c>
      <c r="W305" s="122">
        <v>1.4192183003124654</v>
      </c>
      <c r="X305" s="122">
        <v>0.82688633464403372</v>
      </c>
      <c r="Y305" s="122">
        <v>0.58218737161075129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2.4528314568791676E-4</v>
      </c>
      <c r="D306" s="98">
        <v>2.2910774892356089E-3</v>
      </c>
      <c r="E306" s="98">
        <v>4.9477852021382945E-3</v>
      </c>
      <c r="F306" s="98">
        <v>1.2662301846739122E-2</v>
      </c>
      <c r="G306" s="98">
        <v>1.4306786683234518E-2</v>
      </c>
      <c r="H306" s="98">
        <v>2.0614237487384765E-2</v>
      </c>
      <c r="I306" s="98">
        <v>1.7838958389243903E-2</v>
      </c>
      <c r="J306" s="98">
        <v>1.4425996661132702E-2</v>
      </c>
      <c r="K306" s="98">
        <v>1.3204070878423412E-2</v>
      </c>
      <c r="L306" s="98">
        <v>5.7102752746084878E-3</v>
      </c>
      <c r="M306" s="98">
        <v>3.5362931997956091E-3</v>
      </c>
      <c r="N306" s="98">
        <v>2.5646504910376809E-3</v>
      </c>
      <c r="O306" s="98">
        <v>1.0066888941313105E-2</v>
      </c>
      <c r="P306" s="98">
        <v>2.5173060704068703E-2</v>
      </c>
      <c r="Q306" s="98">
        <v>4.2609439294574745E-2</v>
      </c>
      <c r="R306" s="98">
        <v>5.2329475156178522E-2</v>
      </c>
      <c r="S306" s="98">
        <v>4.6071523043567979E-2</v>
      </c>
      <c r="T306" s="98">
        <v>4.6847013841781054E-2</v>
      </c>
      <c r="U306" s="98">
        <v>4.9091223669349461E-2</v>
      </c>
      <c r="V306" s="98">
        <v>3.8267821304389299E-2</v>
      </c>
      <c r="W306" s="98">
        <v>3.839284063261434E-2</v>
      </c>
      <c r="X306" s="98">
        <v>2.7473052015431865E-2</v>
      </c>
      <c r="Y306" s="98">
        <v>3.0102395495716527E-2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3.0408541165426507E-2</v>
      </c>
      <c r="D307" s="33">
        <v>0.14974418673219242</v>
      </c>
      <c r="E307" s="33">
        <v>0.26225011584129354</v>
      </c>
      <c r="F307" s="33">
        <v>0.74056128771270635</v>
      </c>
      <c r="G307" s="33">
        <v>0.74289680679276682</v>
      </c>
      <c r="H307" s="33">
        <v>0.99577862855665189</v>
      </c>
      <c r="I307" s="33">
        <v>1.0477550439907288</v>
      </c>
      <c r="J307" s="33">
        <v>1.1265787281288671</v>
      </c>
      <c r="K307" s="33">
        <v>1.2215382612615033</v>
      </c>
      <c r="L307" s="33">
        <v>0.58940931218118731</v>
      </c>
      <c r="M307" s="33">
        <v>0.43019227866160753</v>
      </c>
      <c r="N307" s="33">
        <v>0.24731858095728554</v>
      </c>
      <c r="O307" s="33">
        <v>0.81815087995543034</v>
      </c>
      <c r="P307" s="33">
        <v>1.4832117172811452</v>
      </c>
      <c r="Q307" s="33">
        <v>1.8803051587845834</v>
      </c>
      <c r="R307" s="33">
        <v>1.2079346733683807</v>
      </c>
      <c r="S307" s="33">
        <v>1.5779981978964575</v>
      </c>
      <c r="T307" s="33">
        <v>1.7924439976238304</v>
      </c>
      <c r="U307" s="33">
        <v>2.2262444950193205</v>
      </c>
      <c r="V307" s="33">
        <v>2.5344477498079492</v>
      </c>
      <c r="W307" s="33">
        <v>1.380825459679851</v>
      </c>
      <c r="X307" s="33">
        <v>0.7994132826286019</v>
      </c>
      <c r="Y307" s="33">
        <v>0.55208497611503482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0.28298020486202963</v>
      </c>
      <c r="D309" s="117">
        <f t="shared" si="136"/>
        <v>1.1451793887666597</v>
      </c>
      <c r="E309" s="117">
        <f t="shared" si="136"/>
        <v>2.4258925810134202</v>
      </c>
      <c r="F309" s="117">
        <f t="shared" si="136"/>
        <v>6.0102329297951593</v>
      </c>
      <c r="G309" s="117">
        <f t="shared" si="136"/>
        <v>7.3455829153768644</v>
      </c>
      <c r="H309" s="117">
        <f t="shared" si="136"/>
        <v>11.399118150875912</v>
      </c>
      <c r="I309" s="117">
        <f t="shared" si="136"/>
        <v>11.360947651626446</v>
      </c>
      <c r="J309" s="117">
        <f t="shared" si="136"/>
        <v>11.121596066227754</v>
      </c>
      <c r="K309" s="117">
        <f t="shared" si="136"/>
        <v>12.275192557666591</v>
      </c>
      <c r="L309" s="117">
        <f t="shared" si="136"/>
        <v>5.9722381915390006</v>
      </c>
      <c r="M309" s="117">
        <f t="shared" si="136"/>
        <v>5.424118425733365</v>
      </c>
      <c r="N309" s="117">
        <f t="shared" si="136"/>
        <v>3.1866799754969137</v>
      </c>
      <c r="O309" s="117">
        <f t="shared" si="136"/>
        <v>6.6868057790968987</v>
      </c>
      <c r="P309" s="117">
        <f t="shared" si="136"/>
        <v>11.362818582822829</v>
      </c>
      <c r="Q309" s="117">
        <f t="shared" si="136"/>
        <v>18.78048729988318</v>
      </c>
      <c r="R309" s="117">
        <f t="shared" ref="R309:V309" si="137">R310+R313+R315+R324</f>
        <v>11.362233627235661</v>
      </c>
      <c r="S309" s="117">
        <f t="shared" si="137"/>
        <v>15.472006654944003</v>
      </c>
      <c r="T309" s="117">
        <f t="shared" si="137"/>
        <v>14.83400213164553</v>
      </c>
      <c r="U309" s="117">
        <f t="shared" si="137"/>
        <v>18.825754720560926</v>
      </c>
      <c r="V309" s="117">
        <f t="shared" si="137"/>
        <v>20.187092848897649</v>
      </c>
      <c r="W309" s="117">
        <f t="shared" ref="W309:Y309" si="138">W310+W313+W315+W324</f>
        <v>12.205641633796027</v>
      </c>
      <c r="X309" s="117">
        <f t="shared" si="138"/>
        <v>6.8513995663320415</v>
      </c>
      <c r="Y309" s="117">
        <f t="shared" si="138"/>
        <v>6.7981201476278628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0.19405229119145725</v>
      </c>
      <c r="D310" s="122">
        <f t="shared" si="139"/>
        <v>0.76553463217635187</v>
      </c>
      <c r="E310" s="122">
        <f t="shared" si="139"/>
        <v>1.6238466991645744</v>
      </c>
      <c r="F310" s="122">
        <f t="shared" si="139"/>
        <v>4.1118744630696051</v>
      </c>
      <c r="G310" s="122">
        <f t="shared" si="139"/>
        <v>5.0851264170439041</v>
      </c>
      <c r="H310" s="122">
        <f t="shared" si="139"/>
        <v>8.1500675533417084</v>
      </c>
      <c r="I310" s="122">
        <f t="shared" si="139"/>
        <v>8.2649602027179423</v>
      </c>
      <c r="J310" s="122">
        <f t="shared" si="139"/>
        <v>8.2325654761051297</v>
      </c>
      <c r="K310" s="122">
        <f t="shared" si="139"/>
        <v>8.4572286090632538</v>
      </c>
      <c r="L310" s="122">
        <f t="shared" si="139"/>
        <v>3.8809031625921677</v>
      </c>
      <c r="M310" s="122">
        <f t="shared" si="139"/>
        <v>3.8393832258372242</v>
      </c>
      <c r="N310" s="122">
        <f t="shared" si="139"/>
        <v>1.8495658479676393</v>
      </c>
      <c r="O310" s="122">
        <f t="shared" si="139"/>
        <v>4.0042809726385045</v>
      </c>
      <c r="P310" s="122">
        <f t="shared" si="139"/>
        <v>6.7150478176334172</v>
      </c>
      <c r="Q310" s="122">
        <f t="shared" si="139"/>
        <v>12.129920004443663</v>
      </c>
      <c r="R310" s="122">
        <f t="shared" ref="R310:V310" si="140">SUM(R311:R312)</f>
        <v>6.5007176710601042</v>
      </c>
      <c r="S310" s="122">
        <f t="shared" si="140"/>
        <v>8.6019298813163729</v>
      </c>
      <c r="T310" s="122">
        <f t="shared" si="140"/>
        <v>8.2915840082547909</v>
      </c>
      <c r="U310" s="122">
        <f t="shared" si="140"/>
        <v>10.69518209497191</v>
      </c>
      <c r="V310" s="122">
        <f t="shared" si="140"/>
        <v>11.333488239432036</v>
      </c>
      <c r="W310" s="122">
        <f t="shared" ref="W310:Y310" si="141">SUM(W311:W312)</f>
        <v>7.1498829605493368</v>
      </c>
      <c r="X310" s="122">
        <f t="shared" si="141"/>
        <v>3.7409330895286241</v>
      </c>
      <c r="Y310" s="122">
        <f t="shared" si="141"/>
        <v>2.4329177928785906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0.18965094319036763</v>
      </c>
      <c r="D311" s="98">
        <v>0.74766742259428776</v>
      </c>
      <c r="E311" s="98">
        <v>1.5880829744332587</v>
      </c>
      <c r="F311" s="98">
        <v>4.0155605886426811</v>
      </c>
      <c r="G311" s="98">
        <v>4.9676660663685865</v>
      </c>
      <c r="H311" s="98">
        <v>7.9665072422490875</v>
      </c>
      <c r="I311" s="98">
        <v>8.0902054290670602</v>
      </c>
      <c r="J311" s="98">
        <v>8.0580661068731096</v>
      </c>
      <c r="K311" s="98">
        <v>8.2695027480720906</v>
      </c>
      <c r="L311" s="98">
        <v>3.7994764460685579</v>
      </c>
      <c r="M311" s="98">
        <v>3.7590584138924807</v>
      </c>
      <c r="N311" s="98">
        <v>1.8150727039577597</v>
      </c>
      <c r="O311" s="98">
        <v>3.9224874581507279</v>
      </c>
      <c r="P311" s="98">
        <v>6.5740025702954972</v>
      </c>
      <c r="Q311" s="98">
        <v>11.889019032641791</v>
      </c>
      <c r="R311" s="98">
        <v>6.3723704489425783</v>
      </c>
      <c r="S311" s="98">
        <v>8.4329280084081049</v>
      </c>
      <c r="T311" s="98">
        <v>8.1293174116468201</v>
      </c>
      <c r="U311" s="98">
        <v>10.486492046244008</v>
      </c>
      <c r="V311" s="98">
        <v>11.112776265279905</v>
      </c>
      <c r="W311" s="98">
        <v>7.0107797257164046</v>
      </c>
      <c r="X311" s="98">
        <v>3.6681529790389833</v>
      </c>
      <c r="Y311" s="98">
        <v>2.3855376010444518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4.40134800108962E-3</v>
      </c>
      <c r="D312" s="98">
        <v>1.786720958206417E-2</v>
      </c>
      <c r="E312" s="98">
        <v>3.5763724731315623E-2</v>
      </c>
      <c r="F312" s="98">
        <v>9.631387442692381E-2</v>
      </c>
      <c r="G312" s="98">
        <v>0.11746035067531724</v>
      </c>
      <c r="H312" s="98">
        <v>0.18356031109262147</v>
      </c>
      <c r="I312" s="98">
        <v>0.17475477365088152</v>
      </c>
      <c r="J312" s="98">
        <v>0.17449936923202081</v>
      </c>
      <c r="K312" s="98">
        <v>0.18772586099116356</v>
      </c>
      <c r="L312" s="98">
        <v>8.1426716523609707E-2</v>
      </c>
      <c r="M312" s="98">
        <v>8.0324811944743488E-2</v>
      </c>
      <c r="N312" s="98">
        <v>3.4493144009879705E-2</v>
      </c>
      <c r="O312" s="98">
        <v>8.1793514487776928E-2</v>
      </c>
      <c r="P312" s="98">
        <v>0.14104524733791962</v>
      </c>
      <c r="Q312" s="98">
        <v>0.24090097180187309</v>
      </c>
      <c r="R312" s="98">
        <v>0.12834722211752594</v>
      </c>
      <c r="S312" s="98">
        <v>0.16900187290826807</v>
      </c>
      <c r="T312" s="98">
        <v>0.16226659660797157</v>
      </c>
      <c r="U312" s="98">
        <v>0.20869004872790278</v>
      </c>
      <c r="V312" s="98">
        <v>0.2207119741521304</v>
      </c>
      <c r="W312" s="98">
        <v>0.13910323483293199</v>
      </c>
      <c r="X312" s="98">
        <v>7.278011048964067E-2</v>
      </c>
      <c r="Y312" s="98">
        <v>4.7380191834138573E-2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1.5716001247640714E-2</v>
      </c>
      <c r="D313" s="122">
        <f t="shared" si="142"/>
        <v>4.2710528188019355E-2</v>
      </c>
      <c r="E313" s="122">
        <f t="shared" si="142"/>
        <v>0.19961310982558517</v>
      </c>
      <c r="F313" s="122">
        <f t="shared" si="142"/>
        <v>0.24138254622180569</v>
      </c>
      <c r="G313" s="122">
        <f t="shared" si="142"/>
        <v>0.60070254396758616</v>
      </c>
      <c r="H313" s="122">
        <f t="shared" si="142"/>
        <v>0.99949453964519963</v>
      </c>
      <c r="I313" s="122">
        <f t="shared" si="142"/>
        <v>0.65915335774629125</v>
      </c>
      <c r="J313" s="122">
        <f t="shared" si="142"/>
        <v>0.15812881077822785</v>
      </c>
      <c r="K313" s="122">
        <f t="shared" si="142"/>
        <v>0.82123603641600518</v>
      </c>
      <c r="L313" s="122">
        <f t="shared" si="142"/>
        <v>0.61443730793593732</v>
      </c>
      <c r="M313" s="122">
        <f t="shared" si="142"/>
        <v>0.47119675057792043</v>
      </c>
      <c r="N313" s="122">
        <f t="shared" si="142"/>
        <v>0.71944334650911967</v>
      </c>
      <c r="O313" s="122">
        <f t="shared" si="142"/>
        <v>0.64438566320360302</v>
      </c>
      <c r="P313" s="122">
        <f t="shared" si="142"/>
        <v>0.92149499057147655</v>
      </c>
      <c r="Q313" s="122">
        <f t="shared" si="142"/>
        <v>1.8248579713337014</v>
      </c>
      <c r="R313" s="122">
        <f t="shared" si="142"/>
        <v>1.7322169449278759</v>
      </c>
      <c r="S313" s="122">
        <f t="shared" si="142"/>
        <v>2.7099683672293366</v>
      </c>
      <c r="T313" s="122">
        <f t="shared" si="142"/>
        <v>1.8464572301575055</v>
      </c>
      <c r="U313" s="122">
        <f t="shared" si="142"/>
        <v>2.3122344818373874</v>
      </c>
      <c r="V313" s="122">
        <f t="shared" si="142"/>
        <v>2.671609126975441</v>
      </c>
      <c r="W313" s="122">
        <f t="shared" si="142"/>
        <v>1.3886767985517079</v>
      </c>
      <c r="X313" s="122">
        <f t="shared" si="142"/>
        <v>0.95915123227096299</v>
      </c>
      <c r="Y313" s="122">
        <f t="shared" si="142"/>
        <v>2.6612006893151499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1.5716001247640714E-2</v>
      </c>
      <c r="D314" s="98">
        <v>4.2710528188019355E-2</v>
      </c>
      <c r="E314" s="98">
        <v>0.19961310982558517</v>
      </c>
      <c r="F314" s="98">
        <v>0.24138254622180569</v>
      </c>
      <c r="G314" s="98">
        <v>0.60070254396758616</v>
      </c>
      <c r="H314" s="98">
        <v>0.99949453964519963</v>
      </c>
      <c r="I314" s="98">
        <v>0.65915335774629125</v>
      </c>
      <c r="J314" s="98">
        <v>0.15812881077822785</v>
      </c>
      <c r="K314" s="98">
        <v>0.82123603641600518</v>
      </c>
      <c r="L314" s="98">
        <v>0.61443730793593732</v>
      </c>
      <c r="M314" s="98">
        <v>0.47119675057792043</v>
      </c>
      <c r="N314" s="98">
        <v>0.71944334650911967</v>
      </c>
      <c r="O314" s="98">
        <v>0.64438566320360302</v>
      </c>
      <c r="P314" s="98">
        <v>0.92149499057147655</v>
      </c>
      <c r="Q314" s="98">
        <v>1.8248579713337014</v>
      </c>
      <c r="R314" s="98">
        <v>1.7322169449278759</v>
      </c>
      <c r="S314" s="98">
        <v>2.7099683672293366</v>
      </c>
      <c r="T314" s="98">
        <v>1.8464572301575055</v>
      </c>
      <c r="U314" s="98">
        <v>2.3122344818373874</v>
      </c>
      <c r="V314" s="98">
        <v>2.671609126975441</v>
      </c>
      <c r="W314" s="98">
        <v>1.3886767985517079</v>
      </c>
      <c r="X314" s="98">
        <v>0.95915123227096299</v>
      </c>
      <c r="Y314" s="98">
        <v>2.6612006893151499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5.0255493044812728E-2</v>
      </c>
      <c r="D315" s="122">
        <v>0.22304939201888596</v>
      </c>
      <c r="E315" s="122">
        <v>0.40206013455321399</v>
      </c>
      <c r="F315" s="122">
        <v>1.0908459320992643</v>
      </c>
      <c r="G315" s="122">
        <v>1.0897804199290704</v>
      </c>
      <c r="H315" s="122">
        <v>1.4831685462007371</v>
      </c>
      <c r="I315" s="122">
        <v>1.6310063068816358</v>
      </c>
      <c r="J315" s="122">
        <v>1.865291324921851</v>
      </c>
      <c r="K315" s="122">
        <v>2.0572769821395323</v>
      </c>
      <c r="L315" s="122">
        <v>1.0227725865645185</v>
      </c>
      <c r="M315" s="122">
        <v>0.78119126071956679</v>
      </c>
      <c r="N315" s="122">
        <v>0.42529266700172508</v>
      </c>
      <c r="O315" s="122">
        <v>1.3962197759727712</v>
      </c>
      <c r="P315" s="122">
        <v>2.5474708495432035</v>
      </c>
      <c r="Q315" s="122">
        <v>3.3068973249509956</v>
      </c>
      <c r="R315" s="122">
        <v>2.1228073051489362</v>
      </c>
      <c r="S315" s="122">
        <v>2.8325413302256246</v>
      </c>
      <c r="T315" s="122">
        <v>3.1594793172175764</v>
      </c>
      <c r="U315" s="122">
        <v>3.8778773282086574</v>
      </c>
      <c r="V315" s="122">
        <v>3.9481819246841994</v>
      </c>
      <c r="W315" s="122">
        <v>2.424590149049755</v>
      </c>
      <c r="X315" s="122">
        <v>1.4225103608357024</v>
      </c>
      <c r="Y315" s="122">
        <v>1.1899299725026653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1.0829740754054046E-3</v>
      </c>
      <c r="D316" s="98">
        <v>1.1117815427203743E-2</v>
      </c>
      <c r="E316" s="98">
        <v>2.6782549869732466E-2</v>
      </c>
      <c r="F316" s="98">
        <v>7.6778687610380494E-2</v>
      </c>
      <c r="G316" s="98">
        <v>8.7668036525977308E-2</v>
      </c>
      <c r="H316" s="98">
        <v>0.13130150714408684</v>
      </c>
      <c r="I316" s="98">
        <v>0.11952187934054669</v>
      </c>
      <c r="J316" s="98">
        <v>0.10427685518934844</v>
      </c>
      <c r="K316" s="98">
        <v>9.4351491319395298E-2</v>
      </c>
      <c r="L316" s="98">
        <v>3.1213685714252679E-2</v>
      </c>
      <c r="M316" s="98">
        <v>1.9710072712453452E-2</v>
      </c>
      <c r="N316" s="98">
        <v>1.2529590653305006E-2</v>
      </c>
      <c r="O316" s="98">
        <v>4.9575614145848705E-2</v>
      </c>
      <c r="P316" s="98">
        <v>7.739992737437569E-2</v>
      </c>
      <c r="Q316" s="98">
        <v>0.1556230581940635</v>
      </c>
      <c r="R316" s="98">
        <v>0.11297075753661648</v>
      </c>
      <c r="S316" s="98">
        <v>0.23474822364965783</v>
      </c>
      <c r="T316" s="98">
        <v>0.21010538177901236</v>
      </c>
      <c r="U316" s="98">
        <v>0.16178101020511629</v>
      </c>
      <c r="V316" s="98">
        <v>0.12944130796550485</v>
      </c>
      <c r="W316" s="98">
        <v>9.0019699995880664E-2</v>
      </c>
      <c r="X316" s="98">
        <v>5.9870047106999717E-2</v>
      </c>
      <c r="Y316" s="98">
        <v>6.4262355217178116E-2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6.6555072526726746E-5</v>
      </c>
      <c r="E317" s="98">
        <v>3.4694454438967724E-4</v>
      </c>
      <c r="F317" s="98">
        <v>6.2868553615299985E-4</v>
      </c>
      <c r="G317" s="98">
        <v>1.0121423372912303E-3</v>
      </c>
      <c r="H317" s="98">
        <v>2.3241665106313101E-3</v>
      </c>
      <c r="I317" s="98">
        <v>2.1412463581780001E-3</v>
      </c>
      <c r="J317" s="98">
        <v>2.2089089247259849E-3</v>
      </c>
      <c r="K317" s="98">
        <v>2.390726255391112E-3</v>
      </c>
      <c r="L317" s="98">
        <v>4.1905933790113378E-4</v>
      </c>
      <c r="M317" s="98">
        <v>1.9810809640442674E-4</v>
      </c>
      <c r="N317" s="98">
        <v>2.8919096429601331E-4</v>
      </c>
      <c r="O317" s="98">
        <v>7.4152476460634712E-4</v>
      </c>
      <c r="P317" s="98">
        <v>9.916725301451458E-5</v>
      </c>
      <c r="Q317" s="98">
        <v>4.7269222956869972E-3</v>
      </c>
      <c r="R317" s="98">
        <v>0</v>
      </c>
      <c r="S317" s="98">
        <v>7.1920414244029118E-3</v>
      </c>
      <c r="T317" s="98">
        <v>6.7156516721153352E-3</v>
      </c>
      <c r="U317" s="98">
        <v>3.6041602683105287E-3</v>
      </c>
      <c r="V317" s="98">
        <v>3.654463131171157E-3</v>
      </c>
      <c r="W317" s="98">
        <v>3.3197106177822915E-4</v>
      </c>
      <c r="X317" s="98">
        <v>2.3053519104563858E-3</v>
      </c>
      <c r="Y317" s="98">
        <v>4.6593803936296353E-3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6.6180587607591267E-6</v>
      </c>
      <c r="E318" s="101">
        <v>5.3052902974611742E-5</v>
      </c>
      <c r="F318" s="101">
        <v>7.5339670071388612E-5</v>
      </c>
      <c r="G318" s="101">
        <v>2.2552946482608469E-4</v>
      </c>
      <c r="H318" s="101">
        <v>4.7865606767212305E-4</v>
      </c>
      <c r="I318" s="101">
        <v>4.4249797984985103E-4</v>
      </c>
      <c r="J318" s="101">
        <v>4.4555786883722056E-4</v>
      </c>
      <c r="K318" s="101">
        <v>4.9769131872719641E-4</v>
      </c>
      <c r="L318" s="101">
        <v>8.6572475809391545E-5</v>
      </c>
      <c r="M318" s="101">
        <v>3.9587756966861025E-5</v>
      </c>
      <c r="N318" s="101">
        <v>4.8220711303787737E-5</v>
      </c>
      <c r="O318" s="101">
        <v>1.3782786197930622E-4</v>
      </c>
      <c r="P318" s="101">
        <v>1.7705000093604138E-5</v>
      </c>
      <c r="Q318" s="101">
        <v>8.2374752977285362E-4</v>
      </c>
      <c r="R318" s="101">
        <v>0</v>
      </c>
      <c r="S318" s="101">
        <v>1.4162961310257055E-3</v>
      </c>
      <c r="T318" s="101">
        <v>1.2158362956418418E-3</v>
      </c>
      <c r="U318" s="101">
        <v>5.8945337236591478E-4</v>
      </c>
      <c r="V318" s="101">
        <v>5.6458765235992169E-4</v>
      </c>
      <c r="W318" s="101">
        <v>6.1769405202769719E-5</v>
      </c>
      <c r="X318" s="101">
        <v>4.3847353436093532E-4</v>
      </c>
      <c r="Y318" s="101">
        <v>7.6265024093540934E-4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5.9937013765967626E-5</v>
      </c>
      <c r="E319" s="104">
        <v>2.9389164141506549E-4</v>
      </c>
      <c r="F319" s="104">
        <v>5.5334586608161128E-4</v>
      </c>
      <c r="G319" s="104">
        <v>7.866128724651455E-4</v>
      </c>
      <c r="H319" s="104">
        <v>1.845510442959187E-3</v>
      </c>
      <c r="I319" s="104">
        <v>1.6987483783281491E-3</v>
      </c>
      <c r="J319" s="104">
        <v>1.7633510558887646E-3</v>
      </c>
      <c r="K319" s="104">
        <v>1.8930349366639157E-3</v>
      </c>
      <c r="L319" s="104">
        <v>3.3248686209174223E-4</v>
      </c>
      <c r="M319" s="104">
        <v>1.5852033943756572E-4</v>
      </c>
      <c r="N319" s="104">
        <v>2.4097025299222555E-4</v>
      </c>
      <c r="O319" s="104">
        <v>6.0369690262704096E-4</v>
      </c>
      <c r="P319" s="104">
        <v>8.1462252920910439E-5</v>
      </c>
      <c r="Q319" s="104">
        <v>3.9031747659141434E-3</v>
      </c>
      <c r="R319" s="104">
        <v>0</v>
      </c>
      <c r="S319" s="104">
        <v>5.7757452933772059E-3</v>
      </c>
      <c r="T319" s="104">
        <v>5.4998153764734938E-3</v>
      </c>
      <c r="U319" s="104">
        <v>3.0147068959446139E-3</v>
      </c>
      <c r="V319" s="104">
        <v>3.0898754788112352E-3</v>
      </c>
      <c r="W319" s="104">
        <v>2.7020165657545944E-4</v>
      </c>
      <c r="X319" s="104">
        <v>1.8668783760954506E-3</v>
      </c>
      <c r="Y319" s="104">
        <v>3.8967301526942259E-3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1.5413563621026855E-2</v>
      </c>
      <c r="D320" s="101">
        <v>9.1030478875840537E-2</v>
      </c>
      <c r="E320" s="101">
        <v>0.1194265729861517</v>
      </c>
      <c r="F320" s="101">
        <v>0.46925756659000389</v>
      </c>
      <c r="G320" s="101">
        <v>0.37076903226285313</v>
      </c>
      <c r="H320" s="101">
        <v>0.451607068537135</v>
      </c>
      <c r="I320" s="101">
        <v>5.0232085857547598E-2</v>
      </c>
      <c r="J320" s="101">
        <v>0.14621567010831388</v>
      </c>
      <c r="K320" s="101">
        <v>0.65306037095436509</v>
      </c>
      <c r="L320" s="101">
        <v>0.28846254250846159</v>
      </c>
      <c r="M320" s="101">
        <v>0.28078255379592071</v>
      </c>
      <c r="N320" s="101">
        <v>0.1440569487903253</v>
      </c>
      <c r="O320" s="101">
        <v>0.46721338630810394</v>
      </c>
      <c r="P320" s="101">
        <v>0.65211366349744238</v>
      </c>
      <c r="Q320" s="101">
        <v>0.28455593685870983</v>
      </c>
      <c r="R320" s="101">
        <v>0.48774404023660101</v>
      </c>
      <c r="S320" s="101">
        <v>0.6552020210421301</v>
      </c>
      <c r="T320" s="101">
        <v>0.53634949055925707</v>
      </c>
      <c r="U320" s="101">
        <v>1.1946210895878102</v>
      </c>
      <c r="V320" s="101">
        <v>1.0644486204592813</v>
      </c>
      <c r="W320" s="101">
        <v>0.48593719399383417</v>
      </c>
      <c r="X320" s="101">
        <v>0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3.3758955348380471E-2</v>
      </c>
      <c r="D321" s="104">
        <v>0.12083454264331495</v>
      </c>
      <c r="E321" s="104">
        <v>0.25550406715294016</v>
      </c>
      <c r="F321" s="104">
        <v>0.54418099236272677</v>
      </c>
      <c r="G321" s="104">
        <v>0.63033120880294868</v>
      </c>
      <c r="H321" s="104">
        <v>0.89793580400888384</v>
      </c>
      <c r="I321" s="104">
        <v>1.4591110953253634</v>
      </c>
      <c r="J321" s="104">
        <v>1.6125898906994627</v>
      </c>
      <c r="K321" s="104">
        <v>1.3074743936103808</v>
      </c>
      <c r="L321" s="104">
        <v>0.70267729900390308</v>
      </c>
      <c r="M321" s="104">
        <v>0.48050052611478822</v>
      </c>
      <c r="N321" s="104">
        <v>0.26841693659379873</v>
      </c>
      <c r="O321" s="104">
        <v>0.87868925075421211</v>
      </c>
      <c r="P321" s="104">
        <v>1.8178580914183706</v>
      </c>
      <c r="Q321" s="104">
        <v>2.8619914076025355</v>
      </c>
      <c r="R321" s="104">
        <v>1.522092507375719</v>
      </c>
      <c r="S321" s="104">
        <v>1.9353990441094335</v>
      </c>
      <c r="T321" s="104">
        <v>2.4063087932071916</v>
      </c>
      <c r="U321" s="104">
        <v>2.5178710681474206</v>
      </c>
      <c r="V321" s="104">
        <v>2.7506375331282422</v>
      </c>
      <c r="W321" s="104">
        <v>1.8483012839982622</v>
      </c>
      <c r="X321" s="104">
        <v>1.3603349618182463</v>
      </c>
      <c r="Y321" s="104">
        <v>1.1210082368918575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6.7136082993064393E-3</v>
      </c>
      <c r="D322" s="98">
        <v>2.4621135897608969E-2</v>
      </c>
      <c r="E322" s="98">
        <v>5.0268965065523141E-2</v>
      </c>
      <c r="F322" s="98">
        <v>0.10938448968320576</v>
      </c>
      <c r="G322" s="98">
        <v>0.1433217703136978</v>
      </c>
      <c r="H322" s="98">
        <v>0.18369372305322923</v>
      </c>
      <c r="I322" s="98">
        <v>0.30191677165024999</v>
      </c>
      <c r="J322" s="98">
        <v>0.32769091385501242</v>
      </c>
      <c r="K322" s="98">
        <v>0.26795571872837898</v>
      </c>
      <c r="L322" s="98">
        <v>0.14502572143063105</v>
      </c>
      <c r="M322" s="98">
        <v>9.7006684255048048E-2</v>
      </c>
      <c r="N322" s="98">
        <v>4.5200755591937807E-2</v>
      </c>
      <c r="O322" s="98">
        <v>0.16160074690929582</v>
      </c>
      <c r="P322" s="98">
        <v>0.32827490574437285</v>
      </c>
      <c r="Q322" s="98">
        <v>0.49465612810809939</v>
      </c>
      <c r="R322" s="98">
        <v>0.29570870889143536</v>
      </c>
      <c r="S322" s="98">
        <v>0.37775922961395553</v>
      </c>
      <c r="T322" s="98">
        <v>0.43200980861751925</v>
      </c>
      <c r="U322" s="98">
        <v>0.41147085736524386</v>
      </c>
      <c r="V322" s="98">
        <v>0.42299696389061303</v>
      </c>
      <c r="W322" s="98">
        <v>0.34779225982128037</v>
      </c>
      <c r="X322" s="98">
        <v>0.25948491469243751</v>
      </c>
      <c r="Y322" s="98">
        <v>0.17513289762890039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2.7045347049074034E-2</v>
      </c>
      <c r="D323" s="98">
        <v>9.6213406745705971E-2</v>
      </c>
      <c r="E323" s="98">
        <v>0.20523510208741702</v>
      </c>
      <c r="F323" s="98">
        <v>0.43479650267952102</v>
      </c>
      <c r="G323" s="98">
        <v>0.48700943848925082</v>
      </c>
      <c r="H323" s="98">
        <v>0.71424208095565456</v>
      </c>
      <c r="I323" s="98">
        <v>1.1571943236751134</v>
      </c>
      <c r="J323" s="98">
        <v>1.2848989768444503</v>
      </c>
      <c r="K323" s="98">
        <v>1.0395186748820018</v>
      </c>
      <c r="L323" s="98">
        <v>0.55765157757327199</v>
      </c>
      <c r="M323" s="98">
        <v>0.38349384185974017</v>
      </c>
      <c r="N323" s="98">
        <v>0.22321618100186094</v>
      </c>
      <c r="O323" s="98">
        <v>0.71708850384491629</v>
      </c>
      <c r="P323" s="98">
        <v>1.4895831856739978</v>
      </c>
      <c r="Q323" s="98">
        <v>2.3673352794944362</v>
      </c>
      <c r="R323" s="98">
        <v>1.2263837984842836</v>
      </c>
      <c r="S323" s="98">
        <v>1.5576398144954779</v>
      </c>
      <c r="T323" s="98">
        <v>1.9742989845896721</v>
      </c>
      <c r="U323" s="98">
        <v>2.1064002107821769</v>
      </c>
      <c r="V323" s="98">
        <v>2.3276405692376292</v>
      </c>
      <c r="W323" s="98">
        <v>1.5005090241769818</v>
      </c>
      <c r="X323" s="98">
        <v>1.1008500471258087</v>
      </c>
      <c r="Y323" s="98">
        <v>0.94587533926295719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2.2956419378118955E-2</v>
      </c>
      <c r="D324" s="122">
        <v>0.11388483638340233</v>
      </c>
      <c r="E324" s="122">
        <v>0.20037263747004677</v>
      </c>
      <c r="F324" s="122">
        <v>0.56612998840448459</v>
      </c>
      <c r="G324" s="122">
        <v>0.5699735344363045</v>
      </c>
      <c r="H324" s="122">
        <v>0.76638751168826647</v>
      </c>
      <c r="I324" s="122">
        <v>0.80582778428057655</v>
      </c>
      <c r="J324" s="122">
        <v>0.8656104544225468</v>
      </c>
      <c r="K324" s="122">
        <v>0.93945093004780011</v>
      </c>
      <c r="L324" s="122">
        <v>0.4541251344463772</v>
      </c>
      <c r="M324" s="122">
        <v>0.33234718859865325</v>
      </c>
      <c r="N324" s="122">
        <v>0.19237811401842964</v>
      </c>
      <c r="O324" s="122">
        <v>0.64191936728201993</v>
      </c>
      <c r="P324" s="122">
        <v>1.178804925074733</v>
      </c>
      <c r="Q324" s="122">
        <v>1.5188119991548219</v>
      </c>
      <c r="R324" s="122">
        <v>1.0064917060987422</v>
      </c>
      <c r="S324" s="122">
        <v>1.327567076172671</v>
      </c>
      <c r="T324" s="122">
        <v>1.5364815760156589</v>
      </c>
      <c r="U324" s="122">
        <v>1.9404608155429692</v>
      </c>
      <c r="V324" s="122">
        <v>2.2338135578059735</v>
      </c>
      <c r="W324" s="122">
        <v>1.2424917256452266</v>
      </c>
      <c r="X324" s="122">
        <v>0.728804883696752</v>
      </c>
      <c r="Y324" s="122">
        <v>0.51407169293145638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1.4328879251638692E-4</v>
      </c>
      <c r="D325" s="98">
        <v>1.3398056963133133E-3</v>
      </c>
      <c r="E325" s="98">
        <v>2.8964762027111628E-3</v>
      </c>
      <c r="F325" s="98">
        <v>7.4204185112137699E-3</v>
      </c>
      <c r="G325" s="98">
        <v>8.392937881270119E-3</v>
      </c>
      <c r="H325" s="98">
        <v>1.2105839345690666E-2</v>
      </c>
      <c r="I325" s="98">
        <v>1.0487027618278922E-2</v>
      </c>
      <c r="J325" s="98">
        <v>8.4895297009919581E-3</v>
      </c>
      <c r="K325" s="98">
        <v>7.7785771354648503E-3</v>
      </c>
      <c r="L325" s="98">
        <v>3.3674682152250047E-3</v>
      </c>
      <c r="M325" s="98">
        <v>2.0870810090747416E-3</v>
      </c>
      <c r="N325" s="98">
        <v>1.5142992717181866E-3</v>
      </c>
      <c r="O325" s="98">
        <v>5.9455742260608639E-3</v>
      </c>
      <c r="P325" s="98">
        <v>1.4878367626827701E-2</v>
      </c>
      <c r="Q325" s="98">
        <v>2.5259695276156773E-2</v>
      </c>
      <c r="R325" s="98">
        <v>3.1266040337840431E-2</v>
      </c>
      <c r="S325" s="98">
        <v>2.7830191259417245E-2</v>
      </c>
      <c r="T325" s="98">
        <v>2.8636884212569241E-2</v>
      </c>
      <c r="U325" s="98">
        <v>3.0331948264792682E-2</v>
      </c>
      <c r="V325" s="98">
        <v>2.3823276430988975E-2</v>
      </c>
      <c r="W325" s="98">
        <v>2.3987306707890437E-2</v>
      </c>
      <c r="X325" s="98">
        <v>1.7176125131788914E-2</v>
      </c>
      <c r="Y325" s="98">
        <v>1.8821231580163099E-2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2.2813130585602567E-2</v>
      </c>
      <c r="D326" s="33">
        <v>0.11254503068708901</v>
      </c>
      <c r="E326" s="33">
        <v>0.19747616126733561</v>
      </c>
      <c r="F326" s="33">
        <v>0.55870956989327081</v>
      </c>
      <c r="G326" s="33">
        <v>0.56158059655503434</v>
      </c>
      <c r="H326" s="33">
        <v>0.75428167234257582</v>
      </c>
      <c r="I326" s="33">
        <v>0.79534075666229764</v>
      </c>
      <c r="J326" s="33">
        <v>0.85712092472155488</v>
      </c>
      <c r="K326" s="33">
        <v>0.9316723529123353</v>
      </c>
      <c r="L326" s="33">
        <v>0.45075766623115221</v>
      </c>
      <c r="M326" s="33">
        <v>0.33026010758957852</v>
      </c>
      <c r="N326" s="33">
        <v>0.19086381474671144</v>
      </c>
      <c r="O326" s="33">
        <v>0.63597379305595902</v>
      </c>
      <c r="P326" s="33">
        <v>1.1639265574479054</v>
      </c>
      <c r="Q326" s="33">
        <v>1.4935523038786651</v>
      </c>
      <c r="R326" s="33">
        <v>0.97522566576090164</v>
      </c>
      <c r="S326" s="33">
        <v>1.2997368849132538</v>
      </c>
      <c r="T326" s="33">
        <v>1.5078446918030897</v>
      </c>
      <c r="U326" s="33">
        <v>1.9101288672781767</v>
      </c>
      <c r="V326" s="33">
        <v>2.2099902813749845</v>
      </c>
      <c r="W326" s="33">
        <v>1.2185044189373362</v>
      </c>
      <c r="X326" s="33">
        <v>0.7116287585649631</v>
      </c>
      <c r="Y326" s="33">
        <v>0.49525046135129325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0.58260542445465757</v>
      </c>
      <c r="D328" s="119">
        <f t="shared" si="143"/>
        <v>0.58091026011720437</v>
      </c>
      <c r="E328" s="119">
        <f t="shared" si="143"/>
        <v>0.60306127354965844</v>
      </c>
      <c r="F328" s="119">
        <f t="shared" si="143"/>
        <v>0.58716903689261346</v>
      </c>
      <c r="G328" s="119">
        <f t="shared" si="143"/>
        <v>0.6069533590981262</v>
      </c>
      <c r="H328" s="119">
        <f t="shared" si="143"/>
        <v>0.61133866003401682</v>
      </c>
      <c r="I328" s="119">
        <f t="shared" si="143"/>
        <v>0.61172980172750679</v>
      </c>
      <c r="J328" s="119">
        <f t="shared" si="143"/>
        <v>0.60070749572364501</v>
      </c>
      <c r="K328" s="119">
        <f t="shared" si="143"/>
        <v>0.63020085209637344</v>
      </c>
      <c r="L328" s="119">
        <f t="shared" si="143"/>
        <v>0.66260455055729961</v>
      </c>
      <c r="M328" s="119">
        <f t="shared" si="143"/>
        <v>0.65703843173591781</v>
      </c>
      <c r="N328" s="119">
        <f t="shared" si="143"/>
        <v>0.77975524026703358</v>
      </c>
      <c r="O328" s="119">
        <f t="shared" si="143"/>
        <v>0.73726087094022918</v>
      </c>
      <c r="P328" s="119">
        <f t="shared" si="143"/>
        <v>0.77021209962648018</v>
      </c>
      <c r="Q328" s="119">
        <f t="shared" si="143"/>
        <v>0.80885351566821762</v>
      </c>
      <c r="R328" s="119">
        <f t="shared" ref="R328:V328" si="144">IF(R309=0,"",R309/R290)</f>
        <v>0.86403586901089668</v>
      </c>
      <c r="S328" s="119">
        <f t="shared" si="144"/>
        <v>0.89562456500904664</v>
      </c>
      <c r="T328" s="119">
        <f t="shared" si="144"/>
        <v>0.87524642131026387</v>
      </c>
      <c r="U328" s="119">
        <f t="shared" si="144"/>
        <v>0.87844046547734267</v>
      </c>
      <c r="V328" s="119">
        <f t="shared" si="144"/>
        <v>0.89789176016590777</v>
      </c>
      <c r="W328" s="119">
        <f t="shared" ref="W328:Y328" si="145">IF(W309=0,"",W309/W290)</f>
        <v>0.8904895945554292</v>
      </c>
      <c r="X328" s="119">
        <f t="shared" si="145"/>
        <v>0.92721615700233273</v>
      </c>
      <c r="Y328" s="119">
        <f t="shared" si="145"/>
        <v>1.20816272825066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0.50742996527845174</v>
      </c>
      <c r="D329" s="124">
        <f t="shared" si="146"/>
        <v>0.51243251310893001</v>
      </c>
      <c r="E329" s="124">
        <f t="shared" si="146"/>
        <v>0.51723421614855236</v>
      </c>
      <c r="F329" s="124">
        <f t="shared" si="146"/>
        <v>0.52270957389808792</v>
      </c>
      <c r="G329" s="124">
        <f t="shared" si="146"/>
        <v>0.52801617288143787</v>
      </c>
      <c r="H329" s="124">
        <f t="shared" si="146"/>
        <v>0.53349305719739626</v>
      </c>
      <c r="I329" s="124">
        <f t="shared" si="146"/>
        <v>0.53907092025623282</v>
      </c>
      <c r="J329" s="124">
        <f t="shared" si="146"/>
        <v>0.54560774645343491</v>
      </c>
      <c r="K329" s="124">
        <f t="shared" si="146"/>
        <v>0.55322363075335135</v>
      </c>
      <c r="L329" s="124">
        <f t="shared" si="146"/>
        <v>0.56117952895186396</v>
      </c>
      <c r="M329" s="124">
        <f t="shared" si="146"/>
        <v>0.57644633291602976</v>
      </c>
      <c r="N329" s="124">
        <f t="shared" si="146"/>
        <v>0.60007974610990622</v>
      </c>
      <c r="O329" s="124">
        <f t="shared" si="146"/>
        <v>0.6348561783683444</v>
      </c>
      <c r="P329" s="124">
        <f t="shared" si="146"/>
        <v>0.67537925760527251</v>
      </c>
      <c r="Q329" s="124">
        <f t="shared" si="146"/>
        <v>0.7091550361696255</v>
      </c>
      <c r="R329" s="124">
        <f t="shared" ref="R329:V329" si="147">IF(R310=0,"",R310/R291)</f>
        <v>0.72641502477961661</v>
      </c>
      <c r="S329" s="124">
        <f t="shared" si="147"/>
        <v>0.73963163389751674</v>
      </c>
      <c r="T329" s="124">
        <f t="shared" si="147"/>
        <v>0.75038589474462958</v>
      </c>
      <c r="U329" s="124">
        <f t="shared" si="147"/>
        <v>0.75976990460967853</v>
      </c>
      <c r="V329" s="124">
        <f t="shared" si="147"/>
        <v>0.76832571780575609</v>
      </c>
      <c r="W329" s="124">
        <f t="shared" ref="W329:Y329" si="148">IF(W310=0,"",W310/W291)</f>
        <v>0.77477870797143022</v>
      </c>
      <c r="X329" s="124">
        <f t="shared" si="148"/>
        <v>0.7785766734683659</v>
      </c>
      <c r="Y329" s="124">
        <f t="shared" si="148"/>
        <v>0.78126157550120479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0.50169489986696469</v>
      </c>
      <c r="D330" s="111">
        <f t="shared" si="149"/>
        <v>0.50653065525882945</v>
      </c>
      <c r="E330" s="111">
        <f t="shared" si="149"/>
        <v>0.51167136868384178</v>
      </c>
      <c r="F330" s="111">
        <f t="shared" si="149"/>
        <v>0.51679338086030013</v>
      </c>
      <c r="G330" s="111">
        <f t="shared" si="149"/>
        <v>0.52218852450335773</v>
      </c>
      <c r="H330" s="111">
        <f t="shared" si="149"/>
        <v>0.52781951376851188</v>
      </c>
      <c r="I330" s="111">
        <f t="shared" si="149"/>
        <v>0.53375661039231914</v>
      </c>
      <c r="J330" s="111">
        <f t="shared" si="149"/>
        <v>0.54029129412352694</v>
      </c>
      <c r="K330" s="111">
        <f t="shared" si="149"/>
        <v>0.54766902699183739</v>
      </c>
      <c r="L330" s="111">
        <f t="shared" si="149"/>
        <v>0.55595115452562793</v>
      </c>
      <c r="M330" s="111">
        <f t="shared" si="149"/>
        <v>0.57127592259897952</v>
      </c>
      <c r="N330" s="111">
        <f t="shared" si="149"/>
        <v>0.59555355407419464</v>
      </c>
      <c r="O330" s="111">
        <f t="shared" si="149"/>
        <v>0.63005881785389972</v>
      </c>
      <c r="P330" s="111">
        <f t="shared" si="149"/>
        <v>0.67070795169338959</v>
      </c>
      <c r="Q330" s="111">
        <f t="shared" si="149"/>
        <v>0.70500030067759278</v>
      </c>
      <c r="R330" s="111">
        <f t="shared" ref="R330:V330" si="150">IF(R311=0,"",R311/R292)</f>
        <v>0.72243417322854908</v>
      </c>
      <c r="S330" s="111">
        <f t="shared" si="150"/>
        <v>0.7357922938622381</v>
      </c>
      <c r="T330" s="111">
        <f t="shared" si="150"/>
        <v>0.74666565997587342</v>
      </c>
      <c r="U330" s="111">
        <f t="shared" si="150"/>
        <v>0.75615489305950767</v>
      </c>
      <c r="V330" s="111">
        <f t="shared" si="150"/>
        <v>0.76480660828958591</v>
      </c>
      <c r="W330" s="111">
        <f t="shared" ref="W330:Y330" si="151">IF(W311=0,"",W311/W292)</f>
        <v>0.7713318639915312</v>
      </c>
      <c r="X330" s="111">
        <f t="shared" si="151"/>
        <v>0.77517113153094608</v>
      </c>
      <c r="Y330" s="111">
        <f t="shared" si="151"/>
        <v>0.77788209919693851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2.2074633167834747</v>
      </c>
      <c r="D332" s="124">
        <f t="shared" si="155"/>
        <v>2.2975291904261343</v>
      </c>
      <c r="E332" s="124">
        <f t="shared" si="155"/>
        <v>2.388945324702402</v>
      </c>
      <c r="F332" s="124">
        <f t="shared" si="155"/>
        <v>2.4810956730450684</v>
      </c>
      <c r="G332" s="124">
        <f t="shared" si="155"/>
        <v>2.5745140923379908</v>
      </c>
      <c r="H332" s="124">
        <f t="shared" si="155"/>
        <v>2.6691166807714342</v>
      </c>
      <c r="I332" s="124">
        <f t="shared" si="155"/>
        <v>2.7650153448954673</v>
      </c>
      <c r="J332" s="124">
        <f t="shared" si="155"/>
        <v>2.8627116414540397</v>
      </c>
      <c r="K332" s="124">
        <f t="shared" si="155"/>
        <v>2.9626028452080639</v>
      </c>
      <c r="L332" s="124">
        <f t="shared" si="155"/>
        <v>3.0647416390665567</v>
      </c>
      <c r="M332" s="124">
        <f t="shared" si="155"/>
        <v>3.1817851681936573</v>
      </c>
      <c r="N332" s="124">
        <f t="shared" si="155"/>
        <v>3.3174907578976205</v>
      </c>
      <c r="O332" s="124">
        <f t="shared" si="155"/>
        <v>3.4716163228285719</v>
      </c>
      <c r="P332" s="124">
        <f t="shared" si="155"/>
        <v>3.6291623625186573</v>
      </c>
      <c r="Q332" s="124">
        <f t="shared" si="155"/>
        <v>3.7500765324537753</v>
      </c>
      <c r="R332" s="124">
        <f t="shared" ref="R332:V332" si="156">IF(R313=0,"",R313/R294)</f>
        <v>3.7762759873475948</v>
      </c>
      <c r="S332" s="124">
        <f t="shared" si="156"/>
        <v>3.779187037891353</v>
      </c>
      <c r="T332" s="124">
        <f t="shared" si="156"/>
        <v>3.7824215384955284</v>
      </c>
      <c r="U332" s="124">
        <f t="shared" si="156"/>
        <v>3.7860154280557228</v>
      </c>
      <c r="V332" s="124">
        <f t="shared" si="156"/>
        <v>3.7962850985904653</v>
      </c>
      <c r="W332" s="124">
        <f t="shared" ref="W332:Y332" si="157">IF(W313=0,"",W313/W294)</f>
        <v>3.8299921487112685</v>
      </c>
      <c r="X332" s="124">
        <f t="shared" si="157"/>
        <v>3.8716180398618283</v>
      </c>
      <c r="Y332" s="124">
        <f t="shared" si="157"/>
        <v>3.9185378184491784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2.2074633167834747</v>
      </c>
      <c r="D333" s="111">
        <f t="shared" si="158"/>
        <v>2.2975291904261343</v>
      </c>
      <c r="E333" s="111">
        <f t="shared" si="158"/>
        <v>2.388945324702402</v>
      </c>
      <c r="F333" s="111">
        <f t="shared" si="158"/>
        <v>2.4810956730450684</v>
      </c>
      <c r="G333" s="111">
        <f t="shared" si="158"/>
        <v>2.5745140923379908</v>
      </c>
      <c r="H333" s="111">
        <f t="shared" si="158"/>
        <v>2.6691166807714342</v>
      </c>
      <c r="I333" s="111">
        <f t="shared" si="158"/>
        <v>2.7650153448954673</v>
      </c>
      <c r="J333" s="111">
        <f t="shared" si="158"/>
        <v>2.8627116414540397</v>
      </c>
      <c r="K333" s="111">
        <f t="shared" si="158"/>
        <v>2.9626028452080639</v>
      </c>
      <c r="L333" s="111">
        <f t="shared" si="158"/>
        <v>3.0647416390665567</v>
      </c>
      <c r="M333" s="111">
        <f t="shared" si="158"/>
        <v>3.1817851681936573</v>
      </c>
      <c r="N333" s="111">
        <f t="shared" si="158"/>
        <v>3.3174907578976205</v>
      </c>
      <c r="O333" s="111">
        <f t="shared" si="158"/>
        <v>3.4716163228285719</v>
      </c>
      <c r="P333" s="111">
        <f t="shared" si="158"/>
        <v>3.6291623625186573</v>
      </c>
      <c r="Q333" s="111">
        <f t="shared" si="158"/>
        <v>3.7500765324537753</v>
      </c>
      <c r="R333" s="111">
        <f t="shared" ref="R333:V333" si="159">IF(R314=0,"",R314/R295)</f>
        <v>3.7762759873475948</v>
      </c>
      <c r="S333" s="111">
        <f t="shared" si="159"/>
        <v>3.779187037891353</v>
      </c>
      <c r="T333" s="111">
        <f t="shared" si="159"/>
        <v>3.7824215384955284</v>
      </c>
      <c r="U333" s="111">
        <f t="shared" si="159"/>
        <v>3.7860154280557228</v>
      </c>
      <c r="V333" s="111">
        <f t="shared" si="159"/>
        <v>3.7962850985904653</v>
      </c>
      <c r="W333" s="111">
        <f t="shared" ref="W333:Y333" si="160">IF(W314=0,"",W314/W295)</f>
        <v>3.8299921487112685</v>
      </c>
      <c r="X333" s="111">
        <f t="shared" si="160"/>
        <v>3.8716180398618283</v>
      </c>
      <c r="Y333" s="111">
        <f t="shared" si="160"/>
        <v>3.9185378184491784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0.76702652409884964</v>
      </c>
      <c r="D334" s="124">
        <f t="shared" si="161"/>
        <v>0.72700587154136909</v>
      </c>
      <c r="E334" s="124">
        <f t="shared" si="161"/>
        <v>0.7551913950855299</v>
      </c>
      <c r="F334" s="124">
        <f t="shared" si="161"/>
        <v>0.71814522548692983</v>
      </c>
      <c r="G334" s="124">
        <f t="shared" si="161"/>
        <v>0.73572763387101858</v>
      </c>
      <c r="H334" s="124">
        <f t="shared" si="161"/>
        <v>0.7496434377363117</v>
      </c>
      <c r="I334" s="124">
        <f t="shared" si="161"/>
        <v>0.84246439887893987</v>
      </c>
      <c r="J334" s="124">
        <f t="shared" si="161"/>
        <v>0.83678319101729948</v>
      </c>
      <c r="K334" s="124">
        <f t="shared" si="161"/>
        <v>0.76789835535266904</v>
      </c>
      <c r="L334" s="124">
        <f t="shared" si="161"/>
        <v>0.785507355113782</v>
      </c>
      <c r="M334" s="124">
        <f t="shared" si="161"/>
        <v>0.7710520985802779</v>
      </c>
      <c r="N334" s="124">
        <f t="shared" si="161"/>
        <v>0.79076767544075544</v>
      </c>
      <c r="O334" s="124">
        <f t="shared" si="161"/>
        <v>0.79848777475200616</v>
      </c>
      <c r="P334" s="124">
        <f t="shared" si="161"/>
        <v>0.835808478238252</v>
      </c>
      <c r="Q334" s="124">
        <f t="shared" si="161"/>
        <v>0.89270246587237023</v>
      </c>
      <c r="R334" s="124">
        <f t="shared" ref="R334:V334" si="162">IF(R315=0,"",R315/R296)</f>
        <v>0.8552216270277605</v>
      </c>
      <c r="S334" s="124">
        <f t="shared" si="162"/>
        <v>0.85732295197055897</v>
      </c>
      <c r="T334" s="124">
        <f t="shared" si="162"/>
        <v>0.8847224154588208</v>
      </c>
      <c r="U334" s="124">
        <f t="shared" si="162"/>
        <v>0.86793272160168178</v>
      </c>
      <c r="V334" s="124">
        <f t="shared" si="162"/>
        <v>0.88615256133714171</v>
      </c>
      <c r="W334" s="124">
        <f t="shared" ref="W334:Y334" si="163">IF(W315=0,"",W315/W296)</f>
        <v>0.89913670398605139</v>
      </c>
      <c r="X334" s="124">
        <f t="shared" si="163"/>
        <v>0.9422134899065796</v>
      </c>
      <c r="Y334" s="124">
        <f t="shared" si="163"/>
        <v>0.95086541661052115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0.53752798459849049</v>
      </c>
      <c r="D335" s="111">
        <f t="shared" si="164"/>
        <v>0.54397254319677135</v>
      </c>
      <c r="E335" s="111">
        <f t="shared" si="164"/>
        <v>0.55070900236437981</v>
      </c>
      <c r="F335" s="111">
        <f t="shared" si="164"/>
        <v>0.55749736052887378</v>
      </c>
      <c r="G335" s="111">
        <f t="shared" si="164"/>
        <v>0.56455245505146856</v>
      </c>
      <c r="H335" s="111">
        <f t="shared" si="164"/>
        <v>0.57184576303532619</v>
      </c>
      <c r="I335" s="111">
        <f t="shared" si="164"/>
        <v>0.57942793767659406</v>
      </c>
      <c r="J335" s="111">
        <f t="shared" si="164"/>
        <v>0.58751165303865827</v>
      </c>
      <c r="K335" s="111">
        <f t="shared" si="164"/>
        <v>0.59627474337158959</v>
      </c>
      <c r="L335" s="111">
        <f t="shared" si="164"/>
        <v>0.60575946153142068</v>
      </c>
      <c r="M335" s="111">
        <f t="shared" si="164"/>
        <v>0.62039270160592119</v>
      </c>
      <c r="N335" s="111">
        <f t="shared" si="164"/>
        <v>0.64154133229764088</v>
      </c>
      <c r="O335" s="111">
        <f t="shared" si="164"/>
        <v>0.67018094194862132</v>
      </c>
      <c r="P335" s="111">
        <f t="shared" si="164"/>
        <v>0.70348119842372248</v>
      </c>
      <c r="Q335" s="111">
        <f t="shared" si="164"/>
        <v>0.73263639216254572</v>
      </c>
      <c r="R335" s="111">
        <f t="shared" ref="R335:V335" si="165">IF(R316=0,"",R316/R297)</f>
        <v>0.75045818042529655</v>
      </c>
      <c r="S335" s="111">
        <f t="shared" si="165"/>
        <v>0.76563544799137528</v>
      </c>
      <c r="T335" s="111">
        <f t="shared" si="165"/>
        <v>0.77840642253259817</v>
      </c>
      <c r="U335" s="111">
        <f t="shared" si="165"/>
        <v>0.78899796200578343</v>
      </c>
      <c r="V335" s="111">
        <f t="shared" si="165"/>
        <v>0.7976090357863983</v>
      </c>
      <c r="W335" s="111">
        <f t="shared" ref="W335:Y335" si="166">IF(W316=0,"",W316/W297)</f>
        <v>0.80330789444898842</v>
      </c>
      <c r="X335" s="111">
        <f t="shared" si="166"/>
        <v>0.80592253246654499</v>
      </c>
      <c r="Y335" s="111">
        <f t="shared" si="166"/>
        <v>0.8074555683370076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>
        <f t="shared" si="167"/>
        <v>0.92305325904808999</v>
      </c>
      <c r="E336" s="111">
        <f t="shared" si="167"/>
        <v>0.88908326733148679</v>
      </c>
      <c r="F336" s="111">
        <f t="shared" si="167"/>
        <v>0.91314349958655072</v>
      </c>
      <c r="G336" s="111">
        <f t="shared" si="167"/>
        <v>0.85333894336913652</v>
      </c>
      <c r="H336" s="111">
        <f t="shared" si="167"/>
        <v>0.86640275759806851</v>
      </c>
      <c r="I336" s="111">
        <f t="shared" si="167"/>
        <v>0.86956668388164216</v>
      </c>
      <c r="J336" s="111">
        <f t="shared" si="167"/>
        <v>0.87594898533403021</v>
      </c>
      <c r="K336" s="111">
        <f t="shared" si="167"/>
        <v>0.87646144033495887</v>
      </c>
      <c r="L336" s="111">
        <f t="shared" si="167"/>
        <v>0.88148331761884302</v>
      </c>
      <c r="M336" s="111">
        <f t="shared" si="167"/>
        <v>0.89104969061625716</v>
      </c>
      <c r="N336" s="111">
        <f t="shared" si="167"/>
        <v>0.91477309447086086</v>
      </c>
      <c r="O336" s="111">
        <f t="shared" si="167"/>
        <v>0.91619269807699943</v>
      </c>
      <c r="P336" s="111">
        <f t="shared" si="167"/>
        <v>0.93001314491705134</v>
      </c>
      <c r="Q336" s="111">
        <f t="shared" si="167"/>
        <v>0.94020666292103083</v>
      </c>
      <c r="R336" s="111" t="str">
        <f t="shared" ref="R336:V336" si="168">IF(R317=0,"",R317/R298)</f>
        <v/>
      </c>
      <c r="S336" s="111">
        <f t="shared" si="168"/>
        <v>0.94314727384653407</v>
      </c>
      <c r="T336" s="111">
        <f t="shared" si="168"/>
        <v>0.95098689324236774</v>
      </c>
      <c r="U336" s="111">
        <f t="shared" si="168"/>
        <v>0.9580951054554685</v>
      </c>
      <c r="V336" s="111">
        <f t="shared" si="168"/>
        <v>0.96227677205332107</v>
      </c>
      <c r="W336" s="111">
        <f t="shared" ref="W336:Y336" si="169">IF(W317=0,"",W317/W298)</f>
        <v>0.956425805109267</v>
      </c>
      <c r="X336" s="111">
        <f t="shared" si="169"/>
        <v>0.95620360629384971</v>
      </c>
      <c r="Y336" s="111">
        <f t="shared" si="169"/>
        <v>0.9624352007440331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>
        <f t="shared" si="170"/>
        <v>0.54397254319677135</v>
      </c>
      <c r="E337" s="112">
        <f t="shared" si="170"/>
        <v>0.55070900236437981</v>
      </c>
      <c r="F337" s="112">
        <f t="shared" si="170"/>
        <v>0.55749736052887378</v>
      </c>
      <c r="G337" s="112">
        <f t="shared" si="170"/>
        <v>0.56455245505146856</v>
      </c>
      <c r="H337" s="112">
        <f t="shared" si="170"/>
        <v>0.57184576303532619</v>
      </c>
      <c r="I337" s="112">
        <f t="shared" si="170"/>
        <v>0.57942793767659406</v>
      </c>
      <c r="J337" s="112">
        <f t="shared" si="170"/>
        <v>0.58751165303865827</v>
      </c>
      <c r="K337" s="112">
        <f t="shared" si="170"/>
        <v>0.59627474337158959</v>
      </c>
      <c r="L337" s="112">
        <f t="shared" si="170"/>
        <v>0.60575946153142068</v>
      </c>
      <c r="M337" s="112">
        <f t="shared" si="170"/>
        <v>0.62039270160592119</v>
      </c>
      <c r="N337" s="112">
        <f t="shared" si="170"/>
        <v>0.64154133229764088</v>
      </c>
      <c r="O337" s="112">
        <f t="shared" si="170"/>
        <v>0.67018094194862132</v>
      </c>
      <c r="P337" s="112">
        <f t="shared" si="170"/>
        <v>0.70348119842372248</v>
      </c>
      <c r="Q337" s="112">
        <f t="shared" si="170"/>
        <v>0.73263639216254584</v>
      </c>
      <c r="R337" s="112" t="str">
        <f t="shared" ref="R337:V337" si="171">IF(R318=0,"",R318/R299)</f>
        <v/>
      </c>
      <c r="S337" s="112">
        <f t="shared" si="171"/>
        <v>0.76563544799137528</v>
      </c>
      <c r="T337" s="112">
        <f t="shared" si="171"/>
        <v>0.77840642253259806</v>
      </c>
      <c r="U337" s="112">
        <f t="shared" si="171"/>
        <v>0.78899796200578343</v>
      </c>
      <c r="V337" s="112">
        <f t="shared" si="171"/>
        <v>0.7976090357863983</v>
      </c>
      <c r="W337" s="112">
        <f t="shared" ref="W337:Y337" si="172">IF(W318=0,"",W318/W299)</f>
        <v>0.80330789444898854</v>
      </c>
      <c r="X337" s="112">
        <f t="shared" si="172"/>
        <v>0.80592253246654499</v>
      </c>
      <c r="Y337" s="112">
        <f t="shared" si="172"/>
        <v>0.80745556833700749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0.60689210499750512</v>
      </c>
      <c r="D339" s="112">
        <f t="shared" si="176"/>
        <v>0.60843080568846009</v>
      </c>
      <c r="E339" s="112">
        <f t="shared" si="176"/>
        <v>0.61011530185696028</v>
      </c>
      <c r="F339" s="112">
        <f t="shared" si="176"/>
        <v>0.6118201222770806</v>
      </c>
      <c r="G339" s="112">
        <f t="shared" si="176"/>
        <v>0.61366034939823799</v>
      </c>
      <c r="H339" s="112">
        <f t="shared" si="176"/>
        <v>0.61562299288165312</v>
      </c>
      <c r="I339" s="112">
        <f t="shared" si="176"/>
        <v>0.61773789911583554</v>
      </c>
      <c r="J339" s="112">
        <f t="shared" si="176"/>
        <v>0.6201247430759137</v>
      </c>
      <c r="K339" s="112">
        <f t="shared" si="176"/>
        <v>0.62288924737915252</v>
      </c>
      <c r="L339" s="112">
        <f t="shared" si="176"/>
        <v>0.62606776139293674</v>
      </c>
      <c r="M339" s="112">
        <f t="shared" si="176"/>
        <v>0.6321104993675839</v>
      </c>
      <c r="N339" s="112">
        <f t="shared" si="176"/>
        <v>0.64207443006660325</v>
      </c>
      <c r="O339" s="112">
        <f t="shared" si="176"/>
        <v>0.657268129159294</v>
      </c>
      <c r="P339" s="112">
        <f t="shared" si="176"/>
        <v>0.67697125904218847</v>
      </c>
      <c r="Q339" s="112">
        <f t="shared" si="176"/>
        <v>0.69598058735165402</v>
      </c>
      <c r="R339" s="112">
        <f t="shared" ref="R339:V339" si="177">IF(R320=0,"",R320/R301)</f>
        <v>0.70884494793074526</v>
      </c>
      <c r="S339" s="112">
        <f t="shared" si="177"/>
        <v>0.72130829591943391</v>
      </c>
      <c r="T339" s="112">
        <f t="shared" si="177"/>
        <v>0.73367492166105885</v>
      </c>
      <c r="U339" s="112">
        <f t="shared" si="177"/>
        <v>0.74606914342536401</v>
      </c>
      <c r="V339" s="112">
        <f t="shared" si="177"/>
        <v>0.75824502956097772</v>
      </c>
      <c r="W339" s="112">
        <f t="shared" ref="W339:Y339" si="178">IF(W320=0,"",W320/W301)</f>
        <v>0.76936565293589798</v>
      </c>
      <c r="X339" s="112" t="str">
        <f t="shared" si="178"/>
        <v/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0.88588455965525037</v>
      </c>
      <c r="D340" s="113">
        <f t="shared" si="179"/>
        <v>0.88406879103289215</v>
      </c>
      <c r="E340" s="113">
        <f t="shared" si="179"/>
        <v>0.88831533196428003</v>
      </c>
      <c r="F340" s="113">
        <f t="shared" si="179"/>
        <v>0.88689221864090184</v>
      </c>
      <c r="G340" s="113">
        <f t="shared" si="179"/>
        <v>0.87477754857628032</v>
      </c>
      <c r="H340" s="113">
        <f t="shared" si="179"/>
        <v>0.88673737783625306</v>
      </c>
      <c r="I340" s="113">
        <f t="shared" si="179"/>
        <v>0.88649102134509528</v>
      </c>
      <c r="J340" s="113">
        <f t="shared" si="179"/>
        <v>0.88929930074279651</v>
      </c>
      <c r="K340" s="113">
        <f t="shared" si="179"/>
        <v>0.88961953239954927</v>
      </c>
      <c r="L340" s="113">
        <f t="shared" si="179"/>
        <v>0.89025716896234164</v>
      </c>
      <c r="M340" s="113">
        <f t="shared" si="179"/>
        <v>0.8948558176227871</v>
      </c>
      <c r="N340" s="113">
        <f t="shared" si="179"/>
        <v>0.91418246854220675</v>
      </c>
      <c r="O340" s="113">
        <f t="shared" si="179"/>
        <v>0.91249176551978983</v>
      </c>
      <c r="P340" s="113">
        <f t="shared" si="179"/>
        <v>0.92066744725813909</v>
      </c>
      <c r="Q340" s="113">
        <f t="shared" si="179"/>
        <v>0.9298012493361103</v>
      </c>
      <c r="R340" s="113">
        <f t="shared" ref="R340:V340" si="180">IF(R321=0,"",R321/R302)</f>
        <v>0.92609848799783534</v>
      </c>
      <c r="S340" s="113">
        <f t="shared" si="180"/>
        <v>0.9298750941025421</v>
      </c>
      <c r="T340" s="113">
        <f t="shared" si="180"/>
        <v>0.93881689213525876</v>
      </c>
      <c r="U340" s="113">
        <f t="shared" si="180"/>
        <v>0.94730932001578849</v>
      </c>
      <c r="V340" s="113">
        <f t="shared" si="180"/>
        <v>0.95326078103164136</v>
      </c>
      <c r="W340" s="113">
        <f t="shared" ref="W340:Y340" si="181">IF(W321=0,"",W321/W302)</f>
        <v>0.94660423871186461</v>
      </c>
      <c r="X340" s="113">
        <f t="shared" si="181"/>
        <v>0.94925508745603515</v>
      </c>
      <c r="Y340" s="113">
        <f t="shared" si="181"/>
        <v>0.96059766385326317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0.60689210499750512</v>
      </c>
      <c r="D341" s="111">
        <f t="shared" si="182"/>
        <v>0.60843080568846009</v>
      </c>
      <c r="E341" s="111">
        <f t="shared" si="182"/>
        <v>0.61011530185696028</v>
      </c>
      <c r="F341" s="111">
        <f t="shared" si="182"/>
        <v>0.6118201222770806</v>
      </c>
      <c r="G341" s="111">
        <f t="shared" si="182"/>
        <v>0.61366034939823799</v>
      </c>
      <c r="H341" s="111">
        <f t="shared" si="182"/>
        <v>0.61562299288165312</v>
      </c>
      <c r="I341" s="111">
        <f t="shared" si="182"/>
        <v>0.61773789911583554</v>
      </c>
      <c r="J341" s="111">
        <f t="shared" si="182"/>
        <v>0.6201247430759137</v>
      </c>
      <c r="K341" s="111">
        <f t="shared" si="182"/>
        <v>0.62288924737915252</v>
      </c>
      <c r="L341" s="111">
        <f t="shared" si="182"/>
        <v>0.62606776139293674</v>
      </c>
      <c r="M341" s="111">
        <f t="shared" si="182"/>
        <v>0.6321104993675839</v>
      </c>
      <c r="N341" s="111">
        <f t="shared" si="182"/>
        <v>0.64207443006660325</v>
      </c>
      <c r="O341" s="111">
        <f t="shared" si="182"/>
        <v>0.657268129159294</v>
      </c>
      <c r="P341" s="111">
        <f t="shared" si="182"/>
        <v>0.67697125904218847</v>
      </c>
      <c r="Q341" s="111">
        <f t="shared" si="182"/>
        <v>0.69598058735165402</v>
      </c>
      <c r="R341" s="111">
        <f t="shared" ref="R341:V341" si="183">IF(R322=0,"",R322/R303)</f>
        <v>0.70884494793074526</v>
      </c>
      <c r="S341" s="111">
        <f t="shared" si="183"/>
        <v>0.72130829591943391</v>
      </c>
      <c r="T341" s="111">
        <f t="shared" si="183"/>
        <v>0.73367492166105885</v>
      </c>
      <c r="U341" s="111">
        <f t="shared" si="183"/>
        <v>0.7460691434253639</v>
      </c>
      <c r="V341" s="111">
        <f t="shared" si="183"/>
        <v>0.75824502956097783</v>
      </c>
      <c r="W341" s="111">
        <f t="shared" ref="W341:Y341" si="184">IF(W322=0,"",W322/W303)</f>
        <v>0.76936565293589798</v>
      </c>
      <c r="X341" s="111">
        <f t="shared" si="184"/>
        <v>0.7810983479343393</v>
      </c>
      <c r="Y341" s="111">
        <f t="shared" si="184"/>
        <v>0.79204423925320044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0.7488925083254766</v>
      </c>
      <c r="D343" s="124">
        <f t="shared" si="188"/>
        <v>0.74906855963059704</v>
      </c>
      <c r="E343" s="124">
        <f t="shared" si="188"/>
        <v>0.74990348609616175</v>
      </c>
      <c r="F343" s="124">
        <f t="shared" si="188"/>
        <v>0.75160947725443594</v>
      </c>
      <c r="G343" s="124">
        <f t="shared" si="188"/>
        <v>0.75273485142852692</v>
      </c>
      <c r="H343" s="124">
        <f t="shared" si="188"/>
        <v>0.7540268505338581</v>
      </c>
      <c r="I343" s="124">
        <f t="shared" si="188"/>
        <v>0.75622402385972887</v>
      </c>
      <c r="J343" s="124">
        <f t="shared" si="188"/>
        <v>0.75863879931072253</v>
      </c>
      <c r="K343" s="124">
        <f t="shared" si="188"/>
        <v>0.76084775389505088</v>
      </c>
      <c r="L343" s="124">
        <f t="shared" si="188"/>
        <v>0.76308215024112058</v>
      </c>
      <c r="M343" s="124">
        <f t="shared" si="188"/>
        <v>0.76625615686866477</v>
      </c>
      <c r="N343" s="124">
        <f t="shared" si="188"/>
        <v>0.7698720434476779</v>
      </c>
      <c r="O343" s="124">
        <f t="shared" si="188"/>
        <v>0.77506109068042717</v>
      </c>
      <c r="P343" s="124">
        <f t="shared" si="188"/>
        <v>0.78150147248853252</v>
      </c>
      <c r="Q343" s="124">
        <f t="shared" si="188"/>
        <v>0.78984890991622647</v>
      </c>
      <c r="R343" s="124">
        <f t="shared" ref="R343:V343" si="189">IF(R324=0,"",R324/R305)</f>
        <v>0.7986355140524164</v>
      </c>
      <c r="S343" s="124">
        <f t="shared" si="189"/>
        <v>0.81743231774819602</v>
      </c>
      <c r="T343" s="124">
        <f t="shared" si="189"/>
        <v>0.83536621798164312</v>
      </c>
      <c r="U343" s="124">
        <f t="shared" si="189"/>
        <v>0.85282395894584861</v>
      </c>
      <c r="V343" s="124">
        <f t="shared" si="189"/>
        <v>0.86827070309997878</v>
      </c>
      <c r="W343" s="124">
        <f t="shared" ref="W343:Y343" si="190">IF(W324=0,"",W324/W305)</f>
        <v>0.87547611623361299</v>
      </c>
      <c r="X343" s="124">
        <f t="shared" si="190"/>
        <v>0.88138460289163589</v>
      </c>
      <c r="Y343" s="124">
        <f t="shared" si="190"/>
        <v>0.88300041876408675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0.58417708283429637</v>
      </c>
      <c r="D344" s="111">
        <f t="shared" si="191"/>
        <v>0.58479283333202481</v>
      </c>
      <c r="E344" s="111">
        <f t="shared" si="191"/>
        <v>0.58540863929569675</v>
      </c>
      <c r="F344" s="111">
        <f t="shared" si="191"/>
        <v>0.58602445282290627</v>
      </c>
      <c r="G344" s="111">
        <f t="shared" si="191"/>
        <v>0.58664031743098732</v>
      </c>
      <c r="H344" s="111">
        <f t="shared" si="191"/>
        <v>0.58725622779397202</v>
      </c>
      <c r="I344" s="111">
        <f t="shared" si="191"/>
        <v>0.58787219463453277</v>
      </c>
      <c r="J344" s="111">
        <f t="shared" si="191"/>
        <v>0.58848826187967351</v>
      </c>
      <c r="K344" s="111">
        <f t="shared" si="191"/>
        <v>0.58910446687890128</v>
      </c>
      <c r="L344" s="111">
        <f t="shared" si="191"/>
        <v>0.58972081962473999</v>
      </c>
      <c r="M344" s="111">
        <f t="shared" si="191"/>
        <v>0.59018890435763949</v>
      </c>
      <c r="N344" s="111">
        <f t="shared" si="191"/>
        <v>0.59045054170538747</v>
      </c>
      <c r="O344" s="111">
        <f t="shared" si="191"/>
        <v>0.59060691547525257</v>
      </c>
      <c r="P344" s="111">
        <f t="shared" si="191"/>
        <v>0.59104325062954788</v>
      </c>
      <c r="Q344" s="111">
        <f t="shared" si="191"/>
        <v>0.59281923663738445</v>
      </c>
      <c r="R344" s="111">
        <f t="shared" ref="R344:V344" si="192">IF(R325=0,"",R325/R306)</f>
        <v>0.59748430964625987</v>
      </c>
      <c r="S344" s="111">
        <f t="shared" si="192"/>
        <v>0.60406492820086188</v>
      </c>
      <c r="T344" s="111">
        <f t="shared" si="192"/>
        <v>0.61128515702806874</v>
      </c>
      <c r="U344" s="111">
        <f t="shared" si="192"/>
        <v>0.61786906085477555</v>
      </c>
      <c r="V344" s="111">
        <f t="shared" si="192"/>
        <v>0.62254070440786913</v>
      </c>
      <c r="W344" s="111">
        <f t="shared" ref="W344:Y344" si="193">IF(W325=0,"",W325/W306)</f>
        <v>0.62478593176857711</v>
      </c>
      <c r="X344" s="111">
        <f t="shared" si="193"/>
        <v>0.62519901764612562</v>
      </c>
      <c r="Y344" s="111">
        <f t="shared" si="193"/>
        <v>0.62524032623388059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0.75022114548330698</v>
      </c>
      <c r="D345" s="45">
        <f t="shared" si="194"/>
        <v>0.75158196884376127</v>
      </c>
      <c r="E345" s="45">
        <f t="shared" si="194"/>
        <v>0.7530069553404608</v>
      </c>
      <c r="F345" s="45">
        <f t="shared" si="194"/>
        <v>0.75444069135573943</v>
      </c>
      <c r="G345" s="45">
        <f t="shared" si="194"/>
        <v>0.75593351784548568</v>
      </c>
      <c r="H345" s="45">
        <f t="shared" si="194"/>
        <v>0.75747927371757529</v>
      </c>
      <c r="I345" s="45">
        <f t="shared" si="194"/>
        <v>0.7590903629850102</v>
      </c>
      <c r="J345" s="45">
        <f t="shared" si="194"/>
        <v>0.76081760051083669</v>
      </c>
      <c r="K345" s="45">
        <f t="shared" si="194"/>
        <v>0.762704192294543</v>
      </c>
      <c r="L345" s="45">
        <f t="shared" si="194"/>
        <v>0.76476169771234814</v>
      </c>
      <c r="M345" s="45">
        <f t="shared" si="194"/>
        <v>0.76770347579707165</v>
      </c>
      <c r="N345" s="45">
        <f t="shared" si="194"/>
        <v>0.77173261308528851</v>
      </c>
      <c r="O345" s="45">
        <f t="shared" si="194"/>
        <v>0.77733069613101724</v>
      </c>
      <c r="P345" s="45">
        <f t="shared" si="194"/>
        <v>0.78473392833053057</v>
      </c>
      <c r="Q345" s="45">
        <f t="shared" si="194"/>
        <v>0.79431378300535393</v>
      </c>
      <c r="R345" s="45">
        <f t="shared" ref="R345:V345" si="195">IF(R326=0,"",R326/R307)</f>
        <v>0.80734967483087527</v>
      </c>
      <c r="S345" s="45">
        <f t="shared" si="195"/>
        <v>0.82366183094876877</v>
      </c>
      <c r="T345" s="45">
        <f t="shared" si="195"/>
        <v>0.84122276277639785</v>
      </c>
      <c r="U345" s="45">
        <f t="shared" si="195"/>
        <v>0.85800498173117301</v>
      </c>
      <c r="V345" s="45">
        <f t="shared" si="195"/>
        <v>0.87198099923048289</v>
      </c>
      <c r="W345" s="45">
        <f t="shared" ref="W345:Y345" si="196">IF(W326=0,"",W326/W307)</f>
        <v>0.88244637321493946</v>
      </c>
      <c r="X345" s="45">
        <f t="shared" si="196"/>
        <v>0.89018880975433767</v>
      </c>
      <c r="Y345" s="45">
        <f t="shared" si="196"/>
        <v>0.8970547701484648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0.89320082904981934</v>
      </c>
      <c r="D347" s="117">
        <f t="shared" si="197"/>
        <v>3.5203667413934534</v>
      </c>
      <c r="E347" s="117">
        <f t="shared" si="197"/>
        <v>7.4160698539402423</v>
      </c>
      <c r="F347" s="117">
        <f t="shared" si="197"/>
        <v>18.604016318597601</v>
      </c>
      <c r="G347" s="117">
        <f t="shared" si="197"/>
        <v>22.743755493053655</v>
      </c>
      <c r="H347" s="117">
        <f t="shared" si="197"/>
        <v>36.040617916251392</v>
      </c>
      <c r="I347" s="117">
        <f t="shared" si="197"/>
        <v>36.129124323231672</v>
      </c>
      <c r="J347" s="117">
        <f t="shared" si="197"/>
        <v>35.483179028838144</v>
      </c>
      <c r="K347" s="117">
        <f t="shared" si="197"/>
        <v>35.870152248872927</v>
      </c>
      <c r="L347" s="117">
        <f t="shared" si="197"/>
        <v>16.18688965379496</v>
      </c>
      <c r="M347" s="117">
        <f t="shared" si="197"/>
        <v>15.538406023719865</v>
      </c>
      <c r="N347" s="117">
        <f t="shared" si="197"/>
        <v>7.2105116292523279</v>
      </c>
      <c r="O347" s="117">
        <f t="shared" si="197"/>
        <v>14.820508482811205</v>
      </c>
      <c r="P347" s="117">
        <f t="shared" si="197"/>
        <v>23.339527024284674</v>
      </c>
      <c r="Q347" s="117">
        <f t="shared" si="197"/>
        <v>40.211363515245324</v>
      </c>
      <c r="R347" s="117">
        <f t="shared" ref="R347:V347" si="198">R348+R351+R353+R362</f>
        <v>21.194487832265054</v>
      </c>
      <c r="S347" s="117">
        <f t="shared" si="198"/>
        <v>27.752288592564511</v>
      </c>
      <c r="T347" s="117">
        <f t="shared" si="198"/>
        <v>26.320170930598298</v>
      </c>
      <c r="U347" s="117">
        <f t="shared" si="198"/>
        <v>33.172180053460707</v>
      </c>
      <c r="V347" s="117">
        <f t="shared" si="198"/>
        <v>34.601130793239072</v>
      </c>
      <c r="W347" s="117">
        <f t="shared" ref="W347:Y347" si="199">W348+W351+W353+W362</f>
        <v>21.70220212635347</v>
      </c>
      <c r="X347" s="117">
        <f t="shared" si="199"/>
        <v>11.354920619245261</v>
      </c>
      <c r="Y347" s="117">
        <f t="shared" si="199"/>
        <v>7.4629234087902212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0.88789252053140666</v>
      </c>
      <c r="D348" s="122">
        <f t="shared" si="200"/>
        <v>3.4669517749552918</v>
      </c>
      <c r="E348" s="122">
        <f t="shared" si="200"/>
        <v>7.2899936572807595</v>
      </c>
      <c r="F348" s="122">
        <f t="shared" si="200"/>
        <v>18.250481099405683</v>
      </c>
      <c r="G348" s="122">
        <f t="shared" si="200"/>
        <v>22.344474605067592</v>
      </c>
      <c r="H348" s="122">
        <f t="shared" si="200"/>
        <v>35.450926494095988</v>
      </c>
      <c r="I348" s="122">
        <f t="shared" si="200"/>
        <v>35.600931347262481</v>
      </c>
      <c r="J348" s="122">
        <f t="shared" si="200"/>
        <v>35.030628802900125</v>
      </c>
      <c r="K348" s="122">
        <f t="shared" si="200"/>
        <v>35.465516755518344</v>
      </c>
      <c r="L348" s="122">
        <f t="shared" si="200"/>
        <v>16.052112576082308</v>
      </c>
      <c r="M348" s="122">
        <f t="shared" si="200"/>
        <v>15.455328163103438</v>
      </c>
      <c r="N348" s="122">
        <f t="shared" si="200"/>
        <v>7.1584382286245383</v>
      </c>
      <c r="O348" s="122">
        <f t="shared" si="200"/>
        <v>14.622631861817732</v>
      </c>
      <c r="P348" s="122">
        <f t="shared" si="200"/>
        <v>23.021917383432868</v>
      </c>
      <c r="Q348" s="122">
        <f t="shared" si="200"/>
        <v>39.609722228672538</v>
      </c>
      <c r="R348" s="122">
        <f t="shared" ref="R348:V348" si="201">SUM(R349:R350)</f>
        <v>20.717999132378964</v>
      </c>
      <c r="S348" s="122">
        <f t="shared" si="201"/>
        <v>26.919577196104488</v>
      </c>
      <c r="T348" s="122">
        <f t="shared" si="201"/>
        <v>25.572487778053823</v>
      </c>
      <c r="U348" s="122">
        <f t="shared" si="201"/>
        <v>32.573508701108032</v>
      </c>
      <c r="V348" s="122">
        <f t="shared" si="201"/>
        <v>34.12840687115213</v>
      </c>
      <c r="W348" s="122">
        <f t="shared" ref="W348:Y348" si="202">SUM(W349:W350)</f>
        <v>21.348635694232019</v>
      </c>
      <c r="X348" s="122">
        <f t="shared" si="202"/>
        <v>11.114627844506256</v>
      </c>
      <c r="Y348" s="122">
        <f t="shared" si="202"/>
        <v>7.203068843366097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0.88789252053140666</v>
      </c>
      <c r="D349" s="98">
        <v>3.4669517749552918</v>
      </c>
      <c r="E349" s="98">
        <v>7.2899936572807595</v>
      </c>
      <c r="F349" s="98">
        <v>18.250481099405683</v>
      </c>
      <c r="G349" s="98">
        <v>22.344474605067592</v>
      </c>
      <c r="H349" s="98">
        <v>35.450926494095988</v>
      </c>
      <c r="I349" s="98">
        <v>35.600931347262481</v>
      </c>
      <c r="J349" s="98">
        <v>35.030628802900125</v>
      </c>
      <c r="K349" s="98">
        <v>35.465516755518344</v>
      </c>
      <c r="L349" s="98">
        <v>16.052112576082308</v>
      </c>
      <c r="M349" s="98">
        <v>15.455328163103438</v>
      </c>
      <c r="N349" s="98">
        <v>7.1584382286245383</v>
      </c>
      <c r="O349" s="98">
        <v>14.622631861817732</v>
      </c>
      <c r="P349" s="98">
        <v>23.021917383432868</v>
      </c>
      <c r="Q349" s="98">
        <v>39.609722228672538</v>
      </c>
      <c r="R349" s="98">
        <v>20.717999132378964</v>
      </c>
      <c r="S349" s="98">
        <v>26.919577196104488</v>
      </c>
      <c r="T349" s="98">
        <v>25.572487778053823</v>
      </c>
      <c r="U349" s="98">
        <v>32.573508701108032</v>
      </c>
      <c r="V349" s="98">
        <v>34.12840687115213</v>
      </c>
      <c r="W349" s="98">
        <v>21.348635694232019</v>
      </c>
      <c r="X349" s="98">
        <v>11.114627844506256</v>
      </c>
      <c r="Y349" s="98">
        <v>7.203068843366097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4.7321887412932395E-3</v>
      </c>
      <c r="D353" s="122">
        <v>4.8033695545048202E-2</v>
      </c>
      <c r="E353" s="122">
        <v>0.11445486450518369</v>
      </c>
      <c r="F353" s="122">
        <v>0.32379407045826614</v>
      </c>
      <c r="G353" s="122">
        <v>0.36567718181977438</v>
      </c>
      <c r="H353" s="122">
        <v>0.54127280833907254</v>
      </c>
      <c r="I353" s="122">
        <v>0.48629292326711276</v>
      </c>
      <c r="J353" s="122">
        <v>0.41866651999553389</v>
      </c>
      <c r="K353" s="122">
        <v>0.37362184033650814</v>
      </c>
      <c r="L353" s="122">
        <v>0.12136481284108154</v>
      </c>
      <c r="M353" s="122">
        <v>7.4771833537471244E-2</v>
      </c>
      <c r="N353" s="122">
        <v>4.604956289062262E-2</v>
      </c>
      <c r="O353" s="122">
        <v>0.17423156459593833</v>
      </c>
      <c r="P353" s="122">
        <v>0.25848328677000404</v>
      </c>
      <c r="Q353" s="122">
        <v>0.50156045712677422</v>
      </c>
      <c r="R353" s="122">
        <v>0.35357750075252736</v>
      </c>
      <c r="S353" s="122">
        <v>0.72449884270720888</v>
      </c>
      <c r="T353" s="122">
        <v>0.63764913003737156</v>
      </c>
      <c r="U353" s="122">
        <v>0.48336614147247203</v>
      </c>
      <c r="V353" s="122">
        <v>0.38284066239986653</v>
      </c>
      <c r="W353" s="122">
        <v>0.26338952768633578</v>
      </c>
      <c r="X353" s="122">
        <v>0.1757642130250289</v>
      </c>
      <c r="Y353" s="122">
        <v>0.1891502154162415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4.7321887412932395E-3</v>
      </c>
      <c r="D354" s="98">
        <v>4.800511972408486E-2</v>
      </c>
      <c r="E354" s="98">
        <v>0.11422859186010856</v>
      </c>
      <c r="F354" s="98">
        <v>0.323476656533419</v>
      </c>
      <c r="G354" s="98">
        <v>0.36473887674379701</v>
      </c>
      <c r="H354" s="98">
        <v>0.53930678016257749</v>
      </c>
      <c r="I354" s="98">
        <v>0.48449919382035983</v>
      </c>
      <c r="J354" s="98">
        <v>0.41688523787115178</v>
      </c>
      <c r="K354" s="98">
        <v>0.37166137698563451</v>
      </c>
      <c r="L354" s="98">
        <v>0.12102913342719314</v>
      </c>
      <c r="M354" s="98">
        <v>7.4621955053300271E-2</v>
      </c>
      <c r="N354" s="98">
        <v>4.5873018449507655E-2</v>
      </c>
      <c r="O354" s="98">
        <v>0.1737485168915813</v>
      </c>
      <c r="P354" s="98">
        <v>0.25842417301934939</v>
      </c>
      <c r="Q354" s="98">
        <v>0.4989195646797962</v>
      </c>
      <c r="R354" s="98">
        <v>0.35357750075252736</v>
      </c>
      <c r="S354" s="98">
        <v>0.72015396944338528</v>
      </c>
      <c r="T354" s="98">
        <v>0.63398041677115335</v>
      </c>
      <c r="U354" s="98">
        <v>0.48161137773095886</v>
      </c>
      <c r="V354" s="98">
        <v>0.38117806771687157</v>
      </c>
      <c r="W354" s="98">
        <v>0.26320891990351436</v>
      </c>
      <c r="X354" s="98">
        <v>0.17448631804634826</v>
      </c>
      <c r="Y354" s="98">
        <v>0.18693175412825122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2.857582096334333E-5</v>
      </c>
      <c r="E355" s="98">
        <v>2.2627264507512701E-4</v>
      </c>
      <c r="F355" s="98">
        <v>3.1741392484714424E-4</v>
      </c>
      <c r="G355" s="98">
        <v>9.3830507597739078E-4</v>
      </c>
      <c r="H355" s="98">
        <v>1.9660281764949938E-3</v>
      </c>
      <c r="I355" s="98">
        <v>1.7937294467529417E-3</v>
      </c>
      <c r="J355" s="98">
        <v>1.7812821243821091E-3</v>
      </c>
      <c r="K355" s="98">
        <v>1.9604633508736322E-3</v>
      </c>
      <c r="L355" s="98">
        <v>3.3567941388840762E-4</v>
      </c>
      <c r="M355" s="98">
        <v>1.4987848417096771E-4</v>
      </c>
      <c r="N355" s="98">
        <v>1.7654444111496627E-4</v>
      </c>
      <c r="O355" s="98">
        <v>4.8304770435702801E-4</v>
      </c>
      <c r="P355" s="98">
        <v>5.9113750654653733E-5</v>
      </c>
      <c r="Q355" s="98">
        <v>2.6408924469780611E-3</v>
      </c>
      <c r="R355" s="98">
        <v>0</v>
      </c>
      <c r="S355" s="98">
        <v>4.344873263823555E-3</v>
      </c>
      <c r="T355" s="98">
        <v>3.6687132662182372E-3</v>
      </c>
      <c r="U355" s="98">
        <v>1.7547637415131572E-3</v>
      </c>
      <c r="V355" s="98">
        <v>1.6625946829949465E-3</v>
      </c>
      <c r="W355" s="98">
        <v>1.8060778282139931E-4</v>
      </c>
      <c r="X355" s="98">
        <v>1.2778949786806442E-3</v>
      </c>
      <c r="Y355" s="98">
        <v>2.2184612879902746E-3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2.857582096334333E-5</v>
      </c>
      <c r="E356" s="101">
        <v>2.2627264507512701E-4</v>
      </c>
      <c r="F356" s="101">
        <v>3.1741392484714424E-4</v>
      </c>
      <c r="G356" s="101">
        <v>9.3830507597739078E-4</v>
      </c>
      <c r="H356" s="101">
        <v>1.9660281764949938E-3</v>
      </c>
      <c r="I356" s="101">
        <v>1.7937294467529417E-3</v>
      </c>
      <c r="J356" s="101">
        <v>1.7812821243821091E-3</v>
      </c>
      <c r="K356" s="101">
        <v>1.9604633508736322E-3</v>
      </c>
      <c r="L356" s="101">
        <v>3.3567941388840762E-4</v>
      </c>
      <c r="M356" s="101">
        <v>1.4987848417096771E-4</v>
      </c>
      <c r="N356" s="101">
        <v>1.7654444111496627E-4</v>
      </c>
      <c r="O356" s="101">
        <v>4.8304770435702801E-4</v>
      </c>
      <c r="P356" s="101">
        <v>5.9113750654653733E-5</v>
      </c>
      <c r="Q356" s="101">
        <v>2.6408924469780611E-3</v>
      </c>
      <c r="R356" s="101">
        <v>0</v>
      </c>
      <c r="S356" s="101">
        <v>4.344873263823555E-3</v>
      </c>
      <c r="T356" s="101">
        <v>3.6687132662182372E-3</v>
      </c>
      <c r="U356" s="101">
        <v>1.7547637415131572E-3</v>
      </c>
      <c r="V356" s="101">
        <v>1.6625946829949465E-3</v>
      </c>
      <c r="W356" s="101">
        <v>1.8060778282139931E-4</v>
      </c>
      <c r="X356" s="101">
        <v>1.2778949786806442E-3</v>
      </c>
      <c r="Y356" s="101">
        <v>2.2184612879902746E-3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5.7611977711942138E-4</v>
      </c>
      <c r="D362" s="122">
        <v>5.3812708931136547E-3</v>
      </c>
      <c r="E362" s="122">
        <v>1.1621332154299377E-2</v>
      </c>
      <c r="F362" s="122">
        <v>2.9741148733651253E-2</v>
      </c>
      <c r="G362" s="122">
        <v>3.3603706166290485E-2</v>
      </c>
      <c r="H362" s="122">
        <v>4.8418613816334409E-2</v>
      </c>
      <c r="I362" s="122">
        <v>4.1900052702072463E-2</v>
      </c>
      <c r="J362" s="122">
        <v>3.388370594248586E-2</v>
      </c>
      <c r="K362" s="122">
        <v>3.1013653018072348E-2</v>
      </c>
      <c r="L362" s="122">
        <v>1.3412264871568989E-2</v>
      </c>
      <c r="M362" s="122">
        <v>8.306027078955289E-3</v>
      </c>
      <c r="N362" s="122">
        <v>6.0238377371667519E-3</v>
      </c>
      <c r="O362" s="122">
        <v>2.3645056397533729E-2</v>
      </c>
      <c r="P362" s="122">
        <v>5.9126354081800919E-2</v>
      </c>
      <c r="Q362" s="122">
        <v>0.10008082944601285</v>
      </c>
      <c r="R362" s="122">
        <v>0.12291119913356131</v>
      </c>
      <c r="S362" s="122">
        <v>0.10821255375281265</v>
      </c>
      <c r="T362" s="122">
        <v>0.11003402250710338</v>
      </c>
      <c r="U362" s="122">
        <v>0.11530521088020494</v>
      </c>
      <c r="V362" s="122">
        <v>8.9883259687078804E-2</v>
      </c>
      <c r="W362" s="122">
        <v>9.0176904435113281E-2</v>
      </c>
      <c r="X362" s="122">
        <v>6.452856171397589E-2</v>
      </c>
      <c r="Y362" s="122">
        <v>7.0704350007882416E-2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5.7611977711942138E-4</v>
      </c>
      <c r="D363" s="98">
        <v>5.3812708931136547E-3</v>
      </c>
      <c r="E363" s="98">
        <v>1.1621332154299377E-2</v>
      </c>
      <c r="F363" s="98">
        <v>2.9741148733651253E-2</v>
      </c>
      <c r="G363" s="98">
        <v>3.3603706166290485E-2</v>
      </c>
      <c r="H363" s="98">
        <v>4.8418613816334409E-2</v>
      </c>
      <c r="I363" s="98">
        <v>4.1900052702072463E-2</v>
      </c>
      <c r="J363" s="98">
        <v>3.388370594248586E-2</v>
      </c>
      <c r="K363" s="98">
        <v>3.1013653018072348E-2</v>
      </c>
      <c r="L363" s="98">
        <v>1.3412264871568989E-2</v>
      </c>
      <c r="M363" s="98">
        <v>8.306027078955289E-3</v>
      </c>
      <c r="N363" s="98">
        <v>6.0238377371667519E-3</v>
      </c>
      <c r="O363" s="98">
        <v>2.3645056397533729E-2</v>
      </c>
      <c r="P363" s="98">
        <v>5.9126354081800919E-2</v>
      </c>
      <c r="Q363" s="98">
        <v>0.10008082944601285</v>
      </c>
      <c r="R363" s="98">
        <v>0.12291119913356131</v>
      </c>
      <c r="S363" s="98">
        <v>0.10821255375281265</v>
      </c>
      <c r="T363" s="98">
        <v>0.11003402250710338</v>
      </c>
      <c r="U363" s="98">
        <v>0.11530521088020494</v>
      </c>
      <c r="V363" s="98">
        <v>8.9883259687078804E-2</v>
      </c>
      <c r="W363" s="98">
        <v>9.0176904435113281E-2</v>
      </c>
      <c r="X363" s="98">
        <v>6.452856171397589E-2</v>
      </c>
      <c r="Y363" s="98">
        <v>7.0704350007882416E-2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9927.707683723409</v>
      </c>
      <c r="D366" s="117">
        <f t="shared" si="204"/>
        <v>9178.0782583001965</v>
      </c>
      <c r="E366" s="117">
        <f t="shared" si="204"/>
        <v>10316.02887620406</v>
      </c>
      <c r="F366" s="117">
        <f t="shared" si="204"/>
        <v>9963.5168251711675</v>
      </c>
      <c r="G366" s="117">
        <f t="shared" si="204"/>
        <v>11487.980047623132</v>
      </c>
      <c r="H366" s="117">
        <f t="shared" si="204"/>
        <v>13642.959090571931</v>
      </c>
      <c r="I366" s="117">
        <f t="shared" si="204"/>
        <v>12306.449351002484</v>
      </c>
      <c r="J366" s="117">
        <f t="shared" si="204"/>
        <v>11421.584312715007</v>
      </c>
      <c r="K366" s="117">
        <f t="shared" si="204"/>
        <v>11744.697753742912</v>
      </c>
      <c r="L366" s="117">
        <f t="shared" si="204"/>
        <v>10631.278765702125</v>
      </c>
      <c r="M366" s="117">
        <f t="shared" si="204"/>
        <v>12626.296871394283</v>
      </c>
      <c r="N366" s="117">
        <f t="shared" si="204"/>
        <v>11045.57980781886</v>
      </c>
      <c r="O366" s="117">
        <f t="shared" si="204"/>
        <v>7705.0203620128368</v>
      </c>
      <c r="P366" s="117">
        <f t="shared" si="204"/>
        <v>6952.5719318795309</v>
      </c>
      <c r="Q366" s="117">
        <f t="shared" si="204"/>
        <v>8541.2907920398975</v>
      </c>
      <c r="R366" s="117">
        <f t="shared" ref="R366:V366" si="205">R367+R370+R372+R381</f>
        <v>7769.9883075752068</v>
      </c>
      <c r="S366" s="117">
        <f t="shared" si="205"/>
        <v>7713.9354377198115</v>
      </c>
      <c r="T366" s="117">
        <f t="shared" si="205"/>
        <v>6541.1020410851406</v>
      </c>
      <c r="U366" s="117">
        <f t="shared" si="205"/>
        <v>6771.2018184063108</v>
      </c>
      <c r="V366" s="117">
        <f t="shared" si="205"/>
        <v>7021.1487638281278</v>
      </c>
      <c r="W366" s="117">
        <f t="shared" ref="W366:Y366" si="206">W367+W370+W372+W381</f>
        <v>7445.1684588485678</v>
      </c>
      <c r="X366" s="117">
        <f t="shared" si="206"/>
        <v>7085.2148434266019</v>
      </c>
      <c r="Y366" s="117">
        <f t="shared" si="206"/>
        <v>6346.0021167751374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7816.4600607313387</v>
      </c>
      <c r="D367" s="122">
        <f t="shared" si="207"/>
        <v>6955.2932580014376</v>
      </c>
      <c r="E367" s="122">
        <f t="shared" si="207"/>
        <v>8051.1923698562296</v>
      </c>
      <c r="F367" s="122">
        <f t="shared" si="207"/>
        <v>7657.0924934087079</v>
      </c>
      <c r="G367" s="122">
        <f t="shared" si="207"/>
        <v>9141.7061159840014</v>
      </c>
      <c r="H367" s="122">
        <f t="shared" si="207"/>
        <v>11177.678629355785</v>
      </c>
      <c r="I367" s="122">
        <f t="shared" si="207"/>
        <v>10159.508790066355</v>
      </c>
      <c r="J367" s="122">
        <f t="shared" si="207"/>
        <v>9308.4409782738257</v>
      </c>
      <c r="K367" s="122">
        <f t="shared" si="207"/>
        <v>9217.6426006574584</v>
      </c>
      <c r="L367" s="122">
        <f t="shared" si="207"/>
        <v>8157.0624233596118</v>
      </c>
      <c r="M367" s="122">
        <f t="shared" si="207"/>
        <v>10186.856512457653</v>
      </c>
      <c r="N367" s="122">
        <f t="shared" si="207"/>
        <v>8330.4641079247613</v>
      </c>
      <c r="O367" s="122">
        <f t="shared" si="207"/>
        <v>5358.2806839649111</v>
      </c>
      <c r="P367" s="122">
        <f t="shared" si="207"/>
        <v>4685.6640338703082</v>
      </c>
      <c r="Q367" s="122">
        <f t="shared" si="207"/>
        <v>6292.2109458190198</v>
      </c>
      <c r="R367" s="122">
        <f t="shared" ref="R367:V367" si="208">SUM(R368:R369)</f>
        <v>5287.6768850760318</v>
      </c>
      <c r="S367" s="122">
        <f t="shared" si="208"/>
        <v>5193.2086699094671</v>
      </c>
      <c r="T367" s="122">
        <f t="shared" si="208"/>
        <v>4264.5751722684818</v>
      </c>
      <c r="U367" s="122">
        <f t="shared" si="208"/>
        <v>4447.6621707408494</v>
      </c>
      <c r="V367" s="122">
        <f t="shared" si="208"/>
        <v>4606.5586877688083</v>
      </c>
      <c r="W367" s="122">
        <f t="shared" ref="W367:Y367" si="209">SUM(W368:W369)</f>
        <v>5012.6111843115432</v>
      </c>
      <c r="X367" s="122">
        <f t="shared" si="209"/>
        <v>4607.1597485411976</v>
      </c>
      <c r="Y367" s="122">
        <f t="shared" si="209"/>
        <v>3512.107333185751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7726.4992922732154</v>
      </c>
      <c r="D368" s="98">
        <v>6872.1084511802183</v>
      </c>
      <c r="E368" s="98">
        <v>7959.4763569289526</v>
      </c>
      <c r="F368" s="98">
        <v>7563.3420448327852</v>
      </c>
      <c r="G368" s="98">
        <v>9030.2089009698047</v>
      </c>
      <c r="H368" s="98">
        <v>11043.371839924694</v>
      </c>
      <c r="I368" s="98">
        <v>10043.709233484977</v>
      </c>
      <c r="J368" s="98">
        <v>9200.7904550312833</v>
      </c>
      <c r="K368" s="98">
        <v>9104.4503690457186</v>
      </c>
      <c r="L368" s="98">
        <v>8061.0185376426161</v>
      </c>
      <c r="M368" s="98">
        <v>10064.003071779409</v>
      </c>
      <c r="N368" s="98">
        <v>8237.2372278794664</v>
      </c>
      <c r="O368" s="98">
        <v>5288.7950321392827</v>
      </c>
      <c r="P368" s="98">
        <v>4619.1936462157173</v>
      </c>
      <c r="Q368" s="98">
        <v>6203.5923058678645</v>
      </c>
      <c r="R368" s="98">
        <v>5211.8409762599558</v>
      </c>
      <c r="S368" s="98">
        <v>5117.7434450324017</v>
      </c>
      <c r="T368" s="98">
        <v>4201.9495494321272</v>
      </c>
      <c r="U368" s="98">
        <v>4381.7254360643974</v>
      </c>
      <c r="V368" s="98">
        <v>4537.6324972962302</v>
      </c>
      <c r="W368" s="98">
        <v>4937.0532644989698</v>
      </c>
      <c r="X368" s="98">
        <v>4537.3738894436201</v>
      </c>
      <c r="Y368" s="98">
        <v>3458.6713720694756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89.960768458123511</v>
      </c>
      <c r="D369" s="98">
        <v>83.184806821219482</v>
      </c>
      <c r="E369" s="98">
        <v>91.716012927276893</v>
      </c>
      <c r="F369" s="98">
        <v>93.750448575922647</v>
      </c>
      <c r="G369" s="98">
        <v>111.49721501419681</v>
      </c>
      <c r="H369" s="98">
        <v>134.30678943109075</v>
      </c>
      <c r="I369" s="98">
        <v>115.79955658137725</v>
      </c>
      <c r="J369" s="98">
        <v>107.65052324254202</v>
      </c>
      <c r="K369" s="98">
        <v>113.19223161173953</v>
      </c>
      <c r="L369" s="98">
        <v>96.04388571699603</v>
      </c>
      <c r="M369" s="98">
        <v>122.85344067824391</v>
      </c>
      <c r="N369" s="98">
        <v>93.226880045294209</v>
      </c>
      <c r="O369" s="98">
        <v>69.485651825627883</v>
      </c>
      <c r="P369" s="98">
        <v>66.470387654591349</v>
      </c>
      <c r="Q369" s="98">
        <v>88.618639951155586</v>
      </c>
      <c r="R369" s="98">
        <v>75.835908816076156</v>
      </c>
      <c r="S369" s="98">
        <v>75.465224877064983</v>
      </c>
      <c r="T369" s="98">
        <v>62.625622836354594</v>
      </c>
      <c r="U369" s="98">
        <v>65.936734676451664</v>
      </c>
      <c r="V369" s="98">
        <v>68.926190472577986</v>
      </c>
      <c r="W369" s="98">
        <v>75.557919812572933</v>
      </c>
      <c r="X369" s="98">
        <v>69.785859097577784</v>
      </c>
      <c r="Y369" s="98">
        <v>53.435961116275372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145.51776227468952</v>
      </c>
      <c r="D370" s="122">
        <f t="shared" si="210"/>
        <v>86.548826767463581</v>
      </c>
      <c r="E370" s="122">
        <f t="shared" si="210"/>
        <v>214.28179403418275</v>
      </c>
      <c r="F370" s="122">
        <f t="shared" si="210"/>
        <v>94.699318490516617</v>
      </c>
      <c r="G370" s="122">
        <f t="shared" si="210"/>
        <v>221.48122880833327</v>
      </c>
      <c r="H370" s="122">
        <f t="shared" si="210"/>
        <v>273.98831966053768</v>
      </c>
      <c r="I370" s="122">
        <f t="shared" si="210"/>
        <v>157.96714585543063</v>
      </c>
      <c r="J370" s="122">
        <f t="shared" si="210"/>
        <v>34.076555110629513</v>
      </c>
      <c r="K370" s="122">
        <f t="shared" si="210"/>
        <v>167.14257169431664</v>
      </c>
      <c r="L370" s="122">
        <f t="shared" si="210"/>
        <v>236.47569392883099</v>
      </c>
      <c r="M370" s="122">
        <f t="shared" si="210"/>
        <v>226.50043495090566</v>
      </c>
      <c r="N370" s="122">
        <f t="shared" si="210"/>
        <v>586.13175046993615</v>
      </c>
      <c r="O370" s="122">
        <f t="shared" si="210"/>
        <v>157.68501155363498</v>
      </c>
      <c r="P370" s="122">
        <f t="shared" si="210"/>
        <v>119.66202149303642</v>
      </c>
      <c r="Q370" s="122">
        <f t="shared" si="210"/>
        <v>179.00924734524872</v>
      </c>
      <c r="R370" s="122">
        <f t="shared" si="210"/>
        <v>271.03599913200088</v>
      </c>
      <c r="S370" s="122">
        <f t="shared" si="210"/>
        <v>320.19989715416745</v>
      </c>
      <c r="T370" s="122">
        <f t="shared" si="210"/>
        <v>188.40492676322435</v>
      </c>
      <c r="U370" s="122">
        <f t="shared" si="210"/>
        <v>192.96350974728611</v>
      </c>
      <c r="V370" s="122">
        <f t="shared" si="210"/>
        <v>219.77205989382202</v>
      </c>
      <c r="W370" s="122">
        <f t="shared" si="210"/>
        <v>196.9454986531928</v>
      </c>
      <c r="X370" s="122">
        <f t="shared" si="210"/>
        <v>237.54686485646198</v>
      </c>
      <c r="Y370" s="122">
        <f t="shared" si="210"/>
        <v>765.93231871250009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145.51776227468952</v>
      </c>
      <c r="D371" s="98">
        <f>RES_hhdet_in_fech!D67</f>
        <v>86.548826767463581</v>
      </c>
      <c r="E371" s="98">
        <f>RES_hhdet_in_fech!E67</f>
        <v>214.28179403418275</v>
      </c>
      <c r="F371" s="98">
        <f>RES_hhdet_in_fech!F67</f>
        <v>94.699318490516617</v>
      </c>
      <c r="G371" s="98">
        <f>RES_hhdet_in_fech!G67</f>
        <v>221.48122880833327</v>
      </c>
      <c r="H371" s="98">
        <f>RES_hhdet_in_fech!H67</f>
        <v>273.98831966053768</v>
      </c>
      <c r="I371" s="98">
        <f>RES_hhdet_in_fech!I67</f>
        <v>157.96714585543063</v>
      </c>
      <c r="J371" s="98">
        <f>RES_hhdet_in_fech!J67</f>
        <v>34.076555110629513</v>
      </c>
      <c r="K371" s="98">
        <f>RES_hhdet_in_fech!K67</f>
        <v>167.14257169431664</v>
      </c>
      <c r="L371" s="98">
        <f>RES_hhdet_in_fech!L67</f>
        <v>236.47569392883099</v>
      </c>
      <c r="M371" s="98">
        <f>RES_hhdet_in_fech!M67</f>
        <v>226.50043495090566</v>
      </c>
      <c r="N371" s="98">
        <f>RES_hhdet_in_fech!N67</f>
        <v>586.13175046993615</v>
      </c>
      <c r="O371" s="98">
        <f>RES_hhdet_in_fech!O67</f>
        <v>157.68501155363498</v>
      </c>
      <c r="P371" s="98">
        <f>RES_hhdet_in_fech!P67</f>
        <v>119.66202149303642</v>
      </c>
      <c r="Q371" s="98">
        <f>RES_hhdet_in_fech!Q67</f>
        <v>179.00924734524872</v>
      </c>
      <c r="R371" s="98">
        <f>RES_hhdet_in_fech!R67</f>
        <v>271.03599913200088</v>
      </c>
      <c r="S371" s="98">
        <f>RES_hhdet_in_fech!S67</f>
        <v>320.19989715416745</v>
      </c>
      <c r="T371" s="98">
        <f>RES_hhdet_in_fech!T67</f>
        <v>188.40492676322435</v>
      </c>
      <c r="U371" s="98">
        <f>RES_hhdet_in_fech!U67</f>
        <v>192.96350974728611</v>
      </c>
      <c r="V371" s="98">
        <f>RES_hhdet_in_fech!V67</f>
        <v>219.77205989382202</v>
      </c>
      <c r="W371" s="98">
        <f>RES_hhdet_in_fech!W67</f>
        <v>196.9454986531928</v>
      </c>
      <c r="X371" s="98">
        <f>RES_hhdet_in_fech!X67</f>
        <v>237.54686485646198</v>
      </c>
      <c r="Y371" s="98">
        <f>RES_hhdet_in_fech!Y67</f>
        <v>765.93231871250009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1339.1850861334442</v>
      </c>
      <c r="D372" s="122">
        <v>1428.4018569199229</v>
      </c>
      <c r="E372" s="122">
        <v>1365.3261369806567</v>
      </c>
      <c r="F372" s="122">
        <v>1478.5487204550409</v>
      </c>
      <c r="G372" s="122">
        <v>1406.0302320402407</v>
      </c>
      <c r="H372" s="122">
        <v>1447.6212367369767</v>
      </c>
      <c r="I372" s="122">
        <v>1282.8678799158022</v>
      </c>
      <c r="J372" s="122">
        <v>1375.1687871118118</v>
      </c>
      <c r="K372" s="122">
        <v>1615.4054617941172</v>
      </c>
      <c r="L372" s="122">
        <v>1535.7892486052756</v>
      </c>
      <c r="M372" s="122">
        <v>1549.570211893651</v>
      </c>
      <c r="N372" s="122">
        <v>1453.6081693302754</v>
      </c>
      <c r="O372" s="122">
        <v>1485.462800002754</v>
      </c>
      <c r="P372" s="122">
        <v>1436.3894469851045</v>
      </c>
      <c r="Q372" s="122">
        <v>1362.7007815211891</v>
      </c>
      <c r="R372" s="122">
        <v>1466.6291780112513</v>
      </c>
      <c r="S372" s="122">
        <v>1475.3231519181277</v>
      </c>
      <c r="T372" s="122">
        <v>1378.2608395331886</v>
      </c>
      <c r="U372" s="122">
        <v>1411.6716741090727</v>
      </c>
      <c r="V372" s="122">
        <v>1391.3841102006597</v>
      </c>
      <c r="W372" s="122">
        <v>1464.7225678770139</v>
      </c>
      <c r="X372" s="122">
        <v>1447.6408813678729</v>
      </c>
      <c r="Y372" s="122">
        <v>1411.3644109753122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1673.6654858434624</v>
      </c>
      <c r="D373" s="98">
        <v>1423.3303957766241</v>
      </c>
      <c r="E373" s="98">
        <v>1465.2851775412942</v>
      </c>
      <c r="F373" s="98">
        <v>1457.403778428268</v>
      </c>
      <c r="G373" s="98">
        <v>1603.9037536221274</v>
      </c>
      <c r="H373" s="98">
        <v>1969.2952288902727</v>
      </c>
      <c r="I373" s="98">
        <v>1868.3690866130296</v>
      </c>
      <c r="J373" s="98">
        <v>1900.7339393973668</v>
      </c>
      <c r="K373" s="98">
        <v>2219.8699845592473</v>
      </c>
      <c r="L373" s="98">
        <v>2010.9825293863944</v>
      </c>
      <c r="M373" s="98">
        <v>1856.7275636774748</v>
      </c>
      <c r="N373" s="98">
        <v>1747.2240675803148</v>
      </c>
      <c r="O373" s="98">
        <v>1838.272503097648</v>
      </c>
      <c r="P373" s="98">
        <v>1640.4884250965495</v>
      </c>
      <c r="Q373" s="98">
        <v>1704.8916637647949</v>
      </c>
      <c r="R373" s="98">
        <v>1523.6991700332708</v>
      </c>
      <c r="S373" s="98">
        <v>1706.1362509687008</v>
      </c>
      <c r="T373" s="98">
        <v>1616.4462030370987</v>
      </c>
      <c r="U373" s="98">
        <v>1560.6590029327733</v>
      </c>
      <c r="V373" s="98">
        <v>1565.0032160649498</v>
      </c>
      <c r="W373" s="98">
        <v>1601.0719026240286</v>
      </c>
      <c r="X373" s="98">
        <v>1661.4706458090352</v>
      </c>
      <c r="Y373" s="98">
        <v>1717.2319260877098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838.55994862535408</v>
      </c>
      <c r="E374" s="98">
        <v>907.66865141047492</v>
      </c>
      <c r="F374" s="98">
        <v>889.67552304148728</v>
      </c>
      <c r="G374" s="98">
        <v>1061.1001799429391</v>
      </c>
      <c r="H374" s="98">
        <v>1299.9177865796917</v>
      </c>
      <c r="I374" s="98">
        <v>1245.1326574092438</v>
      </c>
      <c r="J374" s="98">
        <v>1275.1194629647173</v>
      </c>
      <c r="K374" s="98">
        <v>1510.6277448453175</v>
      </c>
      <c r="L374" s="98">
        <v>1382.2326532949703</v>
      </c>
      <c r="M374" s="98">
        <v>1292.8555979801865</v>
      </c>
      <c r="N374" s="98">
        <v>1225.5465080507527</v>
      </c>
      <c r="O374" s="98">
        <v>1344.68483859854</v>
      </c>
      <c r="P374" s="98">
        <v>1240.1062918972716</v>
      </c>
      <c r="Q374" s="98">
        <v>1328.8690200409192</v>
      </c>
      <c r="R374" s="98">
        <v>0</v>
      </c>
      <c r="S374" s="98">
        <v>1385.7101789209817</v>
      </c>
      <c r="T374" s="98">
        <v>1324.6515617464352</v>
      </c>
      <c r="U374" s="98">
        <v>1286.756204232639</v>
      </c>
      <c r="V374" s="98">
        <v>1299.0455507022773</v>
      </c>
      <c r="W374" s="98">
        <v>1345.5734282980529</v>
      </c>
      <c r="X374" s="98">
        <v>1401.9630621623298</v>
      </c>
      <c r="Y374" s="98">
        <v>1443.6827815157203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141.49247852715055</v>
      </c>
      <c r="E375" s="101">
        <v>224.07669347903249</v>
      </c>
      <c r="F375" s="101">
        <v>174.62969831602746</v>
      </c>
      <c r="G375" s="101">
        <v>357.38420249912048</v>
      </c>
      <c r="H375" s="101">
        <v>405.61418442905233</v>
      </c>
      <c r="I375" s="101">
        <v>386.15684697635805</v>
      </c>
      <c r="J375" s="101">
        <v>383.47716818270277</v>
      </c>
      <c r="K375" s="101">
        <v>462.24696801668222</v>
      </c>
      <c r="L375" s="101">
        <v>415.52710176322978</v>
      </c>
      <c r="M375" s="101">
        <v>371.05982415074203</v>
      </c>
      <c r="N375" s="101">
        <v>291.38516061755837</v>
      </c>
      <c r="O375" s="101">
        <v>341.68555609104209</v>
      </c>
      <c r="P375" s="101">
        <v>292.70029042708319</v>
      </c>
      <c r="Q375" s="101">
        <v>297.18896259588541</v>
      </c>
      <c r="R375" s="101">
        <v>0</v>
      </c>
      <c r="S375" s="101">
        <v>336.14896389009226</v>
      </c>
      <c r="T375" s="101">
        <v>292.9926451595523</v>
      </c>
      <c r="U375" s="101">
        <v>255.54911011981943</v>
      </c>
      <c r="V375" s="101">
        <v>242.12637956772843</v>
      </c>
      <c r="W375" s="101">
        <v>298.09167297385505</v>
      </c>
      <c r="X375" s="101">
        <v>316.37328646282532</v>
      </c>
      <c r="Y375" s="101">
        <v>281.65786675074963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697.06747009820344</v>
      </c>
      <c r="E376" s="104">
        <v>683.59195793144238</v>
      </c>
      <c r="F376" s="104">
        <v>715.04582472545985</v>
      </c>
      <c r="G376" s="104">
        <v>703.7159774438187</v>
      </c>
      <c r="H376" s="104">
        <v>894.30360215063945</v>
      </c>
      <c r="I376" s="104">
        <v>858.97581043288585</v>
      </c>
      <c r="J376" s="104">
        <v>891.64229478201446</v>
      </c>
      <c r="K376" s="104">
        <v>1048.3807768286354</v>
      </c>
      <c r="L376" s="104">
        <v>966.70555153174053</v>
      </c>
      <c r="M376" s="104">
        <v>921.79577382944467</v>
      </c>
      <c r="N376" s="104">
        <v>934.16134743319435</v>
      </c>
      <c r="O376" s="104">
        <v>1002.9992825074979</v>
      </c>
      <c r="P376" s="104">
        <v>947.40600147018836</v>
      </c>
      <c r="Q376" s="104">
        <v>1031.6800574450338</v>
      </c>
      <c r="R376" s="104">
        <v>0</v>
      </c>
      <c r="S376" s="104">
        <v>1049.5612150308891</v>
      </c>
      <c r="T376" s="104">
        <v>1031.6589165868827</v>
      </c>
      <c r="U376" s="104">
        <v>1031.2070941128195</v>
      </c>
      <c r="V376" s="104">
        <v>1056.9191711345491</v>
      </c>
      <c r="W376" s="104">
        <v>1047.4817553241976</v>
      </c>
      <c r="X376" s="104">
        <v>1085.5897756995046</v>
      </c>
      <c r="Y376" s="104">
        <v>1162.0249147649704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1697.5479011081134</v>
      </c>
      <c r="D377" s="101">
        <v>1738.2861495430056</v>
      </c>
      <c r="E377" s="101">
        <v>1724.6256314939799</v>
      </c>
      <c r="F377" s="101">
        <v>1777.6104121739777</v>
      </c>
      <c r="G377" s="101">
        <v>1707.5965378097749</v>
      </c>
      <c r="H377" s="101">
        <v>1756.537840997938</v>
      </c>
      <c r="I377" s="101">
        <v>1748.0723974179148</v>
      </c>
      <c r="J377" s="101">
        <v>1856.5817551739415</v>
      </c>
      <c r="K377" s="101">
        <v>1983.9451247812663</v>
      </c>
      <c r="L377" s="101">
        <v>1925.4604152619756</v>
      </c>
      <c r="M377" s="101">
        <v>1892.3182742856131</v>
      </c>
      <c r="N377" s="101">
        <v>1793.3520699163944</v>
      </c>
      <c r="O377" s="101">
        <v>1804.6464289281625</v>
      </c>
      <c r="P377" s="101">
        <v>1777.1192823751016</v>
      </c>
      <c r="Q377" s="101">
        <v>1739.8451938786636</v>
      </c>
      <c r="R377" s="101">
        <v>1772.7964893269009</v>
      </c>
      <c r="S377" s="101">
        <v>1742.3943243323192</v>
      </c>
      <c r="T377" s="101">
        <v>1650.8844763732386</v>
      </c>
      <c r="U377" s="101">
        <v>1639.9993471387097</v>
      </c>
      <c r="V377" s="101">
        <v>1626.475982909096</v>
      </c>
      <c r="W377" s="101">
        <v>1715.0586958574158</v>
      </c>
      <c r="X377" s="101">
        <v>0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1163.2327097514687</v>
      </c>
      <c r="D378" s="104">
        <v>1196.0787560948818</v>
      </c>
      <c r="E378" s="104">
        <v>1184.5289574529866</v>
      </c>
      <c r="F378" s="104">
        <v>1225.6882912242818</v>
      </c>
      <c r="G378" s="104">
        <v>1197.5039612677956</v>
      </c>
      <c r="H378" s="104">
        <v>1219.3904438759716</v>
      </c>
      <c r="I378" s="104">
        <v>1219.0207625974406</v>
      </c>
      <c r="J378" s="104">
        <v>1296.5071877785711</v>
      </c>
      <c r="K378" s="104">
        <v>1390.5481947883093</v>
      </c>
      <c r="L378" s="104">
        <v>1354.9112813584666</v>
      </c>
      <c r="M378" s="104">
        <v>1336.3639002935629</v>
      </c>
      <c r="N378" s="104">
        <v>1257.7285166078188</v>
      </c>
      <c r="O378" s="104">
        <v>1297.1017044009614</v>
      </c>
      <c r="P378" s="104">
        <v>1305.259918077563</v>
      </c>
      <c r="Q378" s="104">
        <v>1307.0185123679223</v>
      </c>
      <c r="R378" s="104">
        <v>1363.3757782885593</v>
      </c>
      <c r="S378" s="104">
        <v>1357.7599555365305</v>
      </c>
      <c r="T378" s="104">
        <v>1297.1797285485029</v>
      </c>
      <c r="U378" s="104">
        <v>1293.8051815710539</v>
      </c>
      <c r="V378" s="104">
        <v>1292.5474060872418</v>
      </c>
      <c r="W378" s="104">
        <v>1392.2058278116965</v>
      </c>
      <c r="X378" s="104">
        <v>1438.1251404820939</v>
      </c>
      <c r="Y378" s="104">
        <v>1394.2981476614991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337.6752657075553</v>
      </c>
      <c r="D379" s="98">
        <v>354.12095289506203</v>
      </c>
      <c r="E379" s="98">
        <v>339.31499241167637</v>
      </c>
      <c r="F379" s="98">
        <v>357.14082881225323</v>
      </c>
      <c r="G379" s="98">
        <v>388.14131913718842</v>
      </c>
      <c r="H379" s="98">
        <v>359.31222876784756</v>
      </c>
      <c r="I379" s="98">
        <v>361.97624980742796</v>
      </c>
      <c r="J379" s="98">
        <v>377.81942799122595</v>
      </c>
      <c r="K379" s="98">
        <v>407.01401085748603</v>
      </c>
      <c r="L379" s="98">
        <v>397.64370243932984</v>
      </c>
      <c r="M379" s="98">
        <v>381.93775417141927</v>
      </c>
      <c r="N379" s="98">
        <v>301.55754605472754</v>
      </c>
      <c r="O379" s="98">
        <v>331.18332361379692</v>
      </c>
      <c r="P379" s="98">
        <v>320.55847719831598</v>
      </c>
      <c r="Q379" s="98">
        <v>301.79344754188645</v>
      </c>
      <c r="R379" s="98">
        <v>346.05455315502013</v>
      </c>
      <c r="S379" s="98">
        <v>341.6419926364627</v>
      </c>
      <c r="T379" s="98">
        <v>298.00230510298985</v>
      </c>
      <c r="U379" s="98">
        <v>268.46471399208536</v>
      </c>
      <c r="V379" s="98">
        <v>249.89209582904238</v>
      </c>
      <c r="W379" s="98">
        <v>322.31925119601976</v>
      </c>
      <c r="X379" s="98">
        <v>333.38046466251052</v>
      </c>
      <c r="Y379" s="98">
        <v>264.18409427869727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825.55744404391339</v>
      </c>
      <c r="D380" s="98">
        <v>841.95780319981986</v>
      </c>
      <c r="E380" s="98">
        <v>845.21396504131008</v>
      </c>
      <c r="F380" s="98">
        <v>868.54746241202849</v>
      </c>
      <c r="G380" s="98">
        <v>809.3626421306069</v>
      </c>
      <c r="H380" s="98">
        <v>860.07821510812403</v>
      </c>
      <c r="I380" s="98">
        <v>857.04451279001273</v>
      </c>
      <c r="J380" s="98">
        <v>918.68775978734527</v>
      </c>
      <c r="K380" s="98">
        <v>983.53418393082336</v>
      </c>
      <c r="L380" s="98">
        <v>957.26757891913701</v>
      </c>
      <c r="M380" s="98">
        <v>954.4261461221439</v>
      </c>
      <c r="N380" s="98">
        <v>956.17097055309125</v>
      </c>
      <c r="O380" s="98">
        <v>965.91838078716432</v>
      </c>
      <c r="P380" s="98">
        <v>984.70144087924723</v>
      </c>
      <c r="Q380" s="98">
        <v>1005.2250648260358</v>
      </c>
      <c r="R380" s="98">
        <v>1017.3212251335391</v>
      </c>
      <c r="S380" s="98">
        <v>1016.1179629000679</v>
      </c>
      <c r="T380" s="98">
        <v>999.17742344551289</v>
      </c>
      <c r="U380" s="98">
        <v>1025.3404675789684</v>
      </c>
      <c r="V380" s="98">
        <v>1042.6553102581993</v>
      </c>
      <c r="W380" s="98">
        <v>1069.8865766156764</v>
      </c>
      <c r="X380" s="98">
        <v>1104.7446758195836</v>
      </c>
      <c r="Y380" s="98">
        <v>1130.1140533828018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626.54477458393808</v>
      </c>
      <c r="D381" s="122">
        <v>707.83431661137229</v>
      </c>
      <c r="E381" s="122">
        <v>685.22857533299043</v>
      </c>
      <c r="F381" s="122">
        <v>733.17629281690256</v>
      </c>
      <c r="G381" s="122">
        <v>718.76247079055634</v>
      </c>
      <c r="H381" s="122">
        <v>743.67090481863147</v>
      </c>
      <c r="I381" s="122">
        <v>706.10553516489563</v>
      </c>
      <c r="J381" s="122">
        <v>703.89799221874046</v>
      </c>
      <c r="K381" s="122">
        <v>744.50711959702141</v>
      </c>
      <c r="L381" s="122">
        <v>701.95139980840815</v>
      </c>
      <c r="M381" s="122">
        <v>663.3697120920724</v>
      </c>
      <c r="N381" s="122">
        <v>675.37578009388778</v>
      </c>
      <c r="O381" s="122">
        <v>703.59186649153594</v>
      </c>
      <c r="P381" s="122">
        <v>710.85642953108186</v>
      </c>
      <c r="Q381" s="122">
        <v>707.36981735443965</v>
      </c>
      <c r="R381" s="122">
        <v>744.64624535592247</v>
      </c>
      <c r="S381" s="122">
        <v>725.20371873804936</v>
      </c>
      <c r="T381" s="122">
        <v>709.86110252024514</v>
      </c>
      <c r="U381" s="122">
        <v>718.90446380910203</v>
      </c>
      <c r="V381" s="122">
        <v>803.43390596483709</v>
      </c>
      <c r="W381" s="122">
        <v>770.88920800681763</v>
      </c>
      <c r="X381" s="122">
        <v>792.8673486610694</v>
      </c>
      <c r="Y381" s="122">
        <v>656.59805390157464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713.16074608761789</v>
      </c>
      <c r="D382" s="98">
        <v>666.13077999525319</v>
      </c>
      <c r="E382" s="98">
        <v>693.28604699841401</v>
      </c>
      <c r="F382" s="98">
        <v>704.60560037117705</v>
      </c>
      <c r="G382" s="98">
        <v>788.56838448349492</v>
      </c>
      <c r="H382" s="98">
        <v>978.54523256442781</v>
      </c>
      <c r="I382" s="98">
        <v>930.34567743007449</v>
      </c>
      <c r="J382" s="98">
        <v>887.69492681996473</v>
      </c>
      <c r="K382" s="98">
        <v>1003.681988993884</v>
      </c>
      <c r="L382" s="98">
        <v>935.35917526333401</v>
      </c>
      <c r="M382" s="98">
        <v>839.32836558414147</v>
      </c>
      <c r="N382" s="98">
        <v>852.19672030766367</v>
      </c>
      <c r="O382" s="98">
        <v>959.65506874976563</v>
      </c>
      <c r="P382" s="98">
        <v>848.58752460382323</v>
      </c>
      <c r="Q382" s="98">
        <v>851.45666494141631</v>
      </c>
      <c r="R382" s="98">
        <v>1069.5813639127525</v>
      </c>
      <c r="S382" s="98">
        <v>961.96016695995627</v>
      </c>
      <c r="T382" s="98">
        <v>966.01200528353479</v>
      </c>
      <c r="U382" s="98">
        <v>1087.4874881419698</v>
      </c>
      <c r="V382" s="98">
        <v>1072.4211126989098</v>
      </c>
      <c r="W382" s="98">
        <v>1040.812905727983</v>
      </c>
      <c r="X382" s="98">
        <v>1030.6825643208795</v>
      </c>
      <c r="Y382" s="98">
        <v>1020.6730601025749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625.93156416621287</v>
      </c>
      <c r="D383" s="33">
        <v>708.51297465231812</v>
      </c>
      <c r="E383" s="33">
        <v>685.0783574200907</v>
      </c>
      <c r="F383" s="33">
        <v>733.68496261170242</v>
      </c>
      <c r="G383" s="33">
        <v>717.53922954903067</v>
      </c>
      <c r="H383" s="33">
        <v>739.99395847372909</v>
      </c>
      <c r="I383" s="33">
        <v>703.21971154271569</v>
      </c>
      <c r="J383" s="33">
        <v>702.03668264152202</v>
      </c>
      <c r="K383" s="33">
        <v>742.43480420544984</v>
      </c>
      <c r="L383" s="33">
        <v>700.25848408082629</v>
      </c>
      <c r="M383" s="33">
        <v>662.22848455784197</v>
      </c>
      <c r="N383" s="33">
        <v>673.92574895342796</v>
      </c>
      <c r="O383" s="33">
        <v>701.28941140047573</v>
      </c>
      <c r="P383" s="33">
        <v>708.90363999423494</v>
      </c>
      <c r="Q383" s="33">
        <v>704.66757956577533</v>
      </c>
      <c r="R383" s="33">
        <v>734.97333113290085</v>
      </c>
      <c r="S383" s="33">
        <v>720.02978034901912</v>
      </c>
      <c r="T383" s="33">
        <v>704.97543768566607</v>
      </c>
      <c r="U383" s="33">
        <v>713.57136691309381</v>
      </c>
      <c r="V383" s="33">
        <v>800.40263211498529</v>
      </c>
      <c r="W383" s="33">
        <v>765.37032199393138</v>
      </c>
      <c r="X383" s="33">
        <v>786.62970445643805</v>
      </c>
      <c r="Y383" s="33">
        <v>644.07144871279513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5783.9363489374418</v>
      </c>
      <c r="D385" s="117">
        <f t="shared" si="211"/>
        <v>5331.6398284052248</v>
      </c>
      <c r="E385" s="117">
        <f t="shared" si="211"/>
        <v>6221.1975120586721</v>
      </c>
      <c r="F385" s="117">
        <f t="shared" si="211"/>
        <v>5850.2685782991048</v>
      </c>
      <c r="G385" s="117">
        <f t="shared" si="211"/>
        <v>6972.6680791571107</v>
      </c>
      <c r="H385" s="117">
        <f t="shared" si="211"/>
        <v>8340.4683293291509</v>
      </c>
      <c r="I385" s="117">
        <f t="shared" si="211"/>
        <v>7528.2218214583527</v>
      </c>
      <c r="J385" s="117">
        <f t="shared" si="211"/>
        <v>6861.0313096875025</v>
      </c>
      <c r="K385" s="117">
        <f t="shared" si="211"/>
        <v>7401.5185320231476</v>
      </c>
      <c r="L385" s="117">
        <f t="shared" si="211"/>
        <v>7044.3336883974207</v>
      </c>
      <c r="M385" s="117">
        <f t="shared" si="211"/>
        <v>8295.9622950130233</v>
      </c>
      <c r="N385" s="117">
        <f t="shared" si="211"/>
        <v>8612.8487369344875</v>
      </c>
      <c r="O385" s="117">
        <f t="shared" si="211"/>
        <v>5680.6100227097841</v>
      </c>
      <c r="P385" s="117">
        <f t="shared" si="211"/>
        <v>5354.9550254570668</v>
      </c>
      <c r="Q385" s="117">
        <f t="shared" si="211"/>
        <v>6908.6530854860475</v>
      </c>
      <c r="R385" s="117">
        <f t="shared" ref="R385:V385" si="212">R386+R389+R391+R400</f>
        <v>6713.5485995402487</v>
      </c>
      <c r="S385" s="117">
        <f t="shared" si="212"/>
        <v>6908.7900709156766</v>
      </c>
      <c r="T385" s="117">
        <f t="shared" si="212"/>
        <v>5725.0761528850317</v>
      </c>
      <c r="U385" s="117">
        <f t="shared" si="212"/>
        <v>5948.0976772018685</v>
      </c>
      <c r="V385" s="117">
        <f t="shared" si="212"/>
        <v>6304.2316219403265</v>
      </c>
      <c r="W385" s="117">
        <f t="shared" ref="W385:Y385" si="213">W386+W389+W391+W400</f>
        <v>6629.8450423169288</v>
      </c>
      <c r="X385" s="117">
        <f t="shared" si="213"/>
        <v>6569.5256786578975</v>
      </c>
      <c r="Y385" s="117">
        <f t="shared" si="213"/>
        <v>7667.0032308875125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3966.3060572173067</v>
      </c>
      <c r="D386" s="122">
        <f t="shared" si="214"/>
        <v>3564.118403607275</v>
      </c>
      <c r="E386" s="122">
        <f t="shared" si="214"/>
        <v>4164.3521744837926</v>
      </c>
      <c r="F386" s="122">
        <f t="shared" si="214"/>
        <v>4002.4355545279132</v>
      </c>
      <c r="G386" s="122">
        <f t="shared" si="214"/>
        <v>4826.9686769687069</v>
      </c>
      <c r="H386" s="122">
        <f t="shared" si="214"/>
        <v>5963.2139443450187</v>
      </c>
      <c r="I386" s="122">
        <f t="shared" si="214"/>
        <v>5476.6957528123557</v>
      </c>
      <c r="J386" s="122">
        <f t="shared" si="214"/>
        <v>5078.7575051507883</v>
      </c>
      <c r="K386" s="122">
        <f t="shared" si="214"/>
        <v>5099.4177065224831</v>
      </c>
      <c r="L386" s="122">
        <f t="shared" si="214"/>
        <v>4577.5764483718967</v>
      </c>
      <c r="M386" s="122">
        <f t="shared" si="214"/>
        <v>5872.1760805479898</v>
      </c>
      <c r="N386" s="122">
        <f t="shared" si="214"/>
        <v>4998.9427868611774</v>
      </c>
      <c r="O386" s="122">
        <f t="shared" si="214"/>
        <v>3401.737597646882</v>
      </c>
      <c r="P386" s="122">
        <f t="shared" si="214"/>
        <v>3164.6002965830548</v>
      </c>
      <c r="Q386" s="122">
        <f t="shared" si="214"/>
        <v>4462.1530808692014</v>
      </c>
      <c r="R386" s="122">
        <f t="shared" ref="R386:V386" si="215">SUM(R387:R388)</f>
        <v>3841.0479354991116</v>
      </c>
      <c r="S386" s="122">
        <f t="shared" si="215"/>
        <v>3841.0614136958884</v>
      </c>
      <c r="T386" s="122">
        <f t="shared" si="215"/>
        <v>3200.0770563484175</v>
      </c>
      <c r="U386" s="122">
        <f t="shared" si="215"/>
        <v>3379.1998631998513</v>
      </c>
      <c r="V386" s="122">
        <f t="shared" si="215"/>
        <v>3539.3375103943122</v>
      </c>
      <c r="W386" s="122">
        <f t="shared" ref="W386:Y386" si="216">SUM(W387:W388)</f>
        <v>3883.6644169440374</v>
      </c>
      <c r="X386" s="122">
        <f t="shared" si="216"/>
        <v>3587.0271111565585</v>
      </c>
      <c r="Y386" s="122">
        <f t="shared" si="216"/>
        <v>2743.8745084540346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3876.3452887591834</v>
      </c>
      <c r="D387" s="98">
        <v>3480.9335967860557</v>
      </c>
      <c r="E387" s="98">
        <v>4072.6361615565156</v>
      </c>
      <c r="F387" s="98">
        <v>3908.6851059519904</v>
      </c>
      <c r="G387" s="98">
        <v>4715.4714619545102</v>
      </c>
      <c r="H387" s="98">
        <v>5828.907154913928</v>
      </c>
      <c r="I387" s="98">
        <v>5360.8961962309786</v>
      </c>
      <c r="J387" s="98">
        <v>4971.1069819082468</v>
      </c>
      <c r="K387" s="98">
        <v>4986.2254749107433</v>
      </c>
      <c r="L387" s="98">
        <v>4481.5325626549011</v>
      </c>
      <c r="M387" s="98">
        <v>5749.3226398697461</v>
      </c>
      <c r="N387" s="98">
        <v>4905.7159068158835</v>
      </c>
      <c r="O387" s="98">
        <v>3332.2519458212541</v>
      </c>
      <c r="P387" s="98">
        <v>3098.1299089284635</v>
      </c>
      <c r="Q387" s="98">
        <v>4373.5344409180461</v>
      </c>
      <c r="R387" s="98">
        <v>3765.2120266830357</v>
      </c>
      <c r="S387" s="98">
        <v>3765.5961888188235</v>
      </c>
      <c r="T387" s="98">
        <v>3137.451433512063</v>
      </c>
      <c r="U387" s="98">
        <v>3313.2631285233997</v>
      </c>
      <c r="V387" s="98">
        <v>3470.411319921734</v>
      </c>
      <c r="W387" s="98">
        <v>3808.1064971314645</v>
      </c>
      <c r="X387" s="98">
        <v>3517.2412520589805</v>
      </c>
      <c r="Y387" s="98">
        <v>2690.4385473377592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89.960768458123511</v>
      </c>
      <c r="D388" s="98">
        <v>83.184806821219482</v>
      </c>
      <c r="E388" s="98">
        <v>91.716012927276893</v>
      </c>
      <c r="F388" s="98">
        <v>93.750448575922647</v>
      </c>
      <c r="G388" s="98">
        <v>111.49721501419681</v>
      </c>
      <c r="H388" s="98">
        <v>134.30678943109075</v>
      </c>
      <c r="I388" s="98">
        <v>115.79955658137725</v>
      </c>
      <c r="J388" s="98">
        <v>107.65052324254202</v>
      </c>
      <c r="K388" s="98">
        <v>113.19223161173953</v>
      </c>
      <c r="L388" s="98">
        <v>96.04388571699603</v>
      </c>
      <c r="M388" s="98">
        <v>122.85344067824391</v>
      </c>
      <c r="N388" s="98">
        <v>93.226880045294209</v>
      </c>
      <c r="O388" s="98">
        <v>69.485651825627883</v>
      </c>
      <c r="P388" s="98">
        <v>66.470387654591349</v>
      </c>
      <c r="Q388" s="98">
        <v>88.618639951155586</v>
      </c>
      <c r="R388" s="98">
        <v>75.835908816076156</v>
      </c>
      <c r="S388" s="98">
        <v>75.465224877064983</v>
      </c>
      <c r="T388" s="98">
        <v>62.625622836354594</v>
      </c>
      <c r="U388" s="98">
        <v>65.936734676451664</v>
      </c>
      <c r="V388" s="98">
        <v>68.926190472577986</v>
      </c>
      <c r="W388" s="98">
        <v>75.557919812572933</v>
      </c>
      <c r="X388" s="98">
        <v>69.785859097577784</v>
      </c>
      <c r="Y388" s="98">
        <v>53.435961116275372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321.22512216179524</v>
      </c>
      <c r="D389" s="122">
        <f t="shared" si="217"/>
        <v>198.84845589538233</v>
      </c>
      <c r="E389" s="122">
        <f t="shared" si="217"/>
        <v>511.90749002680377</v>
      </c>
      <c r="F389" s="122">
        <f t="shared" si="217"/>
        <v>234.95806934713761</v>
      </c>
      <c r="G389" s="122">
        <f t="shared" si="217"/>
        <v>570.20654475538902</v>
      </c>
      <c r="H389" s="122">
        <f t="shared" si="217"/>
        <v>731.30679434247702</v>
      </c>
      <c r="I389" s="122">
        <f t="shared" si="217"/>
        <v>436.78158227960608</v>
      </c>
      <c r="J389" s="122">
        <f t="shared" si="217"/>
        <v>97.551351015849249</v>
      </c>
      <c r="K389" s="122">
        <f t="shared" si="217"/>
        <v>495.17705845697532</v>
      </c>
      <c r="L389" s="122">
        <f t="shared" si="217"/>
        <v>724.73690581084691</v>
      </c>
      <c r="M389" s="122">
        <f t="shared" si="217"/>
        <v>720.67572451620401</v>
      </c>
      <c r="N389" s="122">
        <f t="shared" si="217"/>
        <v>1944.4866650943673</v>
      </c>
      <c r="O389" s="122">
        <f t="shared" si="217"/>
        <v>547.42185997501122</v>
      </c>
      <c r="P389" s="122">
        <f t="shared" si="217"/>
        <v>434.27290462542641</v>
      </c>
      <c r="Q389" s="122">
        <f t="shared" si="217"/>
        <v>671.29837756163045</v>
      </c>
      <c r="R389" s="122">
        <f t="shared" si="217"/>
        <v>1023.5067352289385</v>
      </c>
      <c r="S389" s="122">
        <f t="shared" si="217"/>
        <v>1210.0953008591739</v>
      </c>
      <c r="T389" s="122">
        <f t="shared" si="217"/>
        <v>712.62685294789242</v>
      </c>
      <c r="U389" s="122">
        <f t="shared" si="217"/>
        <v>730.56282495500614</v>
      </c>
      <c r="V389" s="122">
        <f t="shared" si="217"/>
        <v>834.31739606144788</v>
      </c>
      <c r="W389" s="122">
        <f t="shared" si="217"/>
        <v>754.29971356575413</v>
      </c>
      <c r="X389" s="122">
        <f t="shared" si="217"/>
        <v>919.69072729089771</v>
      </c>
      <c r="Y389" s="122">
        <f t="shared" si="217"/>
        <v>3001.3347572474004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321.22512216179524</v>
      </c>
      <c r="D390" s="98">
        <f>RES_hhdet_in_tesh!D67</f>
        <v>198.84845589538233</v>
      </c>
      <c r="E390" s="98">
        <f>RES_hhdet_in_tesh!E67</f>
        <v>511.90749002680377</v>
      </c>
      <c r="F390" s="98">
        <f>RES_hhdet_in_tesh!F67</f>
        <v>234.95806934713761</v>
      </c>
      <c r="G390" s="98">
        <f>RES_hhdet_in_tesh!G67</f>
        <v>570.20654475538902</v>
      </c>
      <c r="H390" s="98">
        <f>RES_hhdet_in_tesh!H67</f>
        <v>731.30679434247702</v>
      </c>
      <c r="I390" s="98">
        <f>RES_hhdet_in_tesh!I67</f>
        <v>436.78158227960608</v>
      </c>
      <c r="J390" s="98">
        <f>RES_hhdet_in_tesh!J67</f>
        <v>97.551351015849249</v>
      </c>
      <c r="K390" s="98">
        <f>RES_hhdet_in_tesh!K67</f>
        <v>495.17705845697532</v>
      </c>
      <c r="L390" s="98">
        <f>RES_hhdet_in_tesh!L67</f>
        <v>724.73690581084691</v>
      </c>
      <c r="M390" s="98">
        <f>RES_hhdet_in_tesh!M67</f>
        <v>720.67572451620401</v>
      </c>
      <c r="N390" s="98">
        <f>RES_hhdet_in_tesh!N67</f>
        <v>1944.4866650943673</v>
      </c>
      <c r="O390" s="98">
        <f>RES_hhdet_in_tesh!O67</f>
        <v>547.42185997501122</v>
      </c>
      <c r="P390" s="98">
        <f>RES_hhdet_in_tesh!P67</f>
        <v>434.27290462542641</v>
      </c>
      <c r="Q390" s="98">
        <f>RES_hhdet_in_tesh!Q67</f>
        <v>671.29837756163045</v>
      </c>
      <c r="R390" s="98">
        <f>RES_hhdet_in_tesh!R67</f>
        <v>1023.5067352289385</v>
      </c>
      <c r="S390" s="98">
        <f>RES_hhdet_in_tesh!S67</f>
        <v>1210.0953008591739</v>
      </c>
      <c r="T390" s="98">
        <f>RES_hhdet_in_tesh!T67</f>
        <v>712.62685294789242</v>
      </c>
      <c r="U390" s="98">
        <f>RES_hhdet_in_tesh!U67</f>
        <v>730.56282495500614</v>
      </c>
      <c r="V390" s="98">
        <f>RES_hhdet_in_tesh!V67</f>
        <v>834.31739606144788</v>
      </c>
      <c r="W390" s="98">
        <f>RES_hhdet_in_tesh!W67</f>
        <v>754.29971356575413</v>
      </c>
      <c r="X390" s="98">
        <f>RES_hhdet_in_tesh!X67</f>
        <v>919.69072729089771</v>
      </c>
      <c r="Y390" s="98">
        <f>RES_hhdet_in_tesh!Y67</f>
        <v>3001.3347572474004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1027.1904817419545</v>
      </c>
      <c r="D391" s="122">
        <v>1038.4565369013785</v>
      </c>
      <c r="E391" s="122">
        <v>1031.0825501331594</v>
      </c>
      <c r="F391" s="122">
        <v>1061.8127042445969</v>
      </c>
      <c r="G391" s="122">
        <v>1034.4552957700855</v>
      </c>
      <c r="H391" s="122">
        <v>1085.1997604475982</v>
      </c>
      <c r="I391" s="122">
        <v>1080.7705172943663</v>
      </c>
      <c r="J391" s="122">
        <v>1150.7181258668113</v>
      </c>
      <c r="K391" s="122">
        <v>1240.4671973394213</v>
      </c>
      <c r="L391" s="122">
        <v>1206.3737506841126</v>
      </c>
      <c r="M391" s="122">
        <v>1194.7993637780855</v>
      </c>
      <c r="N391" s="122">
        <v>1149.4663530629937</v>
      </c>
      <c r="O391" s="122">
        <v>1186.1238856510834</v>
      </c>
      <c r="P391" s="122">
        <v>1200.5464778421047</v>
      </c>
      <c r="Q391" s="122">
        <v>1216.4863479101716</v>
      </c>
      <c r="R391" s="122">
        <v>1254.2929918651694</v>
      </c>
      <c r="S391" s="122">
        <v>1264.828399712959</v>
      </c>
      <c r="T391" s="122">
        <v>1219.3782590841049</v>
      </c>
      <c r="U391" s="122">
        <v>1225.2360381174899</v>
      </c>
      <c r="V391" s="122">
        <v>1232.9785930581145</v>
      </c>
      <c r="W391" s="122">
        <v>1316.9858219349237</v>
      </c>
      <c r="X391" s="122">
        <v>1363.9867669650605</v>
      </c>
      <c r="Y391" s="122">
        <v>1342.0176086313031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899.6420354974897</v>
      </c>
      <c r="D392" s="98">
        <v>774.25265519987749</v>
      </c>
      <c r="E392" s="98">
        <v>806.94573830307922</v>
      </c>
      <c r="F392" s="98">
        <v>812.49875969856703</v>
      </c>
      <c r="G392" s="98">
        <v>905.48780177363778</v>
      </c>
      <c r="H392" s="98">
        <v>1126.1331328065855</v>
      </c>
      <c r="I392" s="98">
        <v>1082.5852466748895</v>
      </c>
      <c r="J392" s="98">
        <v>1116.7033387220281</v>
      </c>
      <c r="K392" s="98">
        <v>1323.6524053613598</v>
      </c>
      <c r="L392" s="98">
        <v>1218.1716941501968</v>
      </c>
      <c r="M392" s="98">
        <v>1151.9002293760486</v>
      </c>
      <c r="N392" s="98">
        <v>1120.9164561379787</v>
      </c>
      <c r="O392" s="98">
        <v>1231.9751976842317</v>
      </c>
      <c r="P392" s="98">
        <v>1154.0527632871656</v>
      </c>
      <c r="Q392" s="98">
        <v>1249.0656775686393</v>
      </c>
      <c r="R392" s="98">
        <v>1143.472506658703</v>
      </c>
      <c r="S392" s="98">
        <v>1306.2783928447468</v>
      </c>
      <c r="T392" s="98">
        <v>1258.2521061225098</v>
      </c>
      <c r="U392" s="98">
        <v>1231.3567726999363</v>
      </c>
      <c r="V392" s="98">
        <v>1248.260706168177</v>
      </c>
      <c r="W392" s="98">
        <v>1286.1536989583442</v>
      </c>
      <c r="X392" s="98">
        <v>1339.0166304892437</v>
      </c>
      <c r="Y392" s="98">
        <v>1386.5884808456058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774.03549348583203</v>
      </c>
      <c r="E393" s="98">
        <v>806.99301025038926</v>
      </c>
      <c r="F393" s="98">
        <v>812.40142060659878</v>
      </c>
      <c r="G393" s="98">
        <v>905.47810636130828</v>
      </c>
      <c r="H393" s="98">
        <v>1126.2523549434225</v>
      </c>
      <c r="I393" s="98">
        <v>1082.7258758960932</v>
      </c>
      <c r="J393" s="98">
        <v>1116.9395997636175</v>
      </c>
      <c r="K393" s="98">
        <v>1324.0069690570776</v>
      </c>
      <c r="L393" s="98">
        <v>1218.4150249475465</v>
      </c>
      <c r="M393" s="98">
        <v>1151.9985805917415</v>
      </c>
      <c r="N393" s="98">
        <v>1121.0969715875449</v>
      </c>
      <c r="O393" s="98">
        <v>1231.9904303388309</v>
      </c>
      <c r="P393" s="98">
        <v>1153.3151525588046</v>
      </c>
      <c r="Q393" s="98">
        <v>1249.4115067918131</v>
      </c>
      <c r="R393" s="98">
        <v>0</v>
      </c>
      <c r="S393" s="98">
        <v>1306.9287775907167</v>
      </c>
      <c r="T393" s="98">
        <v>1259.7262733338928</v>
      </c>
      <c r="U393" s="98">
        <v>1232.8348211897485</v>
      </c>
      <c r="V393" s="98">
        <v>1250.0413592800162</v>
      </c>
      <c r="W393" s="98">
        <v>1286.9411494936016</v>
      </c>
      <c r="X393" s="98">
        <v>1340.5621359303882</v>
      </c>
      <c r="Y393" s="98">
        <v>1389.4511276387861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76.968023387628648</v>
      </c>
      <c r="E394" s="101">
        <v>123.40105231894691</v>
      </c>
      <c r="F394" s="101">
        <v>97.355595881138854</v>
      </c>
      <c r="G394" s="101">
        <v>201.7621289174896</v>
      </c>
      <c r="H394" s="101">
        <v>231.94875279278298</v>
      </c>
      <c r="I394" s="101">
        <v>223.75006546320725</v>
      </c>
      <c r="J394" s="101">
        <v>225.29730498160328</v>
      </c>
      <c r="K394" s="101">
        <v>275.62619222844256</v>
      </c>
      <c r="L394" s="101">
        <v>251.70947341580592</v>
      </c>
      <c r="M394" s="101">
        <v>230.20280676229686</v>
      </c>
      <c r="N394" s="101">
        <v>186.93562415435045</v>
      </c>
      <c r="O394" s="101">
        <v>228.99114783133305</v>
      </c>
      <c r="P394" s="101">
        <v>205.90915108861611</v>
      </c>
      <c r="Q394" s="101">
        <v>217.73144934677927</v>
      </c>
      <c r="R394" s="101">
        <v>0</v>
      </c>
      <c r="S394" s="101">
        <v>257.36756255982738</v>
      </c>
      <c r="T394" s="101">
        <v>228.06735674701002</v>
      </c>
      <c r="U394" s="101">
        <v>201.62772707692906</v>
      </c>
      <c r="V394" s="101">
        <v>193.12218814546736</v>
      </c>
      <c r="W394" s="101">
        <v>239.45939416940394</v>
      </c>
      <c r="X394" s="101">
        <v>254.97236023088391</v>
      </c>
      <c r="Y394" s="101">
        <v>227.42621287381567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697.06747009820344</v>
      </c>
      <c r="E395" s="104">
        <v>683.59195793144238</v>
      </c>
      <c r="F395" s="104">
        <v>715.04582472545985</v>
      </c>
      <c r="G395" s="104">
        <v>703.7159774438187</v>
      </c>
      <c r="H395" s="104">
        <v>894.30360215063945</v>
      </c>
      <c r="I395" s="104">
        <v>858.97581043288585</v>
      </c>
      <c r="J395" s="104">
        <v>891.64229478201446</v>
      </c>
      <c r="K395" s="104">
        <v>1048.3807768286354</v>
      </c>
      <c r="L395" s="104">
        <v>966.70555153174053</v>
      </c>
      <c r="M395" s="104">
        <v>921.79577382944467</v>
      </c>
      <c r="N395" s="104">
        <v>934.16134743319435</v>
      </c>
      <c r="O395" s="104">
        <v>1002.9992825074979</v>
      </c>
      <c r="P395" s="104">
        <v>947.40600147018836</v>
      </c>
      <c r="Q395" s="104">
        <v>1031.6800574450338</v>
      </c>
      <c r="R395" s="104">
        <v>0</v>
      </c>
      <c r="S395" s="104">
        <v>1049.5612150308891</v>
      </c>
      <c r="T395" s="104">
        <v>1031.6589165868827</v>
      </c>
      <c r="U395" s="104">
        <v>1031.2070941128195</v>
      </c>
      <c r="V395" s="104">
        <v>1056.9191711345491</v>
      </c>
      <c r="W395" s="104">
        <v>1047.4817553241976</v>
      </c>
      <c r="X395" s="104">
        <v>1085.5897756995046</v>
      </c>
      <c r="Y395" s="104">
        <v>1162.0249147649704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1030.2284190375995</v>
      </c>
      <c r="D396" s="101">
        <v>1057.6268424835421</v>
      </c>
      <c r="E396" s="101">
        <v>1052.2204877492002</v>
      </c>
      <c r="F396" s="101">
        <v>1087.5778197372947</v>
      </c>
      <c r="G396" s="101">
        <v>1047.8842880235679</v>
      </c>
      <c r="H396" s="101">
        <v>1081.3650827850277</v>
      </c>
      <c r="I396" s="101">
        <v>1079.8505702833245</v>
      </c>
      <c r="J396" s="101">
        <v>1151.3122839266691</v>
      </c>
      <c r="K396" s="101">
        <v>1235.7780856165418</v>
      </c>
      <c r="L396" s="101">
        <v>1205.4686918337795</v>
      </c>
      <c r="M396" s="101">
        <v>1196.1542493210834</v>
      </c>
      <c r="N396" s="101">
        <v>1151.4655082003321</v>
      </c>
      <c r="O396" s="101">
        <v>1186.1365821356142</v>
      </c>
      <c r="P396" s="101">
        <v>1203.058678057623</v>
      </c>
      <c r="Q396" s="101">
        <v>1210.8984799366247</v>
      </c>
      <c r="R396" s="101">
        <v>1256.6378351687351</v>
      </c>
      <c r="S396" s="101">
        <v>1256.8034809038384</v>
      </c>
      <c r="T396" s="101">
        <v>1211.212538874594</v>
      </c>
      <c r="U396" s="101">
        <v>1223.5529081379332</v>
      </c>
      <c r="V396" s="101">
        <v>1233.2673297411277</v>
      </c>
      <c r="W396" s="101">
        <v>1319.5072533617304</v>
      </c>
      <c r="X396" s="101">
        <v>0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1030.4898968547634</v>
      </c>
      <c r="D397" s="104">
        <v>1057.4158998809278</v>
      </c>
      <c r="E397" s="104">
        <v>1052.2352340611524</v>
      </c>
      <c r="F397" s="104">
        <v>1087.0534079660792</v>
      </c>
      <c r="G397" s="104">
        <v>1047.5495796482271</v>
      </c>
      <c r="H397" s="104">
        <v>1081.2790847611639</v>
      </c>
      <c r="I397" s="104">
        <v>1080.650960875882</v>
      </c>
      <c r="J397" s="104">
        <v>1152.9829354994929</v>
      </c>
      <c r="K397" s="104">
        <v>1237.0588348266131</v>
      </c>
      <c r="L397" s="104">
        <v>1206.2194815373273</v>
      </c>
      <c r="M397" s="104">
        <v>1195.8530106387732</v>
      </c>
      <c r="N397" s="104">
        <v>1149.7933600684639</v>
      </c>
      <c r="O397" s="104">
        <v>1183.5946243075616</v>
      </c>
      <c r="P397" s="104">
        <v>1201.7103167848377</v>
      </c>
      <c r="Q397" s="104">
        <v>1215.2674457051185</v>
      </c>
      <c r="R397" s="104">
        <v>1262.6202468459069</v>
      </c>
      <c r="S397" s="104">
        <v>1262.5471664231945</v>
      </c>
      <c r="T397" s="104">
        <v>1217.8142412967641</v>
      </c>
      <c r="U397" s="104">
        <v>1225.633706786979</v>
      </c>
      <c r="V397" s="104">
        <v>1232.1347498471462</v>
      </c>
      <c r="W397" s="104">
        <v>1317.8679377659118</v>
      </c>
      <c r="X397" s="104">
        <v>1365.147606001053</v>
      </c>
      <c r="Y397" s="104">
        <v>1339.3595433585681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204.93245281085012</v>
      </c>
      <c r="D398" s="98">
        <v>215.45809668110783</v>
      </c>
      <c r="E398" s="98">
        <v>207.02126901984207</v>
      </c>
      <c r="F398" s="98">
        <v>218.50594555405064</v>
      </c>
      <c r="G398" s="98">
        <v>238.18693751762009</v>
      </c>
      <c r="H398" s="98">
        <v>221.20086965303955</v>
      </c>
      <c r="I398" s="98">
        <v>223.6064480858694</v>
      </c>
      <c r="J398" s="98">
        <v>234.29517571214771</v>
      </c>
      <c r="K398" s="98">
        <v>253.52465089578976</v>
      </c>
      <c r="L398" s="98">
        <v>248.95190261819027</v>
      </c>
      <c r="M398" s="98">
        <v>241.42686451662931</v>
      </c>
      <c r="N398" s="98">
        <v>193.62238951537262</v>
      </c>
      <c r="O398" s="98">
        <v>217.67624352039732</v>
      </c>
      <c r="P398" s="98">
        <v>217.00887590559063</v>
      </c>
      <c r="Q398" s="98">
        <v>210.04238087908271</v>
      </c>
      <c r="R398" s="98">
        <v>245.29902171236756</v>
      </c>
      <c r="S398" s="98">
        <v>246.42920352312669</v>
      </c>
      <c r="T398" s="98">
        <v>218.63681785125104</v>
      </c>
      <c r="U398" s="98">
        <v>200.29323920801048</v>
      </c>
      <c r="V398" s="98">
        <v>189.47943958894697</v>
      </c>
      <c r="W398" s="98">
        <v>247.98136115023547</v>
      </c>
      <c r="X398" s="98">
        <v>260.40293018146929</v>
      </c>
      <c r="Y398" s="98">
        <v>209.24548997576653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825.55744404391339</v>
      </c>
      <c r="D399" s="98">
        <v>841.95780319981986</v>
      </c>
      <c r="E399" s="98">
        <v>845.21396504131008</v>
      </c>
      <c r="F399" s="98">
        <v>868.54746241202849</v>
      </c>
      <c r="G399" s="98">
        <v>809.3626421306069</v>
      </c>
      <c r="H399" s="98">
        <v>860.07821510812403</v>
      </c>
      <c r="I399" s="98">
        <v>857.04451279001273</v>
      </c>
      <c r="J399" s="98">
        <v>918.68775978734527</v>
      </c>
      <c r="K399" s="98">
        <v>983.53418393082336</v>
      </c>
      <c r="L399" s="98">
        <v>957.26757891913701</v>
      </c>
      <c r="M399" s="98">
        <v>954.4261461221439</v>
      </c>
      <c r="N399" s="98">
        <v>956.17097055309125</v>
      </c>
      <c r="O399" s="98">
        <v>965.91838078716432</v>
      </c>
      <c r="P399" s="98">
        <v>984.70144087924723</v>
      </c>
      <c r="Q399" s="98">
        <v>1005.2250648260358</v>
      </c>
      <c r="R399" s="98">
        <v>1017.3212251335391</v>
      </c>
      <c r="S399" s="98">
        <v>1016.1179629000679</v>
      </c>
      <c r="T399" s="98">
        <v>999.17742344551289</v>
      </c>
      <c r="U399" s="98">
        <v>1025.3404675789684</v>
      </c>
      <c r="V399" s="98">
        <v>1042.6553102581993</v>
      </c>
      <c r="W399" s="98">
        <v>1069.8865766156764</v>
      </c>
      <c r="X399" s="98">
        <v>1104.7446758195836</v>
      </c>
      <c r="Y399" s="98">
        <v>1130.1140533828018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469.21468781638572</v>
      </c>
      <c r="D400" s="122">
        <v>530.21643200118854</v>
      </c>
      <c r="E400" s="122">
        <v>513.85529741491598</v>
      </c>
      <c r="F400" s="122">
        <v>551.06225017945735</v>
      </c>
      <c r="G400" s="122">
        <v>541.03756166293022</v>
      </c>
      <c r="H400" s="122">
        <v>560.7478301940572</v>
      </c>
      <c r="I400" s="122">
        <v>533.97396907202472</v>
      </c>
      <c r="J400" s="122">
        <v>534.00432765405355</v>
      </c>
      <c r="K400" s="122">
        <v>566.45656970426774</v>
      </c>
      <c r="L400" s="122">
        <v>535.64658353056461</v>
      </c>
      <c r="M400" s="122">
        <v>508.31112617074399</v>
      </c>
      <c r="N400" s="122">
        <v>519.9529319159509</v>
      </c>
      <c r="O400" s="122">
        <v>545.32667943680735</v>
      </c>
      <c r="P400" s="122">
        <v>555.53534640648127</v>
      </c>
      <c r="Q400" s="122">
        <v>558.71527914504441</v>
      </c>
      <c r="R400" s="122">
        <v>594.70093694702894</v>
      </c>
      <c r="S400" s="122">
        <v>592.80495664765465</v>
      </c>
      <c r="T400" s="122">
        <v>592.99398450461649</v>
      </c>
      <c r="U400" s="122">
        <v>613.09895092952081</v>
      </c>
      <c r="V400" s="122">
        <v>697.59812242645137</v>
      </c>
      <c r="W400" s="122">
        <v>674.89508987221461</v>
      </c>
      <c r="X400" s="122">
        <v>698.82107324538106</v>
      </c>
      <c r="Y400" s="122">
        <v>579.77635655477491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416.61216424139496</v>
      </c>
      <c r="D401" s="98">
        <v>389.54850620309583</v>
      </c>
      <c r="E401" s="98">
        <v>405.85564141603402</v>
      </c>
      <c r="F401" s="98">
        <v>412.91611141347437</v>
      </c>
      <c r="G401" s="98">
        <v>462.60600738943833</v>
      </c>
      <c r="H401" s="98">
        <v>574.65678200156106</v>
      </c>
      <c r="I401" s="98">
        <v>546.9243551595689</v>
      </c>
      <c r="J401" s="98">
        <v>522.39804456368495</v>
      </c>
      <c r="K401" s="98">
        <v>591.27354304219739</v>
      </c>
      <c r="L401" s="98">
        <v>551.60077947981415</v>
      </c>
      <c r="M401" s="98">
        <v>495.36228848039275</v>
      </c>
      <c r="N401" s="98">
        <v>503.18001514521455</v>
      </c>
      <c r="O401" s="98">
        <v>566.77892007449066</v>
      </c>
      <c r="P401" s="98">
        <v>501.55192898552514</v>
      </c>
      <c r="Q401" s="98">
        <v>504.75989014038362</v>
      </c>
      <c r="R401" s="98">
        <v>639.058082827916</v>
      </c>
      <c r="S401" s="98">
        <v>581.08639918675499</v>
      </c>
      <c r="T401" s="98">
        <v>590.50880034074521</v>
      </c>
      <c r="U401" s="98">
        <v>671.92487298959793</v>
      </c>
      <c r="V401" s="98">
        <v>667.62579492145005</v>
      </c>
      <c r="W401" s="98">
        <v>650.28526110201813</v>
      </c>
      <c r="X401" s="98">
        <v>644.38172671840346</v>
      </c>
      <c r="Y401" s="98">
        <v>638.16595707666715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469.58709506293422</v>
      </c>
      <c r="D402" s="33">
        <v>532.50557644053913</v>
      </c>
      <c r="E402" s="33">
        <v>515.86876809054638</v>
      </c>
      <c r="F402" s="33">
        <v>553.52179043008255</v>
      </c>
      <c r="G402" s="33">
        <v>542.41195398513821</v>
      </c>
      <c r="H402" s="33">
        <v>560.53008622007394</v>
      </c>
      <c r="I402" s="33">
        <v>533.80730609317413</v>
      </c>
      <c r="J402" s="33">
        <v>534.12186435791045</v>
      </c>
      <c r="K402" s="33">
        <v>566.2581376728748</v>
      </c>
      <c r="L402" s="33">
        <v>535.53086712312813</v>
      </c>
      <c r="M402" s="33">
        <v>508.39510936688265</v>
      </c>
      <c r="N402" s="33">
        <v>520.0904792652891</v>
      </c>
      <c r="O402" s="33">
        <v>545.13378635324318</v>
      </c>
      <c r="P402" s="33">
        <v>556.30073822048826</v>
      </c>
      <c r="Q402" s="33">
        <v>559.72717088611716</v>
      </c>
      <c r="R402" s="33">
        <v>593.38047989951269</v>
      </c>
      <c r="S402" s="33">
        <v>593.06104721991301</v>
      </c>
      <c r="T402" s="33">
        <v>593.04138537943629</v>
      </c>
      <c r="U402" s="33">
        <v>612.24778763215727</v>
      </c>
      <c r="V402" s="33">
        <v>697.93588693833362</v>
      </c>
      <c r="W402" s="33">
        <v>675.39826480989507</v>
      </c>
      <c r="X402" s="33">
        <v>700.24896032748291</v>
      </c>
      <c r="Y402" s="33">
        <v>577.76736538424518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1569.7729860278021</v>
      </c>
      <c r="D404" s="117">
        <f t="shared" si="218"/>
        <v>1409.2741158500614</v>
      </c>
      <c r="E404" s="117">
        <f t="shared" si="218"/>
        <v>1635.2965499316963</v>
      </c>
      <c r="F404" s="117">
        <f t="shared" si="218"/>
        <v>1557.0820487610981</v>
      </c>
      <c r="G404" s="117">
        <f t="shared" si="218"/>
        <v>1856.3300271836156</v>
      </c>
      <c r="H404" s="117">
        <f t="shared" si="218"/>
        <v>2267.4185540265116</v>
      </c>
      <c r="I404" s="117">
        <f t="shared" si="218"/>
        <v>2058.5222678611854</v>
      </c>
      <c r="J404" s="117">
        <f t="shared" si="218"/>
        <v>1882.1970628494669</v>
      </c>
      <c r="K404" s="117">
        <f t="shared" si="218"/>
        <v>1859.7134098337269</v>
      </c>
      <c r="L404" s="117">
        <f t="shared" si="218"/>
        <v>1641.6723786810303</v>
      </c>
      <c r="M404" s="117">
        <f t="shared" si="218"/>
        <v>2043.4516075381202</v>
      </c>
      <c r="N404" s="117">
        <f t="shared" si="218"/>
        <v>1675.6940807000528</v>
      </c>
      <c r="O404" s="117">
        <f t="shared" si="218"/>
        <v>1082.5791441060048</v>
      </c>
      <c r="P404" s="117">
        <f t="shared" si="218"/>
        <v>945.76250199710967</v>
      </c>
      <c r="Q404" s="117">
        <f t="shared" si="218"/>
        <v>1271.9077499682219</v>
      </c>
      <c r="R404" s="117">
        <f t="shared" ref="R404:V404" si="219">R405+R408+R410+R419</f>
        <v>1076.7915374823478</v>
      </c>
      <c r="S404" s="117">
        <f t="shared" si="219"/>
        <v>1065.5514913635827</v>
      </c>
      <c r="T404" s="117">
        <f t="shared" si="219"/>
        <v>873.43767606684469</v>
      </c>
      <c r="U404" s="117">
        <f t="shared" si="219"/>
        <v>901.19753466436759</v>
      </c>
      <c r="V404" s="117">
        <f t="shared" si="219"/>
        <v>929.11390116374639</v>
      </c>
      <c r="W404" s="117">
        <f t="shared" ref="W404:Y404" si="220">W405+W408+W410+W419</f>
        <v>1013.600585042897</v>
      </c>
      <c r="X404" s="117">
        <f t="shared" si="220"/>
        <v>936.17945578739068</v>
      </c>
      <c r="Y404" s="117">
        <f t="shared" si="220"/>
        <v>723.71251054986612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1560.4437970674985</v>
      </c>
      <c r="D405" s="122">
        <f t="shared" si="221"/>
        <v>1387.891022800357</v>
      </c>
      <c r="E405" s="122">
        <f t="shared" si="221"/>
        <v>1607.4958450453714</v>
      </c>
      <c r="F405" s="122">
        <f t="shared" si="221"/>
        <v>1527.4925593744294</v>
      </c>
      <c r="G405" s="122">
        <f t="shared" si="221"/>
        <v>1823.7409896398622</v>
      </c>
      <c r="H405" s="122">
        <f t="shared" si="221"/>
        <v>2230.3193767911916</v>
      </c>
      <c r="I405" s="122">
        <f t="shared" si="221"/>
        <v>2028.4275167946259</v>
      </c>
      <c r="J405" s="122">
        <f t="shared" si="221"/>
        <v>1858.1916402981185</v>
      </c>
      <c r="K405" s="122">
        <f t="shared" si="221"/>
        <v>1838.7347965324734</v>
      </c>
      <c r="L405" s="122">
        <f t="shared" si="221"/>
        <v>1628.003303862303</v>
      </c>
      <c r="M405" s="122">
        <f t="shared" si="221"/>
        <v>2032.5260603765701</v>
      </c>
      <c r="N405" s="122">
        <f t="shared" si="221"/>
        <v>1663.5924305425374</v>
      </c>
      <c r="O405" s="122">
        <f t="shared" si="221"/>
        <v>1068.1250446908498</v>
      </c>
      <c r="P405" s="122">
        <f t="shared" si="221"/>
        <v>932.89234878972638</v>
      </c>
      <c r="Q405" s="122">
        <f t="shared" si="221"/>
        <v>1252.8775020930743</v>
      </c>
      <c r="R405" s="122">
        <f t="shared" ref="R405:V405" si="222">SUM(R406:R407)</f>
        <v>1052.5834035654607</v>
      </c>
      <c r="S405" s="122">
        <f t="shared" si="222"/>
        <v>1033.579466158744</v>
      </c>
      <c r="T405" s="122">
        <f t="shared" si="222"/>
        <v>848.62573100331269</v>
      </c>
      <c r="U405" s="122">
        <f t="shared" si="222"/>
        <v>884.93326906756579</v>
      </c>
      <c r="V405" s="122">
        <f t="shared" si="222"/>
        <v>916.42025915394674</v>
      </c>
      <c r="W405" s="122">
        <f t="shared" ref="W405:Y405" si="223">SUM(W406:W407)</f>
        <v>997.08727729821214</v>
      </c>
      <c r="X405" s="122">
        <f t="shared" si="223"/>
        <v>916.36803071203371</v>
      </c>
      <c r="Y405" s="122">
        <f t="shared" si="223"/>
        <v>698.51327030315133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1560.4437970674985</v>
      </c>
      <c r="D406" s="98">
        <v>1387.891022800357</v>
      </c>
      <c r="E406" s="98">
        <v>1607.4958450453714</v>
      </c>
      <c r="F406" s="98">
        <v>1527.4925593744294</v>
      </c>
      <c r="G406" s="98">
        <v>1823.7409896398622</v>
      </c>
      <c r="H406" s="98">
        <v>2230.3193767911916</v>
      </c>
      <c r="I406" s="98">
        <v>2028.4275167946259</v>
      </c>
      <c r="J406" s="98">
        <v>1858.1916402981185</v>
      </c>
      <c r="K406" s="98">
        <v>1838.7347965324734</v>
      </c>
      <c r="L406" s="98">
        <v>1628.003303862303</v>
      </c>
      <c r="M406" s="98">
        <v>2032.5260603765701</v>
      </c>
      <c r="N406" s="98">
        <v>1663.5924305425374</v>
      </c>
      <c r="O406" s="98">
        <v>1068.1250446908498</v>
      </c>
      <c r="P406" s="98">
        <v>932.89234878972638</v>
      </c>
      <c r="Q406" s="98">
        <v>1252.8775020930743</v>
      </c>
      <c r="R406" s="98">
        <v>1052.5834035654607</v>
      </c>
      <c r="S406" s="98">
        <v>1033.579466158744</v>
      </c>
      <c r="T406" s="98">
        <v>848.62573100331269</v>
      </c>
      <c r="U406" s="98">
        <v>884.93326906756579</v>
      </c>
      <c r="V406" s="98">
        <v>916.42025915394674</v>
      </c>
      <c r="W406" s="98">
        <v>997.08727729821214</v>
      </c>
      <c r="X406" s="98">
        <v>916.36803071203371</v>
      </c>
      <c r="Y406" s="98">
        <v>698.51327030315133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8.3166761709898758</v>
      </c>
      <c r="D410" s="122">
        <v>19.228861307064935</v>
      </c>
      <c r="E410" s="122">
        <v>25.238117862223525</v>
      </c>
      <c r="F410" s="122">
        <v>27.100273724327597</v>
      </c>
      <c r="G410" s="122">
        <v>29.846325646406658</v>
      </c>
      <c r="H410" s="122">
        <v>34.05302348783092</v>
      </c>
      <c r="I410" s="122">
        <v>27.70741970640492</v>
      </c>
      <c r="J410" s="122">
        <v>22.208069170142899</v>
      </c>
      <c r="K410" s="122">
        <v>19.370688528437793</v>
      </c>
      <c r="L410" s="122">
        <v>12.308804547777033</v>
      </c>
      <c r="M410" s="122">
        <v>9.8332237687363548</v>
      </c>
      <c r="N410" s="122">
        <v>10.701734345949946</v>
      </c>
      <c r="O410" s="122">
        <v>12.726922176474678</v>
      </c>
      <c r="P410" s="122">
        <v>10.474239677850882</v>
      </c>
      <c r="Q410" s="122">
        <v>15.864635683276111</v>
      </c>
      <c r="R410" s="122">
        <v>17.96359806698813</v>
      </c>
      <c r="S410" s="122">
        <v>27.817194959002066</v>
      </c>
      <c r="T410" s="122">
        <v>21.160454305348495</v>
      </c>
      <c r="U410" s="122">
        <v>13.131737930192944</v>
      </c>
      <c r="V410" s="122">
        <v>10.280085454200115</v>
      </c>
      <c r="W410" s="122">
        <v>12.301598602883368</v>
      </c>
      <c r="X410" s="122">
        <v>14.491236954821412</v>
      </c>
      <c r="Y410" s="122">
        <v>18.342728415073847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338.01348152094567</v>
      </c>
      <c r="D411" s="98">
        <v>287.45580673104706</v>
      </c>
      <c r="E411" s="98">
        <v>295.92899445623976</v>
      </c>
      <c r="F411" s="98">
        <v>294.33726709137306</v>
      </c>
      <c r="G411" s="98">
        <v>323.92440208152487</v>
      </c>
      <c r="H411" s="98">
        <v>397.7188644266796</v>
      </c>
      <c r="I411" s="98">
        <v>377.33582073236744</v>
      </c>
      <c r="J411" s="98">
        <v>383.87222640069223</v>
      </c>
      <c r="K411" s="98">
        <v>448.32494208158568</v>
      </c>
      <c r="L411" s="98">
        <v>406.13803163487631</v>
      </c>
      <c r="M411" s="98">
        <v>374.98469876030288</v>
      </c>
      <c r="N411" s="98">
        <v>352.8693726885204</v>
      </c>
      <c r="O411" s="98">
        <v>371.25751472560108</v>
      </c>
      <c r="P411" s="98">
        <v>331.31304233249921</v>
      </c>
      <c r="Q411" s="98">
        <v>344.31992041393806</v>
      </c>
      <c r="R411" s="98">
        <v>307.72628437991938</v>
      </c>
      <c r="S411" s="98">
        <v>344.5712772456389</v>
      </c>
      <c r="T411" s="98">
        <v>326.45747516537244</v>
      </c>
      <c r="U411" s="98">
        <v>315.19069223230292</v>
      </c>
      <c r="V411" s="98">
        <v>316.06804951647723</v>
      </c>
      <c r="W411" s="98">
        <v>323.35248145394888</v>
      </c>
      <c r="X411" s="98">
        <v>335.55061162759279</v>
      </c>
      <c r="Y411" s="98">
        <v>346.81215979267387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28.575820963343329</v>
      </c>
      <c r="E412" s="98">
        <v>45.254529015025398</v>
      </c>
      <c r="F412" s="98">
        <v>35.268213871904919</v>
      </c>
      <c r="G412" s="98">
        <v>72.177313536722366</v>
      </c>
      <c r="H412" s="98">
        <v>81.917840687291417</v>
      </c>
      <c r="I412" s="98">
        <v>77.988236815345289</v>
      </c>
      <c r="J412" s="98">
        <v>77.447048886178649</v>
      </c>
      <c r="K412" s="98">
        <v>93.355397660649146</v>
      </c>
      <c r="L412" s="98">
        <v>83.919853472101906</v>
      </c>
      <c r="M412" s="98">
        <v>74.939242085483855</v>
      </c>
      <c r="N412" s="98">
        <v>58.848147038322089</v>
      </c>
      <c r="O412" s="98">
        <v>69.006814908146865</v>
      </c>
      <c r="P412" s="98">
        <v>59.113750654653735</v>
      </c>
      <c r="Q412" s="98">
        <v>60.020282885865022</v>
      </c>
      <c r="R412" s="98">
        <v>0</v>
      </c>
      <c r="S412" s="98">
        <v>67.888644747243049</v>
      </c>
      <c r="T412" s="98">
        <v>59.172794616423182</v>
      </c>
      <c r="U412" s="98">
        <v>51.61069827979874</v>
      </c>
      <c r="V412" s="98">
        <v>48.899843617498426</v>
      </c>
      <c r="W412" s="98">
        <v>60.202594273799768</v>
      </c>
      <c r="X412" s="98">
        <v>63.894748934032215</v>
      </c>
      <c r="Y412" s="98">
        <v>56.883622768981404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28.575820963343329</v>
      </c>
      <c r="E413" s="101">
        <v>45.254529015025398</v>
      </c>
      <c r="F413" s="101">
        <v>35.268213871904919</v>
      </c>
      <c r="G413" s="101">
        <v>72.177313536722366</v>
      </c>
      <c r="H413" s="101">
        <v>81.917840687291417</v>
      </c>
      <c r="I413" s="101">
        <v>77.988236815345289</v>
      </c>
      <c r="J413" s="101">
        <v>77.447048886178649</v>
      </c>
      <c r="K413" s="101">
        <v>93.355397660649146</v>
      </c>
      <c r="L413" s="101">
        <v>83.919853472101906</v>
      </c>
      <c r="M413" s="101">
        <v>74.939242085483855</v>
      </c>
      <c r="N413" s="101">
        <v>58.848147038322089</v>
      </c>
      <c r="O413" s="101">
        <v>69.006814908146865</v>
      </c>
      <c r="P413" s="101">
        <v>59.113750654653735</v>
      </c>
      <c r="Q413" s="101">
        <v>60.020282885865022</v>
      </c>
      <c r="R413" s="101">
        <v>0</v>
      </c>
      <c r="S413" s="101">
        <v>67.888644747243049</v>
      </c>
      <c r="T413" s="101">
        <v>59.172794616423182</v>
      </c>
      <c r="U413" s="101">
        <v>51.61069827979874</v>
      </c>
      <c r="V413" s="101">
        <v>48.899843617498426</v>
      </c>
      <c r="W413" s="101">
        <v>60.202594273799768</v>
      </c>
      <c r="X413" s="101">
        <v>63.894748934032215</v>
      </c>
      <c r="Y413" s="101">
        <v>56.883622768981404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1.0125127893135701</v>
      </c>
      <c r="D419" s="122">
        <v>2.1542317426395736</v>
      </c>
      <c r="E419" s="122">
        <v>2.5625870241012958</v>
      </c>
      <c r="F419" s="122">
        <v>2.4892156623410826</v>
      </c>
      <c r="G419" s="122">
        <v>2.7427118973465956</v>
      </c>
      <c r="H419" s="122">
        <v>3.0461537474887956</v>
      </c>
      <c r="I419" s="122">
        <v>2.3873313601545476</v>
      </c>
      <c r="J419" s="122">
        <v>1.797353381205488</v>
      </c>
      <c r="K419" s="122">
        <v>1.6079247728158621</v>
      </c>
      <c r="L419" s="122">
        <v>1.3602702709502017</v>
      </c>
      <c r="M419" s="122">
        <v>1.0923233928136886</v>
      </c>
      <c r="N419" s="122">
        <v>1.3999158115655943</v>
      </c>
      <c r="O419" s="122">
        <v>1.7271772386803308</v>
      </c>
      <c r="P419" s="122">
        <v>2.3959135295324141</v>
      </c>
      <c r="Q419" s="122">
        <v>3.1656121918713538</v>
      </c>
      <c r="R419" s="122">
        <v>6.2445358498989645</v>
      </c>
      <c r="S419" s="122">
        <v>4.1548302458365383</v>
      </c>
      <c r="T419" s="122">
        <v>3.6514907581835594</v>
      </c>
      <c r="U419" s="122">
        <v>3.1325276666088442</v>
      </c>
      <c r="V419" s="122">
        <v>2.4135565555994414</v>
      </c>
      <c r="W419" s="122">
        <v>4.2117091418015633</v>
      </c>
      <c r="X419" s="122">
        <v>5.3201881205355672</v>
      </c>
      <c r="Y419" s="122">
        <v>6.8565118316410407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144.02994427985536</v>
      </c>
      <c r="D420" s="98">
        <v>134.53177232784137</v>
      </c>
      <c r="E420" s="98">
        <v>140.01605005179971</v>
      </c>
      <c r="F420" s="98">
        <v>142.30214705096293</v>
      </c>
      <c r="G420" s="98">
        <v>159.25927093028668</v>
      </c>
      <c r="H420" s="98">
        <v>197.62699516871186</v>
      </c>
      <c r="I420" s="98">
        <v>187.89261301377786</v>
      </c>
      <c r="J420" s="98">
        <v>179.27886742056012</v>
      </c>
      <c r="K420" s="98">
        <v>202.70361449720491</v>
      </c>
      <c r="L420" s="98">
        <v>188.90513903618293</v>
      </c>
      <c r="M420" s="98">
        <v>169.51075671337324</v>
      </c>
      <c r="N420" s="98">
        <v>172.10964963333578</v>
      </c>
      <c r="O420" s="98">
        <v>193.81193768470268</v>
      </c>
      <c r="P420" s="98">
        <v>171.38073646898818</v>
      </c>
      <c r="Q420" s="98">
        <v>171.96018805156848</v>
      </c>
      <c r="R420" s="98">
        <v>216.01265225581952</v>
      </c>
      <c r="S420" s="98">
        <v>194.27747531923276</v>
      </c>
      <c r="T420" s="98">
        <v>195.09578458706272</v>
      </c>
      <c r="U420" s="98">
        <v>219.62897310515228</v>
      </c>
      <c r="V420" s="98">
        <v>216.58616792067181</v>
      </c>
      <c r="W420" s="98">
        <v>210.2025744408235</v>
      </c>
      <c r="X420" s="98">
        <v>208.15665069024482</v>
      </c>
      <c r="Y420" s="98">
        <v>206.13513121831608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109.683428882622</v>
      </c>
      <c r="D423" s="118">
        <f t="shared" si="225"/>
        <v>99.122086676813453</v>
      </c>
      <c r="E423" s="118">
        <f t="shared" si="225"/>
        <v>110.68144286162031</v>
      </c>
      <c r="F423" s="118">
        <f t="shared" si="225"/>
        <v>105.14925746992324</v>
      </c>
      <c r="G423" s="118">
        <f t="shared" si="225"/>
        <v>119.28024726534191</v>
      </c>
      <c r="H423" s="118">
        <f t="shared" si="225"/>
        <v>136.79811463641587</v>
      </c>
      <c r="I423" s="118">
        <f t="shared" si="225"/>
        <v>121.43096300227543</v>
      </c>
      <c r="J423" s="118">
        <f t="shared" si="225"/>
        <v>110.45966566243096</v>
      </c>
      <c r="K423" s="118">
        <f t="shared" si="225"/>
        <v>113.08597780922747</v>
      </c>
      <c r="L423" s="118">
        <f t="shared" si="225"/>
        <v>100.96060458002094</v>
      </c>
      <c r="M423" s="118">
        <f t="shared" si="225"/>
        <v>118.59457501185</v>
      </c>
      <c r="N423" s="118">
        <f t="shared" si="225"/>
        <v>103.05345609939434</v>
      </c>
      <c r="O423" s="118">
        <f t="shared" si="225"/>
        <v>71.661658814982829</v>
      </c>
      <c r="P423" s="118">
        <f t="shared" si="225"/>
        <v>64.477315373890846</v>
      </c>
      <c r="Q423" s="118">
        <f t="shared" si="225"/>
        <v>78.995082648810779</v>
      </c>
      <c r="R423" s="118">
        <f t="shared" ref="R423:V423" si="226">R424+R427+R429+R438</f>
        <v>71.708595305055724</v>
      </c>
      <c r="S423" s="118">
        <f t="shared" si="226"/>
        <v>70.870969782118749</v>
      </c>
      <c r="T423" s="118">
        <f t="shared" si="226"/>
        <v>59.846214616107602</v>
      </c>
      <c r="U423" s="118">
        <f t="shared" si="226"/>
        <v>61.703732979734355</v>
      </c>
      <c r="V423" s="118">
        <f t="shared" si="226"/>
        <v>63.853709578665516</v>
      </c>
      <c r="W423" s="118">
        <f t="shared" ref="W423:Y423" si="227">W424+W427+W429+W438</f>
        <v>67.167036174223753</v>
      </c>
      <c r="X423" s="118">
        <f t="shared" si="227"/>
        <v>63.166530726319223</v>
      </c>
      <c r="Y423" s="118">
        <f t="shared" si="227"/>
        <v>56.363884872221412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86.357915492485077</v>
      </c>
      <c r="D424" s="123">
        <f t="shared" si="228"/>
        <v>75.116289247021271</v>
      </c>
      <c r="E424" s="123">
        <f t="shared" si="228"/>
        <v>86.381843143895509</v>
      </c>
      <c r="F424" s="123">
        <f t="shared" si="228"/>
        <v>80.808574340578474</v>
      </c>
      <c r="G424" s="123">
        <f t="shared" si="228"/>
        <v>94.918772614622497</v>
      </c>
      <c r="H424" s="123">
        <f t="shared" si="228"/>
        <v>112.07871784679868</v>
      </c>
      <c r="I424" s="123">
        <f t="shared" si="228"/>
        <v>100.24653747161801</v>
      </c>
      <c r="J424" s="123">
        <f t="shared" si="228"/>
        <v>90.0231745567866</v>
      </c>
      <c r="K424" s="123">
        <f t="shared" si="228"/>
        <v>88.753763480983707</v>
      </c>
      <c r="L424" s="123">
        <f t="shared" si="228"/>
        <v>77.464054137702547</v>
      </c>
      <c r="M424" s="123">
        <f t="shared" si="228"/>
        <v>95.681729259721138</v>
      </c>
      <c r="N424" s="123">
        <f t="shared" si="228"/>
        <v>77.721869939856674</v>
      </c>
      <c r="O424" s="123">
        <f t="shared" si="228"/>
        <v>49.835466250331315</v>
      </c>
      <c r="P424" s="123">
        <f t="shared" si="228"/>
        <v>43.4542843437047</v>
      </c>
      <c r="Q424" s="123">
        <f t="shared" si="228"/>
        <v>58.19421628543045</v>
      </c>
      <c r="R424" s="123">
        <f t="shared" ref="R424:V424" si="229">SUM(R425:R426)</f>
        <v>48.7995434286752</v>
      </c>
      <c r="S424" s="123">
        <f t="shared" si="229"/>
        <v>47.712057961711871</v>
      </c>
      <c r="T424" s="123">
        <f t="shared" si="229"/>
        <v>39.017688365516463</v>
      </c>
      <c r="U424" s="123">
        <f t="shared" si="229"/>
        <v>40.530081118162776</v>
      </c>
      <c r="V424" s="123">
        <f t="shared" si="229"/>
        <v>41.894264101233972</v>
      </c>
      <c r="W424" s="123">
        <f t="shared" ref="W424:Y424" si="230">SUM(W425:W426)</f>
        <v>45.221574045624962</v>
      </c>
      <c r="X424" s="123">
        <f t="shared" si="230"/>
        <v>41.074025876192678</v>
      </c>
      <c r="Y424" s="123">
        <f t="shared" si="230"/>
        <v>31.193814584978739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85.364009762808934</v>
      </c>
      <c r="D425" s="99">
        <v>74.217903833444069</v>
      </c>
      <c r="E425" s="99">
        <v>85.397815203868902</v>
      </c>
      <c r="F425" s="99">
        <v>79.819185731294809</v>
      </c>
      <c r="G425" s="99">
        <v>93.761091688893345</v>
      </c>
      <c r="H425" s="99">
        <v>110.73202205631287</v>
      </c>
      <c r="I425" s="99">
        <v>99.103912879434759</v>
      </c>
      <c r="J425" s="99">
        <v>88.982071984657509</v>
      </c>
      <c r="K425" s="99">
        <v>87.663871304904276</v>
      </c>
      <c r="L425" s="99">
        <v>76.551967362263554</v>
      </c>
      <c r="M425" s="99">
        <v>94.527808063793245</v>
      </c>
      <c r="N425" s="99">
        <v>76.852078370994846</v>
      </c>
      <c r="O425" s="99">
        <v>49.18920487272166</v>
      </c>
      <c r="P425" s="99">
        <v>42.837845968119098</v>
      </c>
      <c r="Q425" s="99">
        <v>57.374616887914229</v>
      </c>
      <c r="R425" s="99">
        <v>48.099659943705042</v>
      </c>
      <c r="S425" s="99">
        <v>47.018729152436251</v>
      </c>
      <c r="T425" s="99">
        <v>38.44471053377022</v>
      </c>
      <c r="U425" s="99">
        <v>39.929221362517666</v>
      </c>
      <c r="V425" s="99">
        <v>41.267416117115758</v>
      </c>
      <c r="W425" s="99">
        <v>44.539923716105747</v>
      </c>
      <c r="X425" s="99">
        <v>40.451866815336615</v>
      </c>
      <c r="Y425" s="99">
        <v>30.719207374805794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0.99390572967614776</v>
      </c>
      <c r="D426" s="99">
        <v>0.8983854135771967</v>
      </c>
      <c r="E426" s="99">
        <v>0.98402794002660254</v>
      </c>
      <c r="F426" s="99">
        <v>0.9893886092836639</v>
      </c>
      <c r="G426" s="99">
        <v>1.1576809257291532</v>
      </c>
      <c r="H426" s="99">
        <v>1.346695790485809</v>
      </c>
      <c r="I426" s="99">
        <v>1.1426245921832572</v>
      </c>
      <c r="J426" s="99">
        <v>1.0411025721290976</v>
      </c>
      <c r="K426" s="99">
        <v>1.0898921760794349</v>
      </c>
      <c r="L426" s="99">
        <v>0.91208677543899919</v>
      </c>
      <c r="M426" s="99">
        <v>1.1539211959278897</v>
      </c>
      <c r="N426" s="99">
        <v>0.86979156886182196</v>
      </c>
      <c r="O426" s="99">
        <v>0.64626137760965185</v>
      </c>
      <c r="P426" s="99">
        <v>0.61643837558560166</v>
      </c>
      <c r="Q426" s="99">
        <v>0.81959939751622035</v>
      </c>
      <c r="R426" s="99">
        <v>0.69988348497015762</v>
      </c>
      <c r="S426" s="99">
        <v>0.69332880927561769</v>
      </c>
      <c r="T426" s="99">
        <v>0.57297783174624284</v>
      </c>
      <c r="U426" s="99">
        <v>0.60085975564511374</v>
      </c>
      <c r="V426" s="99">
        <v>0.62684798411821763</v>
      </c>
      <c r="W426" s="99">
        <v>0.68165032951921389</v>
      </c>
      <c r="X426" s="99">
        <v>0.62215906085606276</v>
      </c>
      <c r="Y426" s="99">
        <v>0.47460721017294394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1.6077112298322662</v>
      </c>
      <c r="D427" s="123">
        <f t="shared" si="231"/>
        <v>0.93471640436958647</v>
      </c>
      <c r="E427" s="123">
        <f t="shared" si="231"/>
        <v>2.2990453426693906</v>
      </c>
      <c r="F427" s="123">
        <f t="shared" si="231"/>
        <v>0.99940243961142994</v>
      </c>
      <c r="G427" s="123">
        <f t="shared" si="231"/>
        <v>2.2996502106874503</v>
      </c>
      <c r="H427" s="123">
        <f t="shared" si="231"/>
        <v>2.7472841715007985</v>
      </c>
      <c r="I427" s="123">
        <f t="shared" si="231"/>
        <v>1.5587032536223189</v>
      </c>
      <c r="J427" s="123">
        <f t="shared" si="231"/>
        <v>0.32955891068957882</v>
      </c>
      <c r="K427" s="123">
        <f t="shared" si="231"/>
        <v>1.6093629269920549</v>
      </c>
      <c r="L427" s="123">
        <f t="shared" si="231"/>
        <v>2.245706236634271</v>
      </c>
      <c r="M427" s="123">
        <f t="shared" si="231"/>
        <v>2.1274426775010222</v>
      </c>
      <c r="N427" s="123">
        <f t="shared" si="231"/>
        <v>5.4685135290731566</v>
      </c>
      <c r="O427" s="123">
        <f t="shared" si="231"/>
        <v>1.4665723083490003</v>
      </c>
      <c r="P427" s="123">
        <f t="shared" si="231"/>
        <v>1.1097311863407129</v>
      </c>
      <c r="Q427" s="123">
        <f t="shared" si="231"/>
        <v>1.6555870340016965</v>
      </c>
      <c r="R427" s="123">
        <f t="shared" si="231"/>
        <v>2.5013693721919368</v>
      </c>
      <c r="S427" s="123">
        <f t="shared" si="231"/>
        <v>2.9418028474138223</v>
      </c>
      <c r="T427" s="123">
        <f t="shared" si="231"/>
        <v>1.723764835188756</v>
      </c>
      <c r="U427" s="123">
        <f t="shared" si="231"/>
        <v>1.7584129375546034</v>
      </c>
      <c r="V427" s="123">
        <f t="shared" si="231"/>
        <v>1.9987129966911381</v>
      </c>
      <c r="W427" s="123">
        <f t="shared" si="231"/>
        <v>1.7767556913595144</v>
      </c>
      <c r="X427" s="123">
        <f t="shared" si="231"/>
        <v>2.1177920034164659</v>
      </c>
      <c r="Y427" s="123">
        <f t="shared" si="231"/>
        <v>6.8028532353788771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1.6077112298322662</v>
      </c>
      <c r="D428" s="99">
        <f>RES_hhdet_in_fecs!D67</f>
        <v>0.93471640436958647</v>
      </c>
      <c r="E428" s="99">
        <f>RES_hhdet_in_fecs!E67</f>
        <v>2.2990453426693906</v>
      </c>
      <c r="F428" s="99">
        <f>RES_hhdet_in_fecs!F67</f>
        <v>0.99940243961142994</v>
      </c>
      <c r="G428" s="99">
        <f>RES_hhdet_in_fecs!G67</f>
        <v>2.2996502106874503</v>
      </c>
      <c r="H428" s="99">
        <f>RES_hhdet_in_fecs!H67</f>
        <v>2.7472841715007985</v>
      </c>
      <c r="I428" s="99">
        <f>RES_hhdet_in_fecs!I67</f>
        <v>1.5587032536223189</v>
      </c>
      <c r="J428" s="99">
        <f>RES_hhdet_in_fecs!J67</f>
        <v>0.32955891068957882</v>
      </c>
      <c r="K428" s="99">
        <f>RES_hhdet_in_fecs!K67</f>
        <v>1.6093629269920549</v>
      </c>
      <c r="L428" s="99">
        <f>RES_hhdet_in_fecs!L67</f>
        <v>2.245706236634271</v>
      </c>
      <c r="M428" s="99">
        <f>RES_hhdet_in_fecs!M67</f>
        <v>2.1274426775010222</v>
      </c>
      <c r="N428" s="99">
        <f>RES_hhdet_in_fecs!N67</f>
        <v>5.4685135290731566</v>
      </c>
      <c r="O428" s="99">
        <f>RES_hhdet_in_fecs!O67</f>
        <v>1.4665723083490003</v>
      </c>
      <c r="P428" s="99">
        <f>RES_hhdet_in_fecs!P67</f>
        <v>1.1097311863407129</v>
      </c>
      <c r="Q428" s="99">
        <f>RES_hhdet_in_fecs!Q67</f>
        <v>1.6555870340016965</v>
      </c>
      <c r="R428" s="99">
        <f>RES_hhdet_in_fecs!R67</f>
        <v>2.5013693721919368</v>
      </c>
      <c r="S428" s="99">
        <f>RES_hhdet_in_fecs!S67</f>
        <v>2.9418028474138223</v>
      </c>
      <c r="T428" s="99">
        <f>RES_hhdet_in_fecs!T67</f>
        <v>1.723764835188756</v>
      </c>
      <c r="U428" s="99">
        <f>RES_hhdet_in_fecs!U67</f>
        <v>1.7584129375546034</v>
      </c>
      <c r="V428" s="99">
        <f>RES_hhdet_in_fecs!V67</f>
        <v>1.9987129966911381</v>
      </c>
      <c r="W428" s="99">
        <f>RES_hhdet_in_fecs!W67</f>
        <v>1.7767556913595144</v>
      </c>
      <c r="X428" s="99">
        <f>RES_hhdet_in_fecs!X67</f>
        <v>2.1177920034164659</v>
      </c>
      <c r="Y428" s="99">
        <f>RES_hhdet_in_fecs!Y67</f>
        <v>6.8028532353788771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14.795602049847579</v>
      </c>
      <c r="D429" s="123">
        <v>15.42655975316994</v>
      </c>
      <c r="E429" s="123">
        <v>14.648685907256484</v>
      </c>
      <c r="F429" s="123">
        <v>15.603757470071997</v>
      </c>
      <c r="G429" s="123">
        <v>14.598879267291693</v>
      </c>
      <c r="H429" s="123">
        <v>14.515315524922045</v>
      </c>
      <c r="I429" s="123">
        <v>12.65839379172137</v>
      </c>
      <c r="J429" s="123">
        <v>13.299440803906597</v>
      </c>
      <c r="K429" s="123">
        <v>15.554227961901896</v>
      </c>
      <c r="L429" s="123">
        <v>14.584718777849146</v>
      </c>
      <c r="M429" s="123">
        <v>14.554593686680573</v>
      </c>
      <c r="N429" s="123">
        <v>13.561926876646138</v>
      </c>
      <c r="O429" s="123">
        <v>13.815762107647119</v>
      </c>
      <c r="P429" s="123">
        <v>13.320902865934132</v>
      </c>
      <c r="Q429" s="123">
        <v>12.603090502689273</v>
      </c>
      <c r="R429" s="123">
        <v>13.53540237455208</v>
      </c>
      <c r="S429" s="123">
        <v>13.55437614984192</v>
      </c>
      <c r="T429" s="123">
        <v>12.610060733129332</v>
      </c>
      <c r="U429" s="123">
        <v>12.864099220540172</v>
      </c>
      <c r="V429" s="123">
        <v>12.653917453343071</v>
      </c>
      <c r="W429" s="123">
        <v>13.214082964754356</v>
      </c>
      <c r="X429" s="123">
        <v>12.906094484691099</v>
      </c>
      <c r="Y429" s="123">
        <v>12.535448256892195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18.49101274313113</v>
      </c>
      <c r="D430" s="99">
        <v>15.371788612972965</v>
      </c>
      <c r="E430" s="99">
        <v>15.721153905270231</v>
      </c>
      <c r="F430" s="99">
        <v>15.380605846767388</v>
      </c>
      <c r="G430" s="99">
        <v>16.653409522715904</v>
      </c>
      <c r="H430" s="99">
        <v>19.746146908909697</v>
      </c>
      <c r="I430" s="99">
        <v>18.435687740641495</v>
      </c>
      <c r="J430" s="99">
        <v>18.382251508255123</v>
      </c>
      <c r="K430" s="99">
        <v>21.374425555841533</v>
      </c>
      <c r="L430" s="99">
        <v>19.097421527663354</v>
      </c>
      <c r="M430" s="99">
        <v>17.439619753119427</v>
      </c>
      <c r="N430" s="99">
        <v>16.301315266106307</v>
      </c>
      <c r="O430" s="99">
        <v>17.097119895415101</v>
      </c>
      <c r="P430" s="99">
        <v>15.213692226205147</v>
      </c>
      <c r="Q430" s="99">
        <v>15.76788112774271</v>
      </c>
      <c r="R430" s="99">
        <v>14.062096727229539</v>
      </c>
      <c r="S430" s="99">
        <v>15.674947199496135</v>
      </c>
      <c r="T430" s="99">
        <v>14.789279508977364</v>
      </c>
      <c r="U430" s="99">
        <v>14.22177169902276</v>
      </c>
      <c r="V430" s="99">
        <v>14.232893250050369</v>
      </c>
      <c r="W430" s="99">
        <v>14.444166709656004</v>
      </c>
      <c r="X430" s="99">
        <v>14.812442377346107</v>
      </c>
      <c r="Y430" s="99">
        <v>15.252100582357924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9.0563415970197418</v>
      </c>
      <c r="E431" s="99">
        <v>9.7384446267020337</v>
      </c>
      <c r="F431" s="99">
        <v>9.3891265783425677</v>
      </c>
      <c r="G431" s="99">
        <v>11.017454009513154</v>
      </c>
      <c r="H431" s="99">
        <v>13.034291256457175</v>
      </c>
      <c r="I431" s="99">
        <v>12.286050455525601</v>
      </c>
      <c r="J431" s="99">
        <v>12.331850442319254</v>
      </c>
      <c r="K431" s="99">
        <v>14.545356484558226</v>
      </c>
      <c r="L431" s="99">
        <v>13.1264589540363</v>
      </c>
      <c r="M431" s="99">
        <v>12.143359351982363</v>
      </c>
      <c r="N431" s="99">
        <v>11.434148814512412</v>
      </c>
      <c r="O431" s="99">
        <v>12.506436270099021</v>
      </c>
      <c r="P431" s="99">
        <v>11.500596507771906</v>
      </c>
      <c r="Q431" s="99">
        <v>12.290193674872631</v>
      </c>
      <c r="R431" s="99">
        <v>0</v>
      </c>
      <c r="S431" s="99">
        <v>12.731066394057413</v>
      </c>
      <c r="T431" s="99">
        <v>12.119575747007891</v>
      </c>
      <c r="U431" s="99">
        <v>11.725785667790738</v>
      </c>
      <c r="V431" s="99">
        <v>11.814146105455082</v>
      </c>
      <c r="W431" s="99">
        <v>12.139171817684703</v>
      </c>
      <c r="X431" s="99">
        <v>12.498864861578813</v>
      </c>
      <c r="Y431" s="99">
        <v>12.822493373309999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1.5281009080524939</v>
      </c>
      <c r="E432" s="102">
        <v>2.4041355490123735</v>
      </c>
      <c r="F432" s="102">
        <v>1.8429419483427769</v>
      </c>
      <c r="G432" s="102">
        <v>3.7107372981242293</v>
      </c>
      <c r="H432" s="102">
        <v>4.0670982982003308</v>
      </c>
      <c r="I432" s="102">
        <v>3.8103108752844053</v>
      </c>
      <c r="J432" s="102">
        <v>3.7086588538755993</v>
      </c>
      <c r="K432" s="102">
        <v>4.4508297670630252</v>
      </c>
      <c r="L432" s="102">
        <v>3.9460791441892846</v>
      </c>
      <c r="M432" s="102">
        <v>3.4852405734912546</v>
      </c>
      <c r="N432" s="102">
        <v>2.7185759715809894</v>
      </c>
      <c r="O432" s="102">
        <v>3.177896045975841</v>
      </c>
      <c r="P432" s="102">
        <v>2.7144672677690025</v>
      </c>
      <c r="Q432" s="102">
        <v>2.7485853408076593</v>
      </c>
      <c r="R432" s="102">
        <v>0</v>
      </c>
      <c r="S432" s="102">
        <v>3.0883332190795771</v>
      </c>
      <c r="T432" s="102">
        <v>2.6806646056007306</v>
      </c>
      <c r="U432" s="102">
        <v>2.328734909536835</v>
      </c>
      <c r="V432" s="102">
        <v>2.2020139498969789</v>
      </c>
      <c r="W432" s="102">
        <v>2.6892520018232458</v>
      </c>
      <c r="X432" s="102">
        <v>2.8205500273405604</v>
      </c>
      <c r="Y432" s="102">
        <v>2.5016272107646467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7.5282406889672471</v>
      </c>
      <c r="E433" s="105">
        <v>7.3343090776896602</v>
      </c>
      <c r="F433" s="105">
        <v>7.5461846299997903</v>
      </c>
      <c r="G433" s="105">
        <v>7.3067167113889244</v>
      </c>
      <c r="H433" s="105">
        <v>8.9671929582568453</v>
      </c>
      <c r="I433" s="105">
        <v>8.4757395802411963</v>
      </c>
      <c r="J433" s="105">
        <v>8.6231915884436532</v>
      </c>
      <c r="K433" s="105">
        <v>10.094526717495203</v>
      </c>
      <c r="L433" s="105">
        <v>9.1803798098470164</v>
      </c>
      <c r="M433" s="105">
        <v>8.6581187784911098</v>
      </c>
      <c r="N433" s="105">
        <v>8.7155728429314241</v>
      </c>
      <c r="O433" s="105">
        <v>9.3285402241231807</v>
      </c>
      <c r="P433" s="105">
        <v>8.7861292400029036</v>
      </c>
      <c r="Q433" s="105">
        <v>9.5416083340649731</v>
      </c>
      <c r="R433" s="105">
        <v>0</v>
      </c>
      <c r="S433" s="105">
        <v>9.6427331749778329</v>
      </c>
      <c r="T433" s="105">
        <v>9.4389111414071607</v>
      </c>
      <c r="U433" s="105">
        <v>9.3970507582539025</v>
      </c>
      <c r="V433" s="105">
        <v>9.6121321555581059</v>
      </c>
      <c r="W433" s="105">
        <v>9.4499198158614561</v>
      </c>
      <c r="X433" s="105">
        <v>9.6783148342382539</v>
      </c>
      <c r="Y433" s="105">
        <v>10.32086616254535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18.754870753426928</v>
      </c>
      <c r="D434" s="102">
        <v>18.77327099802012</v>
      </c>
      <c r="E434" s="102">
        <v>18.503636969279743</v>
      </c>
      <c r="F434" s="102">
        <v>18.759883502047163</v>
      </c>
      <c r="G434" s="102">
        <v>17.730056669234354</v>
      </c>
      <c r="H434" s="102">
        <v>17.612826025557265</v>
      </c>
      <c r="I434" s="102">
        <v>17.248688761625807</v>
      </c>
      <c r="J434" s="102">
        <v>17.955249844207842</v>
      </c>
      <c r="K434" s="102">
        <v>19.102779744522525</v>
      </c>
      <c r="L434" s="102">
        <v>18.285255415076932</v>
      </c>
      <c r="M434" s="102">
        <v>17.773911370205081</v>
      </c>
      <c r="N434" s="102">
        <v>16.731681996183163</v>
      </c>
      <c r="O434" s="102">
        <v>16.784375718086089</v>
      </c>
      <c r="P434" s="102">
        <v>16.480790353469359</v>
      </c>
      <c r="Q434" s="102">
        <v>16.091152758160217</v>
      </c>
      <c r="R434" s="102">
        <v>16.360995792931675</v>
      </c>
      <c r="S434" s="102">
        <v>16.008064431609036</v>
      </c>
      <c r="T434" s="102">
        <v>15.104364074871231</v>
      </c>
      <c r="U434" s="102">
        <v>14.944774135620575</v>
      </c>
      <c r="V434" s="102">
        <v>14.791956208705438</v>
      </c>
      <c r="W434" s="102">
        <v>15.472505437894096</v>
      </c>
      <c r="X434" s="102">
        <v>0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12.851642721425593</v>
      </c>
      <c r="D435" s="105">
        <v>12.917499589493508</v>
      </c>
      <c r="E435" s="105">
        <v>12.708899489869365</v>
      </c>
      <c r="F435" s="105">
        <v>12.935213135407954</v>
      </c>
      <c r="G435" s="105">
        <v>12.433741006609987</v>
      </c>
      <c r="H435" s="105">
        <v>12.226842624132088</v>
      </c>
      <c r="I435" s="105">
        <v>12.028397541807388</v>
      </c>
      <c r="J435" s="105">
        <v>12.538693982368978</v>
      </c>
      <c r="K435" s="105">
        <v>13.389148498808975</v>
      </c>
      <c r="L435" s="105">
        <v>12.866999834446291</v>
      </c>
      <c r="M435" s="105">
        <v>12.552018254501276</v>
      </c>
      <c r="N435" s="105">
        <v>11.734401699714358</v>
      </c>
      <c r="O435" s="105">
        <v>12.063882432730104</v>
      </c>
      <c r="P435" s="105">
        <v>12.104823395913369</v>
      </c>
      <c r="Q435" s="105">
        <v>12.088106812175544</v>
      </c>
      <c r="R435" s="105">
        <v>12.582485077705297</v>
      </c>
      <c r="S435" s="105">
        <v>12.474276659054336</v>
      </c>
      <c r="T435" s="105">
        <v>11.868228922706001</v>
      </c>
      <c r="U435" s="105">
        <v>11.790020677636026</v>
      </c>
      <c r="V435" s="105">
        <v>11.755048847583792</v>
      </c>
      <c r="W435" s="105">
        <v>12.559868821699595</v>
      </c>
      <c r="X435" s="105">
        <v>12.821259182963741</v>
      </c>
      <c r="Y435" s="105">
        <v>12.383869218165433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3.7307082532635745</v>
      </c>
      <c r="D436" s="99">
        <v>3.8244615919673954</v>
      </c>
      <c r="E436" s="99">
        <v>3.6405358491516115</v>
      </c>
      <c r="F436" s="99">
        <v>3.769060023758855</v>
      </c>
      <c r="G436" s="99">
        <v>4.0300899138625166</v>
      </c>
      <c r="H436" s="99">
        <v>3.6028280327555779</v>
      </c>
      <c r="I436" s="99">
        <v>3.5717145818739029</v>
      </c>
      <c r="J436" s="99">
        <v>3.6539420936745031</v>
      </c>
      <c r="K436" s="99">
        <v>3.9190091022313305</v>
      </c>
      <c r="L436" s="99">
        <v>3.7762483225658583</v>
      </c>
      <c r="M436" s="99">
        <v>3.5874133246114654</v>
      </c>
      <c r="N436" s="99">
        <v>2.8134826667762356</v>
      </c>
      <c r="O436" s="99">
        <v>3.080218510392617</v>
      </c>
      <c r="P436" s="99">
        <v>2.972820739231461</v>
      </c>
      <c r="Q436" s="99">
        <v>2.7911704345271633</v>
      </c>
      <c r="R436" s="99">
        <v>3.1937095557109427</v>
      </c>
      <c r="S436" s="99">
        <v>3.1387998424314838</v>
      </c>
      <c r="T436" s="99">
        <v>2.7264992649968929</v>
      </c>
      <c r="U436" s="99">
        <v>2.446430555594818</v>
      </c>
      <c r="V436" s="99">
        <v>2.2726391150230771</v>
      </c>
      <c r="W436" s="99">
        <v>2.9078225596093406</v>
      </c>
      <c r="X436" s="99">
        <v>2.9721734386355734</v>
      </c>
      <c r="Y436" s="99">
        <v>2.3464287595547617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9.1209344681620177</v>
      </c>
      <c r="D437" s="99">
        <v>9.093037997526114</v>
      </c>
      <c r="E437" s="99">
        <v>9.0683636407177524</v>
      </c>
      <c r="F437" s="99">
        <v>9.1661531116490984</v>
      </c>
      <c r="G437" s="99">
        <v>8.4036510927474666</v>
      </c>
      <c r="H437" s="99">
        <v>8.6240145913765076</v>
      </c>
      <c r="I437" s="99">
        <v>8.4566829599334863</v>
      </c>
      <c r="J437" s="99">
        <v>8.8847518886944759</v>
      </c>
      <c r="K437" s="99">
        <v>9.4701393965776468</v>
      </c>
      <c r="L437" s="99">
        <v>9.0907515118804358</v>
      </c>
      <c r="M437" s="99">
        <v>8.9646049298898127</v>
      </c>
      <c r="N437" s="99">
        <v>8.9209190329381212</v>
      </c>
      <c r="O437" s="99">
        <v>8.9836639223374863</v>
      </c>
      <c r="P437" s="99">
        <v>9.1320026566819088</v>
      </c>
      <c r="Q437" s="99">
        <v>9.2969363776483807</v>
      </c>
      <c r="R437" s="99">
        <v>9.3887755219943543</v>
      </c>
      <c r="S437" s="99">
        <v>9.3354768166228546</v>
      </c>
      <c r="T437" s="99">
        <v>9.1417296577091065</v>
      </c>
      <c r="U437" s="99">
        <v>9.3435901220412045</v>
      </c>
      <c r="V437" s="99">
        <v>9.4824097325607131</v>
      </c>
      <c r="W437" s="99">
        <v>9.6520462620902503</v>
      </c>
      <c r="X437" s="99">
        <v>9.8490857443281694</v>
      </c>
      <c r="Y437" s="99">
        <v>10.03744045861067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6.9222001104570809</v>
      </c>
      <c r="D438" s="123">
        <v>7.6445212722526552</v>
      </c>
      <c r="E438" s="123">
        <v>7.3518684677989317</v>
      </c>
      <c r="F438" s="123">
        <v>7.7375232196613366</v>
      </c>
      <c r="G438" s="123">
        <v>7.4629451727402758</v>
      </c>
      <c r="H438" s="123">
        <v>7.4567970931943552</v>
      </c>
      <c r="I438" s="123">
        <v>6.9673284853137361</v>
      </c>
      <c r="J438" s="123">
        <v>6.8074913910481936</v>
      </c>
      <c r="K438" s="123">
        <v>7.1686234393498207</v>
      </c>
      <c r="L438" s="123">
        <v>6.6661254278349658</v>
      </c>
      <c r="M438" s="123">
        <v>6.2308093879472599</v>
      </c>
      <c r="N438" s="123">
        <v>6.3011457538183633</v>
      </c>
      <c r="O438" s="123">
        <v>6.5438581486553895</v>
      </c>
      <c r="P438" s="123">
        <v>6.5923969779113039</v>
      </c>
      <c r="Q438" s="123">
        <v>6.5421888266893617</v>
      </c>
      <c r="R438" s="123">
        <v>6.872280129636505</v>
      </c>
      <c r="S438" s="123">
        <v>6.662732823151126</v>
      </c>
      <c r="T438" s="123">
        <v>6.4947006822730593</v>
      </c>
      <c r="U438" s="123">
        <v>6.5511397034768084</v>
      </c>
      <c r="V438" s="123">
        <v>7.3068150273973336</v>
      </c>
      <c r="W438" s="123">
        <v>6.9546234724849194</v>
      </c>
      <c r="X438" s="123">
        <v>7.0686183620189773</v>
      </c>
      <c r="Y438" s="123">
        <v>5.8317687949716017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7.8791518110091623</v>
      </c>
      <c r="D439" s="99">
        <v>7.1941283408724646</v>
      </c>
      <c r="E439" s="99">
        <v>7.4383176819730839</v>
      </c>
      <c r="F439" s="99">
        <v>7.4360044739429574</v>
      </c>
      <c r="G439" s="99">
        <v>8.1877433192690532</v>
      </c>
      <c r="H439" s="99">
        <v>9.8118847980548409</v>
      </c>
      <c r="I439" s="99">
        <v>9.1799647740097754</v>
      </c>
      <c r="J439" s="99">
        <v>8.5850160662571913</v>
      </c>
      <c r="K439" s="99">
        <v>9.6641362353247153</v>
      </c>
      <c r="L439" s="99">
        <v>8.8826969845540678</v>
      </c>
      <c r="M439" s="99">
        <v>7.8835300504739401</v>
      </c>
      <c r="N439" s="99">
        <v>7.950856254925343</v>
      </c>
      <c r="O439" s="99">
        <v>8.9254110807890452</v>
      </c>
      <c r="P439" s="99">
        <v>7.8696985780683208</v>
      </c>
      <c r="Q439" s="99">
        <v>7.8747921428470882</v>
      </c>
      <c r="R439" s="99">
        <v>9.8710801270928084</v>
      </c>
      <c r="S439" s="99">
        <v>8.83790776765602</v>
      </c>
      <c r="T439" s="99">
        <v>8.8382907691719979</v>
      </c>
      <c r="U439" s="99">
        <v>9.9099154606068858</v>
      </c>
      <c r="V439" s="99">
        <v>9.7531142808273668</v>
      </c>
      <c r="W439" s="99">
        <v>9.3897563871163285</v>
      </c>
      <c r="X439" s="99">
        <v>9.1888027825518908</v>
      </c>
      <c r="Y439" s="99">
        <v>9.0654080779024628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6.9154252311611364</v>
      </c>
      <c r="D440" s="110">
        <v>7.6518506934305268</v>
      </c>
      <c r="E440" s="110">
        <v>7.350256768612847</v>
      </c>
      <c r="F440" s="110">
        <v>7.7428914297179965</v>
      </c>
      <c r="G440" s="110">
        <v>7.4502442003195819</v>
      </c>
      <c r="H440" s="110">
        <v>7.4199283080383909</v>
      </c>
      <c r="I440" s="110">
        <v>6.9388533068523319</v>
      </c>
      <c r="J440" s="110">
        <v>6.7894904178062463</v>
      </c>
      <c r="K440" s="110">
        <v>7.1486697702730408</v>
      </c>
      <c r="L440" s="110">
        <v>6.6500485476095044</v>
      </c>
      <c r="M440" s="110">
        <v>6.220090220182362</v>
      </c>
      <c r="N440" s="110">
        <v>6.2876172000370261</v>
      </c>
      <c r="O440" s="110">
        <v>6.522443831311616</v>
      </c>
      <c r="P440" s="110">
        <v>6.5742870427592806</v>
      </c>
      <c r="Q440" s="110">
        <v>6.5171968784406005</v>
      </c>
      <c r="R440" s="110">
        <v>6.7830095845620768</v>
      </c>
      <c r="S440" s="110">
        <v>6.6151978088663945</v>
      </c>
      <c r="T440" s="110">
        <v>6.4500004858235807</v>
      </c>
      <c r="U440" s="110">
        <v>6.5025409472070104</v>
      </c>
      <c r="V440" s="110">
        <v>7.2792471625688568</v>
      </c>
      <c r="W440" s="110">
        <v>6.904834509546359</v>
      </c>
      <c r="X440" s="110">
        <v>7.0130081436955001</v>
      </c>
      <c r="Y440" s="110">
        <v>5.7205100655057297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63.902160639802233</v>
      </c>
      <c r="D442" s="118">
        <f t="shared" si="232"/>
        <v>57.581037154787765</v>
      </c>
      <c r="E442" s="118">
        <f t="shared" si="232"/>
        <v>66.747691890442496</v>
      </c>
      <c r="F442" s="118">
        <f t="shared" si="232"/>
        <v>61.740388238588281</v>
      </c>
      <c r="G442" s="118">
        <f t="shared" si="232"/>
        <v>72.397546751754348</v>
      </c>
      <c r="H442" s="118">
        <f t="shared" si="232"/>
        <v>83.629976097006292</v>
      </c>
      <c r="I442" s="118">
        <f t="shared" si="232"/>
        <v>74.282938920962167</v>
      </c>
      <c r="J442" s="118">
        <f t="shared" si="232"/>
        <v>66.353949138550021</v>
      </c>
      <c r="K442" s="118">
        <f t="shared" si="232"/>
        <v>71.266879575526744</v>
      </c>
      <c r="L442" s="118">
        <f t="shared" si="232"/>
        <v>66.896956021738021</v>
      </c>
      <c r="M442" s="118">
        <f t="shared" si="232"/>
        <v>77.921193578173586</v>
      </c>
      <c r="N442" s="118">
        <f t="shared" si="232"/>
        <v>80.356472421131414</v>
      </c>
      <c r="O442" s="118">
        <f t="shared" si="232"/>
        <v>52.8333369909558</v>
      </c>
      <c r="P442" s="118">
        <f t="shared" si="232"/>
        <v>49.661208452403201</v>
      </c>
      <c r="Q442" s="118">
        <f t="shared" si="232"/>
        <v>63.895450320992033</v>
      </c>
      <c r="R442" s="118">
        <f t="shared" ref="R442:V442" si="233">R443+R446+R448+R457</f>
        <v>61.958798459954508</v>
      </c>
      <c r="S442" s="118">
        <f t="shared" si="233"/>
        <v>63.473781482879396</v>
      </c>
      <c r="T442" s="118">
        <f t="shared" si="233"/>
        <v>52.380185171714196</v>
      </c>
      <c r="U442" s="118">
        <f t="shared" si="233"/>
        <v>54.203055920407515</v>
      </c>
      <c r="V442" s="118">
        <f t="shared" si="233"/>
        <v>57.33371968671068</v>
      </c>
      <c r="W442" s="118">
        <f t="shared" ref="W442:Y442" si="234">W443+W446+W448+W457</f>
        <v>59.811546810274358</v>
      </c>
      <c r="X442" s="118">
        <f t="shared" si="234"/>
        <v>58.569027871227476</v>
      </c>
      <c r="Y442" s="118">
        <f t="shared" si="234"/>
        <v>68.096744922029117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43.820594059871162</v>
      </c>
      <c r="D443" s="123">
        <f t="shared" si="235"/>
        <v>38.492028874268406</v>
      </c>
      <c r="E443" s="123">
        <f t="shared" si="235"/>
        <v>44.679644927999995</v>
      </c>
      <c r="F443" s="123">
        <f t="shared" si="235"/>
        <v>42.239415460875733</v>
      </c>
      <c r="G443" s="123">
        <f t="shared" si="235"/>
        <v>50.118647050576406</v>
      </c>
      <c r="H443" s="123">
        <f t="shared" si="235"/>
        <v>59.793217830853003</v>
      </c>
      <c r="I443" s="123">
        <f t="shared" si="235"/>
        <v>54.039993207326049</v>
      </c>
      <c r="J443" s="123">
        <f t="shared" si="235"/>
        <v>49.117341398512536</v>
      </c>
      <c r="K443" s="123">
        <f t="shared" si="235"/>
        <v>49.100679275974016</v>
      </c>
      <c r="L443" s="123">
        <f t="shared" si="235"/>
        <v>43.471241411697612</v>
      </c>
      <c r="M443" s="123">
        <f t="shared" si="235"/>
        <v>55.155381958830638</v>
      </c>
      <c r="N443" s="123">
        <f t="shared" si="235"/>
        <v>46.639319980696349</v>
      </c>
      <c r="O443" s="123">
        <f t="shared" si="235"/>
        <v>31.638353650889947</v>
      </c>
      <c r="P443" s="123">
        <f t="shared" si="235"/>
        <v>29.348122299819689</v>
      </c>
      <c r="Q443" s="123">
        <f t="shared" si="235"/>
        <v>41.268721554757448</v>
      </c>
      <c r="R443" s="123">
        <f t="shared" ref="R443:V443" si="236">SUM(R444:R445)</f>
        <v>35.448721548975072</v>
      </c>
      <c r="S443" s="123">
        <f t="shared" si="236"/>
        <v>35.289347386833974</v>
      </c>
      <c r="T443" s="123">
        <f t="shared" si="236"/>
        <v>29.278322995025196</v>
      </c>
      <c r="U443" s="123">
        <f t="shared" si="236"/>
        <v>30.793535864969076</v>
      </c>
      <c r="V443" s="123">
        <f t="shared" si="236"/>
        <v>32.188440537524521</v>
      </c>
      <c r="W443" s="123">
        <f t="shared" ref="W443:Y443" si="237">SUM(W444:W445)</f>
        <v>35.036712711503668</v>
      </c>
      <c r="X443" s="123">
        <f t="shared" si="237"/>
        <v>31.979278432639671</v>
      </c>
      <c r="Y443" s="123">
        <f t="shared" si="237"/>
        <v>24.370528728552948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42.826688330195012</v>
      </c>
      <c r="D444" s="99">
        <v>37.593643460691212</v>
      </c>
      <c r="E444" s="99">
        <v>43.695616987973395</v>
      </c>
      <c r="F444" s="99">
        <v>41.250026851592068</v>
      </c>
      <c r="G444" s="99">
        <v>48.960966124847253</v>
      </c>
      <c r="H444" s="99">
        <v>58.446522040367192</v>
      </c>
      <c r="I444" s="99">
        <v>52.897368615142788</v>
      </c>
      <c r="J444" s="99">
        <v>48.076238826383438</v>
      </c>
      <c r="K444" s="99">
        <v>48.010787099894578</v>
      </c>
      <c r="L444" s="99">
        <v>42.559154636258612</v>
      </c>
      <c r="M444" s="99">
        <v>54.001460762902745</v>
      </c>
      <c r="N444" s="99">
        <v>45.769528411834528</v>
      </c>
      <c r="O444" s="99">
        <v>30.992092273280296</v>
      </c>
      <c r="P444" s="99">
        <v>28.731683924234087</v>
      </c>
      <c r="Q444" s="99">
        <v>40.449122157241227</v>
      </c>
      <c r="R444" s="99">
        <v>34.748838064004914</v>
      </c>
      <c r="S444" s="99">
        <v>34.596018577558354</v>
      </c>
      <c r="T444" s="99">
        <v>28.705345163278952</v>
      </c>
      <c r="U444" s="99">
        <v>30.192676109323962</v>
      </c>
      <c r="V444" s="99">
        <v>31.561592553406303</v>
      </c>
      <c r="W444" s="99">
        <v>34.355062381984453</v>
      </c>
      <c r="X444" s="99">
        <v>31.357119371783607</v>
      </c>
      <c r="Y444" s="99">
        <v>23.895921518380003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0.99390572967614776</v>
      </c>
      <c r="D445" s="99">
        <v>0.8983854135771967</v>
      </c>
      <c r="E445" s="99">
        <v>0.98402794002660254</v>
      </c>
      <c r="F445" s="99">
        <v>0.9893886092836639</v>
      </c>
      <c r="G445" s="99">
        <v>1.1576809257291532</v>
      </c>
      <c r="H445" s="99">
        <v>1.346695790485809</v>
      </c>
      <c r="I445" s="99">
        <v>1.1426245921832572</v>
      </c>
      <c r="J445" s="99">
        <v>1.0411025721290976</v>
      </c>
      <c r="K445" s="99">
        <v>1.0898921760794349</v>
      </c>
      <c r="L445" s="99">
        <v>0.91208677543899919</v>
      </c>
      <c r="M445" s="99">
        <v>1.1539211959278897</v>
      </c>
      <c r="N445" s="99">
        <v>0.86979156886182196</v>
      </c>
      <c r="O445" s="99">
        <v>0.64626137760965185</v>
      </c>
      <c r="P445" s="99">
        <v>0.61643837558560166</v>
      </c>
      <c r="Q445" s="99">
        <v>0.81959939751622035</v>
      </c>
      <c r="R445" s="99">
        <v>0.69988348497015762</v>
      </c>
      <c r="S445" s="99">
        <v>0.69332880927561769</v>
      </c>
      <c r="T445" s="99">
        <v>0.57297783174624284</v>
      </c>
      <c r="U445" s="99">
        <v>0.60085975564511374</v>
      </c>
      <c r="V445" s="99">
        <v>0.62684798411821763</v>
      </c>
      <c r="W445" s="99">
        <v>0.68165032951921389</v>
      </c>
      <c r="X445" s="99">
        <v>0.62215906085606276</v>
      </c>
      <c r="Y445" s="99">
        <v>0.47460721017294394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3.5489635638355725</v>
      </c>
      <c r="D446" s="123">
        <f t="shared" si="238"/>
        <v>2.1475382238092831</v>
      </c>
      <c r="E446" s="123">
        <f t="shared" si="238"/>
        <v>5.4922936226488712</v>
      </c>
      <c r="F446" s="123">
        <f t="shared" si="238"/>
        <v>2.4796130685506039</v>
      </c>
      <c r="G446" s="123">
        <f t="shared" si="238"/>
        <v>5.9204818748628707</v>
      </c>
      <c r="H446" s="123">
        <f t="shared" si="238"/>
        <v>7.3328220089721103</v>
      </c>
      <c r="I446" s="123">
        <f t="shared" si="238"/>
        <v>4.3098384144042026</v>
      </c>
      <c r="J446" s="123">
        <f t="shared" si="238"/>
        <v>0.94343213017596939</v>
      </c>
      <c r="K446" s="123">
        <f t="shared" si="238"/>
        <v>4.7679031864790389</v>
      </c>
      <c r="L446" s="123">
        <f t="shared" si="238"/>
        <v>6.882509412524505</v>
      </c>
      <c r="M446" s="123">
        <f t="shared" si="238"/>
        <v>6.7690655574549554</v>
      </c>
      <c r="N446" s="123">
        <f t="shared" si="238"/>
        <v>18.141743092138295</v>
      </c>
      <c r="O446" s="123">
        <f t="shared" si="238"/>
        <v>5.0913763642727679</v>
      </c>
      <c r="P446" s="123">
        <f t="shared" si="238"/>
        <v>4.0273946539808936</v>
      </c>
      <c r="Q446" s="123">
        <f t="shared" si="238"/>
        <v>6.2085780836445119</v>
      </c>
      <c r="R446" s="123">
        <f t="shared" si="238"/>
        <v>9.4458610956951397</v>
      </c>
      <c r="S446" s="123">
        <f t="shared" si="238"/>
        <v>11.11762318897819</v>
      </c>
      <c r="T446" s="123">
        <f t="shared" si="238"/>
        <v>6.5200052399191453</v>
      </c>
      <c r="U446" s="123">
        <f t="shared" si="238"/>
        <v>6.6573785104745129</v>
      </c>
      <c r="V446" s="123">
        <f t="shared" si="238"/>
        <v>7.5876843656976627</v>
      </c>
      <c r="W446" s="123">
        <f t="shared" si="238"/>
        <v>6.8049603480850012</v>
      </c>
      <c r="X446" s="123">
        <f t="shared" si="238"/>
        <v>8.1992817251023098</v>
      </c>
      <c r="Y446" s="123">
        <f t="shared" si="238"/>
        <v>26.657237676191478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3.5489635638355725</v>
      </c>
      <c r="D447" s="99">
        <f>RES_hhdet_in_tess!D67</f>
        <v>2.1475382238092831</v>
      </c>
      <c r="E447" s="99">
        <f>RES_hhdet_in_tess!E67</f>
        <v>5.4922936226488712</v>
      </c>
      <c r="F447" s="99">
        <f>RES_hhdet_in_tess!F67</f>
        <v>2.4796130685506039</v>
      </c>
      <c r="G447" s="99">
        <f>RES_hhdet_in_tess!G67</f>
        <v>5.9204818748628707</v>
      </c>
      <c r="H447" s="99">
        <f>RES_hhdet_in_tess!H67</f>
        <v>7.3328220089721103</v>
      </c>
      <c r="I447" s="99">
        <f>RES_hhdet_in_tess!I67</f>
        <v>4.3098384144042026</v>
      </c>
      <c r="J447" s="99">
        <f>RES_hhdet_in_tess!J67</f>
        <v>0.94343213017596939</v>
      </c>
      <c r="K447" s="99">
        <f>RES_hhdet_in_tess!K67</f>
        <v>4.7679031864790389</v>
      </c>
      <c r="L447" s="99">
        <f>RES_hhdet_in_tess!L67</f>
        <v>6.882509412524505</v>
      </c>
      <c r="M447" s="99">
        <f>RES_hhdet_in_tess!M67</f>
        <v>6.7690655574549554</v>
      </c>
      <c r="N447" s="99">
        <f>RES_hhdet_in_tess!N67</f>
        <v>18.141743092138295</v>
      </c>
      <c r="O447" s="99">
        <f>RES_hhdet_in_tess!O67</f>
        <v>5.0913763642727679</v>
      </c>
      <c r="P447" s="99">
        <f>RES_hhdet_in_tess!P67</f>
        <v>4.0273946539808936</v>
      </c>
      <c r="Q447" s="99">
        <f>RES_hhdet_in_tess!Q67</f>
        <v>6.2085780836445119</v>
      </c>
      <c r="R447" s="99">
        <f>RES_hhdet_in_tess!R67</f>
        <v>9.4458610956951397</v>
      </c>
      <c r="S447" s="99">
        <f>RES_hhdet_in_tess!S67</f>
        <v>11.11762318897819</v>
      </c>
      <c r="T447" s="99">
        <f>RES_hhdet_in_tess!T67</f>
        <v>6.5200052399191453</v>
      </c>
      <c r="U447" s="99">
        <f>RES_hhdet_in_tess!U67</f>
        <v>6.6573785104745129</v>
      </c>
      <c r="V447" s="99">
        <f>RES_hhdet_in_tess!V67</f>
        <v>7.5876843656976627</v>
      </c>
      <c r="W447" s="99">
        <f>RES_hhdet_in_tess!W67</f>
        <v>6.8049603480850012</v>
      </c>
      <c r="X447" s="99">
        <f>RES_hhdet_in_tess!X67</f>
        <v>8.1992817251023098</v>
      </c>
      <c r="Y447" s="99">
        <f>RES_hhdet_in_tess!Y67</f>
        <v>26.657237676191478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11.348619212244405</v>
      </c>
      <c r="D448" s="123">
        <v>11.21519951823832</v>
      </c>
      <c r="E448" s="123">
        <v>11.062561546470766</v>
      </c>
      <c r="F448" s="123">
        <v>11.205763926788221</v>
      </c>
      <c r="G448" s="123">
        <v>10.740798900493187</v>
      </c>
      <c r="H448" s="123">
        <v>10.881311029929815</v>
      </c>
      <c r="I448" s="123">
        <v>10.664246116515448</v>
      </c>
      <c r="J448" s="123">
        <v>11.128748514638641</v>
      </c>
      <c r="K448" s="123">
        <v>11.944066070724963</v>
      </c>
      <c r="L448" s="123">
        <v>11.456403872266593</v>
      </c>
      <c r="M448" s="123">
        <v>11.222350006098319</v>
      </c>
      <c r="N448" s="123">
        <v>10.72433339074297</v>
      </c>
      <c r="O448" s="123">
        <v>11.031717141838234</v>
      </c>
      <c r="P448" s="123">
        <v>11.133723553135976</v>
      </c>
      <c r="Q448" s="123">
        <v>11.250809969363365</v>
      </c>
      <c r="R448" s="123">
        <v>11.575768841239842</v>
      </c>
      <c r="S448" s="123">
        <v>11.620477772901818</v>
      </c>
      <c r="T448" s="123">
        <v>11.156403390896614</v>
      </c>
      <c r="U448" s="123">
        <v>11.165172647437505</v>
      </c>
      <c r="V448" s="123">
        <v>11.213301362228725</v>
      </c>
      <c r="W448" s="123">
        <v>11.881267003127462</v>
      </c>
      <c r="X448" s="123">
        <v>12.160296325484861</v>
      </c>
      <c r="Y448" s="123">
        <v>11.919524229189429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9.939436813000281</v>
      </c>
      <c r="D449" s="99">
        <v>8.361830945282076</v>
      </c>
      <c r="E449" s="99">
        <v>8.6577809831882426</v>
      </c>
      <c r="F449" s="99">
        <v>8.5746471629077821</v>
      </c>
      <c r="G449" s="99">
        <v>9.4017232310267698</v>
      </c>
      <c r="H449" s="99">
        <v>11.291750446133115</v>
      </c>
      <c r="I449" s="99">
        <v>10.682152527209569</v>
      </c>
      <c r="J449" s="99">
        <v>10.799786970187338</v>
      </c>
      <c r="K449" s="99">
        <v>12.745030113024558</v>
      </c>
      <c r="L449" s="99">
        <v>11.568443781235917</v>
      </c>
      <c r="M449" s="99">
        <v>10.819412813617751</v>
      </c>
      <c r="N449" s="99">
        <v>10.457967514021716</v>
      </c>
      <c r="O449" s="99">
        <v>11.458163916117806</v>
      </c>
      <c r="P449" s="99">
        <v>10.702546439740466</v>
      </c>
      <c r="Q449" s="99">
        <v>11.552123541477313</v>
      </c>
      <c r="R449" s="99">
        <v>10.553015522881198</v>
      </c>
      <c r="S449" s="99">
        <v>12.001295221327377</v>
      </c>
      <c r="T449" s="99">
        <v>11.512070154417728</v>
      </c>
      <c r="U449" s="99">
        <v>11.220948886640487</v>
      </c>
      <c r="V449" s="99">
        <v>11.35228426162341</v>
      </c>
      <c r="W449" s="99">
        <v>11.603113146603938</v>
      </c>
      <c r="X449" s="99">
        <v>11.937681072765544</v>
      </c>
      <c r="Y449" s="99">
        <v>12.31539354406102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8.3594856261818578</v>
      </c>
      <c r="E450" s="99">
        <v>8.6582881674350052</v>
      </c>
      <c r="F450" s="99">
        <v>8.5736199018088293</v>
      </c>
      <c r="G450" s="99">
        <v>9.4016225630960104</v>
      </c>
      <c r="H450" s="99">
        <v>11.292945887930891</v>
      </c>
      <c r="I450" s="99">
        <v>10.683540152613938</v>
      </c>
      <c r="J450" s="99">
        <v>10.802071882240561</v>
      </c>
      <c r="K450" s="99">
        <v>12.748444094641338</v>
      </c>
      <c r="L450" s="99">
        <v>11.570754587391487</v>
      </c>
      <c r="M450" s="99">
        <v>10.820336593625919</v>
      </c>
      <c r="N450" s="99">
        <v>10.459651693691846</v>
      </c>
      <c r="O450" s="99">
        <v>11.458305589630069</v>
      </c>
      <c r="P450" s="99">
        <v>10.695705926615011</v>
      </c>
      <c r="Q450" s="99">
        <v>11.555321981705157</v>
      </c>
      <c r="R450" s="99">
        <v>0</v>
      </c>
      <c r="S450" s="99">
        <v>12.007270562714472</v>
      </c>
      <c r="T450" s="99">
        <v>11.525557687062582</v>
      </c>
      <c r="U450" s="99">
        <v>11.234417855930188</v>
      </c>
      <c r="V450" s="99">
        <v>11.368478378923632</v>
      </c>
      <c r="W450" s="99">
        <v>11.610217179088815</v>
      </c>
      <c r="X450" s="99">
        <v>11.951459655221138</v>
      </c>
      <c r="Y450" s="99">
        <v>12.340818983780641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0.83124493721461079</v>
      </c>
      <c r="E451" s="102">
        <v>1.3239790897453447</v>
      </c>
      <c r="F451" s="102">
        <v>1.0274352718090385</v>
      </c>
      <c r="G451" s="102">
        <v>2.0949058517070864</v>
      </c>
      <c r="H451" s="102">
        <v>2.3257529296740453</v>
      </c>
      <c r="I451" s="102">
        <v>2.207800572372741</v>
      </c>
      <c r="J451" s="102">
        <v>2.178880293796909</v>
      </c>
      <c r="K451" s="102">
        <v>2.6539173771461373</v>
      </c>
      <c r="L451" s="102">
        <v>2.3903747775444706</v>
      </c>
      <c r="M451" s="102">
        <v>2.1622178151348095</v>
      </c>
      <c r="N451" s="102">
        <v>1.7440788507604212</v>
      </c>
      <c r="O451" s="102">
        <v>2.1297653655068882</v>
      </c>
      <c r="P451" s="102">
        <v>1.9095766866121053</v>
      </c>
      <c r="Q451" s="102">
        <v>2.0137136476401851</v>
      </c>
      <c r="R451" s="102">
        <v>0</v>
      </c>
      <c r="S451" s="102">
        <v>2.3645373877366378</v>
      </c>
      <c r="T451" s="102">
        <v>2.0866465456554222</v>
      </c>
      <c r="U451" s="102">
        <v>1.8373670976762853</v>
      </c>
      <c r="V451" s="102">
        <v>1.7563462233655278</v>
      </c>
      <c r="W451" s="102">
        <v>2.1602973632273588</v>
      </c>
      <c r="X451" s="102">
        <v>2.2731448209828877</v>
      </c>
      <c r="Y451" s="102">
        <v>2.0199528212352904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7.5282406889672471</v>
      </c>
      <c r="E452" s="105">
        <v>7.3343090776896602</v>
      </c>
      <c r="F452" s="105">
        <v>7.5461846299997903</v>
      </c>
      <c r="G452" s="105">
        <v>7.3067167113889244</v>
      </c>
      <c r="H452" s="105">
        <v>8.9671929582568453</v>
      </c>
      <c r="I452" s="105">
        <v>8.4757395802411963</v>
      </c>
      <c r="J452" s="105">
        <v>8.6231915884436532</v>
      </c>
      <c r="K452" s="105">
        <v>10.094526717495203</v>
      </c>
      <c r="L452" s="105">
        <v>9.1803798098470164</v>
      </c>
      <c r="M452" s="105">
        <v>8.6581187784911098</v>
      </c>
      <c r="N452" s="105">
        <v>8.7155728429314241</v>
      </c>
      <c r="O452" s="105">
        <v>9.3285402241231807</v>
      </c>
      <c r="P452" s="105">
        <v>8.7861292400029036</v>
      </c>
      <c r="Q452" s="105">
        <v>9.5416083340649731</v>
      </c>
      <c r="R452" s="105">
        <v>0</v>
      </c>
      <c r="S452" s="105">
        <v>9.6427331749778329</v>
      </c>
      <c r="T452" s="105">
        <v>9.4389111414071607</v>
      </c>
      <c r="U452" s="105">
        <v>9.3970507582539025</v>
      </c>
      <c r="V452" s="105">
        <v>9.6121321555581059</v>
      </c>
      <c r="W452" s="105">
        <v>9.4499198158614561</v>
      </c>
      <c r="X452" s="105">
        <v>9.6783148342382539</v>
      </c>
      <c r="Y452" s="105">
        <v>10.32086616254535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11.382182990503413</v>
      </c>
      <c r="D453" s="102">
        <v>11.422236398733185</v>
      </c>
      <c r="E453" s="102">
        <v>11.289352054963718</v>
      </c>
      <c r="F453" s="102">
        <v>11.477674218126284</v>
      </c>
      <c r="G453" s="102">
        <v>10.880232770492913</v>
      </c>
      <c r="H453" s="102">
        <v>10.842860670957432</v>
      </c>
      <c r="I453" s="102">
        <v>10.655168758109648</v>
      </c>
      <c r="J453" s="102">
        <v>11.134494696503225</v>
      </c>
      <c r="K453" s="102">
        <v>11.898916097915356</v>
      </c>
      <c r="L453" s="102">
        <v>11.447808924215291</v>
      </c>
      <c r="M453" s="102">
        <v>11.23507599193551</v>
      </c>
      <c r="N453" s="102">
        <v>10.74298518175495</v>
      </c>
      <c r="O453" s="102">
        <v>11.031835227333126</v>
      </c>
      <c r="P453" s="102">
        <v>11.157021395598505</v>
      </c>
      <c r="Q453" s="102">
        <v>11.199129947789533</v>
      </c>
      <c r="R453" s="102">
        <v>11.597409210935798</v>
      </c>
      <c r="S453" s="102">
        <v>11.546749676132412</v>
      </c>
      <c r="T453" s="102">
        <v>11.081693129371262</v>
      </c>
      <c r="U453" s="102">
        <v>11.149834838047976</v>
      </c>
      <c r="V453" s="102">
        <v>11.215927272734541</v>
      </c>
      <c r="W453" s="102">
        <v>11.904014248779623</v>
      </c>
      <c r="X453" s="102">
        <v>0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11.385071853116713</v>
      </c>
      <c r="D454" s="105">
        <v>11.419958245251408</v>
      </c>
      <c r="E454" s="105">
        <v>11.289510269243976</v>
      </c>
      <c r="F454" s="105">
        <v>11.472139876254898</v>
      </c>
      <c r="G454" s="105">
        <v>10.876757477394655</v>
      </c>
      <c r="H454" s="105">
        <v>10.84199836773942</v>
      </c>
      <c r="I454" s="105">
        <v>10.663066421981664</v>
      </c>
      <c r="J454" s="105">
        <v>11.150651790748643</v>
      </c>
      <c r="K454" s="105">
        <v>11.911248026738567</v>
      </c>
      <c r="L454" s="105">
        <v>11.454938845653075</v>
      </c>
      <c r="M454" s="105">
        <v>11.232246557947889</v>
      </c>
      <c r="N454" s="105">
        <v>10.72738431271074</v>
      </c>
      <c r="O454" s="105">
        <v>11.008193380065068</v>
      </c>
      <c r="P454" s="105">
        <v>11.14451685542616</v>
      </c>
      <c r="Q454" s="105">
        <v>11.239536816069167</v>
      </c>
      <c r="R454" s="105">
        <v>11.652620405718203</v>
      </c>
      <c r="S454" s="105">
        <v>11.599519182199295</v>
      </c>
      <c r="T454" s="105">
        <v>11.142093792364639</v>
      </c>
      <c r="U454" s="105">
        <v>11.16879647110347</v>
      </c>
      <c r="V454" s="105">
        <v>11.20562704551282</v>
      </c>
      <c r="W454" s="105">
        <v>11.889225064285824</v>
      </c>
      <c r="X454" s="105">
        <v>12.17064550702074</v>
      </c>
      <c r="Y454" s="105">
        <v>11.89591584043405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2.2641373849546964</v>
      </c>
      <c r="D455" s="99">
        <v>2.3269202477252935</v>
      </c>
      <c r="E455" s="99">
        <v>2.22114662852622</v>
      </c>
      <c r="F455" s="99">
        <v>2.3059867646057985</v>
      </c>
      <c r="G455" s="99">
        <v>2.4731063846471875</v>
      </c>
      <c r="H455" s="99">
        <v>2.2179837763629076</v>
      </c>
      <c r="I455" s="99">
        <v>2.2063834620481795</v>
      </c>
      <c r="J455" s="99">
        <v>2.2658999020541679</v>
      </c>
      <c r="K455" s="99">
        <v>2.4411086301609224</v>
      </c>
      <c r="L455" s="99">
        <v>2.3641873337726391</v>
      </c>
      <c r="M455" s="99">
        <v>2.2676416280580773</v>
      </c>
      <c r="N455" s="99">
        <v>1.8064652797726184</v>
      </c>
      <c r="O455" s="99">
        <v>2.0245294577275827</v>
      </c>
      <c r="P455" s="99">
        <v>2.0125141987442516</v>
      </c>
      <c r="Q455" s="99">
        <v>1.9426004384207864</v>
      </c>
      <c r="R455" s="99">
        <v>2.2638448837238467</v>
      </c>
      <c r="S455" s="99">
        <v>2.264042365576441</v>
      </c>
      <c r="T455" s="99">
        <v>2.0003641346555301</v>
      </c>
      <c r="U455" s="99">
        <v>1.8252063490622634</v>
      </c>
      <c r="V455" s="99">
        <v>1.7232173129521078</v>
      </c>
      <c r="W455" s="99">
        <v>2.2371788021955745</v>
      </c>
      <c r="X455" s="99">
        <v>2.3215597626925701</v>
      </c>
      <c r="Y455" s="99">
        <v>1.8584753818233819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9.1209344681620177</v>
      </c>
      <c r="D456" s="99">
        <v>9.093037997526114</v>
      </c>
      <c r="E456" s="99">
        <v>9.0683636407177524</v>
      </c>
      <c r="F456" s="99">
        <v>9.1661531116490984</v>
      </c>
      <c r="G456" s="99">
        <v>8.4036510927474666</v>
      </c>
      <c r="H456" s="99">
        <v>8.6240145913765076</v>
      </c>
      <c r="I456" s="99">
        <v>8.4566829599334863</v>
      </c>
      <c r="J456" s="99">
        <v>8.8847518886944759</v>
      </c>
      <c r="K456" s="99">
        <v>9.4701393965776468</v>
      </c>
      <c r="L456" s="99">
        <v>9.0907515118804358</v>
      </c>
      <c r="M456" s="99">
        <v>8.9646049298898127</v>
      </c>
      <c r="N456" s="99">
        <v>8.9209190329381212</v>
      </c>
      <c r="O456" s="99">
        <v>8.9836639223374863</v>
      </c>
      <c r="P456" s="99">
        <v>9.1320026566819088</v>
      </c>
      <c r="Q456" s="99">
        <v>9.2969363776483807</v>
      </c>
      <c r="R456" s="99">
        <v>9.3887755219943543</v>
      </c>
      <c r="S456" s="99">
        <v>9.3354768166228546</v>
      </c>
      <c r="T456" s="99">
        <v>9.1417296577091065</v>
      </c>
      <c r="U456" s="99">
        <v>9.3435901220412045</v>
      </c>
      <c r="V456" s="99">
        <v>9.4824097325607131</v>
      </c>
      <c r="W456" s="99">
        <v>9.6520462620902503</v>
      </c>
      <c r="X456" s="99">
        <v>9.8490857443281694</v>
      </c>
      <c r="Y456" s="99">
        <v>10.03744045861067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5.1839838038510946</v>
      </c>
      <c r="D457" s="123">
        <v>5.7262705384717547</v>
      </c>
      <c r="E457" s="123">
        <v>5.5131917933228669</v>
      </c>
      <c r="F457" s="123">
        <v>5.815595782373717</v>
      </c>
      <c r="G457" s="123">
        <v>5.6176189258218923</v>
      </c>
      <c r="H457" s="123">
        <v>5.6226252272513673</v>
      </c>
      <c r="I457" s="123">
        <v>5.2688611827164644</v>
      </c>
      <c r="J457" s="123">
        <v>5.1644270952228819</v>
      </c>
      <c r="K457" s="123">
        <v>5.4542310423487255</v>
      </c>
      <c r="L457" s="123">
        <v>5.0868013252493158</v>
      </c>
      <c r="M457" s="123">
        <v>4.7743960557896648</v>
      </c>
      <c r="N457" s="123">
        <v>4.8510759575538023</v>
      </c>
      <c r="O457" s="123">
        <v>5.071889833954847</v>
      </c>
      <c r="P457" s="123">
        <v>5.1519679454666356</v>
      </c>
      <c r="Q457" s="123">
        <v>5.1673407132267091</v>
      </c>
      <c r="R457" s="123">
        <v>5.4884469740444572</v>
      </c>
      <c r="S457" s="123">
        <v>5.4463331341654069</v>
      </c>
      <c r="T457" s="123">
        <v>5.4254535458732418</v>
      </c>
      <c r="U457" s="123">
        <v>5.5869688975264236</v>
      </c>
      <c r="V457" s="123">
        <v>6.3442934212597741</v>
      </c>
      <c r="W457" s="123">
        <v>6.0886067475582211</v>
      </c>
      <c r="X457" s="123">
        <v>6.230171388000624</v>
      </c>
      <c r="Y457" s="123">
        <v>5.1494542880952592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4.6028199201638955</v>
      </c>
      <c r="D458" s="99">
        <v>4.2070746958130281</v>
      </c>
      <c r="E458" s="99">
        <v>4.3544554328529843</v>
      </c>
      <c r="F458" s="99">
        <v>4.3576804530311044</v>
      </c>
      <c r="G458" s="99">
        <v>4.8032603398594436</v>
      </c>
      <c r="H458" s="99">
        <v>5.7620904540547064</v>
      </c>
      <c r="I458" s="99">
        <v>5.3966460383648283</v>
      </c>
      <c r="J458" s="99">
        <v>5.0521811830407657</v>
      </c>
      <c r="K458" s="99">
        <v>5.6931858247560392</v>
      </c>
      <c r="L458" s="99">
        <v>5.2383113462094304</v>
      </c>
      <c r="M458" s="99">
        <v>4.6527719629597408</v>
      </c>
      <c r="N458" s="99">
        <v>4.6945873827423368</v>
      </c>
      <c r="O458" s="99">
        <v>5.27140950777346</v>
      </c>
      <c r="P458" s="99">
        <v>4.6513322290562309</v>
      </c>
      <c r="Q458" s="99">
        <v>4.6683282668006836</v>
      </c>
      <c r="R458" s="99">
        <v>5.8978154951989614</v>
      </c>
      <c r="S458" s="99">
        <v>5.3386701211149719</v>
      </c>
      <c r="T458" s="99">
        <v>5.4027159606930351</v>
      </c>
      <c r="U458" s="99">
        <v>6.1230301587953981</v>
      </c>
      <c r="V458" s="99">
        <v>6.071710634556716</v>
      </c>
      <c r="W458" s="99">
        <v>5.8665876934044245</v>
      </c>
      <c r="X458" s="99">
        <v>5.7448304729954272</v>
      </c>
      <c r="Y458" s="99">
        <v>5.668058704070992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5.1880982384258703</v>
      </c>
      <c r="D459" s="110">
        <v>5.750993009467015</v>
      </c>
      <c r="E459" s="110">
        <v>5.5347944703037726</v>
      </c>
      <c r="F459" s="110">
        <v>5.8415523633288746</v>
      </c>
      <c r="G459" s="110">
        <v>5.6318893071555083</v>
      </c>
      <c r="H459" s="110">
        <v>5.6204419058093977</v>
      </c>
      <c r="I459" s="110">
        <v>5.2672166753982745</v>
      </c>
      <c r="J459" s="110">
        <v>5.1655638083666657</v>
      </c>
      <c r="K459" s="110">
        <v>5.4523204031165156</v>
      </c>
      <c r="L459" s="110">
        <v>5.0857024171393803</v>
      </c>
      <c r="M459" s="110">
        <v>4.7751848818053722</v>
      </c>
      <c r="N459" s="110">
        <v>4.8523592518645797</v>
      </c>
      <c r="O459" s="110">
        <v>5.0700958038689183</v>
      </c>
      <c r="P459" s="110">
        <v>5.1590660970369973</v>
      </c>
      <c r="Q459" s="110">
        <v>5.1766993071048368</v>
      </c>
      <c r="R459" s="110">
        <v>5.4762605824709025</v>
      </c>
      <c r="S459" s="110">
        <v>5.4486859393391791</v>
      </c>
      <c r="T459" s="110">
        <v>5.4258872285936208</v>
      </c>
      <c r="U459" s="110">
        <v>5.5792125266145556</v>
      </c>
      <c r="V459" s="110">
        <v>6.3473652144624504</v>
      </c>
      <c r="W459" s="110">
        <v>6.0931461705985388</v>
      </c>
      <c r="X459" s="110">
        <v>6.2429013722337734</v>
      </c>
      <c r="Y459" s="110">
        <v>5.1316108419442212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17.343186278251274</v>
      </c>
      <c r="D461" s="118">
        <f t="shared" si="239"/>
        <v>15.219982564035185</v>
      </c>
      <c r="E461" s="118">
        <f t="shared" si="239"/>
        <v>17.54521859381131</v>
      </c>
      <c r="F461" s="118">
        <f t="shared" si="239"/>
        <v>16.432553296176479</v>
      </c>
      <c r="G461" s="118">
        <f t="shared" si="239"/>
        <v>19.274363615764909</v>
      </c>
      <c r="H461" s="118">
        <f t="shared" si="239"/>
        <v>22.735433070147241</v>
      </c>
      <c r="I461" s="118">
        <f t="shared" si="239"/>
        <v>20.311979045982852</v>
      </c>
      <c r="J461" s="118">
        <f t="shared" si="239"/>
        <v>18.202978902122247</v>
      </c>
      <c r="K461" s="118">
        <f t="shared" si="239"/>
        <v>17.906591877084008</v>
      </c>
      <c r="L461" s="118">
        <f t="shared" si="239"/>
        <v>15.590244553521645</v>
      </c>
      <c r="M461" s="118">
        <f t="shared" si="239"/>
        <v>19.193456119529994</v>
      </c>
      <c r="N461" s="118">
        <f t="shared" si="239"/>
        <v>15.633952167834426</v>
      </c>
      <c r="O461" s="118">
        <f t="shared" si="239"/>
        <v>10.068684263006157</v>
      </c>
      <c r="P461" s="118">
        <f t="shared" si="239"/>
        <v>8.7708876236800837</v>
      </c>
      <c r="Q461" s="118">
        <f t="shared" si="239"/>
        <v>11.763381001386856</v>
      </c>
      <c r="R461" s="118">
        <f t="shared" ref="R461:V461" si="240">R462+R465+R467+R476</f>
        <v>9.9376222373399035</v>
      </c>
      <c r="S461" s="118">
        <f t="shared" si="240"/>
        <v>9.7896421554757342</v>
      </c>
      <c r="T461" s="118">
        <f t="shared" si="240"/>
        <v>7.9913045672375702</v>
      </c>
      <c r="U461" s="118">
        <f t="shared" si="240"/>
        <v>8.2123164442930356</v>
      </c>
      <c r="V461" s="118">
        <f t="shared" si="240"/>
        <v>8.4498094551216791</v>
      </c>
      <c r="W461" s="118">
        <f t="shared" ref="W461:Y461" si="241">W462+W465+W467+W476</f>
        <v>9.1442587952294119</v>
      </c>
      <c r="X461" s="118">
        <f t="shared" si="241"/>
        <v>8.3462830226251317</v>
      </c>
      <c r="Y461" s="118">
        <f t="shared" si="241"/>
        <v>6.4278655875942201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17.240115411696891</v>
      </c>
      <c r="D462" s="123">
        <f t="shared" si="242"/>
        <v>14.989047858202364</v>
      </c>
      <c r="E462" s="123">
        <f t="shared" si="242"/>
        <v>17.246942758573365</v>
      </c>
      <c r="F462" s="123">
        <f t="shared" si="242"/>
        <v>16.120282750292301</v>
      </c>
      <c r="G462" s="123">
        <f t="shared" si="242"/>
        <v>18.935990077488903</v>
      </c>
      <c r="H462" s="123">
        <f t="shared" si="242"/>
        <v>22.363439174492953</v>
      </c>
      <c r="I462" s="123">
        <f t="shared" si="242"/>
        <v>20.015026245130642</v>
      </c>
      <c r="J462" s="123">
        <f t="shared" si="242"/>
        <v>17.970819258021436</v>
      </c>
      <c r="K462" s="123">
        <f t="shared" si="242"/>
        <v>17.70459544873847</v>
      </c>
      <c r="L462" s="123">
        <f t="shared" si="242"/>
        <v>15.460435328482751</v>
      </c>
      <c r="M462" s="123">
        <f t="shared" si="242"/>
        <v>19.09083611656369</v>
      </c>
      <c r="N462" s="123">
        <f t="shared" si="242"/>
        <v>15.521045747806122</v>
      </c>
      <c r="O462" s="123">
        <f t="shared" si="242"/>
        <v>9.9342518160948696</v>
      </c>
      <c r="P462" s="123">
        <f t="shared" si="242"/>
        <v>8.6515313717213331</v>
      </c>
      <c r="Q462" s="123">
        <f t="shared" si="242"/>
        <v>11.587377626683161</v>
      </c>
      <c r="R462" s="123">
        <f t="shared" ref="R462:V462" si="243">SUM(R463:R464)</f>
        <v>9.7142073222306706</v>
      </c>
      <c r="S462" s="123">
        <f t="shared" si="243"/>
        <v>9.4959025396260266</v>
      </c>
      <c r="T462" s="123">
        <f t="shared" si="243"/>
        <v>7.7642937394002365</v>
      </c>
      <c r="U462" s="123">
        <f t="shared" si="243"/>
        <v>8.0641055463740692</v>
      </c>
      <c r="V462" s="123">
        <f t="shared" si="243"/>
        <v>8.3343673590127008</v>
      </c>
      <c r="W462" s="123">
        <f t="shared" ref="W462:Y462" si="244">SUM(W463:W464)</f>
        <v>8.9952829937047181</v>
      </c>
      <c r="X462" s="123">
        <f t="shared" si="244"/>
        <v>8.1696590220253853</v>
      </c>
      <c r="Y462" s="123">
        <f t="shared" si="244"/>
        <v>6.2040511214157785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17.240115411696891</v>
      </c>
      <c r="D463" s="99">
        <v>14.989047858202364</v>
      </c>
      <c r="E463" s="99">
        <v>17.246942758573365</v>
      </c>
      <c r="F463" s="99">
        <v>16.120282750292301</v>
      </c>
      <c r="G463" s="99">
        <v>18.935990077488903</v>
      </c>
      <c r="H463" s="99">
        <v>22.363439174492953</v>
      </c>
      <c r="I463" s="99">
        <v>20.015026245130642</v>
      </c>
      <c r="J463" s="99">
        <v>17.970819258021436</v>
      </c>
      <c r="K463" s="99">
        <v>17.70459544873847</v>
      </c>
      <c r="L463" s="99">
        <v>15.460435328482751</v>
      </c>
      <c r="M463" s="99">
        <v>19.09083611656369</v>
      </c>
      <c r="N463" s="99">
        <v>15.521045747806122</v>
      </c>
      <c r="O463" s="99">
        <v>9.9342518160948696</v>
      </c>
      <c r="P463" s="99">
        <v>8.6515313717213331</v>
      </c>
      <c r="Q463" s="99">
        <v>11.587377626683161</v>
      </c>
      <c r="R463" s="99">
        <v>9.7142073222306706</v>
      </c>
      <c r="S463" s="99">
        <v>9.4959025396260266</v>
      </c>
      <c r="T463" s="99">
        <v>7.7642937394002365</v>
      </c>
      <c r="U463" s="99">
        <v>8.0641055463740692</v>
      </c>
      <c r="V463" s="99">
        <v>8.3343673590127008</v>
      </c>
      <c r="W463" s="99">
        <v>8.9952829937047181</v>
      </c>
      <c r="X463" s="99">
        <v>8.1696590220253853</v>
      </c>
      <c r="Y463" s="99">
        <v>6.2040511214157785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9.1884409614127735E-2</v>
      </c>
      <c r="D467" s="123">
        <v>0.20766927493254037</v>
      </c>
      <c r="E467" s="123">
        <v>0.27078164801826371</v>
      </c>
      <c r="F467" s="123">
        <v>0.2860007876080205</v>
      </c>
      <c r="G467" s="123">
        <v>0.30989582923256237</v>
      </c>
      <c r="H467" s="123">
        <v>0.34145007544764039</v>
      </c>
      <c r="I467" s="123">
        <v>0.27339637626533586</v>
      </c>
      <c r="J467" s="123">
        <v>0.2147771997630164</v>
      </c>
      <c r="K467" s="123">
        <v>0.18651422957038355</v>
      </c>
      <c r="L467" s="123">
        <v>0.11689133322418414</v>
      </c>
      <c r="M467" s="123">
        <v>9.2360175412296783E-2</v>
      </c>
      <c r="N467" s="123">
        <v>9.9845434082786289E-2</v>
      </c>
      <c r="O467" s="123">
        <v>0.11836858462721966</v>
      </c>
      <c r="P467" s="123">
        <v>9.7136838227280364E-2</v>
      </c>
      <c r="Q467" s="123">
        <v>0.14672585649017147</v>
      </c>
      <c r="R467" s="123">
        <v>0.16578459748163077</v>
      </c>
      <c r="S467" s="123">
        <v>0.25556755034826728</v>
      </c>
      <c r="T467" s="123">
        <v>0.19360240549345392</v>
      </c>
      <c r="U467" s="123">
        <v>0.11966520457297258</v>
      </c>
      <c r="V467" s="123">
        <v>9.3492049964550045E-2</v>
      </c>
      <c r="W467" s="123">
        <v>0.11097961354771456</v>
      </c>
      <c r="X467" s="123">
        <v>0.12919314157683406</v>
      </c>
      <c r="Y467" s="123">
        <v>0.16291633907538458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3.734444933602763</v>
      </c>
      <c r="D468" s="99">
        <v>3.1044864282760209</v>
      </c>
      <c r="E468" s="99">
        <v>3.1750442427083758</v>
      </c>
      <c r="F468" s="99">
        <v>3.1062671568131424</v>
      </c>
      <c r="G468" s="99">
        <v>3.3633225872077048</v>
      </c>
      <c r="H468" s="99">
        <v>3.9879318297234039</v>
      </c>
      <c r="I468" s="99">
        <v>3.7232714960999562</v>
      </c>
      <c r="J468" s="99">
        <v>3.7124795146072045</v>
      </c>
      <c r="K468" s="99">
        <v>4.3167789852577574</v>
      </c>
      <c r="L468" s="99">
        <v>3.8569152517268921</v>
      </c>
      <c r="M468" s="99">
        <v>3.5221056053400006</v>
      </c>
      <c r="N468" s="99">
        <v>3.2922136311428303</v>
      </c>
      <c r="O468" s="99">
        <v>3.4529343340780345</v>
      </c>
      <c r="P468" s="99">
        <v>3.072557282004392</v>
      </c>
      <c r="Q468" s="99">
        <v>3.1844812725589184</v>
      </c>
      <c r="R468" s="99">
        <v>2.8399810550312776</v>
      </c>
      <c r="S468" s="99">
        <v>3.1657123364102402</v>
      </c>
      <c r="T468" s="99">
        <v>2.9868428896330683</v>
      </c>
      <c r="U468" s="99">
        <v>2.8722290123346368</v>
      </c>
      <c r="V468" s="99">
        <v>2.874475120780172</v>
      </c>
      <c r="W468" s="99">
        <v>2.9171439086821271</v>
      </c>
      <c r="X468" s="99">
        <v>2.9915208625288199</v>
      </c>
      <c r="Y468" s="99">
        <v>3.0803142336130063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0.30861525939028173</v>
      </c>
      <c r="E469" s="99">
        <v>0.4855392154785389</v>
      </c>
      <c r="F469" s="99">
        <v>0.37220055588730738</v>
      </c>
      <c r="G469" s="99">
        <v>0.74942050472916932</v>
      </c>
      <c r="H469" s="99">
        <v>0.82139117230453895</v>
      </c>
      <c r="I469" s="99">
        <v>0.7695303843724387</v>
      </c>
      <c r="J469" s="99">
        <v>0.74900074212871603</v>
      </c>
      <c r="K469" s="99">
        <v>0.89888957975604866</v>
      </c>
      <c r="L469" s="99">
        <v>0.79695014396046815</v>
      </c>
      <c r="M469" s="99">
        <v>0.70387918622229373</v>
      </c>
      <c r="N469" s="99">
        <v>0.54904360322049661</v>
      </c>
      <c r="O469" s="99">
        <v>0.64180788544528089</v>
      </c>
      <c r="P469" s="99">
        <v>0.54821380939862785</v>
      </c>
      <c r="Q469" s="99">
        <v>0.55510429542951489</v>
      </c>
      <c r="R469" s="99">
        <v>0</v>
      </c>
      <c r="S469" s="99">
        <v>0.62371977692531155</v>
      </c>
      <c r="T469" s="99">
        <v>0.54138702374712355</v>
      </c>
      <c r="U469" s="99">
        <v>0.47031130233005924</v>
      </c>
      <c r="V469" s="99">
        <v>0.44471873732119382</v>
      </c>
      <c r="W469" s="99">
        <v>0.54312133428822273</v>
      </c>
      <c r="X469" s="99">
        <v>0.56963828352169976</v>
      </c>
      <c r="Y469" s="99">
        <v>0.50522863148602815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0.30861525939028173</v>
      </c>
      <c r="E470" s="102">
        <v>0.4855392154785389</v>
      </c>
      <c r="F470" s="102">
        <v>0.37220055588730738</v>
      </c>
      <c r="G470" s="102">
        <v>0.74942050472916932</v>
      </c>
      <c r="H470" s="102">
        <v>0.82139117230453895</v>
      </c>
      <c r="I470" s="102">
        <v>0.7695303843724387</v>
      </c>
      <c r="J470" s="102">
        <v>0.74900074212871603</v>
      </c>
      <c r="K470" s="102">
        <v>0.89888957975604866</v>
      </c>
      <c r="L470" s="102">
        <v>0.79695014396046815</v>
      </c>
      <c r="M470" s="102">
        <v>0.70387918622229373</v>
      </c>
      <c r="N470" s="102">
        <v>0.54904360322049661</v>
      </c>
      <c r="O470" s="102">
        <v>0.64180788544528089</v>
      </c>
      <c r="P470" s="102">
        <v>0.54821380939862785</v>
      </c>
      <c r="Q470" s="102">
        <v>0.55510429542951489</v>
      </c>
      <c r="R470" s="102">
        <v>0</v>
      </c>
      <c r="S470" s="102">
        <v>0.62371977692531155</v>
      </c>
      <c r="T470" s="102">
        <v>0.54138702374712355</v>
      </c>
      <c r="U470" s="102">
        <v>0.47031130233005924</v>
      </c>
      <c r="V470" s="102">
        <v>0.44471873732119382</v>
      </c>
      <c r="W470" s="102">
        <v>0.54312133428822273</v>
      </c>
      <c r="X470" s="102">
        <v>0.56963828352169976</v>
      </c>
      <c r="Y470" s="102">
        <v>0.50522863148602815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1.1186456940255964E-2</v>
      </c>
      <c r="D476" s="123">
        <v>2.326543090028188E-2</v>
      </c>
      <c r="E476" s="123">
        <v>2.7494187219681721E-2</v>
      </c>
      <c r="F476" s="123">
        <v>2.6269758276156817E-2</v>
      </c>
      <c r="G476" s="123">
        <v>2.8477709043443607E-2</v>
      </c>
      <c r="H476" s="123">
        <v>3.0543820206650724E-2</v>
      </c>
      <c r="I476" s="123">
        <v>2.3556424586875974E-2</v>
      </c>
      <c r="J476" s="123">
        <v>1.7382444337794727E-2</v>
      </c>
      <c r="K476" s="123">
        <v>1.5482198775154788E-2</v>
      </c>
      <c r="L476" s="123">
        <v>1.2917891814709766E-2</v>
      </c>
      <c r="M476" s="123">
        <v>1.0259827554010012E-2</v>
      </c>
      <c r="N476" s="123">
        <v>1.3060985945518308E-2</v>
      </c>
      <c r="O476" s="123">
        <v>1.6063862284068007E-2</v>
      </c>
      <c r="P476" s="123">
        <v>2.2219413731469486E-2</v>
      </c>
      <c r="Q476" s="123">
        <v>2.9277518213524902E-2</v>
      </c>
      <c r="R476" s="123">
        <v>5.7630317627602533E-2</v>
      </c>
      <c r="S476" s="123">
        <v>3.8172065501439277E-2</v>
      </c>
      <c r="T476" s="123">
        <v>3.3408422343879834E-2</v>
      </c>
      <c r="U476" s="123">
        <v>2.8545693345993852E-2</v>
      </c>
      <c r="V476" s="123">
        <v>2.1950046144429428E-2</v>
      </c>
      <c r="W476" s="123">
        <v>3.7996187976980247E-2</v>
      </c>
      <c r="X476" s="123">
        <v>4.7430859022911678E-2</v>
      </c>
      <c r="Y476" s="123">
        <v>6.0898127103056754E-2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1.5912734997514109</v>
      </c>
      <c r="D477" s="99">
        <v>1.4529261597226033</v>
      </c>
      <c r="E477" s="99">
        <v>1.5022426390512842</v>
      </c>
      <c r="F477" s="99">
        <v>1.5017754635575198</v>
      </c>
      <c r="G477" s="99">
        <v>1.6535966407595786</v>
      </c>
      <c r="H477" s="99">
        <v>1.981608253815156</v>
      </c>
      <c r="I477" s="99">
        <v>1.8539856857590145</v>
      </c>
      <c r="J477" s="99">
        <v>1.7338298447413028</v>
      </c>
      <c r="K477" s="99">
        <v>1.9517689540861802</v>
      </c>
      <c r="L477" s="99">
        <v>1.7939494830005394</v>
      </c>
      <c r="M477" s="99">
        <v>1.5921577289937172</v>
      </c>
      <c r="N477" s="99">
        <v>1.6057549292447224</v>
      </c>
      <c r="O477" s="99">
        <v>1.802576021876156</v>
      </c>
      <c r="P477" s="99">
        <v>1.5893643248266784</v>
      </c>
      <c r="Q477" s="99">
        <v>1.5903930211693984</v>
      </c>
      <c r="R477" s="99">
        <v>1.9935633424676635</v>
      </c>
      <c r="S477" s="99">
        <v>1.7849038527558097</v>
      </c>
      <c r="T477" s="99">
        <v>1.784981203741977</v>
      </c>
      <c r="U477" s="99">
        <v>2.0014065264241672</v>
      </c>
      <c r="V477" s="99">
        <v>1.9697389601558948</v>
      </c>
      <c r="W477" s="99">
        <v>1.8963551999420143</v>
      </c>
      <c r="X477" s="99">
        <v>1.8557706099641798</v>
      </c>
      <c r="Y477" s="99">
        <v>1.8308498154131816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806453</v>
      </c>
      <c r="C5" s="120">
        <v>781634</v>
      </c>
      <c r="D5" s="120">
        <v>732848</v>
      </c>
      <c r="E5" s="120">
        <v>689123</v>
      </c>
      <c r="F5" s="120">
        <v>680972</v>
      </c>
      <c r="G5" s="120">
        <v>695716</v>
      </c>
      <c r="H5" s="120">
        <v>726914</v>
      </c>
      <c r="I5" s="120">
        <v>775413</v>
      </c>
      <c r="J5" s="120">
        <v>782361</v>
      </c>
      <c r="K5" s="120">
        <v>808455</v>
      </c>
      <c r="L5" s="120">
        <v>882887</v>
      </c>
      <c r="M5" s="120">
        <v>1030461</v>
      </c>
      <c r="N5" s="120">
        <v>1156521</v>
      </c>
      <c r="O5" s="120">
        <v>1197752</v>
      </c>
      <c r="P5" s="120">
        <v>1192929</v>
      </c>
      <c r="Q5" s="120">
        <v>1199918</v>
      </c>
      <c r="R5" s="120">
        <v>1216993</v>
      </c>
      <c r="S5" s="120">
        <v>1228514</v>
      </c>
      <c r="T5" s="120">
        <v>1240286</v>
      </c>
      <c r="U5" s="120">
        <v>1192830</v>
      </c>
      <c r="V5" s="120">
        <v>1171364</v>
      </c>
      <c r="W5" s="120">
        <v>1209398</v>
      </c>
      <c r="X5" s="120">
        <v>1265061</v>
      </c>
      <c r="Y5" s="120">
        <v>1383662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806453</v>
      </c>
      <c r="C7" s="52">
        <v>781634</v>
      </c>
      <c r="D7" s="52">
        <v>732848</v>
      </c>
      <c r="E7" s="52">
        <v>689123</v>
      </c>
      <c r="F7" s="52">
        <v>680972</v>
      </c>
      <c r="G7" s="52">
        <v>695716</v>
      </c>
      <c r="H7" s="52">
        <v>726914</v>
      </c>
      <c r="I7" s="52">
        <v>775413</v>
      </c>
      <c r="J7" s="52">
        <v>782361</v>
      </c>
      <c r="K7" s="52">
        <v>808455</v>
      </c>
      <c r="L7" s="52">
        <v>882887</v>
      </c>
      <c r="M7" s="52">
        <v>1030461</v>
      </c>
      <c r="N7" s="52">
        <v>1156521</v>
      </c>
      <c r="O7" s="52">
        <v>1197752</v>
      </c>
      <c r="P7" s="52">
        <v>1192929</v>
      </c>
      <c r="Q7" s="52">
        <v>1199918</v>
      </c>
      <c r="R7" s="52">
        <v>1216993</v>
      </c>
      <c r="S7" s="52">
        <v>1228514</v>
      </c>
      <c r="T7" s="52">
        <v>1240286</v>
      </c>
      <c r="U7" s="52">
        <v>1192830</v>
      </c>
      <c r="V7" s="52">
        <v>1171364</v>
      </c>
      <c r="W7" s="52">
        <v>1209398</v>
      </c>
      <c r="X7" s="52">
        <v>1265061</v>
      </c>
      <c r="Y7" s="52">
        <v>1383662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121889</v>
      </c>
      <c r="C9" s="52">
        <v>128229</v>
      </c>
      <c r="D9" s="52">
        <v>129406</v>
      </c>
      <c r="E9" s="52">
        <v>120373</v>
      </c>
      <c r="F9" s="52">
        <v>111439</v>
      </c>
      <c r="G9" s="52">
        <v>116131</v>
      </c>
      <c r="H9" s="52">
        <v>132856</v>
      </c>
      <c r="I9" s="52">
        <v>147318</v>
      </c>
      <c r="J9" s="52">
        <v>164522</v>
      </c>
      <c r="K9" s="52">
        <v>179284</v>
      </c>
      <c r="L9" s="52">
        <v>203309</v>
      </c>
      <c r="M9" s="52">
        <v>243025</v>
      </c>
      <c r="N9" s="52">
        <v>300673</v>
      </c>
      <c r="O9" s="52">
        <v>330994</v>
      </c>
      <c r="P9" s="52">
        <v>335747</v>
      </c>
      <c r="Q9" s="52">
        <v>329623</v>
      </c>
      <c r="R9" s="52">
        <v>338643</v>
      </c>
      <c r="S9" s="52">
        <v>352721</v>
      </c>
      <c r="T9" s="52">
        <v>353799</v>
      </c>
      <c r="U9" s="52">
        <v>345915</v>
      </c>
      <c r="V9" s="52">
        <v>328159</v>
      </c>
      <c r="W9" s="52">
        <v>334692</v>
      </c>
      <c r="X9" s="52">
        <v>380378</v>
      </c>
      <c r="Y9" s="52">
        <v>553059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2582</v>
      </c>
      <c r="C11" s="52">
        <v>2578</v>
      </c>
      <c r="D11" s="52">
        <v>2519</v>
      </c>
      <c r="E11" s="52">
        <v>2479</v>
      </c>
      <c r="F11" s="52">
        <v>2550</v>
      </c>
      <c r="G11" s="52">
        <v>2740</v>
      </c>
      <c r="H11" s="52">
        <v>3014</v>
      </c>
      <c r="I11" s="52">
        <v>3372</v>
      </c>
      <c r="J11" s="52">
        <v>3567</v>
      </c>
      <c r="K11" s="52">
        <v>3856</v>
      </c>
      <c r="L11" s="52">
        <v>4509</v>
      </c>
      <c r="M11" s="52">
        <v>5738</v>
      </c>
      <c r="N11" s="52">
        <v>7576</v>
      </c>
      <c r="O11" s="52">
        <v>9976</v>
      </c>
      <c r="P11" s="52">
        <v>12926</v>
      </c>
      <c r="Q11" s="52">
        <v>18701</v>
      </c>
      <c r="R11" s="52">
        <v>26351</v>
      </c>
      <c r="S11" s="52">
        <v>35832</v>
      </c>
      <c r="T11" s="52">
        <v>44649</v>
      </c>
      <c r="U11" s="52">
        <v>54849</v>
      </c>
      <c r="V11" s="52">
        <v>62601</v>
      </c>
      <c r="W11" s="52">
        <v>67875</v>
      </c>
      <c r="X11" s="52">
        <v>71021</v>
      </c>
      <c r="Y11" s="52">
        <v>73896</v>
      </c>
      <c r="DA11" s="63" t="s">
        <v>1095</v>
      </c>
    </row>
    <row r="12" spans="1:105" ht="12" customHeight="1" x14ac:dyDescent="0.25">
      <c r="A12" s="97" t="s">
        <v>131</v>
      </c>
      <c r="B12" s="52">
        <v>34</v>
      </c>
      <c r="C12" s="52">
        <v>36</v>
      </c>
      <c r="D12" s="52">
        <v>34</v>
      </c>
      <c r="E12" s="52">
        <v>32</v>
      </c>
      <c r="F12" s="52">
        <v>31</v>
      </c>
      <c r="G12" s="52">
        <v>31</v>
      </c>
      <c r="H12" s="52">
        <v>35</v>
      </c>
      <c r="I12" s="52">
        <v>54</v>
      </c>
      <c r="J12" s="52">
        <v>56</v>
      </c>
      <c r="K12" s="52">
        <v>58</v>
      </c>
      <c r="L12" s="52">
        <v>75</v>
      </c>
      <c r="M12" s="52">
        <v>80</v>
      </c>
      <c r="N12" s="52">
        <v>132</v>
      </c>
      <c r="O12" s="52">
        <v>176</v>
      </c>
      <c r="P12" s="52">
        <v>176</v>
      </c>
      <c r="Q12" s="52">
        <v>280</v>
      </c>
      <c r="R12" s="52">
        <v>428</v>
      </c>
      <c r="S12" s="52">
        <v>659</v>
      </c>
      <c r="T12" s="52">
        <v>778</v>
      </c>
      <c r="U12" s="52">
        <v>1135</v>
      </c>
      <c r="V12" s="52">
        <v>1368</v>
      </c>
      <c r="W12" s="52">
        <v>1341</v>
      </c>
      <c r="X12" s="52">
        <v>1514</v>
      </c>
      <c r="Y12" s="52">
        <v>2107</v>
      </c>
      <c r="DA12" s="63" t="s">
        <v>1096</v>
      </c>
    </row>
    <row r="13" spans="1:105" ht="12" customHeight="1" x14ac:dyDescent="0.25">
      <c r="A13" s="97" t="s">
        <v>124</v>
      </c>
      <c r="B13" s="52">
        <v>5648</v>
      </c>
      <c r="C13" s="52">
        <v>5734</v>
      </c>
      <c r="D13" s="52">
        <v>5682</v>
      </c>
      <c r="E13" s="52">
        <v>5660</v>
      </c>
      <c r="F13" s="52">
        <v>5580</v>
      </c>
      <c r="G13" s="52">
        <v>5434</v>
      </c>
      <c r="H13" s="52">
        <v>5059</v>
      </c>
      <c r="I13" s="52">
        <v>4590</v>
      </c>
      <c r="J13" s="52">
        <v>4102</v>
      </c>
      <c r="K13" s="52">
        <v>3685</v>
      </c>
      <c r="L13" s="52">
        <v>3570</v>
      </c>
      <c r="M13" s="52">
        <v>3812</v>
      </c>
      <c r="N13" s="52">
        <v>4086</v>
      </c>
      <c r="O13" s="52">
        <v>4628</v>
      </c>
      <c r="P13" s="52">
        <v>4912</v>
      </c>
      <c r="Q13" s="52">
        <v>5023</v>
      </c>
      <c r="R13" s="52">
        <v>4999</v>
      </c>
      <c r="S13" s="52">
        <v>5196</v>
      </c>
      <c r="T13" s="52">
        <v>5562</v>
      </c>
      <c r="U13" s="52">
        <v>5932</v>
      </c>
      <c r="V13" s="52">
        <v>6138</v>
      </c>
      <c r="W13" s="52">
        <v>6188</v>
      </c>
      <c r="X13" s="52">
        <v>6228</v>
      </c>
      <c r="Y13" s="52">
        <v>6430</v>
      </c>
      <c r="DA13" s="63" t="s">
        <v>1097</v>
      </c>
    </row>
    <row r="14" spans="1:105" ht="12" customHeight="1" x14ac:dyDescent="0.25">
      <c r="A14" s="97" t="s">
        <v>123</v>
      </c>
      <c r="B14" s="52">
        <v>74</v>
      </c>
      <c r="C14" s="52">
        <v>77</v>
      </c>
      <c r="D14" s="52">
        <v>76</v>
      </c>
      <c r="E14" s="52">
        <v>78</v>
      </c>
      <c r="F14" s="52">
        <v>71</v>
      </c>
      <c r="G14" s="52">
        <v>66</v>
      </c>
      <c r="H14" s="52">
        <v>64</v>
      </c>
      <c r="I14" s="52">
        <v>62</v>
      </c>
      <c r="J14" s="52">
        <v>65</v>
      </c>
      <c r="K14" s="52">
        <v>58</v>
      </c>
      <c r="L14" s="52">
        <v>55</v>
      </c>
      <c r="M14" s="52">
        <v>49</v>
      </c>
      <c r="N14" s="52">
        <v>52</v>
      </c>
      <c r="O14" s="52">
        <v>85</v>
      </c>
      <c r="P14" s="52">
        <v>88</v>
      </c>
      <c r="Q14" s="52">
        <v>90</v>
      </c>
      <c r="R14" s="52">
        <v>86</v>
      </c>
      <c r="S14" s="52">
        <v>93</v>
      </c>
      <c r="T14" s="52">
        <v>114</v>
      </c>
      <c r="U14" s="52">
        <v>127</v>
      </c>
      <c r="V14" s="52">
        <v>142</v>
      </c>
      <c r="W14" s="52">
        <v>131</v>
      </c>
      <c r="X14" s="52">
        <v>143</v>
      </c>
      <c r="Y14" s="52">
        <v>190</v>
      </c>
      <c r="DA14" s="63" t="s">
        <v>1098</v>
      </c>
    </row>
    <row r="15" spans="1:105" ht="12" customHeight="1" x14ac:dyDescent="0.25">
      <c r="A15" s="97" t="s">
        <v>122</v>
      </c>
      <c r="B15" s="52">
        <v>284015</v>
      </c>
      <c r="C15" s="52">
        <v>270929</v>
      </c>
      <c r="D15" s="52">
        <v>259235</v>
      </c>
      <c r="E15" s="52">
        <v>240669</v>
      </c>
      <c r="F15" s="52">
        <v>250868</v>
      </c>
      <c r="G15" s="52">
        <v>258396</v>
      </c>
      <c r="H15" s="52">
        <v>265776</v>
      </c>
      <c r="I15" s="52">
        <v>238298</v>
      </c>
      <c r="J15" s="52">
        <v>215196</v>
      </c>
      <c r="K15" s="52">
        <v>221617</v>
      </c>
      <c r="L15" s="52">
        <v>235267</v>
      </c>
      <c r="M15" s="52">
        <v>293077</v>
      </c>
      <c r="N15" s="52">
        <v>339507</v>
      </c>
      <c r="O15" s="52">
        <v>364459</v>
      </c>
      <c r="P15" s="52">
        <v>367110</v>
      </c>
      <c r="Q15" s="52">
        <v>350914</v>
      </c>
      <c r="R15" s="52">
        <v>347041</v>
      </c>
      <c r="S15" s="52">
        <v>333284</v>
      </c>
      <c r="T15" s="52">
        <v>302914</v>
      </c>
      <c r="U15" s="52">
        <v>281423</v>
      </c>
      <c r="V15" s="52">
        <v>268273</v>
      </c>
      <c r="W15" s="52">
        <v>265707</v>
      </c>
      <c r="X15" s="52">
        <v>232564</v>
      </c>
      <c r="Y15" s="52">
        <v>198751</v>
      </c>
      <c r="DA15" s="63" t="s">
        <v>1099</v>
      </c>
    </row>
    <row r="16" spans="1:105" ht="12" customHeight="1" x14ac:dyDescent="0.25">
      <c r="A16" s="97" t="s">
        <v>121</v>
      </c>
      <c r="B16" s="52">
        <v>514100</v>
      </c>
      <c r="C16" s="52">
        <v>502280</v>
      </c>
      <c r="D16" s="52">
        <v>465302</v>
      </c>
      <c r="E16" s="52">
        <v>440205</v>
      </c>
      <c r="F16" s="52">
        <v>421872</v>
      </c>
      <c r="G16" s="52">
        <v>429049</v>
      </c>
      <c r="H16" s="52">
        <v>452966</v>
      </c>
      <c r="I16" s="52">
        <v>529037</v>
      </c>
      <c r="J16" s="52">
        <v>559375</v>
      </c>
      <c r="K16" s="52">
        <v>579181</v>
      </c>
      <c r="L16" s="52">
        <v>639411</v>
      </c>
      <c r="M16" s="52">
        <v>727705</v>
      </c>
      <c r="N16" s="52">
        <v>805168</v>
      </c>
      <c r="O16" s="52">
        <v>818428</v>
      </c>
      <c r="P16" s="52">
        <v>807717</v>
      </c>
      <c r="Q16" s="52">
        <v>824910</v>
      </c>
      <c r="R16" s="52">
        <v>838088</v>
      </c>
      <c r="S16" s="52">
        <v>853450</v>
      </c>
      <c r="T16" s="52">
        <v>886269</v>
      </c>
      <c r="U16" s="52">
        <v>849364</v>
      </c>
      <c r="V16" s="52">
        <v>832842</v>
      </c>
      <c r="W16" s="52">
        <v>868156</v>
      </c>
      <c r="X16" s="52">
        <v>953591</v>
      </c>
      <c r="Y16" s="52">
        <v>1102288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143744</v>
      </c>
      <c r="C18" s="52">
        <v>138371</v>
      </c>
      <c r="D18" s="52">
        <v>127400</v>
      </c>
      <c r="E18" s="52">
        <v>118297</v>
      </c>
      <c r="F18" s="52">
        <v>113327</v>
      </c>
      <c r="G18" s="52">
        <v>114693</v>
      </c>
      <c r="H18" s="52">
        <v>119934</v>
      </c>
      <c r="I18" s="52">
        <v>128892</v>
      </c>
      <c r="J18" s="52">
        <v>129037</v>
      </c>
      <c r="K18" s="52">
        <v>130802</v>
      </c>
      <c r="L18" s="52">
        <v>144053</v>
      </c>
      <c r="M18" s="52">
        <v>167459</v>
      </c>
      <c r="N18" s="52">
        <v>208233</v>
      </c>
      <c r="O18" s="52">
        <v>242388</v>
      </c>
      <c r="P18" s="52">
        <v>265520</v>
      </c>
      <c r="Q18" s="52">
        <v>277932</v>
      </c>
      <c r="R18" s="52">
        <v>284544</v>
      </c>
      <c r="S18" s="52">
        <v>296355</v>
      </c>
      <c r="T18" s="52">
        <v>311334</v>
      </c>
      <c r="U18" s="52">
        <v>336139</v>
      </c>
      <c r="V18" s="52">
        <v>332586</v>
      </c>
      <c r="W18" s="52">
        <v>296256</v>
      </c>
      <c r="X18" s="52">
        <v>197092</v>
      </c>
      <c r="Y18" s="52">
        <v>125225</v>
      </c>
      <c r="DA18" s="63" t="s">
        <v>1101</v>
      </c>
    </row>
    <row r="19" spans="1:105" ht="12" customHeight="1" x14ac:dyDescent="0.25">
      <c r="A19" s="97" t="s">
        <v>50</v>
      </c>
      <c r="B19" s="52">
        <v>28468</v>
      </c>
      <c r="C19" s="52">
        <v>26699</v>
      </c>
      <c r="D19" s="52">
        <v>23766</v>
      </c>
      <c r="E19" s="52">
        <v>21380</v>
      </c>
      <c r="F19" s="52">
        <v>20189</v>
      </c>
      <c r="G19" s="52">
        <v>20508</v>
      </c>
      <c r="H19" s="52">
        <v>22322</v>
      </c>
      <c r="I19" s="52">
        <v>25135</v>
      </c>
      <c r="J19" s="52">
        <v>26365</v>
      </c>
      <c r="K19" s="52">
        <v>27833</v>
      </c>
      <c r="L19" s="52">
        <v>30633</v>
      </c>
      <c r="M19" s="52">
        <v>37926</v>
      </c>
      <c r="N19" s="52">
        <v>46859</v>
      </c>
      <c r="O19" s="52">
        <v>60105</v>
      </c>
      <c r="P19" s="52">
        <v>66906</v>
      </c>
      <c r="Q19" s="52">
        <v>77208</v>
      </c>
      <c r="R19" s="52">
        <v>85948</v>
      </c>
      <c r="S19" s="52">
        <v>104632</v>
      </c>
      <c r="T19" s="52">
        <v>139601</v>
      </c>
      <c r="U19" s="52">
        <v>155562</v>
      </c>
      <c r="V19" s="52">
        <v>172131</v>
      </c>
      <c r="W19" s="52">
        <v>192628</v>
      </c>
      <c r="X19" s="52">
        <v>217946</v>
      </c>
      <c r="Y19" s="52">
        <v>250901</v>
      </c>
      <c r="DA19" s="63" t="s">
        <v>1102</v>
      </c>
    </row>
    <row r="20" spans="1:105" ht="12" customHeight="1" x14ac:dyDescent="0.25">
      <c r="A20" s="109" t="s">
        <v>120</v>
      </c>
      <c r="B20" s="36">
        <v>634241</v>
      </c>
      <c r="C20" s="36">
        <v>616564</v>
      </c>
      <c r="D20" s="36">
        <v>581682</v>
      </c>
      <c r="E20" s="36">
        <v>549446</v>
      </c>
      <c r="F20" s="36">
        <v>547456</v>
      </c>
      <c r="G20" s="36">
        <v>560515</v>
      </c>
      <c r="H20" s="36">
        <v>584658</v>
      </c>
      <c r="I20" s="36">
        <v>621386</v>
      </c>
      <c r="J20" s="36">
        <v>626959</v>
      </c>
      <c r="K20" s="36">
        <v>649820</v>
      </c>
      <c r="L20" s="36">
        <v>708201</v>
      </c>
      <c r="M20" s="36">
        <v>825076</v>
      </c>
      <c r="N20" s="36">
        <v>901429</v>
      </c>
      <c r="O20" s="36">
        <v>895259</v>
      </c>
      <c r="P20" s="36">
        <v>860503</v>
      </c>
      <c r="Q20" s="36">
        <v>844778</v>
      </c>
      <c r="R20" s="36">
        <v>846501</v>
      </c>
      <c r="S20" s="36">
        <v>827527</v>
      </c>
      <c r="T20" s="36">
        <v>789351</v>
      </c>
      <c r="U20" s="36">
        <v>701129</v>
      </c>
      <c r="V20" s="36">
        <v>666647</v>
      </c>
      <c r="W20" s="36">
        <v>720514</v>
      </c>
      <c r="X20" s="36">
        <v>850023</v>
      </c>
      <c r="Y20" s="36">
        <v>1007536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63004</v>
      </c>
      <c r="D24" s="52">
        <v>63013</v>
      </c>
      <c r="E24" s="52">
        <v>63072</v>
      </c>
      <c r="F24" s="52">
        <v>63212</v>
      </c>
      <c r="G24" s="52">
        <v>63461</v>
      </c>
      <c r="H24" s="52">
        <v>63905</v>
      </c>
      <c r="I24" s="52">
        <v>64650</v>
      </c>
      <c r="J24" s="52">
        <v>65844</v>
      </c>
      <c r="K24" s="52">
        <v>67629</v>
      </c>
      <c r="L24" s="52">
        <v>70130</v>
      </c>
      <c r="M24" s="52">
        <v>73500</v>
      </c>
      <c r="N24" s="52">
        <v>77946</v>
      </c>
      <c r="O24" s="52">
        <v>71174</v>
      </c>
      <c r="P24" s="52">
        <v>28249</v>
      </c>
      <c r="Q24" s="52">
        <v>37566</v>
      </c>
      <c r="R24" s="52">
        <v>48771</v>
      </c>
      <c r="S24" s="52">
        <v>61928</v>
      </c>
      <c r="T24" s="52">
        <v>69504</v>
      </c>
      <c r="U24" s="52">
        <v>83074</v>
      </c>
      <c r="V24" s="52">
        <v>97479</v>
      </c>
      <c r="W24" s="52">
        <v>106507</v>
      </c>
      <c r="X24" s="52">
        <v>111925</v>
      </c>
      <c r="Y24" s="52">
        <v>114484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19045</v>
      </c>
      <c r="D26" s="52">
        <v>19095</v>
      </c>
      <c r="E26" s="52">
        <v>19432</v>
      </c>
      <c r="F26" s="52">
        <v>20285</v>
      </c>
      <c r="G26" s="52">
        <v>21795</v>
      </c>
      <c r="H26" s="52">
        <v>24125</v>
      </c>
      <c r="I26" s="52">
        <v>20355</v>
      </c>
      <c r="J26" s="52">
        <v>14153</v>
      </c>
      <c r="K26" s="52">
        <v>17916</v>
      </c>
      <c r="L26" s="52">
        <v>17321</v>
      </c>
      <c r="M26" s="52">
        <v>20472</v>
      </c>
      <c r="N26" s="52">
        <v>25863</v>
      </c>
      <c r="O26" s="52">
        <v>45551</v>
      </c>
      <c r="P26" s="52">
        <v>40746</v>
      </c>
      <c r="Q26" s="52">
        <v>34612</v>
      </c>
      <c r="R26" s="52">
        <v>38881</v>
      </c>
      <c r="S26" s="52">
        <v>47103</v>
      </c>
      <c r="T26" s="52">
        <v>57745</v>
      </c>
      <c r="U26" s="52">
        <v>65778</v>
      </c>
      <c r="V26" s="52">
        <v>67044</v>
      </c>
      <c r="W26" s="52">
        <v>56281</v>
      </c>
      <c r="X26" s="52">
        <v>49490</v>
      </c>
      <c r="Y26" s="52">
        <v>54550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202</v>
      </c>
      <c r="D28" s="52">
        <v>201</v>
      </c>
      <c r="E28" s="52">
        <v>202</v>
      </c>
      <c r="F28" s="52">
        <v>203</v>
      </c>
      <c r="G28" s="52">
        <v>205</v>
      </c>
      <c r="H28" s="52">
        <v>206</v>
      </c>
      <c r="I28" s="52">
        <v>211</v>
      </c>
      <c r="J28" s="52">
        <v>372</v>
      </c>
      <c r="K28" s="52">
        <v>281</v>
      </c>
      <c r="L28" s="52">
        <v>330</v>
      </c>
      <c r="M28" s="52">
        <v>405</v>
      </c>
      <c r="N28" s="52">
        <v>591</v>
      </c>
      <c r="O28" s="52">
        <v>805</v>
      </c>
      <c r="P28" s="52">
        <v>96</v>
      </c>
      <c r="Q28" s="52">
        <v>167</v>
      </c>
      <c r="R28" s="52">
        <v>247</v>
      </c>
      <c r="S28" s="52">
        <v>650</v>
      </c>
      <c r="T28" s="52">
        <v>615</v>
      </c>
      <c r="U28" s="52">
        <v>1006</v>
      </c>
      <c r="V28" s="52">
        <v>2068</v>
      </c>
      <c r="W28" s="52">
        <v>3146</v>
      </c>
      <c r="X28" s="52">
        <v>3896</v>
      </c>
      <c r="Y28" s="52">
        <v>4708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3</v>
      </c>
      <c r="D29" s="52">
        <v>2</v>
      </c>
      <c r="E29" s="52">
        <v>3</v>
      </c>
      <c r="F29" s="52">
        <v>3</v>
      </c>
      <c r="G29" s="52">
        <v>2</v>
      </c>
      <c r="H29" s="52">
        <v>3</v>
      </c>
      <c r="I29" s="52">
        <v>3</v>
      </c>
      <c r="J29" s="52">
        <v>4</v>
      </c>
      <c r="K29" s="52">
        <v>5</v>
      </c>
      <c r="L29" s="52">
        <v>4</v>
      </c>
      <c r="M29" s="52">
        <v>5</v>
      </c>
      <c r="N29" s="52">
        <v>9</v>
      </c>
      <c r="O29" s="52">
        <v>13</v>
      </c>
      <c r="P29" s="52">
        <v>0</v>
      </c>
      <c r="Q29" s="52">
        <v>0</v>
      </c>
      <c r="R29" s="52">
        <v>0</v>
      </c>
      <c r="S29" s="52">
        <v>3</v>
      </c>
      <c r="T29" s="52">
        <v>5</v>
      </c>
      <c r="U29" s="52">
        <v>8</v>
      </c>
      <c r="V29" s="52">
        <v>32</v>
      </c>
      <c r="W29" s="52">
        <v>69</v>
      </c>
      <c r="X29" s="52">
        <v>81</v>
      </c>
      <c r="Y29" s="52">
        <v>103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882</v>
      </c>
      <c r="D30" s="52">
        <v>884</v>
      </c>
      <c r="E30" s="52">
        <v>897</v>
      </c>
      <c r="F30" s="52">
        <v>933</v>
      </c>
      <c r="G30" s="52">
        <v>994</v>
      </c>
      <c r="H30" s="52">
        <v>1108</v>
      </c>
      <c r="I30" s="52">
        <v>731</v>
      </c>
      <c r="J30" s="52">
        <v>730</v>
      </c>
      <c r="K30" s="52">
        <v>853</v>
      </c>
      <c r="L30" s="52">
        <v>796</v>
      </c>
      <c r="M30" s="52">
        <v>769</v>
      </c>
      <c r="N30" s="52">
        <v>718</v>
      </c>
      <c r="O30" s="52">
        <v>606</v>
      </c>
      <c r="P30" s="52">
        <v>410</v>
      </c>
      <c r="Q30" s="52">
        <v>428</v>
      </c>
      <c r="R30" s="52">
        <v>567</v>
      </c>
      <c r="S30" s="52">
        <v>735</v>
      </c>
      <c r="T30" s="52">
        <v>865</v>
      </c>
      <c r="U30" s="52">
        <v>942</v>
      </c>
      <c r="V30" s="52">
        <v>922</v>
      </c>
      <c r="W30" s="52">
        <v>893</v>
      </c>
      <c r="X30" s="52">
        <v>748</v>
      </c>
      <c r="Y30" s="52">
        <v>777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12</v>
      </c>
      <c r="D31" s="52">
        <v>11</v>
      </c>
      <c r="E31" s="52">
        <v>12</v>
      </c>
      <c r="F31" s="52">
        <v>11</v>
      </c>
      <c r="G31" s="52">
        <v>13</v>
      </c>
      <c r="H31" s="52">
        <v>15</v>
      </c>
      <c r="I31" s="52">
        <v>10</v>
      </c>
      <c r="J31" s="52">
        <v>6</v>
      </c>
      <c r="K31" s="52">
        <v>12</v>
      </c>
      <c r="L31" s="52">
        <v>11</v>
      </c>
      <c r="M31" s="52">
        <v>10</v>
      </c>
      <c r="N31" s="52">
        <v>9</v>
      </c>
      <c r="O31" s="52">
        <v>9</v>
      </c>
      <c r="P31" s="52">
        <v>7</v>
      </c>
      <c r="Q31" s="52">
        <v>7</v>
      </c>
      <c r="R31" s="52">
        <v>10</v>
      </c>
      <c r="S31" s="52">
        <v>7</v>
      </c>
      <c r="T31" s="52">
        <v>11</v>
      </c>
      <c r="U31" s="52">
        <v>11</v>
      </c>
      <c r="V31" s="52">
        <v>23</v>
      </c>
      <c r="W31" s="52">
        <v>19</v>
      </c>
      <c r="X31" s="52">
        <v>10</v>
      </c>
      <c r="Y31" s="52">
        <v>19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44377</v>
      </c>
      <c r="D32" s="52">
        <v>44439</v>
      </c>
      <c r="E32" s="52">
        <v>44869</v>
      </c>
      <c r="F32" s="52">
        <v>46037</v>
      </c>
      <c r="G32" s="52">
        <v>48322</v>
      </c>
      <c r="H32" s="52">
        <v>52327</v>
      </c>
      <c r="I32" s="52">
        <v>32078</v>
      </c>
      <c r="J32" s="52">
        <v>30774</v>
      </c>
      <c r="K32" s="52">
        <v>35571</v>
      </c>
      <c r="L32" s="52">
        <v>38559</v>
      </c>
      <c r="M32" s="52">
        <v>41778</v>
      </c>
      <c r="N32" s="52">
        <v>48337</v>
      </c>
      <c r="O32" s="52">
        <v>41890</v>
      </c>
      <c r="P32" s="52">
        <v>27936</v>
      </c>
      <c r="Q32" s="52">
        <v>29139</v>
      </c>
      <c r="R32" s="52">
        <v>44059</v>
      </c>
      <c r="S32" s="52">
        <v>62247</v>
      </c>
      <c r="T32" s="52">
        <v>70040</v>
      </c>
      <c r="U32" s="52">
        <v>75515</v>
      </c>
      <c r="V32" s="52">
        <v>61704</v>
      </c>
      <c r="W32" s="52">
        <v>44451</v>
      </c>
      <c r="X32" s="52">
        <v>33143</v>
      </c>
      <c r="Y32" s="52">
        <v>33813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80328</v>
      </c>
      <c r="D33" s="52">
        <v>80462</v>
      </c>
      <c r="E33" s="52">
        <v>81348</v>
      </c>
      <c r="F33" s="52">
        <v>83575</v>
      </c>
      <c r="G33" s="52">
        <v>87790</v>
      </c>
      <c r="H33" s="52">
        <v>94796</v>
      </c>
      <c r="I33" s="52">
        <v>57502</v>
      </c>
      <c r="J33" s="52">
        <v>54211</v>
      </c>
      <c r="K33" s="52">
        <v>64178</v>
      </c>
      <c r="L33" s="52">
        <v>66848</v>
      </c>
      <c r="M33" s="52">
        <v>82129</v>
      </c>
      <c r="N33" s="52">
        <v>99432</v>
      </c>
      <c r="O33" s="52">
        <v>112743</v>
      </c>
      <c r="P33" s="52">
        <v>96078</v>
      </c>
      <c r="Q33" s="52">
        <v>112476</v>
      </c>
      <c r="R33" s="52">
        <v>111649</v>
      </c>
      <c r="S33" s="52">
        <v>127206</v>
      </c>
      <c r="T33" s="52">
        <v>144211</v>
      </c>
      <c r="U33" s="52">
        <v>150575</v>
      </c>
      <c r="V33" s="52">
        <v>142108</v>
      </c>
      <c r="W33" s="52">
        <v>124193</v>
      </c>
      <c r="X33" s="52">
        <v>120778</v>
      </c>
      <c r="Y33" s="52">
        <v>135646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22460</v>
      </c>
      <c r="D35" s="52">
        <v>22494</v>
      </c>
      <c r="E35" s="52">
        <v>22715</v>
      </c>
      <c r="F35" s="52">
        <v>23279</v>
      </c>
      <c r="G35" s="52">
        <v>24343</v>
      </c>
      <c r="H35" s="52">
        <v>26134</v>
      </c>
      <c r="I35" s="52">
        <v>15470</v>
      </c>
      <c r="J35" s="52">
        <v>15907</v>
      </c>
      <c r="K35" s="52">
        <v>16734</v>
      </c>
      <c r="L35" s="52">
        <v>17525</v>
      </c>
      <c r="M35" s="52">
        <v>21263</v>
      </c>
      <c r="N35" s="52">
        <v>26417</v>
      </c>
      <c r="O35" s="52">
        <v>29163</v>
      </c>
      <c r="P35" s="52">
        <v>17212</v>
      </c>
      <c r="Q35" s="52">
        <v>22362</v>
      </c>
      <c r="R35" s="52">
        <v>28910</v>
      </c>
      <c r="S35" s="52">
        <v>37623</v>
      </c>
      <c r="T35" s="52">
        <v>45635</v>
      </c>
      <c r="U35" s="52">
        <v>52857</v>
      </c>
      <c r="V35" s="52">
        <v>57929</v>
      </c>
      <c r="W35" s="52">
        <v>53102</v>
      </c>
      <c r="X35" s="52">
        <v>103348</v>
      </c>
      <c r="Y35" s="52">
        <v>74332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4448</v>
      </c>
      <c r="D36" s="52">
        <v>4453</v>
      </c>
      <c r="E36" s="52">
        <v>4487</v>
      </c>
      <c r="F36" s="52">
        <v>4573</v>
      </c>
      <c r="G36" s="52">
        <v>4735</v>
      </c>
      <c r="H36" s="52">
        <v>5011</v>
      </c>
      <c r="I36" s="52">
        <v>2792</v>
      </c>
      <c r="J36" s="52">
        <v>2250</v>
      </c>
      <c r="K36" s="52">
        <v>2727</v>
      </c>
      <c r="L36" s="52">
        <v>3004</v>
      </c>
      <c r="M36" s="52">
        <v>3943</v>
      </c>
      <c r="N36" s="52">
        <v>4996</v>
      </c>
      <c r="O36" s="52">
        <v>5616</v>
      </c>
      <c r="P36" s="52">
        <v>5003</v>
      </c>
      <c r="Q36" s="52">
        <v>5855</v>
      </c>
      <c r="R36" s="52">
        <v>6631</v>
      </c>
      <c r="S36" s="52">
        <v>8754</v>
      </c>
      <c r="T36" s="52">
        <v>11208</v>
      </c>
      <c r="U36" s="52">
        <v>14438</v>
      </c>
      <c r="V36" s="52">
        <v>17017</v>
      </c>
      <c r="W36" s="52">
        <v>18801</v>
      </c>
      <c r="X36" s="52">
        <v>17426</v>
      </c>
      <c r="Y36" s="52">
        <v>24381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99100</v>
      </c>
      <c r="D37" s="36">
        <v>99259</v>
      </c>
      <c r="E37" s="36">
        <v>100338</v>
      </c>
      <c r="F37" s="36">
        <v>103136</v>
      </c>
      <c r="G37" s="36">
        <v>108502</v>
      </c>
      <c r="H37" s="36">
        <v>117601</v>
      </c>
      <c r="I37" s="36">
        <v>72393</v>
      </c>
      <c r="J37" s="36">
        <v>67953</v>
      </c>
      <c r="K37" s="36">
        <v>81483</v>
      </c>
      <c r="L37" s="36">
        <v>86059</v>
      </c>
      <c r="M37" s="36">
        <v>99986</v>
      </c>
      <c r="N37" s="36">
        <v>117825</v>
      </c>
      <c r="O37" s="36">
        <v>121561</v>
      </c>
      <c r="P37" s="36">
        <v>102667</v>
      </c>
      <c r="Q37" s="36">
        <v>114476</v>
      </c>
      <c r="R37" s="36">
        <v>121729</v>
      </c>
      <c r="S37" s="36">
        <v>145553</v>
      </c>
      <c r="T37" s="36">
        <v>160546</v>
      </c>
      <c r="U37" s="36">
        <v>163018</v>
      </c>
      <c r="V37" s="36">
        <v>134231</v>
      </c>
      <c r="W37" s="36">
        <v>103387</v>
      </c>
      <c r="X37" s="36">
        <v>91988</v>
      </c>
      <c r="Y37" s="36">
        <v>115057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38185</v>
      </c>
      <c r="D41" s="52">
        <v>14227</v>
      </c>
      <c r="E41" s="52">
        <v>19347</v>
      </c>
      <c r="F41" s="52">
        <v>55061</v>
      </c>
      <c r="G41" s="52">
        <v>78205</v>
      </c>
      <c r="H41" s="52">
        <v>95103</v>
      </c>
      <c r="I41" s="52">
        <v>113149</v>
      </c>
      <c r="J41" s="52">
        <v>72792</v>
      </c>
      <c r="K41" s="52">
        <v>93723</v>
      </c>
      <c r="L41" s="52">
        <v>144562</v>
      </c>
      <c r="M41" s="52">
        <v>221074</v>
      </c>
      <c r="N41" s="52">
        <v>204006</v>
      </c>
      <c r="O41" s="52">
        <v>112405</v>
      </c>
      <c r="P41" s="52">
        <v>23426</v>
      </c>
      <c r="Q41" s="52">
        <v>44555</v>
      </c>
      <c r="R41" s="52">
        <v>65846</v>
      </c>
      <c r="S41" s="52">
        <v>73449</v>
      </c>
      <c r="T41" s="52">
        <v>81276</v>
      </c>
      <c r="U41" s="52">
        <v>35618</v>
      </c>
      <c r="V41" s="52">
        <v>76013</v>
      </c>
      <c r="W41" s="52">
        <v>144541</v>
      </c>
      <c r="X41" s="52">
        <v>167588</v>
      </c>
      <c r="Y41" s="52">
        <v>233085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25385</v>
      </c>
      <c r="D43" s="52">
        <v>20272</v>
      </c>
      <c r="E43" s="52">
        <v>10399</v>
      </c>
      <c r="F43" s="52">
        <v>11351</v>
      </c>
      <c r="G43" s="52">
        <v>26487</v>
      </c>
      <c r="H43" s="52">
        <v>40850</v>
      </c>
      <c r="I43" s="52">
        <v>34817</v>
      </c>
      <c r="J43" s="52">
        <v>31357</v>
      </c>
      <c r="K43" s="52">
        <v>32678</v>
      </c>
      <c r="L43" s="52">
        <v>41346</v>
      </c>
      <c r="M43" s="52">
        <v>60188</v>
      </c>
      <c r="N43" s="52">
        <v>83511</v>
      </c>
      <c r="O43" s="52">
        <v>75872</v>
      </c>
      <c r="P43" s="52">
        <v>45499</v>
      </c>
      <c r="Q43" s="52">
        <v>28488</v>
      </c>
      <c r="R43" s="52">
        <v>47901</v>
      </c>
      <c r="S43" s="52">
        <v>61181</v>
      </c>
      <c r="T43" s="52">
        <v>58823</v>
      </c>
      <c r="U43" s="52">
        <v>57894</v>
      </c>
      <c r="V43" s="52">
        <v>49288</v>
      </c>
      <c r="W43" s="52">
        <v>62814</v>
      </c>
      <c r="X43" s="52">
        <v>95176</v>
      </c>
      <c r="Y43" s="52">
        <v>227231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198</v>
      </c>
      <c r="D45" s="52">
        <v>142</v>
      </c>
      <c r="E45" s="52">
        <v>162</v>
      </c>
      <c r="F45" s="52">
        <v>274</v>
      </c>
      <c r="G45" s="52">
        <v>395</v>
      </c>
      <c r="H45" s="52">
        <v>480</v>
      </c>
      <c r="I45" s="52">
        <v>569</v>
      </c>
      <c r="J45" s="52">
        <v>567</v>
      </c>
      <c r="K45" s="52">
        <v>570</v>
      </c>
      <c r="L45" s="52">
        <v>983</v>
      </c>
      <c r="M45" s="52">
        <v>1634</v>
      </c>
      <c r="N45" s="52">
        <v>2429</v>
      </c>
      <c r="O45" s="52">
        <v>3205</v>
      </c>
      <c r="P45" s="52">
        <v>3046</v>
      </c>
      <c r="Q45" s="52">
        <v>5942</v>
      </c>
      <c r="R45" s="52">
        <v>7897</v>
      </c>
      <c r="S45" s="52">
        <v>10131</v>
      </c>
      <c r="T45" s="52">
        <v>9432</v>
      </c>
      <c r="U45" s="52">
        <v>11206</v>
      </c>
      <c r="V45" s="52">
        <v>9820</v>
      </c>
      <c r="W45" s="52">
        <v>8420</v>
      </c>
      <c r="X45" s="52">
        <v>7042</v>
      </c>
      <c r="Y45" s="52">
        <v>7583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5</v>
      </c>
      <c r="D46" s="52">
        <v>0</v>
      </c>
      <c r="E46" s="52">
        <v>1</v>
      </c>
      <c r="F46" s="52">
        <v>2</v>
      </c>
      <c r="G46" s="52">
        <v>2</v>
      </c>
      <c r="H46" s="52">
        <v>7</v>
      </c>
      <c r="I46" s="52">
        <v>22</v>
      </c>
      <c r="J46" s="52">
        <v>6</v>
      </c>
      <c r="K46" s="52">
        <v>7</v>
      </c>
      <c r="L46" s="52">
        <v>21</v>
      </c>
      <c r="M46" s="52">
        <v>10</v>
      </c>
      <c r="N46" s="52">
        <v>61</v>
      </c>
      <c r="O46" s="52">
        <v>57</v>
      </c>
      <c r="P46" s="52">
        <v>0</v>
      </c>
      <c r="Q46" s="52">
        <v>104</v>
      </c>
      <c r="R46" s="52">
        <v>148</v>
      </c>
      <c r="S46" s="52">
        <v>234</v>
      </c>
      <c r="T46" s="52">
        <v>124</v>
      </c>
      <c r="U46" s="52">
        <v>365</v>
      </c>
      <c r="V46" s="52">
        <v>265</v>
      </c>
      <c r="W46" s="52">
        <v>42</v>
      </c>
      <c r="X46" s="52">
        <v>254</v>
      </c>
      <c r="Y46" s="52">
        <v>696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968</v>
      </c>
      <c r="D47" s="52">
        <v>832</v>
      </c>
      <c r="E47" s="52">
        <v>875</v>
      </c>
      <c r="F47" s="52">
        <v>853</v>
      </c>
      <c r="G47" s="52">
        <v>848</v>
      </c>
      <c r="H47" s="52">
        <v>733</v>
      </c>
      <c r="I47" s="52">
        <v>262</v>
      </c>
      <c r="J47" s="52">
        <v>242</v>
      </c>
      <c r="K47" s="52">
        <v>436</v>
      </c>
      <c r="L47" s="52">
        <v>681</v>
      </c>
      <c r="M47" s="52">
        <v>1011</v>
      </c>
      <c r="N47" s="52">
        <v>992</v>
      </c>
      <c r="O47" s="52">
        <v>1148</v>
      </c>
      <c r="P47" s="52">
        <v>694</v>
      </c>
      <c r="Q47" s="52">
        <v>539</v>
      </c>
      <c r="R47" s="52">
        <v>543</v>
      </c>
      <c r="S47" s="52">
        <v>932</v>
      </c>
      <c r="T47" s="52">
        <v>1231</v>
      </c>
      <c r="U47" s="52">
        <v>1312</v>
      </c>
      <c r="V47" s="52">
        <v>1128</v>
      </c>
      <c r="W47" s="52">
        <v>943</v>
      </c>
      <c r="X47" s="52">
        <v>788</v>
      </c>
      <c r="Y47" s="52">
        <v>979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15</v>
      </c>
      <c r="D48" s="52">
        <v>10</v>
      </c>
      <c r="E48" s="52">
        <v>14</v>
      </c>
      <c r="F48" s="52">
        <v>4</v>
      </c>
      <c r="G48" s="52">
        <v>8</v>
      </c>
      <c r="H48" s="52">
        <v>13</v>
      </c>
      <c r="I48" s="52">
        <v>8</v>
      </c>
      <c r="J48" s="52">
        <v>9</v>
      </c>
      <c r="K48" s="52">
        <v>5</v>
      </c>
      <c r="L48" s="52">
        <v>8</v>
      </c>
      <c r="M48" s="52">
        <v>4</v>
      </c>
      <c r="N48" s="52">
        <v>12</v>
      </c>
      <c r="O48" s="52">
        <v>42</v>
      </c>
      <c r="P48" s="52">
        <v>10</v>
      </c>
      <c r="Q48" s="52">
        <v>9</v>
      </c>
      <c r="R48" s="52">
        <v>6</v>
      </c>
      <c r="S48" s="52">
        <v>14</v>
      </c>
      <c r="T48" s="52">
        <v>32</v>
      </c>
      <c r="U48" s="52">
        <v>24</v>
      </c>
      <c r="V48" s="52">
        <v>38</v>
      </c>
      <c r="W48" s="52">
        <v>8</v>
      </c>
      <c r="X48" s="52">
        <v>22</v>
      </c>
      <c r="Y48" s="52">
        <v>66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31291</v>
      </c>
      <c r="D49" s="52">
        <v>32745</v>
      </c>
      <c r="E49" s="52">
        <v>26303</v>
      </c>
      <c r="F49" s="52">
        <v>56236</v>
      </c>
      <c r="G49" s="52">
        <v>55850</v>
      </c>
      <c r="H49" s="52">
        <v>59707</v>
      </c>
      <c r="I49" s="52">
        <v>4600</v>
      </c>
      <c r="J49" s="52">
        <v>7672</v>
      </c>
      <c r="K49" s="52">
        <v>41992</v>
      </c>
      <c r="L49" s="52">
        <v>52209</v>
      </c>
      <c r="M49" s="52">
        <v>99588</v>
      </c>
      <c r="N49" s="52">
        <v>94767</v>
      </c>
      <c r="O49" s="52">
        <v>66842</v>
      </c>
      <c r="P49" s="52">
        <v>30587</v>
      </c>
      <c r="Q49" s="52">
        <v>12943</v>
      </c>
      <c r="R49" s="52">
        <v>40186</v>
      </c>
      <c r="S49" s="52">
        <v>48490</v>
      </c>
      <c r="T49" s="52">
        <v>39670</v>
      </c>
      <c r="U49" s="52">
        <v>54024</v>
      </c>
      <c r="V49" s="52">
        <v>48554</v>
      </c>
      <c r="W49" s="52">
        <v>41885</v>
      </c>
      <c r="X49" s="52">
        <v>0</v>
      </c>
      <c r="Y49" s="52">
        <v>0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68508</v>
      </c>
      <c r="D50" s="52">
        <v>43484</v>
      </c>
      <c r="E50" s="52">
        <v>56251</v>
      </c>
      <c r="F50" s="52">
        <v>65242</v>
      </c>
      <c r="G50" s="52">
        <v>94967</v>
      </c>
      <c r="H50" s="52">
        <v>118713</v>
      </c>
      <c r="I50" s="52">
        <v>133573</v>
      </c>
      <c r="J50" s="52">
        <v>84549</v>
      </c>
      <c r="K50" s="52">
        <v>83984</v>
      </c>
      <c r="L50" s="52">
        <v>127078</v>
      </c>
      <c r="M50" s="52">
        <v>170423</v>
      </c>
      <c r="N50" s="52">
        <v>176895</v>
      </c>
      <c r="O50" s="52">
        <v>126003</v>
      </c>
      <c r="P50" s="52">
        <v>85367</v>
      </c>
      <c r="Q50" s="52">
        <v>129669</v>
      </c>
      <c r="R50" s="52">
        <v>124827</v>
      </c>
      <c r="S50" s="52">
        <v>142568</v>
      </c>
      <c r="T50" s="52">
        <v>177030</v>
      </c>
      <c r="U50" s="52">
        <v>113670</v>
      </c>
      <c r="V50" s="52">
        <v>125586</v>
      </c>
      <c r="W50" s="52">
        <v>159507</v>
      </c>
      <c r="X50" s="52">
        <v>206213</v>
      </c>
      <c r="Y50" s="52">
        <v>284343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17087</v>
      </c>
      <c r="D52" s="52">
        <v>11523</v>
      </c>
      <c r="E52" s="52">
        <v>13612</v>
      </c>
      <c r="F52" s="52">
        <v>18309</v>
      </c>
      <c r="G52" s="52">
        <v>25709</v>
      </c>
      <c r="H52" s="52">
        <v>31375</v>
      </c>
      <c r="I52" s="52">
        <v>24428</v>
      </c>
      <c r="J52" s="52">
        <v>16052</v>
      </c>
      <c r="K52" s="52">
        <v>18499</v>
      </c>
      <c r="L52" s="52">
        <v>30776</v>
      </c>
      <c r="M52" s="52">
        <v>44669</v>
      </c>
      <c r="N52" s="52">
        <v>67191</v>
      </c>
      <c r="O52" s="52">
        <v>63318</v>
      </c>
      <c r="P52" s="52">
        <v>40344</v>
      </c>
      <c r="Q52" s="52">
        <v>34774</v>
      </c>
      <c r="R52" s="52">
        <v>35522</v>
      </c>
      <c r="S52" s="52">
        <v>49434</v>
      </c>
      <c r="T52" s="52">
        <v>60614</v>
      </c>
      <c r="U52" s="52">
        <v>77662</v>
      </c>
      <c r="V52" s="52">
        <v>54376</v>
      </c>
      <c r="W52" s="52">
        <v>16772</v>
      </c>
      <c r="X52" s="52">
        <v>4184</v>
      </c>
      <c r="Y52" s="52">
        <v>2465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2679</v>
      </c>
      <c r="D53" s="52">
        <v>1520</v>
      </c>
      <c r="E53" s="52">
        <v>2101</v>
      </c>
      <c r="F53" s="52">
        <v>3382</v>
      </c>
      <c r="G53" s="52">
        <v>5054</v>
      </c>
      <c r="H53" s="52">
        <v>6825</v>
      </c>
      <c r="I53" s="52">
        <v>5605</v>
      </c>
      <c r="J53" s="52">
        <v>3480</v>
      </c>
      <c r="K53" s="52">
        <v>4195</v>
      </c>
      <c r="L53" s="52">
        <v>5804</v>
      </c>
      <c r="M53" s="52">
        <v>11236</v>
      </c>
      <c r="N53" s="52">
        <v>13929</v>
      </c>
      <c r="O53" s="52">
        <v>18862</v>
      </c>
      <c r="P53" s="52">
        <v>11804</v>
      </c>
      <c r="Q53" s="52">
        <v>16157</v>
      </c>
      <c r="R53" s="52">
        <v>15371</v>
      </c>
      <c r="S53" s="52">
        <v>27438</v>
      </c>
      <c r="T53" s="52">
        <v>46177</v>
      </c>
      <c r="U53" s="52">
        <v>30399</v>
      </c>
      <c r="V53" s="52">
        <v>33586</v>
      </c>
      <c r="W53" s="52">
        <v>39298</v>
      </c>
      <c r="X53" s="52">
        <v>42744</v>
      </c>
      <c r="Y53" s="52">
        <v>57336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81423</v>
      </c>
      <c r="D54" s="36">
        <v>64377</v>
      </c>
      <c r="E54" s="36">
        <v>68102</v>
      </c>
      <c r="F54" s="36">
        <v>101146</v>
      </c>
      <c r="G54" s="36">
        <v>121561</v>
      </c>
      <c r="H54" s="36">
        <v>141744</v>
      </c>
      <c r="I54" s="36">
        <v>109121</v>
      </c>
      <c r="J54" s="36">
        <v>73526</v>
      </c>
      <c r="K54" s="36">
        <v>104344</v>
      </c>
      <c r="L54" s="36">
        <v>144440</v>
      </c>
      <c r="M54" s="36">
        <v>216861</v>
      </c>
      <c r="N54" s="36">
        <v>194178</v>
      </c>
      <c r="O54" s="36">
        <v>115391</v>
      </c>
      <c r="P54" s="36">
        <v>67911</v>
      </c>
      <c r="Q54" s="36">
        <v>98751</v>
      </c>
      <c r="R54" s="36">
        <v>123452</v>
      </c>
      <c r="S54" s="36">
        <v>126579</v>
      </c>
      <c r="T54" s="36">
        <v>122370</v>
      </c>
      <c r="U54" s="36">
        <v>74796</v>
      </c>
      <c r="V54" s="36">
        <v>99749</v>
      </c>
      <c r="W54" s="36">
        <v>157254</v>
      </c>
      <c r="X54" s="36">
        <v>221497</v>
      </c>
      <c r="Y54" s="36">
        <v>272570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13567</v>
      </c>
      <c r="D58" s="52">
        <v>4904</v>
      </c>
      <c r="E58" s="52">
        <v>6554</v>
      </c>
      <c r="F58" s="52">
        <v>24872</v>
      </c>
      <c r="G58" s="52">
        <v>22856</v>
      </c>
      <c r="H58" s="52">
        <v>27519</v>
      </c>
      <c r="I58" s="52">
        <v>34171</v>
      </c>
      <c r="J58" s="52">
        <v>23863</v>
      </c>
      <c r="K58" s="52">
        <v>30591</v>
      </c>
      <c r="L58" s="52">
        <v>39020</v>
      </c>
      <c r="M58" s="52">
        <v>57701</v>
      </c>
      <c r="N58" s="52">
        <v>47685</v>
      </c>
      <c r="O58" s="52">
        <v>38478</v>
      </c>
      <c r="P58" s="52">
        <v>13968</v>
      </c>
      <c r="Q58" s="52">
        <v>21305</v>
      </c>
      <c r="R58" s="52">
        <v>23507</v>
      </c>
      <c r="S58" s="52">
        <v>23969</v>
      </c>
      <c r="T58" s="52">
        <v>25810</v>
      </c>
      <c r="U58" s="52">
        <v>10645</v>
      </c>
      <c r="V58" s="52">
        <v>24406</v>
      </c>
      <c r="W58" s="52">
        <v>44613</v>
      </c>
      <c r="X58" s="52">
        <v>47061</v>
      </c>
      <c r="Y58" s="52">
        <v>64904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1414</v>
      </c>
      <c r="D60" s="52">
        <v>374</v>
      </c>
      <c r="E60" s="52">
        <v>900</v>
      </c>
      <c r="F60" s="52">
        <v>2559</v>
      </c>
      <c r="G60" s="52">
        <v>5263</v>
      </c>
      <c r="H60" s="52">
        <v>6686</v>
      </c>
      <c r="I60" s="52">
        <v>3324</v>
      </c>
      <c r="J60" s="52">
        <v>517</v>
      </c>
      <c r="K60" s="52">
        <v>4997</v>
      </c>
      <c r="L60" s="52">
        <v>6893</v>
      </c>
      <c r="M60" s="52">
        <v>10741</v>
      </c>
      <c r="N60" s="52">
        <v>14622</v>
      </c>
      <c r="O60" s="52">
        <v>5400</v>
      </c>
      <c r="P60" s="52">
        <v>1971</v>
      </c>
      <c r="Q60" s="52">
        <v>3637</v>
      </c>
      <c r="R60" s="52">
        <v>5100</v>
      </c>
      <c r="S60" s="52">
        <v>5855</v>
      </c>
      <c r="T60" s="52">
        <v>5169</v>
      </c>
      <c r="U60" s="52">
        <v>1541</v>
      </c>
      <c r="V60" s="52">
        <v>4701</v>
      </c>
      <c r="W60" s="52">
        <v>8541</v>
      </c>
      <c r="X60" s="52">
        <v>12919</v>
      </c>
      <c r="Y60" s="52">
        <v>57770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4</v>
      </c>
      <c r="D62" s="52">
        <v>1</v>
      </c>
      <c r="E62" s="52">
        <v>2</v>
      </c>
      <c r="F62" s="52">
        <v>10</v>
      </c>
      <c r="G62" s="52">
        <v>13</v>
      </c>
      <c r="H62" s="52">
        <v>18</v>
      </c>
      <c r="I62" s="52">
        <v>25</v>
      </c>
      <c r="J62" s="52">
        <v>74</v>
      </c>
      <c r="K62" s="52">
        <v>63</v>
      </c>
      <c r="L62" s="52">
        <v>94</v>
      </c>
      <c r="M62" s="52">
        <v>144</v>
      </c>
      <c r="N62" s="52">
        <v>155</v>
      </c>
      <c r="O62" s="52">
        <v>181</v>
      </c>
      <c r="P62" s="52">
        <v>84</v>
      </c>
      <c r="Q62" s="52">
        <v>242</v>
      </c>
      <c r="R62" s="52">
        <v>385</v>
      </c>
      <c r="S62" s="52">
        <v>464</v>
      </c>
      <c r="T62" s="52">
        <v>435</v>
      </c>
      <c r="U62" s="52">
        <v>281</v>
      </c>
      <c r="V62" s="52">
        <v>655</v>
      </c>
      <c r="W62" s="52">
        <v>1089</v>
      </c>
      <c r="X62" s="52">
        <v>997</v>
      </c>
      <c r="Y62" s="52">
        <v>975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1</v>
      </c>
      <c r="J63" s="52">
        <v>1</v>
      </c>
      <c r="K63" s="52">
        <v>1</v>
      </c>
      <c r="L63" s="52">
        <v>2</v>
      </c>
      <c r="M63" s="52">
        <v>1</v>
      </c>
      <c r="N63" s="52">
        <v>4</v>
      </c>
      <c r="O63" s="52">
        <v>3</v>
      </c>
      <c r="P63" s="52">
        <v>0</v>
      </c>
      <c r="Q63" s="52">
        <v>5</v>
      </c>
      <c r="R63" s="52">
        <v>8</v>
      </c>
      <c r="S63" s="52">
        <v>11</v>
      </c>
      <c r="T63" s="52">
        <v>6</v>
      </c>
      <c r="U63" s="52">
        <v>10</v>
      </c>
      <c r="V63" s="52">
        <v>19</v>
      </c>
      <c r="W63" s="52">
        <v>7</v>
      </c>
      <c r="X63" s="52">
        <v>40</v>
      </c>
      <c r="Y63" s="52">
        <v>89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130</v>
      </c>
      <c r="D64" s="52">
        <v>53</v>
      </c>
      <c r="E64" s="52">
        <v>69</v>
      </c>
      <c r="F64" s="52">
        <v>173</v>
      </c>
      <c r="G64" s="52">
        <v>128</v>
      </c>
      <c r="H64" s="52">
        <v>113</v>
      </c>
      <c r="I64" s="52">
        <v>64</v>
      </c>
      <c r="J64" s="52">
        <v>62</v>
      </c>
      <c r="K64" s="52">
        <v>105</v>
      </c>
      <c r="L64" s="52">
        <v>147</v>
      </c>
      <c r="M64" s="52">
        <v>215</v>
      </c>
      <c r="N64" s="52">
        <v>173</v>
      </c>
      <c r="O64" s="52">
        <v>228</v>
      </c>
      <c r="P64" s="52">
        <v>83</v>
      </c>
      <c r="Q64" s="52">
        <v>79</v>
      </c>
      <c r="R64" s="52">
        <v>76</v>
      </c>
      <c r="S64" s="52">
        <v>114</v>
      </c>
      <c r="T64" s="52">
        <v>144</v>
      </c>
      <c r="U64" s="52">
        <v>80</v>
      </c>
      <c r="V64" s="52">
        <v>152</v>
      </c>
      <c r="W64" s="52">
        <v>203</v>
      </c>
      <c r="X64" s="52">
        <v>176</v>
      </c>
      <c r="Y64" s="52">
        <v>219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2</v>
      </c>
      <c r="D65" s="52">
        <v>1</v>
      </c>
      <c r="E65" s="52">
        <v>1</v>
      </c>
      <c r="F65" s="52">
        <v>1</v>
      </c>
      <c r="G65" s="52">
        <v>1</v>
      </c>
      <c r="H65" s="52">
        <v>2</v>
      </c>
      <c r="I65" s="52">
        <v>2</v>
      </c>
      <c r="J65" s="52">
        <v>3</v>
      </c>
      <c r="K65" s="52">
        <v>2</v>
      </c>
      <c r="L65" s="52">
        <v>2</v>
      </c>
      <c r="M65" s="52">
        <v>1</v>
      </c>
      <c r="N65" s="52">
        <v>3</v>
      </c>
      <c r="O65" s="52">
        <v>8</v>
      </c>
      <c r="P65" s="52">
        <v>1</v>
      </c>
      <c r="Q65" s="52">
        <v>2</v>
      </c>
      <c r="R65" s="52">
        <v>1</v>
      </c>
      <c r="S65" s="52">
        <v>2</v>
      </c>
      <c r="T65" s="52">
        <v>4</v>
      </c>
      <c r="U65" s="52">
        <v>2</v>
      </c>
      <c r="V65" s="52">
        <v>6</v>
      </c>
      <c r="W65" s="52">
        <v>3</v>
      </c>
      <c r="X65" s="52">
        <v>6</v>
      </c>
      <c r="Y65" s="52">
        <v>16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4211</v>
      </c>
      <c r="D66" s="52">
        <v>2083</v>
      </c>
      <c r="E66" s="52">
        <v>2065</v>
      </c>
      <c r="F66" s="52">
        <v>11429</v>
      </c>
      <c r="G66" s="52">
        <v>8411</v>
      </c>
      <c r="H66" s="52">
        <v>9165</v>
      </c>
      <c r="I66" s="52">
        <v>1135</v>
      </c>
      <c r="J66" s="52">
        <v>1974</v>
      </c>
      <c r="K66" s="52">
        <v>10140</v>
      </c>
      <c r="L66" s="52">
        <v>11291</v>
      </c>
      <c r="M66" s="52">
        <v>21149</v>
      </c>
      <c r="N66" s="52">
        <v>16518</v>
      </c>
      <c r="O66" s="52">
        <v>13192</v>
      </c>
      <c r="P66" s="52">
        <v>3640</v>
      </c>
      <c r="Q66" s="52">
        <v>1903</v>
      </c>
      <c r="R66" s="52">
        <v>5611</v>
      </c>
      <c r="S66" s="52">
        <v>5933</v>
      </c>
      <c r="T66" s="52">
        <v>4617</v>
      </c>
      <c r="U66" s="52">
        <v>3309</v>
      </c>
      <c r="V66" s="52">
        <v>6573</v>
      </c>
      <c r="W66" s="52">
        <v>9008</v>
      </c>
      <c r="X66" s="52">
        <v>0</v>
      </c>
      <c r="Y66" s="52">
        <v>0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9220</v>
      </c>
      <c r="D67" s="52">
        <v>2766</v>
      </c>
      <c r="E67" s="52">
        <v>4417</v>
      </c>
      <c r="F67" s="52">
        <v>13259</v>
      </c>
      <c r="G67" s="52">
        <v>14303</v>
      </c>
      <c r="H67" s="52">
        <v>18221</v>
      </c>
      <c r="I67" s="52">
        <v>32944</v>
      </c>
      <c r="J67" s="52">
        <v>21749</v>
      </c>
      <c r="K67" s="52">
        <v>20280</v>
      </c>
      <c r="L67" s="52">
        <v>27484</v>
      </c>
      <c r="M67" s="52">
        <v>36191</v>
      </c>
      <c r="N67" s="52">
        <v>30832</v>
      </c>
      <c r="O67" s="52">
        <v>24866</v>
      </c>
      <c r="P67" s="52">
        <v>10160</v>
      </c>
      <c r="Q67" s="52">
        <v>19074</v>
      </c>
      <c r="R67" s="52">
        <v>17426</v>
      </c>
      <c r="S67" s="52">
        <v>17445</v>
      </c>
      <c r="T67" s="52">
        <v>20604</v>
      </c>
      <c r="U67" s="52">
        <v>6963</v>
      </c>
      <c r="V67" s="52">
        <v>17001</v>
      </c>
      <c r="W67" s="52">
        <v>34303</v>
      </c>
      <c r="X67" s="52">
        <v>45842</v>
      </c>
      <c r="Y67" s="52">
        <v>63605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297</v>
      </c>
      <c r="D69" s="52">
        <v>116</v>
      </c>
      <c r="E69" s="52">
        <v>179</v>
      </c>
      <c r="F69" s="52">
        <v>829</v>
      </c>
      <c r="G69" s="52">
        <v>1268</v>
      </c>
      <c r="H69" s="52">
        <v>2071</v>
      </c>
      <c r="I69" s="52">
        <v>2288</v>
      </c>
      <c r="J69" s="52">
        <v>2971</v>
      </c>
      <c r="K69" s="52">
        <v>2812</v>
      </c>
      <c r="L69" s="52">
        <v>4200</v>
      </c>
      <c r="M69" s="52">
        <v>6200</v>
      </c>
      <c r="N69" s="52">
        <v>8004</v>
      </c>
      <c r="O69" s="52">
        <v>8077</v>
      </c>
      <c r="P69" s="52">
        <v>2291</v>
      </c>
      <c r="Q69" s="52">
        <v>1913</v>
      </c>
      <c r="R69" s="52">
        <v>1984</v>
      </c>
      <c r="S69" s="52">
        <v>2792</v>
      </c>
      <c r="T69" s="52">
        <v>3677</v>
      </c>
      <c r="U69" s="52">
        <v>2909</v>
      </c>
      <c r="V69" s="52">
        <v>4615</v>
      </c>
      <c r="W69" s="52">
        <v>2179</v>
      </c>
      <c r="X69" s="52">
        <v>157</v>
      </c>
      <c r="Y69" s="52">
        <v>121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423</v>
      </c>
      <c r="D70" s="52">
        <v>110</v>
      </c>
      <c r="E70" s="52">
        <v>191</v>
      </c>
      <c r="F70" s="52">
        <v>778</v>
      </c>
      <c r="G70" s="52">
        <v>862</v>
      </c>
      <c r="H70" s="52">
        <v>1169</v>
      </c>
      <c r="I70" s="52">
        <v>1558</v>
      </c>
      <c r="J70" s="52">
        <v>944</v>
      </c>
      <c r="K70" s="52">
        <v>1074</v>
      </c>
      <c r="L70" s="52">
        <v>1345</v>
      </c>
      <c r="M70" s="52">
        <v>2537</v>
      </c>
      <c r="N70" s="52">
        <v>2656</v>
      </c>
      <c r="O70" s="52">
        <v>4271</v>
      </c>
      <c r="P70" s="52">
        <v>1729</v>
      </c>
      <c r="Q70" s="52">
        <v>2727</v>
      </c>
      <c r="R70" s="52">
        <v>2383</v>
      </c>
      <c r="S70" s="52">
        <v>3773</v>
      </c>
      <c r="T70" s="52">
        <v>6064</v>
      </c>
      <c r="U70" s="52">
        <v>2236</v>
      </c>
      <c r="V70" s="52">
        <v>4985</v>
      </c>
      <c r="W70" s="52">
        <v>8485</v>
      </c>
      <c r="X70" s="52">
        <v>7587</v>
      </c>
      <c r="Y70" s="52">
        <v>11260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12847</v>
      </c>
      <c r="D71" s="36">
        <v>4678</v>
      </c>
      <c r="E71" s="36">
        <v>6184</v>
      </c>
      <c r="F71" s="36">
        <v>23265</v>
      </c>
      <c r="G71" s="36">
        <v>20726</v>
      </c>
      <c r="H71" s="36">
        <v>24279</v>
      </c>
      <c r="I71" s="36">
        <v>30325</v>
      </c>
      <c r="J71" s="36">
        <v>19948</v>
      </c>
      <c r="K71" s="36">
        <v>26705</v>
      </c>
      <c r="L71" s="36">
        <v>33475</v>
      </c>
      <c r="M71" s="36">
        <v>48964</v>
      </c>
      <c r="N71" s="36">
        <v>37025</v>
      </c>
      <c r="O71" s="36">
        <v>26130</v>
      </c>
      <c r="P71" s="36">
        <v>9948</v>
      </c>
      <c r="Q71" s="36">
        <v>16665</v>
      </c>
      <c r="R71" s="36">
        <v>19140</v>
      </c>
      <c r="S71" s="36">
        <v>17404</v>
      </c>
      <c r="T71" s="36">
        <v>16069</v>
      </c>
      <c r="U71" s="36">
        <v>5500</v>
      </c>
      <c r="V71" s="36">
        <v>14806</v>
      </c>
      <c r="W71" s="36">
        <v>33949</v>
      </c>
      <c r="X71" s="36">
        <v>39317</v>
      </c>
      <c r="Y71" s="36">
        <v>53523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24618</v>
      </c>
      <c r="D75" s="52">
        <v>9323</v>
      </c>
      <c r="E75" s="52">
        <v>12793</v>
      </c>
      <c r="F75" s="52">
        <v>30189</v>
      </c>
      <c r="G75" s="52">
        <v>55349</v>
      </c>
      <c r="H75" s="52">
        <v>67584</v>
      </c>
      <c r="I75" s="52">
        <v>78978</v>
      </c>
      <c r="J75" s="52">
        <v>48929</v>
      </c>
      <c r="K75" s="52">
        <v>63132</v>
      </c>
      <c r="L75" s="52">
        <v>105542</v>
      </c>
      <c r="M75" s="52">
        <v>163373</v>
      </c>
      <c r="N75" s="52">
        <v>156321</v>
      </c>
      <c r="O75" s="52">
        <v>73927</v>
      </c>
      <c r="P75" s="52">
        <v>9458</v>
      </c>
      <c r="Q75" s="52">
        <v>23250</v>
      </c>
      <c r="R75" s="52">
        <v>42339</v>
      </c>
      <c r="S75" s="52">
        <v>49480</v>
      </c>
      <c r="T75" s="52">
        <v>55466</v>
      </c>
      <c r="U75" s="52">
        <v>24973</v>
      </c>
      <c r="V75" s="52">
        <v>51607</v>
      </c>
      <c r="W75" s="52">
        <v>99928</v>
      </c>
      <c r="X75" s="52">
        <v>120527</v>
      </c>
      <c r="Y75" s="52">
        <v>168181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23971</v>
      </c>
      <c r="D77" s="52">
        <v>19898</v>
      </c>
      <c r="E77" s="52">
        <v>9499</v>
      </c>
      <c r="F77" s="52">
        <v>8792</v>
      </c>
      <c r="G77" s="52">
        <v>21224</v>
      </c>
      <c r="H77" s="52">
        <v>34164</v>
      </c>
      <c r="I77" s="52">
        <v>31493</v>
      </c>
      <c r="J77" s="52">
        <v>30840</v>
      </c>
      <c r="K77" s="52">
        <v>27681</v>
      </c>
      <c r="L77" s="52">
        <v>34453</v>
      </c>
      <c r="M77" s="52">
        <v>49447</v>
      </c>
      <c r="N77" s="52">
        <v>68889</v>
      </c>
      <c r="O77" s="52">
        <v>70472</v>
      </c>
      <c r="P77" s="52">
        <v>43528</v>
      </c>
      <c r="Q77" s="52">
        <v>24851</v>
      </c>
      <c r="R77" s="52">
        <v>42801</v>
      </c>
      <c r="S77" s="52">
        <v>55326</v>
      </c>
      <c r="T77" s="52">
        <v>53654</v>
      </c>
      <c r="U77" s="52">
        <v>56353</v>
      </c>
      <c r="V77" s="52">
        <v>44587</v>
      </c>
      <c r="W77" s="52">
        <v>54273</v>
      </c>
      <c r="X77" s="52">
        <v>82257</v>
      </c>
      <c r="Y77" s="52">
        <v>169461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194</v>
      </c>
      <c r="D79" s="52">
        <f t="shared" si="0"/>
        <v>141</v>
      </c>
      <c r="E79" s="52">
        <f t="shared" si="0"/>
        <v>160</v>
      </c>
      <c r="F79" s="52">
        <f t="shared" si="0"/>
        <v>264</v>
      </c>
      <c r="G79" s="52">
        <f t="shared" si="0"/>
        <v>382</v>
      </c>
      <c r="H79" s="52">
        <f t="shared" si="0"/>
        <v>462</v>
      </c>
      <c r="I79" s="52">
        <f t="shared" si="0"/>
        <v>544</v>
      </c>
      <c r="J79" s="52">
        <f t="shared" si="0"/>
        <v>493</v>
      </c>
      <c r="K79" s="52">
        <f t="shared" si="0"/>
        <v>507</v>
      </c>
      <c r="L79" s="52">
        <f t="shared" si="0"/>
        <v>889</v>
      </c>
      <c r="M79" s="52">
        <f t="shared" si="0"/>
        <v>1490</v>
      </c>
      <c r="N79" s="52">
        <f t="shared" si="0"/>
        <v>2274</v>
      </c>
      <c r="O79" s="52">
        <f t="shared" si="0"/>
        <v>3024</v>
      </c>
      <c r="P79" s="52">
        <f t="shared" si="0"/>
        <v>2962</v>
      </c>
      <c r="Q79" s="52">
        <f t="shared" si="0"/>
        <v>5700</v>
      </c>
      <c r="R79" s="52">
        <f t="shared" ref="R79:V79" si="1">R45-R62</f>
        <v>7512</v>
      </c>
      <c r="S79" s="52">
        <f t="shared" si="1"/>
        <v>9667</v>
      </c>
      <c r="T79" s="52">
        <f t="shared" si="1"/>
        <v>8997</v>
      </c>
      <c r="U79" s="52">
        <f t="shared" si="1"/>
        <v>10925</v>
      </c>
      <c r="V79" s="52">
        <f t="shared" si="1"/>
        <v>9165</v>
      </c>
      <c r="W79" s="52">
        <f t="shared" ref="W79:Y79" si="2">W45-W62</f>
        <v>7331</v>
      </c>
      <c r="X79" s="52">
        <f t="shared" si="2"/>
        <v>6045</v>
      </c>
      <c r="Y79" s="52">
        <f t="shared" si="2"/>
        <v>6608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5</v>
      </c>
      <c r="D80" s="52">
        <f t="shared" si="3"/>
        <v>0</v>
      </c>
      <c r="E80" s="52">
        <f t="shared" si="3"/>
        <v>1</v>
      </c>
      <c r="F80" s="52">
        <f t="shared" si="3"/>
        <v>2</v>
      </c>
      <c r="G80" s="52">
        <f t="shared" si="3"/>
        <v>2</v>
      </c>
      <c r="H80" s="52">
        <f t="shared" si="3"/>
        <v>7</v>
      </c>
      <c r="I80" s="52">
        <f t="shared" si="3"/>
        <v>21</v>
      </c>
      <c r="J80" s="52">
        <f t="shared" si="3"/>
        <v>5</v>
      </c>
      <c r="K80" s="52">
        <f t="shared" si="3"/>
        <v>6</v>
      </c>
      <c r="L80" s="52">
        <f t="shared" si="3"/>
        <v>19</v>
      </c>
      <c r="M80" s="52">
        <f t="shared" si="3"/>
        <v>9</v>
      </c>
      <c r="N80" s="52">
        <f t="shared" si="3"/>
        <v>57</v>
      </c>
      <c r="O80" s="52">
        <f t="shared" si="3"/>
        <v>54</v>
      </c>
      <c r="P80" s="52">
        <f t="shared" si="3"/>
        <v>0</v>
      </c>
      <c r="Q80" s="52">
        <f t="shared" si="3"/>
        <v>99</v>
      </c>
      <c r="R80" s="52">
        <f t="shared" ref="R80:V80" si="4">R46-R63</f>
        <v>140</v>
      </c>
      <c r="S80" s="52">
        <f t="shared" si="4"/>
        <v>223</v>
      </c>
      <c r="T80" s="52">
        <f t="shared" si="4"/>
        <v>118</v>
      </c>
      <c r="U80" s="52">
        <f t="shared" si="4"/>
        <v>355</v>
      </c>
      <c r="V80" s="52">
        <f t="shared" si="4"/>
        <v>246</v>
      </c>
      <c r="W80" s="52">
        <f t="shared" ref="W80:Y80" si="5">W46-W63</f>
        <v>35</v>
      </c>
      <c r="X80" s="52">
        <f t="shared" si="5"/>
        <v>214</v>
      </c>
      <c r="Y80" s="52">
        <f t="shared" si="5"/>
        <v>607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838</v>
      </c>
      <c r="D81" s="52">
        <f t="shared" si="6"/>
        <v>779</v>
      </c>
      <c r="E81" s="52">
        <f t="shared" si="6"/>
        <v>806</v>
      </c>
      <c r="F81" s="52">
        <f t="shared" si="6"/>
        <v>680</v>
      </c>
      <c r="G81" s="52">
        <f t="shared" si="6"/>
        <v>720</v>
      </c>
      <c r="H81" s="52">
        <f t="shared" si="6"/>
        <v>620</v>
      </c>
      <c r="I81" s="52">
        <f t="shared" si="6"/>
        <v>198</v>
      </c>
      <c r="J81" s="52">
        <f t="shared" si="6"/>
        <v>180</v>
      </c>
      <c r="K81" s="52">
        <f t="shared" si="6"/>
        <v>331</v>
      </c>
      <c r="L81" s="52">
        <f t="shared" si="6"/>
        <v>534</v>
      </c>
      <c r="M81" s="52">
        <f t="shared" si="6"/>
        <v>796</v>
      </c>
      <c r="N81" s="52">
        <f t="shared" si="6"/>
        <v>819</v>
      </c>
      <c r="O81" s="52">
        <f t="shared" si="6"/>
        <v>920</v>
      </c>
      <c r="P81" s="52">
        <f t="shared" si="6"/>
        <v>611</v>
      </c>
      <c r="Q81" s="52">
        <f t="shared" si="6"/>
        <v>460</v>
      </c>
      <c r="R81" s="52">
        <f t="shared" ref="R81:V81" si="7">R47-R64</f>
        <v>467</v>
      </c>
      <c r="S81" s="52">
        <f t="shared" si="7"/>
        <v>818</v>
      </c>
      <c r="T81" s="52">
        <f t="shared" si="7"/>
        <v>1087</v>
      </c>
      <c r="U81" s="52">
        <f t="shared" si="7"/>
        <v>1232</v>
      </c>
      <c r="V81" s="52">
        <f t="shared" si="7"/>
        <v>976</v>
      </c>
      <c r="W81" s="52">
        <f t="shared" ref="W81:Y81" si="8">W47-W64</f>
        <v>740</v>
      </c>
      <c r="X81" s="52">
        <f t="shared" si="8"/>
        <v>612</v>
      </c>
      <c r="Y81" s="52">
        <f t="shared" si="8"/>
        <v>760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13</v>
      </c>
      <c r="D82" s="52">
        <f t="shared" si="9"/>
        <v>9</v>
      </c>
      <c r="E82" s="52">
        <f t="shared" si="9"/>
        <v>13</v>
      </c>
      <c r="F82" s="52">
        <f t="shared" si="9"/>
        <v>3</v>
      </c>
      <c r="G82" s="52">
        <f t="shared" si="9"/>
        <v>7</v>
      </c>
      <c r="H82" s="52">
        <f t="shared" si="9"/>
        <v>11</v>
      </c>
      <c r="I82" s="52">
        <f t="shared" si="9"/>
        <v>6</v>
      </c>
      <c r="J82" s="52">
        <f t="shared" si="9"/>
        <v>6</v>
      </c>
      <c r="K82" s="52">
        <f t="shared" si="9"/>
        <v>3</v>
      </c>
      <c r="L82" s="52">
        <f t="shared" si="9"/>
        <v>6</v>
      </c>
      <c r="M82" s="52">
        <f t="shared" si="9"/>
        <v>3</v>
      </c>
      <c r="N82" s="52">
        <f t="shared" si="9"/>
        <v>9</v>
      </c>
      <c r="O82" s="52">
        <f t="shared" si="9"/>
        <v>34</v>
      </c>
      <c r="P82" s="52">
        <f t="shared" si="9"/>
        <v>9</v>
      </c>
      <c r="Q82" s="52">
        <f t="shared" si="9"/>
        <v>7</v>
      </c>
      <c r="R82" s="52">
        <f t="shared" ref="R82:V82" si="10">R48-R65</f>
        <v>5</v>
      </c>
      <c r="S82" s="52">
        <f t="shared" si="10"/>
        <v>12</v>
      </c>
      <c r="T82" s="52">
        <f t="shared" si="10"/>
        <v>28</v>
      </c>
      <c r="U82" s="52">
        <f t="shared" si="10"/>
        <v>22</v>
      </c>
      <c r="V82" s="52">
        <f t="shared" si="10"/>
        <v>32</v>
      </c>
      <c r="W82" s="52">
        <f t="shared" ref="W82:Y82" si="11">W48-W65</f>
        <v>5</v>
      </c>
      <c r="X82" s="52">
        <f t="shared" si="11"/>
        <v>16</v>
      </c>
      <c r="Y82" s="52">
        <f t="shared" si="11"/>
        <v>50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27080</v>
      </c>
      <c r="D83" s="52">
        <f t="shared" si="12"/>
        <v>30662</v>
      </c>
      <c r="E83" s="52">
        <f t="shared" si="12"/>
        <v>24238</v>
      </c>
      <c r="F83" s="52">
        <f t="shared" si="12"/>
        <v>44807</v>
      </c>
      <c r="G83" s="52">
        <f t="shared" si="12"/>
        <v>47439</v>
      </c>
      <c r="H83" s="52">
        <f t="shared" si="12"/>
        <v>50542</v>
      </c>
      <c r="I83" s="52">
        <f t="shared" si="12"/>
        <v>3465</v>
      </c>
      <c r="J83" s="52">
        <f t="shared" si="12"/>
        <v>5698</v>
      </c>
      <c r="K83" s="52">
        <f t="shared" si="12"/>
        <v>31852</v>
      </c>
      <c r="L83" s="52">
        <f t="shared" si="12"/>
        <v>40918</v>
      </c>
      <c r="M83" s="52">
        <f t="shared" si="12"/>
        <v>78439</v>
      </c>
      <c r="N83" s="52">
        <f t="shared" si="12"/>
        <v>78249</v>
      </c>
      <c r="O83" s="52">
        <f t="shared" si="12"/>
        <v>53650</v>
      </c>
      <c r="P83" s="52">
        <f t="shared" si="12"/>
        <v>26947</v>
      </c>
      <c r="Q83" s="52">
        <f t="shared" si="12"/>
        <v>11040</v>
      </c>
      <c r="R83" s="52">
        <f t="shared" ref="R83:V83" si="13">R49-R66</f>
        <v>34575</v>
      </c>
      <c r="S83" s="52">
        <f t="shared" si="13"/>
        <v>42557</v>
      </c>
      <c r="T83" s="52">
        <f t="shared" si="13"/>
        <v>35053</v>
      </c>
      <c r="U83" s="52">
        <f t="shared" si="13"/>
        <v>50715</v>
      </c>
      <c r="V83" s="52">
        <f t="shared" si="13"/>
        <v>41981</v>
      </c>
      <c r="W83" s="52">
        <f t="shared" ref="W83:Y83" si="14">W49-W66</f>
        <v>32877</v>
      </c>
      <c r="X83" s="52">
        <f t="shared" si="14"/>
        <v>0</v>
      </c>
      <c r="Y83" s="52">
        <f t="shared" si="14"/>
        <v>0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59288</v>
      </c>
      <c r="D84" s="52">
        <f t="shared" si="15"/>
        <v>40718</v>
      </c>
      <c r="E84" s="52">
        <f t="shared" si="15"/>
        <v>51834</v>
      </c>
      <c r="F84" s="52">
        <f t="shared" si="15"/>
        <v>51983</v>
      </c>
      <c r="G84" s="52">
        <f t="shared" si="15"/>
        <v>80664</v>
      </c>
      <c r="H84" s="52">
        <f t="shared" si="15"/>
        <v>100492</v>
      </c>
      <c r="I84" s="52">
        <f t="shared" si="15"/>
        <v>100629</v>
      </c>
      <c r="J84" s="52">
        <f t="shared" si="15"/>
        <v>62800</v>
      </c>
      <c r="K84" s="52">
        <f t="shared" si="15"/>
        <v>63704</v>
      </c>
      <c r="L84" s="52">
        <f t="shared" si="15"/>
        <v>99594</v>
      </c>
      <c r="M84" s="52">
        <f t="shared" si="15"/>
        <v>134232</v>
      </c>
      <c r="N84" s="52">
        <f t="shared" si="15"/>
        <v>146063</v>
      </c>
      <c r="O84" s="52">
        <f t="shared" si="15"/>
        <v>101137</v>
      </c>
      <c r="P84" s="52">
        <f t="shared" si="15"/>
        <v>75207</v>
      </c>
      <c r="Q84" s="52">
        <f t="shared" si="15"/>
        <v>110595</v>
      </c>
      <c r="R84" s="52">
        <f t="shared" ref="R84:V84" si="16">R50-R67</f>
        <v>107401</v>
      </c>
      <c r="S84" s="52">
        <f t="shared" si="16"/>
        <v>125123</v>
      </c>
      <c r="T84" s="52">
        <f t="shared" si="16"/>
        <v>156426</v>
      </c>
      <c r="U84" s="52">
        <f t="shared" si="16"/>
        <v>106707</v>
      </c>
      <c r="V84" s="52">
        <f t="shared" si="16"/>
        <v>108585</v>
      </c>
      <c r="W84" s="52">
        <f t="shared" ref="W84:Y84" si="17">W50-W67</f>
        <v>125204</v>
      </c>
      <c r="X84" s="52">
        <f t="shared" si="17"/>
        <v>160371</v>
      </c>
      <c r="Y84" s="52">
        <f t="shared" si="17"/>
        <v>220738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16790</v>
      </c>
      <c r="D86" s="52">
        <v>11407</v>
      </c>
      <c r="E86" s="52">
        <v>13433</v>
      </c>
      <c r="F86" s="52">
        <v>17480</v>
      </c>
      <c r="G86" s="52">
        <v>24441</v>
      </c>
      <c r="H86" s="52">
        <v>29304</v>
      </c>
      <c r="I86" s="52">
        <v>22140</v>
      </c>
      <c r="J86" s="52">
        <v>13081</v>
      </c>
      <c r="K86" s="52">
        <v>15687</v>
      </c>
      <c r="L86" s="52">
        <v>26576</v>
      </c>
      <c r="M86" s="52">
        <v>38469</v>
      </c>
      <c r="N86" s="52">
        <v>59187</v>
      </c>
      <c r="O86" s="52">
        <v>55241</v>
      </c>
      <c r="P86" s="52">
        <v>38053</v>
      </c>
      <c r="Q86" s="52">
        <v>32861</v>
      </c>
      <c r="R86" s="52">
        <v>33538</v>
      </c>
      <c r="S86" s="52">
        <v>46642</v>
      </c>
      <c r="T86" s="52">
        <v>56937</v>
      </c>
      <c r="U86" s="52">
        <v>74753</v>
      </c>
      <c r="V86" s="52">
        <v>49761</v>
      </c>
      <c r="W86" s="52">
        <v>14593</v>
      </c>
      <c r="X86" s="52">
        <v>4027</v>
      </c>
      <c r="Y86" s="52">
        <v>2344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2256</v>
      </c>
      <c r="D87" s="52">
        <v>1410</v>
      </c>
      <c r="E87" s="52">
        <v>1910</v>
      </c>
      <c r="F87" s="52">
        <v>2604</v>
      </c>
      <c r="G87" s="52">
        <v>4192</v>
      </c>
      <c r="H87" s="52">
        <v>5656</v>
      </c>
      <c r="I87" s="52">
        <v>4047</v>
      </c>
      <c r="J87" s="52">
        <v>2536</v>
      </c>
      <c r="K87" s="52">
        <v>3121</v>
      </c>
      <c r="L87" s="52">
        <v>4459</v>
      </c>
      <c r="M87" s="52">
        <v>8699</v>
      </c>
      <c r="N87" s="52">
        <v>11273</v>
      </c>
      <c r="O87" s="52">
        <v>14591</v>
      </c>
      <c r="P87" s="52">
        <v>10075</v>
      </c>
      <c r="Q87" s="52">
        <v>13430</v>
      </c>
      <c r="R87" s="52">
        <v>12988</v>
      </c>
      <c r="S87" s="52">
        <v>23665</v>
      </c>
      <c r="T87" s="52">
        <v>40113</v>
      </c>
      <c r="U87" s="52">
        <v>28163</v>
      </c>
      <c r="V87" s="52">
        <v>28601</v>
      </c>
      <c r="W87" s="52">
        <v>30813</v>
      </c>
      <c r="X87" s="52">
        <v>35157</v>
      </c>
      <c r="Y87" s="52">
        <v>46076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68576</v>
      </c>
      <c r="D88" s="36">
        <v>59699</v>
      </c>
      <c r="E88" s="36">
        <v>61918</v>
      </c>
      <c r="F88" s="36">
        <v>77881</v>
      </c>
      <c r="G88" s="36">
        <v>100835</v>
      </c>
      <c r="H88" s="36">
        <v>117465</v>
      </c>
      <c r="I88" s="36">
        <v>78796</v>
      </c>
      <c r="J88" s="36">
        <v>53578</v>
      </c>
      <c r="K88" s="36">
        <v>77639</v>
      </c>
      <c r="L88" s="36">
        <v>110965</v>
      </c>
      <c r="M88" s="36">
        <v>167897</v>
      </c>
      <c r="N88" s="36">
        <v>157153</v>
      </c>
      <c r="O88" s="36">
        <v>89261</v>
      </c>
      <c r="P88" s="36">
        <v>57963</v>
      </c>
      <c r="Q88" s="36">
        <v>82086</v>
      </c>
      <c r="R88" s="36">
        <v>104312</v>
      </c>
      <c r="S88" s="36">
        <v>109175</v>
      </c>
      <c r="T88" s="36">
        <v>106301</v>
      </c>
      <c r="U88" s="36">
        <v>69296</v>
      </c>
      <c r="V88" s="36">
        <v>84943</v>
      </c>
      <c r="W88" s="36">
        <v>123305</v>
      </c>
      <c r="X88" s="36">
        <v>182180</v>
      </c>
      <c r="Y88" s="36">
        <v>219047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12812</v>
      </c>
      <c r="K94" s="52">
        <f>RES_hhdet_numvin!K83</f>
        <v>30936</v>
      </c>
      <c r="L94" s="52">
        <f>RES_hhdet_numvin!L83</f>
        <v>67022</v>
      </c>
      <c r="M94" s="52">
        <f>RES_hhdet_numvin!M83</f>
        <v>127806</v>
      </c>
      <c r="N94" s="52">
        <f>RES_hhdet_numvin!N83</f>
        <v>137715</v>
      </c>
      <c r="O94" s="52">
        <f>RES_hhdet_numvin!O83</f>
        <v>84964</v>
      </c>
      <c r="P94" s="52">
        <f>RES_hhdet_numvin!P83</f>
        <v>19257</v>
      </c>
      <c r="Q94" s="52">
        <f>RES_hhdet_numvin!Q83</f>
        <v>38985</v>
      </c>
      <c r="R94" s="52">
        <f>RES_hhdet_numvin!R83</f>
        <v>60333</v>
      </c>
      <c r="S94" s="52">
        <f>RES_hhdet_numvin!S83</f>
        <v>69575</v>
      </c>
      <c r="T94" s="52">
        <f>RES_hhdet_numvin!T83</f>
        <v>78796</v>
      </c>
      <c r="U94" s="52">
        <f>RES_hhdet_numvin!U83</f>
        <v>35061</v>
      </c>
      <c r="V94" s="52">
        <f>RES_hhdet_numvin!V83</f>
        <v>75508</v>
      </c>
      <c r="W94" s="52">
        <f>RES_hhdet_numvin!W83</f>
        <v>144259</v>
      </c>
      <c r="X94" s="52">
        <f>RES_hhdet_numvin!X83</f>
        <v>167548</v>
      </c>
      <c r="Y94" s="52">
        <f>RES_hhdet_numvin!Y83</f>
        <v>233085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13674</v>
      </c>
      <c r="S97" s="138">
        <f>RES_hhdet_numvin!S86</f>
        <v>30861</v>
      </c>
      <c r="T97" s="138">
        <f>RES_hhdet_numvin!T86</f>
        <v>40138</v>
      </c>
      <c r="U97" s="138">
        <f>RES_hhdet_numvin!U86</f>
        <v>46807</v>
      </c>
      <c r="V97" s="138">
        <f>RES_hhdet_numvin!V86</f>
        <v>43791</v>
      </c>
      <c r="W97" s="138">
        <f>RES_hhdet_numvin!W86</f>
        <v>58832</v>
      </c>
      <c r="X97" s="138">
        <f>RES_hhdet_numvin!X86</f>
        <v>91725</v>
      </c>
      <c r="Y97" s="138">
        <f>RES_hhdet_numvin!Y86</f>
        <v>227231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39</v>
      </c>
      <c r="K99" s="138">
        <f>RES_hhdet_numvin!K88</f>
        <v>80</v>
      </c>
      <c r="L99" s="138">
        <f>RES_hhdet_numvin!L88</f>
        <v>245</v>
      </c>
      <c r="M99" s="138">
        <f>RES_hhdet_numvin!M88</f>
        <v>602</v>
      </c>
      <c r="N99" s="138">
        <f>RES_hhdet_numvin!N88</f>
        <v>1121</v>
      </c>
      <c r="O99" s="138">
        <f>RES_hhdet_numvin!O88</f>
        <v>1726</v>
      </c>
      <c r="P99" s="138">
        <f>RES_hhdet_numvin!P88</f>
        <v>1872</v>
      </c>
      <c r="Q99" s="138">
        <f>RES_hhdet_numvin!Q88</f>
        <v>4370</v>
      </c>
      <c r="R99" s="138">
        <f>RES_hhdet_numvin!R88</f>
        <v>6797</v>
      </c>
      <c r="S99" s="138">
        <f>RES_hhdet_numvin!S88</f>
        <v>8645</v>
      </c>
      <c r="T99" s="138">
        <f>RES_hhdet_numvin!T88</f>
        <v>7931</v>
      </c>
      <c r="U99" s="138">
        <f>RES_hhdet_numvin!U88</f>
        <v>9199</v>
      </c>
      <c r="V99" s="138">
        <f>RES_hhdet_numvin!V88</f>
        <v>8643</v>
      </c>
      <c r="W99" s="138">
        <f>RES_hhdet_numvin!W88</f>
        <v>8012</v>
      </c>
      <c r="X99" s="138">
        <f>RES_hhdet_numvin!X88</f>
        <v>7031</v>
      </c>
      <c r="Y99" s="138">
        <f>RES_hhdet_numvin!Y88</f>
        <v>7583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1</v>
      </c>
      <c r="L100" s="138">
        <f>RES_hhdet_numvin!L89</f>
        <v>3</v>
      </c>
      <c r="M100" s="138">
        <f>RES_hhdet_numvin!M89</f>
        <v>6</v>
      </c>
      <c r="N100" s="138">
        <f>RES_hhdet_numvin!N89</f>
        <v>28</v>
      </c>
      <c r="O100" s="138">
        <f>RES_hhdet_numvin!O89</f>
        <v>31</v>
      </c>
      <c r="P100" s="138">
        <f>RES_hhdet_numvin!P89</f>
        <v>0</v>
      </c>
      <c r="Q100" s="138">
        <f>RES_hhdet_numvin!Q89</f>
        <v>78</v>
      </c>
      <c r="R100" s="138">
        <f>RES_hhdet_numvin!R89</f>
        <v>128</v>
      </c>
      <c r="S100" s="138">
        <f>RES_hhdet_numvin!S89</f>
        <v>204</v>
      </c>
      <c r="T100" s="138">
        <f>RES_hhdet_numvin!T89</f>
        <v>108</v>
      </c>
      <c r="U100" s="138">
        <f>RES_hhdet_numvin!U89</f>
        <v>298</v>
      </c>
      <c r="V100" s="138">
        <f>RES_hhdet_numvin!V89</f>
        <v>232</v>
      </c>
      <c r="W100" s="138">
        <f>RES_hhdet_numvin!W89</f>
        <v>40</v>
      </c>
      <c r="X100" s="138">
        <f>RES_hhdet_numvin!X89</f>
        <v>254</v>
      </c>
      <c r="Y100" s="138">
        <f>RES_hhdet_numvin!Y89</f>
        <v>696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171</v>
      </c>
      <c r="S103" s="138">
        <f>RES_hhdet_numvin!S92</f>
        <v>536</v>
      </c>
      <c r="T103" s="138">
        <f>RES_hhdet_numvin!T92</f>
        <v>909</v>
      </c>
      <c r="U103" s="138">
        <f>RES_hhdet_numvin!U92</f>
        <v>1108</v>
      </c>
      <c r="V103" s="138">
        <f>RES_hhdet_numvin!V92</f>
        <v>1023</v>
      </c>
      <c r="W103" s="138">
        <f>RES_hhdet_numvin!W92</f>
        <v>916</v>
      </c>
      <c r="X103" s="138">
        <f>RES_hhdet_numvin!X92</f>
        <v>788</v>
      </c>
      <c r="Y103" s="138">
        <f>RES_hhdet_numvin!Y92</f>
        <v>979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9</v>
      </c>
      <c r="T104" s="138">
        <f>RES_hhdet_numvin!T93</f>
        <v>27</v>
      </c>
      <c r="U104" s="138">
        <f>RES_hhdet_numvin!U93</f>
        <v>22</v>
      </c>
      <c r="V104" s="138">
        <f>RES_hhdet_numvin!V93</f>
        <v>36</v>
      </c>
      <c r="W104" s="138">
        <f>RES_hhdet_numvin!W93</f>
        <v>8</v>
      </c>
      <c r="X104" s="138">
        <f>RES_hhdet_numvin!X93</f>
        <v>22</v>
      </c>
      <c r="Y104" s="138">
        <f>RES_hhdet_numvin!Y93</f>
        <v>66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13048</v>
      </c>
      <c r="S107" s="138">
        <f>RES_hhdet_numvin!S96</f>
        <v>27504</v>
      </c>
      <c r="T107" s="138">
        <f>RES_hhdet_numvin!T96</f>
        <v>29172</v>
      </c>
      <c r="U107" s="138">
        <f>RES_hhdet_numvin!U96</f>
        <v>45200</v>
      </c>
      <c r="V107" s="138">
        <f>RES_hhdet_numvin!V96</f>
        <v>43538</v>
      </c>
      <c r="W107" s="138">
        <f>RES_hhdet_numvin!W96</f>
        <v>40289</v>
      </c>
      <c r="X107" s="138">
        <f>RES_hhdet_numvin!X96</f>
        <v>0</v>
      </c>
      <c r="Y107" s="138">
        <f>RES_hhdet_numvin!Y96</f>
        <v>0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40514</v>
      </c>
      <c r="S108" s="138">
        <f>RES_hhdet_numvin!S97</f>
        <v>80843</v>
      </c>
      <c r="T108" s="138">
        <f>RES_hhdet_numvin!T97</f>
        <v>130116</v>
      </c>
      <c r="U108" s="138">
        <f>RES_hhdet_numvin!U97</f>
        <v>95067</v>
      </c>
      <c r="V108" s="138">
        <f>RES_hhdet_numvin!V97</f>
        <v>112539</v>
      </c>
      <c r="W108" s="138">
        <f>RES_hhdet_numvin!W97</f>
        <v>153338</v>
      </c>
      <c r="X108" s="138">
        <f>RES_hhdet_numvin!X97</f>
        <v>205528</v>
      </c>
      <c r="Y108" s="138">
        <f>RES_hhdet_numvin!Y97</f>
        <v>284343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7672</v>
      </c>
      <c r="S112" s="138">
        <f>RES_hhdet_numvin!S101</f>
        <v>18320</v>
      </c>
      <c r="T112" s="138">
        <f>RES_hhdet_numvin!T101</f>
        <v>25495</v>
      </c>
      <c r="U112" s="138">
        <f>RES_hhdet_numvin!U101</f>
        <v>34846</v>
      </c>
      <c r="V112" s="138">
        <f>RES_hhdet_numvin!V101</f>
        <v>25316</v>
      </c>
      <c r="W112" s="138">
        <f>RES_hhdet_numvin!W101</f>
        <v>8319</v>
      </c>
      <c r="X112" s="138">
        <f>RES_hhdet_numvin!X101</f>
        <v>2792</v>
      </c>
      <c r="Y112" s="138">
        <f>RES_hhdet_numvin!Y101</f>
        <v>2465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5034</v>
      </c>
      <c r="S113" s="138">
        <f>RES_hhdet_numvin!S102</f>
        <v>15747</v>
      </c>
      <c r="T113" s="138">
        <f>RES_hhdet_numvin!T102</f>
        <v>34572</v>
      </c>
      <c r="U113" s="138">
        <f>RES_hhdet_numvin!U102</f>
        <v>26373</v>
      </c>
      <c r="V113" s="138">
        <f>RES_hhdet_numvin!V102</f>
        <v>31204</v>
      </c>
      <c r="W113" s="138">
        <f>RES_hhdet_numvin!W102</f>
        <v>38155</v>
      </c>
      <c r="X113" s="138">
        <f>RES_hhdet_numvin!X102</f>
        <v>42480</v>
      </c>
      <c r="Y113" s="138">
        <f>RES_hhdet_numvin!Y102</f>
        <v>57336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40470</v>
      </c>
      <c r="S114" s="39">
        <f>RES_hhdet_numvin!S103</f>
        <v>72618</v>
      </c>
      <c r="T114" s="39">
        <f>RES_hhdet_numvin!T103</f>
        <v>91604</v>
      </c>
      <c r="U114" s="39">
        <f>RES_hhdet_numvin!U103</f>
        <v>64864</v>
      </c>
      <c r="V114" s="39">
        <f>RES_hhdet_numvin!V103</f>
        <v>92670</v>
      </c>
      <c r="W114" s="39">
        <f>RES_hhdet_numvin!W103</f>
        <v>152647</v>
      </c>
      <c r="X114" s="39">
        <f>RES_hhdet_numvin!X103</f>
        <v>220093</v>
      </c>
      <c r="Y114" s="39">
        <f>RES_hhdet_numvin!Y103</f>
        <v>272570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853.55536867220837</v>
      </c>
      <c r="C118" s="117">
        <f t="shared" si="18"/>
        <v>850.80527062096553</v>
      </c>
      <c r="D118" s="117">
        <f t="shared" si="18"/>
        <v>846.51769253896464</v>
      </c>
      <c r="E118" s="117">
        <f t="shared" si="18"/>
        <v>841.11978831599436</v>
      </c>
      <c r="F118" s="117">
        <f t="shared" si="18"/>
        <v>837.27549064359118</v>
      </c>
      <c r="G118" s="117">
        <f t="shared" si="18"/>
        <v>836.90840176977713</v>
      </c>
      <c r="H118" s="117">
        <f t="shared" si="18"/>
        <v>847.81482372336347</v>
      </c>
      <c r="I118" s="117">
        <f t="shared" si="18"/>
        <v>962.79871970401837</v>
      </c>
      <c r="J118" s="117">
        <f t="shared" si="18"/>
        <v>830.06202047541058</v>
      </c>
      <c r="K118" s="117">
        <f t="shared" si="18"/>
        <v>764.32205425204006</v>
      </c>
      <c r="L118" s="117">
        <f t="shared" si="18"/>
        <v>796.59611079839112</v>
      </c>
      <c r="M118" s="117">
        <f t="shared" si="18"/>
        <v>1007.9031096530808</v>
      </c>
      <c r="N118" s="117">
        <f t="shared" si="18"/>
        <v>1211.5963750442686</v>
      </c>
      <c r="O118" s="117">
        <f t="shared" si="18"/>
        <v>1077.4918051059969</v>
      </c>
      <c r="P118" s="117">
        <f t="shared" si="18"/>
        <v>1041.1758878745845</v>
      </c>
      <c r="Q118" s="117">
        <f t="shared" si="18"/>
        <v>1085.246709435027</v>
      </c>
      <c r="R118" s="117">
        <f t="shared" ref="R118:V118" si="19">R119+R122+R124+R137</f>
        <v>1000.2915389061953</v>
      </c>
      <c r="S118" s="117">
        <f t="shared" si="19"/>
        <v>1015.8427374378207</v>
      </c>
      <c r="T118" s="117">
        <f t="shared" si="19"/>
        <v>968.51132370945868</v>
      </c>
      <c r="U118" s="117">
        <f t="shared" si="19"/>
        <v>933.48420684496227</v>
      </c>
      <c r="V118" s="117">
        <f t="shared" si="19"/>
        <v>887.08021386585381</v>
      </c>
      <c r="W118" s="117">
        <f t="shared" ref="W118:Y118" si="20">W119+W122+W124+W137</f>
        <v>947.43445735750299</v>
      </c>
      <c r="X118" s="117">
        <f t="shared" si="20"/>
        <v>992.5434533520538</v>
      </c>
      <c r="Y118" s="117">
        <f t="shared" si="20"/>
        <v>1059.1223626343833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693.60668837990625</v>
      </c>
      <c r="C119" s="122">
        <f t="shared" si="21"/>
        <v>694.15950376071135</v>
      </c>
      <c r="D119" s="122">
        <f t="shared" si="21"/>
        <v>694.04845524036261</v>
      </c>
      <c r="E119" s="122">
        <f t="shared" si="21"/>
        <v>695.33211120239469</v>
      </c>
      <c r="F119" s="122">
        <f t="shared" si="21"/>
        <v>695.07782275768363</v>
      </c>
      <c r="G119" s="122">
        <f t="shared" si="21"/>
        <v>695.51696945774745</v>
      </c>
      <c r="H119" s="122">
        <f t="shared" si="21"/>
        <v>694.97739235038864</v>
      </c>
      <c r="I119" s="122">
        <f t="shared" si="21"/>
        <v>795.39820511388291</v>
      </c>
      <c r="J119" s="122">
        <f t="shared" si="21"/>
        <v>655.94095494824955</v>
      </c>
      <c r="K119" s="122">
        <f t="shared" si="21"/>
        <v>582.26681643693939</v>
      </c>
      <c r="L119" s="122">
        <f t="shared" si="21"/>
        <v>596.15136239567823</v>
      </c>
      <c r="M119" s="122">
        <f t="shared" si="21"/>
        <v>781.7694790666128</v>
      </c>
      <c r="N119" s="122">
        <f t="shared" si="21"/>
        <v>940.63307636872094</v>
      </c>
      <c r="O119" s="122">
        <f t="shared" si="21"/>
        <v>802.73292534617121</v>
      </c>
      <c r="P119" s="122">
        <f t="shared" si="21"/>
        <v>771.82347498897582</v>
      </c>
      <c r="Q119" s="122">
        <f t="shared" si="21"/>
        <v>807.9654813165439</v>
      </c>
      <c r="R119" s="122">
        <f t="shared" ref="R119:V119" si="22">SUM(R120:R121)</f>
        <v>702.35859013535344</v>
      </c>
      <c r="S119" s="122">
        <f t="shared" si="22"/>
        <v>713.72810176521989</v>
      </c>
      <c r="T119" s="122">
        <f t="shared" si="22"/>
        <v>685.94855888687471</v>
      </c>
      <c r="U119" s="122">
        <f t="shared" si="22"/>
        <v>642.74119331283703</v>
      </c>
      <c r="V119" s="122">
        <f t="shared" si="22"/>
        <v>594.81064489763412</v>
      </c>
      <c r="W119" s="122">
        <f t="shared" ref="W119:Y119" si="23">SUM(W120:W121)</f>
        <v>640.23540160980315</v>
      </c>
      <c r="X119" s="122">
        <f t="shared" si="23"/>
        <v>685.6527263611473</v>
      </c>
      <c r="Y119" s="122">
        <f t="shared" si="23"/>
        <v>735.35693153393208</v>
      </c>
      <c r="DA119" s="130" t="s">
        <v>1647</v>
      </c>
    </row>
    <row r="120" spans="1:105" ht="12" customHeight="1" x14ac:dyDescent="0.25">
      <c r="A120" s="97" t="s">
        <v>199</v>
      </c>
      <c r="B120" s="98">
        <v>690.84964840826922</v>
      </c>
      <c r="C120" s="98">
        <v>691.4860629544919</v>
      </c>
      <c r="D120" s="98">
        <v>691.28193458048383</v>
      </c>
      <c r="E120" s="98">
        <v>692.69869479230829</v>
      </c>
      <c r="F120" s="98">
        <v>692.21258406430286</v>
      </c>
      <c r="G120" s="98">
        <v>692.60078012435372</v>
      </c>
      <c r="H120" s="98">
        <v>692.0300067321275</v>
      </c>
      <c r="I120" s="98">
        <v>792.10163707417951</v>
      </c>
      <c r="J120" s="98">
        <v>653.12828266101087</v>
      </c>
      <c r="K120" s="98">
        <v>579.55135422585749</v>
      </c>
      <c r="L120" s="98">
        <v>593.40494363174503</v>
      </c>
      <c r="M120" s="98">
        <v>777.99660695594264</v>
      </c>
      <c r="N120" s="98">
        <v>936.42847080342369</v>
      </c>
      <c r="O120" s="98">
        <v>798.69090548223278</v>
      </c>
      <c r="P120" s="98">
        <v>767.8134198841517</v>
      </c>
      <c r="Q120" s="98">
        <v>803.98072564371023</v>
      </c>
      <c r="R120" s="98">
        <v>698.89081367032077</v>
      </c>
      <c r="S120" s="98">
        <v>710.19044122440903</v>
      </c>
      <c r="T120" s="98">
        <v>682.52886685990836</v>
      </c>
      <c r="U120" s="98">
        <v>639.52289532394707</v>
      </c>
      <c r="V120" s="98">
        <v>591.80195280715157</v>
      </c>
      <c r="W120" s="98">
        <v>636.94031691204634</v>
      </c>
      <c r="X120" s="98">
        <v>682.05465489350399</v>
      </c>
      <c r="Y120" s="98">
        <v>731.40942311315109</v>
      </c>
      <c r="DA120" s="63" t="s">
        <v>1648</v>
      </c>
    </row>
    <row r="121" spans="1:105" ht="12" customHeight="1" x14ac:dyDescent="0.25">
      <c r="A121" s="97" t="s">
        <v>53</v>
      </c>
      <c r="B121" s="98">
        <v>2.7570399716369907</v>
      </c>
      <c r="C121" s="98">
        <v>2.6734408062194066</v>
      </c>
      <c r="D121" s="98">
        <v>2.7665206598788257</v>
      </c>
      <c r="E121" s="98">
        <v>2.6334164100863582</v>
      </c>
      <c r="F121" s="98">
        <v>2.8652386933807712</v>
      </c>
      <c r="G121" s="98">
        <v>2.9161893333937803</v>
      </c>
      <c r="H121" s="98">
        <v>2.9473856182610971</v>
      </c>
      <c r="I121" s="98">
        <v>3.296568039703434</v>
      </c>
      <c r="J121" s="98">
        <v>2.8126722872386964</v>
      </c>
      <c r="K121" s="98">
        <v>2.7154622110818645</v>
      </c>
      <c r="L121" s="98">
        <v>2.746418763933165</v>
      </c>
      <c r="M121" s="98">
        <v>3.7728721106701788</v>
      </c>
      <c r="N121" s="98">
        <v>4.2046055652972374</v>
      </c>
      <c r="O121" s="98">
        <v>4.0420198639384699</v>
      </c>
      <c r="P121" s="98">
        <v>4.0100551048241222</v>
      </c>
      <c r="Q121" s="98">
        <v>3.9847556728336531</v>
      </c>
      <c r="R121" s="98">
        <v>3.4677764650326517</v>
      </c>
      <c r="S121" s="98">
        <v>3.5376605408108337</v>
      </c>
      <c r="T121" s="98">
        <v>3.4196920269663229</v>
      </c>
      <c r="U121" s="98">
        <v>3.2182979888899492</v>
      </c>
      <c r="V121" s="98">
        <v>3.0086920904825512</v>
      </c>
      <c r="W121" s="98">
        <v>3.2950846977567601</v>
      </c>
      <c r="X121" s="98">
        <v>3.5980714676433383</v>
      </c>
      <c r="Y121" s="98">
        <v>3.9475084207809794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13.967617951280612</v>
      </c>
      <c r="C122" s="122">
        <f t="shared" si="24"/>
        <v>18.040348332604619</v>
      </c>
      <c r="D122" s="122">
        <f t="shared" si="24"/>
        <v>14.587128521785507</v>
      </c>
      <c r="E122" s="122">
        <f t="shared" si="24"/>
        <v>18.842699769416381</v>
      </c>
      <c r="F122" s="122">
        <f t="shared" si="24"/>
        <v>10.240744363985659</v>
      </c>
      <c r="G122" s="122">
        <f t="shared" si="24"/>
        <v>10.793547641864615</v>
      </c>
      <c r="H122" s="122">
        <f t="shared" si="24"/>
        <v>13.567512959690129</v>
      </c>
      <c r="I122" s="122">
        <f t="shared" si="24"/>
        <v>21.440838371532756</v>
      </c>
      <c r="J122" s="122">
        <f t="shared" si="24"/>
        <v>23.443184967932925</v>
      </c>
      <c r="K122" s="122">
        <f t="shared" si="24"/>
        <v>16.869922048285016</v>
      </c>
      <c r="L122" s="122">
        <f t="shared" si="24"/>
        <v>25.25519227869944</v>
      </c>
      <c r="M122" s="122">
        <f t="shared" si="24"/>
        <v>27.624233209639868</v>
      </c>
      <c r="N122" s="122">
        <f t="shared" si="24"/>
        <v>54.087316672386017</v>
      </c>
      <c r="O122" s="122">
        <f t="shared" si="24"/>
        <v>35.538008192536395</v>
      </c>
      <c r="P122" s="122">
        <f t="shared" si="24"/>
        <v>27.9659100355221</v>
      </c>
      <c r="Q122" s="122">
        <f t="shared" si="24"/>
        <v>34.745711271252581</v>
      </c>
      <c r="R122" s="122">
        <f t="shared" si="24"/>
        <v>42.178608586587089</v>
      </c>
      <c r="S122" s="122">
        <f t="shared" si="24"/>
        <v>45.393638254196453</v>
      </c>
      <c r="T122" s="122">
        <f t="shared" si="24"/>
        <v>32.304504013235828</v>
      </c>
      <c r="U122" s="122">
        <f t="shared" si="24"/>
        <v>44.442404038345416</v>
      </c>
      <c r="V122" s="122">
        <f t="shared" si="24"/>
        <v>36.245047339458594</v>
      </c>
      <c r="W122" s="122">
        <f t="shared" si="24"/>
        <v>33.697510484091126</v>
      </c>
      <c r="X122" s="122">
        <f t="shared" si="24"/>
        <v>32.567393043400386</v>
      </c>
      <c r="Y122" s="122">
        <f t="shared" si="24"/>
        <v>47.801833958345888</v>
      </c>
      <c r="DA122" s="130" t="s">
        <v>1650</v>
      </c>
    </row>
    <row r="123" spans="1:105" ht="12" customHeight="1" x14ac:dyDescent="0.25">
      <c r="A123" s="97" t="s">
        <v>53</v>
      </c>
      <c r="B123" s="98">
        <v>13.967617951280612</v>
      </c>
      <c r="C123" s="98">
        <v>18.040348332604619</v>
      </c>
      <c r="D123" s="98">
        <v>14.587128521785507</v>
      </c>
      <c r="E123" s="98">
        <v>18.842699769416381</v>
      </c>
      <c r="F123" s="98">
        <v>10.240744363985659</v>
      </c>
      <c r="G123" s="98">
        <v>10.793547641864615</v>
      </c>
      <c r="H123" s="98">
        <v>13.567512959690129</v>
      </c>
      <c r="I123" s="98">
        <v>21.440838371532756</v>
      </c>
      <c r="J123" s="98">
        <v>23.443184967932925</v>
      </c>
      <c r="K123" s="98">
        <v>16.869922048285016</v>
      </c>
      <c r="L123" s="98">
        <v>25.25519227869944</v>
      </c>
      <c r="M123" s="98">
        <v>27.624233209639868</v>
      </c>
      <c r="N123" s="98">
        <v>54.087316672386017</v>
      </c>
      <c r="O123" s="98">
        <v>35.538008192536395</v>
      </c>
      <c r="P123" s="98">
        <v>27.9659100355221</v>
      </c>
      <c r="Q123" s="98">
        <v>34.745711271252581</v>
      </c>
      <c r="R123" s="98">
        <v>42.178608586587089</v>
      </c>
      <c r="S123" s="98">
        <v>45.393638254196453</v>
      </c>
      <c r="T123" s="98">
        <v>32.304504013235828</v>
      </c>
      <c r="U123" s="98">
        <v>44.442404038345416</v>
      </c>
      <c r="V123" s="98">
        <v>36.245047339458594</v>
      </c>
      <c r="W123" s="98">
        <v>33.697510484091126</v>
      </c>
      <c r="X123" s="98">
        <v>32.567393043400386</v>
      </c>
      <c r="Y123" s="98">
        <v>47.801833958345888</v>
      </c>
      <c r="DA123" s="63" t="s">
        <v>1651</v>
      </c>
    </row>
    <row r="124" spans="1:105" ht="12" customHeight="1" x14ac:dyDescent="0.25">
      <c r="A124" s="121" t="s">
        <v>55</v>
      </c>
      <c r="B124" s="122">
        <v>97.610762701991547</v>
      </c>
      <c r="C124" s="122">
        <v>92.981666091615807</v>
      </c>
      <c r="D124" s="122">
        <v>89.88265587110152</v>
      </c>
      <c r="E124" s="122">
        <v>83.701671068797367</v>
      </c>
      <c r="F124" s="122">
        <v>86.020068021030824</v>
      </c>
      <c r="G124" s="122">
        <v>85.186830891939564</v>
      </c>
      <c r="H124" s="122">
        <v>90.661214125390643</v>
      </c>
      <c r="I124" s="122">
        <v>94.52568221248265</v>
      </c>
      <c r="J124" s="122">
        <v>100.36297203950163</v>
      </c>
      <c r="K124" s="122">
        <v>111.28101536760934</v>
      </c>
      <c r="L124" s="122">
        <v>118.16312347566604</v>
      </c>
      <c r="M124" s="122">
        <v>136.97311062975848</v>
      </c>
      <c r="N124" s="122">
        <v>146.51264683498943</v>
      </c>
      <c r="O124" s="122">
        <v>157.74759116107992</v>
      </c>
      <c r="P124" s="122">
        <v>158.97229168260188</v>
      </c>
      <c r="Q124" s="122">
        <v>160.22458528543694</v>
      </c>
      <c r="R124" s="122">
        <v>169.2115421453243</v>
      </c>
      <c r="S124" s="122">
        <v>169.6134077831519</v>
      </c>
      <c r="T124" s="122">
        <v>161.10810991376707</v>
      </c>
      <c r="U124" s="122">
        <v>154.9702994175662</v>
      </c>
      <c r="V124" s="122">
        <v>151.7761789005657</v>
      </c>
      <c r="W124" s="122">
        <v>166.97501096369609</v>
      </c>
      <c r="X124" s="122">
        <v>178.81173469662616</v>
      </c>
      <c r="Y124" s="122">
        <v>188.44452503139479</v>
      </c>
      <c r="DA124" s="130" t="s">
        <v>1652</v>
      </c>
    </row>
    <row r="125" spans="1:105" ht="12" customHeight="1" x14ac:dyDescent="0.25">
      <c r="A125" s="97" t="s">
        <v>132</v>
      </c>
      <c r="B125" s="98">
        <v>0.54406732681956649</v>
      </c>
      <c r="C125" s="98">
        <v>0.53527553198993505</v>
      </c>
      <c r="D125" s="98">
        <v>0.52853398701651122</v>
      </c>
      <c r="E125" s="98">
        <v>0.481542574506166</v>
      </c>
      <c r="F125" s="98">
        <v>0.51929062897578393</v>
      </c>
      <c r="G125" s="98">
        <v>0.5024043002213987</v>
      </c>
      <c r="H125" s="98">
        <v>0.53639561684903792</v>
      </c>
      <c r="I125" s="98">
        <v>0.6721143339827047</v>
      </c>
      <c r="J125" s="98">
        <v>0.6390721548192061</v>
      </c>
      <c r="K125" s="98">
        <v>0.69172056385345027</v>
      </c>
      <c r="L125" s="98">
        <v>0.77166048648928098</v>
      </c>
      <c r="M125" s="98">
        <v>0.8096785047667282</v>
      </c>
      <c r="N125" s="98">
        <v>1.1720631724971631</v>
      </c>
      <c r="O125" s="98">
        <v>1.6593268242441399</v>
      </c>
      <c r="P125" s="98">
        <v>1.6068792362464157</v>
      </c>
      <c r="Q125" s="98">
        <v>2.5731450077816453</v>
      </c>
      <c r="R125" s="98">
        <v>4.1534434010626278</v>
      </c>
      <c r="S125" s="98">
        <v>5.9605137573917641</v>
      </c>
      <c r="T125" s="98">
        <v>6.1491840939391507</v>
      </c>
      <c r="U125" s="98">
        <v>8.6035911533004708</v>
      </c>
      <c r="V125" s="98">
        <v>9.9835697896126767</v>
      </c>
      <c r="W125" s="98">
        <v>10.805051993765161</v>
      </c>
      <c r="X125" s="98">
        <v>11.566016813720681</v>
      </c>
      <c r="Y125" s="98">
        <v>12.324637666002191</v>
      </c>
      <c r="DA125" s="63" t="s">
        <v>1653</v>
      </c>
    </row>
    <row r="126" spans="1:105" ht="12" customHeight="1" x14ac:dyDescent="0.25">
      <c r="A126" s="97" t="s">
        <v>131</v>
      </c>
      <c r="B126" s="98">
        <v>3.8723286203343485E-3</v>
      </c>
      <c r="C126" s="98">
        <v>4.0603820040630819E-3</v>
      </c>
      <c r="D126" s="98">
        <v>3.94765161738632E-3</v>
      </c>
      <c r="E126" s="98">
        <v>3.4533759762885308E-3</v>
      </c>
      <c r="F126" s="98">
        <v>3.6038819642938815E-3</v>
      </c>
      <c r="G126" s="98">
        <v>3.4324394147048154E-3</v>
      </c>
      <c r="H126" s="98">
        <v>3.7661841049094003E-3</v>
      </c>
      <c r="I126" s="98">
        <v>6.6301314433513669E-3</v>
      </c>
      <c r="J126" s="98">
        <v>6.3459935486442753E-3</v>
      </c>
      <c r="K126" s="98">
        <v>6.7579337708350909E-3</v>
      </c>
      <c r="L126" s="98">
        <v>8.6253977607366333E-3</v>
      </c>
      <c r="M126" s="98">
        <v>7.8785702397089295E-3</v>
      </c>
      <c r="N126" s="98">
        <v>1.4514323860645167E-2</v>
      </c>
      <c r="O126" s="98">
        <v>2.1566592947220322E-2</v>
      </c>
      <c r="P126" s="98">
        <v>1.615468997309177E-2</v>
      </c>
      <c r="Q126" s="98">
        <v>2.8697318920190812E-2</v>
      </c>
      <c r="R126" s="98">
        <v>5.1349341293353737E-2</v>
      </c>
      <c r="S126" s="98">
        <v>8.4563916762934982E-2</v>
      </c>
      <c r="T126" s="98">
        <v>8.2814231508673952E-2</v>
      </c>
      <c r="U126" s="98">
        <v>0.13853635429733532</v>
      </c>
      <c r="V126" s="98">
        <v>0.17084208867569112</v>
      </c>
      <c r="W126" s="98">
        <v>0.17024375998962465</v>
      </c>
      <c r="X126" s="98">
        <v>0.19780092583086345</v>
      </c>
      <c r="Y126" s="98">
        <v>0.28105401282935688</v>
      </c>
      <c r="DA126" s="63" t="s">
        <v>1654</v>
      </c>
    </row>
    <row r="127" spans="1:105" ht="12" customHeight="1" x14ac:dyDescent="0.25">
      <c r="A127" s="100" t="s">
        <v>199</v>
      </c>
      <c r="B127" s="101">
        <v>1.4366277662993074E-3</v>
      </c>
      <c r="C127" s="101">
        <v>1.4743484970094888E-3</v>
      </c>
      <c r="D127" s="101">
        <v>1.4620507126616594E-3</v>
      </c>
      <c r="E127" s="101">
        <v>1.2220454763594187E-3</v>
      </c>
      <c r="F127" s="101">
        <v>1.2848012616100452E-3</v>
      </c>
      <c r="G127" s="101">
        <v>1.3295840802827993E-3</v>
      </c>
      <c r="H127" s="101">
        <v>1.2854765564088572E-3</v>
      </c>
      <c r="I127" s="101">
        <v>2.1992023172123392E-3</v>
      </c>
      <c r="J127" s="101">
        <v>1.9766378577149532E-3</v>
      </c>
      <c r="K127" s="101">
        <v>2.0515333584574321E-3</v>
      </c>
      <c r="L127" s="101">
        <v>2.5670087927853074E-3</v>
      </c>
      <c r="M127" s="101">
        <v>2.189513214526042E-3</v>
      </c>
      <c r="N127" s="101">
        <v>3.375572116224784E-3</v>
      </c>
      <c r="O127" s="101">
        <v>5.4441411557015762E-3</v>
      </c>
      <c r="P127" s="101">
        <v>3.7162479336875927E-3</v>
      </c>
      <c r="Q127" s="101">
        <v>6.3906757953072265E-3</v>
      </c>
      <c r="R127" s="101">
        <v>1.2984419707415349E-2</v>
      </c>
      <c r="S127" s="101">
        <v>2.1591981128674241E-2</v>
      </c>
      <c r="T127" s="101">
        <v>1.8533494672681675E-2</v>
      </c>
      <c r="U127" s="101">
        <v>2.9212385846031853E-2</v>
      </c>
      <c r="V127" s="101">
        <v>3.4009268379095625E-2</v>
      </c>
      <c r="W127" s="101">
        <v>3.9858084864873571E-2</v>
      </c>
      <c r="X127" s="101">
        <v>4.6451177554970448E-2</v>
      </c>
      <c r="Y127" s="101">
        <v>5.6540512508781213E-2</v>
      </c>
      <c r="DA127" s="131" t="s">
        <v>1655</v>
      </c>
    </row>
    <row r="128" spans="1:105" ht="12" customHeight="1" x14ac:dyDescent="0.25">
      <c r="A128" s="103" t="s">
        <v>52</v>
      </c>
      <c r="B128" s="104">
        <v>2.4357008540350409E-3</v>
      </c>
      <c r="C128" s="104">
        <v>2.5860335070535933E-3</v>
      </c>
      <c r="D128" s="104">
        <v>2.4856009047246608E-3</v>
      </c>
      <c r="E128" s="104">
        <v>2.2313304999291121E-3</v>
      </c>
      <c r="F128" s="104">
        <v>2.3190807026838363E-3</v>
      </c>
      <c r="G128" s="104">
        <v>2.1028553344220164E-3</v>
      </c>
      <c r="H128" s="104">
        <v>2.4807075485005431E-3</v>
      </c>
      <c r="I128" s="104">
        <v>4.4309291261390273E-3</v>
      </c>
      <c r="J128" s="104">
        <v>4.3693556909293217E-3</v>
      </c>
      <c r="K128" s="104">
        <v>4.7064004123776584E-3</v>
      </c>
      <c r="L128" s="104">
        <v>6.0583889679513264E-3</v>
      </c>
      <c r="M128" s="104">
        <v>5.6890570251828879E-3</v>
      </c>
      <c r="N128" s="104">
        <v>1.1138751744420384E-2</v>
      </c>
      <c r="O128" s="104">
        <v>1.6122451791518746E-2</v>
      </c>
      <c r="P128" s="104">
        <v>1.2438442039404179E-2</v>
      </c>
      <c r="Q128" s="104">
        <v>2.2306643124883587E-2</v>
      </c>
      <c r="R128" s="104">
        <v>3.8364921585938391E-2</v>
      </c>
      <c r="S128" s="104">
        <v>6.2971935634260748E-2</v>
      </c>
      <c r="T128" s="104">
        <v>6.428073683599228E-2</v>
      </c>
      <c r="U128" s="104">
        <v>0.10932396845130347</v>
      </c>
      <c r="V128" s="104">
        <v>0.13683282029659549</v>
      </c>
      <c r="W128" s="104">
        <v>0.13038567512475108</v>
      </c>
      <c r="X128" s="104">
        <v>0.15134974827589301</v>
      </c>
      <c r="Y128" s="104">
        <v>0.22451350032057568</v>
      </c>
      <c r="DA128" s="132" t="s">
        <v>1656</v>
      </c>
    </row>
    <row r="129" spans="1:105" ht="12" customHeight="1" x14ac:dyDescent="0.25">
      <c r="A129" s="106" t="s">
        <v>124</v>
      </c>
      <c r="B129" s="101">
        <v>0.95908234584208751</v>
      </c>
      <c r="C129" s="101">
        <v>0.96423489393603001</v>
      </c>
      <c r="D129" s="101">
        <v>0.99633210494533264</v>
      </c>
      <c r="E129" s="101">
        <v>0.99182136130451837</v>
      </c>
      <c r="F129" s="101">
        <v>0.99062132978026318</v>
      </c>
      <c r="G129" s="101">
        <v>0.94434381077418306</v>
      </c>
      <c r="H129" s="101">
        <v>0.89634127150169385</v>
      </c>
      <c r="I129" s="101">
        <v>0.77619024502176914</v>
      </c>
      <c r="J129" s="101">
        <v>0.75198109859738771</v>
      </c>
      <c r="K129" s="101">
        <v>0.7184391019892028</v>
      </c>
      <c r="L129" s="101">
        <v>0.6554596940315468</v>
      </c>
      <c r="M129" s="101">
        <v>0.57953165031606435</v>
      </c>
      <c r="N129" s="101">
        <v>0.547440867348013</v>
      </c>
      <c r="O129" s="101">
        <v>0.91931894016866977</v>
      </c>
      <c r="P129" s="101">
        <v>0.94464058267536655</v>
      </c>
      <c r="Q129" s="101">
        <v>0.90307156571440461</v>
      </c>
      <c r="R129" s="101">
        <v>0.8684649408576961</v>
      </c>
      <c r="S129" s="101">
        <v>0.90977662041172369</v>
      </c>
      <c r="T129" s="101">
        <v>0.93075816166454062</v>
      </c>
      <c r="U129" s="101">
        <v>0.96426263266729972</v>
      </c>
      <c r="V129" s="101">
        <v>1.0005711202275118</v>
      </c>
      <c r="W129" s="101">
        <v>1.0141784448339335</v>
      </c>
      <c r="X129" s="101">
        <v>1.0525289305146162</v>
      </c>
      <c r="Y129" s="101">
        <v>1.0886105556570147</v>
      </c>
      <c r="DA129" s="131" t="s">
        <v>1657</v>
      </c>
    </row>
    <row r="130" spans="1:105" ht="12" customHeight="1" x14ac:dyDescent="0.25">
      <c r="A130" s="107" t="s">
        <v>123</v>
      </c>
      <c r="B130" s="104">
        <v>7.7565309071625866E-3</v>
      </c>
      <c r="C130" s="104">
        <v>8.01474438486292E-3</v>
      </c>
      <c r="D130" s="104">
        <v>8.3186735708433331E-3</v>
      </c>
      <c r="E130" s="104">
        <v>8.5305832446120507E-3</v>
      </c>
      <c r="F130" s="104">
        <v>7.9382709696717135E-3</v>
      </c>
      <c r="G130" s="104">
        <v>7.4092228500386419E-3</v>
      </c>
      <c r="H130" s="104">
        <v>7.2457657894045603E-3</v>
      </c>
      <c r="I130" s="104">
        <v>6.7175983005459952E-3</v>
      </c>
      <c r="J130" s="104">
        <v>7.6235766739224785E-3</v>
      </c>
      <c r="K130" s="104">
        <v>7.2657307394009361E-3</v>
      </c>
      <c r="L130" s="104">
        <v>6.519170723955402E-3</v>
      </c>
      <c r="M130" s="104">
        <v>4.747068177490486E-3</v>
      </c>
      <c r="N130" s="104">
        <v>4.03167911606238E-3</v>
      </c>
      <c r="O130" s="104">
        <v>1.1185555260740615E-2</v>
      </c>
      <c r="P130" s="104">
        <v>1.1323746221630755E-2</v>
      </c>
      <c r="Q130" s="104">
        <v>1.0888896902891201E-2</v>
      </c>
      <c r="R130" s="104">
        <v>1.032573964239839E-2</v>
      </c>
      <c r="S130" s="104">
        <v>1.1548444400369626E-2</v>
      </c>
      <c r="T130" s="104">
        <v>1.381599046935102E-2</v>
      </c>
      <c r="U130" s="104">
        <v>1.5316907161617172E-2</v>
      </c>
      <c r="V130" s="104">
        <v>1.7475107747856496E-2</v>
      </c>
      <c r="W130" s="104">
        <v>1.6668560815510183E-2</v>
      </c>
      <c r="X130" s="104">
        <v>1.8946412331698716E-2</v>
      </c>
      <c r="Y130" s="104">
        <v>2.5111715050197162E-2</v>
      </c>
      <c r="DA130" s="132" t="s">
        <v>1658</v>
      </c>
    </row>
    <row r="131" spans="1:105" ht="12" customHeight="1" x14ac:dyDescent="0.25">
      <c r="A131" s="108" t="s">
        <v>50</v>
      </c>
      <c r="B131" s="98">
        <v>2.5161040908198056E-3</v>
      </c>
      <c r="C131" s="98">
        <v>2.5693113446888139E-3</v>
      </c>
      <c r="D131" s="98">
        <v>2.7179821188595219E-3</v>
      </c>
      <c r="E131" s="98">
        <v>2.7001144198128598E-3</v>
      </c>
      <c r="F131" s="98">
        <v>2.5474075429565428E-3</v>
      </c>
      <c r="G131" s="98">
        <v>2.6289995920190782E-3</v>
      </c>
      <c r="H131" s="98">
        <v>2.3282368105748477E-3</v>
      </c>
      <c r="I131" s="98">
        <v>2.1484038291978312E-3</v>
      </c>
      <c r="J131" s="98">
        <v>2.3952010413895342E-3</v>
      </c>
      <c r="K131" s="98">
        <v>2.286772221584243E-3</v>
      </c>
      <c r="L131" s="98">
        <v>2.0284481115714964E-3</v>
      </c>
      <c r="M131" s="98">
        <v>1.2405126807847433E-3</v>
      </c>
      <c r="N131" s="98">
        <v>7.0169169980346014E-5</v>
      </c>
      <c r="O131" s="98">
        <v>3.1200166634153983E-3</v>
      </c>
      <c r="P131" s="98">
        <v>3.0414300569290122E-3</v>
      </c>
      <c r="Q131" s="98">
        <v>2.7173906960581079E-3</v>
      </c>
      <c r="R131" s="98">
        <v>2.8218241617175032E-3</v>
      </c>
      <c r="S131" s="98">
        <v>3.1093887430431798E-3</v>
      </c>
      <c r="T131" s="98">
        <v>3.3541350771264184E-3</v>
      </c>
      <c r="U131" s="98">
        <v>3.3348166391994464E-3</v>
      </c>
      <c r="V131" s="98">
        <v>3.5211095203646213E-3</v>
      </c>
      <c r="W131" s="98">
        <v>3.9374183639442825E-3</v>
      </c>
      <c r="X131" s="98">
        <v>4.5089454568078028E-3</v>
      </c>
      <c r="Y131" s="98">
        <v>5.060456277732754E-3</v>
      </c>
      <c r="DA131" s="63" t="s">
        <v>1659</v>
      </c>
    </row>
    <row r="132" spans="1:105" ht="12" customHeight="1" x14ac:dyDescent="0.25">
      <c r="A132" s="108" t="s">
        <v>52</v>
      </c>
      <c r="B132" s="98">
        <v>5.240426816342781E-3</v>
      </c>
      <c r="C132" s="98">
        <v>5.4454330401741066E-3</v>
      </c>
      <c r="D132" s="98">
        <v>5.6006914519838111E-3</v>
      </c>
      <c r="E132" s="98">
        <v>5.8304688247991917E-3</v>
      </c>
      <c r="F132" s="98">
        <v>5.3908634267151702E-3</v>
      </c>
      <c r="G132" s="98">
        <v>4.7802232580195633E-3</v>
      </c>
      <c r="H132" s="98">
        <v>4.9175289788297126E-3</v>
      </c>
      <c r="I132" s="98">
        <v>4.569194471348164E-3</v>
      </c>
      <c r="J132" s="98">
        <v>5.2283756325329439E-3</v>
      </c>
      <c r="K132" s="98">
        <v>4.9789585178166926E-3</v>
      </c>
      <c r="L132" s="98">
        <v>4.4907226123839057E-3</v>
      </c>
      <c r="M132" s="98">
        <v>3.5065554967057427E-3</v>
      </c>
      <c r="N132" s="98">
        <v>3.9615099460820341E-3</v>
      </c>
      <c r="O132" s="98">
        <v>8.0655385973252159E-3</v>
      </c>
      <c r="P132" s="98">
        <v>8.2823161647017415E-3</v>
      </c>
      <c r="Q132" s="98">
        <v>8.1715062068330926E-3</v>
      </c>
      <c r="R132" s="98">
        <v>7.5039154806808873E-3</v>
      </c>
      <c r="S132" s="98">
        <v>8.4390556573264459E-3</v>
      </c>
      <c r="T132" s="98">
        <v>1.0461855392224603E-2</v>
      </c>
      <c r="U132" s="98">
        <v>1.1982090522417726E-2</v>
      </c>
      <c r="V132" s="98">
        <v>1.3953998227491875E-2</v>
      </c>
      <c r="W132" s="98">
        <v>1.27311424515659E-2</v>
      </c>
      <c r="X132" s="98">
        <v>1.4437466874890914E-2</v>
      </c>
      <c r="Y132" s="98">
        <v>2.0051258772464407E-2</v>
      </c>
      <c r="DA132" s="63" t="s">
        <v>1660</v>
      </c>
    </row>
    <row r="133" spans="1:105" ht="12" customHeight="1" x14ac:dyDescent="0.25">
      <c r="A133" s="106" t="s">
        <v>122</v>
      </c>
      <c r="B133" s="101">
        <v>43.392639602584879</v>
      </c>
      <c r="C133" s="101">
        <v>40.73354235022726</v>
      </c>
      <c r="D133" s="101">
        <v>39.92114221045599</v>
      </c>
      <c r="E133" s="101">
        <v>36.787655755760802</v>
      </c>
      <c r="F133" s="101">
        <v>39.396161097031388</v>
      </c>
      <c r="G133" s="101">
        <v>38.868078011712463</v>
      </c>
      <c r="H133" s="101">
        <v>40.997350786370902</v>
      </c>
      <c r="I133" s="101">
        <v>36.686058839107446</v>
      </c>
      <c r="J133" s="101">
        <v>35.382110321356109</v>
      </c>
      <c r="K133" s="101">
        <v>39.046738028939998</v>
      </c>
      <c r="L133" s="101">
        <v>40.329056476540018</v>
      </c>
      <c r="M133" s="101">
        <v>49.517868445316303</v>
      </c>
      <c r="N133" s="101">
        <v>54.80235236374061</v>
      </c>
      <c r="O133" s="101">
        <v>60.162064754927698</v>
      </c>
      <c r="P133" s="101">
        <v>61.281371086039464</v>
      </c>
      <c r="Q133" s="101">
        <v>58.93525090674126</v>
      </c>
      <c r="R133" s="101">
        <v>59.926096571768646</v>
      </c>
      <c r="S133" s="101">
        <v>56.66405408469808</v>
      </c>
      <c r="T133" s="101">
        <v>48.74033840173427</v>
      </c>
      <c r="U133" s="101">
        <v>44.479694584209717</v>
      </c>
      <c r="V133" s="101">
        <v>41.663347144489059</v>
      </c>
      <c r="W133" s="101">
        <v>43.419212722495779</v>
      </c>
      <c r="X133" s="101">
        <v>39.198532042005105</v>
      </c>
      <c r="Y133" s="101">
        <v>32.727926403256269</v>
      </c>
      <c r="DA133" s="131" t="s">
        <v>1661</v>
      </c>
    </row>
    <row r="134" spans="1:105" ht="12" customHeight="1" x14ac:dyDescent="0.25">
      <c r="A134" s="107" t="s">
        <v>121</v>
      </c>
      <c r="B134" s="104">
        <v>52.703344567217513</v>
      </c>
      <c r="C134" s="104">
        <v>50.736538189073656</v>
      </c>
      <c r="D134" s="104">
        <v>48.424381243495461</v>
      </c>
      <c r="E134" s="104">
        <v>45.428667418004984</v>
      </c>
      <c r="F134" s="104">
        <v>45.102452812309416</v>
      </c>
      <c r="G134" s="104">
        <v>44.861163106966785</v>
      </c>
      <c r="H134" s="104">
        <v>48.220114500774699</v>
      </c>
      <c r="I134" s="104">
        <v>56.377971064626827</v>
      </c>
      <c r="J134" s="104">
        <v>63.575838894506361</v>
      </c>
      <c r="K134" s="104">
        <v>70.810094008316455</v>
      </c>
      <c r="L134" s="104">
        <v>76.391802250120506</v>
      </c>
      <c r="M134" s="104">
        <v>86.0534063909422</v>
      </c>
      <c r="N134" s="104">
        <v>89.972244428426933</v>
      </c>
      <c r="O134" s="104">
        <v>94.974128493531452</v>
      </c>
      <c r="P134" s="104">
        <v>95.111922341445919</v>
      </c>
      <c r="Q134" s="104">
        <v>97.773531589376546</v>
      </c>
      <c r="R134" s="104">
        <v>104.20186215069957</v>
      </c>
      <c r="S134" s="104">
        <v>105.98295095948704</v>
      </c>
      <c r="T134" s="104">
        <v>105.19119903445109</v>
      </c>
      <c r="U134" s="104">
        <v>100.76889778592977</v>
      </c>
      <c r="V134" s="104">
        <v>98.940373649812912</v>
      </c>
      <c r="W134" s="104">
        <v>111.54965548179608</v>
      </c>
      <c r="X134" s="104">
        <v>126.77790957222319</v>
      </c>
      <c r="Y134" s="104">
        <v>141.99718467859975</v>
      </c>
      <c r="DA134" s="132" t="s">
        <v>1662</v>
      </c>
    </row>
    <row r="135" spans="1:105" ht="12" customHeight="1" x14ac:dyDescent="0.25">
      <c r="A135" s="108" t="s">
        <v>53</v>
      </c>
      <c r="B135" s="98">
        <v>15.781590031303583</v>
      </c>
      <c r="C135" s="98">
        <v>15.011970419389097</v>
      </c>
      <c r="D135" s="98">
        <v>14.601459844818972</v>
      </c>
      <c r="E135" s="98">
        <v>13.235888686452535</v>
      </c>
      <c r="F135" s="98">
        <v>13.331669403083573</v>
      </c>
      <c r="G135" s="98">
        <v>14.686522953899978</v>
      </c>
      <c r="H135" s="98">
        <v>14.294338253504176</v>
      </c>
      <c r="I135" s="98">
        <v>16.817610308208941</v>
      </c>
      <c r="J135" s="98">
        <v>18.634897714407476</v>
      </c>
      <c r="K135" s="98">
        <v>20.8721723388716</v>
      </c>
      <c r="L135" s="98">
        <v>22.599271509405799</v>
      </c>
      <c r="M135" s="98">
        <v>24.860643738098755</v>
      </c>
      <c r="N135" s="98">
        <v>21.945461512130297</v>
      </c>
      <c r="O135" s="98">
        <v>24.919134313511655</v>
      </c>
      <c r="P135" s="98">
        <v>24.378376347942577</v>
      </c>
      <c r="Q135" s="98">
        <v>23.787596505705984</v>
      </c>
      <c r="R135" s="98">
        <v>27.854070951532545</v>
      </c>
      <c r="S135" s="98">
        <v>28.031597744748339</v>
      </c>
      <c r="T135" s="98">
        <v>25.284249287518335</v>
      </c>
      <c r="U135" s="98">
        <v>21.827266711481201</v>
      </c>
      <c r="V135" s="98">
        <v>19.909269857224544</v>
      </c>
      <c r="W135" s="98">
        <v>26.745838979090507</v>
      </c>
      <c r="X135" s="98">
        <v>30.368476996579808</v>
      </c>
      <c r="Y135" s="98">
        <v>27.722122306801268</v>
      </c>
      <c r="DA135" s="63" t="s">
        <v>1663</v>
      </c>
    </row>
    <row r="136" spans="1:105" ht="12" customHeight="1" x14ac:dyDescent="0.25">
      <c r="A136" s="108" t="s">
        <v>52</v>
      </c>
      <c r="B136" s="98">
        <v>36.921754535913934</v>
      </c>
      <c r="C136" s="98">
        <v>35.724567769684562</v>
      </c>
      <c r="D136" s="98">
        <v>33.822921398676492</v>
      </c>
      <c r="E136" s="98">
        <v>32.192778731552451</v>
      </c>
      <c r="F136" s="98">
        <v>31.770783409225842</v>
      </c>
      <c r="G136" s="98">
        <v>30.174640153066807</v>
      </c>
      <c r="H136" s="98">
        <v>33.92577624727052</v>
      </c>
      <c r="I136" s="98">
        <v>39.560360756417886</v>
      </c>
      <c r="J136" s="98">
        <v>44.940941180098882</v>
      </c>
      <c r="K136" s="98">
        <v>49.937921669444854</v>
      </c>
      <c r="L136" s="98">
        <v>53.79253074071471</v>
      </c>
      <c r="M136" s="98">
        <v>61.192762652843442</v>
      </c>
      <c r="N136" s="98">
        <v>68.026782916296639</v>
      </c>
      <c r="O136" s="98">
        <v>70.054994180019804</v>
      </c>
      <c r="P136" s="98">
        <v>70.733545993503341</v>
      </c>
      <c r="Q136" s="98">
        <v>73.985935083670554</v>
      </c>
      <c r="R136" s="98">
        <v>76.34779119916702</v>
      </c>
      <c r="S136" s="98">
        <v>77.951353214738702</v>
      </c>
      <c r="T136" s="98">
        <v>79.906949746932753</v>
      </c>
      <c r="U136" s="98">
        <v>78.941631074448566</v>
      </c>
      <c r="V136" s="98">
        <v>79.031103792588368</v>
      </c>
      <c r="W136" s="98">
        <v>84.803816502705573</v>
      </c>
      <c r="X136" s="98">
        <v>96.409432575643393</v>
      </c>
      <c r="Y136" s="98">
        <v>114.27506237179848</v>
      </c>
      <c r="DA136" s="63" t="s">
        <v>1664</v>
      </c>
    </row>
    <row r="137" spans="1:105" ht="12" customHeight="1" x14ac:dyDescent="0.25">
      <c r="A137" s="121" t="s">
        <v>54</v>
      </c>
      <c r="B137" s="122">
        <v>48.370299639029909</v>
      </c>
      <c r="C137" s="122">
        <v>45.62375243603384</v>
      </c>
      <c r="D137" s="122">
        <v>47.999452905715032</v>
      </c>
      <c r="E137" s="122">
        <v>43.243306275385876</v>
      </c>
      <c r="F137" s="122">
        <v>45.936855500891014</v>
      </c>
      <c r="G137" s="122">
        <v>45.411053778225501</v>
      </c>
      <c r="H137" s="122">
        <v>48.608704287894064</v>
      </c>
      <c r="I137" s="122">
        <v>51.433994006119995</v>
      </c>
      <c r="J137" s="122">
        <v>50.314908519726515</v>
      </c>
      <c r="K137" s="122">
        <v>53.904300399206235</v>
      </c>
      <c r="L137" s="122">
        <v>57.026432648347352</v>
      </c>
      <c r="M137" s="122">
        <v>61.53628674706961</v>
      </c>
      <c r="N137" s="122">
        <v>70.363335168172171</v>
      </c>
      <c r="O137" s="122">
        <v>81.473280406209454</v>
      </c>
      <c r="P137" s="122">
        <v>82.414211167484723</v>
      </c>
      <c r="Q137" s="122">
        <v>82.310931561793481</v>
      </c>
      <c r="R137" s="122">
        <v>86.542798038930556</v>
      </c>
      <c r="S137" s="122">
        <v>87.107589635252396</v>
      </c>
      <c r="T137" s="122">
        <v>89.150150895581049</v>
      </c>
      <c r="U137" s="122">
        <v>91.330310076213721</v>
      </c>
      <c r="V137" s="122">
        <v>104.24834272819541</v>
      </c>
      <c r="W137" s="122">
        <v>106.52653429991265</v>
      </c>
      <c r="X137" s="122">
        <v>95.511599250879939</v>
      </c>
      <c r="Y137" s="122">
        <v>87.519072110710468</v>
      </c>
      <c r="DA137" s="130" t="s">
        <v>1665</v>
      </c>
    </row>
    <row r="138" spans="1:105" ht="12" customHeight="1" x14ac:dyDescent="0.25">
      <c r="A138" s="97" t="s">
        <v>202</v>
      </c>
      <c r="B138" s="98">
        <v>10.644572486672004</v>
      </c>
      <c r="C138" s="98">
        <v>10.016912014548094</v>
      </c>
      <c r="D138" s="98">
        <v>10.227794231314002</v>
      </c>
      <c r="E138" s="98">
        <v>8.8582654372363656</v>
      </c>
      <c r="F138" s="98">
        <v>9.3065653549863825</v>
      </c>
      <c r="G138" s="98">
        <v>8.9352108408711626</v>
      </c>
      <c r="H138" s="98">
        <v>9.4720370239939786</v>
      </c>
      <c r="I138" s="98">
        <v>11.656981461747055</v>
      </c>
      <c r="J138" s="98">
        <v>10.102895545452029</v>
      </c>
      <c r="K138" s="98">
        <v>10.158055104273613</v>
      </c>
      <c r="L138" s="98">
        <v>11.366830592663073</v>
      </c>
      <c r="M138" s="98">
        <v>11.054895619369379</v>
      </c>
      <c r="N138" s="98">
        <v>16.442178156176467</v>
      </c>
      <c r="O138" s="98">
        <v>21.083102572143368</v>
      </c>
      <c r="P138" s="98">
        <v>22.756122206904269</v>
      </c>
      <c r="Q138" s="98">
        <v>23.500873668413554</v>
      </c>
      <c r="R138" s="98">
        <v>24.610686281910162</v>
      </c>
      <c r="S138" s="98">
        <v>25.706730767078749</v>
      </c>
      <c r="T138" s="98">
        <v>26.305307210980438</v>
      </c>
      <c r="U138" s="98">
        <v>31.525126588325108</v>
      </c>
      <c r="V138" s="98">
        <v>37.780726088425062</v>
      </c>
      <c r="W138" s="98">
        <v>37.552262261257518</v>
      </c>
      <c r="X138" s="98">
        <v>15.559446332760968</v>
      </c>
      <c r="Y138" s="98">
        <v>9.3799060170219288</v>
      </c>
      <c r="DA138" s="63" t="s">
        <v>1666</v>
      </c>
    </row>
    <row r="139" spans="1:105" ht="12" customHeight="1" x14ac:dyDescent="0.25">
      <c r="A139" s="97" t="s">
        <v>50</v>
      </c>
      <c r="B139" s="98">
        <v>2.0430936948273226</v>
      </c>
      <c r="C139" s="98">
        <v>1.9246556172921931</v>
      </c>
      <c r="D139" s="98">
        <v>1.8171976769674141</v>
      </c>
      <c r="E139" s="98">
        <v>1.5761220037263441</v>
      </c>
      <c r="F139" s="98">
        <v>1.6974705895737294</v>
      </c>
      <c r="G139" s="98">
        <v>1.5955018527033378</v>
      </c>
      <c r="H139" s="98">
        <v>1.7358700847744093</v>
      </c>
      <c r="I139" s="98">
        <v>2.0280124872564009</v>
      </c>
      <c r="J139" s="98">
        <v>2.1482144373896133</v>
      </c>
      <c r="K139" s="98">
        <v>2.0009398864840811</v>
      </c>
      <c r="L139" s="98">
        <v>2.7350024329972902</v>
      </c>
      <c r="M139" s="98">
        <v>3.1668037615122278</v>
      </c>
      <c r="N139" s="98">
        <v>1.2271710055234792</v>
      </c>
      <c r="O139" s="98">
        <v>5.7126474466715162</v>
      </c>
      <c r="P139" s="98">
        <v>6.1740279435704162</v>
      </c>
      <c r="Q139" s="98">
        <v>6.232113727912318</v>
      </c>
      <c r="R139" s="98">
        <v>6.5013706531700404</v>
      </c>
      <c r="S139" s="98">
        <v>7.8290272133312335</v>
      </c>
      <c r="T139" s="98">
        <v>12.484065481251841</v>
      </c>
      <c r="U139" s="98">
        <v>14.307051487280003</v>
      </c>
      <c r="V139" s="98">
        <v>18.0344813186606</v>
      </c>
      <c r="W139" s="98">
        <v>19.311178546796995</v>
      </c>
      <c r="X139" s="98">
        <v>20.357128215790269</v>
      </c>
      <c r="Y139" s="98">
        <v>20.852557219223772</v>
      </c>
      <c r="DA139" s="63" t="s">
        <v>1667</v>
      </c>
    </row>
    <row r="140" spans="1:105" ht="12" customHeight="1" x14ac:dyDescent="0.25">
      <c r="A140" s="109" t="s">
        <v>120</v>
      </c>
      <c r="B140" s="33">
        <v>35.682633457530578</v>
      </c>
      <c r="C140" s="33">
        <v>33.682184804193554</v>
      </c>
      <c r="D140" s="33">
        <v>35.954460997433614</v>
      </c>
      <c r="E140" s="33">
        <v>32.808918834423167</v>
      </c>
      <c r="F140" s="33">
        <v>34.932819556330898</v>
      </c>
      <c r="G140" s="33">
        <v>34.880341084651</v>
      </c>
      <c r="H140" s="33">
        <v>37.400797179125675</v>
      </c>
      <c r="I140" s="33">
        <v>37.74900005711654</v>
      </c>
      <c r="J140" s="33">
        <v>38.063798536884875</v>
      </c>
      <c r="K140" s="33">
        <v>41.745305408448544</v>
      </c>
      <c r="L140" s="33">
        <v>42.924599622686991</v>
      </c>
      <c r="M140" s="33">
        <v>47.314587366188007</v>
      </c>
      <c r="N140" s="33">
        <v>52.69398600647223</v>
      </c>
      <c r="O140" s="33">
        <v>54.677530387394569</v>
      </c>
      <c r="P140" s="33">
        <v>53.484061017010042</v>
      </c>
      <c r="Q140" s="33">
        <v>52.577944165467613</v>
      </c>
      <c r="R140" s="33">
        <v>55.430741103850345</v>
      </c>
      <c r="S140" s="33">
        <v>53.571831654842406</v>
      </c>
      <c r="T140" s="33">
        <v>50.360778203348779</v>
      </c>
      <c r="U140" s="33">
        <v>45.498132000608607</v>
      </c>
      <c r="V140" s="33">
        <v>48.433135321109752</v>
      </c>
      <c r="W140" s="33">
        <v>49.663093491858142</v>
      </c>
      <c r="X140" s="33">
        <v>59.595024702328701</v>
      </c>
      <c r="Y140" s="33">
        <v>57.286608874464768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417.34905322678412</v>
      </c>
      <c r="C142" s="117">
        <f t="shared" si="25"/>
        <v>424.03356248663437</v>
      </c>
      <c r="D142" s="117">
        <f t="shared" si="25"/>
        <v>419.8359363070943</v>
      </c>
      <c r="E142" s="117">
        <f t="shared" si="25"/>
        <v>424.45257548804011</v>
      </c>
      <c r="F142" s="117">
        <f t="shared" si="25"/>
        <v>418.76068157528857</v>
      </c>
      <c r="G142" s="117">
        <f t="shared" si="25"/>
        <v>430.42408676111324</v>
      </c>
      <c r="H142" s="117">
        <f t="shared" si="25"/>
        <v>458.62216926779661</v>
      </c>
      <c r="I142" s="117">
        <f t="shared" si="25"/>
        <v>549.06251248245985</v>
      </c>
      <c r="J142" s="117">
        <f t="shared" si="25"/>
        <v>503.82768155678707</v>
      </c>
      <c r="K142" s="117">
        <f t="shared" si="25"/>
        <v>473.94048494087986</v>
      </c>
      <c r="L142" s="117">
        <f t="shared" si="25"/>
        <v>528.41706841152711</v>
      </c>
      <c r="M142" s="117">
        <f t="shared" si="25"/>
        <v>678.35077720043523</v>
      </c>
      <c r="N142" s="117">
        <f t="shared" si="25"/>
        <v>889.63643160891695</v>
      </c>
      <c r="O142" s="117">
        <f t="shared" si="25"/>
        <v>784.50550276043612</v>
      </c>
      <c r="P142" s="117">
        <f t="shared" si="25"/>
        <v>747.58465819662524</v>
      </c>
      <c r="Q142" s="117">
        <f t="shared" si="25"/>
        <v>799.06136681029864</v>
      </c>
      <c r="R142" s="117">
        <f t="shared" ref="R142:V142" si="26">R143+R146+R148+R161</f>
        <v>776.90841933080628</v>
      </c>
      <c r="S142" s="117">
        <f t="shared" si="26"/>
        <v>805.67405642952633</v>
      </c>
      <c r="T142" s="117">
        <f t="shared" si="26"/>
        <v>746.74741767771468</v>
      </c>
      <c r="U142" s="117">
        <f t="shared" si="26"/>
        <v>767.66430084713613</v>
      </c>
      <c r="V142" s="117">
        <f t="shared" si="26"/>
        <v>722.23200750214301</v>
      </c>
      <c r="W142" s="117">
        <f t="shared" ref="W142:Y142" si="27">W143+W146+W148+W161</f>
        <v>767.08145701543754</v>
      </c>
      <c r="X142" s="117">
        <f t="shared" si="27"/>
        <v>811.82188486589575</v>
      </c>
      <c r="Y142" s="117">
        <f t="shared" si="27"/>
        <v>923.93162415855124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287.46807929038641</v>
      </c>
      <c r="C143" s="122">
        <f t="shared" si="28"/>
        <v>290.66508015035146</v>
      </c>
      <c r="D143" s="122">
        <f t="shared" si="28"/>
        <v>292.18459708433517</v>
      </c>
      <c r="E143" s="122">
        <f t="shared" si="28"/>
        <v>294.97459429845657</v>
      </c>
      <c r="F143" s="122">
        <f t="shared" si="28"/>
        <v>301.51223121270533</v>
      </c>
      <c r="G143" s="122">
        <f t="shared" si="28"/>
        <v>311.24693054346778</v>
      </c>
      <c r="H143" s="122">
        <f t="shared" si="28"/>
        <v>322.73831337674085</v>
      </c>
      <c r="I143" s="122">
        <f t="shared" si="28"/>
        <v>384.82996044616533</v>
      </c>
      <c r="J143" s="122">
        <f t="shared" si="28"/>
        <v>327.52300401061007</v>
      </c>
      <c r="K143" s="122">
        <f t="shared" si="28"/>
        <v>301.76219581328377</v>
      </c>
      <c r="L143" s="122">
        <f t="shared" si="28"/>
        <v>323.12509329820529</v>
      </c>
      <c r="M143" s="122">
        <f t="shared" si="28"/>
        <v>445.18214244644486</v>
      </c>
      <c r="N143" s="122">
        <f t="shared" si="28"/>
        <v>557.33371364935624</v>
      </c>
      <c r="O143" s="122">
        <f t="shared" si="28"/>
        <v>488.63949440649765</v>
      </c>
      <c r="P143" s="122">
        <f t="shared" si="28"/>
        <v>471.27345220074665</v>
      </c>
      <c r="Q143" s="122">
        <f t="shared" si="28"/>
        <v>495.62698194112022</v>
      </c>
      <c r="R143" s="122">
        <f t="shared" ref="R143:V143" si="29">SUM(R144:R145)</f>
        <v>433.9008607330702</v>
      </c>
      <c r="S143" s="122">
        <f t="shared" si="29"/>
        <v>444.84692157836042</v>
      </c>
      <c r="T143" s="122">
        <f t="shared" si="29"/>
        <v>431.72352224240581</v>
      </c>
      <c r="U143" s="122">
        <f t="shared" si="29"/>
        <v>407.50993130653995</v>
      </c>
      <c r="V143" s="122">
        <f t="shared" si="29"/>
        <v>381.7253677612394</v>
      </c>
      <c r="W143" s="122">
        <f t="shared" ref="W143:Y143" si="30">SUM(W144:W145)</f>
        <v>418.47437620195439</v>
      </c>
      <c r="X143" s="122">
        <f t="shared" si="30"/>
        <v>456.95945289580482</v>
      </c>
      <c r="Y143" s="122">
        <f t="shared" si="30"/>
        <v>500.82866295356564</v>
      </c>
      <c r="DA143" s="130" t="s">
        <v>1815</v>
      </c>
    </row>
    <row r="144" spans="1:105" ht="12" customHeight="1" x14ac:dyDescent="0.25">
      <c r="A144" s="97" t="s">
        <v>199</v>
      </c>
      <c r="B144" s="98">
        <v>284.71103931874944</v>
      </c>
      <c r="C144" s="98">
        <v>287.99163934413207</v>
      </c>
      <c r="D144" s="98">
        <v>289.41807642445633</v>
      </c>
      <c r="E144" s="98">
        <v>292.34117788837023</v>
      </c>
      <c r="F144" s="98">
        <v>298.64699251932456</v>
      </c>
      <c r="G144" s="98">
        <v>308.330741210074</v>
      </c>
      <c r="H144" s="98">
        <v>319.79092775847977</v>
      </c>
      <c r="I144" s="98">
        <v>381.53339240646187</v>
      </c>
      <c r="J144" s="98">
        <v>324.71033172337138</v>
      </c>
      <c r="K144" s="98">
        <v>299.04673360220193</v>
      </c>
      <c r="L144" s="98">
        <v>320.37867453427214</v>
      </c>
      <c r="M144" s="98">
        <v>441.40927033577469</v>
      </c>
      <c r="N144" s="98">
        <v>553.129108084059</v>
      </c>
      <c r="O144" s="98">
        <v>484.59747454255915</v>
      </c>
      <c r="P144" s="98">
        <v>467.26339709592253</v>
      </c>
      <c r="Q144" s="98">
        <v>491.64222626828655</v>
      </c>
      <c r="R144" s="98">
        <v>430.43308426803753</v>
      </c>
      <c r="S144" s="98">
        <v>441.30926103754956</v>
      </c>
      <c r="T144" s="98">
        <v>428.30383021543946</v>
      </c>
      <c r="U144" s="98">
        <v>404.29163331765</v>
      </c>
      <c r="V144" s="98">
        <v>378.71667567075684</v>
      </c>
      <c r="W144" s="98">
        <v>415.17929150419764</v>
      </c>
      <c r="X144" s="98">
        <v>453.36138142816145</v>
      </c>
      <c r="Y144" s="98">
        <v>496.88115453278465</v>
      </c>
      <c r="DA144" s="63" t="s">
        <v>1816</v>
      </c>
    </row>
    <row r="145" spans="1:105" ht="12" customHeight="1" x14ac:dyDescent="0.25">
      <c r="A145" s="97" t="s">
        <v>53</v>
      </c>
      <c r="B145" s="98">
        <v>2.7570399716369907</v>
      </c>
      <c r="C145" s="98">
        <v>2.6734408062194066</v>
      </c>
      <c r="D145" s="98">
        <v>2.7665206598788257</v>
      </c>
      <c r="E145" s="98">
        <v>2.6334164100863582</v>
      </c>
      <c r="F145" s="98">
        <v>2.8652386933807712</v>
      </c>
      <c r="G145" s="98">
        <v>2.9161893333937803</v>
      </c>
      <c r="H145" s="98">
        <v>2.9473856182610971</v>
      </c>
      <c r="I145" s="98">
        <v>3.296568039703434</v>
      </c>
      <c r="J145" s="98">
        <v>2.8126722872386964</v>
      </c>
      <c r="K145" s="98">
        <v>2.7154622110818645</v>
      </c>
      <c r="L145" s="98">
        <v>2.746418763933165</v>
      </c>
      <c r="M145" s="98">
        <v>3.7728721106701788</v>
      </c>
      <c r="N145" s="98">
        <v>4.2046055652972374</v>
      </c>
      <c r="O145" s="98">
        <v>4.0420198639384699</v>
      </c>
      <c r="P145" s="98">
        <v>4.0100551048241222</v>
      </c>
      <c r="Q145" s="98">
        <v>3.9847556728336531</v>
      </c>
      <c r="R145" s="98">
        <v>3.4677764650326517</v>
      </c>
      <c r="S145" s="98">
        <v>3.5376605408108337</v>
      </c>
      <c r="T145" s="98">
        <v>3.4196920269663229</v>
      </c>
      <c r="U145" s="98">
        <v>3.2182979888899492</v>
      </c>
      <c r="V145" s="98">
        <v>3.0086920904825512</v>
      </c>
      <c r="W145" s="98">
        <v>3.2950846977567601</v>
      </c>
      <c r="X145" s="98">
        <v>3.5980714676433383</v>
      </c>
      <c r="Y145" s="98">
        <v>3.9475084207809794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23.878063552137199</v>
      </c>
      <c r="C146" s="122">
        <f t="shared" si="31"/>
        <v>32.286019302515754</v>
      </c>
      <c r="D146" s="122">
        <f t="shared" si="31"/>
        <v>27.236090943458308</v>
      </c>
      <c r="E146" s="122">
        <f t="shared" si="31"/>
        <v>36.409341278568711</v>
      </c>
      <c r="F146" s="122">
        <f t="shared" si="31"/>
        <v>20.701292091945326</v>
      </c>
      <c r="G146" s="122">
        <f t="shared" si="31"/>
        <v>23.655574164697175</v>
      </c>
      <c r="H146" s="122">
        <f t="shared" si="31"/>
        <v>32.814627125008514</v>
      </c>
      <c r="I146" s="122">
        <f t="shared" si="31"/>
        <v>54.694540604018599</v>
      </c>
      <c r="J146" s="122">
        <f t="shared" si="31"/>
        <v>61.583550091932032</v>
      </c>
      <c r="K146" s="122">
        <f t="shared" si="31"/>
        <v>45.891207965280607</v>
      </c>
      <c r="L146" s="122">
        <f t="shared" si="31"/>
        <v>70.986496807913866</v>
      </c>
      <c r="M146" s="122">
        <f t="shared" si="31"/>
        <v>80.479531680348003</v>
      </c>
      <c r="N146" s="122">
        <f t="shared" si="31"/>
        <v>164.37483683618521</v>
      </c>
      <c r="O146" s="122">
        <f t="shared" si="31"/>
        <v>112.56805443335611</v>
      </c>
      <c r="P146" s="122">
        <f t="shared" si="31"/>
        <v>91.127884155923169</v>
      </c>
      <c r="Q146" s="122">
        <f t="shared" si="31"/>
        <v>115.81448944214621</v>
      </c>
      <c r="R146" s="122">
        <f t="shared" si="31"/>
        <v>144.43155469507096</v>
      </c>
      <c r="S146" s="122">
        <f t="shared" si="31"/>
        <v>159.66031154843299</v>
      </c>
      <c r="T146" s="122">
        <f t="shared" si="31"/>
        <v>116.36654894871845</v>
      </c>
      <c r="U146" s="122">
        <f t="shared" si="31"/>
        <v>163.55982249498561</v>
      </c>
      <c r="V146" s="122">
        <f t="shared" si="31"/>
        <v>135.68449453221581</v>
      </c>
      <c r="W146" s="122">
        <f t="shared" si="31"/>
        <v>127.50175380419338</v>
      </c>
      <c r="X146" s="122">
        <f t="shared" si="31"/>
        <v>124.14052417727792</v>
      </c>
      <c r="Y146" s="122">
        <f t="shared" si="31"/>
        <v>184.38042170962396</v>
      </c>
      <c r="DA146" s="130" t="s">
        <v>1818</v>
      </c>
    </row>
    <row r="147" spans="1:105" ht="12" customHeight="1" x14ac:dyDescent="0.25">
      <c r="A147" s="97" t="s">
        <v>53</v>
      </c>
      <c r="B147" s="98">
        <v>23.878063552137199</v>
      </c>
      <c r="C147" s="98">
        <v>32.286019302515754</v>
      </c>
      <c r="D147" s="98">
        <v>27.236090943458308</v>
      </c>
      <c r="E147" s="98">
        <v>36.409341278568711</v>
      </c>
      <c r="F147" s="98">
        <v>20.701292091945326</v>
      </c>
      <c r="G147" s="98">
        <v>23.655574164697175</v>
      </c>
      <c r="H147" s="98">
        <v>32.814627125008514</v>
      </c>
      <c r="I147" s="98">
        <v>54.694540604018599</v>
      </c>
      <c r="J147" s="98">
        <v>61.583550091932032</v>
      </c>
      <c r="K147" s="98">
        <v>45.891207965280607</v>
      </c>
      <c r="L147" s="98">
        <v>70.986496807913866</v>
      </c>
      <c r="M147" s="98">
        <v>80.479531680348003</v>
      </c>
      <c r="N147" s="98">
        <v>164.37483683618521</v>
      </c>
      <c r="O147" s="98">
        <v>112.56805443335611</v>
      </c>
      <c r="P147" s="98">
        <v>91.127884155923169</v>
      </c>
      <c r="Q147" s="98">
        <v>115.81448944214621</v>
      </c>
      <c r="R147" s="98">
        <v>144.43155469507096</v>
      </c>
      <c r="S147" s="98">
        <v>159.66031154843299</v>
      </c>
      <c r="T147" s="98">
        <v>116.36654894871845</v>
      </c>
      <c r="U147" s="98">
        <v>163.55982249498561</v>
      </c>
      <c r="V147" s="98">
        <v>135.68449453221581</v>
      </c>
      <c r="W147" s="98">
        <v>127.50175380419338</v>
      </c>
      <c r="X147" s="98">
        <v>124.14052417727792</v>
      </c>
      <c r="Y147" s="98">
        <v>184.38042170962396</v>
      </c>
      <c r="DA147" s="63" t="s">
        <v>1819</v>
      </c>
    </row>
    <row r="148" spans="1:105" ht="12" customHeight="1" x14ac:dyDescent="0.25">
      <c r="A148" s="121" t="s">
        <v>55</v>
      </c>
      <c r="B148" s="122">
        <v>72.472794138942106</v>
      </c>
      <c r="C148" s="122">
        <v>69.387380069939155</v>
      </c>
      <c r="D148" s="122">
        <v>66.916908942618093</v>
      </c>
      <c r="E148" s="122">
        <v>62.741374365967218</v>
      </c>
      <c r="F148" s="122">
        <v>64.197018014181864</v>
      </c>
      <c r="G148" s="122">
        <v>63.340277557547793</v>
      </c>
      <c r="H148" s="122">
        <v>68.443838275299555</v>
      </c>
      <c r="I148" s="122">
        <v>73.136346176261142</v>
      </c>
      <c r="J148" s="122">
        <v>78.865706717116296</v>
      </c>
      <c r="K148" s="122">
        <v>87.637856465562635</v>
      </c>
      <c r="L148" s="122">
        <v>93.554536399187086</v>
      </c>
      <c r="M148" s="122">
        <v>108.40085615116512</v>
      </c>
      <c r="N148" s="122">
        <v>117.43358113906262</v>
      </c>
      <c r="O148" s="122">
        <v>125.83078351790849</v>
      </c>
      <c r="P148" s="122">
        <v>127.2799339053949</v>
      </c>
      <c r="Q148" s="122">
        <v>129.7492811155129</v>
      </c>
      <c r="R148" s="122">
        <v>137.35741342916535</v>
      </c>
      <c r="S148" s="122">
        <v>139.47426794333069</v>
      </c>
      <c r="T148" s="122">
        <v>135.69684135301233</v>
      </c>
      <c r="U148" s="122">
        <v>132.72936486399266</v>
      </c>
      <c r="V148" s="122">
        <v>131.82376854092362</v>
      </c>
      <c r="W148" s="122">
        <v>145.50744900067934</v>
      </c>
      <c r="X148" s="122">
        <v>157.95289180457996</v>
      </c>
      <c r="Y148" s="122">
        <v>170.34370169241262</v>
      </c>
      <c r="DA148" s="130" t="s">
        <v>1820</v>
      </c>
    </row>
    <row r="149" spans="1:105" ht="12" customHeight="1" x14ac:dyDescent="0.25">
      <c r="A149" s="97" t="s">
        <v>132</v>
      </c>
      <c r="B149" s="98">
        <v>0.23136437257780748</v>
      </c>
      <c r="C149" s="98">
        <v>0.23143690266291583</v>
      </c>
      <c r="D149" s="98">
        <v>0.2317135313334186</v>
      </c>
      <c r="E149" s="98">
        <v>0.21486401172840067</v>
      </c>
      <c r="F149" s="98">
        <v>0.23860419545552666</v>
      </c>
      <c r="G149" s="98">
        <v>0.24014825511838361</v>
      </c>
      <c r="H149" s="98">
        <v>0.26776018479898173</v>
      </c>
      <c r="I149" s="98">
        <v>0.35087398499824718</v>
      </c>
      <c r="J149" s="98">
        <v>0.34833184611442081</v>
      </c>
      <c r="K149" s="98">
        <v>0.39126292203647101</v>
      </c>
      <c r="L149" s="98">
        <v>0.45769299109188855</v>
      </c>
      <c r="M149" s="98">
        <v>0.5056207226065752</v>
      </c>
      <c r="N149" s="98">
        <v>0.76704344447065342</v>
      </c>
      <c r="O149" s="98">
        <v>1.123350187463066</v>
      </c>
      <c r="P149" s="98">
        <v>1.0988434789855577</v>
      </c>
      <c r="Q149" s="98">
        <v>1.7852638480379148</v>
      </c>
      <c r="R149" s="98">
        <v>2.925235238372573</v>
      </c>
      <c r="S149" s="98">
        <v>4.267318405605792</v>
      </c>
      <c r="T149" s="98">
        <v>4.4605152936038266</v>
      </c>
      <c r="U149" s="98">
        <v>6.3286507931702998</v>
      </c>
      <c r="V149" s="98">
        <v>7.4288642411514783</v>
      </c>
      <c r="W149" s="98">
        <v>8.1184276144563441</v>
      </c>
      <c r="X149" s="98">
        <v>8.7618314650218316</v>
      </c>
      <c r="Y149" s="98">
        <v>9.4213367435152762</v>
      </c>
      <c r="DA149" s="63" t="s">
        <v>1821</v>
      </c>
    </row>
    <row r="150" spans="1:105" ht="12" customHeight="1" x14ac:dyDescent="0.25">
      <c r="A150" s="97" t="s">
        <v>131</v>
      </c>
      <c r="B150" s="98">
        <v>3.0466261299943666E-3</v>
      </c>
      <c r="C150" s="98">
        <v>3.232244102363795E-3</v>
      </c>
      <c r="D150" s="98">
        <v>3.127580493993289E-3</v>
      </c>
      <c r="E150" s="98">
        <v>2.7734326787767754E-3</v>
      </c>
      <c r="F150" s="98">
        <v>2.9003705982674922E-3</v>
      </c>
      <c r="G150" s="98">
        <v>2.7164668262233769E-3</v>
      </c>
      <c r="H150" s="98">
        <v>3.1091128883347563E-3</v>
      </c>
      <c r="I150" s="98">
        <v>5.6205570200177444E-3</v>
      </c>
      <c r="J150" s="98">
        <v>5.4698918685685879E-3</v>
      </c>
      <c r="K150" s="98">
        <v>5.8866404551860055E-3</v>
      </c>
      <c r="L150" s="98">
        <v>7.6144023415798401E-3</v>
      </c>
      <c r="M150" s="98">
        <v>7.0503119375630021E-3</v>
      </c>
      <c r="N150" s="98">
        <v>1.3366137975912814E-2</v>
      </c>
      <c r="O150" s="98">
        <v>1.9819992070425785E-2</v>
      </c>
      <c r="P150" s="98">
        <v>1.4962435453282547E-2</v>
      </c>
      <c r="Q150" s="98">
        <v>2.6729623658659409E-2</v>
      </c>
      <c r="R150" s="98">
        <v>4.7511551563357221E-2</v>
      </c>
      <c r="S150" s="98">
        <v>7.8482300907166139E-2</v>
      </c>
      <c r="T150" s="98">
        <v>7.772248954463376E-2</v>
      </c>
      <c r="U150" s="98">
        <v>0.13096689542187145</v>
      </c>
      <c r="V150" s="98">
        <v>0.16234992101295587</v>
      </c>
      <c r="W150" s="98">
        <v>0.16041398891725608</v>
      </c>
      <c r="X150" s="98">
        <v>0.18676830620354687</v>
      </c>
      <c r="Y150" s="98">
        <v>0.2685762867334015</v>
      </c>
      <c r="DA150" s="63" t="s">
        <v>1822</v>
      </c>
    </row>
    <row r="151" spans="1:105" ht="12" customHeight="1" x14ac:dyDescent="0.25">
      <c r="A151" s="100" t="s">
        <v>199</v>
      </c>
      <c r="B151" s="101">
        <v>6.1092527595932571E-4</v>
      </c>
      <c r="C151" s="101">
        <v>6.4621059531020178E-4</v>
      </c>
      <c r="D151" s="101">
        <v>6.4197958926862824E-4</v>
      </c>
      <c r="E151" s="101">
        <v>5.4210217884766349E-4</v>
      </c>
      <c r="F151" s="101">
        <v>5.8128989558365565E-4</v>
      </c>
      <c r="G151" s="101">
        <v>6.1361149180136061E-4</v>
      </c>
      <c r="H151" s="101">
        <v>6.2840533983421324E-4</v>
      </c>
      <c r="I151" s="101">
        <v>1.1896278938787167E-3</v>
      </c>
      <c r="J151" s="101">
        <v>1.1005361776392662E-3</v>
      </c>
      <c r="K151" s="101">
        <v>1.1802400428083473E-3</v>
      </c>
      <c r="L151" s="101">
        <v>1.5560133736285135E-3</v>
      </c>
      <c r="M151" s="101">
        <v>1.3612549123801143E-3</v>
      </c>
      <c r="N151" s="101">
        <v>2.2273862314924312E-3</v>
      </c>
      <c r="O151" s="101">
        <v>3.6975402789070407E-3</v>
      </c>
      <c r="P151" s="101">
        <v>2.5239934138783678E-3</v>
      </c>
      <c r="Q151" s="101">
        <v>4.422980533775823E-3</v>
      </c>
      <c r="R151" s="101">
        <v>9.1466299774188263E-3</v>
      </c>
      <c r="S151" s="101">
        <v>1.5510365272905394E-2</v>
      </c>
      <c r="T151" s="101">
        <v>1.3441752708641473E-2</v>
      </c>
      <c r="U151" s="101">
        <v>2.164292697056797E-2</v>
      </c>
      <c r="V151" s="101">
        <v>2.5517100716360361E-2</v>
      </c>
      <c r="W151" s="101">
        <v>3.0028313792505017E-2</v>
      </c>
      <c r="X151" s="101">
        <v>3.5418557927653867E-2</v>
      </c>
      <c r="Y151" s="101">
        <v>4.4062786412825843E-2</v>
      </c>
      <c r="DA151" s="131" t="s">
        <v>1823</v>
      </c>
    </row>
    <row r="152" spans="1:105" ht="12" customHeight="1" x14ac:dyDescent="0.25">
      <c r="A152" s="103" t="s">
        <v>52</v>
      </c>
      <c r="B152" s="104">
        <v>2.4357008540350409E-3</v>
      </c>
      <c r="C152" s="104">
        <v>2.5860335070535933E-3</v>
      </c>
      <c r="D152" s="104">
        <v>2.4856009047246608E-3</v>
      </c>
      <c r="E152" s="104">
        <v>2.2313304999291121E-3</v>
      </c>
      <c r="F152" s="104">
        <v>2.3190807026838363E-3</v>
      </c>
      <c r="G152" s="104">
        <v>2.1028553344220164E-3</v>
      </c>
      <c r="H152" s="104">
        <v>2.4807075485005431E-3</v>
      </c>
      <c r="I152" s="104">
        <v>4.4309291261390273E-3</v>
      </c>
      <c r="J152" s="104">
        <v>4.3693556909293217E-3</v>
      </c>
      <c r="K152" s="104">
        <v>4.7064004123776584E-3</v>
      </c>
      <c r="L152" s="104">
        <v>6.0583889679513264E-3</v>
      </c>
      <c r="M152" s="104">
        <v>5.6890570251828879E-3</v>
      </c>
      <c r="N152" s="104">
        <v>1.1138751744420384E-2</v>
      </c>
      <c r="O152" s="104">
        <v>1.6122451791518746E-2</v>
      </c>
      <c r="P152" s="104">
        <v>1.2438442039404179E-2</v>
      </c>
      <c r="Q152" s="104">
        <v>2.2306643124883587E-2</v>
      </c>
      <c r="R152" s="104">
        <v>3.8364921585938391E-2</v>
      </c>
      <c r="S152" s="104">
        <v>6.2971935634260748E-2</v>
      </c>
      <c r="T152" s="104">
        <v>6.428073683599228E-2</v>
      </c>
      <c r="U152" s="104">
        <v>0.10932396845130347</v>
      </c>
      <c r="V152" s="104">
        <v>0.13683282029659549</v>
      </c>
      <c r="W152" s="104">
        <v>0.13038567512475108</v>
      </c>
      <c r="X152" s="104">
        <v>0.15134974827589301</v>
      </c>
      <c r="Y152" s="104">
        <v>0.22451350032057568</v>
      </c>
      <c r="DA152" s="132" t="s">
        <v>1824</v>
      </c>
    </row>
    <row r="153" spans="1:105" ht="12" customHeight="1" x14ac:dyDescent="0.25">
      <c r="A153" s="106" t="s">
        <v>124</v>
      </c>
      <c r="B153" s="101">
        <v>0.50011070822036385</v>
      </c>
      <c r="C153" s="101">
        <v>0.5060098988821774</v>
      </c>
      <c r="D153" s="101">
        <v>0.5260686865313976</v>
      </c>
      <c r="E153" s="101">
        <v>0.52738087890557195</v>
      </c>
      <c r="F153" s="101">
        <v>0.5307641249459446</v>
      </c>
      <c r="G153" s="101">
        <v>0.51029602843349764</v>
      </c>
      <c r="H153" s="101">
        <v>0.48903920331141876</v>
      </c>
      <c r="I153" s="101">
        <v>0.4255976873741536</v>
      </c>
      <c r="J153" s="101">
        <v>0.41328813839748757</v>
      </c>
      <c r="K153" s="101">
        <v>0.39687549738164424</v>
      </c>
      <c r="L153" s="101">
        <v>0.36496209671018903</v>
      </c>
      <c r="M153" s="101">
        <v>0.32701559074228981</v>
      </c>
      <c r="N153" s="101">
        <v>0.31428380774952963</v>
      </c>
      <c r="O153" s="101">
        <v>0.5402881925806674</v>
      </c>
      <c r="P153" s="101">
        <v>0.56493595515260941</v>
      </c>
      <c r="Q153" s="101">
        <v>0.54909603294508436</v>
      </c>
      <c r="R153" s="101">
        <v>0.53840307156222178</v>
      </c>
      <c r="S153" s="101">
        <v>0.58215342010176407</v>
      </c>
      <c r="T153" s="101">
        <v>0.6191657119142091</v>
      </c>
      <c r="U153" s="101">
        <v>0.66609004413347261</v>
      </c>
      <c r="V153" s="101">
        <v>0.71134273668613535</v>
      </c>
      <c r="W153" s="101">
        <v>0.73610779020832418</v>
      </c>
      <c r="X153" s="101">
        <v>0.77284172431616216</v>
      </c>
      <c r="Y153" s="101">
        <v>0.80667621255502975</v>
      </c>
      <c r="DA153" s="131" t="s">
        <v>1825</v>
      </c>
    </row>
    <row r="154" spans="1:105" ht="12" customHeight="1" x14ac:dyDescent="0.25">
      <c r="A154" s="107" t="s">
        <v>123</v>
      </c>
      <c r="B154" s="104">
        <v>6.5524419986379111E-3</v>
      </c>
      <c r="C154" s="104">
        <v>6.7950803138558686E-3</v>
      </c>
      <c r="D154" s="104">
        <v>7.0363983807294186E-3</v>
      </c>
      <c r="E154" s="104">
        <v>7.2680423857187267E-3</v>
      </c>
      <c r="F154" s="104">
        <v>6.753805527381947E-3</v>
      </c>
      <c r="G154" s="104">
        <v>6.1982213779770744E-3</v>
      </c>
      <c r="H154" s="104">
        <v>6.1868879420155683E-3</v>
      </c>
      <c r="I154" s="104">
        <v>5.7485189749280994E-3</v>
      </c>
      <c r="J154" s="104">
        <v>6.5480752997233386E-3</v>
      </c>
      <c r="K154" s="104">
        <v>6.245118154723733E-3</v>
      </c>
      <c r="L154" s="104">
        <v>5.620806856728432E-3</v>
      </c>
      <c r="M154" s="104">
        <v>4.2020265171732732E-3</v>
      </c>
      <c r="N154" s="104">
        <v>4.0014985760122596E-3</v>
      </c>
      <c r="O154" s="104">
        <v>9.9242676690272716E-3</v>
      </c>
      <c r="P154" s="104">
        <v>1.0121561689314041E-2</v>
      </c>
      <c r="Q154" s="104">
        <v>9.8431706873722494E-3</v>
      </c>
      <c r="R154" s="104">
        <v>9.2684646850968479E-3</v>
      </c>
      <c r="S154" s="104">
        <v>1.0428310038152601E-2</v>
      </c>
      <c r="T154" s="104">
        <v>1.2697057418423877E-2</v>
      </c>
      <c r="U154" s="104">
        <v>1.4265826352724064E-2</v>
      </c>
      <c r="V154" s="104">
        <v>1.6463795634220298E-2</v>
      </c>
      <c r="W154" s="104">
        <v>1.5597575307982609E-2</v>
      </c>
      <c r="X154" s="104">
        <v>1.7753524987400571E-2</v>
      </c>
      <c r="Y154" s="104">
        <v>2.3825460350167853E-2</v>
      </c>
      <c r="DA154" s="132" t="s">
        <v>1826</v>
      </c>
    </row>
    <row r="155" spans="1:105" ht="12" customHeight="1" x14ac:dyDescent="0.25">
      <c r="A155" s="108" t="s">
        <v>50</v>
      </c>
      <c r="B155" s="98">
        <v>1.3120151822951303E-3</v>
      </c>
      <c r="C155" s="98">
        <v>1.349647273681762E-3</v>
      </c>
      <c r="D155" s="98">
        <v>1.4357069287456075E-3</v>
      </c>
      <c r="E155" s="98">
        <v>1.4375735609195345E-3</v>
      </c>
      <c r="F155" s="98">
        <v>1.3629421006667766E-3</v>
      </c>
      <c r="G155" s="98">
        <v>1.4179981199575111E-3</v>
      </c>
      <c r="H155" s="98">
        <v>1.2693589631858552E-3</v>
      </c>
      <c r="I155" s="98">
        <v>1.1793245035799356E-3</v>
      </c>
      <c r="J155" s="98">
        <v>1.3196996671903951E-3</v>
      </c>
      <c r="K155" s="98">
        <v>1.2661596369070408E-3</v>
      </c>
      <c r="L155" s="98">
        <v>1.1300842443445268E-3</v>
      </c>
      <c r="M155" s="98">
        <v>6.9547102046753047E-4</v>
      </c>
      <c r="N155" s="98">
        <v>3.9988629930225892E-5</v>
      </c>
      <c r="O155" s="98">
        <v>1.8587290717020557E-3</v>
      </c>
      <c r="P155" s="98">
        <v>1.8392455246123002E-3</v>
      </c>
      <c r="Q155" s="98">
        <v>1.6716644805391566E-3</v>
      </c>
      <c r="R155" s="98">
        <v>1.7645492044159597E-3</v>
      </c>
      <c r="S155" s="98">
        <v>1.9892543808261551E-3</v>
      </c>
      <c r="T155" s="98">
        <v>2.2352020261992732E-3</v>
      </c>
      <c r="U155" s="98">
        <v>2.2837358303063374E-3</v>
      </c>
      <c r="V155" s="98">
        <v>2.5097974067284246E-3</v>
      </c>
      <c r="W155" s="98">
        <v>2.8664328564167087E-3</v>
      </c>
      <c r="X155" s="98">
        <v>3.3160581125096567E-3</v>
      </c>
      <c r="Y155" s="98">
        <v>3.7742015777034454E-3</v>
      </c>
      <c r="DA155" s="63" t="s">
        <v>1827</v>
      </c>
    </row>
    <row r="156" spans="1:105" ht="12" customHeight="1" x14ac:dyDescent="0.25">
      <c r="A156" s="108" t="s">
        <v>52</v>
      </c>
      <c r="B156" s="98">
        <v>5.240426816342781E-3</v>
      </c>
      <c r="C156" s="98">
        <v>5.4454330401741066E-3</v>
      </c>
      <c r="D156" s="98">
        <v>5.6006914519838111E-3</v>
      </c>
      <c r="E156" s="98">
        <v>5.8304688247991917E-3</v>
      </c>
      <c r="F156" s="98">
        <v>5.3908634267151702E-3</v>
      </c>
      <c r="G156" s="98">
        <v>4.7802232580195633E-3</v>
      </c>
      <c r="H156" s="98">
        <v>4.9175289788297126E-3</v>
      </c>
      <c r="I156" s="98">
        <v>4.569194471348164E-3</v>
      </c>
      <c r="J156" s="98">
        <v>5.2283756325329439E-3</v>
      </c>
      <c r="K156" s="98">
        <v>4.9789585178166926E-3</v>
      </c>
      <c r="L156" s="98">
        <v>4.4907226123839057E-3</v>
      </c>
      <c r="M156" s="98">
        <v>3.5065554967057427E-3</v>
      </c>
      <c r="N156" s="98">
        <v>3.9615099460820341E-3</v>
      </c>
      <c r="O156" s="98">
        <v>8.0655385973252159E-3</v>
      </c>
      <c r="P156" s="98">
        <v>8.2823161647017415E-3</v>
      </c>
      <c r="Q156" s="98">
        <v>8.1715062068330926E-3</v>
      </c>
      <c r="R156" s="98">
        <v>7.5039154806808873E-3</v>
      </c>
      <c r="S156" s="98">
        <v>8.4390556573264459E-3</v>
      </c>
      <c r="T156" s="98">
        <v>1.0461855392224603E-2</v>
      </c>
      <c r="U156" s="98">
        <v>1.1982090522417726E-2</v>
      </c>
      <c r="V156" s="98">
        <v>1.3953998227491875E-2</v>
      </c>
      <c r="W156" s="98">
        <v>1.27311424515659E-2</v>
      </c>
      <c r="X156" s="98">
        <v>1.4437466874890914E-2</v>
      </c>
      <c r="Y156" s="98">
        <v>2.0051258772464407E-2</v>
      </c>
      <c r="DA156" s="63" t="s">
        <v>1828</v>
      </c>
    </row>
    <row r="157" spans="1:105" ht="12" customHeight="1" x14ac:dyDescent="0.25">
      <c r="A157" s="106" t="s">
        <v>122</v>
      </c>
      <c r="B157" s="101">
        <v>25.526251797001937</v>
      </c>
      <c r="C157" s="101">
        <v>24.047241409533836</v>
      </c>
      <c r="D157" s="101">
        <v>23.6707117795467</v>
      </c>
      <c r="E157" s="101">
        <v>21.911217230565651</v>
      </c>
      <c r="F157" s="101">
        <v>23.654436387748031</v>
      </c>
      <c r="G157" s="101">
        <v>23.526198287395694</v>
      </c>
      <c r="H157" s="101">
        <v>25.026700636847714</v>
      </c>
      <c r="I157" s="101">
        <v>22.466683391779693</v>
      </c>
      <c r="J157" s="101">
        <v>21.689729957814802</v>
      </c>
      <c r="K157" s="101">
        <v>24.027215073826891</v>
      </c>
      <c r="L157" s="101">
        <v>24.936554689554924</v>
      </c>
      <c r="M157" s="101">
        <v>30.885189651459061</v>
      </c>
      <c r="N157" s="101">
        <v>34.532838590620692</v>
      </c>
      <c r="O157" s="101">
        <v>38.295039694567606</v>
      </c>
      <c r="P157" s="101">
        <v>39.26923886668849</v>
      </c>
      <c r="Q157" s="101">
        <v>37.93300779619851</v>
      </c>
      <c r="R157" s="101">
        <v>39.080034775747976</v>
      </c>
      <c r="S157" s="101">
        <v>37.679749001392025</v>
      </c>
      <c r="T157" s="101">
        <v>33.134807098872585</v>
      </c>
      <c r="U157" s="101">
        <v>31.227053161720995</v>
      </c>
      <c r="V157" s="101">
        <v>30.11149665059472</v>
      </c>
      <c r="W157" s="101">
        <v>32.017015150485193</v>
      </c>
      <c r="X157" s="101">
        <v>29.079285949331322</v>
      </c>
      <c r="Y157" s="101">
        <v>24.389704071305552</v>
      </c>
      <c r="DA157" s="131" t="s">
        <v>1829</v>
      </c>
    </row>
    <row r="158" spans="1:105" ht="12" customHeight="1" x14ac:dyDescent="0.25">
      <c r="A158" s="107" t="s">
        <v>121</v>
      </c>
      <c r="B158" s="104">
        <v>46.205468193013367</v>
      </c>
      <c r="C158" s="104">
        <v>44.592664534443998</v>
      </c>
      <c r="D158" s="104">
        <v>42.478250966331849</v>
      </c>
      <c r="E158" s="104">
        <v>40.077870769703097</v>
      </c>
      <c r="F158" s="104">
        <v>39.76355912990671</v>
      </c>
      <c r="G158" s="104">
        <v>39.05472029839602</v>
      </c>
      <c r="H158" s="104">
        <v>42.651042249511093</v>
      </c>
      <c r="I158" s="104">
        <v>49.881822036114102</v>
      </c>
      <c r="J158" s="104">
        <v>56.402338807621291</v>
      </c>
      <c r="K158" s="104">
        <v>62.810371213707725</v>
      </c>
      <c r="L158" s="104">
        <v>67.782091412631772</v>
      </c>
      <c r="M158" s="104">
        <v>76.671777847902447</v>
      </c>
      <c r="N158" s="104">
        <v>81.802047659669824</v>
      </c>
      <c r="O158" s="104">
        <v>85.842361183557685</v>
      </c>
      <c r="P158" s="104">
        <v>86.321831607425651</v>
      </c>
      <c r="Q158" s="104">
        <v>89.445340643985361</v>
      </c>
      <c r="R158" s="104">
        <v>94.756960327234125</v>
      </c>
      <c r="S158" s="104">
        <v>96.856136505285789</v>
      </c>
      <c r="T158" s="104">
        <v>97.391933701658658</v>
      </c>
      <c r="U158" s="104">
        <v>94.362338143193298</v>
      </c>
      <c r="V158" s="104">
        <v>93.393251195844115</v>
      </c>
      <c r="W158" s="104">
        <v>104.45988688130423</v>
      </c>
      <c r="X158" s="104">
        <v>119.1344108347197</v>
      </c>
      <c r="Y158" s="104">
        <v>135.4335829179532</v>
      </c>
      <c r="DA158" s="132" t="s">
        <v>1830</v>
      </c>
    </row>
    <row r="159" spans="1:105" ht="12" customHeight="1" x14ac:dyDescent="0.25">
      <c r="A159" s="108" t="s">
        <v>53</v>
      </c>
      <c r="B159" s="98">
        <v>9.2837136570994332</v>
      </c>
      <c r="C159" s="98">
        <v>8.8680967647594358</v>
      </c>
      <c r="D159" s="98">
        <v>8.6553295676553574</v>
      </c>
      <c r="E159" s="98">
        <v>7.8850920381506446</v>
      </c>
      <c r="F159" s="98">
        <v>7.9927757206808669</v>
      </c>
      <c r="G159" s="98">
        <v>8.8800801453292113</v>
      </c>
      <c r="H159" s="98">
        <v>8.7252660022405735</v>
      </c>
      <c r="I159" s="98">
        <v>10.321461279696212</v>
      </c>
      <c r="J159" s="98">
        <v>11.461397627522411</v>
      </c>
      <c r="K159" s="98">
        <v>12.872449544262871</v>
      </c>
      <c r="L159" s="98">
        <v>13.98956067191706</v>
      </c>
      <c r="M159" s="98">
        <v>15.479015195059009</v>
      </c>
      <c r="N159" s="98">
        <v>13.775264743373178</v>
      </c>
      <c r="O159" s="98">
        <v>15.787367003537877</v>
      </c>
      <c r="P159" s="98">
        <v>15.588285613922306</v>
      </c>
      <c r="Q159" s="98">
        <v>15.459405560314805</v>
      </c>
      <c r="R159" s="98">
        <v>18.409169128067109</v>
      </c>
      <c r="S159" s="98">
        <v>18.904783290547091</v>
      </c>
      <c r="T159" s="98">
        <v>17.484983954725905</v>
      </c>
      <c r="U159" s="98">
        <v>15.420707068744731</v>
      </c>
      <c r="V159" s="98">
        <v>14.362147403255751</v>
      </c>
      <c r="W159" s="98">
        <v>19.656070378598653</v>
      </c>
      <c r="X159" s="98">
        <v>22.724978259076313</v>
      </c>
      <c r="Y159" s="98">
        <v>21.158520546154715</v>
      </c>
      <c r="DA159" s="63" t="s">
        <v>1831</v>
      </c>
    </row>
    <row r="160" spans="1:105" ht="12" customHeight="1" x14ac:dyDescent="0.25">
      <c r="A160" s="108" t="s">
        <v>52</v>
      </c>
      <c r="B160" s="98">
        <v>36.921754535913934</v>
      </c>
      <c r="C160" s="98">
        <v>35.724567769684562</v>
      </c>
      <c r="D160" s="98">
        <v>33.822921398676492</v>
      </c>
      <c r="E160" s="98">
        <v>32.192778731552451</v>
      </c>
      <c r="F160" s="98">
        <v>31.770783409225842</v>
      </c>
      <c r="G160" s="98">
        <v>30.174640153066807</v>
      </c>
      <c r="H160" s="98">
        <v>33.92577624727052</v>
      </c>
      <c r="I160" s="98">
        <v>39.560360756417886</v>
      </c>
      <c r="J160" s="98">
        <v>44.940941180098882</v>
      </c>
      <c r="K160" s="98">
        <v>49.937921669444854</v>
      </c>
      <c r="L160" s="98">
        <v>53.79253074071471</v>
      </c>
      <c r="M160" s="98">
        <v>61.192762652843442</v>
      </c>
      <c r="N160" s="98">
        <v>68.026782916296639</v>
      </c>
      <c r="O160" s="98">
        <v>70.054994180019804</v>
      </c>
      <c r="P160" s="98">
        <v>70.733545993503341</v>
      </c>
      <c r="Q160" s="98">
        <v>73.985935083670554</v>
      </c>
      <c r="R160" s="98">
        <v>76.34779119916702</v>
      </c>
      <c r="S160" s="98">
        <v>77.951353214738702</v>
      </c>
      <c r="T160" s="98">
        <v>79.906949746932753</v>
      </c>
      <c r="U160" s="98">
        <v>78.941631074448566</v>
      </c>
      <c r="V160" s="98">
        <v>79.031103792588368</v>
      </c>
      <c r="W160" s="98">
        <v>84.803816502705573</v>
      </c>
      <c r="X160" s="98">
        <v>96.409432575643393</v>
      </c>
      <c r="Y160" s="98">
        <v>114.27506237179848</v>
      </c>
      <c r="DA160" s="63" t="s">
        <v>1832</v>
      </c>
    </row>
    <row r="161" spans="1:105" ht="12" customHeight="1" x14ac:dyDescent="0.25">
      <c r="A161" s="121" t="s">
        <v>54</v>
      </c>
      <c r="B161" s="122">
        <v>33.530116245318411</v>
      </c>
      <c r="C161" s="122">
        <v>31.695082963828064</v>
      </c>
      <c r="D161" s="122">
        <v>33.49833933668274</v>
      </c>
      <c r="E161" s="122">
        <v>30.327265545047631</v>
      </c>
      <c r="F161" s="122">
        <v>32.350140256456022</v>
      </c>
      <c r="G161" s="122">
        <v>32.181304495400546</v>
      </c>
      <c r="H161" s="122">
        <v>34.625390490747662</v>
      </c>
      <c r="I161" s="122">
        <v>36.401665256014766</v>
      </c>
      <c r="J161" s="122">
        <v>35.855420737128696</v>
      </c>
      <c r="K161" s="122">
        <v>38.649224696752896</v>
      </c>
      <c r="L161" s="122">
        <v>40.750941906220881</v>
      </c>
      <c r="M161" s="122">
        <v>44.2882469224772</v>
      </c>
      <c r="N161" s="122">
        <v>50.494299984312896</v>
      </c>
      <c r="O161" s="122">
        <v>57.467170402673922</v>
      </c>
      <c r="P161" s="122">
        <v>57.90338793456047</v>
      </c>
      <c r="Q161" s="122">
        <v>57.870614311519418</v>
      </c>
      <c r="R161" s="122">
        <v>61.218590473499695</v>
      </c>
      <c r="S161" s="122">
        <v>61.692555359402263</v>
      </c>
      <c r="T161" s="122">
        <v>62.960505133578096</v>
      </c>
      <c r="U161" s="122">
        <v>63.865182181617783</v>
      </c>
      <c r="V161" s="122">
        <v>72.99837666776412</v>
      </c>
      <c r="W161" s="122">
        <v>75.597878008610508</v>
      </c>
      <c r="X161" s="122">
        <v>72.769015988233065</v>
      </c>
      <c r="Y161" s="122">
        <v>68.378837802948951</v>
      </c>
      <c r="DA161" s="130" t="s">
        <v>1833</v>
      </c>
    </row>
    <row r="162" spans="1:105" ht="12" customHeight="1" x14ac:dyDescent="0.25">
      <c r="A162" s="97" t="s">
        <v>202</v>
      </c>
      <c r="B162" s="98">
        <v>6.0334677637763816</v>
      </c>
      <c r="C162" s="98">
        <v>5.6850700063079849</v>
      </c>
      <c r="D162" s="98">
        <v>5.8111718601730287</v>
      </c>
      <c r="E162" s="98">
        <v>5.0405340288707396</v>
      </c>
      <c r="F162" s="98">
        <v>5.3064302846116371</v>
      </c>
      <c r="G162" s="98">
        <v>5.1077838412874854</v>
      </c>
      <c r="H162" s="98">
        <v>5.4293766816292051</v>
      </c>
      <c r="I162" s="98">
        <v>6.6900388461425591</v>
      </c>
      <c r="J162" s="98">
        <v>5.7998654164038532</v>
      </c>
      <c r="K162" s="98">
        <v>5.8338845894704665</v>
      </c>
      <c r="L162" s="98">
        <v>6.5315374808760662</v>
      </c>
      <c r="M162" s="98">
        <v>6.3561671130209261</v>
      </c>
      <c r="N162" s="98">
        <v>9.4593983687148988</v>
      </c>
      <c r="O162" s="98">
        <v>12.134365257868831</v>
      </c>
      <c r="P162" s="98">
        <v>13.099804183100284</v>
      </c>
      <c r="Q162" s="98">
        <v>13.532876061129469</v>
      </c>
      <c r="R162" s="98">
        <v>14.182722118956788</v>
      </c>
      <c r="S162" s="98">
        <v>14.841148566451139</v>
      </c>
      <c r="T162" s="98">
        <v>15.23372178570509</v>
      </c>
      <c r="U162" s="98">
        <v>18.339070531189037</v>
      </c>
      <c r="V162" s="98">
        <v>22.064762388845779</v>
      </c>
      <c r="W162" s="98">
        <v>21.985383170446458</v>
      </c>
      <c r="X162" s="98">
        <v>9.1252142443978652</v>
      </c>
      <c r="Y162" s="98">
        <v>5.5071282761920832</v>
      </c>
      <c r="DA162" s="63" t="s">
        <v>1834</v>
      </c>
    </row>
    <row r="163" spans="1:105" ht="12" customHeight="1" x14ac:dyDescent="0.25">
      <c r="A163" s="97" t="s">
        <v>50</v>
      </c>
      <c r="B163" s="98">
        <v>1.1821877881118084</v>
      </c>
      <c r="C163" s="98">
        <v>1.114871282508642</v>
      </c>
      <c r="D163" s="98">
        <v>1.0535553771902195</v>
      </c>
      <c r="E163" s="98">
        <v>0.91510373008243717</v>
      </c>
      <c r="F163" s="98">
        <v>0.98792103790703656</v>
      </c>
      <c r="G163" s="98">
        <v>0.93164306271326924</v>
      </c>
      <c r="H163" s="98">
        <v>1.017303650111071</v>
      </c>
      <c r="I163" s="98">
        <v>1.1905269512296397</v>
      </c>
      <c r="J163" s="98">
        <v>1.2617023580446083</v>
      </c>
      <c r="K163" s="98">
        <v>1.1759709737839135</v>
      </c>
      <c r="L163" s="98">
        <v>1.6086137437053922</v>
      </c>
      <c r="M163" s="98">
        <v>1.864616072913698</v>
      </c>
      <c r="N163" s="98">
        <v>0.72323862044488574</v>
      </c>
      <c r="O163" s="98">
        <v>3.3692687357923252</v>
      </c>
      <c r="P163" s="98">
        <v>3.6429256138036954</v>
      </c>
      <c r="Q163" s="98">
        <v>3.6803693796390844</v>
      </c>
      <c r="R163" s="98">
        <v>3.8460859284536713</v>
      </c>
      <c r="S163" s="98">
        <v>4.6524360945201604</v>
      </c>
      <c r="T163" s="98">
        <v>7.4758967966568477</v>
      </c>
      <c r="U163" s="98">
        <v>8.6159930696249791</v>
      </c>
      <c r="V163" s="98">
        <v>10.927005059676848</v>
      </c>
      <c r="W163" s="98">
        <v>11.769510713380289</v>
      </c>
      <c r="X163" s="98">
        <v>12.463430118345375</v>
      </c>
      <c r="Y163" s="98">
        <v>12.818277003129854</v>
      </c>
      <c r="DA163" s="63" t="s">
        <v>1835</v>
      </c>
    </row>
    <row r="164" spans="1:105" ht="12" customHeight="1" x14ac:dyDescent="0.25">
      <c r="A164" s="109" t="s">
        <v>120</v>
      </c>
      <c r="B164" s="33">
        <v>26.31446069343022</v>
      </c>
      <c r="C164" s="33">
        <v>24.895141675011438</v>
      </c>
      <c r="D164" s="33">
        <v>26.633612099319489</v>
      </c>
      <c r="E164" s="33">
        <v>24.371627786094454</v>
      </c>
      <c r="F164" s="33">
        <v>26.055788933937347</v>
      </c>
      <c r="G164" s="33">
        <v>26.141877591399794</v>
      </c>
      <c r="H164" s="33">
        <v>28.178710159007384</v>
      </c>
      <c r="I164" s="33">
        <v>28.521099458642567</v>
      </c>
      <c r="J164" s="33">
        <v>28.793852962680237</v>
      </c>
      <c r="K164" s="33">
        <v>31.639369133498512</v>
      </c>
      <c r="L164" s="33">
        <v>32.610790681639422</v>
      </c>
      <c r="M164" s="33">
        <v>36.067463736542578</v>
      </c>
      <c r="N164" s="33">
        <v>40.311662995153114</v>
      </c>
      <c r="O164" s="33">
        <v>41.963536409012768</v>
      </c>
      <c r="P164" s="33">
        <v>41.16065813765649</v>
      </c>
      <c r="Q164" s="33">
        <v>40.657368870750865</v>
      </c>
      <c r="R164" s="33">
        <v>43.189782426089238</v>
      </c>
      <c r="S164" s="33">
        <v>42.198970698430962</v>
      </c>
      <c r="T164" s="33">
        <v>40.250886551216155</v>
      </c>
      <c r="U164" s="33">
        <v>36.910118580803768</v>
      </c>
      <c r="V164" s="33">
        <v>40.006609219241504</v>
      </c>
      <c r="W164" s="33">
        <v>41.842984124783762</v>
      </c>
      <c r="X164" s="33">
        <v>51.180371625489833</v>
      </c>
      <c r="Y164" s="33">
        <v>50.053432523627009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0.48895369714095144</v>
      </c>
      <c r="C166" s="119">
        <f t="shared" si="32"/>
        <v>0.49839085056108179</v>
      </c>
      <c r="D166" s="119">
        <f t="shared" si="32"/>
        <v>0.49595648148578952</v>
      </c>
      <c r="E166" s="119">
        <f t="shared" si="32"/>
        <v>0.50462797497350109</v>
      </c>
      <c r="F166" s="119">
        <f t="shared" si="32"/>
        <v>0.50014682891696549</v>
      </c>
      <c r="G166" s="119">
        <f t="shared" si="32"/>
        <v>0.51430250413415901</v>
      </c>
      <c r="H166" s="119">
        <f t="shared" si="32"/>
        <v>0.54094615526260492</v>
      </c>
      <c r="I166" s="119">
        <f t="shared" si="32"/>
        <v>0.57027756814139874</v>
      </c>
      <c r="J166" s="119">
        <f t="shared" si="32"/>
        <v>0.6069759477348744</v>
      </c>
      <c r="K166" s="119">
        <f t="shared" si="32"/>
        <v>0.62007956240995099</v>
      </c>
      <c r="L166" s="119">
        <f t="shared" si="32"/>
        <v>0.66334377138989464</v>
      </c>
      <c r="M166" s="119">
        <f t="shared" si="32"/>
        <v>0.67303173360971458</v>
      </c>
      <c r="N166" s="119">
        <f t="shared" si="32"/>
        <v>0.73426798720523734</v>
      </c>
      <c r="O166" s="119">
        <f t="shared" si="32"/>
        <v>0.72808489033776114</v>
      </c>
      <c r="P166" s="119">
        <f t="shared" si="32"/>
        <v>0.71801956509261378</v>
      </c>
      <c r="Q166" s="119">
        <f t="shared" si="32"/>
        <v>0.73629466909536656</v>
      </c>
      <c r="R166" s="119">
        <f t="shared" ref="R166:V166" si="33">IF(R142=0,"",R142/R118)</f>
        <v>0.77668198631405461</v>
      </c>
      <c r="S166" s="119">
        <f t="shared" si="33"/>
        <v>0.79310903817810807</v>
      </c>
      <c r="T166" s="119">
        <f t="shared" si="33"/>
        <v>0.77102600599198523</v>
      </c>
      <c r="U166" s="119">
        <f t="shared" si="33"/>
        <v>0.82236452981001917</v>
      </c>
      <c r="V166" s="119">
        <f t="shared" si="33"/>
        <v>0.81416764370686379</v>
      </c>
      <c r="W166" s="119">
        <f t="shared" ref="W166:Y166" si="34">IF(W142=0,"",W142/W118)</f>
        <v>0.80964065752359327</v>
      </c>
      <c r="X166" s="119">
        <f t="shared" si="34"/>
        <v>0.81792074908577694</v>
      </c>
      <c r="Y166" s="119">
        <f t="shared" si="34"/>
        <v>0.87235588328097569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0.41445401854737124</v>
      </c>
      <c r="C167" s="124">
        <f t="shared" si="35"/>
        <v>0.41872952624811816</v>
      </c>
      <c r="D167" s="124">
        <f t="shared" si="35"/>
        <v>0.42098587624281347</v>
      </c>
      <c r="E167" s="124">
        <f t="shared" si="35"/>
        <v>0.42422115927937704</v>
      </c>
      <c r="F167" s="124">
        <f t="shared" si="35"/>
        <v>0.43378197568794796</v>
      </c>
      <c r="G167" s="124">
        <f t="shared" si="35"/>
        <v>0.44750443800979894</v>
      </c>
      <c r="H167" s="124">
        <f t="shared" si="35"/>
        <v>0.46438677995733274</v>
      </c>
      <c r="I167" s="124">
        <f t="shared" si="35"/>
        <v>0.48382050395885223</v>
      </c>
      <c r="J167" s="124">
        <f t="shared" si="35"/>
        <v>0.49931781441585699</v>
      </c>
      <c r="K167" s="124">
        <f t="shared" si="35"/>
        <v>0.51825415306998723</v>
      </c>
      <c r="L167" s="124">
        <f t="shared" si="35"/>
        <v>0.54201854374651304</v>
      </c>
      <c r="M167" s="124">
        <f t="shared" si="35"/>
        <v>0.56945449313008023</v>
      </c>
      <c r="N167" s="124">
        <f t="shared" si="35"/>
        <v>0.59250915968309592</v>
      </c>
      <c r="O167" s="124">
        <f t="shared" si="35"/>
        <v>0.60871988550335887</v>
      </c>
      <c r="P167" s="124">
        <f t="shared" si="35"/>
        <v>0.61059745845055824</v>
      </c>
      <c r="Q167" s="124">
        <f t="shared" si="35"/>
        <v>0.6134259363822302</v>
      </c>
      <c r="R167" s="124">
        <f t="shared" ref="R167:V167" si="36">IF(R143=0,"",R143/R119)</f>
        <v>0.61777682629246689</v>
      </c>
      <c r="S167" s="124">
        <f t="shared" si="36"/>
        <v>0.62327225238595463</v>
      </c>
      <c r="T167" s="124">
        <f t="shared" si="36"/>
        <v>0.62938177600808232</v>
      </c>
      <c r="U167" s="124">
        <f t="shared" si="36"/>
        <v>0.6340186929767786</v>
      </c>
      <c r="V167" s="124">
        <f t="shared" si="36"/>
        <v>0.64175947595378635</v>
      </c>
      <c r="W167" s="124">
        <f t="shared" ref="W167:Y167" si="37">IF(W143=0,"",W143/W119)</f>
        <v>0.65362579943212373</v>
      </c>
      <c r="X167" s="124">
        <f t="shared" si="37"/>
        <v>0.66645903287069397</v>
      </c>
      <c r="Y167" s="124">
        <f t="shared" si="37"/>
        <v>0.68106880003001036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0.41211722402222989</v>
      </c>
      <c r="C168" s="111">
        <f t="shared" si="38"/>
        <v>0.41648220372459682</v>
      </c>
      <c r="D168" s="111">
        <f t="shared" si="38"/>
        <v>0.41866865304399226</v>
      </c>
      <c r="E168" s="111">
        <f t="shared" si="38"/>
        <v>0.42203223434111253</v>
      </c>
      <c r="F168" s="111">
        <f t="shared" si="38"/>
        <v>0.43143825956735543</v>
      </c>
      <c r="G168" s="111">
        <f t="shared" si="38"/>
        <v>0.44517816043278846</v>
      </c>
      <c r="H168" s="111">
        <f t="shared" si="38"/>
        <v>0.46210558017358505</v>
      </c>
      <c r="I168" s="111">
        <f t="shared" si="38"/>
        <v>0.48167226849290257</v>
      </c>
      <c r="J168" s="111">
        <f t="shared" si="38"/>
        <v>0.49716164548933456</v>
      </c>
      <c r="K168" s="111">
        <f t="shared" si="38"/>
        <v>0.51599695423308445</v>
      </c>
      <c r="L168" s="111">
        <f t="shared" si="38"/>
        <v>0.53989889698844939</v>
      </c>
      <c r="M168" s="111">
        <f t="shared" si="38"/>
        <v>0.56736657510997524</v>
      </c>
      <c r="N168" s="111">
        <f t="shared" si="38"/>
        <v>0.59067950765048083</v>
      </c>
      <c r="O168" s="111">
        <f t="shared" si="38"/>
        <v>0.60673969268495598</v>
      </c>
      <c r="P168" s="111">
        <f t="shared" si="38"/>
        <v>0.60856372784735069</v>
      </c>
      <c r="Q168" s="111">
        <f t="shared" si="38"/>
        <v>0.61150996608115371</v>
      </c>
      <c r="R168" s="111">
        <f t="shared" ref="R168:V168" si="39">IF(R144=0,"",R144/R120)</f>
        <v>0.61588030039708097</v>
      </c>
      <c r="S168" s="111">
        <f t="shared" si="39"/>
        <v>0.62139566434702653</v>
      </c>
      <c r="T168" s="111">
        <f t="shared" si="39"/>
        <v>0.62752485793886637</v>
      </c>
      <c r="U168" s="111">
        <f t="shared" si="39"/>
        <v>0.63217694983829797</v>
      </c>
      <c r="V168" s="111">
        <f t="shared" si="39"/>
        <v>0.63993819870710689</v>
      </c>
      <c r="W168" s="111">
        <f t="shared" ref="W168:Y168" si="40">IF(W144=0,"",W144/W120)</f>
        <v>0.65183390104277039</v>
      </c>
      <c r="X168" s="111">
        <f t="shared" si="40"/>
        <v>0.66469949024678865</v>
      </c>
      <c r="Y168" s="111">
        <f t="shared" si="40"/>
        <v>0.67934748832996061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1.7095301171197881</v>
      </c>
      <c r="C170" s="124">
        <f t="shared" si="44"/>
        <v>1.7896560924028666</v>
      </c>
      <c r="D170" s="124">
        <f t="shared" si="44"/>
        <v>1.8671317595359427</v>
      </c>
      <c r="E170" s="124">
        <f t="shared" si="44"/>
        <v>1.9322783743370351</v>
      </c>
      <c r="F170" s="124">
        <f t="shared" si="44"/>
        <v>2.0214636120345908</v>
      </c>
      <c r="G170" s="124">
        <f t="shared" si="44"/>
        <v>2.1916403160111138</v>
      </c>
      <c r="H170" s="124">
        <f t="shared" si="44"/>
        <v>2.4186177100034976</v>
      </c>
      <c r="I170" s="124">
        <f t="shared" si="44"/>
        <v>2.5509515839006167</v>
      </c>
      <c r="J170" s="124">
        <f t="shared" si="44"/>
        <v>2.6269276199530873</v>
      </c>
      <c r="K170" s="124">
        <f t="shared" si="44"/>
        <v>2.7202975706663608</v>
      </c>
      <c r="L170" s="124">
        <f t="shared" si="44"/>
        <v>2.8107684164331155</v>
      </c>
      <c r="M170" s="124">
        <f t="shared" si="44"/>
        <v>2.913367081344489</v>
      </c>
      <c r="N170" s="124">
        <f t="shared" si="44"/>
        <v>3.0390643675637525</v>
      </c>
      <c r="O170" s="124">
        <f t="shared" si="44"/>
        <v>3.1675397738525306</v>
      </c>
      <c r="P170" s="124">
        <f t="shared" si="44"/>
        <v>3.2585345529672796</v>
      </c>
      <c r="Q170" s="124">
        <f t="shared" si="44"/>
        <v>3.3332024357770789</v>
      </c>
      <c r="R170" s="124">
        <f t="shared" ref="R170:V170" si="45">IF(R146=0,"",R146/R122)</f>
        <v>3.4242844781987563</v>
      </c>
      <c r="S170" s="124">
        <f t="shared" si="45"/>
        <v>3.5172398091195753</v>
      </c>
      <c r="T170" s="124">
        <f t="shared" si="45"/>
        <v>3.6021772351323098</v>
      </c>
      <c r="U170" s="124">
        <f t="shared" si="45"/>
        <v>3.6802649639264411</v>
      </c>
      <c r="V170" s="124">
        <f t="shared" si="45"/>
        <v>3.7435319993223266</v>
      </c>
      <c r="W170" s="124">
        <f t="shared" ref="W170:Y170" si="46">IF(W146=0,"",W146/W122)</f>
        <v>3.7837143448441992</v>
      </c>
      <c r="X170" s="124">
        <f t="shared" si="46"/>
        <v>3.8118041567479519</v>
      </c>
      <c r="Y170" s="124">
        <f t="shared" si="46"/>
        <v>3.8571830082982066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1.7095301171197881</v>
      </c>
      <c r="C171" s="111">
        <f t="shared" si="47"/>
        <v>1.7896560924028666</v>
      </c>
      <c r="D171" s="111">
        <f t="shared" si="47"/>
        <v>1.8671317595359427</v>
      </c>
      <c r="E171" s="111">
        <f t="shared" si="47"/>
        <v>1.9322783743370351</v>
      </c>
      <c r="F171" s="111">
        <f t="shared" si="47"/>
        <v>2.0214636120345908</v>
      </c>
      <c r="G171" s="111">
        <f t="shared" si="47"/>
        <v>2.1916403160111138</v>
      </c>
      <c r="H171" s="111">
        <f t="shared" si="47"/>
        <v>2.4186177100034976</v>
      </c>
      <c r="I171" s="111">
        <f t="shared" si="47"/>
        <v>2.5509515839006167</v>
      </c>
      <c r="J171" s="111">
        <f t="shared" si="47"/>
        <v>2.6269276199530873</v>
      </c>
      <c r="K171" s="111">
        <f t="shared" si="47"/>
        <v>2.7202975706663608</v>
      </c>
      <c r="L171" s="111">
        <f t="shared" si="47"/>
        <v>2.8107684164331155</v>
      </c>
      <c r="M171" s="111">
        <f t="shared" si="47"/>
        <v>2.913367081344489</v>
      </c>
      <c r="N171" s="111">
        <f t="shared" si="47"/>
        <v>3.0390643675637525</v>
      </c>
      <c r="O171" s="111">
        <f t="shared" si="47"/>
        <v>3.1675397738525306</v>
      </c>
      <c r="P171" s="111">
        <f t="shared" si="47"/>
        <v>3.2585345529672796</v>
      </c>
      <c r="Q171" s="111">
        <f t="shared" si="47"/>
        <v>3.3332024357770789</v>
      </c>
      <c r="R171" s="111">
        <f t="shared" ref="R171:V171" si="48">IF(R147=0,"",R147/R123)</f>
        <v>3.4242844781987563</v>
      </c>
      <c r="S171" s="111">
        <f t="shared" si="48"/>
        <v>3.5172398091195753</v>
      </c>
      <c r="T171" s="111">
        <f t="shared" si="48"/>
        <v>3.6021772351323098</v>
      </c>
      <c r="U171" s="111">
        <f t="shared" si="48"/>
        <v>3.6802649639264411</v>
      </c>
      <c r="V171" s="111">
        <f t="shared" si="48"/>
        <v>3.7435319993223266</v>
      </c>
      <c r="W171" s="111">
        <f t="shared" ref="W171:Y171" si="49">IF(W147=0,"",W147/W123)</f>
        <v>3.7837143448441992</v>
      </c>
      <c r="X171" s="111">
        <f t="shared" si="49"/>
        <v>3.8118041567479519</v>
      </c>
      <c r="Y171" s="111">
        <f t="shared" si="49"/>
        <v>3.8571830082982066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0.74246724575038536</v>
      </c>
      <c r="C172" s="124">
        <f t="shared" si="50"/>
        <v>0.74624797539733312</v>
      </c>
      <c r="D172" s="124">
        <f t="shared" si="50"/>
        <v>0.74449189661887571</v>
      </c>
      <c r="E172" s="124">
        <f t="shared" si="50"/>
        <v>0.74958329463216877</v>
      </c>
      <c r="F172" s="124">
        <f t="shared" si="50"/>
        <v>0.74630280457911868</v>
      </c>
      <c r="G172" s="124">
        <f t="shared" si="50"/>
        <v>0.7435454153458958</v>
      </c>
      <c r="H172" s="124">
        <f t="shared" si="50"/>
        <v>0.75494067596135495</v>
      </c>
      <c r="I172" s="124">
        <f t="shared" si="50"/>
        <v>0.77371931589828902</v>
      </c>
      <c r="J172" s="124">
        <f t="shared" si="50"/>
        <v>0.78580481540618119</v>
      </c>
      <c r="K172" s="124">
        <f t="shared" si="50"/>
        <v>0.78753645602582678</v>
      </c>
      <c r="L172" s="124">
        <f t="shared" si="50"/>
        <v>0.7917405502441146</v>
      </c>
      <c r="M172" s="124">
        <f t="shared" si="50"/>
        <v>0.79140245594754111</v>
      </c>
      <c r="N172" s="124">
        <f t="shared" si="50"/>
        <v>0.80152521762385986</v>
      </c>
      <c r="O172" s="124">
        <f t="shared" si="50"/>
        <v>0.79767166390147659</v>
      </c>
      <c r="P172" s="124">
        <f t="shared" si="50"/>
        <v>0.80064225380557041</v>
      </c>
      <c r="Q172" s="124">
        <f t="shared" si="50"/>
        <v>0.80979632984767669</v>
      </c>
      <c r="R172" s="124">
        <f t="shared" ref="R172:V172" si="51">IF(R148=0,"",R148/R124)</f>
        <v>0.81174966960113393</v>
      </c>
      <c r="S172" s="124">
        <f t="shared" si="51"/>
        <v>0.82230685513757473</v>
      </c>
      <c r="T172" s="124">
        <f t="shared" si="51"/>
        <v>0.84227194661798166</v>
      </c>
      <c r="U172" s="124">
        <f t="shared" si="51"/>
        <v>0.85648259932927195</v>
      </c>
      <c r="V172" s="124">
        <f t="shared" si="51"/>
        <v>0.86854056740541841</v>
      </c>
      <c r="W172" s="124">
        <f t="shared" ref="W172:Y172" si="52">IF(W148=0,"",W148/W124)</f>
        <v>0.87143248657917893</v>
      </c>
      <c r="X172" s="124">
        <f t="shared" si="52"/>
        <v>0.88334746079481008</v>
      </c>
      <c r="Y172" s="124">
        <f t="shared" si="52"/>
        <v>0.90394614364112424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0.42524952551421408</v>
      </c>
      <c r="C173" s="111">
        <f t="shared" si="53"/>
        <v>0.43236966539929123</v>
      </c>
      <c r="D173" s="111">
        <f t="shared" si="53"/>
        <v>0.43840800596647334</v>
      </c>
      <c r="E173" s="111">
        <f t="shared" si="53"/>
        <v>0.44619940811827302</v>
      </c>
      <c r="F173" s="111">
        <f t="shared" si="53"/>
        <v>0.45948103459162071</v>
      </c>
      <c r="G173" s="111">
        <f t="shared" si="53"/>
        <v>0.47799800879999527</v>
      </c>
      <c r="H173" s="111">
        <f t="shared" si="53"/>
        <v>0.49918414019095092</v>
      </c>
      <c r="I173" s="111">
        <f t="shared" si="53"/>
        <v>0.52204508557211649</v>
      </c>
      <c r="J173" s="111">
        <f t="shared" si="53"/>
        <v>0.5450587128349601</v>
      </c>
      <c r="K173" s="111">
        <f t="shared" si="53"/>
        <v>0.56563725654882369</v>
      </c>
      <c r="L173" s="111">
        <f t="shared" si="53"/>
        <v>0.59312741692164683</v>
      </c>
      <c r="M173" s="111">
        <f t="shared" si="53"/>
        <v>0.62447097166331056</v>
      </c>
      <c r="N173" s="111">
        <f t="shared" si="53"/>
        <v>0.65443865353811381</v>
      </c>
      <c r="O173" s="111">
        <f t="shared" si="53"/>
        <v>0.67699151912088018</v>
      </c>
      <c r="P173" s="111">
        <f t="shared" si="53"/>
        <v>0.68383700168557626</v>
      </c>
      <c r="Q173" s="111">
        <f t="shared" si="53"/>
        <v>0.69380615652789146</v>
      </c>
      <c r="R173" s="111">
        <f t="shared" ref="R173:V173" si="54">IF(R149=0,"",R149/R125)</f>
        <v>0.70429158553699645</v>
      </c>
      <c r="S173" s="111">
        <f t="shared" si="54"/>
        <v>0.71593130714844788</v>
      </c>
      <c r="T173" s="111">
        <f t="shared" si="54"/>
        <v>0.72538327450633089</v>
      </c>
      <c r="U173" s="111">
        <f t="shared" si="54"/>
        <v>0.73558246555480866</v>
      </c>
      <c r="V173" s="111">
        <f t="shared" si="54"/>
        <v>0.74410901087512593</v>
      </c>
      <c r="W173" s="111">
        <f t="shared" ref="W173:Y173" si="55">IF(W149=0,"",W149/W125)</f>
        <v>0.75135479395572735</v>
      </c>
      <c r="X173" s="111">
        <f t="shared" si="55"/>
        <v>0.75754960468566279</v>
      </c>
      <c r="Y173" s="111">
        <f t="shared" si="55"/>
        <v>0.76443113370417859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0.78676848705348557</v>
      </c>
      <c r="C174" s="111">
        <f t="shared" si="56"/>
        <v>0.79604433748583303</v>
      </c>
      <c r="D174" s="111">
        <f t="shared" si="56"/>
        <v>0.79226355239118407</v>
      </c>
      <c r="E174" s="111">
        <f t="shared" si="56"/>
        <v>0.8031076540230887</v>
      </c>
      <c r="F174" s="111">
        <f t="shared" si="56"/>
        <v>0.80479067488986689</v>
      </c>
      <c r="G174" s="111">
        <f t="shared" si="56"/>
        <v>0.79140998515103844</v>
      </c>
      <c r="H174" s="111">
        <f t="shared" si="56"/>
        <v>0.82553396268702839</v>
      </c>
      <c r="I174" s="111">
        <f t="shared" si="56"/>
        <v>0.84772935017057405</v>
      </c>
      <c r="J174" s="111">
        <f t="shared" si="56"/>
        <v>0.86194412689517264</v>
      </c>
      <c r="K174" s="111">
        <f t="shared" si="56"/>
        <v>0.87107104846021333</v>
      </c>
      <c r="L174" s="111">
        <f t="shared" si="56"/>
        <v>0.88278854527046746</v>
      </c>
      <c r="M174" s="111">
        <f t="shared" si="56"/>
        <v>0.89487200380959897</v>
      </c>
      <c r="N174" s="111">
        <f t="shared" si="56"/>
        <v>0.92089291270083895</v>
      </c>
      <c r="O174" s="111">
        <f t="shared" si="56"/>
        <v>0.91901359287167084</v>
      </c>
      <c r="P174" s="111">
        <f t="shared" si="56"/>
        <v>0.92619762299399644</v>
      </c>
      <c r="Q174" s="111">
        <f t="shared" si="56"/>
        <v>0.93143278412162134</v>
      </c>
      <c r="R174" s="111">
        <f t="shared" ref="R174:V174" si="57">IF(R150=0,"",R150/R126)</f>
        <v>0.92526116921205281</v>
      </c>
      <c r="S174" s="111">
        <f t="shared" si="57"/>
        <v>0.92808261385505664</v>
      </c>
      <c r="T174" s="111">
        <f t="shared" si="57"/>
        <v>0.93851609957273008</v>
      </c>
      <c r="U174" s="111">
        <f t="shared" si="57"/>
        <v>0.94536120923741196</v>
      </c>
      <c r="V174" s="111">
        <f t="shared" si="57"/>
        <v>0.95029229782564939</v>
      </c>
      <c r="W174" s="111">
        <f t="shared" ref="W174:Y174" si="58">IF(W150=0,"",W150/W126)</f>
        <v>0.94226060871207473</v>
      </c>
      <c r="X174" s="111">
        <f t="shared" si="58"/>
        <v>0.94422361987956316</v>
      </c>
      <c r="Y174" s="111">
        <f t="shared" si="58"/>
        <v>0.95560381447557807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0.42524952551421408</v>
      </c>
      <c r="C175" s="112">
        <f t="shared" si="59"/>
        <v>0.43830247503961933</v>
      </c>
      <c r="D175" s="112">
        <f t="shared" si="59"/>
        <v>0.43909529519663931</v>
      </c>
      <c r="E175" s="112">
        <f t="shared" si="59"/>
        <v>0.44360229576941257</v>
      </c>
      <c r="F175" s="112">
        <f t="shared" si="59"/>
        <v>0.45243565129692809</v>
      </c>
      <c r="G175" s="112">
        <f t="shared" si="59"/>
        <v>0.4615063469102661</v>
      </c>
      <c r="H175" s="112">
        <f t="shared" si="59"/>
        <v>0.48885009742203606</v>
      </c>
      <c r="I175" s="112">
        <f t="shared" si="59"/>
        <v>0.54093608603807897</v>
      </c>
      <c r="J175" s="112">
        <f t="shared" si="59"/>
        <v>0.55677177958713986</v>
      </c>
      <c r="K175" s="112">
        <f t="shared" si="59"/>
        <v>0.57529653999668873</v>
      </c>
      <c r="L175" s="112">
        <f t="shared" si="59"/>
        <v>0.60615817834428865</v>
      </c>
      <c r="M175" s="112">
        <f t="shared" si="59"/>
        <v>0.62171577835157366</v>
      </c>
      <c r="N175" s="112">
        <f t="shared" si="59"/>
        <v>0.65985443498197993</v>
      </c>
      <c r="O175" s="112">
        <f t="shared" si="59"/>
        <v>0.67917788557606673</v>
      </c>
      <c r="P175" s="112">
        <f t="shared" si="59"/>
        <v>0.67917788557606718</v>
      </c>
      <c r="Q175" s="112">
        <f t="shared" si="59"/>
        <v>0.69209903231575087</v>
      </c>
      <c r="R175" s="112">
        <f t="shared" ref="R175:V175" si="60">IF(R151=0,"",R151/R127)</f>
        <v>0.70443117085896589</v>
      </c>
      <c r="S175" s="112">
        <f t="shared" si="60"/>
        <v>0.71833914546671984</v>
      </c>
      <c r="T175" s="112">
        <f t="shared" si="60"/>
        <v>0.72526811300486049</v>
      </c>
      <c r="U175" s="112">
        <f t="shared" si="60"/>
        <v>0.74088186718606885</v>
      </c>
      <c r="V175" s="112">
        <f t="shared" si="60"/>
        <v>0.750298431354815</v>
      </c>
      <c r="W175" s="112">
        <f t="shared" ref="W175:Y175" si="61">IF(W151=0,"",W151/W127)</f>
        <v>0.75338074807925837</v>
      </c>
      <c r="X175" s="112">
        <f t="shared" si="61"/>
        <v>0.76248999039345022</v>
      </c>
      <c r="Y175" s="112">
        <f t="shared" si="61"/>
        <v>0.77931353038199869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0.52144710033345443</v>
      </c>
      <c r="C177" s="112">
        <f t="shared" si="65"/>
        <v>0.5247786634402255</v>
      </c>
      <c r="D177" s="112">
        <f t="shared" si="65"/>
        <v>0.52800535476096322</v>
      </c>
      <c r="E177" s="112">
        <f t="shared" si="65"/>
        <v>0.53172970403855868</v>
      </c>
      <c r="F177" s="112">
        <f t="shared" si="65"/>
        <v>0.53578911435682208</v>
      </c>
      <c r="G177" s="112">
        <f t="shared" si="65"/>
        <v>0.54037102018506533</v>
      </c>
      <c r="H177" s="112">
        <f t="shared" si="65"/>
        <v>0.54559487425152509</v>
      </c>
      <c r="I177" s="112">
        <f t="shared" si="65"/>
        <v>0.54831620225041244</v>
      </c>
      <c r="J177" s="112">
        <f t="shared" si="65"/>
        <v>0.54959910450989002</v>
      </c>
      <c r="K177" s="112">
        <f t="shared" si="65"/>
        <v>0.55241355360918087</v>
      </c>
      <c r="L177" s="112">
        <f t="shared" si="65"/>
        <v>0.55680326347057374</v>
      </c>
      <c r="M177" s="112">
        <f t="shared" si="65"/>
        <v>0.5642756363072533</v>
      </c>
      <c r="N177" s="112">
        <f t="shared" si="65"/>
        <v>0.57409635724133223</v>
      </c>
      <c r="O177" s="112">
        <f t="shared" si="65"/>
        <v>0.5877048421101162</v>
      </c>
      <c r="P177" s="112">
        <f t="shared" si="65"/>
        <v>0.59804328282469554</v>
      </c>
      <c r="Q177" s="112">
        <f t="shared" si="65"/>
        <v>0.60803158220434483</v>
      </c>
      <c r="R177" s="112">
        <f t="shared" ref="R177:V177" si="66">IF(R153=0,"",R153/R129)</f>
        <v>0.61994796362245186</v>
      </c>
      <c r="S177" s="112">
        <f t="shared" si="66"/>
        <v>0.63988610724939032</v>
      </c>
      <c r="T177" s="112">
        <f t="shared" si="66"/>
        <v>0.66522727107427271</v>
      </c>
      <c r="U177" s="112">
        <f t="shared" si="66"/>
        <v>0.69077658053694813</v>
      </c>
      <c r="V177" s="112">
        <f t="shared" si="66"/>
        <v>0.71093670635265671</v>
      </c>
      <c r="W177" s="112">
        <f t="shared" ref="W177:Y177" si="67">IF(W153=0,"",W153/W129)</f>
        <v>0.72581683623620896</v>
      </c>
      <c r="X177" s="112">
        <f t="shared" si="67"/>
        <v>0.73427124130288213</v>
      </c>
      <c r="Y177" s="112">
        <f t="shared" si="67"/>
        <v>0.74101450547498349</v>
      </c>
      <c r="DA177" s="131" t="s">
        <v>1993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0.84476450581628082</v>
      </c>
      <c r="C178" s="113">
        <f t="shared" si="68"/>
        <v>0.84782246164823738</v>
      </c>
      <c r="D178" s="113">
        <f t="shared" si="68"/>
        <v>0.84585581112255137</v>
      </c>
      <c r="E178" s="113">
        <f t="shared" si="68"/>
        <v>0.85199829569792318</v>
      </c>
      <c r="F178" s="113">
        <f t="shared" si="68"/>
        <v>0.85079049999489376</v>
      </c>
      <c r="G178" s="113">
        <f t="shared" si="68"/>
        <v>0.83655485918401662</v>
      </c>
      <c r="H178" s="113">
        <f t="shared" si="68"/>
        <v>0.85386253459401318</v>
      </c>
      <c r="I178" s="113">
        <f t="shared" si="68"/>
        <v>0.8557402091847125</v>
      </c>
      <c r="J178" s="113">
        <f t="shared" si="68"/>
        <v>0.85892430545388954</v>
      </c>
      <c r="K178" s="113">
        <f t="shared" si="68"/>
        <v>0.85953063480007885</v>
      </c>
      <c r="L178" s="113">
        <f t="shared" si="68"/>
        <v>0.86219660363766293</v>
      </c>
      <c r="M178" s="113">
        <f t="shared" si="68"/>
        <v>0.88518351960865527</v>
      </c>
      <c r="N178" s="113">
        <f t="shared" si="68"/>
        <v>0.99251415125527231</v>
      </c>
      <c r="O178" s="113">
        <f t="shared" si="68"/>
        <v>0.88723960837775784</v>
      </c>
      <c r="P178" s="113">
        <f t="shared" si="68"/>
        <v>0.89383508701208025</v>
      </c>
      <c r="Q178" s="113">
        <f t="shared" si="68"/>
        <v>0.90396398966351743</v>
      </c>
      <c r="R178" s="113">
        <f t="shared" ref="R178:V178" si="69">IF(R154=0,"",R154/R130)</f>
        <v>0.89760782336983602</v>
      </c>
      <c r="S178" s="113">
        <f t="shared" si="69"/>
        <v>0.9030056063497891</v>
      </c>
      <c r="T178" s="113">
        <f t="shared" si="69"/>
        <v>0.91901173836147676</v>
      </c>
      <c r="U178" s="113">
        <f t="shared" si="69"/>
        <v>0.93137773848188987</v>
      </c>
      <c r="V178" s="113">
        <f t="shared" si="69"/>
        <v>0.94212841899299615</v>
      </c>
      <c r="W178" s="113">
        <f t="shared" ref="W178:Y178" si="70">IF(W154=0,"",W154/W130)</f>
        <v>0.93574817169992164</v>
      </c>
      <c r="X178" s="113">
        <f t="shared" si="70"/>
        <v>0.9370388797934921</v>
      </c>
      <c r="Y178" s="113">
        <f t="shared" si="70"/>
        <v>0.94877869960462102</v>
      </c>
      <c r="DA178" s="132" t="s">
        <v>1994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0.52144710033345443</v>
      </c>
      <c r="C179" s="111">
        <f t="shared" si="71"/>
        <v>0.52529533895209057</v>
      </c>
      <c r="D179" s="111">
        <f t="shared" si="71"/>
        <v>0.52822530317014627</v>
      </c>
      <c r="E179" s="111">
        <f t="shared" si="71"/>
        <v>0.53241208978809507</v>
      </c>
      <c r="F179" s="111">
        <f t="shared" si="71"/>
        <v>0.53503103750919034</v>
      </c>
      <c r="G179" s="111">
        <f t="shared" si="71"/>
        <v>0.53936794979434932</v>
      </c>
      <c r="H179" s="111">
        <f t="shared" si="71"/>
        <v>0.54520182715968968</v>
      </c>
      <c r="I179" s="111">
        <f t="shared" si="71"/>
        <v>0.54893055372195576</v>
      </c>
      <c r="J179" s="111">
        <f t="shared" si="71"/>
        <v>0.55097657540462419</v>
      </c>
      <c r="K179" s="111">
        <f t="shared" si="71"/>
        <v>0.55368856808565903</v>
      </c>
      <c r="L179" s="111">
        <f t="shared" si="71"/>
        <v>0.55711764964449517</v>
      </c>
      <c r="M179" s="111">
        <f t="shared" si="71"/>
        <v>0.56063193165230552</v>
      </c>
      <c r="N179" s="111">
        <f t="shared" si="71"/>
        <v>0.56988888341456057</v>
      </c>
      <c r="O179" s="111">
        <f t="shared" si="71"/>
        <v>0.59574331557170435</v>
      </c>
      <c r="P179" s="111">
        <f t="shared" si="71"/>
        <v>0.6047305018315694</v>
      </c>
      <c r="Q179" s="111">
        <f t="shared" si="71"/>
        <v>0.61517266654519021</v>
      </c>
      <c r="R179" s="111">
        <f t="shared" ref="R179:V179" si="72">IF(R155=0,"",R155/R131)</f>
        <v>0.62532216867190149</v>
      </c>
      <c r="S179" s="111">
        <f t="shared" si="72"/>
        <v>0.6397573752322967</v>
      </c>
      <c r="T179" s="111">
        <f t="shared" si="72"/>
        <v>0.66640191131307491</v>
      </c>
      <c r="U179" s="111">
        <f t="shared" si="72"/>
        <v>0.6848160116097326</v>
      </c>
      <c r="V179" s="111">
        <f t="shared" si="72"/>
        <v>0.71278595346518148</v>
      </c>
      <c r="W179" s="111">
        <f t="shared" ref="W179:Y179" si="73">IF(W155=0,"",W155/W131)</f>
        <v>0.7279980412204099</v>
      </c>
      <c r="X179" s="111">
        <f t="shared" si="73"/>
        <v>0.73543983715813799</v>
      </c>
      <c r="Y179" s="111">
        <f t="shared" si="73"/>
        <v>0.74582238647349963</v>
      </c>
      <c r="DA179" s="63" t="s">
        <v>1995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0.58826224979135289</v>
      </c>
      <c r="C181" s="112">
        <f t="shared" si="77"/>
        <v>0.59035477942908821</v>
      </c>
      <c r="D181" s="112">
        <f t="shared" si="77"/>
        <v>0.59293673649815959</v>
      </c>
      <c r="E181" s="112">
        <f t="shared" si="77"/>
        <v>0.59561330507270605</v>
      </c>
      <c r="F181" s="112">
        <f t="shared" si="77"/>
        <v>0.60042490763219214</v>
      </c>
      <c r="G181" s="112">
        <f t="shared" si="77"/>
        <v>0.60528329392326363</v>
      </c>
      <c r="H181" s="112">
        <f t="shared" si="77"/>
        <v>0.61044677660410085</v>
      </c>
      <c r="I181" s="112">
        <f t="shared" si="77"/>
        <v>0.61240384229635869</v>
      </c>
      <c r="J181" s="112">
        <f t="shared" si="77"/>
        <v>0.61301402773376146</v>
      </c>
      <c r="K181" s="112">
        <f t="shared" si="77"/>
        <v>0.61534500157270011</v>
      </c>
      <c r="L181" s="112">
        <f t="shared" si="77"/>
        <v>0.61832725256195542</v>
      </c>
      <c r="M181" s="112">
        <f t="shared" si="77"/>
        <v>0.62371807634584009</v>
      </c>
      <c r="N181" s="112">
        <f t="shared" si="77"/>
        <v>0.63013423878988406</v>
      </c>
      <c r="O181" s="112">
        <f t="shared" si="77"/>
        <v>0.63653133998249245</v>
      </c>
      <c r="P181" s="112">
        <f t="shared" si="77"/>
        <v>0.64080222375498441</v>
      </c>
      <c r="Q181" s="112">
        <f t="shared" si="77"/>
        <v>0.64363869182848554</v>
      </c>
      <c r="R181" s="112">
        <f t="shared" ref="R181:V181" si="78">IF(R157=0,"",R157/R133)</f>
        <v>0.65213716579962744</v>
      </c>
      <c r="S181" s="112">
        <f t="shared" si="78"/>
        <v>0.66496740499842388</v>
      </c>
      <c r="T181" s="112">
        <f t="shared" si="78"/>
        <v>0.67982308259258184</v>
      </c>
      <c r="U181" s="112">
        <f t="shared" si="78"/>
        <v>0.70205187903440758</v>
      </c>
      <c r="V181" s="112">
        <f t="shared" si="78"/>
        <v>0.72273349873133419</v>
      </c>
      <c r="W181" s="112">
        <f t="shared" ref="W181:Y181" si="79">IF(W157=0,"",W157/W133)</f>
        <v>0.73739280707632382</v>
      </c>
      <c r="X181" s="112">
        <f t="shared" si="79"/>
        <v>0.74184629970760108</v>
      </c>
      <c r="Y181" s="112">
        <f t="shared" si="79"/>
        <v>0.74522607301142352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0.87670846266849733</v>
      </c>
      <c r="C182" s="113">
        <f t="shared" si="80"/>
        <v>0.87890632916786648</v>
      </c>
      <c r="D182" s="113">
        <f t="shared" si="80"/>
        <v>0.87720792451091323</v>
      </c>
      <c r="E182" s="113">
        <f t="shared" si="80"/>
        <v>0.88221541699501449</v>
      </c>
      <c r="F182" s="113">
        <f t="shared" si="80"/>
        <v>0.88162742047267084</v>
      </c>
      <c r="G182" s="113">
        <f t="shared" si="80"/>
        <v>0.87056860753418486</v>
      </c>
      <c r="H182" s="113">
        <f t="shared" si="80"/>
        <v>0.88450727857201306</v>
      </c>
      <c r="I182" s="113">
        <f t="shared" si="80"/>
        <v>0.8847750476677122</v>
      </c>
      <c r="J182" s="113">
        <f t="shared" si="80"/>
        <v>0.88716625353873324</v>
      </c>
      <c r="K182" s="113">
        <f t="shared" si="80"/>
        <v>0.88702567188133963</v>
      </c>
      <c r="L182" s="113">
        <f t="shared" si="80"/>
        <v>0.88729535651876634</v>
      </c>
      <c r="M182" s="113">
        <f t="shared" si="80"/>
        <v>0.89097899854865892</v>
      </c>
      <c r="N182" s="113">
        <f t="shared" si="80"/>
        <v>0.90919203115738079</v>
      </c>
      <c r="O182" s="113">
        <f t="shared" si="80"/>
        <v>0.90384994887743852</v>
      </c>
      <c r="P182" s="113">
        <f t="shared" si="80"/>
        <v>0.90758160998508275</v>
      </c>
      <c r="Q182" s="113">
        <f t="shared" si="80"/>
        <v>0.91482162084144181</v>
      </c>
      <c r="R182" s="113">
        <f t="shared" ref="R182:V182" si="81">IF(R158=0,"",R158/R134)</f>
        <v>0.90935956778002713</v>
      </c>
      <c r="S182" s="113">
        <f t="shared" si="81"/>
        <v>0.91388412596956226</v>
      </c>
      <c r="T182" s="113">
        <f t="shared" si="81"/>
        <v>0.92585629402096559</v>
      </c>
      <c r="U182" s="113">
        <f t="shared" si="81"/>
        <v>0.93642324384309172</v>
      </c>
      <c r="V182" s="113">
        <f t="shared" si="81"/>
        <v>0.94393469269074981</v>
      </c>
      <c r="W182" s="113">
        <f t="shared" ref="W182:Y182" si="82">IF(W158=0,"",W158/W134)</f>
        <v>0.93644293592956152</v>
      </c>
      <c r="X182" s="113">
        <f t="shared" si="82"/>
        <v>0.93970953801577617</v>
      </c>
      <c r="Y182" s="113">
        <f t="shared" si="82"/>
        <v>0.9537765359538446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0.58826224979135289</v>
      </c>
      <c r="C183" s="111">
        <f t="shared" si="83"/>
        <v>0.59073502791516408</v>
      </c>
      <c r="D183" s="111">
        <f t="shared" si="83"/>
        <v>0.59277152145348833</v>
      </c>
      <c r="E183" s="111">
        <f t="shared" si="83"/>
        <v>0.5957357473262338</v>
      </c>
      <c r="F183" s="111">
        <f t="shared" si="83"/>
        <v>0.59953299763285184</v>
      </c>
      <c r="G183" s="111">
        <f t="shared" si="83"/>
        <v>0.60464142351482342</v>
      </c>
      <c r="H183" s="111">
        <f t="shared" si="83"/>
        <v>0.61040013517950886</v>
      </c>
      <c r="I183" s="111">
        <f t="shared" si="83"/>
        <v>0.61372936407369028</v>
      </c>
      <c r="J183" s="111">
        <f t="shared" si="83"/>
        <v>0.6150502032893419</v>
      </c>
      <c r="K183" s="111">
        <f t="shared" si="83"/>
        <v>0.61672782953644323</v>
      </c>
      <c r="L183" s="111">
        <f t="shared" si="83"/>
        <v>0.61902706315531519</v>
      </c>
      <c r="M183" s="111">
        <f t="shared" si="83"/>
        <v>0.6226313106823349</v>
      </c>
      <c r="N183" s="111">
        <f t="shared" si="83"/>
        <v>0.62770449077860291</v>
      </c>
      <c r="O183" s="111">
        <f t="shared" si="83"/>
        <v>0.63354395882756043</v>
      </c>
      <c r="P183" s="111">
        <f t="shared" si="83"/>
        <v>0.63943083786373189</v>
      </c>
      <c r="Q183" s="111">
        <f t="shared" si="83"/>
        <v>0.64989355089348866</v>
      </c>
      <c r="R183" s="111">
        <f t="shared" ref="R183:V183" si="84">IF(R159=0,"",R159/R135)</f>
        <v>0.66091485011652229</v>
      </c>
      <c r="S183" s="111">
        <f t="shared" si="84"/>
        <v>0.67440976653172979</v>
      </c>
      <c r="T183" s="111">
        <f t="shared" si="84"/>
        <v>0.69153660667937777</v>
      </c>
      <c r="U183" s="111">
        <f t="shared" si="84"/>
        <v>0.70648823201639799</v>
      </c>
      <c r="V183" s="111">
        <f t="shared" si="84"/>
        <v>0.72137991529830559</v>
      </c>
      <c r="W183" s="111">
        <f t="shared" ref="W183:Y183" si="85">IF(W159=0,"",W159/W135)</f>
        <v>0.73492068781111974</v>
      </c>
      <c r="X183" s="111">
        <f t="shared" si="85"/>
        <v>0.74830813088307557</v>
      </c>
      <c r="Y183" s="111">
        <f t="shared" si="85"/>
        <v>0.76323595690088064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0.69319637247529098</v>
      </c>
      <c r="C185" s="124">
        <f t="shared" si="89"/>
        <v>0.69470574583416222</v>
      </c>
      <c r="D185" s="124">
        <f t="shared" si="89"/>
        <v>0.69789002392346589</v>
      </c>
      <c r="E185" s="124">
        <f t="shared" si="89"/>
        <v>0.70131699347674381</v>
      </c>
      <c r="F185" s="124">
        <f t="shared" si="89"/>
        <v>0.70423062057063401</v>
      </c>
      <c r="G185" s="124">
        <f t="shared" si="89"/>
        <v>0.7086667632194743</v>
      </c>
      <c r="H185" s="124">
        <f t="shared" si="89"/>
        <v>0.71232901592423381</v>
      </c>
      <c r="I185" s="124">
        <f t="shared" si="89"/>
        <v>0.70773553482320328</v>
      </c>
      <c r="J185" s="124">
        <f t="shared" si="89"/>
        <v>0.71262021122568842</v>
      </c>
      <c r="K185" s="124">
        <f t="shared" si="89"/>
        <v>0.71699705608872022</v>
      </c>
      <c r="L185" s="124">
        <f t="shared" si="89"/>
        <v>0.7145974246278205</v>
      </c>
      <c r="M185" s="124">
        <f t="shared" si="89"/>
        <v>0.71970944728130237</v>
      </c>
      <c r="N185" s="124">
        <f t="shared" si="89"/>
        <v>0.71762232224536815</v>
      </c>
      <c r="O185" s="124">
        <f t="shared" si="89"/>
        <v>0.70534990264481956</v>
      </c>
      <c r="P185" s="124">
        <f t="shared" si="89"/>
        <v>0.7025898460265233</v>
      </c>
      <c r="Q185" s="124">
        <f t="shared" si="89"/>
        <v>0.70307325179613689</v>
      </c>
      <c r="R185" s="124">
        <f t="shared" ref="R185:V185" si="90">IF(R161=0,"",R161/R137)</f>
        <v>0.70737937599337875</v>
      </c>
      <c r="S185" s="124">
        <f t="shared" si="90"/>
        <v>0.70823398532468773</v>
      </c>
      <c r="T185" s="124">
        <f t="shared" si="90"/>
        <v>0.70622993344477769</v>
      </c>
      <c r="U185" s="124">
        <f t="shared" si="90"/>
        <v>0.69927696652210292</v>
      </c>
      <c r="V185" s="124">
        <f t="shared" si="90"/>
        <v>0.7002353683270659</v>
      </c>
      <c r="W185" s="124">
        <f t="shared" ref="W185:Y185" si="91">IF(W161=0,"",W161/W137)</f>
        <v>0.70966241890282256</v>
      </c>
      <c r="X185" s="124">
        <f t="shared" si="91"/>
        <v>0.76188668767958723</v>
      </c>
      <c r="Y185" s="124">
        <f t="shared" si="91"/>
        <v>0.78130213396744685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0.56681165648792797</v>
      </c>
      <c r="C186" s="111">
        <f t="shared" si="92"/>
        <v>0.5675471640412989</v>
      </c>
      <c r="D186" s="111">
        <f t="shared" si="92"/>
        <v>0.56817449869896786</v>
      </c>
      <c r="E186" s="111">
        <f t="shared" si="92"/>
        <v>0.5690204323390996</v>
      </c>
      <c r="F186" s="111">
        <f t="shared" si="92"/>
        <v>0.57018138080000635</v>
      </c>
      <c r="G186" s="111">
        <f t="shared" si="92"/>
        <v>0.57164670562933106</v>
      </c>
      <c r="H186" s="111">
        <f t="shared" si="92"/>
        <v>0.57320053414865713</v>
      </c>
      <c r="I186" s="111">
        <f t="shared" si="92"/>
        <v>0.5739083370850544</v>
      </c>
      <c r="J186" s="111">
        <f t="shared" si="92"/>
        <v>0.57407951911516597</v>
      </c>
      <c r="K186" s="111">
        <f t="shared" si="92"/>
        <v>0.57431117764030271</v>
      </c>
      <c r="L186" s="111">
        <f t="shared" si="92"/>
        <v>0.57461377889206566</v>
      </c>
      <c r="M186" s="111">
        <f t="shared" si="92"/>
        <v>0.57496400978080975</v>
      </c>
      <c r="N186" s="111">
        <f t="shared" si="92"/>
        <v>0.57531297124167802</v>
      </c>
      <c r="O186" s="111">
        <f t="shared" si="92"/>
        <v>0.57554931568286805</v>
      </c>
      <c r="P186" s="111">
        <f t="shared" si="92"/>
        <v>0.57566065360317709</v>
      </c>
      <c r="Q186" s="111">
        <f t="shared" si="92"/>
        <v>0.57584565799859544</v>
      </c>
      <c r="R186" s="111">
        <f t="shared" ref="R186:V186" si="93">IF(R162=0,"",R162/R138)</f>
        <v>0.57628308111755722</v>
      </c>
      <c r="S186" s="111">
        <f t="shared" si="93"/>
        <v>0.57732539780816516</v>
      </c>
      <c r="T186" s="111">
        <f t="shared" si="93"/>
        <v>0.57911210325444085</v>
      </c>
      <c r="U186" s="111">
        <f t="shared" si="93"/>
        <v>0.5817286880611815</v>
      </c>
      <c r="V186" s="111">
        <f t="shared" si="93"/>
        <v>0.5840216606002655</v>
      </c>
      <c r="W186" s="111">
        <f t="shared" ref="W186:Y186" si="94">IF(W162=0,"",W162/W138)</f>
        <v>0.58546095086070671</v>
      </c>
      <c r="X186" s="111">
        <f t="shared" si="94"/>
        <v>0.58647422596165277</v>
      </c>
      <c r="Y186" s="111">
        <f t="shared" si="94"/>
        <v>0.5871197713706483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0.57862632100762468</v>
      </c>
      <c r="C187" s="111">
        <f t="shared" si="95"/>
        <v>0.57925754222833881</v>
      </c>
      <c r="D187" s="111">
        <f t="shared" si="95"/>
        <v>0.57976927361497599</v>
      </c>
      <c r="E187" s="111">
        <f t="shared" si="95"/>
        <v>0.58060462827046666</v>
      </c>
      <c r="F187" s="111">
        <f t="shared" si="95"/>
        <v>0.58199596739706949</v>
      </c>
      <c r="G187" s="111">
        <f t="shared" si="95"/>
        <v>0.58391850885960439</v>
      </c>
      <c r="H187" s="111">
        <f t="shared" si="95"/>
        <v>0.58604826423014145</v>
      </c>
      <c r="I187" s="111">
        <f t="shared" si="95"/>
        <v>0.58704123308444001</v>
      </c>
      <c r="J187" s="111">
        <f t="shared" si="95"/>
        <v>0.58732607698966799</v>
      </c>
      <c r="K187" s="111">
        <f t="shared" si="95"/>
        <v>0.58770929687960383</v>
      </c>
      <c r="L187" s="111">
        <f t="shared" si="95"/>
        <v>0.5881580668074623</v>
      </c>
      <c r="M187" s="111">
        <f t="shared" si="95"/>
        <v>0.5888006372782939</v>
      </c>
      <c r="N187" s="111">
        <f t="shared" si="95"/>
        <v>0.58935439086288621</v>
      </c>
      <c r="O187" s="111">
        <f t="shared" si="95"/>
        <v>0.58979112000959122</v>
      </c>
      <c r="P187" s="111">
        <f t="shared" si="95"/>
        <v>0.5900403508211215</v>
      </c>
      <c r="Q187" s="111">
        <f t="shared" si="95"/>
        <v>0.59054913634767114</v>
      </c>
      <c r="R187" s="111">
        <f t="shared" ref="R187:V187" si="96">IF(R163=0,"",R163/R139)</f>
        <v>0.59158078098167444</v>
      </c>
      <c r="S187" s="111">
        <f t="shared" si="96"/>
        <v>0.59425468423433403</v>
      </c>
      <c r="T187" s="111">
        <f t="shared" si="96"/>
        <v>0.59883511568278003</v>
      </c>
      <c r="U187" s="111">
        <f t="shared" si="96"/>
        <v>0.60222003655227052</v>
      </c>
      <c r="V187" s="111">
        <f t="shared" si="96"/>
        <v>0.60589516640938712</v>
      </c>
      <c r="W187" s="111">
        <f t="shared" ref="W187:Y187" si="97">IF(W163=0,"",W163/W139)</f>
        <v>0.60946620553784958</v>
      </c>
      <c r="X187" s="111">
        <f t="shared" si="97"/>
        <v>0.61223911281739407</v>
      </c>
      <c r="Y187" s="111">
        <f t="shared" si="97"/>
        <v>0.6147100745664329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0.73745848172191819</v>
      </c>
      <c r="C188" s="45">
        <f t="shared" si="98"/>
        <v>0.73911896807572597</v>
      </c>
      <c r="D188" s="45">
        <f t="shared" si="98"/>
        <v>0.7407595986829163</v>
      </c>
      <c r="E188" s="45">
        <f t="shared" si="98"/>
        <v>0.74283544389532596</v>
      </c>
      <c r="F188" s="45">
        <f t="shared" si="98"/>
        <v>0.74588279059241414</v>
      </c>
      <c r="G188" s="45">
        <f t="shared" si="98"/>
        <v>0.74947310658333721</v>
      </c>
      <c r="H188" s="45">
        <f t="shared" si="98"/>
        <v>0.75342538887739618</v>
      </c>
      <c r="I188" s="45">
        <f t="shared" si="98"/>
        <v>0.75554582678980642</v>
      </c>
      <c r="J188" s="45">
        <f t="shared" si="98"/>
        <v>0.75646294036519235</v>
      </c>
      <c r="K188" s="45">
        <f t="shared" si="98"/>
        <v>0.75791442472224047</v>
      </c>
      <c r="L188" s="45">
        <f t="shared" si="98"/>
        <v>0.75972265247183812</v>
      </c>
      <c r="M188" s="45">
        <f t="shared" si="98"/>
        <v>0.76229056923609861</v>
      </c>
      <c r="N188" s="45">
        <f t="shared" si="98"/>
        <v>0.76501449311884973</v>
      </c>
      <c r="O188" s="45">
        <f t="shared" si="98"/>
        <v>0.76747314869010796</v>
      </c>
      <c r="P188" s="45">
        <f t="shared" si="98"/>
        <v>0.76958737528486809</v>
      </c>
      <c r="Q188" s="45">
        <f t="shared" si="98"/>
        <v>0.77327802591136685</v>
      </c>
      <c r="R188" s="45">
        <f t="shared" ref="R188:V188" si="99">IF(R164=0,"",R164/R140)</f>
        <v>0.77916660621896638</v>
      </c>
      <c r="S188" s="45">
        <f t="shared" si="99"/>
        <v>0.78770819281137194</v>
      </c>
      <c r="T188" s="45">
        <f t="shared" si="99"/>
        <v>0.79925068649037756</v>
      </c>
      <c r="U188" s="45">
        <f t="shared" si="99"/>
        <v>0.81124470297615825</v>
      </c>
      <c r="V188" s="45">
        <f t="shared" si="99"/>
        <v>0.82601733201865379</v>
      </c>
      <c r="W188" s="45">
        <f t="shared" ref="W188:Y188" si="100">IF(W164=0,"",W164/W140)</f>
        <v>0.84253680515579599</v>
      </c>
      <c r="X188" s="45">
        <f t="shared" si="100"/>
        <v>0.85880275880630585</v>
      </c>
      <c r="Y188" s="45">
        <f t="shared" si="100"/>
        <v>0.87373704792531515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7.9380084402314264</v>
      </c>
      <c r="C190" s="117">
        <f t="shared" si="101"/>
        <v>7.6388632746285579</v>
      </c>
      <c r="D190" s="117">
        <f t="shared" si="101"/>
        <v>7.4401627333603919</v>
      </c>
      <c r="E190" s="117">
        <f t="shared" si="101"/>
        <v>6.7913079455711411</v>
      </c>
      <c r="F190" s="117">
        <f t="shared" si="101"/>
        <v>7.1083214710607052</v>
      </c>
      <c r="G190" s="117">
        <f t="shared" si="101"/>
        <v>6.7168895721032573</v>
      </c>
      <c r="H190" s="117">
        <f t="shared" si="101"/>
        <v>6.9601132224195776</v>
      </c>
      <c r="I190" s="117">
        <f t="shared" si="101"/>
        <v>7.4140171210288823</v>
      </c>
      <c r="J190" s="117">
        <f t="shared" si="101"/>
        <v>7.6682697125057846</v>
      </c>
      <c r="K190" s="117">
        <f t="shared" si="101"/>
        <v>7.1902893005395612</v>
      </c>
      <c r="L190" s="117">
        <f t="shared" si="101"/>
        <v>8.962521789738652</v>
      </c>
      <c r="M190" s="117">
        <f t="shared" si="101"/>
        <v>9.9006114057435362</v>
      </c>
      <c r="N190" s="117">
        <f t="shared" si="101"/>
        <v>4.6884806661537395</v>
      </c>
      <c r="O190" s="117">
        <f t="shared" si="101"/>
        <v>17.529041024893186</v>
      </c>
      <c r="P190" s="117">
        <f t="shared" si="101"/>
        <v>18.814637579625412</v>
      </c>
      <c r="Q190" s="117">
        <f t="shared" si="101"/>
        <v>18.857416674953974</v>
      </c>
      <c r="R190" s="117">
        <f t="shared" ref="R190:V190" si="102">R191+R194+R196+R209</f>
        <v>19.477608351518107</v>
      </c>
      <c r="S190" s="117">
        <f t="shared" si="102"/>
        <v>23.09500527861967</v>
      </c>
      <c r="T190" s="117">
        <f t="shared" si="102"/>
        <v>35.449092060889939</v>
      </c>
      <c r="U190" s="117">
        <f t="shared" si="102"/>
        <v>40.353649005818937</v>
      </c>
      <c r="V190" s="117">
        <f t="shared" si="102"/>
        <v>50.297451531192749</v>
      </c>
      <c r="W190" s="117">
        <f t="shared" ref="W190:Y190" si="103">W191+W194+W196+W209</f>
        <v>53.707369286368696</v>
      </c>
      <c r="X190" s="117">
        <f t="shared" si="103"/>
        <v>56.573460104175346</v>
      </c>
      <c r="Y190" s="117">
        <f t="shared" si="103"/>
        <v>57.979099534033352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2.5404188662030105</v>
      </c>
      <c r="C196" s="122">
        <v>2.554171799248337</v>
      </c>
      <c r="D196" s="122">
        <v>2.6393612527523471</v>
      </c>
      <c r="E196" s="122">
        <v>2.6273972466890201</v>
      </c>
      <c r="F196" s="122">
        <v>2.6238234866070846</v>
      </c>
      <c r="G196" s="122">
        <v>2.5017798161004072</v>
      </c>
      <c r="H196" s="122">
        <v>2.3741687328605403</v>
      </c>
      <c r="I196" s="122">
        <v>2.0562701489108233</v>
      </c>
      <c r="J196" s="122">
        <v>1.9929647182277364</v>
      </c>
      <c r="K196" s="122">
        <v>1.9040646418819516</v>
      </c>
      <c r="L196" s="122">
        <v>1.736998724074154</v>
      </c>
      <c r="M196" s="122">
        <v>1.5343250188742164</v>
      </c>
      <c r="N196" s="122">
        <v>1.4464534200546204</v>
      </c>
      <c r="O196" s="122">
        <v>2.4369645448371466</v>
      </c>
      <c r="P196" s="122">
        <v>2.5036534371226806</v>
      </c>
      <c r="Q196" s="122">
        <v>2.3929773949032747</v>
      </c>
      <c r="R196" s="122">
        <v>2.3018270629312507</v>
      </c>
      <c r="S196" s="122">
        <v>2.4117268913145118</v>
      </c>
      <c r="T196" s="122">
        <v>2.467804000682746</v>
      </c>
      <c r="U196" s="122">
        <v>2.556267447477321</v>
      </c>
      <c r="V196" s="122">
        <v>2.6526819422778067</v>
      </c>
      <c r="W196" s="122">
        <v>2.6897305699992682</v>
      </c>
      <c r="X196" s="122">
        <v>2.7925574990229269</v>
      </c>
      <c r="Y196" s="122">
        <v>2.8893375112368611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2.533771644275713</v>
      </c>
      <c r="C201" s="101">
        <v>2.5473840106306951</v>
      </c>
      <c r="D201" s="101">
        <v>2.6321806951576101</v>
      </c>
      <c r="E201" s="101">
        <v>2.6202638932466575</v>
      </c>
      <c r="F201" s="101">
        <v>2.617093565003648</v>
      </c>
      <c r="G201" s="101">
        <v>2.49483433884504</v>
      </c>
      <c r="H201" s="101">
        <v>2.3680178320151977</v>
      </c>
      <c r="I201" s="101">
        <v>2.0505943435678575</v>
      </c>
      <c r="J201" s="101">
        <v>1.9866369065363598</v>
      </c>
      <c r="K201" s="101">
        <v>1.8980232851234971</v>
      </c>
      <c r="L201" s="101">
        <v>1.7316398262388781</v>
      </c>
      <c r="M201" s="101">
        <v>1.5310477446458215</v>
      </c>
      <c r="N201" s="101">
        <v>1.4462680421733891</v>
      </c>
      <c r="O201" s="101">
        <v>2.4287218639185562</v>
      </c>
      <c r="P201" s="101">
        <v>2.4956183718650373</v>
      </c>
      <c r="Q201" s="101">
        <v>2.3857983997711671</v>
      </c>
      <c r="R201" s="101">
        <v>2.2943721680756748</v>
      </c>
      <c r="S201" s="101">
        <v>2.4035122879884172</v>
      </c>
      <c r="T201" s="101">
        <v>2.4589428091632297</v>
      </c>
      <c r="U201" s="101">
        <v>2.5474572927748658</v>
      </c>
      <c r="V201" s="101">
        <v>2.6433796258523534</v>
      </c>
      <c r="W201" s="101">
        <v>2.6793284193961799</v>
      </c>
      <c r="X201" s="101">
        <v>2.7806454476817937</v>
      </c>
      <c r="Y201" s="101">
        <v>2.8759684395620422</v>
      </c>
      <c r="DA201" s="131" t="s">
        <v>2161</v>
      </c>
    </row>
    <row r="202" spans="1:105" ht="12" customHeight="1" x14ac:dyDescent="0.25">
      <c r="A202" s="107" t="s">
        <v>123</v>
      </c>
      <c r="B202" s="104">
        <v>6.6472219272973934E-3</v>
      </c>
      <c r="C202" s="104">
        <v>6.7877886176421131E-3</v>
      </c>
      <c r="D202" s="104">
        <v>7.1805575947371013E-3</v>
      </c>
      <c r="E202" s="104">
        <v>7.1333534423625366E-3</v>
      </c>
      <c r="F202" s="104">
        <v>6.7299216034366373E-3</v>
      </c>
      <c r="G202" s="104">
        <v>6.9454772553671166E-3</v>
      </c>
      <c r="H202" s="104">
        <v>6.1509008453428226E-3</v>
      </c>
      <c r="I202" s="104">
        <v>5.6758053429659385E-3</v>
      </c>
      <c r="J202" s="104">
        <v>6.3278116913766027E-3</v>
      </c>
      <c r="K202" s="104">
        <v>6.0413567584545426E-3</v>
      </c>
      <c r="L202" s="104">
        <v>5.3588978352758793E-3</v>
      </c>
      <c r="M202" s="104">
        <v>3.2772742283949351E-3</v>
      </c>
      <c r="N202" s="104">
        <v>1.8537788123131275E-4</v>
      </c>
      <c r="O202" s="104">
        <v>8.2426809185905704E-3</v>
      </c>
      <c r="P202" s="104">
        <v>8.0350652576430971E-3</v>
      </c>
      <c r="Q202" s="104">
        <v>7.1789951321075919E-3</v>
      </c>
      <c r="R202" s="104">
        <v>7.4548948555759505E-3</v>
      </c>
      <c r="S202" s="104">
        <v>8.2146033260944804E-3</v>
      </c>
      <c r="T202" s="104">
        <v>8.8611915195160335E-3</v>
      </c>
      <c r="U202" s="104">
        <v>8.8101547024551537E-3</v>
      </c>
      <c r="V202" s="104">
        <v>9.302316425453299E-3</v>
      </c>
      <c r="W202" s="104">
        <v>1.0402150603088174E-2</v>
      </c>
      <c r="X202" s="104">
        <v>1.1912051341133198E-2</v>
      </c>
      <c r="Y202" s="104">
        <v>1.3369071674818855E-2</v>
      </c>
      <c r="DA202" s="132" t="s">
        <v>2162</v>
      </c>
    </row>
    <row r="203" spans="1:105" ht="12" customHeight="1" x14ac:dyDescent="0.25">
      <c r="A203" s="108" t="s">
        <v>50</v>
      </c>
      <c r="B203" s="98">
        <v>6.6472219272973934E-3</v>
      </c>
      <c r="C203" s="98">
        <v>6.7877886176421131E-3</v>
      </c>
      <c r="D203" s="98">
        <v>7.1805575947371013E-3</v>
      </c>
      <c r="E203" s="98">
        <v>7.1333534423625366E-3</v>
      </c>
      <c r="F203" s="98">
        <v>6.7299216034366373E-3</v>
      </c>
      <c r="G203" s="98">
        <v>6.9454772553671166E-3</v>
      </c>
      <c r="H203" s="98">
        <v>6.1509008453428226E-3</v>
      </c>
      <c r="I203" s="98">
        <v>5.6758053429659385E-3</v>
      </c>
      <c r="J203" s="98">
        <v>6.3278116913766027E-3</v>
      </c>
      <c r="K203" s="98">
        <v>6.0413567584545426E-3</v>
      </c>
      <c r="L203" s="98">
        <v>5.3588978352758793E-3</v>
      </c>
      <c r="M203" s="98">
        <v>3.2772742283949351E-3</v>
      </c>
      <c r="N203" s="98">
        <v>1.8537788123131275E-4</v>
      </c>
      <c r="O203" s="98">
        <v>8.2426809185905704E-3</v>
      </c>
      <c r="P203" s="98">
        <v>8.0350652576430971E-3</v>
      </c>
      <c r="Q203" s="98">
        <v>7.1789951321075919E-3</v>
      </c>
      <c r="R203" s="98">
        <v>7.4548948555759505E-3</v>
      </c>
      <c r="S203" s="98">
        <v>8.2146033260944804E-3</v>
      </c>
      <c r="T203" s="98">
        <v>8.8611915195160335E-3</v>
      </c>
      <c r="U203" s="98">
        <v>8.8101547024551537E-3</v>
      </c>
      <c r="V203" s="98">
        <v>9.302316425453299E-3</v>
      </c>
      <c r="W203" s="98">
        <v>1.0402150603088174E-2</v>
      </c>
      <c r="X203" s="98">
        <v>1.1912051341133198E-2</v>
      </c>
      <c r="Y203" s="98">
        <v>1.3369071674818855E-2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5.3975895740284159</v>
      </c>
      <c r="C209" s="122">
        <v>5.0846914753802208</v>
      </c>
      <c r="D209" s="122">
        <v>4.8008014806080448</v>
      </c>
      <c r="E209" s="122">
        <v>4.1639106988821206</v>
      </c>
      <c r="F209" s="122">
        <v>4.484497984453621</v>
      </c>
      <c r="G209" s="122">
        <v>4.2151097560028497</v>
      </c>
      <c r="H209" s="122">
        <v>4.5859444895590373</v>
      </c>
      <c r="I209" s="122">
        <v>5.3577469721180586</v>
      </c>
      <c r="J209" s="122">
        <v>5.675304994278048</v>
      </c>
      <c r="K209" s="122">
        <v>5.2862246586576092</v>
      </c>
      <c r="L209" s="122">
        <v>7.2255230656644986</v>
      </c>
      <c r="M209" s="122">
        <v>8.3662863868693194</v>
      </c>
      <c r="N209" s="122">
        <v>3.2420272460991191</v>
      </c>
      <c r="O209" s="122">
        <v>15.092076480056038</v>
      </c>
      <c r="P209" s="122">
        <v>16.310984142502733</v>
      </c>
      <c r="Q209" s="122">
        <v>16.464439280050701</v>
      </c>
      <c r="R209" s="122">
        <v>17.175781288586858</v>
      </c>
      <c r="S209" s="122">
        <v>20.683278387305158</v>
      </c>
      <c r="T209" s="122">
        <v>32.981288060207191</v>
      </c>
      <c r="U209" s="122">
        <v>37.797381558341613</v>
      </c>
      <c r="V209" s="122">
        <v>47.64476958891494</v>
      </c>
      <c r="W209" s="122">
        <v>51.017638716369426</v>
      </c>
      <c r="X209" s="122">
        <v>53.78090260515242</v>
      </c>
      <c r="Y209" s="122">
        <v>55.089762022796492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5.3975895740284159</v>
      </c>
      <c r="C211" s="98">
        <v>5.0846914753802208</v>
      </c>
      <c r="D211" s="98">
        <v>4.8008014806080448</v>
      </c>
      <c r="E211" s="98">
        <v>4.1639106988821206</v>
      </c>
      <c r="F211" s="98">
        <v>4.484497984453621</v>
      </c>
      <c r="G211" s="98">
        <v>4.2151097560028497</v>
      </c>
      <c r="H211" s="98">
        <v>4.5859444895590373</v>
      </c>
      <c r="I211" s="98">
        <v>5.3577469721180586</v>
      </c>
      <c r="J211" s="98">
        <v>5.675304994278048</v>
      </c>
      <c r="K211" s="98">
        <v>5.2862246586576092</v>
      </c>
      <c r="L211" s="98">
        <v>7.2255230656644986</v>
      </c>
      <c r="M211" s="98">
        <v>8.3662863868693194</v>
      </c>
      <c r="N211" s="98">
        <v>3.2420272460991191</v>
      </c>
      <c r="O211" s="98">
        <v>15.092076480056038</v>
      </c>
      <c r="P211" s="98">
        <v>16.310984142502733</v>
      </c>
      <c r="Q211" s="98">
        <v>16.464439280050701</v>
      </c>
      <c r="R211" s="98">
        <v>17.175781288586858</v>
      </c>
      <c r="S211" s="98">
        <v>20.683278387305158</v>
      </c>
      <c r="T211" s="98">
        <v>32.981288060207191</v>
      </c>
      <c r="U211" s="98">
        <v>37.797381558341613</v>
      </c>
      <c r="V211" s="98">
        <v>47.64476958891494</v>
      </c>
      <c r="W211" s="98">
        <v>51.017638716369426</v>
      </c>
      <c r="X211" s="98">
        <v>53.78090260515242</v>
      </c>
      <c r="Y211" s="98">
        <v>55.089762022796492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12309.271510748653</v>
      </c>
      <c r="C214" s="117">
        <f t="shared" si="108"/>
        <v>12659.205327969139</v>
      </c>
      <c r="D214" s="117">
        <f t="shared" si="108"/>
        <v>13433.891835998951</v>
      </c>
      <c r="E214" s="117">
        <f t="shared" si="108"/>
        <v>14195.177258798522</v>
      </c>
      <c r="F214" s="117">
        <f t="shared" si="108"/>
        <v>14299.43368623815</v>
      </c>
      <c r="G214" s="117">
        <f t="shared" si="108"/>
        <v>13990.255668379781</v>
      </c>
      <c r="H214" s="117">
        <f t="shared" si="108"/>
        <v>13564.309395475553</v>
      </c>
      <c r="I214" s="117">
        <f t="shared" si="108"/>
        <v>14440.497012763175</v>
      </c>
      <c r="J214" s="117">
        <f t="shared" si="108"/>
        <v>12339.088091212401</v>
      </c>
      <c r="K214" s="117">
        <f t="shared" si="108"/>
        <v>10995.127114002913</v>
      </c>
      <c r="L214" s="117">
        <f t="shared" si="108"/>
        <v>10493.316549666364</v>
      </c>
      <c r="M214" s="117">
        <f t="shared" si="108"/>
        <v>11375.406895812002</v>
      </c>
      <c r="N214" s="117">
        <f t="shared" si="108"/>
        <v>12183.839153603647</v>
      </c>
      <c r="O214" s="117">
        <f t="shared" si="108"/>
        <v>10462.290769193243</v>
      </c>
      <c r="P214" s="117">
        <f t="shared" si="108"/>
        <v>10150.541713699153</v>
      </c>
      <c r="Q214" s="117">
        <f t="shared" si="108"/>
        <v>10518.568127763201</v>
      </c>
      <c r="R214" s="117">
        <f t="shared" ref="R214:V214" si="109">R215+R218+R220+R233</f>
        <v>9559.1269608609527</v>
      </c>
      <c r="S214" s="117">
        <f t="shared" si="109"/>
        <v>9616.7003684140782</v>
      </c>
      <c r="T214" s="117">
        <f t="shared" si="109"/>
        <v>9081.604319278782</v>
      </c>
      <c r="U214" s="117">
        <f t="shared" si="109"/>
        <v>9101.3986281422422</v>
      </c>
      <c r="V214" s="117">
        <f t="shared" si="109"/>
        <v>8807.46111990797</v>
      </c>
      <c r="W214" s="117">
        <f t="shared" ref="W214:Y214" si="110">W215+W218+W220+W233</f>
        <v>9110.8656861246327</v>
      </c>
      <c r="X214" s="117">
        <f t="shared" si="110"/>
        <v>9124.68281172559</v>
      </c>
      <c r="Y214" s="117">
        <f t="shared" si="110"/>
        <v>8902.1690827946986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10002.623569951764</v>
      </c>
      <c r="C215" s="122">
        <f t="shared" si="111"/>
        <v>10328.459392422888</v>
      </c>
      <c r="D215" s="122">
        <f t="shared" si="111"/>
        <v>11014.266989123826</v>
      </c>
      <c r="E215" s="122">
        <f t="shared" si="111"/>
        <v>11734.78820658119</v>
      </c>
      <c r="F215" s="122">
        <f t="shared" si="111"/>
        <v>11870.906701996353</v>
      </c>
      <c r="G215" s="122">
        <f t="shared" si="111"/>
        <v>11626.67288777835</v>
      </c>
      <c r="H215" s="122">
        <f t="shared" si="111"/>
        <v>11119.041692738094</v>
      </c>
      <c r="I215" s="122">
        <f t="shared" si="111"/>
        <v>11929.747277224469</v>
      </c>
      <c r="J215" s="122">
        <f t="shared" si="111"/>
        <v>9750.7331092016902</v>
      </c>
      <c r="K215" s="122">
        <f t="shared" si="111"/>
        <v>8376.1781115357135</v>
      </c>
      <c r="L215" s="122">
        <f t="shared" si="111"/>
        <v>7852.919280340222</v>
      </c>
      <c r="M215" s="122">
        <f t="shared" si="111"/>
        <v>8823.2150867861164</v>
      </c>
      <c r="N215" s="122">
        <f t="shared" si="111"/>
        <v>9459.0264060645895</v>
      </c>
      <c r="O215" s="122">
        <f t="shared" si="111"/>
        <v>7794.4214843940745</v>
      </c>
      <c r="P215" s="122">
        <f t="shared" si="111"/>
        <v>7524.5945183005761</v>
      </c>
      <c r="Q215" s="122">
        <f t="shared" si="111"/>
        <v>7831.0672460213173</v>
      </c>
      <c r="R215" s="122">
        <f t="shared" ref="R215:V215" si="112">SUM(R216:R217)</f>
        <v>6711.9781323920188</v>
      </c>
      <c r="S215" s="122">
        <f t="shared" si="112"/>
        <v>6756.6652260613282</v>
      </c>
      <c r="T215" s="122">
        <f t="shared" si="112"/>
        <v>6432.0501399309123</v>
      </c>
      <c r="U215" s="122">
        <f t="shared" si="112"/>
        <v>6266.6767923579173</v>
      </c>
      <c r="V215" s="122">
        <f t="shared" si="112"/>
        <v>5905.6346278009942</v>
      </c>
      <c r="W215" s="122">
        <f t="shared" ref="W215:Y215" si="113">SUM(W216:W217)</f>
        <v>6156.7306384846088</v>
      </c>
      <c r="X215" s="122">
        <f t="shared" si="113"/>
        <v>6303.3649820681721</v>
      </c>
      <c r="Y215" s="122">
        <f t="shared" si="113"/>
        <v>6180.845548797055</v>
      </c>
      <c r="DA215" s="130" t="s">
        <v>2319</v>
      </c>
    </row>
    <row r="216" spans="1:105" ht="12" customHeight="1" x14ac:dyDescent="0.25">
      <c r="A216" s="97" t="s">
        <v>199</v>
      </c>
      <c r="B216" s="98">
        <v>9962.8638134995726</v>
      </c>
      <c r="C216" s="98">
        <v>10288.681035063393</v>
      </c>
      <c r="D216" s="98">
        <v>10970.363430303456</v>
      </c>
      <c r="E216" s="98">
        <v>11690.345294576651</v>
      </c>
      <c r="F216" s="98">
        <v>11821.972640090697</v>
      </c>
      <c r="G216" s="98">
        <v>11577.924142676369</v>
      </c>
      <c r="H216" s="98">
        <v>11071.886052950751</v>
      </c>
      <c r="I216" s="98">
        <v>11880.303837016798</v>
      </c>
      <c r="J216" s="98">
        <v>9708.9220032025587</v>
      </c>
      <c r="K216" s="98">
        <v>8337.1149286561686</v>
      </c>
      <c r="L216" s="98">
        <v>7816.7415472616485</v>
      </c>
      <c r="M216" s="98">
        <v>8780.6336570696167</v>
      </c>
      <c r="N216" s="98">
        <v>9416.7448022507324</v>
      </c>
      <c r="O216" s="98">
        <v>7755.174051688803</v>
      </c>
      <c r="P216" s="98">
        <v>7485.5000366766872</v>
      </c>
      <c r="Q216" s="98">
        <v>7792.4456831519747</v>
      </c>
      <c r="R216" s="98">
        <v>6678.8388782727843</v>
      </c>
      <c r="S216" s="98">
        <v>6723.175178662902</v>
      </c>
      <c r="T216" s="98">
        <v>6399.9841339664672</v>
      </c>
      <c r="U216" s="98">
        <v>6235.2986365345478</v>
      </c>
      <c r="V216" s="98">
        <v>5875.7625393534136</v>
      </c>
      <c r="W216" s="98">
        <v>6125.0439356498837</v>
      </c>
      <c r="X216" s="98">
        <v>6270.2870742291889</v>
      </c>
      <c r="Y216" s="98">
        <v>6147.665825039604</v>
      </c>
      <c r="DA216" s="63" t="s">
        <v>2320</v>
      </c>
    </row>
    <row r="217" spans="1:105" ht="12" customHeight="1" x14ac:dyDescent="0.25">
      <c r="A217" s="97" t="s">
        <v>53</v>
      </c>
      <c r="B217" s="98">
        <v>39.759756452190274</v>
      </c>
      <c r="C217" s="98">
        <v>39.778357359495239</v>
      </c>
      <c r="D217" s="98">
        <v>43.903558820370314</v>
      </c>
      <c r="E217" s="98">
        <v>44.442912004539608</v>
      </c>
      <c r="F217" s="98">
        <v>48.934061905655987</v>
      </c>
      <c r="G217" s="98">
        <v>48.748745101980788</v>
      </c>
      <c r="H217" s="98">
        <v>47.155639787342878</v>
      </c>
      <c r="I217" s="98">
        <v>49.443440207671195</v>
      </c>
      <c r="J217" s="98">
        <v>41.811105999130888</v>
      </c>
      <c r="K217" s="98">
        <v>39.063182879544421</v>
      </c>
      <c r="L217" s="98">
        <v>36.177733078573709</v>
      </c>
      <c r="M217" s="98">
        <v>42.581429716499876</v>
      </c>
      <c r="N217" s="98">
        <v>42.281603813857998</v>
      </c>
      <c r="O217" s="98">
        <v>39.247432705271542</v>
      </c>
      <c r="P217" s="98">
        <v>39.094481623889216</v>
      </c>
      <c r="Q217" s="98">
        <v>38.62156286934222</v>
      </c>
      <c r="R217" s="98">
        <v>33.139254119234657</v>
      </c>
      <c r="S217" s="98">
        <v>33.490047398426057</v>
      </c>
      <c r="T217" s="98">
        <v>32.066005964445566</v>
      </c>
      <c r="U217" s="98">
        <v>31.37815582336972</v>
      </c>
      <c r="V217" s="98">
        <v>29.872088447580829</v>
      </c>
      <c r="W217" s="98">
        <v>31.68670283472531</v>
      </c>
      <c r="X217" s="98">
        <v>33.077907838983279</v>
      </c>
      <c r="Y217" s="98">
        <v>33.179723757451455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201.42946554032721</v>
      </c>
      <c r="C218" s="122">
        <f t="shared" si="114"/>
        <v>268.42390570035559</v>
      </c>
      <c r="D218" s="122">
        <f t="shared" si="114"/>
        <v>231.49180281363317</v>
      </c>
      <c r="E218" s="122">
        <f t="shared" si="114"/>
        <v>317.99925168411517</v>
      </c>
      <c r="F218" s="122">
        <f t="shared" si="114"/>
        <v>174.89684884716732</v>
      </c>
      <c r="G218" s="122">
        <f t="shared" si="114"/>
        <v>180.43132409616206</v>
      </c>
      <c r="H218" s="122">
        <f t="shared" si="114"/>
        <v>217.06856068420225</v>
      </c>
      <c r="I218" s="122">
        <f t="shared" si="114"/>
        <v>321.57953279210687</v>
      </c>
      <c r="J218" s="122">
        <f t="shared" si="114"/>
        <v>348.48904939926695</v>
      </c>
      <c r="K218" s="122">
        <f t="shared" si="114"/>
        <v>242.68165008758027</v>
      </c>
      <c r="L218" s="122">
        <f t="shared" si="114"/>
        <v>332.67891157223352</v>
      </c>
      <c r="M218" s="122">
        <f t="shared" si="114"/>
        <v>311.77291739145073</v>
      </c>
      <c r="N218" s="122">
        <f t="shared" si="114"/>
        <v>543.90321740794104</v>
      </c>
      <c r="O218" s="122">
        <f t="shared" si="114"/>
        <v>345.06895858174164</v>
      </c>
      <c r="P218" s="122">
        <f t="shared" si="114"/>
        <v>272.64282594615611</v>
      </c>
      <c r="Q218" s="122">
        <f t="shared" si="114"/>
        <v>336.76686413960579</v>
      </c>
      <c r="R218" s="122">
        <f t="shared" si="114"/>
        <v>403.07316300258742</v>
      </c>
      <c r="S218" s="122">
        <f t="shared" si="114"/>
        <v>429.72893503558345</v>
      </c>
      <c r="T218" s="122">
        <f t="shared" si="114"/>
        <v>302.9151193143619</v>
      </c>
      <c r="U218" s="122">
        <f t="shared" si="114"/>
        <v>433.30999301321827</v>
      </c>
      <c r="V218" s="122">
        <f t="shared" si="114"/>
        <v>359.86243435678699</v>
      </c>
      <c r="W218" s="122">
        <f t="shared" si="114"/>
        <v>324.04720938018727</v>
      </c>
      <c r="X218" s="122">
        <f t="shared" si="114"/>
        <v>299.39961874940929</v>
      </c>
      <c r="Y218" s="122">
        <f t="shared" si="114"/>
        <v>401.78550031406701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201.42946554032721</v>
      </c>
      <c r="C219" s="98">
        <f>RES_hhdet_fech!C86</f>
        <v>268.42390570035559</v>
      </c>
      <c r="D219" s="98">
        <f>RES_hhdet_fech!D86</f>
        <v>231.49180281363317</v>
      </c>
      <c r="E219" s="98">
        <f>RES_hhdet_fech!E86</f>
        <v>317.99925168411517</v>
      </c>
      <c r="F219" s="98">
        <f>RES_hhdet_fech!F86</f>
        <v>174.89684884716732</v>
      </c>
      <c r="G219" s="98">
        <f>RES_hhdet_fech!G86</f>
        <v>180.43132409616206</v>
      </c>
      <c r="H219" s="98">
        <f>RES_hhdet_fech!H86</f>
        <v>217.06856068420225</v>
      </c>
      <c r="I219" s="98">
        <f>RES_hhdet_fech!I86</f>
        <v>321.57953279210687</v>
      </c>
      <c r="J219" s="98">
        <f>RES_hhdet_fech!J86</f>
        <v>348.48904939926695</v>
      </c>
      <c r="K219" s="98">
        <f>RES_hhdet_fech!K86</f>
        <v>242.68165008758027</v>
      </c>
      <c r="L219" s="98">
        <f>RES_hhdet_fech!L86</f>
        <v>332.67891157223352</v>
      </c>
      <c r="M219" s="98">
        <f>RES_hhdet_fech!M86</f>
        <v>311.77291739145073</v>
      </c>
      <c r="N219" s="98">
        <f>RES_hhdet_fech!N86</f>
        <v>543.90321740794104</v>
      </c>
      <c r="O219" s="98">
        <f>RES_hhdet_fech!O86</f>
        <v>345.06895858174164</v>
      </c>
      <c r="P219" s="98">
        <f>RES_hhdet_fech!P86</f>
        <v>272.64282594615611</v>
      </c>
      <c r="Q219" s="98">
        <f>RES_hhdet_fech!Q86</f>
        <v>336.76686413960579</v>
      </c>
      <c r="R219" s="98">
        <f>RES_hhdet_fech!R86</f>
        <v>403.07316300258742</v>
      </c>
      <c r="S219" s="98">
        <f>RES_hhdet_fech!S86</f>
        <v>429.72893503558345</v>
      </c>
      <c r="T219" s="98">
        <f>RES_hhdet_fech!T86</f>
        <v>302.9151193143619</v>
      </c>
      <c r="U219" s="98">
        <f>RES_hhdet_fech!U86</f>
        <v>433.30999301321827</v>
      </c>
      <c r="V219" s="98">
        <f>RES_hhdet_fech!V86</f>
        <v>359.86243435678699</v>
      </c>
      <c r="W219" s="98">
        <f>RES_hhdet_fech!W86</f>
        <v>324.04720938018727</v>
      </c>
      <c r="X219" s="98">
        <f>RES_hhdet_fech!X86</f>
        <v>299.39961874940929</v>
      </c>
      <c r="Y219" s="98">
        <f>RES_hhdet_fech!Y86</f>
        <v>401.78550031406701</v>
      </c>
      <c r="DA219" s="63" t="s">
        <v>2323</v>
      </c>
    </row>
    <row r="220" spans="1:105" ht="12" customHeight="1" x14ac:dyDescent="0.25">
      <c r="A220" s="121" t="s">
        <v>55</v>
      </c>
      <c r="B220" s="122">
        <v>1407.6619098994754</v>
      </c>
      <c r="C220" s="122">
        <v>1383.4822649033842</v>
      </c>
      <c r="D220" s="122">
        <v>1426.4012288781721</v>
      </c>
      <c r="E220" s="122">
        <v>1412.5931575787099</v>
      </c>
      <c r="F220" s="122">
        <v>1469.0962199394226</v>
      </c>
      <c r="G220" s="122">
        <v>1424.0334321379084</v>
      </c>
      <c r="H220" s="122">
        <v>1450.5016002969996</v>
      </c>
      <c r="I220" s="122">
        <v>1417.7395583143089</v>
      </c>
      <c r="J220" s="122">
        <v>1491.9217149364601</v>
      </c>
      <c r="K220" s="122">
        <v>1600.8289994190113</v>
      </c>
      <c r="L220" s="122">
        <v>1556.526629140531</v>
      </c>
      <c r="M220" s="122">
        <v>1545.9073915694928</v>
      </c>
      <c r="N220" s="122">
        <v>1473.334321374992</v>
      </c>
      <c r="O220" s="122">
        <v>1531.706467785785</v>
      </c>
      <c r="P220" s="122">
        <v>1549.8388858588062</v>
      </c>
      <c r="Q220" s="122">
        <v>1552.9493905997174</v>
      </c>
      <c r="R220" s="122">
        <v>1617.0431836092087</v>
      </c>
      <c r="S220" s="122">
        <v>1605.6829083901825</v>
      </c>
      <c r="T220" s="122">
        <v>1510.6897266413641</v>
      </c>
      <c r="U220" s="122">
        <v>1510.9484018898709</v>
      </c>
      <c r="V220" s="122">
        <v>1506.92437245261</v>
      </c>
      <c r="W220" s="122">
        <v>1605.6909119312133</v>
      </c>
      <c r="X220" s="122">
        <v>1643.857864973912</v>
      </c>
      <c r="Y220" s="122">
        <v>1583.9199357322245</v>
      </c>
      <c r="DA220" s="130" t="s">
        <v>2324</v>
      </c>
    </row>
    <row r="221" spans="1:105" ht="12" customHeight="1" x14ac:dyDescent="0.25">
      <c r="A221" s="97" t="s">
        <v>132</v>
      </c>
      <c r="B221" s="98">
        <v>2450.6208407868157</v>
      </c>
      <c r="C221" s="98">
        <v>2414.7612246093659</v>
      </c>
      <c r="D221" s="98">
        <v>2440.194628424782</v>
      </c>
      <c r="E221" s="98">
        <v>2259.1126024633768</v>
      </c>
      <c r="F221" s="98">
        <v>2368.3725548973989</v>
      </c>
      <c r="G221" s="98">
        <v>2132.4678874360825</v>
      </c>
      <c r="H221" s="98">
        <v>2069.7680902303618</v>
      </c>
      <c r="I221" s="98">
        <v>2318.1167568857818</v>
      </c>
      <c r="J221" s="98">
        <v>2083.6583012468086</v>
      </c>
      <c r="K221" s="98">
        <v>2086.2837545683678</v>
      </c>
      <c r="L221" s="98">
        <v>1990.3329913218759</v>
      </c>
      <c r="M221" s="98">
        <v>1641.0876630249302</v>
      </c>
      <c r="N221" s="98">
        <v>1799.2469239891773</v>
      </c>
      <c r="O221" s="98">
        <v>1934.4397520007365</v>
      </c>
      <c r="P221" s="98">
        <v>1445.7686459496995</v>
      </c>
      <c r="Q221" s="98">
        <v>1600.2179798139423</v>
      </c>
      <c r="R221" s="98">
        <v>1833.1200620226314</v>
      </c>
      <c r="S221" s="98">
        <v>1934.6052410824466</v>
      </c>
      <c r="T221" s="98">
        <v>1601.7158505792361</v>
      </c>
      <c r="U221" s="98">
        <v>1824.2769259764896</v>
      </c>
      <c r="V221" s="98">
        <v>1854.7453978881397</v>
      </c>
      <c r="W221" s="98">
        <v>1851.3849677714743</v>
      </c>
      <c r="X221" s="98">
        <v>1893.9859413915817</v>
      </c>
      <c r="Y221" s="98">
        <v>1939.6927581412453</v>
      </c>
      <c r="DA221" s="63" t="s">
        <v>2325</v>
      </c>
    </row>
    <row r="222" spans="1:105" ht="12" customHeight="1" x14ac:dyDescent="0.25">
      <c r="A222" s="97" t="s">
        <v>131</v>
      </c>
      <c r="B222" s="98">
        <v>1324.5641721908376</v>
      </c>
      <c r="C222" s="98">
        <v>1311.7289640903791</v>
      </c>
      <c r="D222" s="98">
        <v>1350.3290679471443</v>
      </c>
      <c r="E222" s="98">
        <v>1255.0863313823629</v>
      </c>
      <c r="F222" s="98">
        <v>1352.037007894769</v>
      </c>
      <c r="G222" s="98">
        <v>1287.718399774742</v>
      </c>
      <c r="H222" s="98">
        <v>1251.4491754313237</v>
      </c>
      <c r="I222" s="98">
        <v>1427.9338645588223</v>
      </c>
      <c r="J222" s="98">
        <v>1317.9268744773733</v>
      </c>
      <c r="K222" s="98">
        <v>1355.082237151933</v>
      </c>
      <c r="L222" s="98">
        <v>1337.5116794315604</v>
      </c>
      <c r="M222" s="98">
        <v>1145.3471485976856</v>
      </c>
      <c r="N222" s="98">
        <v>1278.7998977219945</v>
      </c>
      <c r="O222" s="98">
        <v>1425.1106589555247</v>
      </c>
      <c r="P222" s="98">
        <v>1067.4945703810072</v>
      </c>
      <c r="Q222" s="98">
        <v>1191.9636394350684</v>
      </c>
      <c r="R222" s="98">
        <v>1395.3103720600559</v>
      </c>
      <c r="S222" s="98">
        <v>1492.379896741933</v>
      </c>
      <c r="T222" s="98">
        <v>1237.9556715242647</v>
      </c>
      <c r="U222" s="98">
        <v>1419.5399123154273</v>
      </c>
      <c r="V222" s="98">
        <v>1452.4075228788652</v>
      </c>
      <c r="W222" s="98">
        <v>1476.461542639325</v>
      </c>
      <c r="X222" s="98">
        <v>1519.4351171815997</v>
      </c>
      <c r="Y222" s="98">
        <v>1551.3327808283914</v>
      </c>
      <c r="DA222" s="63" t="s">
        <v>2326</v>
      </c>
    </row>
    <row r="223" spans="1:105" ht="12" customHeight="1" x14ac:dyDescent="0.25">
      <c r="A223" s="100" t="s">
        <v>199</v>
      </c>
      <c r="B223" s="101">
        <v>491.41120359002781</v>
      </c>
      <c r="C223" s="101">
        <v>476.29647278389871</v>
      </c>
      <c r="D223" s="101">
        <v>500.10734671338531</v>
      </c>
      <c r="E223" s="101">
        <v>444.13715281437624</v>
      </c>
      <c r="F223" s="101">
        <v>482.00769911370406</v>
      </c>
      <c r="G223" s="101">
        <v>498.80847915125662</v>
      </c>
      <c r="H223" s="101">
        <v>427.1454957438574</v>
      </c>
      <c r="I223" s="101">
        <v>473.64301757739821</v>
      </c>
      <c r="J223" s="101">
        <v>410.50532652187331</v>
      </c>
      <c r="K223" s="101">
        <v>411.3678096355161</v>
      </c>
      <c r="L223" s="101">
        <v>398.05749680124165</v>
      </c>
      <c r="M223" s="101">
        <v>318.30048356172335</v>
      </c>
      <c r="N223" s="101">
        <v>297.40836145222909</v>
      </c>
      <c r="O223" s="101">
        <v>359.74637295914391</v>
      </c>
      <c r="P223" s="101">
        <v>245.56797425446987</v>
      </c>
      <c r="Q223" s="101">
        <v>265.44128392651083</v>
      </c>
      <c r="R223" s="101">
        <v>352.82430186271148</v>
      </c>
      <c r="S223" s="101">
        <v>381.05423448631473</v>
      </c>
      <c r="T223" s="101">
        <v>277.04954118674533</v>
      </c>
      <c r="U223" s="101">
        <v>299.3304382285026</v>
      </c>
      <c r="V223" s="101">
        <v>289.12850237491386</v>
      </c>
      <c r="W223" s="101">
        <v>345.67451676247543</v>
      </c>
      <c r="X223" s="101">
        <v>356.82113273732256</v>
      </c>
      <c r="Y223" s="101">
        <v>312.08645490134103</v>
      </c>
      <c r="DA223" s="131" t="s">
        <v>2327</v>
      </c>
    </row>
    <row r="224" spans="1:105" ht="12" customHeight="1" x14ac:dyDescent="0.25">
      <c r="A224" s="103" t="s">
        <v>52</v>
      </c>
      <c r="B224" s="104">
        <v>833.15296860080969</v>
      </c>
      <c r="C224" s="104">
        <v>835.4324913064803</v>
      </c>
      <c r="D224" s="104">
        <v>850.22172123375901</v>
      </c>
      <c r="E224" s="104">
        <v>810.94917856798668</v>
      </c>
      <c r="F224" s="104">
        <v>870.02930878106497</v>
      </c>
      <c r="G224" s="104">
        <v>788.9099206234855</v>
      </c>
      <c r="H224" s="104">
        <v>824.30367968746623</v>
      </c>
      <c r="I224" s="104">
        <v>954.2908469814239</v>
      </c>
      <c r="J224" s="104">
        <v>907.42154795550016</v>
      </c>
      <c r="K224" s="104">
        <v>943.71442751641666</v>
      </c>
      <c r="L224" s="104">
        <v>939.45418263031888</v>
      </c>
      <c r="M224" s="104">
        <v>827.04666503596241</v>
      </c>
      <c r="N224" s="104">
        <v>981.39153626976565</v>
      </c>
      <c r="O224" s="104">
        <v>1065.3642859963809</v>
      </c>
      <c r="P224" s="104">
        <v>821.92659612653745</v>
      </c>
      <c r="Q224" s="104">
        <v>926.52235550855755</v>
      </c>
      <c r="R224" s="104">
        <v>1042.4860701973446</v>
      </c>
      <c r="S224" s="104">
        <v>1111.3256622556185</v>
      </c>
      <c r="T224" s="104">
        <v>960.90613033751947</v>
      </c>
      <c r="U224" s="104">
        <v>1120.2094740869247</v>
      </c>
      <c r="V224" s="104">
        <v>1163.2790205039514</v>
      </c>
      <c r="W224" s="104">
        <v>1130.7870258768494</v>
      </c>
      <c r="X224" s="104">
        <v>1162.6139844442771</v>
      </c>
      <c r="Y224" s="104">
        <v>1239.2463259270503</v>
      </c>
      <c r="DA224" s="132" t="s">
        <v>2328</v>
      </c>
    </row>
    <row r="225" spans="1:105" ht="12" customHeight="1" x14ac:dyDescent="0.25">
      <c r="A225" s="106" t="s">
        <v>124</v>
      </c>
      <c r="B225" s="101">
        <v>1974.8809635523155</v>
      </c>
      <c r="C225" s="101">
        <v>1955.7118619595446</v>
      </c>
      <c r="D225" s="101">
        <v>2039.3070011464658</v>
      </c>
      <c r="E225" s="101">
        <v>2037.9650939879064</v>
      </c>
      <c r="F225" s="101">
        <v>2064.6820905635236</v>
      </c>
      <c r="G225" s="101">
        <v>2021.1112475715404</v>
      </c>
      <c r="H225" s="101">
        <v>2060.5750123670091</v>
      </c>
      <c r="I225" s="101">
        <v>1966.6868299789053</v>
      </c>
      <c r="J225" s="101">
        <v>2132.0185706210673</v>
      </c>
      <c r="K225" s="101">
        <v>2267.4211007149061</v>
      </c>
      <c r="L225" s="101">
        <v>2135.2930648702772</v>
      </c>
      <c r="M225" s="101">
        <v>1768.0884294794932</v>
      </c>
      <c r="N225" s="101">
        <v>1558.1833791623571</v>
      </c>
      <c r="O225" s="101">
        <v>2310.2159192224781</v>
      </c>
      <c r="P225" s="101">
        <v>2236.5981222545834</v>
      </c>
      <c r="Q225" s="101">
        <v>2090.9262013256075</v>
      </c>
      <c r="R225" s="101">
        <v>2020.4535431436298</v>
      </c>
      <c r="S225" s="101">
        <v>2036.3168004981419</v>
      </c>
      <c r="T225" s="101">
        <v>1946.1915534265745</v>
      </c>
      <c r="U225" s="101">
        <v>1890.4879328929021</v>
      </c>
      <c r="V225" s="101">
        <v>1895.8361238589057</v>
      </c>
      <c r="W225" s="101">
        <v>1906.091679608702</v>
      </c>
      <c r="X225" s="101">
        <v>1965.464268125399</v>
      </c>
      <c r="Y225" s="101">
        <v>1968.9799008228742</v>
      </c>
      <c r="DA225" s="131" t="s">
        <v>2329</v>
      </c>
    </row>
    <row r="226" spans="1:105" ht="12" customHeight="1" x14ac:dyDescent="0.25">
      <c r="A226" s="107" t="s">
        <v>123</v>
      </c>
      <c r="B226" s="104">
        <v>1219.0331682473093</v>
      </c>
      <c r="C226" s="104">
        <v>1210.5386648825424</v>
      </c>
      <c r="D226" s="104">
        <v>1272.9759688014208</v>
      </c>
      <c r="E226" s="104">
        <v>1271.9318350620276</v>
      </c>
      <c r="F226" s="104">
        <v>1300.3111461589017</v>
      </c>
      <c r="G226" s="104">
        <v>1305.5948749386271</v>
      </c>
      <c r="H226" s="104">
        <v>1316.6915020433601</v>
      </c>
      <c r="I226" s="104">
        <v>1260.0914231508052</v>
      </c>
      <c r="J226" s="104">
        <v>1364.0337956572066</v>
      </c>
      <c r="K226" s="104">
        <v>1456.9042844695327</v>
      </c>
      <c r="L226" s="104">
        <v>1378.5082821745696</v>
      </c>
      <c r="M226" s="104">
        <v>1126.7021000860072</v>
      </c>
      <c r="N226" s="104">
        <v>901.70054076549002</v>
      </c>
      <c r="O226" s="104">
        <v>1530.4471492048629</v>
      </c>
      <c r="P226" s="104">
        <v>1496.5360063359733</v>
      </c>
      <c r="Q226" s="104">
        <v>1407.0874553402741</v>
      </c>
      <c r="R226" s="104">
        <v>1396.3761865243403</v>
      </c>
      <c r="S226" s="104">
        <v>1444.1764341537501</v>
      </c>
      <c r="T226" s="104">
        <v>1409.4734136715119</v>
      </c>
      <c r="U226" s="104">
        <v>1402.6427581858875</v>
      </c>
      <c r="V226" s="104">
        <v>1431.2359373772608</v>
      </c>
      <c r="W226" s="104">
        <v>1479.8119258349882</v>
      </c>
      <c r="X226" s="104">
        <v>1540.8865413822102</v>
      </c>
      <c r="Y226" s="104">
        <v>1537.1012949147</v>
      </c>
      <c r="DA226" s="132" t="s">
        <v>2330</v>
      </c>
    </row>
    <row r="227" spans="1:105" ht="12" customHeight="1" x14ac:dyDescent="0.25">
      <c r="A227" s="108" t="s">
        <v>50</v>
      </c>
      <c r="B227" s="98">
        <v>395.4363591383019</v>
      </c>
      <c r="C227" s="98">
        <v>388.0661160874144</v>
      </c>
      <c r="D227" s="98">
        <v>415.92279003074003</v>
      </c>
      <c r="E227" s="98">
        <v>402.59398336440461</v>
      </c>
      <c r="F227" s="98">
        <v>417.27253133217738</v>
      </c>
      <c r="G227" s="98">
        <v>463.26159477548299</v>
      </c>
      <c r="H227" s="98">
        <v>423.08428292164814</v>
      </c>
      <c r="I227" s="98">
        <v>402.99897634791574</v>
      </c>
      <c r="J227" s="98">
        <v>428.55674017477361</v>
      </c>
      <c r="K227" s="98">
        <v>458.53725753490943</v>
      </c>
      <c r="L227" s="98">
        <v>428.92457341048186</v>
      </c>
      <c r="M227" s="98">
        <v>294.4318872964605</v>
      </c>
      <c r="N227" s="98">
        <v>15.693604747527388</v>
      </c>
      <c r="O227" s="98">
        <v>426.89169171201269</v>
      </c>
      <c r="P227" s="98">
        <v>401.95263138732281</v>
      </c>
      <c r="Q227" s="98">
        <v>351.14726439061991</v>
      </c>
      <c r="R227" s="98">
        <v>381.60250000900658</v>
      </c>
      <c r="S227" s="98">
        <v>388.84076431819551</v>
      </c>
      <c r="T227" s="98">
        <v>342.18062234193201</v>
      </c>
      <c r="U227" s="98">
        <v>305.385177274721</v>
      </c>
      <c r="V227" s="98">
        <v>288.38382902704609</v>
      </c>
      <c r="W227" s="98">
        <v>349.55859215780157</v>
      </c>
      <c r="X227" s="98">
        <v>366.70654309562758</v>
      </c>
      <c r="Y227" s="98">
        <v>309.75319215806275</v>
      </c>
      <c r="DA227" s="63" t="s">
        <v>2331</v>
      </c>
    </row>
    <row r="228" spans="1:105" ht="12" customHeight="1" x14ac:dyDescent="0.25">
      <c r="A228" s="108" t="s">
        <v>52</v>
      </c>
      <c r="B228" s="98">
        <v>823.59680910900738</v>
      </c>
      <c r="C228" s="98">
        <v>822.47254879512809</v>
      </c>
      <c r="D228" s="98">
        <v>857.05317877068057</v>
      </c>
      <c r="E228" s="98">
        <v>869.33785169762302</v>
      </c>
      <c r="F228" s="98">
        <v>883.03861482672437</v>
      </c>
      <c r="G228" s="98">
        <v>842.33328016314431</v>
      </c>
      <c r="H228" s="98">
        <v>893.60721912171186</v>
      </c>
      <c r="I228" s="98">
        <v>857.09244680288953</v>
      </c>
      <c r="J228" s="98">
        <v>935.47705548243289</v>
      </c>
      <c r="K228" s="98">
        <v>998.36702693462303</v>
      </c>
      <c r="L228" s="98">
        <v>949.58370876408765</v>
      </c>
      <c r="M228" s="98">
        <v>832.27021278954669</v>
      </c>
      <c r="N228" s="98">
        <v>886.00693601796252</v>
      </c>
      <c r="O228" s="98">
        <v>1103.5554574928501</v>
      </c>
      <c r="P228" s="98">
        <v>1094.5833749486505</v>
      </c>
      <c r="Q228" s="98">
        <v>1055.9401909496539</v>
      </c>
      <c r="R228" s="98">
        <v>1014.7736865153339</v>
      </c>
      <c r="S228" s="98">
        <v>1055.3356698355544</v>
      </c>
      <c r="T228" s="98">
        <v>1067.29279132958</v>
      </c>
      <c r="U228" s="98">
        <v>1097.2575809111665</v>
      </c>
      <c r="V228" s="98">
        <v>1142.8521083502148</v>
      </c>
      <c r="W228" s="98">
        <v>1130.2533336771862</v>
      </c>
      <c r="X228" s="98">
        <v>1174.1799982865828</v>
      </c>
      <c r="Y228" s="98">
        <v>1227.3481027566372</v>
      </c>
      <c r="DA228" s="63" t="s">
        <v>2332</v>
      </c>
    </row>
    <row r="229" spans="1:105" ht="12" customHeight="1" x14ac:dyDescent="0.25">
      <c r="A229" s="106" t="s">
        <v>122</v>
      </c>
      <c r="B229" s="101">
        <v>1776.8653014033137</v>
      </c>
      <c r="C229" s="101">
        <v>1748.5433361993107</v>
      </c>
      <c r="D229" s="101">
        <v>1790.97299325941</v>
      </c>
      <c r="E229" s="101">
        <v>1777.7131098708107</v>
      </c>
      <c r="F229" s="101">
        <v>1826.3682636226024</v>
      </c>
      <c r="G229" s="101">
        <v>1749.3914274068327</v>
      </c>
      <c r="H229" s="101">
        <v>1793.9888840433055</v>
      </c>
      <c r="I229" s="101">
        <v>1790.4424892312131</v>
      </c>
      <c r="J229" s="101">
        <v>1912.1821178710179</v>
      </c>
      <c r="K229" s="101">
        <v>2049.0917360878097</v>
      </c>
      <c r="L229" s="101">
        <v>1993.5942007258154</v>
      </c>
      <c r="M229" s="101">
        <v>1964.9880748712067</v>
      </c>
      <c r="N229" s="101">
        <v>1877.2848806955476</v>
      </c>
      <c r="O229" s="101">
        <v>1919.7901906656416</v>
      </c>
      <c r="P229" s="101">
        <v>1941.3863575784887</v>
      </c>
      <c r="Q229" s="101">
        <v>1953.2334647389414</v>
      </c>
      <c r="R229" s="101">
        <v>2008.2367879578185</v>
      </c>
      <c r="S229" s="101">
        <v>1977.3014876352863</v>
      </c>
      <c r="T229" s="101">
        <v>1871.3236615414589</v>
      </c>
      <c r="U229" s="101">
        <v>1838.1541239143887</v>
      </c>
      <c r="V229" s="101">
        <v>1806.1628538481614</v>
      </c>
      <c r="W229" s="101">
        <v>1900.4596941842929</v>
      </c>
      <c r="X229" s="101">
        <v>1960.229991092858</v>
      </c>
      <c r="Y229" s="101">
        <v>1915.0886489621205</v>
      </c>
      <c r="DA229" s="131" t="s">
        <v>2333</v>
      </c>
    </row>
    <row r="230" spans="1:105" ht="12" customHeight="1" x14ac:dyDescent="0.25">
      <c r="A230" s="107" t="s">
        <v>121</v>
      </c>
      <c r="B230" s="104">
        <v>1192.2581157687991</v>
      </c>
      <c r="C230" s="104">
        <v>1174.7749047123646</v>
      </c>
      <c r="D230" s="104">
        <v>1210.3441503837339</v>
      </c>
      <c r="E230" s="104">
        <v>1200.2030919035403</v>
      </c>
      <c r="F230" s="104">
        <v>1243.3665334678728</v>
      </c>
      <c r="G230" s="104">
        <v>1216.0273696804413</v>
      </c>
      <c r="H230" s="104">
        <v>1238.0618669922462</v>
      </c>
      <c r="I230" s="104">
        <v>1239.3760804662245</v>
      </c>
      <c r="J230" s="104">
        <v>1321.8091733508093</v>
      </c>
      <c r="K230" s="104">
        <v>1421.8722529169991</v>
      </c>
      <c r="L230" s="104">
        <v>1389.4610198587472</v>
      </c>
      <c r="M230" s="104">
        <v>1375.2841004619424</v>
      </c>
      <c r="N230" s="104">
        <v>1299.5762408622861</v>
      </c>
      <c r="O230" s="104">
        <v>1349.5983939696232</v>
      </c>
      <c r="P230" s="104">
        <v>1369.4792319971179</v>
      </c>
      <c r="Q230" s="104">
        <v>1378.460889532736</v>
      </c>
      <c r="R230" s="104">
        <v>1445.9909422550327</v>
      </c>
      <c r="S230" s="104">
        <v>1444.2342488239901</v>
      </c>
      <c r="T230" s="104">
        <v>1380.3638001223853</v>
      </c>
      <c r="U230" s="104">
        <v>1379.7880311037002</v>
      </c>
      <c r="V230" s="104">
        <v>1381.6264616185592</v>
      </c>
      <c r="W230" s="104">
        <v>1494.3425988569891</v>
      </c>
      <c r="X230" s="104">
        <v>1546.1839387378402</v>
      </c>
      <c r="Y230" s="104">
        <v>1498.181290018684</v>
      </c>
      <c r="DA230" s="132" t="s">
        <v>2334</v>
      </c>
    </row>
    <row r="231" spans="1:105" ht="12" customHeight="1" x14ac:dyDescent="0.25">
      <c r="A231" s="108" t="s">
        <v>53</v>
      </c>
      <c r="B231" s="98">
        <v>357.01204447395577</v>
      </c>
      <c r="C231" s="98">
        <v>347.59340602352319</v>
      </c>
      <c r="D231" s="98">
        <v>364.95647556908125</v>
      </c>
      <c r="E231" s="98">
        <v>349.68568149712746</v>
      </c>
      <c r="F231" s="98">
        <v>367.52217534669751</v>
      </c>
      <c r="G231" s="98">
        <v>398.09966216878894</v>
      </c>
      <c r="H231" s="98">
        <v>367.01022568637279</v>
      </c>
      <c r="I231" s="98">
        <v>369.70723764967289</v>
      </c>
      <c r="J231" s="98">
        <v>387.43930354155788</v>
      </c>
      <c r="K231" s="98">
        <v>419.11486098659435</v>
      </c>
      <c r="L231" s="98">
        <v>411.04943088934886</v>
      </c>
      <c r="M231" s="98">
        <v>397.31661411435744</v>
      </c>
      <c r="N231" s="98">
        <v>316.98442733202927</v>
      </c>
      <c r="O231" s="98">
        <v>354.10510401176469</v>
      </c>
      <c r="P231" s="98">
        <v>351.01467088915081</v>
      </c>
      <c r="Q231" s="98">
        <v>335.36961288063014</v>
      </c>
      <c r="R231" s="98">
        <v>386.52605116207781</v>
      </c>
      <c r="S231" s="98">
        <v>381.98779280733862</v>
      </c>
      <c r="T231" s="98">
        <v>331.7907082543091</v>
      </c>
      <c r="U231" s="98">
        <v>298.87199346160935</v>
      </c>
      <c r="V231" s="98">
        <v>278.01768935707065</v>
      </c>
      <c r="W231" s="98">
        <v>358.29287285559576</v>
      </c>
      <c r="X231" s="98">
        <v>370.37407805885664</v>
      </c>
      <c r="Y231" s="98">
        <v>292.4900592477635</v>
      </c>
      <c r="DA231" s="63" t="s">
        <v>2335</v>
      </c>
    </row>
    <row r="232" spans="1:105" ht="12" customHeight="1" x14ac:dyDescent="0.25">
      <c r="A232" s="108" t="s">
        <v>52</v>
      </c>
      <c r="B232" s="98">
        <v>835.24607129484355</v>
      </c>
      <c r="C232" s="98">
        <v>827.18149868884177</v>
      </c>
      <c r="D232" s="98">
        <v>845.38767481465288</v>
      </c>
      <c r="E232" s="98">
        <v>850.51741040641298</v>
      </c>
      <c r="F232" s="98">
        <v>875.84435812117556</v>
      </c>
      <c r="G232" s="98">
        <v>817.92770751165244</v>
      </c>
      <c r="H232" s="98">
        <v>871.0516413058732</v>
      </c>
      <c r="I232" s="98">
        <v>869.66884281655166</v>
      </c>
      <c r="J232" s="98">
        <v>934.36986980925144</v>
      </c>
      <c r="K232" s="98">
        <v>1002.7573919304044</v>
      </c>
      <c r="L232" s="98">
        <v>978.41158896939851</v>
      </c>
      <c r="M232" s="98">
        <v>977.9674863475849</v>
      </c>
      <c r="N232" s="98">
        <v>982.5918135302569</v>
      </c>
      <c r="O232" s="98">
        <v>995.49328995785856</v>
      </c>
      <c r="P232" s="98">
        <v>1018.4645611079671</v>
      </c>
      <c r="Q232" s="98">
        <v>1043.0912766521058</v>
      </c>
      <c r="R232" s="98">
        <v>1059.464891092955</v>
      </c>
      <c r="S232" s="98">
        <v>1062.2464560166513</v>
      </c>
      <c r="T232" s="98">
        <v>1048.5730918680761</v>
      </c>
      <c r="U232" s="98">
        <v>1080.9160376420907</v>
      </c>
      <c r="V232" s="98">
        <v>1103.6087722614886</v>
      </c>
      <c r="W232" s="98">
        <v>1136.0497260013935</v>
      </c>
      <c r="X232" s="98">
        <v>1175.8098606789838</v>
      </c>
      <c r="Y232" s="98">
        <v>1205.6912307709204</v>
      </c>
      <c r="DA232" s="63" t="s">
        <v>2336</v>
      </c>
    </row>
    <row r="233" spans="1:105" ht="12" customHeight="1" x14ac:dyDescent="0.25">
      <c r="A233" s="121" t="s">
        <v>54</v>
      </c>
      <c r="B233" s="122">
        <v>697.55656535708579</v>
      </c>
      <c r="C233" s="122">
        <v>678.83976494250965</v>
      </c>
      <c r="D233" s="122">
        <v>761.73181518332001</v>
      </c>
      <c r="E233" s="122">
        <v>729.79664295450561</v>
      </c>
      <c r="F233" s="122">
        <v>784.53391545520594</v>
      </c>
      <c r="G233" s="122">
        <v>759.11802436736036</v>
      </c>
      <c r="H233" s="122">
        <v>777.69754175625712</v>
      </c>
      <c r="I233" s="122">
        <v>771.43064443229025</v>
      </c>
      <c r="J233" s="122">
        <v>747.94421767498557</v>
      </c>
      <c r="K233" s="122">
        <v>775.4383529606082</v>
      </c>
      <c r="L233" s="122">
        <v>751.19172861337825</v>
      </c>
      <c r="M233" s="122">
        <v>694.51150006494152</v>
      </c>
      <c r="N233" s="122">
        <v>707.57520875612488</v>
      </c>
      <c r="O233" s="122">
        <v>791.09385843164193</v>
      </c>
      <c r="P233" s="122">
        <v>803.46548359361475</v>
      </c>
      <c r="Q233" s="122">
        <v>797.78462700256034</v>
      </c>
      <c r="R233" s="122">
        <v>827.03248185713676</v>
      </c>
      <c r="S233" s="122">
        <v>824.62329892698438</v>
      </c>
      <c r="T233" s="122">
        <v>835.9493333921431</v>
      </c>
      <c r="U233" s="122">
        <v>890.46344088123669</v>
      </c>
      <c r="V233" s="122">
        <v>1035.0396852975784</v>
      </c>
      <c r="W233" s="122">
        <v>1024.3969263286233</v>
      </c>
      <c r="X233" s="122">
        <v>878.06034593409629</v>
      </c>
      <c r="Y233" s="122">
        <v>735.61809795135139</v>
      </c>
      <c r="DA233" s="130" t="s">
        <v>2337</v>
      </c>
    </row>
    <row r="234" spans="1:105" ht="12" customHeight="1" x14ac:dyDescent="0.25">
      <c r="A234" s="97" t="s">
        <v>202</v>
      </c>
      <c r="B234" s="98">
        <v>861.22814183545336</v>
      </c>
      <c r="C234" s="98">
        <v>841.91547888787625</v>
      </c>
      <c r="D234" s="98">
        <v>933.66755816469254</v>
      </c>
      <c r="E234" s="98">
        <v>870.87269360219557</v>
      </c>
      <c r="F234" s="98">
        <v>955.07121055433947</v>
      </c>
      <c r="G234" s="98">
        <v>906.04049139295012</v>
      </c>
      <c r="H234" s="98">
        <v>918.50343179623769</v>
      </c>
      <c r="I234" s="98">
        <v>1051.8162058166392</v>
      </c>
      <c r="J234" s="98">
        <v>910.56576945842733</v>
      </c>
      <c r="K234" s="98">
        <v>903.18329125473701</v>
      </c>
      <c r="L234" s="98">
        <v>917.69168148300639</v>
      </c>
      <c r="M234" s="98">
        <v>767.76068203719046</v>
      </c>
      <c r="N234" s="98">
        <v>918.31041168466254</v>
      </c>
      <c r="O234" s="98">
        <v>1011.5867242356361</v>
      </c>
      <c r="P234" s="98">
        <v>996.73735035513971</v>
      </c>
      <c r="Q234" s="98">
        <v>983.38860139764279</v>
      </c>
      <c r="R234" s="98">
        <v>1005.8981439025781</v>
      </c>
      <c r="S234" s="98">
        <v>1008.8214432728514</v>
      </c>
      <c r="T234" s="98">
        <v>982.64475728221953</v>
      </c>
      <c r="U234" s="98">
        <v>1090.7309839745492</v>
      </c>
      <c r="V234" s="98">
        <v>1321.1315100707291</v>
      </c>
      <c r="W234" s="98">
        <v>1474.1737217083364</v>
      </c>
      <c r="X234" s="98">
        <v>918.13143531959724</v>
      </c>
      <c r="Y234" s="98">
        <v>871.1384066916753</v>
      </c>
      <c r="DA234" s="63" t="s">
        <v>2338</v>
      </c>
    </row>
    <row r="235" spans="1:105" ht="12" customHeight="1" x14ac:dyDescent="0.25">
      <c r="A235" s="97" t="s">
        <v>50</v>
      </c>
      <c r="B235" s="98">
        <v>834.66276769853027</v>
      </c>
      <c r="C235" s="98">
        <v>838.37390273449228</v>
      </c>
      <c r="D235" s="98">
        <v>889.25393348190801</v>
      </c>
      <c r="E235" s="98">
        <v>857.35729201765116</v>
      </c>
      <c r="F235" s="98">
        <v>977.83857331925662</v>
      </c>
      <c r="G235" s="98">
        <v>904.8023477150291</v>
      </c>
      <c r="H235" s="98">
        <v>904.4068222348526</v>
      </c>
      <c r="I235" s="98">
        <v>938.36424216399223</v>
      </c>
      <c r="J235" s="98">
        <v>947.60985802545815</v>
      </c>
      <c r="K235" s="98">
        <v>836.09136204540869</v>
      </c>
      <c r="L235" s="98">
        <v>1038.3598829941072</v>
      </c>
      <c r="M235" s="98">
        <v>971.09971382131539</v>
      </c>
      <c r="N235" s="98">
        <v>304.57326861943409</v>
      </c>
      <c r="O235" s="98">
        <v>1105.3671043139461</v>
      </c>
      <c r="P235" s="98">
        <v>1073.2063639094242</v>
      </c>
      <c r="Q235" s="98">
        <v>938.75612184773934</v>
      </c>
      <c r="R235" s="98">
        <v>879.72891395224531</v>
      </c>
      <c r="S235" s="98">
        <v>870.20783786071411</v>
      </c>
      <c r="T235" s="98">
        <v>1040.0332486655464</v>
      </c>
      <c r="U235" s="98">
        <v>1069.6121726197041</v>
      </c>
      <c r="V235" s="98">
        <v>1218.4964807967349</v>
      </c>
      <c r="W235" s="98">
        <v>1165.9208759850544</v>
      </c>
      <c r="X235" s="98">
        <v>1086.2938578805797</v>
      </c>
      <c r="Y235" s="98">
        <v>966.57741682804158</v>
      </c>
      <c r="DA235" s="63" t="s">
        <v>2339</v>
      </c>
    </row>
    <row r="236" spans="1:105" ht="12" customHeight="1" x14ac:dyDescent="0.25">
      <c r="A236" s="109" t="s">
        <v>120</v>
      </c>
      <c r="B236" s="33">
        <v>654.30810545373231</v>
      </c>
      <c r="C236" s="33">
        <v>635.33357327507122</v>
      </c>
      <c r="D236" s="33">
        <v>718.86422718968947</v>
      </c>
      <c r="E236" s="33">
        <v>694.45901152131682</v>
      </c>
      <c r="F236" s="33">
        <v>742.10291135749424</v>
      </c>
      <c r="G236" s="33">
        <v>723.72437279018607</v>
      </c>
      <c r="H236" s="33">
        <v>743.97557408473256</v>
      </c>
      <c r="I236" s="33">
        <v>706.51876718217875</v>
      </c>
      <c r="J236" s="33">
        <v>706.07803219025652</v>
      </c>
      <c r="K236" s="33">
        <v>747.12674571459263</v>
      </c>
      <c r="L236" s="33">
        <v>704.90311876409339</v>
      </c>
      <c r="M236" s="33">
        <v>666.93086584601474</v>
      </c>
      <c r="N236" s="33">
        <v>679.84395582488696</v>
      </c>
      <c r="O236" s="33">
        <v>710.29688437133711</v>
      </c>
      <c r="P236" s="33">
        <v>722.85585248142854</v>
      </c>
      <c r="Q236" s="33">
        <v>723.83690229194929</v>
      </c>
      <c r="R236" s="33">
        <v>761.55789424676357</v>
      </c>
      <c r="S236" s="33">
        <v>752.89434924276452</v>
      </c>
      <c r="T236" s="33">
        <v>741.99671692940956</v>
      </c>
      <c r="U236" s="33">
        <v>754.70173843483599</v>
      </c>
      <c r="V236" s="33">
        <v>844.94097143541705</v>
      </c>
      <c r="W236" s="33">
        <v>801.62464200599868</v>
      </c>
      <c r="X236" s="33">
        <v>815.37809834331858</v>
      </c>
      <c r="Y236" s="33">
        <v>661.26000580626931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6018.6638142923393</v>
      </c>
      <c r="C238" s="117">
        <f t="shared" si="115"/>
        <v>6309.2321108339183</v>
      </c>
      <c r="D238" s="117">
        <f t="shared" si="115"/>
        <v>6662.6257276427141</v>
      </c>
      <c r="E238" s="117">
        <f t="shared" si="115"/>
        <v>7163.2835544973932</v>
      </c>
      <c r="F238" s="117">
        <f t="shared" si="115"/>
        <v>7151.8164134804438</v>
      </c>
      <c r="G238" s="117">
        <f t="shared" si="115"/>
        <v>7195.2235237248351</v>
      </c>
      <c r="H238" s="117">
        <f t="shared" si="115"/>
        <v>7337.5610162749299</v>
      </c>
      <c r="I238" s="117">
        <f t="shared" si="115"/>
        <v>8235.0915191917175</v>
      </c>
      <c r="J238" s="117">
        <f t="shared" si="115"/>
        <v>7489.5296883477486</v>
      </c>
      <c r="K238" s="117">
        <f t="shared" si="115"/>
        <v>6817.8536094927149</v>
      </c>
      <c r="L238" s="117">
        <f t="shared" si="115"/>
        <v>6960.6761744436826</v>
      </c>
      <c r="M238" s="117">
        <f t="shared" si="115"/>
        <v>7656.0098236042531</v>
      </c>
      <c r="N238" s="117">
        <f t="shared" si="115"/>
        <v>8946.2030517489129</v>
      </c>
      <c r="O238" s="117">
        <f t="shared" si="115"/>
        <v>7617.4358273698326</v>
      </c>
      <c r="P238" s="117">
        <f t="shared" si="115"/>
        <v>7288.2875467246995</v>
      </c>
      <c r="Q238" s="117">
        <f t="shared" si="115"/>
        <v>7744.7656389884769</v>
      </c>
      <c r="R238" s="117">
        <f t="shared" ref="R238:V238" si="116">R239+R242+R244+R257</f>
        <v>7424.4017153897157</v>
      </c>
      <c r="S238" s="117">
        <f t="shared" si="116"/>
        <v>7627.0919796399485</v>
      </c>
      <c r="T238" s="117">
        <f t="shared" si="116"/>
        <v>7002.1531062930817</v>
      </c>
      <c r="U238" s="117">
        <f t="shared" si="116"/>
        <v>7484.6674034457483</v>
      </c>
      <c r="V238" s="117">
        <f t="shared" si="116"/>
        <v>7170.749867035287</v>
      </c>
      <c r="W238" s="117">
        <f t="shared" ref="W238:Y238" si="117">W239+W242+W244+W257</f>
        <v>7376.5272847230926</v>
      </c>
      <c r="X238" s="117">
        <f t="shared" si="117"/>
        <v>7463.267400536708</v>
      </c>
      <c r="Y238" s="117">
        <f t="shared" si="117"/>
        <v>7765.8595733379616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4145.6275345831618</v>
      </c>
      <c r="C239" s="122">
        <f t="shared" si="118"/>
        <v>4324.8309082621636</v>
      </c>
      <c r="D239" s="122">
        <f t="shared" si="118"/>
        <v>4636.8508395885892</v>
      </c>
      <c r="E239" s="122">
        <f t="shared" si="118"/>
        <v>4978.1454568938352</v>
      </c>
      <c r="F239" s="122">
        <f t="shared" si="118"/>
        <v>5149.38536239928</v>
      </c>
      <c r="G239" s="122">
        <f t="shared" si="118"/>
        <v>5202.9877165690168</v>
      </c>
      <c r="H239" s="122">
        <f t="shared" si="118"/>
        <v>5163.5359679019748</v>
      </c>
      <c r="I239" s="122">
        <f t="shared" si="118"/>
        <v>5771.8563397684875</v>
      </c>
      <c r="J239" s="122">
        <f t="shared" si="118"/>
        <v>4868.7147450389202</v>
      </c>
      <c r="K239" s="122">
        <f t="shared" si="118"/>
        <v>4340.9890931573063</v>
      </c>
      <c r="L239" s="122">
        <f t="shared" si="118"/>
        <v>4256.4278724889227</v>
      </c>
      <c r="M239" s="122">
        <f t="shared" si="118"/>
        <v>5024.4194750234647</v>
      </c>
      <c r="N239" s="122">
        <f t="shared" si="118"/>
        <v>5604.5597872775452</v>
      </c>
      <c r="O239" s="122">
        <f t="shared" si="118"/>
        <v>4744.6193535452812</v>
      </c>
      <c r="P239" s="122">
        <f t="shared" si="118"/>
        <v>4594.4982887453343</v>
      </c>
      <c r="Q239" s="122">
        <f t="shared" si="118"/>
        <v>4803.7797582628382</v>
      </c>
      <c r="R239" s="122">
        <f t="shared" ref="R239:V239" si="119">SUM(R240:R241)</f>
        <v>4146.5045487735806</v>
      </c>
      <c r="S239" s="122">
        <f t="shared" si="119"/>
        <v>4211.241954065099</v>
      </c>
      <c r="T239" s="122">
        <f t="shared" si="119"/>
        <v>4048.2151404427527</v>
      </c>
      <c r="U239" s="122">
        <f t="shared" si="119"/>
        <v>3973.190229198678</v>
      </c>
      <c r="V239" s="122">
        <f t="shared" si="119"/>
        <v>3789.9969839121009</v>
      </c>
      <c r="W239" s="122">
        <f t="shared" ref="W239:Y239" si="120">SUM(W240:W241)</f>
        <v>4024.1979854677534</v>
      </c>
      <c r="X239" s="122">
        <f t="shared" si="120"/>
        <v>4200.9345297801528</v>
      </c>
      <c r="Y239" s="122">
        <f t="shared" si="120"/>
        <v>4209.5810610900407</v>
      </c>
      <c r="DA239" s="130" t="s">
        <v>2487</v>
      </c>
    </row>
    <row r="240" spans="1:105" ht="12" customHeight="1" x14ac:dyDescent="0.25">
      <c r="A240" s="97" t="s">
        <v>199</v>
      </c>
      <c r="B240" s="98">
        <v>4105.8677781309716</v>
      </c>
      <c r="C240" s="98">
        <v>4285.0525509026684</v>
      </c>
      <c r="D240" s="98">
        <v>4592.9472807682187</v>
      </c>
      <c r="E240" s="98">
        <v>4933.7025448892955</v>
      </c>
      <c r="F240" s="98">
        <v>5100.4513004936243</v>
      </c>
      <c r="G240" s="98">
        <v>5154.2389714670362</v>
      </c>
      <c r="H240" s="98">
        <v>5116.380328114632</v>
      </c>
      <c r="I240" s="98">
        <v>5722.4128995608162</v>
      </c>
      <c r="J240" s="98">
        <v>4826.9036390397896</v>
      </c>
      <c r="K240" s="98">
        <v>4301.9259102777623</v>
      </c>
      <c r="L240" s="98">
        <v>4220.2501394103492</v>
      </c>
      <c r="M240" s="98">
        <v>4981.8380453069649</v>
      </c>
      <c r="N240" s="98">
        <v>5562.2781834636871</v>
      </c>
      <c r="O240" s="98">
        <v>4705.3719208400098</v>
      </c>
      <c r="P240" s="98">
        <v>4555.4038071214454</v>
      </c>
      <c r="Q240" s="98">
        <v>4765.1581953934956</v>
      </c>
      <c r="R240" s="98">
        <v>4113.3652946543461</v>
      </c>
      <c r="S240" s="98">
        <v>4177.7519066666728</v>
      </c>
      <c r="T240" s="98">
        <v>4016.1491344783071</v>
      </c>
      <c r="U240" s="98">
        <v>3941.8120733753085</v>
      </c>
      <c r="V240" s="98">
        <v>3760.1248954645203</v>
      </c>
      <c r="W240" s="98">
        <v>3992.5112826330283</v>
      </c>
      <c r="X240" s="98">
        <v>4167.8566219411696</v>
      </c>
      <c r="Y240" s="98">
        <v>4176.4013373325897</v>
      </c>
      <c r="DA240" s="63" t="s">
        <v>2488</v>
      </c>
    </row>
    <row r="241" spans="1:105" ht="12" customHeight="1" x14ac:dyDescent="0.25">
      <c r="A241" s="97" t="s">
        <v>53</v>
      </c>
      <c r="B241" s="98">
        <v>39.759756452190274</v>
      </c>
      <c r="C241" s="98">
        <v>39.778357359495239</v>
      </c>
      <c r="D241" s="98">
        <v>43.903558820370314</v>
      </c>
      <c r="E241" s="98">
        <v>44.442912004539608</v>
      </c>
      <c r="F241" s="98">
        <v>48.934061905655987</v>
      </c>
      <c r="G241" s="98">
        <v>48.748745101980788</v>
      </c>
      <c r="H241" s="98">
        <v>47.155639787342878</v>
      </c>
      <c r="I241" s="98">
        <v>49.443440207671195</v>
      </c>
      <c r="J241" s="98">
        <v>41.811105999130888</v>
      </c>
      <c r="K241" s="98">
        <v>39.063182879544421</v>
      </c>
      <c r="L241" s="98">
        <v>36.177733078573709</v>
      </c>
      <c r="M241" s="98">
        <v>42.581429716499876</v>
      </c>
      <c r="N241" s="98">
        <v>42.281603813857998</v>
      </c>
      <c r="O241" s="98">
        <v>39.247432705271542</v>
      </c>
      <c r="P241" s="98">
        <v>39.094481623889216</v>
      </c>
      <c r="Q241" s="98">
        <v>38.62156286934222</v>
      </c>
      <c r="R241" s="98">
        <v>33.139254119234657</v>
      </c>
      <c r="S241" s="98">
        <v>33.490047398426057</v>
      </c>
      <c r="T241" s="98">
        <v>32.066005964445566</v>
      </c>
      <c r="U241" s="98">
        <v>31.37815582336972</v>
      </c>
      <c r="V241" s="98">
        <v>29.872088447580829</v>
      </c>
      <c r="W241" s="98">
        <v>31.68670283472531</v>
      </c>
      <c r="X241" s="98">
        <v>33.077907838983279</v>
      </c>
      <c r="Y241" s="98">
        <v>33.179723757451455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344.3497378165319</v>
      </c>
      <c r="C242" s="122">
        <f t="shared" si="121"/>
        <v>480.38647818321385</v>
      </c>
      <c r="D242" s="122">
        <f t="shared" si="121"/>
        <v>432.22569710556644</v>
      </c>
      <c r="E242" s="122">
        <f t="shared" si="121"/>
        <v>614.46307708457584</v>
      </c>
      <c r="F242" s="122">
        <f t="shared" si="121"/>
        <v>353.54761580406267</v>
      </c>
      <c r="G242" s="122">
        <f t="shared" si="121"/>
        <v>395.44056416041627</v>
      </c>
      <c r="H242" s="122">
        <f t="shared" si="121"/>
        <v>525.0058651557805</v>
      </c>
      <c r="I242" s="122">
        <f t="shared" si="121"/>
        <v>820.33381852604521</v>
      </c>
      <c r="J242" s="122">
        <f t="shared" si="121"/>
        <v>915.45550911813029</v>
      </c>
      <c r="K242" s="122">
        <f t="shared" si="121"/>
        <v>660.16630317854845</v>
      </c>
      <c r="L242" s="122">
        <f t="shared" si="121"/>
        <v>935.08337746057896</v>
      </c>
      <c r="M242" s="122">
        <f t="shared" si="121"/>
        <v>908.30895438298717</v>
      </c>
      <c r="N242" s="122">
        <f t="shared" si="121"/>
        <v>1652.9568874277545</v>
      </c>
      <c r="O242" s="122">
        <f t="shared" si="121"/>
        <v>1093.0196510295382</v>
      </c>
      <c r="P242" s="122">
        <f t="shared" si="121"/>
        <v>888.41606896419353</v>
      </c>
      <c r="Q242" s="122">
        <f t="shared" si="121"/>
        <v>1122.5121318391427</v>
      </c>
      <c r="R242" s="122">
        <f t="shared" si="121"/>
        <v>1380.2371756482371</v>
      </c>
      <c r="S242" s="122">
        <f t="shared" si="121"/>
        <v>1511.4597174377138</v>
      </c>
      <c r="T242" s="122">
        <f t="shared" si="121"/>
        <v>1091.1539469715817</v>
      </c>
      <c r="U242" s="122">
        <f t="shared" si="121"/>
        <v>1594.6955858057584</v>
      </c>
      <c r="V242" s="122">
        <f t="shared" si="121"/>
        <v>1347.1565383686625</v>
      </c>
      <c r="W242" s="122">
        <f t="shared" si="121"/>
        <v>1226.1020745385465</v>
      </c>
      <c r="X242" s="122">
        <f t="shared" si="121"/>
        <v>1141.2527112777504</v>
      </c>
      <c r="Y242" s="122">
        <f t="shared" si="121"/>
        <v>1549.7602047920134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344.3497378165319</v>
      </c>
      <c r="C243" s="98">
        <f>RES_hhdet_tesh!C86</f>
        <v>480.38647818321385</v>
      </c>
      <c r="D243" s="98">
        <f>RES_hhdet_tesh!D86</f>
        <v>432.22569710556644</v>
      </c>
      <c r="E243" s="98">
        <f>RES_hhdet_tesh!E86</f>
        <v>614.46307708457584</v>
      </c>
      <c r="F243" s="98">
        <f>RES_hhdet_tesh!F86</f>
        <v>353.54761580406267</v>
      </c>
      <c r="G243" s="98">
        <f>RES_hhdet_tesh!G86</f>
        <v>395.44056416041627</v>
      </c>
      <c r="H243" s="98">
        <f>RES_hhdet_tesh!H86</f>
        <v>525.0058651557805</v>
      </c>
      <c r="I243" s="98">
        <f>RES_hhdet_tesh!I86</f>
        <v>820.33381852604521</v>
      </c>
      <c r="J243" s="98">
        <f>RES_hhdet_tesh!J86</f>
        <v>915.45550911813029</v>
      </c>
      <c r="K243" s="98">
        <f>RES_hhdet_tesh!K86</f>
        <v>660.16630317854845</v>
      </c>
      <c r="L243" s="98">
        <f>RES_hhdet_tesh!L86</f>
        <v>935.08337746057896</v>
      </c>
      <c r="M243" s="98">
        <f>RES_hhdet_tesh!M86</f>
        <v>908.30895438298717</v>
      </c>
      <c r="N243" s="98">
        <f>RES_hhdet_tesh!N86</f>
        <v>1652.9568874277545</v>
      </c>
      <c r="O243" s="98">
        <f>RES_hhdet_tesh!O86</f>
        <v>1093.0196510295382</v>
      </c>
      <c r="P243" s="98">
        <f>RES_hhdet_tesh!P86</f>
        <v>888.41606896419353</v>
      </c>
      <c r="Q243" s="98">
        <f>RES_hhdet_tesh!Q86</f>
        <v>1122.5121318391427</v>
      </c>
      <c r="R243" s="98">
        <f>RES_hhdet_tesh!R86</f>
        <v>1380.2371756482371</v>
      </c>
      <c r="S243" s="98">
        <f>RES_hhdet_tesh!S86</f>
        <v>1511.4597174377138</v>
      </c>
      <c r="T243" s="98">
        <f>RES_hhdet_tesh!T86</f>
        <v>1091.1539469715817</v>
      </c>
      <c r="U243" s="98">
        <f>RES_hhdet_tesh!U86</f>
        <v>1594.6955858057584</v>
      </c>
      <c r="V243" s="98">
        <f>RES_hhdet_tesh!V86</f>
        <v>1347.1565383686625</v>
      </c>
      <c r="W243" s="98">
        <f>RES_hhdet_tesh!W86</f>
        <v>1226.1020745385465</v>
      </c>
      <c r="X243" s="98">
        <f>RES_hhdet_tesh!X86</f>
        <v>1141.2527112777504</v>
      </c>
      <c r="Y243" s="98">
        <f>RES_hhdet_tesh!Y86</f>
        <v>1549.7602047920134</v>
      </c>
      <c r="DA243" s="63" t="s">
        <v>2491</v>
      </c>
    </row>
    <row r="244" spans="1:105" ht="12" customHeight="1" x14ac:dyDescent="0.25">
      <c r="A244" s="121" t="s">
        <v>55</v>
      </c>
      <c r="B244" s="122">
        <v>1045.1428611907907</v>
      </c>
      <c r="C244" s="122">
        <v>1032.4208391822674</v>
      </c>
      <c r="D244" s="122">
        <v>1061.9441562270054</v>
      </c>
      <c r="E244" s="122">
        <v>1058.8562330327079</v>
      </c>
      <c r="F244" s="122">
        <v>1096.3906291373728</v>
      </c>
      <c r="G244" s="122">
        <v>1058.8335297654228</v>
      </c>
      <c r="H244" s="122">
        <v>1095.0426586112442</v>
      </c>
      <c r="I244" s="122">
        <v>1096.9324811808895</v>
      </c>
      <c r="J244" s="122">
        <v>1172.3592678061182</v>
      </c>
      <c r="K244" s="122">
        <v>1260.7111969058185</v>
      </c>
      <c r="L244" s="122">
        <v>1232.3652498253409</v>
      </c>
      <c r="M244" s="122">
        <v>1223.4349063555537</v>
      </c>
      <c r="N244" s="122">
        <v>1180.9146125727923</v>
      </c>
      <c r="O244" s="122">
        <v>1221.7988467673404</v>
      </c>
      <c r="P244" s="122">
        <v>1240.8664986095087</v>
      </c>
      <c r="Q244" s="122">
        <v>1257.5727169468371</v>
      </c>
      <c r="R244" s="122">
        <v>1312.6342700255409</v>
      </c>
      <c r="S244" s="122">
        <v>1320.3640627464856</v>
      </c>
      <c r="T244" s="122">
        <v>1272.4115767940084</v>
      </c>
      <c r="U244" s="122">
        <v>1294.1010147030461</v>
      </c>
      <c r="V244" s="122">
        <v>1308.8249494870438</v>
      </c>
      <c r="W244" s="122">
        <v>1399.2512240618066</v>
      </c>
      <c r="X244" s="122">
        <v>1452.0976709322831</v>
      </c>
      <c r="Y244" s="122">
        <v>1431.7783177414417</v>
      </c>
      <c r="DA244" s="130" t="s">
        <v>2492</v>
      </c>
    </row>
    <row r="245" spans="1:105" ht="12" customHeight="1" x14ac:dyDescent="0.25">
      <c r="A245" s="97" t="s">
        <v>132</v>
      </c>
      <c r="B245" s="98">
        <v>1042.1253497598377</v>
      </c>
      <c r="C245" s="98">
        <v>1044.0695027035342</v>
      </c>
      <c r="D245" s="98">
        <v>1069.8008612178078</v>
      </c>
      <c r="E245" s="98">
        <v>1008.0147060916901</v>
      </c>
      <c r="F245" s="98">
        <v>1088.2222718226569</v>
      </c>
      <c r="G245" s="98">
        <v>1019.3154040243801</v>
      </c>
      <c r="H245" s="98">
        <v>1033.1954045163095</v>
      </c>
      <c r="I245" s="98">
        <v>1210.161460714595</v>
      </c>
      <c r="J245" s="98">
        <v>1135.716111665465</v>
      </c>
      <c r="K245" s="98">
        <v>1180.0798193164312</v>
      </c>
      <c r="L245" s="98">
        <v>1180.5210659566787</v>
      </c>
      <c r="M245" s="98">
        <v>1024.8116075138498</v>
      </c>
      <c r="N245" s="98">
        <v>1177.4967343180701</v>
      </c>
      <c r="O245" s="98">
        <v>1309.5993063547974</v>
      </c>
      <c r="P245" s="98">
        <v>988.6700959772578</v>
      </c>
      <c r="Q245" s="98">
        <v>1110.2410861815385</v>
      </c>
      <c r="R245" s="98">
        <v>1291.0510349615963</v>
      </c>
      <c r="S245" s="98">
        <v>1385.044459064394</v>
      </c>
      <c r="T245" s="98">
        <v>1161.8578885218594</v>
      </c>
      <c r="U245" s="98">
        <v>1341.9061190645334</v>
      </c>
      <c r="V245" s="98">
        <v>1380.1327634477352</v>
      </c>
      <c r="W245" s="98">
        <v>1391.046970992667</v>
      </c>
      <c r="X245" s="98">
        <v>1434.7883011813956</v>
      </c>
      <c r="Y245" s="98">
        <v>1482.7615341436974</v>
      </c>
      <c r="DA245" s="63" t="s">
        <v>2493</v>
      </c>
    </row>
    <row r="246" spans="1:105" ht="12" customHeight="1" x14ac:dyDescent="0.25">
      <c r="A246" s="97" t="s">
        <v>131</v>
      </c>
      <c r="B246" s="98">
        <v>1042.1253497598379</v>
      </c>
      <c r="C246" s="98">
        <v>1044.194414180304</v>
      </c>
      <c r="D246" s="98">
        <v>1069.8165042688809</v>
      </c>
      <c r="E246" s="98">
        <v>1007.9694391929344</v>
      </c>
      <c r="F246" s="98">
        <v>1088.1067760597075</v>
      </c>
      <c r="G246" s="98">
        <v>1019.1131996444476</v>
      </c>
      <c r="H246" s="98">
        <v>1033.1137968952348</v>
      </c>
      <c r="I246" s="98">
        <v>1210.5014470890067</v>
      </c>
      <c r="J246" s="98">
        <v>1135.9793291330836</v>
      </c>
      <c r="K246" s="98">
        <v>1180.3729050657453</v>
      </c>
      <c r="L246" s="98">
        <v>1180.7399897676471</v>
      </c>
      <c r="M246" s="98">
        <v>1024.9390979232214</v>
      </c>
      <c r="N246" s="98">
        <v>1177.6377625747427</v>
      </c>
      <c r="O246" s="98">
        <v>1309.6960669264311</v>
      </c>
      <c r="P246" s="98">
        <v>988.71093364588637</v>
      </c>
      <c r="Q246" s="98">
        <v>1110.2340112507459</v>
      </c>
      <c r="R246" s="98">
        <v>1291.0265062659917</v>
      </c>
      <c r="S246" s="98">
        <v>1385.0518354329927</v>
      </c>
      <c r="T246" s="98">
        <v>1161.8413282828928</v>
      </c>
      <c r="U246" s="98">
        <v>1341.9779680672821</v>
      </c>
      <c r="V246" s="98">
        <v>1380.2116822958162</v>
      </c>
      <c r="W246" s="98">
        <v>1391.2115519072993</v>
      </c>
      <c r="X246" s="98">
        <v>1434.6865265173383</v>
      </c>
      <c r="Y246" s="98">
        <v>1482.459522880617</v>
      </c>
      <c r="DA246" s="63" t="s">
        <v>2494</v>
      </c>
    </row>
    <row r="247" spans="1:105" ht="12" customHeight="1" x14ac:dyDescent="0.25">
      <c r="A247" s="100" t="s">
        <v>199</v>
      </c>
      <c r="B247" s="101">
        <v>208.97238115902817</v>
      </c>
      <c r="C247" s="101">
        <v>208.76192287382349</v>
      </c>
      <c r="D247" s="101">
        <v>219.59478303512194</v>
      </c>
      <c r="E247" s="101">
        <v>197.0202606249477</v>
      </c>
      <c r="F247" s="101">
        <v>218.07746727864244</v>
      </c>
      <c r="G247" s="101">
        <v>230.20327902096207</v>
      </c>
      <c r="H247" s="101">
        <v>208.81011720776857</v>
      </c>
      <c r="I247" s="101">
        <v>256.21060010758288</v>
      </c>
      <c r="J247" s="101">
        <v>228.55778117758331</v>
      </c>
      <c r="K247" s="101">
        <v>236.65847754932895</v>
      </c>
      <c r="L247" s="101">
        <v>241.28580713732819</v>
      </c>
      <c r="M247" s="101">
        <v>197.8924328872591</v>
      </c>
      <c r="N247" s="101">
        <v>196.24622630497709</v>
      </c>
      <c r="O247" s="101">
        <v>244.33178093005046</v>
      </c>
      <c r="P247" s="101">
        <v>166.78433751934895</v>
      </c>
      <c r="Q247" s="101">
        <v>183.71165574218864</v>
      </c>
      <c r="R247" s="101">
        <v>248.54043606864707</v>
      </c>
      <c r="S247" s="101">
        <v>273.72617317737445</v>
      </c>
      <c r="T247" s="101">
        <v>200.93519794537318</v>
      </c>
      <c r="U247" s="101">
        <v>221.76849398035725</v>
      </c>
      <c r="V247" s="101">
        <v>216.93266179186477</v>
      </c>
      <c r="W247" s="101">
        <v>260.42452603044995</v>
      </c>
      <c r="X247" s="101">
        <v>272.07254207306107</v>
      </c>
      <c r="Y247" s="101">
        <v>243.2131969535665</v>
      </c>
      <c r="DA247" s="131" t="s">
        <v>2495</v>
      </c>
    </row>
    <row r="248" spans="1:105" ht="12" customHeight="1" x14ac:dyDescent="0.25">
      <c r="A248" s="103" t="s">
        <v>52</v>
      </c>
      <c r="B248" s="104">
        <v>833.15296860080969</v>
      </c>
      <c r="C248" s="104">
        <v>835.4324913064803</v>
      </c>
      <c r="D248" s="104">
        <v>850.22172123375901</v>
      </c>
      <c r="E248" s="104">
        <v>810.94917856798668</v>
      </c>
      <c r="F248" s="104">
        <v>870.02930878106497</v>
      </c>
      <c r="G248" s="104">
        <v>788.9099206234855</v>
      </c>
      <c r="H248" s="104">
        <v>824.30367968746623</v>
      </c>
      <c r="I248" s="104">
        <v>954.2908469814239</v>
      </c>
      <c r="J248" s="104">
        <v>907.42154795550016</v>
      </c>
      <c r="K248" s="104">
        <v>943.71442751641666</v>
      </c>
      <c r="L248" s="104">
        <v>939.45418263031888</v>
      </c>
      <c r="M248" s="104">
        <v>827.04666503596241</v>
      </c>
      <c r="N248" s="104">
        <v>981.39153626976565</v>
      </c>
      <c r="O248" s="104">
        <v>1065.3642859963809</v>
      </c>
      <c r="P248" s="104">
        <v>821.92659612653745</v>
      </c>
      <c r="Q248" s="104">
        <v>926.52235550855755</v>
      </c>
      <c r="R248" s="104">
        <v>1042.4860701973446</v>
      </c>
      <c r="S248" s="104">
        <v>1111.3256622556185</v>
      </c>
      <c r="T248" s="104">
        <v>960.90613033751947</v>
      </c>
      <c r="U248" s="104">
        <v>1120.2094740869247</v>
      </c>
      <c r="V248" s="104">
        <v>1163.2790205039514</v>
      </c>
      <c r="W248" s="104">
        <v>1130.7870258768494</v>
      </c>
      <c r="X248" s="104">
        <v>1162.6139844442771</v>
      </c>
      <c r="Y248" s="104">
        <v>1239.2463259270503</v>
      </c>
      <c r="DA248" s="132" t="s">
        <v>2496</v>
      </c>
    </row>
    <row r="249" spans="1:105" ht="12" customHeight="1" x14ac:dyDescent="0.25">
      <c r="A249" s="106" t="s">
        <v>124</v>
      </c>
      <c r="B249" s="101">
        <v>1029.7959519480935</v>
      </c>
      <c r="C249" s="101">
        <v>1026.3158569933246</v>
      </c>
      <c r="D249" s="101">
        <v>1076.7650166068556</v>
      </c>
      <c r="E249" s="101">
        <v>1083.6465762671028</v>
      </c>
      <c r="F249" s="101">
        <v>1106.2341887314221</v>
      </c>
      <c r="G249" s="101">
        <v>1092.1499467577435</v>
      </c>
      <c r="H249" s="101">
        <v>1124.2391647582131</v>
      </c>
      <c r="I249" s="101">
        <v>1078.366253629936</v>
      </c>
      <c r="J249" s="101">
        <v>1171.7554972117944</v>
      </c>
      <c r="K249" s="101">
        <v>1252.5541477743618</v>
      </c>
      <c r="L249" s="101">
        <v>1188.9381469858538</v>
      </c>
      <c r="M249" s="101">
        <v>997.68922359203316</v>
      </c>
      <c r="N249" s="101">
        <v>894.54740189109873</v>
      </c>
      <c r="O249" s="101">
        <v>1357.7250820469237</v>
      </c>
      <c r="P249" s="101">
        <v>1337.5824833926808</v>
      </c>
      <c r="Q249" s="101">
        <v>1271.3491664645292</v>
      </c>
      <c r="R249" s="101">
        <v>1252.576059665661</v>
      </c>
      <c r="S249" s="101">
        <v>1303.0108305972894</v>
      </c>
      <c r="T249" s="101">
        <v>1294.6596960737597</v>
      </c>
      <c r="U249" s="101">
        <v>1305.9047898301224</v>
      </c>
      <c r="V249" s="101">
        <v>1347.8194896806376</v>
      </c>
      <c r="W249" s="101">
        <v>1383.4734324697495</v>
      </c>
      <c r="X249" s="101">
        <v>1443.1838878928977</v>
      </c>
      <c r="Y249" s="101">
        <v>1459.042667498444</v>
      </c>
      <c r="DA249" s="131" t="s">
        <v>2497</v>
      </c>
    </row>
    <row r="250" spans="1:105" ht="12" customHeight="1" x14ac:dyDescent="0.25">
      <c r="A250" s="107" t="s">
        <v>123</v>
      </c>
      <c r="B250" s="104">
        <v>1029.7959519480933</v>
      </c>
      <c r="C250" s="104">
        <v>1026.3218707810877</v>
      </c>
      <c r="D250" s="104">
        <v>1076.7541206300411</v>
      </c>
      <c r="E250" s="104">
        <v>1083.6837557167794</v>
      </c>
      <c r="F250" s="104">
        <v>1106.2923701894654</v>
      </c>
      <c r="G250" s="104">
        <v>1092.2017367556573</v>
      </c>
      <c r="H250" s="104">
        <v>1124.2735432131417</v>
      </c>
      <c r="I250" s="104">
        <v>1078.310898038932</v>
      </c>
      <c r="J250" s="104">
        <v>1171.6017805504989</v>
      </c>
      <c r="K250" s="104">
        <v>1252.2538644730521</v>
      </c>
      <c r="L250" s="104">
        <v>1188.5451589773029</v>
      </c>
      <c r="M250" s="104">
        <v>997.33813050459526</v>
      </c>
      <c r="N250" s="104">
        <v>894.95054690428037</v>
      </c>
      <c r="O250" s="104">
        <v>1357.8733293033783</v>
      </c>
      <c r="P250" s="104">
        <v>1337.656391440026</v>
      </c>
      <c r="Q250" s="104">
        <v>1271.9563899348807</v>
      </c>
      <c r="R250" s="104">
        <v>1253.3981893915852</v>
      </c>
      <c r="S250" s="104">
        <v>1304.0994165990833</v>
      </c>
      <c r="T250" s="104">
        <v>1295.3226120725412</v>
      </c>
      <c r="U250" s="104">
        <v>1306.3902400171723</v>
      </c>
      <c r="V250" s="104">
        <v>1348.4080508871975</v>
      </c>
      <c r="W250" s="104">
        <v>1384.7313040598301</v>
      </c>
      <c r="X250" s="104">
        <v>1443.8705986256548</v>
      </c>
      <c r="Y250" s="104">
        <v>1458.368967749748</v>
      </c>
      <c r="DA250" s="132" t="s">
        <v>2498</v>
      </c>
    </row>
    <row r="251" spans="1:105" ht="12" customHeight="1" x14ac:dyDescent="0.25">
      <c r="A251" s="108" t="s">
        <v>50</v>
      </c>
      <c r="B251" s="98">
        <v>206.19914283908602</v>
      </c>
      <c r="C251" s="98">
        <v>203.84932198595965</v>
      </c>
      <c r="D251" s="98">
        <v>219.70094185936074</v>
      </c>
      <c r="E251" s="98">
        <v>214.34590401915628</v>
      </c>
      <c r="F251" s="98">
        <v>223.253755362741</v>
      </c>
      <c r="G251" s="98">
        <v>249.8684565925129</v>
      </c>
      <c r="H251" s="98">
        <v>230.66632409142963</v>
      </c>
      <c r="I251" s="98">
        <v>221.21845123604274</v>
      </c>
      <c r="J251" s="98">
        <v>236.12472506806606</v>
      </c>
      <c r="K251" s="98">
        <v>253.88683753842903</v>
      </c>
      <c r="L251" s="98">
        <v>238.96145021321539</v>
      </c>
      <c r="M251" s="98">
        <v>165.06791771504857</v>
      </c>
      <c r="N251" s="98">
        <v>8.9436108863178294</v>
      </c>
      <c r="O251" s="98">
        <v>254.31787181052835</v>
      </c>
      <c r="P251" s="98">
        <v>243.0730164913756</v>
      </c>
      <c r="Q251" s="98">
        <v>216.01619898522654</v>
      </c>
      <c r="R251" s="98">
        <v>238.62450287625131</v>
      </c>
      <c r="S251" s="98">
        <v>248.7637467635289</v>
      </c>
      <c r="T251" s="98">
        <v>228.02982074296094</v>
      </c>
      <c r="U251" s="98">
        <v>209.13265910600555</v>
      </c>
      <c r="V251" s="98">
        <v>205.55594253698294</v>
      </c>
      <c r="W251" s="98">
        <v>254.47797038264369</v>
      </c>
      <c r="X251" s="98">
        <v>269.69060033907209</v>
      </c>
      <c r="Y251" s="98">
        <v>231.02086499311091</v>
      </c>
      <c r="DA251" s="63" t="s">
        <v>2499</v>
      </c>
    </row>
    <row r="252" spans="1:105" ht="12" customHeight="1" x14ac:dyDescent="0.25">
      <c r="A252" s="108" t="s">
        <v>52</v>
      </c>
      <c r="B252" s="98">
        <v>823.59680910900738</v>
      </c>
      <c r="C252" s="98">
        <v>822.47254879512809</v>
      </c>
      <c r="D252" s="98">
        <v>857.05317877068057</v>
      </c>
      <c r="E252" s="98">
        <v>869.33785169762302</v>
      </c>
      <c r="F252" s="98">
        <v>883.03861482672437</v>
      </c>
      <c r="G252" s="98">
        <v>842.33328016314431</v>
      </c>
      <c r="H252" s="98">
        <v>893.60721912171186</v>
      </c>
      <c r="I252" s="98">
        <v>857.09244680288953</v>
      </c>
      <c r="J252" s="98">
        <v>935.47705548243289</v>
      </c>
      <c r="K252" s="98">
        <v>998.36702693462303</v>
      </c>
      <c r="L252" s="98">
        <v>949.58370876408765</v>
      </c>
      <c r="M252" s="98">
        <v>832.27021278954669</v>
      </c>
      <c r="N252" s="98">
        <v>886.00693601796252</v>
      </c>
      <c r="O252" s="98">
        <v>1103.5554574928501</v>
      </c>
      <c r="P252" s="98">
        <v>1094.5833749486505</v>
      </c>
      <c r="Q252" s="98">
        <v>1055.9401909496539</v>
      </c>
      <c r="R252" s="98">
        <v>1014.7736865153339</v>
      </c>
      <c r="S252" s="98">
        <v>1055.3356698355544</v>
      </c>
      <c r="T252" s="98">
        <v>1067.29279132958</v>
      </c>
      <c r="U252" s="98">
        <v>1097.2575809111665</v>
      </c>
      <c r="V252" s="98">
        <v>1142.8521083502148</v>
      </c>
      <c r="W252" s="98">
        <v>1130.2533336771862</v>
      </c>
      <c r="X252" s="98">
        <v>1174.1799982865828</v>
      </c>
      <c r="Y252" s="98">
        <v>1227.3481027566372</v>
      </c>
      <c r="DA252" s="63" t="s">
        <v>2500</v>
      </c>
    </row>
    <row r="253" spans="1:105" ht="12" customHeight="1" x14ac:dyDescent="0.25">
      <c r="A253" s="106" t="s">
        <v>122</v>
      </c>
      <c r="B253" s="101">
        <v>1045.2627797797036</v>
      </c>
      <c r="C253" s="101">
        <v>1032.260915564146</v>
      </c>
      <c r="D253" s="101">
        <v>1061.9336817795747</v>
      </c>
      <c r="E253" s="101">
        <v>1058.8295808412322</v>
      </c>
      <c r="F253" s="101">
        <v>1096.5969959879683</v>
      </c>
      <c r="G253" s="101">
        <v>1058.8774055419274</v>
      </c>
      <c r="H253" s="101">
        <v>1095.134731527824</v>
      </c>
      <c r="I253" s="101">
        <v>1096.4738598158517</v>
      </c>
      <c r="J253" s="101">
        <v>1172.1944618365867</v>
      </c>
      <c r="K253" s="101">
        <v>1260.8983575655602</v>
      </c>
      <c r="L253" s="101">
        <v>1232.693624858241</v>
      </c>
      <c r="M253" s="101">
        <v>1225.5985821011845</v>
      </c>
      <c r="N253" s="101">
        <v>1182.9414792888472</v>
      </c>
      <c r="O253" s="101">
        <v>1222.0066225496455</v>
      </c>
      <c r="P253" s="101">
        <v>1244.0446951038848</v>
      </c>
      <c r="Q253" s="101">
        <v>1257.1766320801926</v>
      </c>
      <c r="R253" s="101">
        <v>1309.6458471533592</v>
      </c>
      <c r="S253" s="101">
        <v>1314.8410391323594</v>
      </c>
      <c r="T253" s="101">
        <v>1272.1690201175522</v>
      </c>
      <c r="U253" s="101">
        <v>1290.479556648942</v>
      </c>
      <c r="V253" s="101">
        <v>1305.374398640253</v>
      </c>
      <c r="W253" s="101">
        <v>1401.3853086299675</v>
      </c>
      <c r="X253" s="101">
        <v>1454.1893654681003</v>
      </c>
      <c r="Y253" s="101">
        <v>1427.1739933347933</v>
      </c>
      <c r="DA253" s="131" t="s">
        <v>2501</v>
      </c>
    </row>
    <row r="254" spans="1:105" ht="12" customHeight="1" x14ac:dyDescent="0.25">
      <c r="A254" s="107" t="s">
        <v>121</v>
      </c>
      <c r="B254" s="104">
        <v>1045.2627797797031</v>
      </c>
      <c r="C254" s="104">
        <v>1032.5170990992747</v>
      </c>
      <c r="D254" s="104">
        <v>1061.72348010204</v>
      </c>
      <c r="E254" s="104">
        <v>1058.8376712023876</v>
      </c>
      <c r="F254" s="104">
        <v>1096.1860296033276</v>
      </c>
      <c r="G254" s="104">
        <v>1058.6352539461593</v>
      </c>
      <c r="H254" s="104">
        <v>1095.0747326770972</v>
      </c>
      <c r="I254" s="104">
        <v>1096.5690306727261</v>
      </c>
      <c r="J254" s="104">
        <v>1172.6644922147677</v>
      </c>
      <c r="K254" s="104">
        <v>1261.2371904731351</v>
      </c>
      <c r="L254" s="104">
        <v>1232.8623109844957</v>
      </c>
      <c r="M254" s="104">
        <v>1225.3492505494746</v>
      </c>
      <c r="N254" s="104">
        <v>1181.5643620734554</v>
      </c>
      <c r="O254" s="104">
        <v>1219.8344393945172</v>
      </c>
      <c r="P254" s="104">
        <v>1242.9141662170789</v>
      </c>
      <c r="Q254" s="104">
        <v>1261.0458252288731</v>
      </c>
      <c r="R254" s="104">
        <v>1314.9256982628708</v>
      </c>
      <c r="S254" s="104">
        <v>1319.8627541818194</v>
      </c>
      <c r="T254" s="104">
        <v>1278.0185123820083</v>
      </c>
      <c r="U254" s="104">
        <v>1292.0655839019996</v>
      </c>
      <c r="V254" s="104">
        <v>1304.1651494613229</v>
      </c>
      <c r="W254" s="104">
        <v>1399.3665705582503</v>
      </c>
      <c r="X254" s="104">
        <v>1452.9637947587489</v>
      </c>
      <c r="Y254" s="104">
        <v>1428.9301610248824</v>
      </c>
      <c r="DA254" s="132" t="s">
        <v>2502</v>
      </c>
    </row>
    <row r="255" spans="1:105" ht="12" customHeight="1" x14ac:dyDescent="0.25">
      <c r="A255" s="108" t="s">
        <v>53</v>
      </c>
      <c r="B255" s="98">
        <v>210.01670848485978</v>
      </c>
      <c r="C255" s="98">
        <v>205.33560041043287</v>
      </c>
      <c r="D255" s="98">
        <v>216.33580528738713</v>
      </c>
      <c r="E255" s="98">
        <v>208.32026079597458</v>
      </c>
      <c r="F255" s="98">
        <v>220.34167148215212</v>
      </c>
      <c r="G255" s="98">
        <v>240.70754643450684</v>
      </c>
      <c r="H255" s="98">
        <v>224.02309137122404</v>
      </c>
      <c r="I255" s="98">
        <v>226.90018785617445</v>
      </c>
      <c r="J255" s="98">
        <v>238.29462240551624</v>
      </c>
      <c r="K255" s="98">
        <v>258.47979854273046</v>
      </c>
      <c r="L255" s="98">
        <v>254.45072201509731</v>
      </c>
      <c r="M255" s="98">
        <v>247.38176420188989</v>
      </c>
      <c r="N255" s="98">
        <v>198.97254854319851</v>
      </c>
      <c r="O255" s="98">
        <v>224.34114943665847</v>
      </c>
      <c r="P255" s="98">
        <v>224.44960510911176</v>
      </c>
      <c r="Q255" s="98">
        <v>217.95454857676739</v>
      </c>
      <c r="R255" s="98">
        <v>255.46080716991594</v>
      </c>
      <c r="S255" s="98">
        <v>257.61629816516808</v>
      </c>
      <c r="T255" s="98">
        <v>229.44542051393231</v>
      </c>
      <c r="U255" s="98">
        <v>211.14954625990885</v>
      </c>
      <c r="V255" s="98">
        <v>200.55637719983429</v>
      </c>
      <c r="W255" s="98">
        <v>263.31684455685649</v>
      </c>
      <c r="X255" s="98">
        <v>277.15393407976535</v>
      </c>
      <c r="Y255" s="98">
        <v>223.23893025396205</v>
      </c>
      <c r="DA255" s="63" t="s">
        <v>2503</v>
      </c>
    </row>
    <row r="256" spans="1:105" ht="12" customHeight="1" x14ac:dyDescent="0.25">
      <c r="A256" s="108" t="s">
        <v>52</v>
      </c>
      <c r="B256" s="98">
        <v>835.24607129484355</v>
      </c>
      <c r="C256" s="98">
        <v>827.18149868884177</v>
      </c>
      <c r="D256" s="98">
        <v>845.38767481465288</v>
      </c>
      <c r="E256" s="98">
        <v>850.51741040641298</v>
      </c>
      <c r="F256" s="98">
        <v>875.84435812117556</v>
      </c>
      <c r="G256" s="98">
        <v>817.92770751165244</v>
      </c>
      <c r="H256" s="98">
        <v>871.0516413058732</v>
      </c>
      <c r="I256" s="98">
        <v>869.66884281655166</v>
      </c>
      <c r="J256" s="98">
        <v>934.36986980925144</v>
      </c>
      <c r="K256" s="98">
        <v>1002.7573919304044</v>
      </c>
      <c r="L256" s="98">
        <v>978.41158896939851</v>
      </c>
      <c r="M256" s="98">
        <v>977.9674863475849</v>
      </c>
      <c r="N256" s="98">
        <v>982.5918135302569</v>
      </c>
      <c r="O256" s="98">
        <v>995.49328995785856</v>
      </c>
      <c r="P256" s="98">
        <v>1018.4645611079671</v>
      </c>
      <c r="Q256" s="98">
        <v>1043.0912766521058</v>
      </c>
      <c r="R256" s="98">
        <v>1059.464891092955</v>
      </c>
      <c r="S256" s="98">
        <v>1062.2464560166513</v>
      </c>
      <c r="T256" s="98">
        <v>1048.5730918680761</v>
      </c>
      <c r="U256" s="98">
        <v>1080.9160376420907</v>
      </c>
      <c r="V256" s="98">
        <v>1103.6087722614886</v>
      </c>
      <c r="W256" s="98">
        <v>1136.0497260013935</v>
      </c>
      <c r="X256" s="98">
        <v>1175.8098606789838</v>
      </c>
      <c r="Y256" s="98">
        <v>1205.6912307709204</v>
      </c>
      <c r="DA256" s="63" t="s">
        <v>2504</v>
      </c>
    </row>
    <row r="257" spans="1:105" ht="12" customHeight="1" x14ac:dyDescent="0.25">
      <c r="A257" s="121" t="s">
        <v>54</v>
      </c>
      <c r="B257" s="122">
        <v>483.54368070185507</v>
      </c>
      <c r="C257" s="122">
        <v>471.59388520627351</v>
      </c>
      <c r="D257" s="122">
        <v>531.60503472155244</v>
      </c>
      <c r="E257" s="122">
        <v>511.81878748627452</v>
      </c>
      <c r="F257" s="122">
        <v>552.49280613972894</v>
      </c>
      <c r="G257" s="122">
        <v>537.96171322997941</v>
      </c>
      <c r="H257" s="122">
        <v>553.97652460593042</v>
      </c>
      <c r="I257" s="122">
        <v>545.96887971629531</v>
      </c>
      <c r="J257" s="122">
        <v>533.00016638458044</v>
      </c>
      <c r="K257" s="122">
        <v>555.98701625104195</v>
      </c>
      <c r="L257" s="122">
        <v>536.79967466884079</v>
      </c>
      <c r="M257" s="122">
        <v>499.84648784224709</v>
      </c>
      <c r="N257" s="122">
        <v>507.77176447082155</v>
      </c>
      <c r="O257" s="122">
        <v>557.9979760276733</v>
      </c>
      <c r="P257" s="122">
        <v>564.5066904056639</v>
      </c>
      <c r="Q257" s="122">
        <v>560.90103193965831</v>
      </c>
      <c r="R257" s="122">
        <v>585.02572094235677</v>
      </c>
      <c r="S257" s="122">
        <v>584.02624539064948</v>
      </c>
      <c r="T257" s="122">
        <v>590.37244208473953</v>
      </c>
      <c r="U257" s="122">
        <v>622.68057373826514</v>
      </c>
      <c r="V257" s="122">
        <v>724.77139526748022</v>
      </c>
      <c r="W257" s="122">
        <v>726.97600065498716</v>
      </c>
      <c r="X257" s="122">
        <v>668.98248854652104</v>
      </c>
      <c r="Y257" s="122">
        <v>574.7399897144652</v>
      </c>
      <c r="DA257" s="130" t="s">
        <v>2505</v>
      </c>
    </row>
    <row r="258" spans="1:105" ht="12" customHeight="1" x14ac:dyDescent="0.25">
      <c r="A258" s="97" t="s">
        <v>202</v>
      </c>
      <c r="B258" s="98">
        <v>488.1541496877735</v>
      </c>
      <c r="C258" s="98">
        <v>477.82674240528621</v>
      </c>
      <c r="D258" s="98">
        <v>530.48609681171376</v>
      </c>
      <c r="E258" s="98">
        <v>495.54435662583757</v>
      </c>
      <c r="F258" s="98">
        <v>544.56382159620682</v>
      </c>
      <c r="G258" s="98">
        <v>517.9350620715602</v>
      </c>
      <c r="H258" s="98">
        <v>526.48665772297807</v>
      </c>
      <c r="I258" s="98">
        <v>603.64608959933855</v>
      </c>
      <c r="J258" s="98">
        <v>522.7371590534251</v>
      </c>
      <c r="K258" s="98">
        <v>518.7082596255525</v>
      </c>
      <c r="L258" s="98">
        <v>527.31828495476418</v>
      </c>
      <c r="M258" s="98">
        <v>441.43476029615232</v>
      </c>
      <c r="N258" s="98">
        <v>528.3158914684717</v>
      </c>
      <c r="O258" s="98">
        <v>582.21804688769453</v>
      </c>
      <c r="P258" s="98">
        <v>573.7824745761385</v>
      </c>
      <c r="Q258" s="98">
        <v>566.28005624014418</v>
      </c>
      <c r="R258" s="98">
        <v>579.68208165860972</v>
      </c>
      <c r="S258" s="98">
        <v>582.41824105490628</v>
      </c>
      <c r="T258" s="98">
        <v>569.0614721416556</v>
      </c>
      <c r="U258" s="98">
        <v>634.5095043351962</v>
      </c>
      <c r="V258" s="98">
        <v>771.56941838284354</v>
      </c>
      <c r="W258" s="98">
        <v>863.07114884522946</v>
      </c>
      <c r="X258" s="98">
        <v>538.46042286012198</v>
      </c>
      <c r="Y258" s="98">
        <v>511.46258216900725</v>
      </c>
      <c r="DA258" s="63" t="s">
        <v>2506</v>
      </c>
    </row>
    <row r="259" spans="1:105" ht="12" customHeight="1" x14ac:dyDescent="0.25">
      <c r="A259" s="97" t="s">
        <v>50</v>
      </c>
      <c r="B259" s="98">
        <v>482.9578465554423</v>
      </c>
      <c r="C259" s="98">
        <v>485.63440636636227</v>
      </c>
      <c r="D259" s="98">
        <v>515.56210707406603</v>
      </c>
      <c r="E259" s="98">
        <v>497.7856118268823</v>
      </c>
      <c r="F259" s="98">
        <v>569.09810643711114</v>
      </c>
      <c r="G259" s="98">
        <v>528.33083769042923</v>
      </c>
      <c r="H259" s="98">
        <v>530.02604832863346</v>
      </c>
      <c r="I259" s="98">
        <v>550.85850180229602</v>
      </c>
      <c r="J259" s="98">
        <v>556.55598043082853</v>
      </c>
      <c r="K259" s="98">
        <v>491.3786665148175</v>
      </c>
      <c r="L259" s="98">
        <v>610.71974143223679</v>
      </c>
      <c r="M259" s="98">
        <v>571.7841303587594</v>
      </c>
      <c r="N259" s="98">
        <v>179.50159320032483</v>
      </c>
      <c r="O259" s="98">
        <v>651.93570247508092</v>
      </c>
      <c r="P259" s="98">
        <v>633.23505946457681</v>
      </c>
      <c r="Q259" s="98">
        <v>554.38161699827151</v>
      </c>
      <c r="R259" s="98">
        <v>520.4307179680294</v>
      </c>
      <c r="S259" s="98">
        <v>517.12508390616131</v>
      </c>
      <c r="T259" s="98">
        <v>622.80843077856991</v>
      </c>
      <c r="U259" s="98">
        <v>644.1418816917917</v>
      </c>
      <c r="V259" s="98">
        <v>738.28112800159033</v>
      </c>
      <c r="W259" s="98">
        <v>710.58937224397675</v>
      </c>
      <c r="X259" s="98">
        <v>665.07158780779059</v>
      </c>
      <c r="Y259" s="98">
        <v>594.1648759725955</v>
      </c>
      <c r="DA259" s="63" t="s">
        <v>2507</v>
      </c>
    </row>
    <row r="260" spans="1:105" ht="12" customHeight="1" x14ac:dyDescent="0.25">
      <c r="A260" s="109" t="s">
        <v>120</v>
      </c>
      <c r="B260" s="33">
        <v>482.52506202625415</v>
      </c>
      <c r="C260" s="33">
        <v>469.58709506293428</v>
      </c>
      <c r="D260" s="33">
        <v>532.50557644053902</v>
      </c>
      <c r="E260" s="33">
        <v>515.86876809054661</v>
      </c>
      <c r="F260" s="33">
        <v>553.52179043008266</v>
      </c>
      <c r="G260" s="33">
        <v>542.41195398513787</v>
      </c>
      <c r="H260" s="33">
        <v>560.53008622007371</v>
      </c>
      <c r="I260" s="33">
        <v>533.80730609317402</v>
      </c>
      <c r="J260" s="33">
        <v>534.12186435791045</v>
      </c>
      <c r="K260" s="33">
        <v>566.25813767287502</v>
      </c>
      <c r="L260" s="33">
        <v>535.53086712312813</v>
      </c>
      <c r="M260" s="33">
        <v>508.39510936688282</v>
      </c>
      <c r="N260" s="33">
        <v>520.09047926528956</v>
      </c>
      <c r="O260" s="33">
        <v>545.13378635324352</v>
      </c>
      <c r="P260" s="33">
        <v>556.30073822048848</v>
      </c>
      <c r="Q260" s="33">
        <v>559.72717088611751</v>
      </c>
      <c r="R260" s="33">
        <v>593.38047989951326</v>
      </c>
      <c r="S260" s="33">
        <v>593.06104721991198</v>
      </c>
      <c r="T260" s="33">
        <v>593.04138537943686</v>
      </c>
      <c r="U260" s="33">
        <v>612.24778763215875</v>
      </c>
      <c r="V260" s="33">
        <v>697.93588693833271</v>
      </c>
      <c r="W260" s="33">
        <v>675.39826480989279</v>
      </c>
      <c r="X260" s="33">
        <v>700.24896032748143</v>
      </c>
      <c r="Y260" s="33">
        <v>577.76736538424655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9.8431135357316872</v>
      </c>
      <c r="C262" s="117">
        <f t="shared" si="122"/>
        <v>9.7729413953699016</v>
      </c>
      <c r="D262" s="117">
        <f t="shared" si="122"/>
        <v>10.152395494509628</v>
      </c>
      <c r="E262" s="117">
        <f t="shared" si="122"/>
        <v>9.8550011327022045</v>
      </c>
      <c r="F262" s="117">
        <f t="shared" si="122"/>
        <v>10.438493023297148</v>
      </c>
      <c r="G262" s="117">
        <f t="shared" si="122"/>
        <v>9.6546429464080994</v>
      </c>
      <c r="H262" s="117">
        <f t="shared" si="122"/>
        <v>9.5748784896419359</v>
      </c>
      <c r="I262" s="117">
        <f t="shared" si="122"/>
        <v>9.5613784151528041</v>
      </c>
      <c r="J262" s="117">
        <f t="shared" si="122"/>
        <v>9.8014467905554916</v>
      </c>
      <c r="K262" s="117">
        <f t="shared" si="122"/>
        <v>8.8938645942440342</v>
      </c>
      <c r="L262" s="117">
        <f t="shared" si="122"/>
        <v>10.151380402858635</v>
      </c>
      <c r="M262" s="117">
        <f t="shared" si="122"/>
        <v>9.6079438287752144</v>
      </c>
      <c r="N262" s="117">
        <f t="shared" si="122"/>
        <v>4.0539520390496495</v>
      </c>
      <c r="O262" s="117">
        <f t="shared" si="122"/>
        <v>14.634950327691529</v>
      </c>
      <c r="P262" s="117">
        <f t="shared" si="122"/>
        <v>15.771799981076336</v>
      </c>
      <c r="Q262" s="117">
        <f t="shared" si="122"/>
        <v>15.715587794294256</v>
      </c>
      <c r="R262" s="117">
        <f t="shared" ref="R262:V262" si="123">R263+R266+R268+R281</f>
        <v>16.004700398045106</v>
      </c>
      <c r="S262" s="117">
        <f t="shared" si="123"/>
        <v>18.799138860948812</v>
      </c>
      <c r="T262" s="117">
        <f t="shared" si="123"/>
        <v>28.581385310234847</v>
      </c>
      <c r="U262" s="117">
        <f t="shared" si="123"/>
        <v>33.830176140622669</v>
      </c>
      <c r="V262" s="117">
        <f t="shared" si="123"/>
        <v>42.939215761447976</v>
      </c>
      <c r="W262" s="117">
        <f t="shared" ref="W262:Y262" si="124">W263+W266+W268+W281</f>
        <v>44.408349680062891</v>
      </c>
      <c r="X262" s="117">
        <f t="shared" si="124"/>
        <v>44.719946393237443</v>
      </c>
      <c r="Y262" s="117">
        <f t="shared" si="124"/>
        <v>41.902646407889605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3.1501139758956946</v>
      </c>
      <c r="C268" s="122">
        <v>3.2677337465467686</v>
      </c>
      <c r="D268" s="122">
        <v>3.6015125274986723</v>
      </c>
      <c r="E268" s="122">
        <v>3.8126680530021786</v>
      </c>
      <c r="F268" s="122">
        <v>3.8530563468205514</v>
      </c>
      <c r="G268" s="122">
        <v>3.5959785546119498</v>
      </c>
      <c r="H268" s="122">
        <v>3.2660930080594683</v>
      </c>
      <c r="I268" s="122">
        <v>2.6518386316850804</v>
      </c>
      <c r="J268" s="122">
        <v>2.5473722721706942</v>
      </c>
      <c r="K268" s="122">
        <v>2.3551893944399525</v>
      </c>
      <c r="L268" s="122">
        <v>1.9674077476213307</v>
      </c>
      <c r="M268" s="122">
        <v>1.4889695183749956</v>
      </c>
      <c r="N268" s="122">
        <v>1.2506936061296079</v>
      </c>
      <c r="O268" s="122">
        <v>2.0346153000263381</v>
      </c>
      <c r="P268" s="122">
        <v>2.0987447175168685</v>
      </c>
      <c r="Q268" s="122">
        <v>1.9942841051665821</v>
      </c>
      <c r="R268" s="122">
        <v>1.8914053432774476</v>
      </c>
      <c r="S268" s="122">
        <v>1.9631252808795925</v>
      </c>
      <c r="T268" s="122">
        <v>1.9897056007104379</v>
      </c>
      <c r="U268" s="122">
        <v>2.1430274619831167</v>
      </c>
      <c r="V268" s="122">
        <v>2.264609414560979</v>
      </c>
      <c r="W268" s="122">
        <v>2.2240243244980298</v>
      </c>
      <c r="X268" s="122">
        <v>2.207448889044028</v>
      </c>
      <c r="Y268" s="122">
        <v>2.0881815871483504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448.61395968054404</v>
      </c>
      <c r="C273" s="101">
        <v>444.25950656273022</v>
      </c>
      <c r="D273" s="101">
        <v>463.24897838043114</v>
      </c>
      <c r="E273" s="101">
        <v>462.94415075029286</v>
      </c>
      <c r="F273" s="101">
        <v>469.01318369241</v>
      </c>
      <c r="G273" s="101">
        <v>459.11563099835115</v>
      </c>
      <c r="H273" s="101">
        <v>468.08021980928993</v>
      </c>
      <c r="I273" s="101">
        <v>446.75258029800818</v>
      </c>
      <c r="J273" s="101">
        <v>484.30933850228178</v>
      </c>
      <c r="K273" s="101">
        <v>515.06737723839808</v>
      </c>
      <c r="L273" s="101">
        <v>485.05317261593223</v>
      </c>
      <c r="M273" s="101">
        <v>401.63896764056176</v>
      </c>
      <c r="N273" s="101">
        <v>353.95693641052105</v>
      </c>
      <c r="O273" s="101">
        <v>524.78864821057834</v>
      </c>
      <c r="P273" s="101">
        <v>508.06562945135124</v>
      </c>
      <c r="Q273" s="101">
        <v>474.97479589312502</v>
      </c>
      <c r="R273" s="101">
        <v>458.96622686050705</v>
      </c>
      <c r="S273" s="101">
        <v>462.56972440115806</v>
      </c>
      <c r="T273" s="101">
        <v>442.09687327638073</v>
      </c>
      <c r="U273" s="101">
        <v>429.44323883595177</v>
      </c>
      <c r="V273" s="101">
        <v>430.65813389578909</v>
      </c>
      <c r="W273" s="101">
        <v>432.98778593991267</v>
      </c>
      <c r="X273" s="101">
        <v>446.47486314736568</v>
      </c>
      <c r="Y273" s="101">
        <v>447.27347427092417</v>
      </c>
      <c r="DA273" s="131" t="s">
        <v>2665</v>
      </c>
    </row>
    <row r="274" spans="1:105" ht="12" customHeight="1" x14ac:dyDescent="0.25">
      <c r="A274" s="107" t="s">
        <v>123</v>
      </c>
      <c r="B274" s="104">
        <v>89.827323341856669</v>
      </c>
      <c r="C274" s="104">
        <v>88.153098930417059</v>
      </c>
      <c r="D274" s="104">
        <v>94.481020983382919</v>
      </c>
      <c r="E274" s="104">
        <v>91.453249261058161</v>
      </c>
      <c r="F274" s="104">
        <v>94.787628217417421</v>
      </c>
      <c r="G274" s="104">
        <v>105.23450386919873</v>
      </c>
      <c r="H274" s="104">
        <v>96.107825708481599</v>
      </c>
      <c r="I274" s="104">
        <v>91.545247467192553</v>
      </c>
      <c r="J274" s="104">
        <v>97.35094909810158</v>
      </c>
      <c r="K274" s="104">
        <v>104.16132342163004</v>
      </c>
      <c r="L274" s="104">
        <v>97.434506095925087</v>
      </c>
      <c r="M274" s="104">
        <v>66.883147518263982</v>
      </c>
      <c r="N274" s="104">
        <v>3.5649592544483224</v>
      </c>
      <c r="O274" s="104">
        <v>96.972716689300839</v>
      </c>
      <c r="P274" s="104">
        <v>91.307559745944275</v>
      </c>
      <c r="Q274" s="104">
        <v>79.766612578973252</v>
      </c>
      <c r="R274" s="104">
        <v>86.684823902045935</v>
      </c>
      <c r="S274" s="104">
        <v>88.329068022521298</v>
      </c>
      <c r="T274" s="104">
        <v>77.729750171193274</v>
      </c>
      <c r="U274" s="104">
        <v>69.371296869725612</v>
      </c>
      <c r="V274" s="104">
        <v>65.509270601783797</v>
      </c>
      <c r="W274" s="104">
        <v>79.405729794566213</v>
      </c>
      <c r="X274" s="104">
        <v>83.301058329602782</v>
      </c>
      <c r="Y274" s="104">
        <v>70.36353513062555</v>
      </c>
      <c r="DA274" s="132" t="s">
        <v>2666</v>
      </c>
    </row>
    <row r="275" spans="1:105" ht="12" customHeight="1" x14ac:dyDescent="0.25">
      <c r="A275" s="108" t="s">
        <v>50</v>
      </c>
      <c r="B275" s="98">
        <v>89.827323341856669</v>
      </c>
      <c r="C275" s="98">
        <v>88.153098930417059</v>
      </c>
      <c r="D275" s="98">
        <v>94.481020983382919</v>
      </c>
      <c r="E275" s="98">
        <v>91.453249261058161</v>
      </c>
      <c r="F275" s="98">
        <v>94.787628217417421</v>
      </c>
      <c r="G275" s="98">
        <v>105.23450386919873</v>
      </c>
      <c r="H275" s="98">
        <v>96.107825708481599</v>
      </c>
      <c r="I275" s="98">
        <v>91.545247467192553</v>
      </c>
      <c r="J275" s="98">
        <v>97.35094909810158</v>
      </c>
      <c r="K275" s="98">
        <v>104.16132342163004</v>
      </c>
      <c r="L275" s="98">
        <v>97.434506095925087</v>
      </c>
      <c r="M275" s="98">
        <v>66.883147518263982</v>
      </c>
      <c r="N275" s="98">
        <v>3.5649592544483224</v>
      </c>
      <c r="O275" s="98">
        <v>96.972716689300839</v>
      </c>
      <c r="P275" s="98">
        <v>91.307559745944275</v>
      </c>
      <c r="Q275" s="98">
        <v>79.766612578973252</v>
      </c>
      <c r="R275" s="98">
        <v>86.684823902045935</v>
      </c>
      <c r="S275" s="98">
        <v>88.329068022521298</v>
      </c>
      <c r="T275" s="98">
        <v>77.729750171193274</v>
      </c>
      <c r="U275" s="98">
        <v>69.371296869725612</v>
      </c>
      <c r="V275" s="98">
        <v>65.509270601783797</v>
      </c>
      <c r="W275" s="98">
        <v>79.405729794566213</v>
      </c>
      <c r="X275" s="98">
        <v>83.301058329602782</v>
      </c>
      <c r="Y275" s="98">
        <v>70.36353513062555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6.6929995598359922</v>
      </c>
      <c r="C281" s="122">
        <v>6.5052076488231325</v>
      </c>
      <c r="D281" s="122">
        <v>6.5508829670109563</v>
      </c>
      <c r="E281" s="122">
        <v>6.0423330797000254</v>
      </c>
      <c r="F281" s="122">
        <v>6.585436676476597</v>
      </c>
      <c r="G281" s="122">
        <v>6.0586643917961496</v>
      </c>
      <c r="H281" s="122">
        <v>6.3087854815824675</v>
      </c>
      <c r="I281" s="122">
        <v>6.9095397834677241</v>
      </c>
      <c r="J281" s="122">
        <v>7.2540745183847974</v>
      </c>
      <c r="K281" s="122">
        <v>6.5386751998040822</v>
      </c>
      <c r="L281" s="122">
        <v>8.1839726552373051</v>
      </c>
      <c r="M281" s="122">
        <v>8.118974310400219</v>
      </c>
      <c r="N281" s="122">
        <v>2.8032584329200412</v>
      </c>
      <c r="O281" s="122">
        <v>12.60033502766519</v>
      </c>
      <c r="P281" s="122">
        <v>13.673055263559467</v>
      </c>
      <c r="Q281" s="122">
        <v>13.721303689127675</v>
      </c>
      <c r="R281" s="122">
        <v>14.11329505476766</v>
      </c>
      <c r="S281" s="122">
        <v>16.836013580069221</v>
      </c>
      <c r="T281" s="122">
        <v>26.59167970952441</v>
      </c>
      <c r="U281" s="122">
        <v>31.687148678639549</v>
      </c>
      <c r="V281" s="122">
        <v>40.674606346886996</v>
      </c>
      <c r="W281" s="122">
        <v>42.184325355564859</v>
      </c>
      <c r="X281" s="122">
        <v>42.512497504193412</v>
      </c>
      <c r="Y281" s="122">
        <v>39.814464820741257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189.6019943103982</v>
      </c>
      <c r="C283" s="98">
        <v>190.44501574516724</v>
      </c>
      <c r="D283" s="98">
        <v>202.00292352975029</v>
      </c>
      <c r="E283" s="98">
        <v>194.75728245472968</v>
      </c>
      <c r="F283" s="98">
        <v>222.12581031520241</v>
      </c>
      <c r="G283" s="98">
        <v>205.53490130694607</v>
      </c>
      <c r="H283" s="98">
        <v>205.44505373886918</v>
      </c>
      <c r="I283" s="98">
        <v>213.15882124997248</v>
      </c>
      <c r="J283" s="98">
        <v>215.25905534906309</v>
      </c>
      <c r="K283" s="98">
        <v>189.92651380223509</v>
      </c>
      <c r="L283" s="98">
        <v>235.87383102094142</v>
      </c>
      <c r="M283" s="98">
        <v>220.59501099165004</v>
      </c>
      <c r="N283" s="98">
        <v>69.186863699590674</v>
      </c>
      <c r="O283" s="98">
        <v>251.09519141595604</v>
      </c>
      <c r="P283" s="98">
        <v>243.78955762566486</v>
      </c>
      <c r="Q283" s="98">
        <v>213.2478406389325</v>
      </c>
      <c r="R283" s="98">
        <v>199.83922009339204</v>
      </c>
      <c r="S283" s="98">
        <v>197.67641244843986</v>
      </c>
      <c r="T283" s="98">
        <v>236.2539527668655</v>
      </c>
      <c r="U283" s="98">
        <v>242.97310113229204</v>
      </c>
      <c r="V283" s="98">
        <v>276.79366057778634</v>
      </c>
      <c r="W283" s="98">
        <v>264.85058618876502</v>
      </c>
      <c r="X283" s="98">
        <v>246.76251275615255</v>
      </c>
      <c r="Y283" s="98">
        <v>219.56772600665795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147.37029667987798</v>
      </c>
      <c r="C286" s="118">
        <f t="shared" si="129"/>
        <v>151.16371327380671</v>
      </c>
      <c r="D286" s="118">
        <f t="shared" si="129"/>
        <v>159.8883345836463</v>
      </c>
      <c r="E286" s="118">
        <f t="shared" si="129"/>
        <v>168.40502180986107</v>
      </c>
      <c r="F286" s="118">
        <f t="shared" si="129"/>
        <v>168.69330114717329</v>
      </c>
      <c r="G286" s="118">
        <f t="shared" si="129"/>
        <v>164.50557333558956</v>
      </c>
      <c r="H286" s="118">
        <f t="shared" si="129"/>
        <v>158.83318492650707</v>
      </c>
      <c r="I286" s="118">
        <f t="shared" si="129"/>
        <v>168.24297364518281</v>
      </c>
      <c r="J286" s="118">
        <f t="shared" si="129"/>
        <v>142.83846407699806</v>
      </c>
      <c r="K286" s="118">
        <f t="shared" si="129"/>
        <v>126.42729109720314</v>
      </c>
      <c r="L286" s="118">
        <f t="shared" si="129"/>
        <v>119.94074188283656</v>
      </c>
      <c r="M286" s="118">
        <f t="shared" si="129"/>
        <v>129.19433022553537</v>
      </c>
      <c r="N286" s="118">
        <f t="shared" si="129"/>
        <v>137.51511460049267</v>
      </c>
      <c r="O286" s="118">
        <f t="shared" si="129"/>
        <v>117.02854409122595</v>
      </c>
      <c r="P286" s="118">
        <f t="shared" si="129"/>
        <v>112.63625997890796</v>
      </c>
      <c r="Q286" s="118">
        <f t="shared" si="129"/>
        <v>115.91569361503196</v>
      </c>
      <c r="R286" s="118">
        <f t="shared" ref="R286:V286" si="130">R287+R290+R292+R305</f>
        <v>104.6846610928786</v>
      </c>
      <c r="S286" s="118">
        <f t="shared" si="130"/>
        <v>104.54389434880076</v>
      </c>
      <c r="T286" s="118">
        <f t="shared" si="130"/>
        <v>98.017865388344418</v>
      </c>
      <c r="U286" s="118">
        <f t="shared" si="130"/>
        <v>97.504753917294323</v>
      </c>
      <c r="V286" s="118">
        <f t="shared" si="130"/>
        <v>93.644716774084472</v>
      </c>
      <c r="W286" s="118">
        <f t="shared" ref="W286:Y286" si="131">W287+W290+W292+W305</f>
        <v>96.175575011414509</v>
      </c>
      <c r="X286" s="118">
        <f t="shared" si="131"/>
        <v>95.556539460754308</v>
      </c>
      <c r="Y286" s="118">
        <f t="shared" si="131"/>
        <v>92.540026487042851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119.75441453165878</v>
      </c>
      <c r="C287" s="123">
        <f t="shared" si="132"/>
        <v>123.33224982984301</v>
      </c>
      <c r="D287" s="123">
        <f t="shared" si="132"/>
        <v>131.09029215432028</v>
      </c>
      <c r="E287" s="123">
        <f t="shared" si="132"/>
        <v>139.21610331695646</v>
      </c>
      <c r="F287" s="123">
        <f t="shared" si="132"/>
        <v>140.0434788614829</v>
      </c>
      <c r="G287" s="123">
        <f t="shared" si="132"/>
        <v>136.71319057536834</v>
      </c>
      <c r="H287" s="123">
        <f t="shared" si="132"/>
        <v>130.19997951221129</v>
      </c>
      <c r="I287" s="123">
        <f t="shared" si="132"/>
        <v>138.9907947754017</v>
      </c>
      <c r="J287" s="123">
        <f t="shared" si="132"/>
        <v>112.87541920824805</v>
      </c>
      <c r="K287" s="123">
        <f t="shared" si="132"/>
        <v>96.313348395988925</v>
      </c>
      <c r="L287" s="123">
        <f t="shared" si="132"/>
        <v>89.760464193752398</v>
      </c>
      <c r="M287" s="123">
        <f t="shared" si="132"/>
        <v>100.2082276276942</v>
      </c>
      <c r="N287" s="123">
        <f t="shared" si="132"/>
        <v>106.7610203844762</v>
      </c>
      <c r="O287" s="123">
        <f t="shared" si="132"/>
        <v>87.186431583219033</v>
      </c>
      <c r="P287" s="123">
        <f t="shared" si="132"/>
        <v>83.497236729279976</v>
      </c>
      <c r="Q287" s="123">
        <f t="shared" si="132"/>
        <v>86.299159785121148</v>
      </c>
      <c r="R287" s="123">
        <f t="shared" ref="R287:V287" si="133">SUM(R288:R289)</f>
        <v>73.504741482059643</v>
      </c>
      <c r="S287" s="123">
        <f t="shared" si="133"/>
        <v>73.452230857023252</v>
      </c>
      <c r="T287" s="123">
        <f t="shared" si="133"/>
        <v>69.421195046834839</v>
      </c>
      <c r="U287" s="123">
        <f t="shared" si="133"/>
        <v>67.135920915354987</v>
      </c>
      <c r="V287" s="123">
        <f t="shared" si="133"/>
        <v>62.791248756307716</v>
      </c>
      <c r="W287" s="123">
        <f t="shared" ref="W287:Y287" si="134">SUM(W288:W289)</f>
        <v>64.991311445676203</v>
      </c>
      <c r="X287" s="123">
        <f t="shared" si="134"/>
        <v>66.010814520644871</v>
      </c>
      <c r="Y287" s="123">
        <f t="shared" si="134"/>
        <v>64.251263425614184</v>
      </c>
      <c r="DA287" s="130" t="s">
        <v>2823</v>
      </c>
    </row>
    <row r="288" spans="1:105" ht="12" customHeight="1" x14ac:dyDescent="0.25">
      <c r="A288" s="97" t="s">
        <v>199</v>
      </c>
      <c r="B288" s="99">
        <v>119.27839878213514</v>
      </c>
      <c r="C288" s="99">
        <v>122.85725601699217</v>
      </c>
      <c r="D288" s="99">
        <v>130.56775803034637</v>
      </c>
      <c r="E288" s="99">
        <v>138.68885315100457</v>
      </c>
      <c r="F288" s="99">
        <v>139.46619387086471</v>
      </c>
      <c r="G288" s="99">
        <v>136.13997444176206</v>
      </c>
      <c r="H288" s="99">
        <v>129.64780392875187</v>
      </c>
      <c r="I288" s="99">
        <v>138.41474040549781</v>
      </c>
      <c r="J288" s="99">
        <v>112.39140984563318</v>
      </c>
      <c r="K288" s="99">
        <v>95.864181020124235</v>
      </c>
      <c r="L288" s="99">
        <v>89.346945348252461</v>
      </c>
      <c r="M288" s="99">
        <v>99.724615978224833</v>
      </c>
      <c r="N288" s="99">
        <v>106.28380137980511</v>
      </c>
      <c r="O288" s="99">
        <v>86.747419706170007</v>
      </c>
      <c r="P288" s="99">
        <v>83.063421833471395</v>
      </c>
      <c r="Q288" s="99">
        <v>85.873546223073674</v>
      </c>
      <c r="R288" s="99">
        <v>73.14182428255522</v>
      </c>
      <c r="S288" s="99">
        <v>73.088157958541672</v>
      </c>
      <c r="T288" s="99">
        <v>69.075106256168993</v>
      </c>
      <c r="U288" s="99">
        <v>66.799761662591806</v>
      </c>
      <c r="V288" s="99">
        <v>62.473635856967057</v>
      </c>
      <c r="W288" s="99">
        <v>64.656822169867141</v>
      </c>
      <c r="X288" s="99">
        <v>65.664412298133286</v>
      </c>
      <c r="Y288" s="99">
        <v>63.906352821604017</v>
      </c>
      <c r="DA288" s="63" t="s">
        <v>2824</v>
      </c>
    </row>
    <row r="289" spans="1:105" ht="12" customHeight="1" x14ac:dyDescent="0.25">
      <c r="A289" s="97" t="s">
        <v>53</v>
      </c>
      <c r="B289" s="99">
        <v>0.47601574952363729</v>
      </c>
      <c r="C289" s="99">
        <v>0.47499381285084219</v>
      </c>
      <c r="D289" s="99">
        <v>0.52253412397392418</v>
      </c>
      <c r="E289" s="99">
        <v>0.5272501659519051</v>
      </c>
      <c r="F289" s="99">
        <v>0.57728499061817795</v>
      </c>
      <c r="G289" s="99">
        <v>0.57321613360627011</v>
      </c>
      <c r="H289" s="99">
        <v>0.55217558345941853</v>
      </c>
      <c r="I289" s="99">
        <v>0.57605436990389691</v>
      </c>
      <c r="J289" s="99">
        <v>0.48400936261486732</v>
      </c>
      <c r="K289" s="99">
        <v>0.44916737586469491</v>
      </c>
      <c r="L289" s="99">
        <v>0.41351884549993217</v>
      </c>
      <c r="M289" s="99">
        <v>0.48361164946937202</v>
      </c>
      <c r="N289" s="99">
        <v>0.47721900467108352</v>
      </c>
      <c r="O289" s="99">
        <v>0.43901187704903277</v>
      </c>
      <c r="P289" s="99">
        <v>0.43381489580857824</v>
      </c>
      <c r="Q289" s="99">
        <v>0.42561356204747802</v>
      </c>
      <c r="R289" s="99">
        <v>0.3629171995044207</v>
      </c>
      <c r="S289" s="99">
        <v>0.36407289848157914</v>
      </c>
      <c r="T289" s="99">
        <v>0.34608879066584131</v>
      </c>
      <c r="U289" s="99">
        <v>0.33615925276318576</v>
      </c>
      <c r="V289" s="99">
        <v>0.31761289934066012</v>
      </c>
      <c r="W289" s="99">
        <v>0.33448927580906901</v>
      </c>
      <c r="X289" s="99">
        <v>0.3464022225115847</v>
      </c>
      <c r="Y289" s="99">
        <v>0.34491060401016344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2.4115740781918826</v>
      </c>
      <c r="C290" s="123">
        <f t="shared" si="135"/>
        <v>3.2052528785101324</v>
      </c>
      <c r="D290" s="123">
        <f t="shared" si="135"/>
        <v>2.75518362612195</v>
      </c>
      <c r="E290" s="123">
        <f t="shared" si="135"/>
        <v>3.772596138747732</v>
      </c>
      <c r="F290" s="123">
        <f t="shared" si="135"/>
        <v>2.0632933750839086</v>
      </c>
      <c r="G290" s="123">
        <f t="shared" si="135"/>
        <v>2.1216165824063311</v>
      </c>
      <c r="H290" s="123">
        <f t="shared" si="135"/>
        <v>2.5417947818548607</v>
      </c>
      <c r="I290" s="123">
        <f t="shared" si="135"/>
        <v>3.7466506043769465</v>
      </c>
      <c r="J290" s="123">
        <f t="shared" si="135"/>
        <v>4.0341425716293262</v>
      </c>
      <c r="K290" s="123">
        <f t="shared" si="135"/>
        <v>2.7904710242501318</v>
      </c>
      <c r="L290" s="123">
        <f t="shared" si="135"/>
        <v>3.802587606491004</v>
      </c>
      <c r="M290" s="123">
        <f t="shared" si="135"/>
        <v>3.5409101066687101</v>
      </c>
      <c r="N290" s="123">
        <f t="shared" si="135"/>
        <v>6.1388624989609601</v>
      </c>
      <c r="O290" s="123">
        <f t="shared" si="135"/>
        <v>3.859854282850403</v>
      </c>
      <c r="P290" s="123">
        <f t="shared" si="135"/>
        <v>3.0254019037437132</v>
      </c>
      <c r="Q290" s="123">
        <f t="shared" si="135"/>
        <v>3.7112051915380673</v>
      </c>
      <c r="R290" s="123">
        <f t="shared" si="135"/>
        <v>4.4141664439992008</v>
      </c>
      <c r="S290" s="123">
        <f t="shared" si="135"/>
        <v>4.6716165276959254</v>
      </c>
      <c r="T290" s="123">
        <f t="shared" si="135"/>
        <v>3.2693665507998411</v>
      </c>
      <c r="U290" s="123">
        <f t="shared" si="135"/>
        <v>4.6421199603343055</v>
      </c>
      <c r="V290" s="123">
        <f t="shared" si="135"/>
        <v>3.8262122630097983</v>
      </c>
      <c r="W290" s="123">
        <f t="shared" si="135"/>
        <v>3.4206877553301047</v>
      </c>
      <c r="X290" s="123">
        <f t="shared" si="135"/>
        <v>3.1354066846902593</v>
      </c>
      <c r="Y290" s="123">
        <f t="shared" si="135"/>
        <v>4.1766495890348834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2.4115740781918826</v>
      </c>
      <c r="C291" s="99">
        <f>RES_hhdet_fecs!C86</f>
        <v>3.2052528785101324</v>
      </c>
      <c r="D291" s="99">
        <f>RES_hhdet_fecs!D86</f>
        <v>2.75518362612195</v>
      </c>
      <c r="E291" s="99">
        <f>RES_hhdet_fecs!E86</f>
        <v>3.772596138747732</v>
      </c>
      <c r="F291" s="99">
        <f>RES_hhdet_fecs!F86</f>
        <v>2.0632933750839086</v>
      </c>
      <c r="G291" s="99">
        <f>RES_hhdet_fecs!G86</f>
        <v>2.1216165824063311</v>
      </c>
      <c r="H291" s="99">
        <f>RES_hhdet_fecs!H86</f>
        <v>2.5417947818548607</v>
      </c>
      <c r="I291" s="99">
        <f>RES_hhdet_fecs!I86</f>
        <v>3.7466506043769465</v>
      </c>
      <c r="J291" s="99">
        <f>RES_hhdet_fecs!J86</f>
        <v>4.0341425716293262</v>
      </c>
      <c r="K291" s="99">
        <f>RES_hhdet_fecs!K86</f>
        <v>2.7904710242501318</v>
      </c>
      <c r="L291" s="99">
        <f>RES_hhdet_fecs!L86</f>
        <v>3.802587606491004</v>
      </c>
      <c r="M291" s="99">
        <f>RES_hhdet_fecs!M86</f>
        <v>3.5409101066687101</v>
      </c>
      <c r="N291" s="99">
        <f>RES_hhdet_fecs!N86</f>
        <v>6.1388624989609601</v>
      </c>
      <c r="O291" s="99">
        <f>RES_hhdet_fecs!O86</f>
        <v>3.859854282850403</v>
      </c>
      <c r="P291" s="99">
        <f>RES_hhdet_fecs!P86</f>
        <v>3.0254019037437132</v>
      </c>
      <c r="Q291" s="99">
        <f>RES_hhdet_fecs!Q86</f>
        <v>3.7112051915380673</v>
      </c>
      <c r="R291" s="99">
        <f>RES_hhdet_fecs!R86</f>
        <v>4.4141664439992008</v>
      </c>
      <c r="S291" s="99">
        <f>RES_hhdet_fecs!S86</f>
        <v>4.6716165276959254</v>
      </c>
      <c r="T291" s="99">
        <f>RES_hhdet_fecs!T86</f>
        <v>3.2693665507998411</v>
      </c>
      <c r="U291" s="99">
        <f>RES_hhdet_fecs!U86</f>
        <v>4.6421199603343055</v>
      </c>
      <c r="V291" s="99">
        <f>RES_hhdet_fecs!V86</f>
        <v>3.8262122630097983</v>
      </c>
      <c r="W291" s="99">
        <f>RES_hhdet_fecs!W86</f>
        <v>3.4206877553301047</v>
      </c>
      <c r="X291" s="99">
        <f>RES_hhdet_fecs!X86</f>
        <v>3.1354066846902593</v>
      </c>
      <c r="Y291" s="99">
        <f>RES_hhdet_fecs!Y86</f>
        <v>4.1766495890348834</v>
      </c>
      <c r="DA291" s="63" t="s">
        <v>2827</v>
      </c>
    </row>
    <row r="292" spans="1:105" ht="12" customHeight="1" x14ac:dyDescent="0.25">
      <c r="A292" s="121" t="s">
        <v>55</v>
      </c>
      <c r="B292" s="123">
        <v>16.852951298190384</v>
      </c>
      <c r="C292" s="123">
        <v>16.520177293372182</v>
      </c>
      <c r="D292" s="123">
        <v>16.976831413980072</v>
      </c>
      <c r="E292" s="123">
        <v>16.758352303283459</v>
      </c>
      <c r="F292" s="123">
        <v>17.33122419267028</v>
      </c>
      <c r="G292" s="123">
        <v>16.74461437701688</v>
      </c>
      <c r="H292" s="123">
        <v>16.98485209965904</v>
      </c>
      <c r="I292" s="123">
        <v>16.517763823114141</v>
      </c>
      <c r="J292" s="123">
        <v>17.270628486428606</v>
      </c>
      <c r="K292" s="123">
        <v>18.407106330643387</v>
      </c>
      <c r="L292" s="123">
        <v>17.791415876560201</v>
      </c>
      <c r="M292" s="123">
        <v>17.55739129806912</v>
      </c>
      <c r="N292" s="123">
        <v>16.62905554599314</v>
      </c>
      <c r="O292" s="123">
        <v>17.133281979497795</v>
      </c>
      <c r="P292" s="123">
        <v>17.197905352914987</v>
      </c>
      <c r="Q292" s="123">
        <v>17.113660678327257</v>
      </c>
      <c r="R292" s="123">
        <v>17.708690170324207</v>
      </c>
      <c r="S292" s="123">
        <v>17.455503228921067</v>
      </c>
      <c r="T292" s="123">
        <v>16.304892512785386</v>
      </c>
      <c r="U292" s="123">
        <v>16.187034336949218</v>
      </c>
      <c r="V292" s="123">
        <v>16.022268408238421</v>
      </c>
      <c r="W292" s="123">
        <v>16.949898293503882</v>
      </c>
      <c r="X292" s="123">
        <v>17.214994995814539</v>
      </c>
      <c r="Y292" s="123">
        <v>16.465199822962695</v>
      </c>
      <c r="DA292" s="130" t="s">
        <v>2828</v>
      </c>
    </row>
    <row r="293" spans="1:105" ht="12" customHeight="1" x14ac:dyDescent="0.25">
      <c r="A293" s="97" t="s">
        <v>132</v>
      </c>
      <c r="B293" s="99">
        <v>29.339568961598118</v>
      </c>
      <c r="C293" s="99">
        <v>28.834690956080404</v>
      </c>
      <c r="D293" s="99">
        <v>29.04286114268729</v>
      </c>
      <c r="E293" s="99">
        <v>26.801067725516933</v>
      </c>
      <c r="F293" s="99">
        <v>27.940168359011</v>
      </c>
      <c r="G293" s="99">
        <v>25.074799257262814</v>
      </c>
      <c r="H293" s="99">
        <v>24.236239991709276</v>
      </c>
      <c r="I293" s="99">
        <v>27.007855483816467</v>
      </c>
      <c r="J293" s="99">
        <v>24.12062781392601</v>
      </c>
      <c r="K293" s="99">
        <v>23.989099972683686</v>
      </c>
      <c r="L293" s="99">
        <v>22.749910806857457</v>
      </c>
      <c r="M293" s="99">
        <v>18.638385721740864</v>
      </c>
      <c r="N293" s="99">
        <v>20.307527358794328</v>
      </c>
      <c r="O293" s="99">
        <v>21.638154855668873</v>
      </c>
      <c r="P293" s="99">
        <v>16.043082001699222</v>
      </c>
      <c r="Q293" s="99">
        <v>17.6345653526535</v>
      </c>
      <c r="R293" s="99">
        <v>20.075008232562709</v>
      </c>
      <c r="S293" s="99">
        <v>21.031243376849996</v>
      </c>
      <c r="T293" s="99">
        <v>17.28733857069442</v>
      </c>
      <c r="U293" s="99">
        <v>19.54377343657162</v>
      </c>
      <c r="V293" s="99">
        <v>19.720451229773506</v>
      </c>
      <c r="W293" s="99">
        <v>19.543479179380682</v>
      </c>
      <c r="X293" s="99">
        <v>19.834414640049555</v>
      </c>
      <c r="Y293" s="99">
        <v>20.163537396973929</v>
      </c>
      <c r="DA293" s="63" t="s">
        <v>2829</v>
      </c>
    </row>
    <row r="294" spans="1:105" ht="12" customHeight="1" x14ac:dyDescent="0.25">
      <c r="A294" s="97" t="s">
        <v>131</v>
      </c>
      <c r="B294" s="99">
        <v>15.858080216757568</v>
      </c>
      <c r="C294" s="99">
        <v>15.663370320932753</v>
      </c>
      <c r="D294" s="99">
        <v>16.071431008205796</v>
      </c>
      <c r="E294" s="99">
        <v>14.889764118915631</v>
      </c>
      <c r="F294" s="99">
        <v>15.950253075715887</v>
      </c>
      <c r="G294" s="99">
        <v>15.141742843807856</v>
      </c>
      <c r="H294" s="99">
        <v>14.654019789146773</v>
      </c>
      <c r="I294" s="99">
        <v>16.636535385845718</v>
      </c>
      <c r="J294" s="99">
        <v>15.256447569266818</v>
      </c>
      <c r="K294" s="99">
        <v>15.581391163624822</v>
      </c>
      <c r="L294" s="99">
        <v>15.288030466695549</v>
      </c>
      <c r="M294" s="99">
        <v>13.008093608790613</v>
      </c>
      <c r="N294" s="99">
        <v>14.43340742349881</v>
      </c>
      <c r="O294" s="99">
        <v>15.940928164369224</v>
      </c>
      <c r="P294" s="99">
        <v>11.845534883447057</v>
      </c>
      <c r="Q294" s="99">
        <v>13.13556088155465</v>
      </c>
      <c r="R294" s="99">
        <v>15.28043240941844</v>
      </c>
      <c r="S294" s="99">
        <v>16.223777415973757</v>
      </c>
      <c r="T294" s="99">
        <v>13.361270553333167</v>
      </c>
      <c r="U294" s="99">
        <v>15.207760420262529</v>
      </c>
      <c r="V294" s="99">
        <v>15.442621803133447</v>
      </c>
      <c r="W294" s="99">
        <v>15.585734960601492</v>
      </c>
      <c r="X294" s="99">
        <v>15.912000968016313</v>
      </c>
      <c r="Y294" s="99">
        <v>16.12644910390857</v>
      </c>
      <c r="DA294" s="63" t="s">
        <v>2830</v>
      </c>
    </row>
    <row r="295" spans="1:105" ht="12" customHeight="1" x14ac:dyDescent="0.25">
      <c r="A295" s="100" t="s">
        <v>199</v>
      </c>
      <c r="B295" s="102">
        <v>5.8833225671917742</v>
      </c>
      <c r="C295" s="102">
        <v>5.6874615412199176</v>
      </c>
      <c r="D295" s="102">
        <v>5.952208917208643</v>
      </c>
      <c r="E295" s="102">
        <v>5.2690378952411381</v>
      </c>
      <c r="F295" s="102">
        <v>5.6863419717172983</v>
      </c>
      <c r="G295" s="102">
        <v>5.8652805776017658</v>
      </c>
      <c r="H295" s="102">
        <v>5.0017201420249719</v>
      </c>
      <c r="I295" s="102">
        <v>5.5183079677290845</v>
      </c>
      <c r="J295" s="102">
        <v>4.7520489279568441</v>
      </c>
      <c r="K295" s="102">
        <v>4.7301060985982577</v>
      </c>
      <c r="L295" s="102">
        <v>4.5498781297971762</v>
      </c>
      <c r="M295" s="102">
        <v>3.6150458757972599</v>
      </c>
      <c r="N295" s="102">
        <v>3.3567535152621795</v>
      </c>
      <c r="O295" s="102">
        <v>4.0240321358182065</v>
      </c>
      <c r="P295" s="102">
        <v>2.7249637478254534</v>
      </c>
      <c r="Q295" s="102">
        <v>2.9251900226983842</v>
      </c>
      <c r="R295" s="102">
        <v>3.8638771738316602</v>
      </c>
      <c r="S295" s="102">
        <v>4.142470089028059</v>
      </c>
      <c r="T295" s="102">
        <v>2.9901990528587099</v>
      </c>
      <c r="U295" s="102">
        <v>3.2067753443058917</v>
      </c>
      <c r="V295" s="102">
        <v>3.0741386589847282</v>
      </c>
      <c r="W295" s="102">
        <v>3.6489886429842748</v>
      </c>
      <c r="X295" s="102">
        <v>3.736742783763344</v>
      </c>
      <c r="Y295" s="102">
        <v>3.2442080726859004</v>
      </c>
      <c r="DA295" s="131" t="s">
        <v>2831</v>
      </c>
    </row>
    <row r="296" spans="1:105" ht="12" customHeight="1" x14ac:dyDescent="0.25">
      <c r="A296" s="103" t="s">
        <v>52</v>
      </c>
      <c r="B296" s="105">
        <v>9.9747576495657935</v>
      </c>
      <c r="C296" s="105">
        <v>9.9759087797128334</v>
      </c>
      <c r="D296" s="105">
        <v>10.119222090997154</v>
      </c>
      <c r="E296" s="105">
        <v>9.6207262236744917</v>
      </c>
      <c r="F296" s="105">
        <v>10.263911103998591</v>
      </c>
      <c r="G296" s="105">
        <v>9.2764622662060923</v>
      </c>
      <c r="H296" s="105">
        <v>9.652299647121799</v>
      </c>
      <c r="I296" s="105">
        <v>11.118227418116634</v>
      </c>
      <c r="J296" s="105">
        <v>10.504398641309976</v>
      </c>
      <c r="K296" s="105">
        <v>10.851285065026563</v>
      </c>
      <c r="L296" s="105">
        <v>10.738152336898374</v>
      </c>
      <c r="M296" s="105">
        <v>9.3930477329933542</v>
      </c>
      <c r="N296" s="105">
        <v>11.076653908236633</v>
      </c>
      <c r="O296" s="105">
        <v>11.916896028551017</v>
      </c>
      <c r="P296" s="105">
        <v>9.1205711356216046</v>
      </c>
      <c r="Q296" s="105">
        <v>10.210370858856265</v>
      </c>
      <c r="R296" s="105">
        <v>11.416555235586781</v>
      </c>
      <c r="S296" s="105">
        <v>12.0813073269457</v>
      </c>
      <c r="T296" s="105">
        <v>10.371071500474457</v>
      </c>
      <c r="U296" s="105">
        <v>12.000985075956638</v>
      </c>
      <c r="V296" s="105">
        <v>12.368483144148721</v>
      </c>
      <c r="W296" s="105">
        <v>11.936746317617215</v>
      </c>
      <c r="X296" s="105">
        <v>12.175258184252968</v>
      </c>
      <c r="Y296" s="105">
        <v>12.882241031222671</v>
      </c>
      <c r="DA296" s="132" t="s">
        <v>2832</v>
      </c>
    </row>
    <row r="297" spans="1:105" ht="12" customHeight="1" x14ac:dyDescent="0.25">
      <c r="A297" s="106" t="s">
        <v>124</v>
      </c>
      <c r="B297" s="102">
        <v>23.643868221771562</v>
      </c>
      <c r="C297" s="102">
        <v>23.353177351051176</v>
      </c>
      <c r="D297" s="102">
        <v>24.271551691694292</v>
      </c>
      <c r="E297" s="102">
        <v>24.177475902109141</v>
      </c>
      <c r="F297" s="102">
        <v>24.357470744580027</v>
      </c>
      <c r="G297" s="102">
        <v>23.76540303750361</v>
      </c>
      <c r="H297" s="102">
        <v>24.128592356010198</v>
      </c>
      <c r="I297" s="102">
        <v>22.913424670357333</v>
      </c>
      <c r="J297" s="102">
        <v>24.680450918251562</v>
      </c>
      <c r="K297" s="102">
        <v>26.071904814537483</v>
      </c>
      <c r="L297" s="102">
        <v>24.406833923823623</v>
      </c>
      <c r="M297" s="102">
        <v>20.080776232296373</v>
      </c>
      <c r="N297" s="102">
        <v>17.586719855105613</v>
      </c>
      <c r="O297" s="102">
        <v>25.841492224539625</v>
      </c>
      <c r="P297" s="102">
        <v>24.818581576450352</v>
      </c>
      <c r="Q297" s="102">
        <v>23.0422200037642</v>
      </c>
      <c r="R297" s="102">
        <v>22.126549347436089</v>
      </c>
      <c r="S297" s="102">
        <v>22.13695761502375</v>
      </c>
      <c r="T297" s="102">
        <v>21.005269002828374</v>
      </c>
      <c r="U297" s="102">
        <v>20.25310265065955</v>
      </c>
      <c r="V297" s="102">
        <v>20.157345511018327</v>
      </c>
      <c r="W297" s="102">
        <v>20.120970896324994</v>
      </c>
      <c r="X297" s="102">
        <v>20.582958089729978</v>
      </c>
      <c r="Y297" s="102">
        <v>20.467983755415474</v>
      </c>
      <c r="DA297" s="131" t="s">
        <v>2833</v>
      </c>
    </row>
    <row r="298" spans="1:105" ht="12" customHeight="1" x14ac:dyDescent="0.25">
      <c r="A298" s="107" t="s">
        <v>123</v>
      </c>
      <c r="B298" s="105">
        <v>14.594631332190941</v>
      </c>
      <c r="C298" s="105">
        <v>14.45505581940961</v>
      </c>
      <c r="D298" s="105">
        <v>15.150785051823215</v>
      </c>
      <c r="E298" s="105">
        <v>15.089611388368617</v>
      </c>
      <c r="F298" s="105">
        <v>15.340032659833021</v>
      </c>
      <c r="G298" s="105">
        <v>15.351944849100795</v>
      </c>
      <c r="H298" s="105">
        <v>15.417983970858939</v>
      </c>
      <c r="I298" s="105">
        <v>14.68104095782196</v>
      </c>
      <c r="J298" s="105">
        <v>15.790185699342807</v>
      </c>
      <c r="K298" s="105">
        <v>16.752190326095693</v>
      </c>
      <c r="L298" s="105">
        <v>15.756629972333144</v>
      </c>
      <c r="M298" s="105">
        <v>12.796335508482503</v>
      </c>
      <c r="N298" s="105">
        <v>10.177207006382506</v>
      </c>
      <c r="O298" s="105">
        <v>17.119195559676019</v>
      </c>
      <c r="P298" s="105">
        <v>16.606425886606758</v>
      </c>
      <c r="Q298" s="105">
        <v>15.506247274500712</v>
      </c>
      <c r="R298" s="105">
        <v>15.292104440393478</v>
      </c>
      <c r="S298" s="105">
        <v>15.699753841669921</v>
      </c>
      <c r="T298" s="105">
        <v>15.212463621259822</v>
      </c>
      <c r="U298" s="105">
        <v>15.026738478183319</v>
      </c>
      <c r="V298" s="105">
        <v>15.217516395233927</v>
      </c>
      <c r="W298" s="105">
        <v>15.621102075149368</v>
      </c>
      <c r="X298" s="105">
        <v>16.136647008367536</v>
      </c>
      <c r="Y298" s="105">
        <v>15.978509644305595</v>
      </c>
      <c r="DA298" s="132" t="s">
        <v>2834</v>
      </c>
    </row>
    <row r="299" spans="1:105" ht="12" customHeight="1" x14ac:dyDescent="0.25">
      <c r="A299" s="108" t="s">
        <v>50</v>
      </c>
      <c r="B299" s="99">
        <v>4.7342828950791427</v>
      </c>
      <c r="C299" s="99">
        <v>4.6339018590615213</v>
      </c>
      <c r="D299" s="99">
        <v>4.9502558919816968</v>
      </c>
      <c r="E299" s="99">
        <v>4.7761889346593405</v>
      </c>
      <c r="F299" s="99">
        <v>4.9226481504793478</v>
      </c>
      <c r="G299" s="99">
        <v>5.4472996104814007</v>
      </c>
      <c r="H299" s="99">
        <v>4.9541648003994689</v>
      </c>
      <c r="I299" s="99">
        <v>4.6952501771103679</v>
      </c>
      <c r="J299" s="99">
        <v>4.9610138191658733</v>
      </c>
      <c r="K299" s="99">
        <v>5.2724832315443697</v>
      </c>
      <c r="L299" s="99">
        <v>4.902695091979103</v>
      </c>
      <c r="M299" s="99">
        <v>3.3439621830416497</v>
      </c>
      <c r="N299" s="99">
        <v>0.17712872175538813</v>
      </c>
      <c r="O299" s="99">
        <v>4.7751027253804441</v>
      </c>
      <c r="P299" s="99">
        <v>4.4602980180896497</v>
      </c>
      <c r="Q299" s="99">
        <v>3.8696786690409941</v>
      </c>
      <c r="R299" s="99">
        <v>4.1790352350378352</v>
      </c>
      <c r="S299" s="99">
        <v>4.2271180577597889</v>
      </c>
      <c r="T299" s="99">
        <v>3.6931596004476641</v>
      </c>
      <c r="U299" s="99">
        <v>3.2716407419063773</v>
      </c>
      <c r="V299" s="99">
        <v>3.0662209714921702</v>
      </c>
      <c r="W299" s="99">
        <v>3.689989487185291</v>
      </c>
      <c r="X299" s="99">
        <v>3.8402659006190065</v>
      </c>
      <c r="Y299" s="99">
        <v>3.219953287806391</v>
      </c>
      <c r="DA299" s="63" t="s">
        <v>2835</v>
      </c>
    </row>
    <row r="300" spans="1:105" ht="12" customHeight="1" x14ac:dyDescent="0.25">
      <c r="A300" s="108" t="s">
        <v>52</v>
      </c>
      <c r="B300" s="99">
        <v>9.8603484371117993</v>
      </c>
      <c r="C300" s="99">
        <v>9.8211539603480897</v>
      </c>
      <c r="D300" s="99">
        <v>10.200529159841517</v>
      </c>
      <c r="E300" s="99">
        <v>10.313422453709277</v>
      </c>
      <c r="F300" s="99">
        <v>10.417384509353674</v>
      </c>
      <c r="G300" s="99">
        <v>9.9046452386193984</v>
      </c>
      <c r="H300" s="99">
        <v>10.46381917045947</v>
      </c>
      <c r="I300" s="99">
        <v>9.9857907807115911</v>
      </c>
      <c r="J300" s="99">
        <v>10.829171880176933</v>
      </c>
      <c r="K300" s="99">
        <v>11.479707094551321</v>
      </c>
      <c r="L300" s="99">
        <v>10.853934880354041</v>
      </c>
      <c r="M300" s="99">
        <v>9.4523733254408526</v>
      </c>
      <c r="N300" s="99">
        <v>10.000078284627117</v>
      </c>
      <c r="O300" s="99">
        <v>12.344092834295575</v>
      </c>
      <c r="P300" s="99">
        <v>12.146127868517107</v>
      </c>
      <c r="Q300" s="99">
        <v>11.636568605459715</v>
      </c>
      <c r="R300" s="99">
        <v>11.113069205355647</v>
      </c>
      <c r="S300" s="99">
        <v>11.47263578391013</v>
      </c>
      <c r="T300" s="99">
        <v>11.519304020812159</v>
      </c>
      <c r="U300" s="99">
        <v>11.755097736276943</v>
      </c>
      <c r="V300" s="99">
        <v>12.151295423741757</v>
      </c>
      <c r="W300" s="99">
        <v>11.931112587964073</v>
      </c>
      <c r="X300" s="99">
        <v>12.29638110774853</v>
      </c>
      <c r="Y300" s="99">
        <v>12.758556356499202</v>
      </c>
      <c r="DA300" s="63" t="s">
        <v>2836</v>
      </c>
    </row>
    <row r="301" spans="1:105" ht="12" customHeight="1" x14ac:dyDescent="0.25">
      <c r="A301" s="106" t="s">
        <v>122</v>
      </c>
      <c r="B301" s="102">
        <v>21.273165223411421</v>
      </c>
      <c r="C301" s="102">
        <v>20.87937565370552</v>
      </c>
      <c r="D301" s="102">
        <v>21.315914455197895</v>
      </c>
      <c r="E301" s="102">
        <v>21.089966654266984</v>
      </c>
      <c r="F301" s="102">
        <v>21.546034497676715</v>
      </c>
      <c r="G301" s="102">
        <v>20.570363156719559</v>
      </c>
      <c r="H301" s="102">
        <v>21.006964664960627</v>
      </c>
      <c r="I301" s="102">
        <v>20.860041608173329</v>
      </c>
      <c r="J301" s="102">
        <v>22.135603112090287</v>
      </c>
      <c r="K301" s="102">
        <v>23.561448150364534</v>
      </c>
      <c r="L301" s="102">
        <v>22.787187093481656</v>
      </c>
      <c r="M301" s="102">
        <v>22.317031870535853</v>
      </c>
      <c r="N301" s="102">
        <v>21.188316937872997</v>
      </c>
      <c r="O301" s="102">
        <v>21.474288559802822</v>
      </c>
      <c r="P301" s="102">
        <v>21.542741723488362</v>
      </c>
      <c r="Q301" s="102">
        <v>21.524832002533525</v>
      </c>
      <c r="R301" s="102">
        <v>21.992760259633648</v>
      </c>
      <c r="S301" s="102">
        <v>21.495397579196904</v>
      </c>
      <c r="T301" s="102">
        <v>20.197218939126948</v>
      </c>
      <c r="U301" s="102">
        <v>19.692442100068302</v>
      </c>
      <c r="V301" s="102">
        <v>19.203900714835122</v>
      </c>
      <c r="W301" s="102">
        <v>20.061518868898734</v>
      </c>
      <c r="X301" s="102">
        <v>20.528143099430721</v>
      </c>
      <c r="Y301" s="102">
        <v>19.90777221278676</v>
      </c>
      <c r="DA301" s="131" t="s">
        <v>2837</v>
      </c>
    </row>
    <row r="302" spans="1:105" ht="12" customHeight="1" x14ac:dyDescent="0.25">
      <c r="A302" s="107" t="s">
        <v>121</v>
      </c>
      <c r="B302" s="105">
        <v>14.274072359717895</v>
      </c>
      <c r="C302" s="105">
        <v>14.028000356772191</v>
      </c>
      <c r="D302" s="105">
        <v>14.405349755707878</v>
      </c>
      <c r="E302" s="105">
        <v>14.238654733458809</v>
      </c>
      <c r="F302" s="105">
        <v>14.668245587129443</v>
      </c>
      <c r="G302" s="105">
        <v>14.298757962885537</v>
      </c>
      <c r="H302" s="105">
        <v>14.497259221765329</v>
      </c>
      <c r="I302" s="105">
        <v>14.439691172544315</v>
      </c>
      <c r="J302" s="105">
        <v>15.301389432398858</v>
      </c>
      <c r="K302" s="105">
        <v>16.349375078495875</v>
      </c>
      <c r="L302" s="105">
        <v>15.881821991202539</v>
      </c>
      <c r="M302" s="105">
        <v>15.619565071946859</v>
      </c>
      <c r="N302" s="105">
        <v>14.667903395736865</v>
      </c>
      <c r="O302" s="105">
        <v>15.096267025878197</v>
      </c>
      <c r="P302" s="105">
        <v>15.196530703653281</v>
      </c>
      <c r="Q302" s="105">
        <v>15.190779599519482</v>
      </c>
      <c r="R302" s="105">
        <v>15.835449445658028</v>
      </c>
      <c r="S302" s="105">
        <v>15.700382349426826</v>
      </c>
      <c r="T302" s="105">
        <v>14.89828320973187</v>
      </c>
      <c r="U302" s="105">
        <v>14.781892094562117</v>
      </c>
      <c r="V302" s="105">
        <v>14.690047100338765</v>
      </c>
      <c r="W302" s="105">
        <v>15.774489895949108</v>
      </c>
      <c r="X302" s="105">
        <v>16.192123014481641</v>
      </c>
      <c r="Y302" s="105">
        <v>15.573927541847654</v>
      </c>
      <c r="DA302" s="132" t="s">
        <v>2838</v>
      </c>
    </row>
    <row r="303" spans="1:105" ht="12" customHeight="1" x14ac:dyDescent="0.25">
      <c r="A303" s="108" t="s">
        <v>53</v>
      </c>
      <c r="B303" s="99">
        <v>4.2742554558548962</v>
      </c>
      <c r="C303" s="99">
        <v>4.1506167727540184</v>
      </c>
      <c r="D303" s="99">
        <v>4.3436618209095839</v>
      </c>
      <c r="E303" s="99">
        <v>4.1485092961850221</v>
      </c>
      <c r="F303" s="99">
        <v>4.3357331740831384</v>
      </c>
      <c r="G303" s="99">
        <v>4.6810876600202631</v>
      </c>
      <c r="H303" s="99">
        <v>4.2975577559301925</v>
      </c>
      <c r="I303" s="99">
        <v>4.3073756384805497</v>
      </c>
      <c r="J303" s="99">
        <v>4.4850344394858999</v>
      </c>
      <c r="K303" s="99">
        <v>4.8191854431253782</v>
      </c>
      <c r="L303" s="99">
        <v>4.6983785782154639</v>
      </c>
      <c r="M303" s="99">
        <v>4.5124587030711032</v>
      </c>
      <c r="N303" s="99">
        <v>3.577702340090624</v>
      </c>
      <c r="O303" s="99">
        <v>3.960930325105509</v>
      </c>
      <c r="P303" s="99">
        <v>3.8950610560342969</v>
      </c>
      <c r="Q303" s="99">
        <v>3.6958073401507532</v>
      </c>
      <c r="R303" s="99">
        <v>4.2329544146808145</v>
      </c>
      <c r="S303" s="99">
        <v>4.1526188738235303</v>
      </c>
      <c r="T303" s="99">
        <v>3.5810211318870824</v>
      </c>
      <c r="U303" s="99">
        <v>3.2018639514522289</v>
      </c>
      <c r="V303" s="99">
        <v>2.9560037136218802</v>
      </c>
      <c r="W303" s="99">
        <v>3.7821897782839478</v>
      </c>
      <c r="X303" s="99">
        <v>3.8786734767143796</v>
      </c>
      <c r="Y303" s="99">
        <v>3.0404991837660629</v>
      </c>
      <c r="DA303" s="63" t="s">
        <v>2839</v>
      </c>
    </row>
    <row r="304" spans="1:105" ht="12" customHeight="1" x14ac:dyDescent="0.25">
      <c r="A304" s="108" t="s">
        <v>52</v>
      </c>
      <c r="B304" s="99">
        <v>9.9998169038630014</v>
      </c>
      <c r="C304" s="99">
        <v>9.8773835840181761</v>
      </c>
      <c r="D304" s="99">
        <v>10.061687934798297</v>
      </c>
      <c r="E304" s="99">
        <v>10.090145437273788</v>
      </c>
      <c r="F304" s="99">
        <v>10.332512413046306</v>
      </c>
      <c r="G304" s="99">
        <v>9.6176703028652746</v>
      </c>
      <c r="H304" s="99">
        <v>10.199701465835133</v>
      </c>
      <c r="I304" s="99">
        <v>10.132315534063766</v>
      </c>
      <c r="J304" s="99">
        <v>10.816354992912959</v>
      </c>
      <c r="K304" s="99">
        <v>11.530189635370492</v>
      </c>
      <c r="L304" s="99">
        <v>11.183443412987076</v>
      </c>
      <c r="M304" s="99">
        <v>11.107106368875755</v>
      </c>
      <c r="N304" s="99">
        <v>11.090201055646242</v>
      </c>
      <c r="O304" s="99">
        <v>11.135336700772688</v>
      </c>
      <c r="P304" s="99">
        <v>11.301469647618985</v>
      </c>
      <c r="Q304" s="99">
        <v>11.494972259368726</v>
      </c>
      <c r="R304" s="99">
        <v>11.602495030977215</v>
      </c>
      <c r="S304" s="99">
        <v>11.547763475603293</v>
      </c>
      <c r="T304" s="99">
        <v>11.317262077844786</v>
      </c>
      <c r="U304" s="99">
        <v>11.580028143109887</v>
      </c>
      <c r="V304" s="99">
        <v>11.734043386716884</v>
      </c>
      <c r="W304" s="99">
        <v>11.992300117665163</v>
      </c>
      <c r="X304" s="99">
        <v>12.313449537767262</v>
      </c>
      <c r="Y304" s="99">
        <v>12.53342835808159</v>
      </c>
      <c r="DA304" s="63" t="s">
        <v>2840</v>
      </c>
    </row>
    <row r="305" spans="1:105" ht="12" customHeight="1" x14ac:dyDescent="0.25">
      <c r="A305" s="121" t="s">
        <v>54</v>
      </c>
      <c r="B305" s="123">
        <v>8.3513567718369544</v>
      </c>
      <c r="C305" s="123">
        <v>8.1060332720813921</v>
      </c>
      <c r="D305" s="123">
        <v>9.0660273892239776</v>
      </c>
      <c r="E305" s="123">
        <v>8.657970050873411</v>
      </c>
      <c r="F305" s="123">
        <v>9.2553047179362213</v>
      </c>
      <c r="G305" s="123">
        <v>8.926151800798003</v>
      </c>
      <c r="H305" s="123">
        <v>9.1065585327818965</v>
      </c>
      <c r="I305" s="123">
        <v>8.9877644422900254</v>
      </c>
      <c r="J305" s="123">
        <v>8.6582738106920765</v>
      </c>
      <c r="K305" s="123">
        <v>8.9163653463206884</v>
      </c>
      <c r="L305" s="123">
        <v>8.586274206032952</v>
      </c>
      <c r="M305" s="123">
        <v>7.8878011931033516</v>
      </c>
      <c r="N305" s="123">
        <v>7.9861761710623584</v>
      </c>
      <c r="O305" s="123">
        <v>8.8489762456587169</v>
      </c>
      <c r="P305" s="123">
        <v>8.9157159929692842</v>
      </c>
      <c r="Q305" s="123">
        <v>8.7916679600454835</v>
      </c>
      <c r="R305" s="123">
        <v>9.0570629964955423</v>
      </c>
      <c r="S305" s="123">
        <v>8.9645437351605111</v>
      </c>
      <c r="T305" s="123">
        <v>9.0224112779243448</v>
      </c>
      <c r="U305" s="123">
        <v>9.5396787046558078</v>
      </c>
      <c r="V305" s="123">
        <v>11.004987346528537</v>
      </c>
      <c r="W305" s="123">
        <v>10.813677516904319</v>
      </c>
      <c r="X305" s="123">
        <v>9.195323259604649</v>
      </c>
      <c r="Y305" s="123">
        <v>7.6469136494310792</v>
      </c>
      <c r="DA305" s="130" t="s">
        <v>2841</v>
      </c>
    </row>
    <row r="306" spans="1:105" ht="12" customHeight="1" x14ac:dyDescent="0.25">
      <c r="A306" s="97" t="s">
        <v>202</v>
      </c>
      <c r="B306" s="99">
        <v>10.310882058334869</v>
      </c>
      <c r="C306" s="99">
        <v>10.053322207374569</v>
      </c>
      <c r="D306" s="99">
        <v>11.112382975252061</v>
      </c>
      <c r="E306" s="99">
        <v>10.331631108641995</v>
      </c>
      <c r="F306" s="99">
        <v>11.267167558817077</v>
      </c>
      <c r="G306" s="99">
        <v>10.653751727978104</v>
      </c>
      <c r="H306" s="99">
        <v>10.755344867523089</v>
      </c>
      <c r="I306" s="99">
        <v>12.254473377085223</v>
      </c>
      <c r="J306" s="99">
        <v>10.540796450197965</v>
      </c>
      <c r="K306" s="99">
        <v>10.38523845096516</v>
      </c>
      <c r="L306" s="99">
        <v>10.489402523578606</v>
      </c>
      <c r="M306" s="99">
        <v>8.7197168415850879</v>
      </c>
      <c r="N306" s="99">
        <v>10.364677332784002</v>
      </c>
      <c r="O306" s="99">
        <v>11.31535379497369</v>
      </c>
      <c r="P306" s="99">
        <v>11.060371997070034</v>
      </c>
      <c r="Q306" s="99">
        <v>10.837042688657686</v>
      </c>
      <c r="R306" s="99">
        <v>11.015870666803329</v>
      </c>
      <c r="S306" s="99">
        <v>10.966976025240811</v>
      </c>
      <c r="T306" s="99">
        <v>10.605696764324565</v>
      </c>
      <c r="U306" s="99">
        <v>11.685177248863665</v>
      </c>
      <c r="V306" s="99">
        <v>14.046838742466647</v>
      </c>
      <c r="W306" s="99">
        <v>15.561584402230725</v>
      </c>
      <c r="X306" s="99">
        <v>9.6149602719926897</v>
      </c>
      <c r="Y306" s="99">
        <v>9.0556773837214113</v>
      </c>
      <c r="DA306" s="63" t="s">
        <v>2842</v>
      </c>
    </row>
    <row r="307" spans="1:105" ht="12" customHeight="1" x14ac:dyDescent="0.25">
      <c r="A307" s="97" t="s">
        <v>50</v>
      </c>
      <c r="B307" s="99">
        <v>9.9928334179623075</v>
      </c>
      <c r="C307" s="99">
        <v>10.011032206674077</v>
      </c>
      <c r="D307" s="99">
        <v>10.583778117475529</v>
      </c>
      <c r="E307" s="99">
        <v>10.171290631230663</v>
      </c>
      <c r="F307" s="99">
        <v>11.535758725957173</v>
      </c>
      <c r="G307" s="99">
        <v>10.639192913583553</v>
      </c>
      <c r="H307" s="99">
        <v>10.590278639083396</v>
      </c>
      <c r="I307" s="99">
        <v>10.932670137630506</v>
      </c>
      <c r="J307" s="99">
        <v>10.969622363015242</v>
      </c>
      <c r="K307" s="99">
        <v>9.6137829892435693</v>
      </c>
      <c r="L307" s="99">
        <v>11.868664603627952</v>
      </c>
      <c r="M307" s="99">
        <v>11.029106761494731</v>
      </c>
      <c r="N307" s="99">
        <v>3.4376215419800689</v>
      </c>
      <c r="O307" s="99">
        <v>12.364357458416389</v>
      </c>
      <c r="P307" s="99">
        <v>11.908916235788514</v>
      </c>
      <c r="Q307" s="99">
        <v>10.345188211703704</v>
      </c>
      <c r="R307" s="99">
        <v>9.6341562977213986</v>
      </c>
      <c r="S307" s="99">
        <v>9.4600967876273554</v>
      </c>
      <c r="T307" s="99">
        <v>11.225091446749774</v>
      </c>
      <c r="U307" s="99">
        <v>11.458928010882508</v>
      </c>
      <c r="V307" s="99">
        <v>12.955578943914908</v>
      </c>
      <c r="W307" s="99">
        <v>12.307624163140449</v>
      </c>
      <c r="X307" s="99">
        <v>11.376009888601304</v>
      </c>
      <c r="Y307" s="99">
        <v>10.047787109314697</v>
      </c>
      <c r="DA307" s="63" t="s">
        <v>2843</v>
      </c>
    </row>
    <row r="308" spans="1:105" ht="12" customHeight="1" x14ac:dyDescent="0.25">
      <c r="A308" s="109" t="s">
        <v>120</v>
      </c>
      <c r="B308" s="110">
        <v>7.8335732164624918</v>
      </c>
      <c r="C308" s="110">
        <v>7.5865253478105261</v>
      </c>
      <c r="D308" s="110">
        <v>8.5558232476696539</v>
      </c>
      <c r="E308" s="110">
        <v>8.2387407250454157</v>
      </c>
      <c r="F308" s="110">
        <v>8.7547376109240762</v>
      </c>
      <c r="G308" s="110">
        <v>8.5099726341582667</v>
      </c>
      <c r="H308" s="110">
        <v>8.7116864186849163</v>
      </c>
      <c r="I308" s="110">
        <v>8.231490801306796</v>
      </c>
      <c r="J308" s="110">
        <v>8.1736268426831291</v>
      </c>
      <c r="K308" s="110">
        <v>8.5908247887983311</v>
      </c>
      <c r="L308" s="110">
        <v>8.0571859830892798</v>
      </c>
      <c r="M308" s="110">
        <v>7.5745586341561557</v>
      </c>
      <c r="N308" s="110">
        <v>7.6731823456533519</v>
      </c>
      <c r="O308" s="110">
        <v>7.9452016852062028</v>
      </c>
      <c r="P308" s="110">
        <v>8.0212250758488413</v>
      </c>
      <c r="Q308" s="110">
        <v>7.9767564913961184</v>
      </c>
      <c r="R308" s="110">
        <v>8.3400325561371513</v>
      </c>
      <c r="S308" s="110">
        <v>8.1847727690017535</v>
      </c>
      <c r="T308" s="110">
        <v>8.0083795507571889</v>
      </c>
      <c r="U308" s="110">
        <v>8.0852416528055446</v>
      </c>
      <c r="V308" s="110">
        <v>8.9837760148654748</v>
      </c>
      <c r="W308" s="110">
        <v>8.4620620635051669</v>
      </c>
      <c r="X308" s="110">
        <v>8.5388951087323886</v>
      </c>
      <c r="Y308" s="110">
        <v>6.8739447524539328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72.057251410385248</v>
      </c>
      <c r="C310" s="118">
        <f t="shared" si="136"/>
        <v>75.33861163250404</v>
      </c>
      <c r="D310" s="118">
        <f t="shared" si="136"/>
        <v>79.297655850727907</v>
      </c>
      <c r="E310" s="118">
        <f t="shared" si="136"/>
        <v>84.981885131278503</v>
      </c>
      <c r="F310" s="118">
        <f t="shared" si="136"/>
        <v>84.371419628293438</v>
      </c>
      <c r="G310" s="118">
        <f t="shared" si="136"/>
        <v>84.605628310519279</v>
      </c>
      <c r="H310" s="118">
        <f t="shared" si="136"/>
        <v>85.920200714108347</v>
      </c>
      <c r="I310" s="118">
        <f t="shared" si="136"/>
        <v>95.945193867252314</v>
      </c>
      <c r="J310" s="118">
        <f t="shared" si="136"/>
        <v>86.699512106129689</v>
      </c>
      <c r="K310" s="118">
        <f t="shared" si="136"/>
        <v>78.394979340229241</v>
      </c>
      <c r="L310" s="118">
        <f t="shared" si="136"/>
        <v>79.561944063862697</v>
      </c>
      <c r="M310" s="118">
        <f t="shared" si="136"/>
        <v>86.951884044238028</v>
      </c>
      <c r="N310" s="118">
        <f t="shared" si="136"/>
        <v>100.97294640800129</v>
      </c>
      <c r="O310" s="118">
        <f t="shared" si="136"/>
        <v>85.206714691048106</v>
      </c>
      <c r="P310" s="118">
        <f t="shared" si="136"/>
        <v>80.875038403714072</v>
      </c>
      <c r="Q310" s="118">
        <f t="shared" si="136"/>
        <v>85.348107273239862</v>
      </c>
      <c r="R310" s="118">
        <f t="shared" ref="R310:V310" si="137">R311+R314+R316+R329</f>
        <v>81.306690514230581</v>
      </c>
      <c r="S310" s="118">
        <f t="shared" si="137"/>
        <v>82.914707494371129</v>
      </c>
      <c r="T310" s="118">
        <f t="shared" si="137"/>
        <v>75.574323266235254</v>
      </c>
      <c r="U310" s="118">
        <f t="shared" si="137"/>
        <v>80.184451109437347</v>
      </c>
      <c r="V310" s="118">
        <f t="shared" si="137"/>
        <v>76.242498401552979</v>
      </c>
      <c r="W310" s="118">
        <f t="shared" ref="W310:Y310" si="138">W311+W314+W316+W329</f>
        <v>77.867655789951328</v>
      </c>
      <c r="X310" s="118">
        <f t="shared" si="138"/>
        <v>78.157676335784771</v>
      </c>
      <c r="Y310" s="118">
        <f t="shared" si="138"/>
        <v>80.727836544949128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49.632698341433709</v>
      </c>
      <c r="C311" s="123">
        <f t="shared" si="139"/>
        <v>51.642854542364724</v>
      </c>
      <c r="D311" s="123">
        <f t="shared" si="139"/>
        <v>55.187161509512947</v>
      </c>
      <c r="E311" s="123">
        <f t="shared" si="139"/>
        <v>59.058416739476812</v>
      </c>
      <c r="F311" s="123">
        <f t="shared" si="139"/>
        <v>60.748336942747429</v>
      </c>
      <c r="G311" s="123">
        <f t="shared" si="139"/>
        <v>61.179759516956757</v>
      </c>
      <c r="H311" s="123">
        <f t="shared" si="139"/>
        <v>60.463149236186503</v>
      </c>
      <c r="I311" s="123">
        <f t="shared" si="139"/>
        <v>67.246596373876258</v>
      </c>
      <c r="J311" s="123">
        <f t="shared" si="139"/>
        <v>56.360707620336044</v>
      </c>
      <c r="K311" s="123">
        <f t="shared" si="139"/>
        <v>49.914792802297868</v>
      </c>
      <c r="L311" s="123">
        <f t="shared" si="139"/>
        <v>48.651836088308698</v>
      </c>
      <c r="M311" s="123">
        <f t="shared" si="139"/>
        <v>57.064025471192309</v>
      </c>
      <c r="N311" s="123">
        <f t="shared" si="139"/>
        <v>63.256882474915862</v>
      </c>
      <c r="O311" s="123">
        <f t="shared" si="139"/>
        <v>53.072114650783526</v>
      </c>
      <c r="P311" s="123">
        <f t="shared" si="139"/>
        <v>50.983200534542959</v>
      </c>
      <c r="Q311" s="123">
        <f t="shared" si="139"/>
        <v>52.938142900187636</v>
      </c>
      <c r="R311" s="123">
        <f t="shared" ref="R311:V311" si="140">SUM(R312:R313)</f>
        <v>45.409525910235047</v>
      </c>
      <c r="S311" s="123">
        <f t="shared" si="140"/>
        <v>45.78073736903</v>
      </c>
      <c r="T311" s="123">
        <f t="shared" si="140"/>
        <v>43.692435031180402</v>
      </c>
      <c r="U311" s="123">
        <f t="shared" si="140"/>
        <v>42.565428830545748</v>
      </c>
      <c r="V311" s="123">
        <f t="shared" si="140"/>
        <v>40.29687889633189</v>
      </c>
      <c r="W311" s="123">
        <f t="shared" ref="W311:Y311" si="141">SUM(W312:W313)</f>
        <v>42.479997899822258</v>
      </c>
      <c r="X311" s="123">
        <f t="shared" si="141"/>
        <v>43.993503604435737</v>
      </c>
      <c r="Y311" s="123">
        <f t="shared" si="141"/>
        <v>43.759530881695142</v>
      </c>
      <c r="DA311" s="130" t="s">
        <v>2991</v>
      </c>
    </row>
    <row r="312" spans="1:105" ht="12" customHeight="1" x14ac:dyDescent="0.25">
      <c r="A312" s="97" t="s">
        <v>199</v>
      </c>
      <c r="B312" s="99">
        <v>49.156682591910069</v>
      </c>
      <c r="C312" s="99">
        <v>51.167860729513883</v>
      </c>
      <c r="D312" s="99">
        <v>54.664627385539021</v>
      </c>
      <c r="E312" s="99">
        <v>58.531166573524906</v>
      </c>
      <c r="F312" s="99">
        <v>60.171051952129254</v>
      </c>
      <c r="G312" s="99">
        <v>60.606543383350484</v>
      </c>
      <c r="H312" s="99">
        <v>59.910973652727087</v>
      </c>
      <c r="I312" s="99">
        <v>66.670542003972358</v>
      </c>
      <c r="J312" s="99">
        <v>55.876698257721173</v>
      </c>
      <c r="K312" s="99">
        <v>49.465625426433171</v>
      </c>
      <c r="L312" s="99">
        <v>48.238317242808769</v>
      </c>
      <c r="M312" s="99">
        <v>56.580413821722935</v>
      </c>
      <c r="N312" s="99">
        <v>62.779663470244778</v>
      </c>
      <c r="O312" s="99">
        <v>52.633102773734493</v>
      </c>
      <c r="P312" s="99">
        <v>50.549385638734378</v>
      </c>
      <c r="Q312" s="99">
        <v>52.512529338140155</v>
      </c>
      <c r="R312" s="99">
        <v>45.046608710730624</v>
      </c>
      <c r="S312" s="99">
        <v>45.416664470548419</v>
      </c>
      <c r="T312" s="99">
        <v>43.346346240514563</v>
      </c>
      <c r="U312" s="99">
        <v>42.22926957778256</v>
      </c>
      <c r="V312" s="99">
        <v>39.979265996991231</v>
      </c>
      <c r="W312" s="99">
        <v>42.145508624013189</v>
      </c>
      <c r="X312" s="99">
        <v>43.647101381924152</v>
      </c>
      <c r="Y312" s="99">
        <v>43.414620277684975</v>
      </c>
      <c r="DA312" s="63" t="s">
        <v>2992</v>
      </c>
    </row>
    <row r="313" spans="1:105" ht="12" customHeight="1" x14ac:dyDescent="0.25">
      <c r="A313" s="97" t="s">
        <v>53</v>
      </c>
      <c r="B313" s="99">
        <v>0.47601574952363729</v>
      </c>
      <c r="C313" s="99">
        <v>0.47499381285084219</v>
      </c>
      <c r="D313" s="99">
        <v>0.52253412397392418</v>
      </c>
      <c r="E313" s="99">
        <v>0.5272501659519051</v>
      </c>
      <c r="F313" s="99">
        <v>0.57728499061817795</v>
      </c>
      <c r="G313" s="99">
        <v>0.57321613360627011</v>
      </c>
      <c r="H313" s="99">
        <v>0.55217558345941853</v>
      </c>
      <c r="I313" s="99">
        <v>0.57605436990389691</v>
      </c>
      <c r="J313" s="99">
        <v>0.48400936261486732</v>
      </c>
      <c r="K313" s="99">
        <v>0.44916737586469491</v>
      </c>
      <c r="L313" s="99">
        <v>0.41351884549993217</v>
      </c>
      <c r="M313" s="99">
        <v>0.48361164946937202</v>
      </c>
      <c r="N313" s="99">
        <v>0.47721900467108352</v>
      </c>
      <c r="O313" s="99">
        <v>0.43901187704903277</v>
      </c>
      <c r="P313" s="99">
        <v>0.43381489580857824</v>
      </c>
      <c r="Q313" s="99">
        <v>0.42561356204747802</v>
      </c>
      <c r="R313" s="99">
        <v>0.3629171995044207</v>
      </c>
      <c r="S313" s="99">
        <v>0.36407289848157914</v>
      </c>
      <c r="T313" s="99">
        <v>0.34608879066584131</v>
      </c>
      <c r="U313" s="99">
        <v>0.33615925276318576</v>
      </c>
      <c r="V313" s="99">
        <v>0.31761289934066012</v>
      </c>
      <c r="W313" s="99">
        <v>0.33448927580906901</v>
      </c>
      <c r="X313" s="99">
        <v>0.3464022225115847</v>
      </c>
      <c r="Y313" s="99">
        <v>0.34491060401016344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4.1226585163344147</v>
      </c>
      <c r="C314" s="123">
        <f t="shared" si="142"/>
        <v>5.7363003417174827</v>
      </c>
      <c r="D314" s="123">
        <f t="shared" si="142"/>
        <v>5.144290851685696</v>
      </c>
      <c r="E314" s="123">
        <f t="shared" si="142"/>
        <v>7.2897059340096444</v>
      </c>
      <c r="F314" s="123">
        <f t="shared" si="142"/>
        <v>4.1708724786841591</v>
      </c>
      <c r="G314" s="123">
        <f t="shared" si="142"/>
        <v>4.6498204371194305</v>
      </c>
      <c r="H314" s="123">
        <f t="shared" si="142"/>
        <v>6.1476298745886426</v>
      </c>
      <c r="I314" s="123">
        <f t="shared" si="142"/>
        <v>9.5575242935575719</v>
      </c>
      <c r="J314" s="123">
        <f t="shared" si="142"/>
        <v>10.597400544241653</v>
      </c>
      <c r="K314" s="123">
        <f t="shared" si="142"/>
        <v>7.5909115482825049</v>
      </c>
      <c r="L314" s="123">
        <f t="shared" si="142"/>
        <v>10.688193145044908</v>
      </c>
      <c r="M314" s="123">
        <f t="shared" si="142"/>
        <v>10.315970942768621</v>
      </c>
      <c r="N314" s="123">
        <f t="shared" si="142"/>
        <v>18.656398277965629</v>
      </c>
      <c r="O314" s="123">
        <f t="shared" si="142"/>
        <v>12.226241962203687</v>
      </c>
      <c r="P314" s="123">
        <f t="shared" si="142"/>
        <v>9.8583766399618753</v>
      </c>
      <c r="Q314" s="123">
        <f t="shared" si="142"/>
        <v>12.370198184103229</v>
      </c>
      <c r="R314" s="123">
        <f t="shared" si="142"/>
        <v>15.11536163837226</v>
      </c>
      <c r="S314" s="123">
        <f t="shared" si="142"/>
        <v>16.431195624153069</v>
      </c>
      <c r="T314" s="123">
        <f t="shared" si="142"/>
        <v>11.776837762594226</v>
      </c>
      <c r="U314" s="123">
        <f t="shared" si="142"/>
        <v>17.084231448361944</v>
      </c>
      <c r="V314" s="123">
        <f t="shared" si="142"/>
        <v>14.323548042776675</v>
      </c>
      <c r="W314" s="123">
        <f t="shared" si="142"/>
        <v>12.942905329075424</v>
      </c>
      <c r="X314" s="123">
        <f t="shared" si="142"/>
        <v>11.951556233797646</v>
      </c>
      <c r="Y314" s="123">
        <f t="shared" si="142"/>
        <v>16.110101826441042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4.1226585163344147</v>
      </c>
      <c r="C315" s="99">
        <f>RES_hhdet_tess!C86</f>
        <v>5.7363003417174827</v>
      </c>
      <c r="D315" s="99">
        <f>RES_hhdet_tess!D86</f>
        <v>5.144290851685696</v>
      </c>
      <c r="E315" s="99">
        <f>RES_hhdet_tess!E86</f>
        <v>7.2897059340096444</v>
      </c>
      <c r="F315" s="99">
        <f>RES_hhdet_tess!F86</f>
        <v>4.1708724786841591</v>
      </c>
      <c r="G315" s="99">
        <f>RES_hhdet_tess!G86</f>
        <v>4.6498204371194305</v>
      </c>
      <c r="H315" s="99">
        <f>RES_hhdet_tess!H86</f>
        <v>6.1476298745886426</v>
      </c>
      <c r="I315" s="99">
        <f>RES_hhdet_tess!I86</f>
        <v>9.5575242935575719</v>
      </c>
      <c r="J315" s="99">
        <f>RES_hhdet_tess!J86</f>
        <v>10.597400544241653</v>
      </c>
      <c r="K315" s="99">
        <f>RES_hhdet_tess!K86</f>
        <v>7.5909115482825049</v>
      </c>
      <c r="L315" s="99">
        <f>RES_hhdet_tess!L86</f>
        <v>10.688193145044908</v>
      </c>
      <c r="M315" s="99">
        <f>RES_hhdet_tess!M86</f>
        <v>10.315970942768621</v>
      </c>
      <c r="N315" s="99">
        <f>RES_hhdet_tess!N86</f>
        <v>18.656398277965629</v>
      </c>
      <c r="O315" s="99">
        <f>RES_hhdet_tess!O86</f>
        <v>12.226241962203687</v>
      </c>
      <c r="P315" s="99">
        <f>RES_hhdet_tess!P86</f>
        <v>9.8583766399618753</v>
      </c>
      <c r="Q315" s="99">
        <f>RES_hhdet_tess!Q86</f>
        <v>12.370198184103229</v>
      </c>
      <c r="R315" s="99">
        <f>RES_hhdet_tess!R86</f>
        <v>15.11536163837226</v>
      </c>
      <c r="S315" s="99">
        <f>RES_hhdet_tess!S86</f>
        <v>16.431195624153069</v>
      </c>
      <c r="T315" s="99">
        <f>RES_hhdet_tess!T86</f>
        <v>11.776837762594226</v>
      </c>
      <c r="U315" s="99">
        <f>RES_hhdet_tess!U86</f>
        <v>17.084231448361944</v>
      </c>
      <c r="V315" s="99">
        <f>RES_hhdet_tess!V86</f>
        <v>14.323548042776675</v>
      </c>
      <c r="W315" s="99">
        <f>RES_hhdet_tess!W86</f>
        <v>12.942905329075424</v>
      </c>
      <c r="X315" s="99">
        <f>RES_hhdet_tess!X86</f>
        <v>11.951556233797646</v>
      </c>
      <c r="Y315" s="99">
        <f>RES_hhdet_tess!Y86</f>
        <v>16.110101826441042</v>
      </c>
      <c r="DA315" s="63" t="s">
        <v>2995</v>
      </c>
    </row>
    <row r="316" spans="1:105" ht="12" customHeight="1" x14ac:dyDescent="0.25">
      <c r="A316" s="121" t="s">
        <v>55</v>
      </c>
      <c r="B316" s="123">
        <v>12.512764333132795</v>
      </c>
      <c r="C316" s="123">
        <v>12.328148858383985</v>
      </c>
      <c r="D316" s="123">
        <v>12.639113417972933</v>
      </c>
      <c r="E316" s="123">
        <v>12.561780932101811</v>
      </c>
      <c r="F316" s="123">
        <v>12.934341221779302</v>
      </c>
      <c r="G316" s="123">
        <v>12.450381251765876</v>
      </c>
      <c r="H316" s="123">
        <v>12.822555725220237</v>
      </c>
      <c r="I316" s="123">
        <v>12.780112925389378</v>
      </c>
      <c r="J316" s="123">
        <v>13.571343029726764</v>
      </c>
      <c r="K316" s="123">
        <v>14.496267285325453</v>
      </c>
      <c r="L316" s="123">
        <v>14.08618539572965</v>
      </c>
      <c r="M316" s="123">
        <v>13.894962593323889</v>
      </c>
      <c r="N316" s="123">
        <v>13.328607365381403</v>
      </c>
      <c r="O316" s="123">
        <v>13.666733544679188</v>
      </c>
      <c r="P316" s="123">
        <v>13.769369702492739</v>
      </c>
      <c r="Q316" s="123">
        <v>13.858579607567913</v>
      </c>
      <c r="R316" s="123">
        <v>14.375023394829524</v>
      </c>
      <c r="S316" s="123">
        <v>14.353779965017866</v>
      </c>
      <c r="T316" s="123">
        <v>13.733153556140703</v>
      </c>
      <c r="U316" s="123">
        <v>13.863913244342443</v>
      </c>
      <c r="V316" s="123">
        <v>13.915990094413306</v>
      </c>
      <c r="W316" s="123">
        <v>14.770692017172269</v>
      </c>
      <c r="X316" s="123">
        <v>15.206822117148137</v>
      </c>
      <c r="Y316" s="123">
        <v>14.88365388424765</v>
      </c>
      <c r="DA316" s="130" t="s">
        <v>2996</v>
      </c>
    </row>
    <row r="317" spans="1:105" ht="12" customHeight="1" x14ac:dyDescent="0.25">
      <c r="A317" s="97" t="s">
        <v>132</v>
      </c>
      <c r="B317" s="99">
        <v>12.476637779711162</v>
      </c>
      <c r="C317" s="99">
        <v>12.467245680572452</v>
      </c>
      <c r="D317" s="99">
        <v>12.732622841126704</v>
      </c>
      <c r="E317" s="99">
        <v>11.958620556063405</v>
      </c>
      <c r="F317" s="99">
        <v>12.83797746426244</v>
      </c>
      <c r="G317" s="99">
        <v>11.985704116031227</v>
      </c>
      <c r="H317" s="99">
        <v>12.098346621722932</v>
      </c>
      <c r="I317" s="99">
        <v>14.099318227168322</v>
      </c>
      <c r="J317" s="99">
        <v>13.147158349029647</v>
      </c>
      <c r="K317" s="99">
        <v>13.569128695624265</v>
      </c>
      <c r="L317" s="99">
        <v>13.493595832069223</v>
      </c>
      <c r="M317" s="99">
        <v>11.639130841891093</v>
      </c>
      <c r="N317" s="99">
        <v>13.290030861377767</v>
      </c>
      <c r="O317" s="99">
        <v>14.64884732671212</v>
      </c>
      <c r="P317" s="99">
        <v>10.970853093837828</v>
      </c>
      <c r="Q317" s="99">
        <v>12.234970009364449</v>
      </c>
      <c r="R317" s="99">
        <v>14.138659377779845</v>
      </c>
      <c r="S317" s="99">
        <v>15.056925561745354</v>
      </c>
      <c r="T317" s="99">
        <v>12.539946259909915</v>
      </c>
      <c r="U317" s="99">
        <v>14.376057050717929</v>
      </c>
      <c r="V317" s="99">
        <v>14.674165458597921</v>
      </c>
      <c r="W317" s="99">
        <v>14.684086772001621</v>
      </c>
      <c r="X317" s="99">
        <v>15.025552969741064</v>
      </c>
      <c r="Y317" s="99">
        <v>15.413635751855386</v>
      </c>
      <c r="DA317" s="63" t="s">
        <v>2997</v>
      </c>
    </row>
    <row r="318" spans="1:105" ht="12" customHeight="1" x14ac:dyDescent="0.25">
      <c r="A318" s="97" t="s">
        <v>131</v>
      </c>
      <c r="B318" s="99">
        <v>12.476637779711163</v>
      </c>
      <c r="C318" s="99">
        <v>12.468737249922174</v>
      </c>
      <c r="D318" s="99">
        <v>12.732809022570951</v>
      </c>
      <c r="E318" s="99">
        <v>11.958083530499493</v>
      </c>
      <c r="F318" s="99">
        <v>12.836614937469566</v>
      </c>
      <c r="G318" s="99">
        <v>11.983326479178819</v>
      </c>
      <c r="H318" s="99">
        <v>12.097391025828466</v>
      </c>
      <c r="I318" s="99">
        <v>14.10327933173275</v>
      </c>
      <c r="J318" s="99">
        <v>13.15020537961367</v>
      </c>
      <c r="K318" s="99">
        <v>13.572498737367372</v>
      </c>
      <c r="L318" s="99">
        <v>13.49609817574475</v>
      </c>
      <c r="M318" s="99">
        <v>11.640578793441293</v>
      </c>
      <c r="N318" s="99">
        <v>13.291622602423734</v>
      </c>
      <c r="O318" s="99">
        <v>14.649929666046168</v>
      </c>
      <c r="P318" s="99">
        <v>10.971306252141131</v>
      </c>
      <c r="Q318" s="99">
        <v>12.234892042905502</v>
      </c>
      <c r="R318" s="99">
        <v>14.138390757204251</v>
      </c>
      <c r="S318" s="99">
        <v>15.05700575081956</v>
      </c>
      <c r="T318" s="99">
        <v>12.539767525050218</v>
      </c>
      <c r="U318" s="99">
        <v>14.376826780692237</v>
      </c>
      <c r="V318" s="99">
        <v>14.675004557752157</v>
      </c>
      <c r="W318" s="99">
        <v>14.685824111201427</v>
      </c>
      <c r="X318" s="99">
        <v>15.024487153547476</v>
      </c>
      <c r="Y318" s="99">
        <v>15.410496277641302</v>
      </c>
      <c r="DA318" s="63" t="s">
        <v>2998</v>
      </c>
    </row>
    <row r="319" spans="1:105" ht="12" customHeight="1" x14ac:dyDescent="0.25">
      <c r="A319" s="100" t="s">
        <v>199</v>
      </c>
      <c r="B319" s="102">
        <v>2.5018801301453699</v>
      </c>
      <c r="C319" s="102">
        <v>2.492828470209338</v>
      </c>
      <c r="D319" s="102">
        <v>2.6135869315737978</v>
      </c>
      <c r="E319" s="102">
        <v>2.3373573068250022</v>
      </c>
      <c r="F319" s="102">
        <v>2.5727038334709738</v>
      </c>
      <c r="G319" s="102">
        <v>2.7068642129727265</v>
      </c>
      <c r="H319" s="102">
        <v>2.4450913787066675</v>
      </c>
      <c r="I319" s="102">
        <v>2.9850519136161169</v>
      </c>
      <c r="J319" s="102">
        <v>2.6458067383036918</v>
      </c>
      <c r="K319" s="102">
        <v>2.7212136723408142</v>
      </c>
      <c r="L319" s="102">
        <v>2.7579458388463758</v>
      </c>
      <c r="M319" s="102">
        <v>2.2475310604479395</v>
      </c>
      <c r="N319" s="102">
        <v>2.2149686941871005</v>
      </c>
      <c r="O319" s="102">
        <v>2.7330336374951529</v>
      </c>
      <c r="P319" s="102">
        <v>1.8507351165195269</v>
      </c>
      <c r="Q319" s="102">
        <v>2.0245211840492412</v>
      </c>
      <c r="R319" s="102">
        <v>2.7218355216174688</v>
      </c>
      <c r="S319" s="102">
        <v>2.9756984238738635</v>
      </c>
      <c r="T319" s="102">
        <v>2.1686960245757581</v>
      </c>
      <c r="U319" s="102">
        <v>2.3758417047355982</v>
      </c>
      <c r="V319" s="102">
        <v>2.306521413603436</v>
      </c>
      <c r="W319" s="102">
        <v>2.7490777935842119</v>
      </c>
      <c r="X319" s="102">
        <v>2.8492289692945061</v>
      </c>
      <c r="Y319" s="102">
        <v>2.5282552464186288</v>
      </c>
      <c r="DA319" s="131" t="s">
        <v>2999</v>
      </c>
    </row>
    <row r="320" spans="1:105" ht="12" customHeight="1" x14ac:dyDescent="0.25">
      <c r="A320" s="103" t="s">
        <v>52</v>
      </c>
      <c r="B320" s="105">
        <v>9.9747576495657935</v>
      </c>
      <c r="C320" s="105">
        <v>9.9759087797128334</v>
      </c>
      <c r="D320" s="105">
        <v>10.119222090997154</v>
      </c>
      <c r="E320" s="105">
        <v>9.6207262236744917</v>
      </c>
      <c r="F320" s="105">
        <v>10.263911103998591</v>
      </c>
      <c r="G320" s="105">
        <v>9.2764622662060923</v>
      </c>
      <c r="H320" s="105">
        <v>9.652299647121799</v>
      </c>
      <c r="I320" s="105">
        <v>11.118227418116634</v>
      </c>
      <c r="J320" s="105">
        <v>10.504398641309976</v>
      </c>
      <c r="K320" s="105">
        <v>10.851285065026563</v>
      </c>
      <c r="L320" s="105">
        <v>10.738152336898374</v>
      </c>
      <c r="M320" s="105">
        <v>9.3930477329933542</v>
      </c>
      <c r="N320" s="105">
        <v>11.076653908236633</v>
      </c>
      <c r="O320" s="105">
        <v>11.916896028551017</v>
      </c>
      <c r="P320" s="105">
        <v>9.1205711356216046</v>
      </c>
      <c r="Q320" s="105">
        <v>10.210370858856265</v>
      </c>
      <c r="R320" s="105">
        <v>11.416555235586781</v>
      </c>
      <c r="S320" s="105">
        <v>12.0813073269457</v>
      </c>
      <c r="T320" s="105">
        <v>10.371071500474457</v>
      </c>
      <c r="U320" s="105">
        <v>12.000985075956638</v>
      </c>
      <c r="V320" s="105">
        <v>12.368483144148721</v>
      </c>
      <c r="W320" s="105">
        <v>11.936746317617215</v>
      </c>
      <c r="X320" s="105">
        <v>12.175258184252968</v>
      </c>
      <c r="Y320" s="105">
        <v>12.882241031222671</v>
      </c>
      <c r="DA320" s="132" t="s">
        <v>3000</v>
      </c>
    </row>
    <row r="321" spans="1:105" ht="12" customHeight="1" x14ac:dyDescent="0.25">
      <c r="A321" s="106" t="s">
        <v>124</v>
      </c>
      <c r="B321" s="102">
        <v>12.329026524909091</v>
      </c>
      <c r="C321" s="102">
        <v>12.255249197367181</v>
      </c>
      <c r="D321" s="102">
        <v>12.8155092615721</v>
      </c>
      <c r="E321" s="102">
        <v>12.855882105827877</v>
      </c>
      <c r="F321" s="102">
        <v>13.050467678210735</v>
      </c>
      <c r="G321" s="102">
        <v>12.842135084485076</v>
      </c>
      <c r="H321" s="102">
        <v>13.164436312343694</v>
      </c>
      <c r="I321" s="102">
        <v>12.56380199580124</v>
      </c>
      <c r="J321" s="102">
        <v>13.564353723571353</v>
      </c>
      <c r="K321" s="102">
        <v>14.402473587958966</v>
      </c>
      <c r="L321" s="102">
        <v>13.589804779769301</v>
      </c>
      <c r="M321" s="102">
        <v>11.331092786022603</v>
      </c>
      <c r="N321" s="102">
        <v>10.096471804639942</v>
      </c>
      <c r="O321" s="102">
        <v>15.187170107712859</v>
      </c>
      <c r="P321" s="102">
        <v>14.842586001032878</v>
      </c>
      <c r="Q321" s="102">
        <v>14.010397486389346</v>
      </c>
      <c r="R321" s="102">
        <v>13.717309209934696</v>
      </c>
      <c r="S321" s="102">
        <v>14.165131634622297</v>
      </c>
      <c r="T321" s="102">
        <v>13.973277776932528</v>
      </c>
      <c r="U321" s="102">
        <v>13.990368994286403</v>
      </c>
      <c r="V321" s="102">
        <v>14.330596826415878</v>
      </c>
      <c r="W321" s="102">
        <v>14.604139437971442</v>
      </c>
      <c r="X321" s="102">
        <v>15.113474186231231</v>
      </c>
      <c r="Y321" s="102">
        <v>15.16707286058919</v>
      </c>
      <c r="DA321" s="131" t="s">
        <v>3001</v>
      </c>
    </row>
    <row r="322" spans="1:105" ht="12" customHeight="1" x14ac:dyDescent="0.25">
      <c r="A322" s="107" t="s">
        <v>123</v>
      </c>
      <c r="B322" s="105">
        <v>12.329026524909088</v>
      </c>
      <c r="C322" s="105">
        <v>12.255321008074533</v>
      </c>
      <c r="D322" s="105">
        <v>12.815379579153349</v>
      </c>
      <c r="E322" s="105">
        <v>12.856323185634034</v>
      </c>
      <c r="F322" s="105">
        <v>13.051154056597337</v>
      </c>
      <c r="G322" s="105">
        <v>12.842744061440309</v>
      </c>
      <c r="H322" s="105">
        <v>13.164838871687481</v>
      </c>
      <c r="I322" s="105">
        <v>12.563157060295893</v>
      </c>
      <c r="J322" s="105">
        <v>13.562574284795961</v>
      </c>
      <c r="K322" s="105">
        <v>14.39902078528077</v>
      </c>
      <c r="L322" s="105">
        <v>13.585312846921038</v>
      </c>
      <c r="M322" s="105">
        <v>11.327105303491754</v>
      </c>
      <c r="N322" s="105">
        <v>10.101021974088944</v>
      </c>
      <c r="O322" s="105">
        <v>15.188828364109201</v>
      </c>
      <c r="P322" s="105">
        <v>14.843406127314815</v>
      </c>
      <c r="Q322" s="105">
        <v>14.017089150966708</v>
      </c>
      <c r="R322" s="105">
        <v>13.726312581485795</v>
      </c>
      <c r="S322" s="105">
        <v>14.176965737339575</v>
      </c>
      <c r="T322" s="105">
        <v>13.980432637334717</v>
      </c>
      <c r="U322" s="105">
        <v>13.995569700569177</v>
      </c>
      <c r="V322" s="105">
        <v>14.336854662441738</v>
      </c>
      <c r="W322" s="105">
        <v>14.617417706758872</v>
      </c>
      <c r="X322" s="105">
        <v>15.120665636343722</v>
      </c>
      <c r="Y322" s="105">
        <v>15.160069601944157</v>
      </c>
      <c r="DA322" s="132" t="s">
        <v>3002</v>
      </c>
    </row>
    <row r="323" spans="1:105" ht="12" customHeight="1" x14ac:dyDescent="0.25">
      <c r="A323" s="108" t="s">
        <v>50</v>
      </c>
      <c r="B323" s="99">
        <v>2.4686780877972905</v>
      </c>
      <c r="C323" s="99">
        <v>2.4341670477264441</v>
      </c>
      <c r="D323" s="99">
        <v>2.6148504193118347</v>
      </c>
      <c r="E323" s="99">
        <v>2.5429007319247554</v>
      </c>
      <c r="F323" s="99">
        <v>2.6337695472436629</v>
      </c>
      <c r="G323" s="99">
        <v>2.9380988228209106</v>
      </c>
      <c r="H323" s="99">
        <v>2.7010197012280091</v>
      </c>
      <c r="I323" s="99">
        <v>2.5773662795843051</v>
      </c>
      <c r="J323" s="99">
        <v>2.7334024046190279</v>
      </c>
      <c r="K323" s="99">
        <v>2.9193136907294499</v>
      </c>
      <c r="L323" s="99">
        <v>2.7313779665669999</v>
      </c>
      <c r="M323" s="99">
        <v>1.8747319780509006</v>
      </c>
      <c r="N323" s="99">
        <v>0.10094368946182652</v>
      </c>
      <c r="O323" s="99">
        <v>2.8447355298136277</v>
      </c>
      <c r="P323" s="99">
        <v>2.6972782587977089</v>
      </c>
      <c r="Q323" s="99">
        <v>2.3805205455069904</v>
      </c>
      <c r="R323" s="99">
        <v>2.6132433761301486</v>
      </c>
      <c r="S323" s="99">
        <v>2.7043299534294474</v>
      </c>
      <c r="T323" s="99">
        <v>2.4611286165225552</v>
      </c>
      <c r="U323" s="99">
        <v>2.2404719642922313</v>
      </c>
      <c r="V323" s="99">
        <v>2.1855592386999816</v>
      </c>
      <c r="W323" s="99">
        <v>2.6863051187947966</v>
      </c>
      <c r="X323" s="99">
        <v>2.8242845285951925</v>
      </c>
      <c r="Y323" s="99">
        <v>2.4015132454449546</v>
      </c>
      <c r="DA323" s="63" t="s">
        <v>3003</v>
      </c>
    </row>
    <row r="324" spans="1:105" ht="12" customHeight="1" x14ac:dyDescent="0.25">
      <c r="A324" s="108" t="s">
        <v>52</v>
      </c>
      <c r="B324" s="99">
        <v>9.8603484371117993</v>
      </c>
      <c r="C324" s="99">
        <v>9.8211539603480897</v>
      </c>
      <c r="D324" s="99">
        <v>10.200529159841517</v>
      </c>
      <c r="E324" s="99">
        <v>10.313422453709277</v>
      </c>
      <c r="F324" s="99">
        <v>10.417384509353674</v>
      </c>
      <c r="G324" s="99">
        <v>9.9046452386193984</v>
      </c>
      <c r="H324" s="99">
        <v>10.46381917045947</v>
      </c>
      <c r="I324" s="99">
        <v>9.9857907807115911</v>
      </c>
      <c r="J324" s="99">
        <v>10.829171880176933</v>
      </c>
      <c r="K324" s="99">
        <v>11.479707094551321</v>
      </c>
      <c r="L324" s="99">
        <v>10.853934880354041</v>
      </c>
      <c r="M324" s="99">
        <v>9.4523733254408526</v>
      </c>
      <c r="N324" s="99">
        <v>10.000078284627117</v>
      </c>
      <c r="O324" s="99">
        <v>12.344092834295575</v>
      </c>
      <c r="P324" s="99">
        <v>12.146127868517107</v>
      </c>
      <c r="Q324" s="99">
        <v>11.636568605459715</v>
      </c>
      <c r="R324" s="99">
        <v>11.113069205355647</v>
      </c>
      <c r="S324" s="99">
        <v>11.47263578391013</v>
      </c>
      <c r="T324" s="99">
        <v>11.519304020812159</v>
      </c>
      <c r="U324" s="99">
        <v>11.755097736276943</v>
      </c>
      <c r="V324" s="99">
        <v>12.151295423741757</v>
      </c>
      <c r="W324" s="99">
        <v>11.931112587964073</v>
      </c>
      <c r="X324" s="99">
        <v>12.29638110774853</v>
      </c>
      <c r="Y324" s="99">
        <v>12.758556356499202</v>
      </c>
      <c r="DA324" s="63" t="s">
        <v>3004</v>
      </c>
    </row>
    <row r="325" spans="1:105" ht="12" customHeight="1" x14ac:dyDescent="0.25">
      <c r="A325" s="106" t="s">
        <v>122</v>
      </c>
      <c r="B325" s="102">
        <v>12.514200034507169</v>
      </c>
      <c r="C325" s="102">
        <v>12.326239208660395</v>
      </c>
      <c r="D325" s="102">
        <v>12.638988752538983</v>
      </c>
      <c r="E325" s="102">
        <v>12.561464742821119</v>
      </c>
      <c r="F325" s="102">
        <v>12.936775773107568</v>
      </c>
      <c r="G325" s="102">
        <v>12.450897168696955</v>
      </c>
      <c r="H325" s="102">
        <v>12.823633865961462</v>
      </c>
      <c r="I325" s="102">
        <v>12.77476963130726</v>
      </c>
      <c r="J325" s="102">
        <v>13.569435220058448</v>
      </c>
      <c r="K325" s="102">
        <v>14.498419349141157</v>
      </c>
      <c r="L325" s="102">
        <v>14.089938789127764</v>
      </c>
      <c r="M325" s="102">
        <v>13.919536188039427</v>
      </c>
      <c r="N325" s="102">
        <v>13.351483964885409</v>
      </c>
      <c r="O325" s="102">
        <v>13.669057672141998</v>
      </c>
      <c r="P325" s="102">
        <v>13.804636802190627</v>
      </c>
      <c r="Q325" s="102">
        <v>13.854214711938598</v>
      </c>
      <c r="R325" s="102">
        <v>14.342296343828167</v>
      </c>
      <c r="S325" s="102">
        <v>14.293738747647966</v>
      </c>
      <c r="T325" s="102">
        <v>13.73053563899456</v>
      </c>
      <c r="U325" s="102">
        <v>13.825115979129228</v>
      </c>
      <c r="V325" s="102">
        <v>13.879302352921957</v>
      </c>
      <c r="W325" s="102">
        <v>14.793219712951874</v>
      </c>
      <c r="X325" s="102">
        <v>15.228726998180802</v>
      </c>
      <c r="Y325" s="102">
        <v>14.835790908541012</v>
      </c>
      <c r="DA325" s="131" t="s">
        <v>3005</v>
      </c>
    </row>
    <row r="326" spans="1:105" ht="12" customHeight="1" x14ac:dyDescent="0.25">
      <c r="A326" s="107" t="s">
        <v>121</v>
      </c>
      <c r="B326" s="105">
        <v>12.514200034507164</v>
      </c>
      <c r="C326" s="105">
        <v>12.32929829913617</v>
      </c>
      <c r="D326" s="105">
        <v>12.636486961058299</v>
      </c>
      <c r="E326" s="105">
        <v>12.561560723126401</v>
      </c>
      <c r="F326" s="105">
        <v>12.931927519840569</v>
      </c>
      <c r="G326" s="105">
        <v>12.448049809217601</v>
      </c>
      <c r="H326" s="105">
        <v>12.82293130099667</v>
      </c>
      <c r="I326" s="105">
        <v>12.775878445494939</v>
      </c>
      <c r="J326" s="105">
        <v>13.574876336678463</v>
      </c>
      <c r="K326" s="105">
        <v>14.502315413842831</v>
      </c>
      <c r="L326" s="105">
        <v>14.091866905851639</v>
      </c>
      <c r="M326" s="105">
        <v>13.916704445568824</v>
      </c>
      <c r="N326" s="105">
        <v>13.335940881190243</v>
      </c>
      <c r="O326" s="105">
        <v>13.644760179580171</v>
      </c>
      <c r="P326" s="105">
        <v>13.792091802209386</v>
      </c>
      <c r="Q326" s="105">
        <v>13.89685361507752</v>
      </c>
      <c r="R326" s="105">
        <v>14.400117463506056</v>
      </c>
      <c r="S326" s="105">
        <v>14.348330200793875</v>
      </c>
      <c r="T326" s="105">
        <v>13.793669279837124</v>
      </c>
      <c r="U326" s="105">
        <v>13.842107345328412</v>
      </c>
      <c r="V326" s="105">
        <v>13.866445095270914</v>
      </c>
      <c r="W326" s="105">
        <v>14.77190963095379</v>
      </c>
      <c r="X326" s="105">
        <v>15.215892437433158</v>
      </c>
      <c r="Y326" s="105">
        <v>14.854046662059627</v>
      </c>
      <c r="DA326" s="132" t="s">
        <v>3006</v>
      </c>
    </row>
    <row r="327" spans="1:105" ht="12" customHeight="1" x14ac:dyDescent="0.25">
      <c r="A327" s="108" t="s">
        <v>53</v>
      </c>
      <c r="B327" s="99">
        <v>2.5143831306441657</v>
      </c>
      <c r="C327" s="99">
        <v>2.4519147151179927</v>
      </c>
      <c r="D327" s="99">
        <v>2.5747990262600036</v>
      </c>
      <c r="E327" s="99">
        <v>2.4714152858526122</v>
      </c>
      <c r="F327" s="99">
        <v>2.5994151067942628</v>
      </c>
      <c r="G327" s="99">
        <v>2.8303795063523256</v>
      </c>
      <c r="H327" s="99">
        <v>2.6232298351615366</v>
      </c>
      <c r="I327" s="99">
        <v>2.6435629114311738</v>
      </c>
      <c r="J327" s="99">
        <v>2.7585213437655027</v>
      </c>
      <c r="K327" s="99">
        <v>2.9721257784723369</v>
      </c>
      <c r="L327" s="99">
        <v>2.9084234928645638</v>
      </c>
      <c r="M327" s="99">
        <v>2.8095980766930708</v>
      </c>
      <c r="N327" s="99">
        <v>2.2457398255440015</v>
      </c>
      <c r="O327" s="99">
        <v>2.5094234788074803</v>
      </c>
      <c r="P327" s="99">
        <v>2.4906221545904024</v>
      </c>
      <c r="Q327" s="99">
        <v>2.4018813557087926</v>
      </c>
      <c r="R327" s="99">
        <v>2.7976224325288426</v>
      </c>
      <c r="S327" s="99">
        <v>2.8005667251905826</v>
      </c>
      <c r="T327" s="99">
        <v>2.4764072019923375</v>
      </c>
      <c r="U327" s="99">
        <v>2.2620792022185232</v>
      </c>
      <c r="V327" s="99">
        <v>2.132401708554029</v>
      </c>
      <c r="W327" s="99">
        <v>2.7796095132886252</v>
      </c>
      <c r="X327" s="99">
        <v>2.902442899665898</v>
      </c>
      <c r="Y327" s="99">
        <v>2.3206183039780375</v>
      </c>
      <c r="DA327" s="63" t="s">
        <v>3007</v>
      </c>
    </row>
    <row r="328" spans="1:105" ht="12" customHeight="1" x14ac:dyDescent="0.25">
      <c r="A328" s="108" t="s">
        <v>52</v>
      </c>
      <c r="B328" s="99">
        <v>9.9998169038630014</v>
      </c>
      <c r="C328" s="99">
        <v>9.8773835840181761</v>
      </c>
      <c r="D328" s="99">
        <v>10.061687934798297</v>
      </c>
      <c r="E328" s="99">
        <v>10.090145437273788</v>
      </c>
      <c r="F328" s="99">
        <v>10.332512413046306</v>
      </c>
      <c r="G328" s="99">
        <v>9.6176703028652746</v>
      </c>
      <c r="H328" s="99">
        <v>10.199701465835133</v>
      </c>
      <c r="I328" s="99">
        <v>10.132315534063766</v>
      </c>
      <c r="J328" s="99">
        <v>10.816354992912959</v>
      </c>
      <c r="K328" s="99">
        <v>11.530189635370492</v>
      </c>
      <c r="L328" s="99">
        <v>11.183443412987076</v>
      </c>
      <c r="M328" s="99">
        <v>11.107106368875755</v>
      </c>
      <c r="N328" s="99">
        <v>11.090201055646242</v>
      </c>
      <c r="O328" s="99">
        <v>11.135336700772688</v>
      </c>
      <c r="P328" s="99">
        <v>11.301469647618985</v>
      </c>
      <c r="Q328" s="99">
        <v>11.494972259368726</v>
      </c>
      <c r="R328" s="99">
        <v>11.602495030977215</v>
      </c>
      <c r="S328" s="99">
        <v>11.547763475603293</v>
      </c>
      <c r="T328" s="99">
        <v>11.317262077844786</v>
      </c>
      <c r="U328" s="99">
        <v>11.580028143109887</v>
      </c>
      <c r="V328" s="99">
        <v>11.734043386716884</v>
      </c>
      <c r="W328" s="99">
        <v>11.992300117665163</v>
      </c>
      <c r="X328" s="99">
        <v>12.313449537767262</v>
      </c>
      <c r="Y328" s="99">
        <v>12.53342835808159</v>
      </c>
      <c r="DA328" s="63" t="s">
        <v>3008</v>
      </c>
    </row>
    <row r="329" spans="1:105" ht="12" customHeight="1" x14ac:dyDescent="0.25">
      <c r="A329" s="121" t="s">
        <v>54</v>
      </c>
      <c r="B329" s="123">
        <v>5.7891302194843322</v>
      </c>
      <c r="C329" s="123">
        <v>5.6313078900378386</v>
      </c>
      <c r="D329" s="123">
        <v>6.327090071556321</v>
      </c>
      <c r="E329" s="123">
        <v>6.071981525690231</v>
      </c>
      <c r="F329" s="123">
        <v>6.5178689850825409</v>
      </c>
      <c r="G329" s="123">
        <v>6.3256671046772039</v>
      </c>
      <c r="H329" s="123">
        <v>6.4868658781129636</v>
      </c>
      <c r="I329" s="123">
        <v>6.3609602744291003</v>
      </c>
      <c r="J329" s="123">
        <v>6.1700609118252334</v>
      </c>
      <c r="K329" s="123">
        <v>6.3930077043234146</v>
      </c>
      <c r="L329" s="123">
        <v>6.1357294347794316</v>
      </c>
      <c r="M329" s="123">
        <v>5.6769250369532083</v>
      </c>
      <c r="N329" s="123">
        <v>5.7310582897383924</v>
      </c>
      <c r="O329" s="123">
        <v>6.2416245333816969</v>
      </c>
      <c r="P329" s="123">
        <v>6.264091526716502</v>
      </c>
      <c r="Q329" s="123">
        <v>6.1811865813810885</v>
      </c>
      <c r="R329" s="123">
        <v>6.4067795707937387</v>
      </c>
      <c r="S329" s="123">
        <v>6.3489945361701912</v>
      </c>
      <c r="T329" s="123">
        <v>6.3718969163199217</v>
      </c>
      <c r="U329" s="123">
        <v>6.6708775861872178</v>
      </c>
      <c r="V329" s="123">
        <v>7.7060813680311098</v>
      </c>
      <c r="W329" s="123">
        <v>7.6740605438813843</v>
      </c>
      <c r="X329" s="123">
        <v>7.0057943804032501</v>
      </c>
      <c r="Y329" s="123">
        <v>5.9745499525652992</v>
      </c>
      <c r="DA329" s="130" t="s">
        <v>3009</v>
      </c>
    </row>
    <row r="330" spans="1:105" ht="12" customHeight="1" x14ac:dyDescent="0.25">
      <c r="A330" s="97" t="s">
        <v>202</v>
      </c>
      <c r="B330" s="99">
        <v>5.8443281393364428</v>
      </c>
      <c r="C330" s="99">
        <v>5.7057345079888471</v>
      </c>
      <c r="D330" s="99">
        <v>6.3137726263147869</v>
      </c>
      <c r="E330" s="99">
        <v>5.8789092002075591</v>
      </c>
      <c r="F330" s="99">
        <v>6.4243291563913569</v>
      </c>
      <c r="G330" s="99">
        <v>6.0901820778914759</v>
      </c>
      <c r="H330" s="99">
        <v>6.1649694230172516</v>
      </c>
      <c r="I330" s="99">
        <v>7.0329444376960488</v>
      </c>
      <c r="J330" s="99">
        <v>6.0512553572204961</v>
      </c>
      <c r="K330" s="99">
        <v>5.9643585248491542</v>
      </c>
      <c r="L330" s="99">
        <v>6.0273552223934725</v>
      </c>
      <c r="M330" s="99">
        <v>5.0135233593910202</v>
      </c>
      <c r="N330" s="99">
        <v>5.9629333122852337</v>
      </c>
      <c r="O330" s="99">
        <v>6.5125441334066521</v>
      </c>
      <c r="P330" s="99">
        <v>6.3670209729276106</v>
      </c>
      <c r="Q330" s="99">
        <v>6.2404639778089539</v>
      </c>
      <c r="R330" s="99">
        <v>6.3482598890579425</v>
      </c>
      <c r="S330" s="99">
        <v>6.3315137965247619</v>
      </c>
      <c r="T330" s="99">
        <v>6.1418873596668151</v>
      </c>
      <c r="U330" s="99">
        <v>6.797602830743827</v>
      </c>
      <c r="V330" s="99">
        <v>8.2036580885595161</v>
      </c>
      <c r="W330" s="99">
        <v>9.1107000010291426</v>
      </c>
      <c r="X330" s="99">
        <v>5.638926383168954</v>
      </c>
      <c r="Y330" s="99">
        <v>5.3167672351368651</v>
      </c>
      <c r="DA330" s="63" t="s">
        <v>3010</v>
      </c>
    </row>
    <row r="331" spans="1:105" ht="12" customHeight="1" x14ac:dyDescent="0.25">
      <c r="A331" s="97" t="s">
        <v>50</v>
      </c>
      <c r="B331" s="99">
        <v>5.7821164370775779</v>
      </c>
      <c r="C331" s="99">
        <v>5.7989659112067677</v>
      </c>
      <c r="D331" s="99">
        <v>6.1361493512708654</v>
      </c>
      <c r="E331" s="99">
        <v>5.9054984159765596</v>
      </c>
      <c r="F331" s="99">
        <v>6.7137650593726326</v>
      </c>
      <c r="G331" s="99">
        <v>6.2124216615693806</v>
      </c>
      <c r="H331" s="99">
        <v>6.2064144141483686</v>
      </c>
      <c r="I331" s="99">
        <v>6.4179281585000458</v>
      </c>
      <c r="J331" s="99">
        <v>6.4427452685278732</v>
      </c>
      <c r="K331" s="99">
        <v>5.6501096409614346</v>
      </c>
      <c r="L331" s="99">
        <v>6.9806508288559712</v>
      </c>
      <c r="M331" s="99">
        <v>6.493945089778439</v>
      </c>
      <c r="N331" s="99">
        <v>2.0259773498907996</v>
      </c>
      <c r="O331" s="99">
        <v>7.2923882335983441</v>
      </c>
      <c r="P331" s="99">
        <v>7.0267411136640039</v>
      </c>
      <c r="Q331" s="99">
        <v>6.10934196377573</v>
      </c>
      <c r="R331" s="99">
        <v>5.6993817067055401</v>
      </c>
      <c r="S331" s="99">
        <v>5.6217068293577332</v>
      </c>
      <c r="T331" s="99">
        <v>6.7219789350641843</v>
      </c>
      <c r="U331" s="99">
        <v>6.9007960455635002</v>
      </c>
      <c r="V331" s="99">
        <v>7.849722660153275</v>
      </c>
      <c r="W331" s="99">
        <v>7.5010809978951603</v>
      </c>
      <c r="X331" s="99">
        <v>6.9648382015991652</v>
      </c>
      <c r="Y331" s="99">
        <v>6.1764759631944806</v>
      </c>
      <c r="DA331" s="63" t="s">
        <v>3011</v>
      </c>
    </row>
    <row r="332" spans="1:105" ht="12" customHeight="1" x14ac:dyDescent="0.25">
      <c r="A332" s="109" t="s">
        <v>120</v>
      </c>
      <c r="B332" s="110">
        <v>5.776935010669912</v>
      </c>
      <c r="C332" s="110">
        <v>5.6073447863540542</v>
      </c>
      <c r="D332" s="110">
        <v>6.3378081953457368</v>
      </c>
      <c r="E332" s="110">
        <v>6.1200286236276105</v>
      </c>
      <c r="F332" s="110">
        <v>6.5300081201404145</v>
      </c>
      <c r="G332" s="110">
        <v>6.3779956270617797</v>
      </c>
      <c r="H332" s="110">
        <v>6.5636057277756148</v>
      </c>
      <c r="I332" s="110">
        <v>6.2192685231860301</v>
      </c>
      <c r="J332" s="110">
        <v>6.1830457948639443</v>
      </c>
      <c r="K332" s="110">
        <v>6.5111100276916485</v>
      </c>
      <c r="L332" s="110">
        <v>6.1212267065315018</v>
      </c>
      <c r="M332" s="110">
        <v>5.7740146129431036</v>
      </c>
      <c r="N332" s="110">
        <v>5.8700957027685057</v>
      </c>
      <c r="O332" s="110">
        <v>6.0977289543231548</v>
      </c>
      <c r="P332" s="110">
        <v>6.1730335526916784</v>
      </c>
      <c r="Q332" s="110">
        <v>6.1682505128424712</v>
      </c>
      <c r="R332" s="110">
        <v>6.4982748625210744</v>
      </c>
      <c r="S332" s="110">
        <v>6.4472125664420998</v>
      </c>
      <c r="T332" s="110">
        <v>6.400702853618184</v>
      </c>
      <c r="U332" s="110">
        <v>6.5591094631206968</v>
      </c>
      <c r="V332" s="110">
        <v>7.4207546952523531</v>
      </c>
      <c r="W332" s="110">
        <v>7.1295987360157058</v>
      </c>
      <c r="X332" s="110">
        <v>7.3332266765370466</v>
      </c>
      <c r="Y332" s="110">
        <v>6.0060201956108115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0.11784471247935588</v>
      </c>
      <c r="C334" s="118">
        <f t="shared" si="143"/>
        <v>0.11669880317585554</v>
      </c>
      <c r="D334" s="118">
        <f t="shared" si="143"/>
        <v>0.12083241606142893</v>
      </c>
      <c r="E334" s="118">
        <f t="shared" si="143"/>
        <v>0.11691517833355969</v>
      </c>
      <c r="F334" s="118">
        <f t="shared" si="143"/>
        <v>0.12314500600093252</v>
      </c>
      <c r="G334" s="118">
        <f t="shared" si="143"/>
        <v>0.11352491411854271</v>
      </c>
      <c r="H334" s="118">
        <f t="shared" si="143"/>
        <v>0.11211838372703339</v>
      </c>
      <c r="I334" s="118">
        <f t="shared" si="143"/>
        <v>0.11139746334841437</v>
      </c>
      <c r="J334" s="118">
        <f t="shared" si="143"/>
        <v>0.1134624856347716</v>
      </c>
      <c r="K334" s="118">
        <f t="shared" si="143"/>
        <v>0.102265958035499</v>
      </c>
      <c r="L334" s="118">
        <f t="shared" si="143"/>
        <v>0.11603234219522952</v>
      </c>
      <c r="M334" s="118">
        <f t="shared" si="143"/>
        <v>0.10912065644528084</v>
      </c>
      <c r="N334" s="118">
        <f t="shared" si="143"/>
        <v>4.5755666354962178E-2</v>
      </c>
      <c r="O334" s="118">
        <f t="shared" si="143"/>
        <v>0.16370286082473487</v>
      </c>
      <c r="P334" s="118">
        <f t="shared" si="143"/>
        <v>0.17501298089404627</v>
      </c>
      <c r="Q334" s="118">
        <f t="shared" si="143"/>
        <v>0.17318738041305384</v>
      </c>
      <c r="R334" s="118">
        <f t="shared" ref="R334:V334" si="144">R335+R338+R340+R353</f>
        <v>0.1752719305771738</v>
      </c>
      <c r="S334" s="118">
        <f t="shared" si="144"/>
        <v>0.20436689421899679</v>
      </c>
      <c r="T334" s="118">
        <f t="shared" si="144"/>
        <v>0.30847923774920472</v>
      </c>
      <c r="U334" s="118">
        <f t="shared" si="144"/>
        <v>0.36242814256817557</v>
      </c>
      <c r="V334" s="118">
        <f t="shared" si="144"/>
        <v>0.45654822016678015</v>
      </c>
      <c r="W334" s="118">
        <f t="shared" ref="W334:Y334" si="145">W335+W338+W340+W353</f>
        <v>0.46878076276467551</v>
      </c>
      <c r="X334" s="118">
        <f t="shared" si="145"/>
        <v>0.46832130062832078</v>
      </c>
      <c r="Y334" s="118">
        <f t="shared" si="145"/>
        <v>0.43558732398800487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3.7714110928319576E-2</v>
      </c>
      <c r="C340" s="123">
        <v>3.9020045438932956E-2</v>
      </c>
      <c r="D340" s="123">
        <v>4.2864707192357826E-2</v>
      </c>
      <c r="E340" s="123">
        <v>4.5231731517943539E-2</v>
      </c>
      <c r="F340" s="123">
        <v>4.545528227993921E-2</v>
      </c>
      <c r="G340" s="123">
        <v>4.2283609953314892E-2</v>
      </c>
      <c r="H340" s="123">
        <v>3.8244774548516103E-2</v>
      </c>
      <c r="I340" s="123">
        <v>3.0895973776216976E-2</v>
      </c>
      <c r="J340" s="123">
        <v>2.9488625099315789E-2</v>
      </c>
      <c r="K340" s="123">
        <v>2.7081107118870056E-2</v>
      </c>
      <c r="L340" s="123">
        <v>2.2487870609721156E-2</v>
      </c>
      <c r="M340" s="123">
        <v>1.691072868114438E-2</v>
      </c>
      <c r="N340" s="123">
        <v>1.4116180656090384E-2</v>
      </c>
      <c r="O340" s="123">
        <v>2.2758693253769696E-2</v>
      </c>
      <c r="P340" s="123">
        <v>2.3288880761166843E-2</v>
      </c>
      <c r="Q340" s="123">
        <v>2.1977214247028538E-2</v>
      </c>
      <c r="R340" s="123">
        <v>2.0713306577154839E-2</v>
      </c>
      <c r="S340" s="123">
        <v>2.134128693785866E-2</v>
      </c>
      <c r="T340" s="123">
        <v>2.1474916642080566E-2</v>
      </c>
      <c r="U340" s="123">
        <v>2.295859942586858E-2</v>
      </c>
      <c r="V340" s="123">
        <v>2.4078301833332882E-2</v>
      </c>
      <c r="W340" s="123">
        <v>2.3477112451973068E-2</v>
      </c>
      <c r="X340" s="123">
        <v>2.3117096914587798E-2</v>
      </c>
      <c r="Y340" s="123">
        <v>2.1707111782221806E-2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5.3709411052576286</v>
      </c>
      <c r="C345" s="102">
        <v>5.304907767064786</v>
      </c>
      <c r="D345" s="102">
        <v>5.513525682285275</v>
      </c>
      <c r="E345" s="102">
        <v>5.4921554259231131</v>
      </c>
      <c r="F345" s="102">
        <v>5.5330430543387985</v>
      </c>
      <c r="G345" s="102">
        <v>5.3985489539993203</v>
      </c>
      <c r="H345" s="102">
        <v>5.4810510395912786</v>
      </c>
      <c r="I345" s="102">
        <v>5.2050135481183721</v>
      </c>
      <c r="J345" s="102">
        <v>5.6064112305900267</v>
      </c>
      <c r="K345" s="102">
        <v>5.9224938976703347</v>
      </c>
      <c r="L345" s="102">
        <v>5.5442563941357745</v>
      </c>
      <c r="M345" s="102">
        <v>4.5615491289284451</v>
      </c>
      <c r="N345" s="102">
        <v>3.9949992822857907</v>
      </c>
      <c r="O345" s="102">
        <v>5.8701533737264242</v>
      </c>
      <c r="P345" s="102">
        <v>5.6377889909064631</v>
      </c>
      <c r="Q345" s="102">
        <v>5.2342706960550762</v>
      </c>
      <c r="R345" s="102">
        <v>5.026266949763583</v>
      </c>
      <c r="S345" s="102">
        <v>5.0286312918287965</v>
      </c>
      <c r="T345" s="102">
        <v>4.7715569066824939</v>
      </c>
      <c r="U345" s="102">
        <v>4.6006947981238246</v>
      </c>
      <c r="V345" s="102">
        <v>4.5789426062829239</v>
      </c>
      <c r="W345" s="102">
        <v>4.5706797488091855</v>
      </c>
      <c r="X345" s="102">
        <v>4.6756247596630622</v>
      </c>
      <c r="Y345" s="102">
        <v>4.6495071898801799</v>
      </c>
      <c r="DA345" s="131" t="s">
        <v>3169</v>
      </c>
    </row>
    <row r="346" spans="1:105" ht="12" customHeight="1" x14ac:dyDescent="0.25">
      <c r="A346" s="107" t="s">
        <v>123</v>
      </c>
      <c r="B346" s="105">
        <v>1.0754397024461781</v>
      </c>
      <c r="C346" s="105">
        <v>1.0526371463044151</v>
      </c>
      <c r="D346" s="105">
        <v>1.1245001284225624</v>
      </c>
      <c r="E346" s="105">
        <v>1.0849590783972158</v>
      </c>
      <c r="F346" s="105">
        <v>1.1182287538628888</v>
      </c>
      <c r="G346" s="105">
        <v>1.2374085795169552</v>
      </c>
      <c r="H346" s="105">
        <v>1.1253880760587434</v>
      </c>
      <c r="I346" s="105">
        <v>1.0665730302323915</v>
      </c>
      <c r="J346" s="105">
        <v>1.12694389916172</v>
      </c>
      <c r="K346" s="105">
        <v>1.1976972908776191</v>
      </c>
      <c r="L346" s="105">
        <v>1.1136962170939733</v>
      </c>
      <c r="M346" s="105">
        <v>0.75961444949974133</v>
      </c>
      <c r="N346" s="105">
        <v>4.0236560433953981E-2</v>
      </c>
      <c r="O346" s="105">
        <v>1.0847123350974222</v>
      </c>
      <c r="P346" s="105">
        <v>1.0132012977892451</v>
      </c>
      <c r="Q346" s="105">
        <v>0.87903620645935254</v>
      </c>
      <c r="R346" s="105">
        <v>0.94930964399119455</v>
      </c>
      <c r="S346" s="105">
        <v>0.96023213800071372</v>
      </c>
      <c r="T346" s="105">
        <v>0.83893813483769142</v>
      </c>
      <c r="U346" s="105">
        <v>0.74318591093145259</v>
      </c>
      <c r="V346" s="105">
        <v>0.69652275588416146</v>
      </c>
      <c r="W346" s="105">
        <v>0.8382180119090108</v>
      </c>
      <c r="X346" s="105">
        <v>0.87235480198461368</v>
      </c>
      <c r="Y346" s="105">
        <v>0.73144458885810004</v>
      </c>
      <c r="DA346" s="132" t="s">
        <v>3170</v>
      </c>
    </row>
    <row r="347" spans="1:105" ht="12" customHeight="1" x14ac:dyDescent="0.25">
      <c r="A347" s="108" t="s">
        <v>50</v>
      </c>
      <c r="B347" s="99">
        <v>1.0754397024461781</v>
      </c>
      <c r="C347" s="99">
        <v>1.0526371463044151</v>
      </c>
      <c r="D347" s="99">
        <v>1.1245001284225624</v>
      </c>
      <c r="E347" s="99">
        <v>1.0849590783972158</v>
      </c>
      <c r="F347" s="99">
        <v>1.1182287538628888</v>
      </c>
      <c r="G347" s="99">
        <v>1.2374085795169552</v>
      </c>
      <c r="H347" s="99">
        <v>1.1253880760587434</v>
      </c>
      <c r="I347" s="99">
        <v>1.0665730302323915</v>
      </c>
      <c r="J347" s="99">
        <v>1.12694389916172</v>
      </c>
      <c r="K347" s="99">
        <v>1.1976972908776191</v>
      </c>
      <c r="L347" s="99">
        <v>1.1136962170939733</v>
      </c>
      <c r="M347" s="99">
        <v>0.75961444949974133</v>
      </c>
      <c r="N347" s="99">
        <v>4.0236560433953981E-2</v>
      </c>
      <c r="O347" s="99">
        <v>1.0847123350974222</v>
      </c>
      <c r="P347" s="99">
        <v>1.0132012977892451</v>
      </c>
      <c r="Q347" s="99">
        <v>0.87903620645935254</v>
      </c>
      <c r="R347" s="99">
        <v>0.94930964399119455</v>
      </c>
      <c r="S347" s="99">
        <v>0.96023213800071372</v>
      </c>
      <c r="T347" s="99">
        <v>0.83893813483769142</v>
      </c>
      <c r="U347" s="99">
        <v>0.74318591093145259</v>
      </c>
      <c r="V347" s="99">
        <v>0.69652275588416146</v>
      </c>
      <c r="W347" s="99">
        <v>0.8382180119090108</v>
      </c>
      <c r="X347" s="99">
        <v>0.87235480198461368</v>
      </c>
      <c r="Y347" s="99">
        <v>0.73144458885810004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8.013060155103631E-2</v>
      </c>
      <c r="C353" s="123">
        <v>7.7678757736922593E-2</v>
      </c>
      <c r="D353" s="123">
        <v>7.7967708869071103E-2</v>
      </c>
      <c r="E353" s="123">
        <v>7.1683446815616156E-2</v>
      </c>
      <c r="F353" s="123">
        <v>7.7689723720993309E-2</v>
      </c>
      <c r="G353" s="123">
        <v>7.1241304165227809E-2</v>
      </c>
      <c r="H353" s="123">
        <v>7.3873609178517291E-2</v>
      </c>
      <c r="I353" s="123">
        <v>8.0501489572197396E-2</v>
      </c>
      <c r="J353" s="123">
        <v>8.3973860535455802E-2</v>
      </c>
      <c r="K353" s="123">
        <v>7.5184850916628937E-2</v>
      </c>
      <c r="L353" s="123">
        <v>9.3544471585508368E-2</v>
      </c>
      <c r="M353" s="123">
        <v>9.220992776413646E-2</v>
      </c>
      <c r="N353" s="123">
        <v>3.1639485698871796E-2</v>
      </c>
      <c r="O353" s="123">
        <v>0.14094416757096517</v>
      </c>
      <c r="P353" s="123">
        <v>0.15172410013287943</v>
      </c>
      <c r="Q353" s="123">
        <v>0.15121016616602531</v>
      </c>
      <c r="R353" s="123">
        <v>0.15455862400001896</v>
      </c>
      <c r="S353" s="123">
        <v>0.18302560728113812</v>
      </c>
      <c r="T353" s="123">
        <v>0.28700432110712415</v>
      </c>
      <c r="U353" s="123">
        <v>0.33946954314230698</v>
      </c>
      <c r="V353" s="123">
        <v>0.43246991833344728</v>
      </c>
      <c r="W353" s="123">
        <v>0.44530365031270241</v>
      </c>
      <c r="X353" s="123">
        <v>0.44520420371373298</v>
      </c>
      <c r="Y353" s="123">
        <v>0.41388021220578308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2.2699720392243186</v>
      </c>
      <c r="C355" s="99">
        <v>2.2741060760680831</v>
      </c>
      <c r="D355" s="99">
        <v>2.4042110371657417</v>
      </c>
      <c r="E355" s="99">
        <v>2.3105103797903581</v>
      </c>
      <c r="F355" s="99">
        <v>2.6204629521884324</v>
      </c>
      <c r="G355" s="99">
        <v>2.4167990622496407</v>
      </c>
      <c r="H355" s="99">
        <v>2.4056876956541848</v>
      </c>
      <c r="I355" s="99">
        <v>2.4834653484641458</v>
      </c>
      <c r="J355" s="99">
        <v>2.4918594159825425</v>
      </c>
      <c r="K355" s="99">
        <v>2.1838669438365699</v>
      </c>
      <c r="L355" s="99">
        <v>2.6960858513601256</v>
      </c>
      <c r="M355" s="99">
        <v>2.5053718919411434</v>
      </c>
      <c r="N355" s="99">
        <v>0.78089010947619275</v>
      </c>
      <c r="O355" s="99">
        <v>2.8086874402538671</v>
      </c>
      <c r="P355" s="99">
        <v>2.7052294121217191</v>
      </c>
      <c r="Q355" s="99">
        <v>2.3500129541706141</v>
      </c>
      <c r="R355" s="99">
        <v>2.188494944590393</v>
      </c>
      <c r="S355" s="99">
        <v>2.1489555862774306</v>
      </c>
      <c r="T355" s="99">
        <v>2.5498917730436781</v>
      </c>
      <c r="U355" s="99">
        <v>2.6030100869520711</v>
      </c>
      <c r="V355" s="99">
        <v>2.9429893128997109</v>
      </c>
      <c r="W355" s="99">
        <v>2.7957999048989852</v>
      </c>
      <c r="X355" s="99">
        <v>2.5841744062946725</v>
      </c>
      <c r="Y355" s="99">
        <v>2.2824553197519268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12.628345997174625</v>
      </c>
      <c r="D360" s="117">
        <f t="shared" si="150"/>
        <v>4.8307778860626893</v>
      </c>
      <c r="E360" s="117">
        <f t="shared" si="150"/>
        <v>6.7136127923720874</v>
      </c>
      <c r="F360" s="117">
        <f t="shared" si="150"/>
        <v>25.871143335289304</v>
      </c>
      <c r="G360" s="117">
        <f t="shared" si="150"/>
        <v>23.610832628486271</v>
      </c>
      <c r="H360" s="117">
        <f t="shared" si="150"/>
        <v>28.311343279710879</v>
      </c>
      <c r="I360" s="117">
        <f t="shared" si="150"/>
        <v>36.854154445451279</v>
      </c>
      <c r="J360" s="117">
        <f t="shared" si="150"/>
        <v>22.004833200092914</v>
      </c>
      <c r="K360" s="117">
        <f t="shared" si="150"/>
        <v>26.143641624795386</v>
      </c>
      <c r="L360" s="117">
        <f t="shared" si="150"/>
        <v>32.168461170331994</v>
      </c>
      <c r="M360" s="117">
        <f t="shared" si="150"/>
        <v>52.619918318453216</v>
      </c>
      <c r="N360" s="117">
        <f t="shared" si="150"/>
        <v>47.409507378618514</v>
      </c>
      <c r="O360" s="117">
        <f t="shared" si="150"/>
        <v>32.095637955784461</v>
      </c>
      <c r="P360" s="117">
        <f t="shared" si="150"/>
        <v>11.006272503954559</v>
      </c>
      <c r="Q360" s="117">
        <f t="shared" si="150"/>
        <v>16.799901375859449</v>
      </c>
      <c r="R360" s="117">
        <f t="shared" ref="R360:V360" si="151">R361+R364+R366+R379</f>
        <v>16.598535227296182</v>
      </c>
      <c r="S360" s="117">
        <f t="shared" si="151"/>
        <v>16.710203965991496</v>
      </c>
      <c r="T360" s="117">
        <f t="shared" si="151"/>
        <v>16.590179775261923</v>
      </c>
      <c r="U360" s="117">
        <f t="shared" si="151"/>
        <v>6.6570938057665474</v>
      </c>
      <c r="V360" s="117">
        <f t="shared" si="151"/>
        <v>14.583162397632247</v>
      </c>
      <c r="W360" s="117">
        <f t="shared" ref="W360:Y360" si="152">W361+W364+W366+W379</f>
        <v>26.788138394175636</v>
      </c>
      <c r="X360" s="117">
        <f t="shared" si="152"/>
        <v>28.282537880130494</v>
      </c>
      <c r="Y360" s="117">
        <f t="shared" si="152"/>
        <v>39.947496548215753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10.155958260891371</v>
      </c>
      <c r="D361" s="122">
        <f t="shared" si="153"/>
        <v>3.8865708084618995</v>
      </c>
      <c r="E361" s="122">
        <f t="shared" si="153"/>
        <v>5.4331673607525195</v>
      </c>
      <c r="F361" s="122">
        <f t="shared" si="153"/>
        <v>20.892756357400152</v>
      </c>
      <c r="G361" s="122">
        <f t="shared" si="153"/>
        <v>19.000410452871506</v>
      </c>
      <c r="H361" s="122">
        <f t="shared" si="153"/>
        <v>22.547154037514208</v>
      </c>
      <c r="I361" s="122">
        <f t="shared" si="153"/>
        <v>30.585501260520029</v>
      </c>
      <c r="J361" s="122">
        <f t="shared" si="153"/>
        <v>17.659403638448183</v>
      </c>
      <c r="K361" s="122">
        <f t="shared" si="153"/>
        <v>19.519994184365775</v>
      </c>
      <c r="L361" s="122">
        <f t="shared" si="153"/>
        <v>23.79729756915512</v>
      </c>
      <c r="M361" s="122">
        <f t="shared" si="153"/>
        <v>40.438229079474219</v>
      </c>
      <c r="N361" s="122">
        <f t="shared" si="153"/>
        <v>36.233018734049423</v>
      </c>
      <c r="O361" s="122">
        <f t="shared" si="153"/>
        <v>23.998770708869817</v>
      </c>
      <c r="P361" s="122">
        <f t="shared" si="153"/>
        <v>8.1800142989007849</v>
      </c>
      <c r="Q361" s="122">
        <f t="shared" si="153"/>
        <v>12.608816409508723</v>
      </c>
      <c r="R361" s="122">
        <f t="shared" ref="R361:V361" si="154">SUM(R362:R363)</f>
        <v>11.524769981628223</v>
      </c>
      <c r="S361" s="122">
        <f t="shared" si="154"/>
        <v>11.438301651703766</v>
      </c>
      <c r="T361" s="122">
        <f t="shared" si="154"/>
        <v>11.326003145044005</v>
      </c>
      <c r="U361" s="122">
        <f t="shared" si="154"/>
        <v>4.3774563970894187</v>
      </c>
      <c r="V361" s="122">
        <f t="shared" si="154"/>
        <v>9.1443951250201447</v>
      </c>
      <c r="W361" s="122">
        <f t="shared" ref="W361:Y361" si="155">SUM(W362:W363)</f>
        <v>17.067373048005084</v>
      </c>
      <c r="X361" s="122">
        <f t="shared" si="155"/>
        <v>18.10423440834159</v>
      </c>
      <c r="Y361" s="122">
        <f t="shared" si="155"/>
        <v>23.955353477780822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10.106981358787731</v>
      </c>
      <c r="D362" s="98">
        <v>3.8668902482239211</v>
      </c>
      <c r="E362" s="98">
        <v>5.4067230618130191</v>
      </c>
      <c r="F362" s="98">
        <v>20.782380531796608</v>
      </c>
      <c r="G362" s="98">
        <v>18.899546810956107</v>
      </c>
      <c r="H362" s="98">
        <v>22.428289122294814</v>
      </c>
      <c r="I362" s="98">
        <v>30.431463804232365</v>
      </c>
      <c r="J362" s="98">
        <v>17.568603930132152</v>
      </c>
      <c r="K362" s="98">
        <v>19.412915210981254</v>
      </c>
      <c r="L362" s="98">
        <v>23.671856299882339</v>
      </c>
      <c r="M362" s="98">
        <v>40.222322772156772</v>
      </c>
      <c r="N362" s="98">
        <v>36.058542100437968</v>
      </c>
      <c r="O362" s="98">
        <v>23.870643025394997</v>
      </c>
      <c r="P362" s="98">
        <v>8.1346692839109807</v>
      </c>
      <c r="Q362" s="98">
        <v>12.542059887609989</v>
      </c>
      <c r="R362" s="98">
        <v>11.46312879582729</v>
      </c>
      <c r="S362" s="98">
        <v>11.376329316985627</v>
      </c>
      <c r="T362" s="98">
        <v>11.263791633572081</v>
      </c>
      <c r="U362" s="98">
        <v>4.3530951339085542</v>
      </c>
      <c r="V362" s="98">
        <v>9.0929269648127988</v>
      </c>
      <c r="W362" s="98">
        <v>16.970389221048137</v>
      </c>
      <c r="X362" s="98">
        <v>18.000376431031473</v>
      </c>
      <c r="Y362" s="98">
        <v>23.816561763191093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4.8976902103639211E-2</v>
      </c>
      <c r="D363" s="98">
        <v>1.9680560237978338E-2</v>
      </c>
      <c r="E363" s="98">
        <v>2.6444298939500677E-2</v>
      </c>
      <c r="F363" s="98">
        <v>0.11037582560354464</v>
      </c>
      <c r="G363" s="98">
        <v>0.10086364191539814</v>
      </c>
      <c r="H363" s="98">
        <v>0.11886491521939491</v>
      </c>
      <c r="I363" s="98">
        <v>0.15403745628766488</v>
      </c>
      <c r="J363" s="98">
        <v>9.0799708316031139E-2</v>
      </c>
      <c r="K363" s="98">
        <v>0.10707897338451945</v>
      </c>
      <c r="L363" s="98">
        <v>0.12544126927278099</v>
      </c>
      <c r="M363" s="98">
        <v>0.2159063073174449</v>
      </c>
      <c r="N363" s="98">
        <v>0.17447663361145535</v>
      </c>
      <c r="O363" s="98">
        <v>0.12812768347481954</v>
      </c>
      <c r="P363" s="98">
        <v>4.5345014989804561E-2</v>
      </c>
      <c r="Q363" s="98">
        <v>6.6756521898733212E-2</v>
      </c>
      <c r="R363" s="98">
        <v>6.1641185800933897E-2</v>
      </c>
      <c r="S363" s="98">
        <v>6.1972334718139205E-2</v>
      </c>
      <c r="T363" s="98">
        <v>6.2211511471924344E-2</v>
      </c>
      <c r="U363" s="98">
        <v>2.4361263180864262E-2</v>
      </c>
      <c r="V363" s="98">
        <v>5.146816020734625E-2</v>
      </c>
      <c r="W363" s="98">
        <v>9.6983826956948377E-2</v>
      </c>
      <c r="X363" s="98">
        <v>0.10385797731011767</v>
      </c>
      <c r="Y363" s="98">
        <v>0.138791714589728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0.17062629366235454</v>
      </c>
      <c r="D364" s="122">
        <f t="shared" si="156"/>
        <v>3.6592485181317101E-2</v>
      </c>
      <c r="E364" s="122">
        <f t="shared" si="156"/>
        <v>0.12070834993223603</v>
      </c>
      <c r="F364" s="122">
        <f t="shared" si="156"/>
        <v>0.20240793177819408</v>
      </c>
      <c r="G364" s="122">
        <f t="shared" si="156"/>
        <v>0.43530582798395706</v>
      </c>
      <c r="H364" s="122">
        <f t="shared" si="156"/>
        <v>0.64845439343841649</v>
      </c>
      <c r="I364" s="122">
        <f t="shared" si="156"/>
        <v>0.46421205772218066</v>
      </c>
      <c r="J364" s="122">
        <f t="shared" si="156"/>
        <v>6.9994478268016455E-2</v>
      </c>
      <c r="K364" s="122">
        <f t="shared" si="156"/>
        <v>0.43959779863334486</v>
      </c>
      <c r="L364" s="122">
        <f t="shared" si="156"/>
        <v>0.79331165827515249</v>
      </c>
      <c r="M364" s="122">
        <f t="shared" si="156"/>
        <v>1.1241382114870204</v>
      </c>
      <c r="N364" s="122">
        <f t="shared" si="156"/>
        <v>2.4040797089865986</v>
      </c>
      <c r="O364" s="122">
        <f t="shared" si="156"/>
        <v>0.52177172716605225</v>
      </c>
      <c r="P364" s="122">
        <f t="shared" si="156"/>
        <v>0.14368774537088402</v>
      </c>
      <c r="Q364" s="122">
        <f t="shared" si="156"/>
        <v>0.32792899720061164</v>
      </c>
      <c r="R364" s="122">
        <f t="shared" si="156"/>
        <v>0.547745931371172</v>
      </c>
      <c r="S364" s="122">
        <f t="shared" si="156"/>
        <v>0.6600355672819983</v>
      </c>
      <c r="T364" s="122">
        <f t="shared" si="156"/>
        <v>0.41811772844244116</v>
      </c>
      <c r="U364" s="122">
        <f t="shared" si="156"/>
        <v>0.17660638971131346</v>
      </c>
      <c r="V364" s="122">
        <f t="shared" si="156"/>
        <v>0.46121510118686793</v>
      </c>
      <c r="W364" s="122">
        <f t="shared" si="156"/>
        <v>0.75549935762446208</v>
      </c>
      <c r="X364" s="122">
        <f t="shared" si="156"/>
        <v>0.96141232949715949</v>
      </c>
      <c r="Y364" s="122">
        <f t="shared" si="156"/>
        <v>4.2747222221784771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0.17062629366235454</v>
      </c>
      <c r="D365" s="98">
        <v>3.6592485181317101E-2</v>
      </c>
      <c r="E365" s="98">
        <v>0.12070834993223603</v>
      </c>
      <c r="F365" s="98">
        <v>0.20240793177819408</v>
      </c>
      <c r="G365" s="98">
        <v>0.43530582798395706</v>
      </c>
      <c r="H365" s="98">
        <v>0.64845439343841649</v>
      </c>
      <c r="I365" s="98">
        <v>0.46421205772218066</v>
      </c>
      <c r="J365" s="98">
        <v>6.9994478268016455E-2</v>
      </c>
      <c r="K365" s="98">
        <v>0.43959779863334486</v>
      </c>
      <c r="L365" s="98">
        <v>0.79331165827515249</v>
      </c>
      <c r="M365" s="98">
        <v>1.1241382114870204</v>
      </c>
      <c r="N365" s="98">
        <v>2.4040797089865986</v>
      </c>
      <c r="O365" s="98">
        <v>0.52177172716605225</v>
      </c>
      <c r="P365" s="98">
        <v>0.14368774537088402</v>
      </c>
      <c r="Q365" s="98">
        <v>0.32792899720061164</v>
      </c>
      <c r="R365" s="98">
        <v>0.547745931371172</v>
      </c>
      <c r="S365" s="98">
        <v>0.6600355672819983</v>
      </c>
      <c r="T365" s="98">
        <v>0.41811772844244116</v>
      </c>
      <c r="U365" s="98">
        <v>0.17660638971131346</v>
      </c>
      <c r="V365" s="98">
        <v>0.46121510118686793</v>
      </c>
      <c r="W365" s="98">
        <v>0.75549935762446208</v>
      </c>
      <c r="X365" s="98">
        <v>0.96141232949715949</v>
      </c>
      <c r="Y365" s="98">
        <v>4.2747222221784771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1.558833488037731</v>
      </c>
      <c r="D366" s="122">
        <v>0.60506436486405413</v>
      </c>
      <c r="E366" s="122">
        <v>0.76820913116427059</v>
      </c>
      <c r="F366" s="122">
        <v>3.1757198130519337</v>
      </c>
      <c r="G366" s="122">
        <v>2.7312848461566563</v>
      </c>
      <c r="H366" s="122">
        <v>3.3169690759431765</v>
      </c>
      <c r="I366" s="122">
        <v>3.6386146883647719</v>
      </c>
      <c r="J366" s="122">
        <v>2.7622188641027865</v>
      </c>
      <c r="K366" s="122">
        <v>4.184148013139608</v>
      </c>
      <c r="L366" s="122">
        <v>5.1115165998838634</v>
      </c>
      <c r="M366" s="122">
        <v>7.6492114866758438</v>
      </c>
      <c r="N366" s="122">
        <v>5.92591974950831</v>
      </c>
      <c r="O366" s="122">
        <v>4.891636767004222</v>
      </c>
      <c r="P366" s="122">
        <v>1.7205783541857804</v>
      </c>
      <c r="Q366" s="122">
        <v>2.4723994817642696</v>
      </c>
      <c r="R366" s="122">
        <v>2.9667172493066984</v>
      </c>
      <c r="S366" s="122">
        <v>3.0151848718289442</v>
      </c>
      <c r="T366" s="122">
        <v>3.0299958160523897</v>
      </c>
      <c r="U366" s="122">
        <v>1.2937802892826449</v>
      </c>
      <c r="V366" s="122">
        <v>2.9270203398897143</v>
      </c>
      <c r="W366" s="122">
        <v>5.6195774152279538</v>
      </c>
      <c r="X366" s="122">
        <v>5.8442451515302434</v>
      </c>
      <c r="Y366" s="122">
        <v>7.8148704938036495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6.6204517799817847E-4</v>
      </c>
      <c r="D367" s="98">
        <v>1.651250867078634E-4</v>
      </c>
      <c r="E367" s="98">
        <v>3.0305580214546956E-4</v>
      </c>
      <c r="F367" s="98">
        <v>1.593603551938137E-3</v>
      </c>
      <c r="G367" s="98">
        <v>1.8909768577078626E-3</v>
      </c>
      <c r="H367" s="98">
        <v>2.5870462791768027E-3</v>
      </c>
      <c r="I367" s="98">
        <v>4.1039809804559726E-3</v>
      </c>
      <c r="J367" s="98">
        <v>1.1125520290498505E-2</v>
      </c>
      <c r="K367" s="98">
        <v>9.6075205248083335E-3</v>
      </c>
      <c r="L367" s="98">
        <v>1.4009132068119092E-2</v>
      </c>
      <c r="M367" s="98">
        <v>1.8238982241306156E-2</v>
      </c>
      <c r="N367" s="98">
        <v>2.2140658497698983E-2</v>
      </c>
      <c r="O367" s="98">
        <v>2.8307889244879668E-2</v>
      </c>
      <c r="P367" s="98">
        <v>9.7732223180129717E-3</v>
      </c>
      <c r="Q367" s="98">
        <v>3.1102280026160552E-2</v>
      </c>
      <c r="R367" s="98">
        <v>5.6238324721317255E-2</v>
      </c>
      <c r="S367" s="98">
        <v>7.0910578516919412E-2</v>
      </c>
      <c r="T367" s="98">
        <v>5.4375463318788571E-2</v>
      </c>
      <c r="U367" s="98">
        <v>3.9623065231203569E-2</v>
      </c>
      <c r="V367" s="98">
        <v>9.3111132640965058E-2</v>
      </c>
      <c r="W367" s="98">
        <v>0.15346024151982049</v>
      </c>
      <c r="X367" s="98">
        <v>0.14292218872052642</v>
      </c>
      <c r="Y367" s="98">
        <v>0.14253132203152893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1.1552721922264627E-4</v>
      </c>
      <c r="J368" s="98">
        <v>1.068441304123831E-4</v>
      </c>
      <c r="K368" s="98">
        <v>1.100023700716893E-4</v>
      </c>
      <c r="L368" s="98">
        <v>2.188057739942524E-4</v>
      </c>
      <c r="M368" s="98">
        <v>9.3699334994015422E-5</v>
      </c>
      <c r="N368" s="98">
        <v>4.2336861591711671E-4</v>
      </c>
      <c r="O368" s="98">
        <v>3.5395672125658885E-4</v>
      </c>
      <c r="P368" s="98">
        <v>0</v>
      </c>
      <c r="Q368" s="98">
        <v>4.8982445181718168E-4</v>
      </c>
      <c r="R368" s="98">
        <v>9.1302855057027337E-4</v>
      </c>
      <c r="S368" s="98">
        <v>1.3369409861939503E-3</v>
      </c>
      <c r="T368" s="98">
        <v>6.0144931142488067E-4</v>
      </c>
      <c r="U368" s="98">
        <v>1.1456214070721901E-3</v>
      </c>
      <c r="V368" s="98">
        <v>2.2175912618126277E-3</v>
      </c>
      <c r="W368" s="98">
        <v>8.2341173150821286E-4</v>
      </c>
      <c r="X368" s="98">
        <v>4.8301247248418808E-3</v>
      </c>
      <c r="Y368" s="98">
        <v>1.0999766178534626E-2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3.4764870124835636E-5</v>
      </c>
      <c r="J369" s="101">
        <v>3.0252541676435735E-5</v>
      </c>
      <c r="K369" s="101">
        <v>3.0569582811792836E-5</v>
      </c>
      <c r="L369" s="101">
        <v>6.093234023379994E-5</v>
      </c>
      <c r="M369" s="101">
        <v>2.4437586674875567E-5</v>
      </c>
      <c r="N369" s="101">
        <v>9.5214448496805084E-5</v>
      </c>
      <c r="O369" s="101">
        <v>8.7519860147424166E-5</v>
      </c>
      <c r="P369" s="101">
        <v>0</v>
      </c>
      <c r="Q369" s="101">
        <v>1.0632056161139436E-4</v>
      </c>
      <c r="R369" s="101">
        <v>2.2498945672875254E-4</v>
      </c>
      <c r="S369" s="101">
        <v>3.3228511190338633E-4</v>
      </c>
      <c r="T369" s="101">
        <v>1.297175286261501E-4</v>
      </c>
      <c r="U369" s="101">
        <v>2.3309942849217971E-4</v>
      </c>
      <c r="V369" s="101">
        <v>4.2471882271207867E-4</v>
      </c>
      <c r="W369" s="101">
        <v>1.8459260248865055E-4</v>
      </c>
      <c r="X369" s="101">
        <v>1.0882279855605702E-3</v>
      </c>
      <c r="Y369" s="101">
        <v>2.1413337728087016E-3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8.0762349097810633E-5</v>
      </c>
      <c r="J370" s="104">
        <v>7.6591588735947362E-5</v>
      </c>
      <c r="K370" s="104">
        <v>7.9432787259896455E-5</v>
      </c>
      <c r="L370" s="104">
        <v>1.5787343376045247E-4</v>
      </c>
      <c r="M370" s="104">
        <v>6.9261748319139849E-5</v>
      </c>
      <c r="N370" s="104">
        <v>3.281541674203116E-4</v>
      </c>
      <c r="O370" s="104">
        <v>2.6643686110916471E-4</v>
      </c>
      <c r="P370" s="104">
        <v>0</v>
      </c>
      <c r="Q370" s="104">
        <v>3.8350389020578728E-4</v>
      </c>
      <c r="R370" s="104">
        <v>6.8803909384152081E-4</v>
      </c>
      <c r="S370" s="104">
        <v>1.0046558742905639E-3</v>
      </c>
      <c r="T370" s="104">
        <v>4.7173178279873054E-4</v>
      </c>
      <c r="U370" s="104">
        <v>9.1252197858001033E-4</v>
      </c>
      <c r="V370" s="104">
        <v>1.7928724391005489E-3</v>
      </c>
      <c r="W370" s="104">
        <v>6.3881912901956228E-4</v>
      </c>
      <c r="X370" s="104">
        <v>3.7418967392813104E-3</v>
      </c>
      <c r="Y370" s="104">
        <v>8.8584324057259245E-3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2.1131673202873045E-2</v>
      </c>
      <c r="D371" s="101">
        <v>8.9869541299528177E-3</v>
      </c>
      <c r="E371" s="101">
        <v>1.1700538268594886E-2</v>
      </c>
      <c r="F371" s="101">
        <v>2.9759076115539858E-2</v>
      </c>
      <c r="G371" s="101">
        <v>2.1588570964115993E-2</v>
      </c>
      <c r="H371" s="101">
        <v>1.9474968019252206E-2</v>
      </c>
      <c r="I371" s="101">
        <v>1.0495528310083066E-2</v>
      </c>
      <c r="J371" s="101">
        <v>1.0949739024481708E-2</v>
      </c>
      <c r="K371" s="101">
        <v>1.9627321212239177E-2</v>
      </c>
      <c r="L371" s="101">
        <v>2.5798191979855601E-2</v>
      </c>
      <c r="M371" s="101">
        <v>3.1044312490993993E-2</v>
      </c>
      <c r="N371" s="101">
        <v>2.1712892567129587E-2</v>
      </c>
      <c r="O371" s="101">
        <v>4.1617836026504165E-2</v>
      </c>
      <c r="P371" s="101">
        <v>1.4195018515255509E-2</v>
      </c>
      <c r="Q371" s="101">
        <v>1.2290886021929428E-2</v>
      </c>
      <c r="R371" s="101">
        <v>1.1315568785448061E-2</v>
      </c>
      <c r="S371" s="101">
        <v>1.7190648676059288E-2</v>
      </c>
      <c r="T371" s="101">
        <v>2.1064702325468414E-2</v>
      </c>
      <c r="U371" s="101">
        <v>1.1554920212119325E-2</v>
      </c>
      <c r="V371" s="101">
        <v>2.2279210571818989E-2</v>
      </c>
      <c r="W371" s="101">
        <v>3.0192370538881918E-2</v>
      </c>
      <c r="X371" s="101">
        <v>2.7089893380653679E-2</v>
      </c>
      <c r="Y371" s="101">
        <v>3.3880636000257917E-2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2.0573737183755299E-4</v>
      </c>
      <c r="D372" s="104">
        <v>1.079959778728572E-4</v>
      </c>
      <c r="E372" s="104">
        <v>1.078299477940525E-4</v>
      </c>
      <c r="F372" s="104">
        <v>1.1000061754773196E-4</v>
      </c>
      <c r="G372" s="104">
        <v>1.1023061932969439E-4</v>
      </c>
      <c r="H372" s="104">
        <v>2.224020909913191E-4</v>
      </c>
      <c r="I372" s="104">
        <v>2.1244858076874978E-4</v>
      </c>
      <c r="J372" s="104">
        <v>3.4396515356729674E-4</v>
      </c>
      <c r="K372" s="104">
        <v>2.4418746852048222E-4</v>
      </c>
      <c r="L372" s="104">
        <v>2.303492038482849E-4</v>
      </c>
      <c r="M372" s="104">
        <v>9.3727484664965E-5</v>
      </c>
      <c r="N372" s="104">
        <v>2.2622493235680821E-4</v>
      </c>
      <c r="O372" s="104">
        <v>1.0108535365492401E-3</v>
      </c>
      <c r="P372" s="104">
        <v>1.2215501086026867E-4</v>
      </c>
      <c r="Q372" s="104">
        <v>2.2788345208029216E-4</v>
      </c>
      <c r="R372" s="104">
        <v>1.1211451766273049E-4</v>
      </c>
      <c r="S372" s="104">
        <v>2.3097272987328434E-4</v>
      </c>
      <c r="T372" s="104">
        <v>4.5250252159154651E-4</v>
      </c>
      <c r="U372" s="104">
        <v>2.2509868665735827E-4</v>
      </c>
      <c r="V372" s="104">
        <v>6.9141774953855898E-4</v>
      </c>
      <c r="W372" s="104">
        <v>3.5631459266985676E-4</v>
      </c>
      <c r="X372" s="104">
        <v>7.4149242733660302E-4</v>
      </c>
      <c r="Y372" s="104">
        <v>1.9786593603422892E-3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6.4573099041725714E-5</v>
      </c>
      <c r="D373" s="98">
        <v>3.4598516513727191E-5</v>
      </c>
      <c r="E373" s="98">
        <v>3.3542430380856697E-5</v>
      </c>
      <c r="F373" s="98">
        <v>3.4711906828002873E-5</v>
      </c>
      <c r="G373" s="98">
        <v>3.8579978144223751E-5</v>
      </c>
      <c r="H373" s="98">
        <v>7.071553478299804E-5</v>
      </c>
      <c r="I373" s="98">
        <v>6.729251798671818E-5</v>
      </c>
      <c r="J373" s="98">
        <v>1.0682708471267544E-4</v>
      </c>
      <c r="K373" s="98">
        <v>7.5834504694493994E-5</v>
      </c>
      <c r="L373" s="98">
        <v>7.059022491795221E-5</v>
      </c>
      <c r="M373" s="98">
        <v>2.3893594784988693E-5</v>
      </c>
      <c r="N373" s="98">
        <v>3.7652414856294086E-6</v>
      </c>
      <c r="O373" s="98">
        <v>2.7364688313997944E-4</v>
      </c>
      <c r="P373" s="98">
        <v>3.1088926263804208E-5</v>
      </c>
      <c r="Q373" s="98">
        <v>5.2870564435449972E-5</v>
      </c>
      <c r="R373" s="98">
        <v>2.8358964295297782E-5</v>
      </c>
      <c r="S373" s="98">
        <v>5.7532169110290235E-5</v>
      </c>
      <c r="T373" s="98">
        <v>1.029888959703504E-4</v>
      </c>
      <c r="U373" s="98">
        <v>4.6232544827851854E-5</v>
      </c>
      <c r="V373" s="98">
        <v>1.3416218419573097E-4</v>
      </c>
      <c r="W373" s="98">
        <v>8.2013961432930301E-5</v>
      </c>
      <c r="X373" s="98">
        <v>1.7272867996629118E-4</v>
      </c>
      <c r="Y373" s="98">
        <v>3.9361728929456348E-4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1.4116427279582726E-4</v>
      </c>
      <c r="D374" s="98">
        <v>7.339746135913002E-5</v>
      </c>
      <c r="E374" s="98">
        <v>7.42875174131958E-5</v>
      </c>
      <c r="F374" s="98">
        <v>7.5288710719729083E-5</v>
      </c>
      <c r="G374" s="98">
        <v>7.1650641185470637E-5</v>
      </c>
      <c r="H374" s="98">
        <v>1.5168655620832107E-4</v>
      </c>
      <c r="I374" s="98">
        <v>1.451560627820316E-4</v>
      </c>
      <c r="J374" s="98">
        <v>2.371380688546213E-4</v>
      </c>
      <c r="K374" s="98">
        <v>1.6835296382598824E-4</v>
      </c>
      <c r="L374" s="98">
        <v>1.5975897893033271E-4</v>
      </c>
      <c r="M374" s="98">
        <v>6.98338898799763E-5</v>
      </c>
      <c r="N374" s="98">
        <v>2.2245969087117881E-4</v>
      </c>
      <c r="O374" s="98">
        <v>7.3720665340926063E-4</v>
      </c>
      <c r="P374" s="98">
        <v>9.1066084596464476E-5</v>
      </c>
      <c r="Q374" s="98">
        <v>1.7501288764484218E-4</v>
      </c>
      <c r="R374" s="98">
        <v>8.3755553367432714E-5</v>
      </c>
      <c r="S374" s="98">
        <v>1.7344056076299411E-4</v>
      </c>
      <c r="T374" s="98">
        <v>3.495136256211961E-4</v>
      </c>
      <c r="U374" s="98">
        <v>1.7886614182950641E-4</v>
      </c>
      <c r="V374" s="98">
        <v>5.5725556534282799E-4</v>
      </c>
      <c r="W374" s="98">
        <v>2.7430063123692644E-4</v>
      </c>
      <c r="X374" s="98">
        <v>5.6876374737031181E-4</v>
      </c>
      <c r="Y374" s="98">
        <v>1.5850420710477259E-3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0.61464954527654914</v>
      </c>
      <c r="D375" s="101">
        <v>0.31133706358538954</v>
      </c>
      <c r="E375" s="101">
        <v>0.3062211460907196</v>
      </c>
      <c r="F375" s="101">
        <v>1.7468881685929827</v>
      </c>
      <c r="G375" s="101">
        <v>1.2349608322887375</v>
      </c>
      <c r="H375" s="101">
        <v>1.3842363983444625</v>
      </c>
      <c r="I375" s="101">
        <v>0.1705986389569504</v>
      </c>
      <c r="J375" s="101">
        <v>0.31512402276125195</v>
      </c>
      <c r="K375" s="101">
        <v>1.7297681483475529</v>
      </c>
      <c r="L375" s="101">
        <v>1.8693356447741161</v>
      </c>
      <c r="M375" s="101">
        <v>3.4411555617254028</v>
      </c>
      <c r="N375" s="101">
        <v>2.5470842210558038</v>
      </c>
      <c r="O375" s="101">
        <v>2.0470245649544561</v>
      </c>
      <c r="P375" s="101">
        <v>0.55620930248025535</v>
      </c>
      <c r="Q375" s="101">
        <v>0.28468834083844341</v>
      </c>
      <c r="R375" s="101">
        <v>0.85530190039666731</v>
      </c>
      <c r="S375" s="101">
        <v>0.88887579761510305</v>
      </c>
      <c r="T375" s="101">
        <v>0.65538552256364957</v>
      </c>
      <c r="U375" s="101">
        <v>0.46661718311968964</v>
      </c>
      <c r="V375" s="101">
        <v>0.91924562645412633</v>
      </c>
      <c r="W375" s="101">
        <v>1.3283962796460531</v>
      </c>
      <c r="X375" s="101">
        <v>0</v>
      </c>
      <c r="Y375" s="101">
        <v>0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0.922184487008473</v>
      </c>
      <c r="D376" s="104">
        <v>0.284467226084131</v>
      </c>
      <c r="E376" s="104">
        <v>0.44987656105501656</v>
      </c>
      <c r="F376" s="104">
        <v>1.3973689641739253</v>
      </c>
      <c r="G376" s="104">
        <v>1.472734235426765</v>
      </c>
      <c r="H376" s="104">
        <v>1.9104482612092935</v>
      </c>
      <c r="I376" s="104">
        <v>3.4530885643172908</v>
      </c>
      <c r="J376" s="104">
        <v>2.4245687727425747</v>
      </c>
      <c r="K376" s="104">
        <v>2.4247908332164156</v>
      </c>
      <c r="L376" s="104">
        <v>3.2019244760839296</v>
      </c>
      <c r="M376" s="104">
        <v>4.1585852033984816</v>
      </c>
      <c r="N376" s="104">
        <v>3.3343323838394037</v>
      </c>
      <c r="O376" s="104">
        <v>2.7733216665205762</v>
      </c>
      <c r="P376" s="104">
        <v>1.1402786558613964</v>
      </c>
      <c r="Q376" s="104">
        <v>2.1436002669738388</v>
      </c>
      <c r="R376" s="104">
        <v>2.0428363123350328</v>
      </c>
      <c r="S376" s="104">
        <v>2.0366399333047953</v>
      </c>
      <c r="T376" s="104">
        <v>2.2981161760114666</v>
      </c>
      <c r="U376" s="104">
        <v>0.7746144006259027</v>
      </c>
      <c r="V376" s="104">
        <v>1.8894753612114525</v>
      </c>
      <c r="W376" s="104">
        <v>4.1063487971990202</v>
      </c>
      <c r="X376" s="104">
        <v>5.6686614522768846</v>
      </c>
      <c r="Y376" s="104">
        <v>7.6254801102329859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0.26770128545345317</v>
      </c>
      <c r="D377" s="98">
        <v>8.4221715882007026E-2</v>
      </c>
      <c r="E377" s="98">
        <v>0.12886967510596514</v>
      </c>
      <c r="F377" s="98">
        <v>0.40716511171295489</v>
      </c>
      <c r="G377" s="98">
        <v>0.47735041166115283</v>
      </c>
      <c r="H377" s="98">
        <v>0.56294308859664244</v>
      </c>
      <c r="I377" s="98">
        <v>1.0253607543986165</v>
      </c>
      <c r="J377" s="98">
        <v>0.70655156830448607</v>
      </c>
      <c r="K377" s="98">
        <v>0.70973724335252086</v>
      </c>
      <c r="L377" s="98">
        <v>0.93971105054536019</v>
      </c>
      <c r="M377" s="98">
        <v>1.1885390594340355</v>
      </c>
      <c r="N377" s="98">
        <v>0.79945161306615287</v>
      </c>
      <c r="O377" s="98">
        <v>0.70810013112473547</v>
      </c>
      <c r="P377" s="98">
        <v>0.2800407676986148</v>
      </c>
      <c r="Q377" s="98">
        <v>0.49496201362114722</v>
      </c>
      <c r="R377" s="98">
        <v>0.51851647835592263</v>
      </c>
      <c r="S377" s="98">
        <v>0.51246298895469411</v>
      </c>
      <c r="T377" s="98">
        <v>0.52794836580756688</v>
      </c>
      <c r="U377" s="98">
        <v>0.16073257124048934</v>
      </c>
      <c r="V377" s="98">
        <v>0.36529798118568785</v>
      </c>
      <c r="W377" s="98">
        <v>0.9506893614597649</v>
      </c>
      <c r="X377" s="98">
        <v>1.3140866088614624</v>
      </c>
      <c r="Y377" s="98">
        <v>1.4448348509541307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0.65448320155501982</v>
      </c>
      <c r="D378" s="98">
        <v>0.20024551020212397</v>
      </c>
      <c r="E378" s="98">
        <v>0.32100688594905141</v>
      </c>
      <c r="F378" s="98">
        <v>0.99020385246097031</v>
      </c>
      <c r="G378" s="98">
        <v>0.99538382376561219</v>
      </c>
      <c r="H378" s="98">
        <v>1.347505172612651</v>
      </c>
      <c r="I378" s="98">
        <v>2.4277278099186743</v>
      </c>
      <c r="J378" s="98">
        <v>1.7180172044380886</v>
      </c>
      <c r="K378" s="98">
        <v>1.715053589863895</v>
      </c>
      <c r="L378" s="98">
        <v>2.2622134255385693</v>
      </c>
      <c r="M378" s="98">
        <v>2.9700461439644461</v>
      </c>
      <c r="N378" s="98">
        <v>2.5348807707732508</v>
      </c>
      <c r="O378" s="98">
        <v>2.0652215353958407</v>
      </c>
      <c r="P378" s="98">
        <v>0.86023788816278157</v>
      </c>
      <c r="Q378" s="98">
        <v>1.6486382533526915</v>
      </c>
      <c r="R378" s="98">
        <v>1.5243198339791102</v>
      </c>
      <c r="S378" s="98">
        <v>1.5241769443501014</v>
      </c>
      <c r="T378" s="98">
        <v>1.7701678102038996</v>
      </c>
      <c r="U378" s="98">
        <v>0.61388182938541336</v>
      </c>
      <c r="V378" s="98">
        <v>1.5241773800257647</v>
      </c>
      <c r="W378" s="98">
        <v>3.1556594357392558</v>
      </c>
      <c r="X378" s="98">
        <v>4.3545748434154223</v>
      </c>
      <c r="Y378" s="98">
        <v>6.1806452592788554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0.74292795458316829</v>
      </c>
      <c r="D379" s="122">
        <v>0.30255022755541827</v>
      </c>
      <c r="E379" s="122">
        <v>0.391527950523062</v>
      </c>
      <c r="F379" s="122">
        <v>1.6002592330590235</v>
      </c>
      <c r="G379" s="122">
        <v>1.4438315014741512</v>
      </c>
      <c r="H379" s="122">
        <v>1.7987657728150757</v>
      </c>
      <c r="I379" s="122">
        <v>2.165826438844296</v>
      </c>
      <c r="J379" s="122">
        <v>1.5132162192739329</v>
      </c>
      <c r="K379" s="122">
        <v>1.9999016286566573</v>
      </c>
      <c r="L379" s="122">
        <v>2.4663353430178581</v>
      </c>
      <c r="M379" s="122">
        <v>3.4083395408161294</v>
      </c>
      <c r="N379" s="122">
        <v>2.8464891860741814</v>
      </c>
      <c r="O379" s="122">
        <v>2.6834587527443707</v>
      </c>
      <c r="P379" s="122">
        <v>0.96199210549710845</v>
      </c>
      <c r="Q379" s="122">
        <v>1.3907564873858433</v>
      </c>
      <c r="R379" s="122">
        <v>1.5593020649900877</v>
      </c>
      <c r="S379" s="122">
        <v>1.5966818751767897</v>
      </c>
      <c r="T379" s="122">
        <v>1.8160630857230868</v>
      </c>
      <c r="U379" s="122">
        <v>0.80925072968317024</v>
      </c>
      <c r="V379" s="122">
        <v>2.0505318315355199</v>
      </c>
      <c r="W379" s="122">
        <v>3.3456885733181343</v>
      </c>
      <c r="X379" s="122">
        <v>3.3726459907615007</v>
      </c>
      <c r="Y379" s="122">
        <v>3.9025503544528011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2.1302304965620928E-2</v>
      </c>
      <c r="D380" s="98">
        <v>9.232403767989927E-3</v>
      </c>
      <c r="E380" s="98">
        <v>1.3301528407395338E-2</v>
      </c>
      <c r="F380" s="98">
        <v>6.7663208658343035E-2</v>
      </c>
      <c r="G380" s="98">
        <v>9.8384621779308831E-2</v>
      </c>
      <c r="H380" s="98">
        <v>0.16326143054680872</v>
      </c>
      <c r="I380" s="98">
        <v>0.20669887023220376</v>
      </c>
      <c r="J380" s="98">
        <v>0.23231077352883847</v>
      </c>
      <c r="K380" s="98">
        <v>0.21807480851179312</v>
      </c>
      <c r="L380" s="98">
        <v>0.33095800592805841</v>
      </c>
      <c r="M380" s="98">
        <v>0.4088319515214246</v>
      </c>
      <c r="N380" s="98">
        <v>0.6315324009416341</v>
      </c>
      <c r="O380" s="98">
        <v>0.70222423521588007</v>
      </c>
      <c r="P380" s="98">
        <v>0.1962273417614028</v>
      </c>
      <c r="Q380" s="98">
        <v>0.16147732322207264</v>
      </c>
      <c r="R380" s="98">
        <v>0.17079204548056748</v>
      </c>
      <c r="S380" s="98">
        <v>0.24021417660431324</v>
      </c>
      <c r="T380" s="98">
        <v>0.30732977693831437</v>
      </c>
      <c r="U380" s="98">
        <v>0.2696930222685372</v>
      </c>
      <c r="V380" s="98">
        <v>0.5183645390256526</v>
      </c>
      <c r="W380" s="98">
        <v>0.27329133647267667</v>
      </c>
      <c r="X380" s="98">
        <v>1.2277027231570502E-2</v>
      </c>
      <c r="Y380" s="98">
        <v>8.9869184433092279E-3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3.0194625985274184E-2</v>
      </c>
      <c r="D381" s="98">
        <v>8.3286840261605662E-3</v>
      </c>
      <c r="E381" s="98">
        <v>1.3950879356780846E-2</v>
      </c>
      <c r="F381" s="98">
        <v>6.4910671420348606E-2</v>
      </c>
      <c r="G381" s="98">
        <v>6.6709298299037559E-2</v>
      </c>
      <c r="H381" s="98">
        <v>9.0679465416704505E-2</v>
      </c>
      <c r="I381" s="98">
        <v>0.12549577561700556</v>
      </c>
      <c r="J381" s="98">
        <v>7.6758606077590025E-2</v>
      </c>
      <c r="K381" s="98">
        <v>7.7035638175256466E-2</v>
      </c>
      <c r="L381" s="98">
        <v>0.11980100393368116</v>
      </c>
      <c r="M381" s="98">
        <v>0.21142886892581678</v>
      </c>
      <c r="N381" s="98">
        <v>6.9462300609703403E-2</v>
      </c>
      <c r="O381" s="98">
        <v>0.40559459320394753</v>
      </c>
      <c r="P381" s="98">
        <v>0.15938699841647538</v>
      </c>
      <c r="Q381" s="98">
        <v>0.21953838914540033</v>
      </c>
      <c r="R381" s="98">
        <v>0.17893224153155637</v>
      </c>
      <c r="S381" s="98">
        <v>0.27896139614820054</v>
      </c>
      <c r="T381" s="98">
        <v>0.53467911203748331</v>
      </c>
      <c r="U381" s="98">
        <v>0.20209919339726279</v>
      </c>
      <c r="V381" s="98">
        <v>0.51318523136674854</v>
      </c>
      <c r="W381" s="98">
        <v>0.83821348264322448</v>
      </c>
      <c r="X381" s="98">
        <v>0.70104651382109362</v>
      </c>
      <c r="Y381" s="98">
        <v>0.92945026752669435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0.69143102363227316</v>
      </c>
      <c r="D382" s="33">
        <v>0.28498913976126777</v>
      </c>
      <c r="E382" s="33">
        <v>0.3642755427588858</v>
      </c>
      <c r="F382" s="33">
        <v>1.4676853529803318</v>
      </c>
      <c r="G382" s="33">
        <v>1.2787375813958048</v>
      </c>
      <c r="H382" s="33">
        <v>1.5448248768515624</v>
      </c>
      <c r="I382" s="33">
        <v>1.8336317929950865</v>
      </c>
      <c r="J382" s="33">
        <v>1.2041468396675044</v>
      </c>
      <c r="K382" s="33">
        <v>1.7047911819696078</v>
      </c>
      <c r="L382" s="33">
        <v>2.0155763331561185</v>
      </c>
      <c r="M382" s="33">
        <v>2.7880787203688882</v>
      </c>
      <c r="N382" s="33">
        <v>2.1454944845228439</v>
      </c>
      <c r="O382" s="33">
        <v>1.5756399243245429</v>
      </c>
      <c r="P382" s="33">
        <v>0.60637776531923027</v>
      </c>
      <c r="Q382" s="33">
        <v>1.0097407750183702</v>
      </c>
      <c r="R382" s="33">
        <v>1.209577777977964</v>
      </c>
      <c r="S382" s="33">
        <v>1.0775063024242759</v>
      </c>
      <c r="T382" s="33">
        <v>0.9740541967472891</v>
      </c>
      <c r="U382" s="33">
        <v>0.33745851401737026</v>
      </c>
      <c r="V382" s="33">
        <v>1.0189820611431188</v>
      </c>
      <c r="W382" s="33">
        <v>2.2341837542022334</v>
      </c>
      <c r="X382" s="33">
        <v>2.6593224497088364</v>
      </c>
      <c r="Y382" s="33">
        <v>2.9641131684827977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7.4521286158418079</v>
      </c>
      <c r="D384" s="117">
        <f t="shared" si="157"/>
        <v>2.8329710211003278</v>
      </c>
      <c r="E384" s="117">
        <f t="shared" si="157"/>
        <v>4.1336688501653027</v>
      </c>
      <c r="F384" s="117">
        <f t="shared" si="157"/>
        <v>15.626770265973065</v>
      </c>
      <c r="G384" s="117">
        <f t="shared" si="157"/>
        <v>15.007492059466641</v>
      </c>
      <c r="H384" s="117">
        <f t="shared" si="157"/>
        <v>18.622479604489968</v>
      </c>
      <c r="I384" s="117">
        <f t="shared" si="157"/>
        <v>24.02500343907041</v>
      </c>
      <c r="J384" s="117">
        <f t="shared" si="157"/>
        <v>14.233646656793123</v>
      </c>
      <c r="K384" s="117">
        <f t="shared" si="157"/>
        <v>17.925052683788795</v>
      </c>
      <c r="L384" s="117">
        <f t="shared" si="157"/>
        <v>23.037646787354664</v>
      </c>
      <c r="M384" s="117">
        <f t="shared" si="157"/>
        <v>37.48028879865565</v>
      </c>
      <c r="N384" s="117">
        <f t="shared" si="157"/>
        <v>37.875711767390811</v>
      </c>
      <c r="O384" s="117">
        <f t="shared" si="157"/>
        <v>23.092210615939575</v>
      </c>
      <c r="P384" s="117">
        <f t="shared" si="157"/>
        <v>7.9761612110744249</v>
      </c>
      <c r="Q384" s="117">
        <f t="shared" si="157"/>
        <v>12.780673179553824</v>
      </c>
      <c r="R384" s="117">
        <f t="shared" ref="R384:V384" si="158">R385+R388+R390+R403</f>
        <v>13.511249778373314</v>
      </c>
      <c r="S384" s="117">
        <f t="shared" si="158"/>
        <v>14.083726148468873</v>
      </c>
      <c r="T384" s="117">
        <f t="shared" si="158"/>
        <v>13.455492366541556</v>
      </c>
      <c r="U384" s="117">
        <f t="shared" si="158"/>
        <v>5.447882618238987</v>
      </c>
      <c r="V384" s="117">
        <f t="shared" si="158"/>
        <v>12.382945556063392</v>
      </c>
      <c r="W384" s="117">
        <f t="shared" ref="W384:Y384" si="159">W385+W388+W390+W403</f>
        <v>22.917422528539067</v>
      </c>
      <c r="X384" s="117">
        <f t="shared" si="159"/>
        <v>25.24256502983275</v>
      </c>
      <c r="Y384" s="117">
        <f t="shared" si="159"/>
        <v>45.077911583968458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5.3249262681830567</v>
      </c>
      <c r="D385" s="122">
        <f t="shared" si="160"/>
        <v>2.0785518239287439</v>
      </c>
      <c r="E385" s="122">
        <f t="shared" si="160"/>
        <v>2.9620823813923596</v>
      </c>
      <c r="F385" s="122">
        <f t="shared" si="160"/>
        <v>11.614969994140921</v>
      </c>
      <c r="G385" s="122">
        <f t="shared" si="160"/>
        <v>10.765247163519469</v>
      </c>
      <c r="H385" s="122">
        <f t="shared" si="160"/>
        <v>13.015691608147915</v>
      </c>
      <c r="I385" s="122">
        <f t="shared" si="160"/>
        <v>17.981800313681006</v>
      </c>
      <c r="J385" s="122">
        <f t="shared" si="160"/>
        <v>10.573216569125989</v>
      </c>
      <c r="K385" s="122">
        <f t="shared" si="160"/>
        <v>11.899405560525635</v>
      </c>
      <c r="L385" s="122">
        <f t="shared" si="160"/>
        <v>14.758573007695558</v>
      </c>
      <c r="M385" s="122">
        <f t="shared" si="160"/>
        <v>25.475984777604143</v>
      </c>
      <c r="N385" s="122">
        <f t="shared" si="160"/>
        <v>23.127427447248817</v>
      </c>
      <c r="O385" s="122">
        <f t="shared" si="160"/>
        <v>15.489346559422204</v>
      </c>
      <c r="P385" s="122">
        <f t="shared" si="160"/>
        <v>5.3290793257757629</v>
      </c>
      <c r="Q385" s="122">
        <f t="shared" si="160"/>
        <v>8.3032276480898997</v>
      </c>
      <c r="R385" s="122">
        <f t="shared" ref="R385:V385" si="161">SUM(R386:R387)</f>
        <v>7.7127703718297456</v>
      </c>
      <c r="S385" s="122">
        <f t="shared" si="161"/>
        <v>7.792777742340796</v>
      </c>
      <c r="T385" s="122">
        <f t="shared" si="161"/>
        <v>7.853974172203289</v>
      </c>
      <c r="U385" s="122">
        <f t="shared" si="161"/>
        <v>3.0846915728890325</v>
      </c>
      <c r="V385" s="122">
        <f t="shared" si="161"/>
        <v>6.5299810656239528</v>
      </c>
      <c r="W385" s="122">
        <f t="shared" ref="W385:Y385" si="162">SUM(W386:W387)</f>
        <v>12.31690539400004</v>
      </c>
      <c r="X385" s="122">
        <f t="shared" si="162"/>
        <v>13.19008944577214</v>
      </c>
      <c r="Y385" s="122">
        <f t="shared" si="162"/>
        <v>17.608795583836713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5.2759493660794172</v>
      </c>
      <c r="D386" s="98">
        <v>2.0588712636907656</v>
      </c>
      <c r="E386" s="98">
        <v>2.9356380824528587</v>
      </c>
      <c r="F386" s="98">
        <v>11.504594168537377</v>
      </c>
      <c r="G386" s="98">
        <v>10.664383521604071</v>
      </c>
      <c r="H386" s="98">
        <v>12.896826692928519</v>
      </c>
      <c r="I386" s="98">
        <v>17.827762857393342</v>
      </c>
      <c r="J386" s="98">
        <v>10.482416860809959</v>
      </c>
      <c r="K386" s="98">
        <v>11.792326587141115</v>
      </c>
      <c r="L386" s="98">
        <v>14.633131738422778</v>
      </c>
      <c r="M386" s="98">
        <v>25.260078470286697</v>
      </c>
      <c r="N386" s="98">
        <v>22.952950813637361</v>
      </c>
      <c r="O386" s="98">
        <v>15.361218875947385</v>
      </c>
      <c r="P386" s="98">
        <v>5.2837343107859587</v>
      </c>
      <c r="Q386" s="98">
        <v>8.2364711261911658</v>
      </c>
      <c r="R386" s="98">
        <v>7.651129186028812</v>
      </c>
      <c r="S386" s="98">
        <v>7.7308054076226567</v>
      </c>
      <c r="T386" s="98">
        <v>7.791762660731365</v>
      </c>
      <c r="U386" s="98">
        <v>3.0603303097081684</v>
      </c>
      <c r="V386" s="98">
        <v>6.4785129054166068</v>
      </c>
      <c r="W386" s="98">
        <v>12.219921567043091</v>
      </c>
      <c r="X386" s="98">
        <v>13.086231468462023</v>
      </c>
      <c r="Y386" s="98">
        <v>17.470003869246984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4.8976902103639211E-2</v>
      </c>
      <c r="D387" s="98">
        <v>1.9680560237978338E-2</v>
      </c>
      <c r="E387" s="98">
        <v>2.6444298939500677E-2</v>
      </c>
      <c r="F387" s="98">
        <v>0.11037582560354464</v>
      </c>
      <c r="G387" s="98">
        <v>0.10086364191539814</v>
      </c>
      <c r="H387" s="98">
        <v>0.11886491521939491</v>
      </c>
      <c r="I387" s="98">
        <v>0.15403745628766488</v>
      </c>
      <c r="J387" s="98">
        <v>9.0799708316031139E-2</v>
      </c>
      <c r="K387" s="98">
        <v>0.10707897338451945</v>
      </c>
      <c r="L387" s="98">
        <v>0.12544126927278099</v>
      </c>
      <c r="M387" s="98">
        <v>0.2159063073174449</v>
      </c>
      <c r="N387" s="98">
        <v>0.17447663361145535</v>
      </c>
      <c r="O387" s="98">
        <v>0.12812768347481954</v>
      </c>
      <c r="P387" s="98">
        <v>4.5345014989804561E-2</v>
      </c>
      <c r="Q387" s="98">
        <v>6.6756521898733212E-2</v>
      </c>
      <c r="R387" s="98">
        <v>6.1641185800933897E-2</v>
      </c>
      <c r="S387" s="98">
        <v>6.1972334718139205E-2</v>
      </c>
      <c r="T387" s="98">
        <v>6.2211511471924344E-2</v>
      </c>
      <c r="U387" s="98">
        <v>2.4361263180864262E-2</v>
      </c>
      <c r="V387" s="98">
        <v>5.146816020734625E-2</v>
      </c>
      <c r="W387" s="98">
        <v>9.6983826956948377E-2</v>
      </c>
      <c r="X387" s="98">
        <v>0.10385797731011767</v>
      </c>
      <c r="Y387" s="98">
        <v>0.138791714589728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0.37665128413837234</v>
      </c>
      <c r="D388" s="122">
        <f t="shared" si="163"/>
        <v>8.4072302854311803E-2</v>
      </c>
      <c r="E388" s="122">
        <f t="shared" si="163"/>
        <v>0.28836564822315675</v>
      </c>
      <c r="F388" s="122">
        <f t="shared" si="163"/>
        <v>0.50219344372487873</v>
      </c>
      <c r="G388" s="122">
        <f t="shared" si="163"/>
        <v>1.1207009886215547</v>
      </c>
      <c r="H388" s="122">
        <f t="shared" si="163"/>
        <v>1.7308004382459998</v>
      </c>
      <c r="I388" s="122">
        <f t="shared" si="163"/>
        <v>1.28355346288733</v>
      </c>
      <c r="J388" s="122">
        <f t="shared" si="163"/>
        <v>0.20037400777535247</v>
      </c>
      <c r="K388" s="122">
        <f t="shared" si="163"/>
        <v>1.3023536889783491</v>
      </c>
      <c r="L388" s="122">
        <f t="shared" si="163"/>
        <v>2.4312952718727989</v>
      </c>
      <c r="M388" s="122">
        <f t="shared" si="163"/>
        <v>3.5767662883091464</v>
      </c>
      <c r="N388" s="122">
        <f t="shared" si="163"/>
        <v>7.975512215812242</v>
      </c>
      <c r="O388" s="122">
        <f t="shared" si="163"/>
        <v>1.8113912448201233</v>
      </c>
      <c r="P388" s="122">
        <f t="shared" si="163"/>
        <v>0.52146615745517677</v>
      </c>
      <c r="Q388" s="122">
        <f t="shared" si="163"/>
        <v>1.2297588367131134</v>
      </c>
      <c r="R388" s="122">
        <f t="shared" si="163"/>
        <v>2.0684398078043005</v>
      </c>
      <c r="S388" s="122">
        <f t="shared" si="163"/>
        <v>2.4943978604193937</v>
      </c>
      <c r="T388" s="122">
        <f t="shared" si="163"/>
        <v>1.5814975016875139</v>
      </c>
      <c r="U388" s="122">
        <f t="shared" si="163"/>
        <v>0.66863451614025426</v>
      </c>
      <c r="V388" s="122">
        <f t="shared" si="163"/>
        <v>1.7509040158806004</v>
      </c>
      <c r="W388" s="122">
        <f t="shared" si="163"/>
        <v>2.893556608058097</v>
      </c>
      <c r="X388" s="122">
        <f t="shared" si="163"/>
        <v>3.722221318626787</v>
      </c>
      <c r="Y388" s="122">
        <f t="shared" si="163"/>
        <v>16.750660690971472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0.37665128413837234</v>
      </c>
      <c r="D389" s="98">
        <v>8.4072302854311803E-2</v>
      </c>
      <c r="E389" s="98">
        <v>0.28836564822315675</v>
      </c>
      <c r="F389" s="98">
        <v>0.50219344372487873</v>
      </c>
      <c r="G389" s="98">
        <v>1.1207009886215547</v>
      </c>
      <c r="H389" s="98">
        <v>1.7308004382459998</v>
      </c>
      <c r="I389" s="98">
        <v>1.28355346288733</v>
      </c>
      <c r="J389" s="98">
        <v>0.20037400777535247</v>
      </c>
      <c r="K389" s="98">
        <v>1.3023536889783491</v>
      </c>
      <c r="L389" s="98">
        <v>2.4312952718727989</v>
      </c>
      <c r="M389" s="98">
        <v>3.5767662883091464</v>
      </c>
      <c r="N389" s="98">
        <v>7.975512215812242</v>
      </c>
      <c r="O389" s="98">
        <v>1.8113912448201233</v>
      </c>
      <c r="P389" s="98">
        <v>0.52146615745517677</v>
      </c>
      <c r="Q389" s="98">
        <v>1.2297588367131134</v>
      </c>
      <c r="R389" s="98">
        <v>2.0684398078043005</v>
      </c>
      <c r="S389" s="98">
        <v>2.4943978604193937</v>
      </c>
      <c r="T389" s="98">
        <v>1.5814975016875139</v>
      </c>
      <c r="U389" s="98">
        <v>0.66863451614025426</v>
      </c>
      <c r="V389" s="98">
        <v>1.7509040158806004</v>
      </c>
      <c r="W389" s="98">
        <v>2.893556608058097</v>
      </c>
      <c r="X389" s="98">
        <v>3.722221318626787</v>
      </c>
      <c r="Y389" s="98">
        <v>16.750660690971472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1.2019592056819564</v>
      </c>
      <c r="D390" s="122">
        <v>0.44598667887469712</v>
      </c>
      <c r="E390" s="122">
        <v>0.59311661130069804</v>
      </c>
      <c r="F390" s="122">
        <v>2.3254377662614187</v>
      </c>
      <c r="G390" s="122">
        <v>2.0592745178938152</v>
      </c>
      <c r="H390" s="122">
        <v>2.5587851262837007</v>
      </c>
      <c r="I390" s="122">
        <v>3.17520543583941</v>
      </c>
      <c r="J390" s="122">
        <v>2.365206217872347</v>
      </c>
      <c r="K390" s="122">
        <v>3.2522468409522167</v>
      </c>
      <c r="L390" s="122">
        <v>4.0452806035745184</v>
      </c>
      <c r="M390" s="122">
        <v>5.9270588000169599</v>
      </c>
      <c r="N390" s="122">
        <v>4.7124327559504753</v>
      </c>
      <c r="O390" s="122">
        <v>3.9229140509583633</v>
      </c>
      <c r="P390" s="122">
        <v>1.4425994930295889</v>
      </c>
      <c r="Q390" s="122">
        <v>2.2224978968179805</v>
      </c>
      <c r="R390" s="122">
        <v>2.5479606618342645</v>
      </c>
      <c r="S390" s="122">
        <v>2.6014637755953043</v>
      </c>
      <c r="T390" s="122">
        <v>2.6959681235219235</v>
      </c>
      <c r="U390" s="122">
        <v>1.122462614544971</v>
      </c>
      <c r="V390" s="122">
        <v>2.5909028622687531</v>
      </c>
      <c r="W390" s="122">
        <v>5.0552770743007915</v>
      </c>
      <c r="X390" s="122">
        <v>5.52181705165202</v>
      </c>
      <c r="Y390" s="122">
        <v>7.4789001781753406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3.5837819334984749E-4</v>
      </c>
      <c r="D391" s="98">
        <v>9.1607899919629991E-5</v>
      </c>
      <c r="E391" s="98">
        <v>1.7224658748092069E-4</v>
      </c>
      <c r="F391" s="98">
        <v>9.2758539119936118E-4</v>
      </c>
      <c r="G391" s="98">
        <v>1.1267784697390462E-3</v>
      </c>
      <c r="H391" s="98">
        <v>1.577476719604955E-3</v>
      </c>
      <c r="I391" s="98">
        <v>2.5597055262259441E-3</v>
      </c>
      <c r="J391" s="98">
        <v>7.0945762991776271E-3</v>
      </c>
      <c r="K391" s="98">
        <v>6.2604144154183279E-3</v>
      </c>
      <c r="L391" s="98">
        <v>9.3224185681693664E-3</v>
      </c>
      <c r="M391" s="98">
        <v>1.2369009078688431E-2</v>
      </c>
      <c r="N391" s="98">
        <v>1.5258948496785088E-2</v>
      </c>
      <c r="O391" s="98">
        <v>1.9764098424028965E-2</v>
      </c>
      <c r="P391" s="98">
        <v>6.8993731975359419E-3</v>
      </c>
      <c r="Q391" s="98">
        <v>2.2244648502453616E-2</v>
      </c>
      <c r="R391" s="98">
        <v>4.100247935321065E-2</v>
      </c>
      <c r="S391" s="98">
        <v>5.2807116798504194E-2</v>
      </c>
      <c r="T391" s="98">
        <v>4.1349903203184019E-2</v>
      </c>
      <c r="U391" s="98">
        <v>3.0707948247666927E-2</v>
      </c>
      <c r="V391" s="98">
        <v>7.3297732809570623E-2</v>
      </c>
      <c r="W391" s="98">
        <v>0.12230960465440388</v>
      </c>
      <c r="X391" s="98">
        <v>0.11500606354663877</v>
      </c>
      <c r="Y391" s="98">
        <v>0.11572103752953142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1.0244564407428541E-4</v>
      </c>
      <c r="J392" s="98">
        <v>9.588317776399698E-5</v>
      </c>
      <c r="K392" s="98">
        <v>9.9352417555153113E-5</v>
      </c>
      <c r="L392" s="98">
        <v>1.984210406525514E-4</v>
      </c>
      <c r="M392" s="98">
        <v>8.5834423671507807E-5</v>
      </c>
      <c r="N392" s="98">
        <v>3.937742737921947E-4</v>
      </c>
      <c r="O392" s="98">
        <v>3.2754177483295354E-4</v>
      </c>
      <c r="P392" s="98">
        <v>0</v>
      </c>
      <c r="Q392" s="98">
        <v>4.5954537396966709E-4</v>
      </c>
      <c r="R392" s="98">
        <v>8.5207537337020226E-4</v>
      </c>
      <c r="S392" s="98">
        <v>1.2521086391907882E-3</v>
      </c>
      <c r="T392" s="98">
        <v>5.7037567335283977E-4</v>
      </c>
      <c r="U392" s="98">
        <v>1.0931744633115952E-3</v>
      </c>
      <c r="V392" s="98">
        <v>2.1272140575876279E-3</v>
      </c>
      <c r="W392" s="98">
        <v>7.8594158894087249E-4</v>
      </c>
      <c r="X392" s="98">
        <v>4.6175677458689338E-3</v>
      </c>
      <c r="Y392" s="98">
        <v>1.0596979150080364E-2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2.1683294976474774E-5</v>
      </c>
      <c r="J393" s="101">
        <v>1.9291589028049618E-5</v>
      </c>
      <c r="K393" s="101">
        <v>1.9919630295256658E-5</v>
      </c>
      <c r="L393" s="101">
        <v>4.0547606892098936E-5</v>
      </c>
      <c r="M393" s="101">
        <v>1.6572675352367952E-5</v>
      </c>
      <c r="N393" s="101">
        <v>6.5620106371883116E-5</v>
      </c>
      <c r="O393" s="101">
        <v>6.1104913723788814E-5</v>
      </c>
      <c r="P393" s="101">
        <v>0</v>
      </c>
      <c r="Q393" s="101">
        <v>7.6041483763879811E-5</v>
      </c>
      <c r="R393" s="101">
        <v>1.6403627952868151E-4</v>
      </c>
      <c r="S393" s="101">
        <v>2.4745276490022432E-4</v>
      </c>
      <c r="T393" s="101">
        <v>9.8643890554109186E-5</v>
      </c>
      <c r="U393" s="101">
        <v>1.8065248473158482E-4</v>
      </c>
      <c r="V393" s="101">
        <v>3.3434161848707892E-4</v>
      </c>
      <c r="W393" s="101">
        <v>1.4712245992131023E-4</v>
      </c>
      <c r="X393" s="101">
        <v>8.7567100658762331E-4</v>
      </c>
      <c r="Y393" s="101">
        <v>1.7385467443544397E-3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8.0762349097810633E-5</v>
      </c>
      <c r="J394" s="104">
        <v>7.6591588735947362E-5</v>
      </c>
      <c r="K394" s="104">
        <v>7.9432787259896455E-5</v>
      </c>
      <c r="L394" s="104">
        <v>1.5787343376045247E-4</v>
      </c>
      <c r="M394" s="104">
        <v>6.9261748319139849E-5</v>
      </c>
      <c r="N394" s="104">
        <v>3.281541674203116E-4</v>
      </c>
      <c r="O394" s="104">
        <v>2.6643686110916471E-4</v>
      </c>
      <c r="P394" s="104">
        <v>0</v>
      </c>
      <c r="Q394" s="104">
        <v>3.8350389020578728E-4</v>
      </c>
      <c r="R394" s="104">
        <v>6.8803909384152081E-4</v>
      </c>
      <c r="S394" s="104">
        <v>1.0046558742905639E-3</v>
      </c>
      <c r="T394" s="104">
        <v>4.7173178279873054E-4</v>
      </c>
      <c r="U394" s="104">
        <v>9.1252197858001033E-4</v>
      </c>
      <c r="V394" s="104">
        <v>1.7928724391005489E-3</v>
      </c>
      <c r="W394" s="104">
        <v>6.3881912901956228E-4</v>
      </c>
      <c r="X394" s="104">
        <v>3.7418967392813104E-3</v>
      </c>
      <c r="Y394" s="104">
        <v>8.8584324057259245E-3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1.1449721173435437E-2</v>
      </c>
      <c r="D395" s="101">
        <v>4.8872013809938353E-3</v>
      </c>
      <c r="E395" s="101">
        <v>6.3893070390808821E-3</v>
      </c>
      <c r="F395" s="101">
        <v>1.6318863523248548E-2</v>
      </c>
      <c r="G395" s="101">
        <v>1.1893494439784864E-2</v>
      </c>
      <c r="H395" s="101">
        <v>1.0783172202163573E-2</v>
      </c>
      <c r="I395" s="101">
        <v>5.84341033896448E-3</v>
      </c>
      <c r="J395" s="101">
        <v>6.1352462081964466E-3</v>
      </c>
      <c r="K395" s="101">
        <v>1.1080641364822189E-2</v>
      </c>
      <c r="L395" s="101">
        <v>1.4692800131304746E-2</v>
      </c>
      <c r="M395" s="101">
        <v>1.7995549288353688E-2</v>
      </c>
      <c r="N395" s="101">
        <v>1.2949468751839529E-2</v>
      </c>
      <c r="O395" s="101">
        <v>2.5838122495224339E-2</v>
      </c>
      <c r="P395" s="101">
        <v>9.2336797488072313E-3</v>
      </c>
      <c r="Q395" s="101">
        <v>8.3231222723901977E-3</v>
      </c>
      <c r="R395" s="101">
        <v>7.8586052648184912E-3</v>
      </c>
      <c r="S395" s="101">
        <v>1.2215989687568429E-2</v>
      </c>
      <c r="T395" s="101">
        <v>1.527344849073751E-2</v>
      </c>
      <c r="U395" s="101">
        <v>8.5204113121993292E-3</v>
      </c>
      <c r="V395" s="101">
        <v>1.6644244827894696E-2</v>
      </c>
      <c r="W395" s="101">
        <v>2.2735820186018323E-2</v>
      </c>
      <c r="X395" s="101">
        <v>2.0488297922806487E-2</v>
      </c>
      <c r="Y395" s="101">
        <v>2.5680391010658377E-2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1.7615175212291954E-4</v>
      </c>
      <c r="D396" s="104">
        <v>9.2212503167640207E-5</v>
      </c>
      <c r="E396" s="104">
        <v>9.2604015476837866E-5</v>
      </c>
      <c r="F396" s="104">
        <v>9.4323537874934342E-5</v>
      </c>
      <c r="G396" s="104">
        <v>9.2904977857779223E-5</v>
      </c>
      <c r="H396" s="104">
        <v>1.9084132083639852E-4</v>
      </c>
      <c r="I396" s="104">
        <v>1.8262133215401523E-4</v>
      </c>
      <c r="J396" s="104">
        <v>2.9699433254736678E-4</v>
      </c>
      <c r="K396" s="104">
        <v>2.1116547708299971E-4</v>
      </c>
      <c r="L396" s="104">
        <v>1.9996210893080668E-4</v>
      </c>
      <c r="M396" s="104">
        <v>8.3684361290929662E-5</v>
      </c>
      <c r="N396" s="104">
        <v>2.2470526348710473E-4</v>
      </c>
      <c r="O396" s="104">
        <v>9.0709827589785649E-4</v>
      </c>
      <c r="P396" s="104">
        <v>1.1128903735596519E-4</v>
      </c>
      <c r="Q396" s="104">
        <v>2.1081569076427553E-4</v>
      </c>
      <c r="R396" s="104">
        <v>1.0345071057441549E-4</v>
      </c>
      <c r="S396" s="104">
        <v>2.1432397347176098E-4</v>
      </c>
      <c r="T396" s="104">
        <v>4.2418810112134262E-4</v>
      </c>
      <c r="U396" s="104">
        <v>2.1295727276867378E-4</v>
      </c>
      <c r="V396" s="104">
        <v>6.5748480071903172E-4</v>
      </c>
      <c r="W396" s="104">
        <v>3.3605976596537819E-4</v>
      </c>
      <c r="X396" s="104">
        <v>6.9939979695660506E-4</v>
      </c>
      <c r="Y396" s="104">
        <v>1.883390835739241E-3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3.4987479327092275E-5</v>
      </c>
      <c r="D397" s="98">
        <v>1.8815041808510188E-5</v>
      </c>
      <c r="E397" s="98">
        <v>1.8316498063642066E-5</v>
      </c>
      <c r="F397" s="98">
        <v>1.9034827155205255E-5</v>
      </c>
      <c r="G397" s="98">
        <v>2.1254336672308579E-5</v>
      </c>
      <c r="H397" s="98">
        <v>3.9154764628077439E-5</v>
      </c>
      <c r="I397" s="98">
        <v>3.7465269371983637E-5</v>
      </c>
      <c r="J397" s="98">
        <v>5.9856263692745466E-5</v>
      </c>
      <c r="K397" s="98">
        <v>4.2812513257011486E-5</v>
      </c>
      <c r="L397" s="98">
        <v>4.0203130000473969E-5</v>
      </c>
      <c r="M397" s="98">
        <v>1.3850471410953362E-5</v>
      </c>
      <c r="N397" s="98">
        <v>2.2455726159259299E-6</v>
      </c>
      <c r="O397" s="98">
        <v>1.6989162248859583E-4</v>
      </c>
      <c r="P397" s="98">
        <v>2.0222952759500716E-5</v>
      </c>
      <c r="Q397" s="98">
        <v>3.580280311943335E-5</v>
      </c>
      <c r="R397" s="98">
        <v>1.969515720698278E-5</v>
      </c>
      <c r="S397" s="98">
        <v>4.0883412708766862E-5</v>
      </c>
      <c r="T397" s="98">
        <v>7.4674475500146538E-5</v>
      </c>
      <c r="U397" s="98">
        <v>3.4091130939167376E-5</v>
      </c>
      <c r="V397" s="98">
        <v>1.0022923537620368E-4</v>
      </c>
      <c r="W397" s="98">
        <v>6.1759134728451732E-5</v>
      </c>
      <c r="X397" s="98">
        <v>1.3063604958629322E-4</v>
      </c>
      <c r="Y397" s="98">
        <v>2.9834876469151512E-4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1.4116427279582726E-4</v>
      </c>
      <c r="D398" s="98">
        <v>7.339746135913002E-5</v>
      </c>
      <c r="E398" s="98">
        <v>7.42875174131958E-5</v>
      </c>
      <c r="F398" s="98">
        <v>7.5288710719729083E-5</v>
      </c>
      <c r="G398" s="98">
        <v>7.1650641185470637E-5</v>
      </c>
      <c r="H398" s="98">
        <v>1.5168655620832107E-4</v>
      </c>
      <c r="I398" s="98">
        <v>1.451560627820316E-4</v>
      </c>
      <c r="J398" s="98">
        <v>2.371380688546213E-4</v>
      </c>
      <c r="K398" s="98">
        <v>1.6835296382598824E-4</v>
      </c>
      <c r="L398" s="98">
        <v>1.5975897893033271E-4</v>
      </c>
      <c r="M398" s="98">
        <v>6.98338898799763E-5</v>
      </c>
      <c r="N398" s="98">
        <v>2.2245969087117881E-4</v>
      </c>
      <c r="O398" s="98">
        <v>7.3720665340926063E-4</v>
      </c>
      <c r="P398" s="98">
        <v>9.1066084596464476E-5</v>
      </c>
      <c r="Q398" s="98">
        <v>1.7501288764484218E-4</v>
      </c>
      <c r="R398" s="98">
        <v>8.3755553367432714E-5</v>
      </c>
      <c r="S398" s="98">
        <v>1.7344056076299411E-4</v>
      </c>
      <c r="T398" s="98">
        <v>3.495136256211961E-4</v>
      </c>
      <c r="U398" s="98">
        <v>1.7886614182950641E-4</v>
      </c>
      <c r="V398" s="98">
        <v>5.5725556534282799E-4</v>
      </c>
      <c r="W398" s="98">
        <v>2.7430063123692644E-4</v>
      </c>
      <c r="X398" s="98">
        <v>5.6876374737031181E-4</v>
      </c>
      <c r="Y398" s="98">
        <v>1.5850420710477259E-3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0.37302595636864422</v>
      </c>
      <c r="D399" s="101">
        <v>0.18942706043793789</v>
      </c>
      <c r="E399" s="101">
        <v>0.18683020698212371</v>
      </c>
      <c r="F399" s="101">
        <v>1.0687813329129441</v>
      </c>
      <c r="G399" s="101">
        <v>0.7578464958354455</v>
      </c>
      <c r="H399" s="101">
        <v>0.85216775440453818</v>
      </c>
      <c r="I399" s="101">
        <v>0.10538524482128749</v>
      </c>
      <c r="J399" s="101">
        <v>0.19541620365186974</v>
      </c>
      <c r="K399" s="101">
        <v>1.0774539800646374</v>
      </c>
      <c r="L399" s="101">
        <v>1.1703307824157529</v>
      </c>
      <c r="M399" s="101">
        <v>2.1751905605237831</v>
      </c>
      <c r="N399" s="101">
        <v>1.6354176495660433</v>
      </c>
      <c r="O399" s="101">
        <v>1.3454440061507331</v>
      </c>
      <c r="P399" s="101">
        <v>0.3765377117910359</v>
      </c>
      <c r="Q399" s="101">
        <v>0.19813755866890773</v>
      </c>
      <c r="R399" s="101">
        <v>0.60627643105174311</v>
      </c>
      <c r="S399" s="101">
        <v>0.64115348686177764</v>
      </c>
      <c r="T399" s="101">
        <v>0.48083992192467773</v>
      </c>
      <c r="U399" s="101">
        <v>0.34812868211766301</v>
      </c>
      <c r="V399" s="101">
        <v>0.69701342720450865</v>
      </c>
      <c r="W399" s="101">
        <v>1.0220224710475034</v>
      </c>
      <c r="X399" s="101">
        <v>0</v>
      </c>
      <c r="Y399" s="101">
        <v>0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0.81694899819440403</v>
      </c>
      <c r="D400" s="104">
        <v>0.25148859665267809</v>
      </c>
      <c r="E400" s="104">
        <v>0.39963224667653574</v>
      </c>
      <c r="F400" s="104">
        <v>1.2393156608961515</v>
      </c>
      <c r="G400" s="104">
        <v>1.288314844170988</v>
      </c>
      <c r="H400" s="104">
        <v>1.6940658816365577</v>
      </c>
      <c r="I400" s="104">
        <v>3.0611320081767039</v>
      </c>
      <c r="J400" s="104">
        <v>2.1561673142027917</v>
      </c>
      <c r="K400" s="104">
        <v>2.1571412872127009</v>
      </c>
      <c r="L400" s="104">
        <v>2.8505362193097077</v>
      </c>
      <c r="M400" s="104">
        <v>3.7213341623411726</v>
      </c>
      <c r="N400" s="104">
        <v>3.0481882095985275</v>
      </c>
      <c r="O400" s="104">
        <v>2.5306331838376463</v>
      </c>
      <c r="P400" s="104">
        <v>1.0498174392548538</v>
      </c>
      <c r="Q400" s="104">
        <v>1.9931222063094949</v>
      </c>
      <c r="R400" s="104">
        <v>1.8918676200805475</v>
      </c>
      <c r="S400" s="104">
        <v>1.8938207496347914</v>
      </c>
      <c r="T400" s="104">
        <v>2.1575102861288502</v>
      </c>
      <c r="U400" s="104">
        <v>0.73379944113136153</v>
      </c>
      <c r="V400" s="104">
        <v>1.8011627585684722</v>
      </c>
      <c r="W400" s="104">
        <v>3.8870871770579596</v>
      </c>
      <c r="X400" s="104">
        <v>5.381005722639749</v>
      </c>
      <c r="Y400" s="104">
        <v>7.3250183796493316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0.16246579663938421</v>
      </c>
      <c r="D401" s="98">
        <v>5.1243086450554108E-2</v>
      </c>
      <c r="E401" s="98">
        <v>7.8625360727484328E-2</v>
      </c>
      <c r="F401" s="98">
        <v>0.24911180843518124</v>
      </c>
      <c r="G401" s="98">
        <v>0.29293102040537577</v>
      </c>
      <c r="H401" s="98">
        <v>0.34656070902390662</v>
      </c>
      <c r="I401" s="98">
        <v>0.63340419825802963</v>
      </c>
      <c r="J401" s="98">
        <v>0.43815010976470331</v>
      </c>
      <c r="K401" s="98">
        <v>0.44208769734880615</v>
      </c>
      <c r="L401" s="98">
        <v>0.5883227937711385</v>
      </c>
      <c r="M401" s="98">
        <v>0.75128801837672665</v>
      </c>
      <c r="N401" s="98">
        <v>0.51330743882527674</v>
      </c>
      <c r="O401" s="98">
        <v>0.46541164844180566</v>
      </c>
      <c r="P401" s="98">
        <v>0.18957955109207228</v>
      </c>
      <c r="Q401" s="98">
        <v>0.3444839529568034</v>
      </c>
      <c r="R401" s="98">
        <v>0.3675477861014374</v>
      </c>
      <c r="S401" s="98">
        <v>0.3696438052846901</v>
      </c>
      <c r="T401" s="98">
        <v>0.38734247592495069</v>
      </c>
      <c r="U401" s="98">
        <v>0.11991761174594816</v>
      </c>
      <c r="V401" s="98">
        <v>0.27698537854270738</v>
      </c>
      <c r="W401" s="98">
        <v>0.73142774131870392</v>
      </c>
      <c r="X401" s="98">
        <v>1.0264308792243269</v>
      </c>
      <c r="Y401" s="98">
        <v>1.1443731203704759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0.65448320155501982</v>
      </c>
      <c r="D402" s="98">
        <v>0.20024551020212397</v>
      </c>
      <c r="E402" s="98">
        <v>0.32100688594905141</v>
      </c>
      <c r="F402" s="98">
        <v>0.99020385246097031</v>
      </c>
      <c r="G402" s="98">
        <v>0.99538382376561219</v>
      </c>
      <c r="H402" s="98">
        <v>1.347505172612651</v>
      </c>
      <c r="I402" s="98">
        <v>2.4277278099186743</v>
      </c>
      <c r="J402" s="98">
        <v>1.7180172044380886</v>
      </c>
      <c r="K402" s="98">
        <v>1.715053589863895</v>
      </c>
      <c r="L402" s="98">
        <v>2.2622134255385693</v>
      </c>
      <c r="M402" s="98">
        <v>2.9700461439644461</v>
      </c>
      <c r="N402" s="98">
        <v>2.5348807707732508</v>
      </c>
      <c r="O402" s="98">
        <v>2.0652215353958407</v>
      </c>
      <c r="P402" s="98">
        <v>0.86023788816278157</v>
      </c>
      <c r="Q402" s="98">
        <v>1.6486382533526915</v>
      </c>
      <c r="R402" s="98">
        <v>1.5243198339791102</v>
      </c>
      <c r="S402" s="98">
        <v>1.5241769443501014</v>
      </c>
      <c r="T402" s="98">
        <v>1.7701678102038996</v>
      </c>
      <c r="U402" s="98">
        <v>0.61388182938541336</v>
      </c>
      <c r="V402" s="98">
        <v>1.5241773800257647</v>
      </c>
      <c r="W402" s="98">
        <v>3.1556594357392558</v>
      </c>
      <c r="X402" s="98">
        <v>4.3545748434154223</v>
      </c>
      <c r="Y402" s="98">
        <v>6.1806452592788554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0.5485918578384229</v>
      </c>
      <c r="D403" s="122">
        <v>0.22436021544257509</v>
      </c>
      <c r="E403" s="122">
        <v>0.29010420924908853</v>
      </c>
      <c r="F403" s="122">
        <v>1.1841690618458471</v>
      </c>
      <c r="G403" s="122">
        <v>1.0622693894318025</v>
      </c>
      <c r="H403" s="122">
        <v>1.3172024318123503</v>
      </c>
      <c r="I403" s="122">
        <v>1.5844442266626633</v>
      </c>
      <c r="J403" s="122">
        <v>1.0948498620194345</v>
      </c>
      <c r="K403" s="122">
        <v>1.471046593332596</v>
      </c>
      <c r="L403" s="122">
        <v>1.8024979042117868</v>
      </c>
      <c r="M403" s="122">
        <v>2.5004789327253967</v>
      </c>
      <c r="N403" s="122">
        <v>2.0603393483792818</v>
      </c>
      <c r="O403" s="122">
        <v>1.8685587607388829</v>
      </c>
      <c r="P403" s="122">
        <v>0.68301623481389551</v>
      </c>
      <c r="Q403" s="122">
        <v>1.0251887979328305</v>
      </c>
      <c r="R403" s="122">
        <v>1.1820789369050022</v>
      </c>
      <c r="S403" s="122">
        <v>1.1950867701133794</v>
      </c>
      <c r="T403" s="122">
        <v>1.3240525691288294</v>
      </c>
      <c r="U403" s="122">
        <v>0.57209391466472959</v>
      </c>
      <c r="V403" s="122">
        <v>1.511157612290086</v>
      </c>
      <c r="W403" s="122">
        <v>2.6516834521801393</v>
      </c>
      <c r="X403" s="122">
        <v>2.8084372137818043</v>
      </c>
      <c r="Y403" s="122">
        <v>3.2395551309849409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1.2202454212757525E-2</v>
      </c>
      <c r="D404" s="98">
        <v>5.2911768899534641E-3</v>
      </c>
      <c r="E404" s="98">
        <v>7.6270369592454776E-3</v>
      </c>
      <c r="F404" s="98">
        <v>3.8817146010598054E-2</v>
      </c>
      <c r="G404" s="98">
        <v>5.6469618117518362E-2</v>
      </c>
      <c r="H404" s="98">
        <v>9.3753557020145137E-2</v>
      </c>
      <c r="I404" s="98">
        <v>0.11875685752392831</v>
      </c>
      <c r="J404" s="98">
        <v>0.13353844364124898</v>
      </c>
      <c r="K404" s="98">
        <v>0.12541768065924808</v>
      </c>
      <c r="L404" s="98">
        <v>0.19043308657007843</v>
      </c>
      <c r="M404" s="98">
        <v>0.2353306546720681</v>
      </c>
      <c r="N404" s="98">
        <v>0.36359762642421772</v>
      </c>
      <c r="O404" s="98">
        <v>0.4043486814025703</v>
      </c>
      <c r="P404" s="98">
        <v>0.11302972048615109</v>
      </c>
      <c r="Q404" s="98">
        <v>9.314649592324957E-2</v>
      </c>
      <c r="R404" s="98">
        <v>9.8889875323360951E-2</v>
      </c>
      <c r="S404" s="98">
        <v>0.13982044101679214</v>
      </c>
      <c r="T404" s="98">
        <v>0.17991737171666972</v>
      </c>
      <c r="U404" s="98">
        <v>0.15870921307919969</v>
      </c>
      <c r="V404" s="98">
        <v>0.3061730753084107</v>
      </c>
      <c r="W404" s="98">
        <v>0.16170524792207649</v>
      </c>
      <c r="X404" s="98">
        <v>7.2689842122991904E-3</v>
      </c>
      <c r="Y404" s="98">
        <v>5.3213217921280831E-3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1.7663229053565883E-2</v>
      </c>
      <c r="D405" s="98">
        <v>4.8763397917581473E-3</v>
      </c>
      <c r="E405" s="98">
        <v>8.1751549319806129E-3</v>
      </c>
      <c r="F405" s="98">
        <v>3.8070363440075014E-2</v>
      </c>
      <c r="G405" s="98">
        <v>3.9159173008525353E-2</v>
      </c>
      <c r="H405" s="98">
        <v>5.3276049053841146E-2</v>
      </c>
      <c r="I405" s="98">
        <v>7.3795145813239649E-2</v>
      </c>
      <c r="J405" s="98">
        <v>4.5175309159647653E-2</v>
      </c>
      <c r="K405" s="98">
        <v>4.5377531198358897E-2</v>
      </c>
      <c r="L405" s="98">
        <v>7.062923922840568E-2</v>
      </c>
      <c r="M405" s="98">
        <v>0.12473055363028152</v>
      </c>
      <c r="N405" s="98">
        <v>4.0993657054175667E-2</v>
      </c>
      <c r="O405" s="98">
        <v>0.23941680010929239</v>
      </c>
      <c r="P405" s="98">
        <v>9.4141308496496351E-2</v>
      </c>
      <c r="Q405" s="98">
        <v>0.12999128714998134</v>
      </c>
      <c r="R405" s="98">
        <v>0.10663683584847937</v>
      </c>
      <c r="S405" s="98">
        <v>0.1677655151829702</v>
      </c>
      <c r="T405" s="98">
        <v>0.32473863493046029</v>
      </c>
      <c r="U405" s="98">
        <v>0.12384361543102733</v>
      </c>
      <c r="V405" s="98">
        <v>0.31645154110816159</v>
      </c>
      <c r="W405" s="98">
        <v>0.51843085326656424</v>
      </c>
      <c r="X405" s="98">
        <v>0.43386914331020626</v>
      </c>
      <c r="Y405" s="98">
        <v>0.57526195214543896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0.51872617457209946</v>
      </c>
      <c r="D406" s="33">
        <v>0.21419269876086347</v>
      </c>
      <c r="E406" s="33">
        <v>0.27430201735786242</v>
      </c>
      <c r="F406" s="33">
        <v>1.107281552395174</v>
      </c>
      <c r="G406" s="33">
        <v>0.96664059830575888</v>
      </c>
      <c r="H406" s="33">
        <v>1.1701728257383641</v>
      </c>
      <c r="I406" s="33">
        <v>1.3918922233254953</v>
      </c>
      <c r="J406" s="33">
        <v>0.91613610921853783</v>
      </c>
      <c r="K406" s="33">
        <v>1.300251381474989</v>
      </c>
      <c r="L406" s="33">
        <v>1.5414355784133027</v>
      </c>
      <c r="M406" s="33">
        <v>2.1404177244230471</v>
      </c>
      <c r="N406" s="33">
        <v>1.6557480649008884</v>
      </c>
      <c r="O406" s="33">
        <v>1.2247932792270202</v>
      </c>
      <c r="P406" s="33">
        <v>0.47584520583124812</v>
      </c>
      <c r="Q406" s="33">
        <v>0.80205101485959962</v>
      </c>
      <c r="R406" s="33">
        <v>0.97655222573316181</v>
      </c>
      <c r="S406" s="33">
        <v>0.88750081391361701</v>
      </c>
      <c r="T406" s="33">
        <v>0.81939656248169956</v>
      </c>
      <c r="U406" s="33">
        <v>0.28954108615450258</v>
      </c>
      <c r="V406" s="33">
        <v>0.88853299587351386</v>
      </c>
      <c r="W406" s="33">
        <v>1.9715473509914987</v>
      </c>
      <c r="X406" s="33">
        <v>2.3672990862592989</v>
      </c>
      <c r="Y406" s="33">
        <v>2.6589718570473737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0.59011121626768015</v>
      </c>
      <c r="D408" s="119">
        <f t="shared" si="164"/>
        <v>0.5864419950405404</v>
      </c>
      <c r="E408" s="119">
        <f t="shared" si="164"/>
        <v>0.61571451586572279</v>
      </c>
      <c r="F408" s="119">
        <f t="shared" si="164"/>
        <v>0.60402317993644705</v>
      </c>
      <c r="G408" s="119">
        <f t="shared" si="164"/>
        <v>0.63561892524536501</v>
      </c>
      <c r="H408" s="119">
        <f t="shared" si="164"/>
        <v>0.65777449768113383</v>
      </c>
      <c r="I408" s="119">
        <f t="shared" si="164"/>
        <v>0.6518940347588329</v>
      </c>
      <c r="J408" s="119">
        <f t="shared" si="164"/>
        <v>0.64684183367193271</v>
      </c>
      <c r="K408" s="119">
        <f t="shared" si="164"/>
        <v>0.6856371786701726</v>
      </c>
      <c r="L408" s="119">
        <f t="shared" si="164"/>
        <v>0.71615632048329358</v>
      </c>
      <c r="M408" s="119">
        <f t="shared" si="164"/>
        <v>0.71228329492696552</v>
      </c>
      <c r="N408" s="119">
        <f t="shared" si="164"/>
        <v>0.79890540656561637</v>
      </c>
      <c r="O408" s="119">
        <f t="shared" si="164"/>
        <v>0.71948127804008222</v>
      </c>
      <c r="P408" s="119">
        <f t="shared" si="164"/>
        <v>0.72469232505451653</v>
      </c>
      <c r="Q408" s="119">
        <f t="shared" si="164"/>
        <v>0.76075882194873845</v>
      </c>
      <c r="R408" s="119">
        <f t="shared" ref="R408:V408" si="165">IF(R384=0,"",R384/R360)</f>
        <v>0.81400253657046506</v>
      </c>
      <c r="S408" s="119">
        <f t="shared" si="165"/>
        <v>0.8428219175021433</v>
      </c>
      <c r="T408" s="119">
        <f t="shared" si="165"/>
        <v>0.81105163107427036</v>
      </c>
      <c r="U408" s="119">
        <f t="shared" si="165"/>
        <v>0.81835749610736896</v>
      </c>
      <c r="V408" s="119">
        <f t="shared" si="165"/>
        <v>0.84912621956907741</v>
      </c>
      <c r="W408" s="119">
        <f t="shared" ref="W408:Y408" si="166">IF(W384=0,"",W384/W360)</f>
        <v>0.85550635103191219</v>
      </c>
      <c r="X408" s="119">
        <f t="shared" si="166"/>
        <v>0.89251414200585466</v>
      </c>
      <c r="Y408" s="119">
        <f t="shared" si="166"/>
        <v>1.1284289499733833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0.52431549356482854</v>
      </c>
      <c r="D409" s="124">
        <f t="shared" si="167"/>
        <v>0.53480353925452484</v>
      </c>
      <c r="E409" s="124">
        <f t="shared" si="167"/>
        <v>0.54518519027952361</v>
      </c>
      <c r="F409" s="124">
        <f t="shared" si="167"/>
        <v>0.55593286952905729</v>
      </c>
      <c r="G409" s="124">
        <f t="shared" si="167"/>
        <v>0.56657971627620973</v>
      </c>
      <c r="H409" s="124">
        <f t="shared" si="167"/>
        <v>0.57726538730751831</v>
      </c>
      <c r="I409" s="124">
        <f t="shared" si="167"/>
        <v>0.58791909802348197</v>
      </c>
      <c r="J409" s="124">
        <f t="shared" si="167"/>
        <v>0.59873010355264233</v>
      </c>
      <c r="K409" s="124">
        <f t="shared" si="167"/>
        <v>0.60960087631871696</v>
      </c>
      <c r="L409" s="124">
        <f t="shared" si="167"/>
        <v>0.62017852929758255</v>
      </c>
      <c r="M409" s="124">
        <f t="shared" si="167"/>
        <v>0.62999753840692629</v>
      </c>
      <c r="N409" s="124">
        <f t="shared" si="167"/>
        <v>0.63829700795852184</v>
      </c>
      <c r="O409" s="124">
        <f t="shared" si="167"/>
        <v>0.64542249881563407</v>
      </c>
      <c r="P409" s="124">
        <f t="shared" si="167"/>
        <v>0.65147555139260271</v>
      </c>
      <c r="Q409" s="124">
        <f t="shared" si="167"/>
        <v>0.65852554105143146</v>
      </c>
      <c r="R409" s="124">
        <f t="shared" ref="R409:V409" si="168">IF(R385=0,"",R385/R361)</f>
        <v>0.66923421327495192</v>
      </c>
      <c r="S409" s="124">
        <f t="shared" si="168"/>
        <v>0.68128800757584851</v>
      </c>
      <c r="T409" s="124">
        <f t="shared" si="168"/>
        <v>0.69344622914395049</v>
      </c>
      <c r="U409" s="124">
        <f t="shared" si="168"/>
        <v>0.70467671018723366</v>
      </c>
      <c r="V409" s="124">
        <f t="shared" si="168"/>
        <v>0.71409655601573396</v>
      </c>
      <c r="W409" s="124">
        <f t="shared" ref="W409:Y409" si="169">IF(W385=0,"",W385/W361)</f>
        <v>0.72166380610282022</v>
      </c>
      <c r="X409" s="124">
        <f t="shared" si="169"/>
        <v>0.72856377951529172</v>
      </c>
      <c r="Y409" s="124">
        <f t="shared" si="169"/>
        <v>0.73506724082236163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0.52201039843534791</v>
      </c>
      <c r="D410" s="111">
        <f t="shared" si="170"/>
        <v>0.53243591918245259</v>
      </c>
      <c r="E410" s="111">
        <f t="shared" si="170"/>
        <v>0.54296068966189304</v>
      </c>
      <c r="F410" s="111">
        <f t="shared" si="170"/>
        <v>0.55357441612309943</v>
      </c>
      <c r="G410" s="111">
        <f t="shared" si="170"/>
        <v>0.56426662651095449</v>
      </c>
      <c r="H410" s="111">
        <f t="shared" si="170"/>
        <v>0.57502498842448235</v>
      </c>
      <c r="I410" s="111">
        <f t="shared" si="170"/>
        <v>0.58583323405277277</v>
      </c>
      <c r="J410" s="111">
        <f t="shared" si="170"/>
        <v>0.59665622279932118</v>
      </c>
      <c r="K410" s="111">
        <f t="shared" si="170"/>
        <v>0.60744748838497886</v>
      </c>
      <c r="L410" s="111">
        <f t="shared" si="170"/>
        <v>0.61816578949473899</v>
      </c>
      <c r="M410" s="111">
        <f t="shared" si="170"/>
        <v>0.62801143070167398</v>
      </c>
      <c r="N410" s="111">
        <f t="shared" si="170"/>
        <v>0.63654683402628676</v>
      </c>
      <c r="O410" s="111">
        <f t="shared" si="170"/>
        <v>0.64351927426526445</v>
      </c>
      <c r="P410" s="111">
        <f t="shared" si="170"/>
        <v>0.64953277464350079</v>
      </c>
      <c r="Q410" s="111">
        <f t="shared" si="170"/>
        <v>0.6567080049049826</v>
      </c>
      <c r="R410" s="111">
        <f t="shared" ref="R410:V410" si="171">IF(R386=0,"",R386/R362)</f>
        <v>0.66745557188661364</v>
      </c>
      <c r="S410" s="111">
        <f t="shared" si="171"/>
        <v>0.67955183013909792</v>
      </c>
      <c r="T410" s="111">
        <f t="shared" si="171"/>
        <v>0.69175308938668345</v>
      </c>
      <c r="U410" s="111">
        <f t="shared" si="171"/>
        <v>0.7030239899582349</v>
      </c>
      <c r="V410" s="111">
        <f t="shared" si="171"/>
        <v>0.71247827355115945</v>
      </c>
      <c r="W410" s="111">
        <f t="shared" ref="W410:Y410" si="172">IF(W386=0,"",W386/W362)</f>
        <v>0.72007314669523859</v>
      </c>
      <c r="X410" s="111">
        <f t="shared" si="172"/>
        <v>0.7269976557769211</v>
      </c>
      <c r="Y410" s="111">
        <f t="shared" si="172"/>
        <v>0.73352333737135711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2.2074633167834747</v>
      </c>
      <c r="D412" s="124">
        <f t="shared" si="176"/>
        <v>2.2975291904261343</v>
      </c>
      <c r="E412" s="124">
        <f t="shared" si="176"/>
        <v>2.388945324702402</v>
      </c>
      <c r="F412" s="124">
        <f t="shared" si="176"/>
        <v>2.4810956730450684</v>
      </c>
      <c r="G412" s="124">
        <f t="shared" si="176"/>
        <v>2.5745140923379903</v>
      </c>
      <c r="H412" s="124">
        <f t="shared" si="176"/>
        <v>2.6691166807714342</v>
      </c>
      <c r="I412" s="124">
        <f t="shared" si="176"/>
        <v>2.7650153448954673</v>
      </c>
      <c r="J412" s="124">
        <f t="shared" si="176"/>
        <v>2.8627116414540392</v>
      </c>
      <c r="K412" s="124">
        <f t="shared" si="176"/>
        <v>2.9626028452080639</v>
      </c>
      <c r="L412" s="124">
        <f t="shared" si="176"/>
        <v>3.0647416390665567</v>
      </c>
      <c r="M412" s="124">
        <f t="shared" si="176"/>
        <v>3.1817851681936573</v>
      </c>
      <c r="N412" s="124">
        <f t="shared" si="176"/>
        <v>3.3174907578976205</v>
      </c>
      <c r="O412" s="124">
        <f t="shared" si="176"/>
        <v>3.4716163228285719</v>
      </c>
      <c r="P412" s="124">
        <f t="shared" si="176"/>
        <v>3.6291623625186578</v>
      </c>
      <c r="Q412" s="124">
        <f t="shared" si="176"/>
        <v>3.7500765324537748</v>
      </c>
      <c r="R412" s="124">
        <f t="shared" ref="R412:V412" si="177">IF(R388=0,"",R388/R364)</f>
        <v>3.7762759873475948</v>
      </c>
      <c r="S412" s="124">
        <f t="shared" si="177"/>
        <v>3.7791870378913526</v>
      </c>
      <c r="T412" s="124">
        <f t="shared" si="177"/>
        <v>3.7824215384955284</v>
      </c>
      <c r="U412" s="124">
        <f t="shared" si="177"/>
        <v>3.7860154280557232</v>
      </c>
      <c r="V412" s="124">
        <f t="shared" si="177"/>
        <v>3.7962850985904653</v>
      </c>
      <c r="W412" s="124">
        <f t="shared" ref="W412:Y412" si="178">IF(W388=0,"",W388/W364)</f>
        <v>3.8299921487112689</v>
      </c>
      <c r="X412" s="124">
        <f t="shared" si="178"/>
        <v>3.8716180398618283</v>
      </c>
      <c r="Y412" s="124">
        <f t="shared" si="178"/>
        <v>3.9185378184491779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2.2074633167834747</v>
      </c>
      <c r="D413" s="111">
        <f t="shared" si="179"/>
        <v>2.2975291904261343</v>
      </c>
      <c r="E413" s="111">
        <f t="shared" si="179"/>
        <v>2.388945324702402</v>
      </c>
      <c r="F413" s="111">
        <f t="shared" si="179"/>
        <v>2.4810956730450684</v>
      </c>
      <c r="G413" s="111">
        <f t="shared" si="179"/>
        <v>2.5745140923379903</v>
      </c>
      <c r="H413" s="111">
        <f t="shared" si="179"/>
        <v>2.6691166807714342</v>
      </c>
      <c r="I413" s="111">
        <f t="shared" si="179"/>
        <v>2.7650153448954673</v>
      </c>
      <c r="J413" s="111">
        <f t="shared" si="179"/>
        <v>2.8627116414540392</v>
      </c>
      <c r="K413" s="111">
        <f t="shared" si="179"/>
        <v>2.9626028452080639</v>
      </c>
      <c r="L413" s="111">
        <f t="shared" si="179"/>
        <v>3.0647416390665567</v>
      </c>
      <c r="M413" s="111">
        <f t="shared" si="179"/>
        <v>3.1817851681936573</v>
      </c>
      <c r="N413" s="111">
        <f t="shared" si="179"/>
        <v>3.3174907578976205</v>
      </c>
      <c r="O413" s="111">
        <f t="shared" si="179"/>
        <v>3.4716163228285719</v>
      </c>
      <c r="P413" s="111">
        <f t="shared" si="179"/>
        <v>3.6291623625186578</v>
      </c>
      <c r="Q413" s="111">
        <f t="shared" si="179"/>
        <v>3.7500765324537748</v>
      </c>
      <c r="R413" s="111">
        <f t="shared" ref="R413:V413" si="180">IF(R389=0,"",R389/R365)</f>
        <v>3.7762759873475948</v>
      </c>
      <c r="S413" s="111">
        <f t="shared" si="180"/>
        <v>3.7791870378913526</v>
      </c>
      <c r="T413" s="111">
        <f t="shared" si="180"/>
        <v>3.7824215384955284</v>
      </c>
      <c r="U413" s="111">
        <f t="shared" si="180"/>
        <v>3.7860154280557232</v>
      </c>
      <c r="V413" s="111">
        <f t="shared" si="180"/>
        <v>3.7962850985904653</v>
      </c>
      <c r="W413" s="111">
        <f t="shared" ref="W413:Y413" si="181">IF(W389=0,"",W389/W365)</f>
        <v>3.8299921487112689</v>
      </c>
      <c r="X413" s="111">
        <f t="shared" si="181"/>
        <v>3.8716180398618283</v>
      </c>
      <c r="Y413" s="111">
        <f t="shared" si="181"/>
        <v>3.9185378184491779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0.7710632437047461</v>
      </c>
      <c r="D414" s="124">
        <f t="shared" si="182"/>
        <v>0.73708964661123522</v>
      </c>
      <c r="E414" s="124">
        <f t="shared" si="182"/>
        <v>0.77207701293759878</v>
      </c>
      <c r="F414" s="124">
        <f t="shared" si="182"/>
        <v>0.7322553320680466</v>
      </c>
      <c r="G414" s="124">
        <f t="shared" si="182"/>
        <v>0.7539581676336452</v>
      </c>
      <c r="H414" s="124">
        <f t="shared" si="182"/>
        <v>0.77142266560206418</v>
      </c>
      <c r="I414" s="124">
        <f t="shared" si="182"/>
        <v>0.87264129559878667</v>
      </c>
      <c r="J414" s="124">
        <f t="shared" si="182"/>
        <v>0.85627038777052311</v>
      </c>
      <c r="K414" s="124">
        <f t="shared" si="182"/>
        <v>0.77727815333948191</v>
      </c>
      <c r="L414" s="124">
        <f t="shared" si="182"/>
        <v>0.79140515823942148</v>
      </c>
      <c r="M414" s="124">
        <f t="shared" si="182"/>
        <v>0.77485879562113025</v>
      </c>
      <c r="N414" s="124">
        <f t="shared" si="182"/>
        <v>0.79522385640498738</v>
      </c>
      <c r="O414" s="124">
        <f t="shared" si="182"/>
        <v>0.80196348130747819</v>
      </c>
      <c r="P414" s="124">
        <f t="shared" si="182"/>
        <v>0.83843870842619206</v>
      </c>
      <c r="Q414" s="124">
        <f t="shared" si="182"/>
        <v>0.8989234600680458</v>
      </c>
      <c r="R414" s="124">
        <f t="shared" ref="R414:V414" si="183">IF(R390=0,"",R390/R366)</f>
        <v>0.85884850078978892</v>
      </c>
      <c r="S414" s="124">
        <f t="shared" si="183"/>
        <v>0.86278748606791533</v>
      </c>
      <c r="T414" s="124">
        <f t="shared" si="183"/>
        <v>0.8897596852243671</v>
      </c>
      <c r="U414" s="124">
        <f t="shared" si="183"/>
        <v>0.86758364139813615</v>
      </c>
      <c r="V414" s="124">
        <f t="shared" si="183"/>
        <v>0.88516735840871352</v>
      </c>
      <c r="W414" s="124">
        <f t="shared" ref="W414:Y414" si="184">IF(W390=0,"",W390/W366)</f>
        <v>0.89958313602050954</v>
      </c>
      <c r="X414" s="124">
        <f t="shared" si="184"/>
        <v>0.94482981265873156</v>
      </c>
      <c r="Y414" s="124">
        <f t="shared" si="184"/>
        <v>0.95700884411396236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0.5413198453215432</v>
      </c>
      <c r="D415" s="111">
        <f t="shared" si="185"/>
        <v>0.55477881493380343</v>
      </c>
      <c r="E415" s="111">
        <f t="shared" si="185"/>
        <v>0.56836591235511391</v>
      </c>
      <c r="F415" s="111">
        <f t="shared" si="185"/>
        <v>0.58206784872638739</v>
      </c>
      <c r="G415" s="111">
        <f t="shared" si="185"/>
        <v>0.59587110500382579</v>
      </c>
      <c r="H415" s="111">
        <f t="shared" si="185"/>
        <v>0.6097597605045193</v>
      </c>
      <c r="I415" s="111">
        <f t="shared" si="185"/>
        <v>0.62371281407389667</v>
      </c>
      <c r="J415" s="111">
        <f t="shared" si="185"/>
        <v>0.6376849004748647</v>
      </c>
      <c r="K415" s="111">
        <f t="shared" si="185"/>
        <v>0.65161603342431795</v>
      </c>
      <c r="L415" s="111">
        <f t="shared" si="185"/>
        <v>0.66545297187857988</v>
      </c>
      <c r="M415" s="111">
        <f t="shared" si="185"/>
        <v>0.67816333801104922</v>
      </c>
      <c r="N415" s="111">
        <f t="shared" si="185"/>
        <v>0.68918223450178362</v>
      </c>
      <c r="O415" s="111">
        <f t="shared" si="185"/>
        <v>0.69818340226846465</v>
      </c>
      <c r="P415" s="111">
        <f t="shared" si="185"/>
        <v>0.70594661341323894</v>
      </c>
      <c r="Q415" s="111">
        <f t="shared" si="185"/>
        <v>0.71520957575275312</v>
      </c>
      <c r="R415" s="111">
        <f t="shared" ref="R415:V415" si="186">IF(R391=0,"",R391/R367)</f>
        <v>0.72908429538742237</v>
      </c>
      <c r="S415" s="111">
        <f t="shared" si="186"/>
        <v>0.74470012659541773</v>
      </c>
      <c r="T415" s="111">
        <f t="shared" si="186"/>
        <v>0.76045151028434954</v>
      </c>
      <c r="U415" s="111">
        <f t="shared" si="186"/>
        <v>0.77500183462545713</v>
      </c>
      <c r="V415" s="111">
        <f t="shared" si="186"/>
        <v>0.78720697225545988</v>
      </c>
      <c r="W415" s="111">
        <f t="shared" ref="W415:Y415" si="187">IF(W391=0,"",W391/W367)</f>
        <v>0.79701167835453146</v>
      </c>
      <c r="X415" s="111">
        <f t="shared" si="187"/>
        <v>0.80467605888351224</v>
      </c>
      <c r="Y415" s="111">
        <f t="shared" si="187"/>
        <v>0.81189899791944053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>
        <f t="shared" si="188"/>
        <v>0.88676629424317921</v>
      </c>
      <c r="J416" s="111">
        <f t="shared" si="188"/>
        <v>0.89741174731751328</v>
      </c>
      <c r="K416" s="111">
        <f t="shared" si="188"/>
        <v>0.90318433585025903</v>
      </c>
      <c r="L416" s="111">
        <f t="shared" si="188"/>
        <v>0.90683640120833164</v>
      </c>
      <c r="M416" s="111">
        <f t="shared" si="188"/>
        <v>0.91606225035631317</v>
      </c>
      <c r="N416" s="111">
        <f t="shared" si="188"/>
        <v>0.93009793118270312</v>
      </c>
      <c r="O416" s="111">
        <f t="shared" si="188"/>
        <v>0.92537238357881979</v>
      </c>
      <c r="P416" s="111" t="str">
        <f t="shared" si="188"/>
        <v/>
      </c>
      <c r="Q416" s="111">
        <f t="shared" si="188"/>
        <v>0.93818381721209843</v>
      </c>
      <c r="R416" s="111">
        <f t="shared" ref="R416:V416" si="189">IF(R392=0,"",R392/R368)</f>
        <v>0.93324066683128359</v>
      </c>
      <c r="S416" s="111">
        <f t="shared" si="189"/>
        <v>0.93654742589299644</v>
      </c>
      <c r="T416" s="111">
        <f t="shared" si="189"/>
        <v>0.94833540003824257</v>
      </c>
      <c r="U416" s="111">
        <f t="shared" si="189"/>
        <v>0.95421965455880309</v>
      </c>
      <c r="V416" s="111">
        <f t="shared" si="189"/>
        <v>0.95924532812637131</v>
      </c>
      <c r="W416" s="111">
        <f t="shared" ref="W416:Y416" si="190">IF(W392=0,"",W392/W368)</f>
        <v>0.95449403848217262</v>
      </c>
      <c r="X416" s="111">
        <f t="shared" si="190"/>
        <v>0.95599348027603881</v>
      </c>
      <c r="Y416" s="111">
        <f t="shared" si="190"/>
        <v>0.96338221904750343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>
        <f t="shared" si="191"/>
        <v>0.62371281407389667</v>
      </c>
      <c r="J417" s="112">
        <f t="shared" si="191"/>
        <v>0.6376849004748647</v>
      </c>
      <c r="K417" s="112">
        <f t="shared" si="191"/>
        <v>0.65161603342431795</v>
      </c>
      <c r="L417" s="112">
        <f t="shared" si="191"/>
        <v>0.66545297187857988</v>
      </c>
      <c r="M417" s="112">
        <f t="shared" si="191"/>
        <v>0.67816333801104922</v>
      </c>
      <c r="N417" s="112">
        <f t="shared" si="191"/>
        <v>0.68918223450178362</v>
      </c>
      <c r="O417" s="112">
        <f t="shared" si="191"/>
        <v>0.69818340226846465</v>
      </c>
      <c r="P417" s="112" t="str">
        <f t="shared" si="191"/>
        <v/>
      </c>
      <c r="Q417" s="112">
        <f t="shared" si="191"/>
        <v>0.71520957575275312</v>
      </c>
      <c r="R417" s="112">
        <f t="shared" ref="R417:V417" si="192">IF(R393=0,"",R393/R369)</f>
        <v>0.72908429538742237</v>
      </c>
      <c r="S417" s="112">
        <f t="shared" si="192"/>
        <v>0.74470012659541762</v>
      </c>
      <c r="T417" s="112">
        <f t="shared" si="192"/>
        <v>0.76045151028434954</v>
      </c>
      <c r="U417" s="112">
        <f t="shared" si="192"/>
        <v>0.77500183462545702</v>
      </c>
      <c r="V417" s="112">
        <f t="shared" si="192"/>
        <v>0.78720697225545988</v>
      </c>
      <c r="W417" s="112">
        <f t="shared" ref="W417:Y417" si="193">IF(W393=0,"",W393/W369)</f>
        <v>0.79701167835453146</v>
      </c>
      <c r="X417" s="112">
        <f t="shared" si="193"/>
        <v>0.80467605888351224</v>
      </c>
      <c r="Y417" s="112">
        <f t="shared" si="193"/>
        <v>0.81189899791944053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 t="str">
        <f t="shared" si="194"/>
        <v/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0.54182747686438493</v>
      </c>
      <c r="D419" s="112">
        <f t="shared" si="197"/>
        <v>0.54381065156493613</v>
      </c>
      <c r="E419" s="112">
        <f t="shared" si="197"/>
        <v>0.54606949632652857</v>
      </c>
      <c r="F419" s="112">
        <f t="shared" si="197"/>
        <v>0.54836593246008125</v>
      </c>
      <c r="G419" s="112">
        <f t="shared" si="197"/>
        <v>0.55091624450520349</v>
      </c>
      <c r="H419" s="112">
        <f t="shared" si="197"/>
        <v>0.55369396198770349</v>
      </c>
      <c r="I419" s="112">
        <f t="shared" si="197"/>
        <v>0.55675237742446082</v>
      </c>
      <c r="J419" s="112">
        <f t="shared" si="197"/>
        <v>0.56030981144656555</v>
      </c>
      <c r="K419" s="112">
        <f t="shared" si="197"/>
        <v>0.56455189401559991</v>
      </c>
      <c r="L419" s="112">
        <f t="shared" si="197"/>
        <v>0.56952828875672956</v>
      </c>
      <c r="M419" s="112">
        <f t="shared" si="197"/>
        <v>0.57967298498152364</v>
      </c>
      <c r="N419" s="112">
        <f t="shared" si="197"/>
        <v>0.59639537716146074</v>
      </c>
      <c r="O419" s="112">
        <f t="shared" si="197"/>
        <v>0.62084252719842103</v>
      </c>
      <c r="P419" s="112">
        <f t="shared" si="197"/>
        <v>0.65048733391109814</v>
      </c>
      <c r="Q419" s="112">
        <f t="shared" si="197"/>
        <v>0.67717837896633837</v>
      </c>
      <c r="R419" s="112">
        <f t="shared" ref="R419:V419" si="198">IF(R395=0,"",R395/R371)</f>
        <v>0.69449494000909084</v>
      </c>
      <c r="S419" s="112">
        <f t="shared" si="198"/>
        <v>0.71061830869600273</v>
      </c>
      <c r="T419" s="112">
        <f t="shared" si="198"/>
        <v>0.72507307507835272</v>
      </c>
      <c r="U419" s="112">
        <f t="shared" si="198"/>
        <v>0.73738382920746914</v>
      </c>
      <c r="V419" s="112">
        <f t="shared" si="198"/>
        <v>0.74707516113466022</v>
      </c>
      <c r="W419" s="112">
        <f t="shared" ref="W419:Y419" si="199">IF(W395=0,"",W395/W371)</f>
        <v>0.75303196735542832</v>
      </c>
      <c r="X419" s="112">
        <f t="shared" si="199"/>
        <v>0.75630780951830023</v>
      </c>
      <c r="Y419" s="112">
        <f t="shared" si="199"/>
        <v>0.75796661581154745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0.85619715343698577</v>
      </c>
      <c r="D420" s="113">
        <f t="shared" si="200"/>
        <v>0.85385127283352391</v>
      </c>
      <c r="E420" s="113">
        <f t="shared" si="200"/>
        <v>0.85879681267865327</v>
      </c>
      <c r="F420" s="113">
        <f t="shared" si="200"/>
        <v>0.85748189399032282</v>
      </c>
      <c r="G420" s="113">
        <f t="shared" si="200"/>
        <v>0.84282369474769059</v>
      </c>
      <c r="H420" s="113">
        <f t="shared" si="200"/>
        <v>0.85809139646914345</v>
      </c>
      <c r="I420" s="113">
        <f t="shared" si="200"/>
        <v>0.85960250472465383</v>
      </c>
      <c r="J420" s="113">
        <f t="shared" si="200"/>
        <v>0.86344308272861103</v>
      </c>
      <c r="K420" s="113">
        <f t="shared" si="200"/>
        <v>0.86476787020414747</v>
      </c>
      <c r="L420" s="113">
        <f t="shared" si="200"/>
        <v>0.86808248342159633</v>
      </c>
      <c r="M420" s="113">
        <f t="shared" si="200"/>
        <v>0.89284761657762246</v>
      </c>
      <c r="N420" s="113">
        <f t="shared" si="200"/>
        <v>0.99328248724014812</v>
      </c>
      <c r="O420" s="113">
        <f t="shared" si="200"/>
        <v>0.89735875980058011</v>
      </c>
      <c r="P420" s="113">
        <f t="shared" si="200"/>
        <v>0.91104766453884634</v>
      </c>
      <c r="Q420" s="113">
        <f t="shared" si="200"/>
        <v>0.92510311231373221</v>
      </c>
      <c r="R420" s="113">
        <f t="shared" ref="R420:V420" si="201">IF(R396=0,"",R396/R372)</f>
        <v>0.92272359308204877</v>
      </c>
      <c r="S420" s="113">
        <f t="shared" si="201"/>
        <v>0.92791895211760644</v>
      </c>
      <c r="T420" s="113">
        <f t="shared" si="201"/>
        <v>0.93742704378615149</v>
      </c>
      <c r="U420" s="113">
        <f t="shared" si="201"/>
        <v>0.94606181817859314</v>
      </c>
      <c r="V420" s="113">
        <f t="shared" si="201"/>
        <v>0.95092265299498957</v>
      </c>
      <c r="W420" s="113">
        <f t="shared" ref="W420:Y420" si="202">IF(W396=0,"",W396/W372)</f>
        <v>0.94315465287932876</v>
      </c>
      <c r="X420" s="113">
        <f t="shared" si="202"/>
        <v>0.94323255527882843</v>
      </c>
      <c r="Y420" s="113">
        <f t="shared" si="202"/>
        <v>0.95185198295750728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0.54182747686438493</v>
      </c>
      <c r="D421" s="111">
        <f t="shared" si="203"/>
        <v>0.54381065156493613</v>
      </c>
      <c r="E421" s="111">
        <f t="shared" si="203"/>
        <v>0.54606949632652857</v>
      </c>
      <c r="F421" s="111">
        <f t="shared" si="203"/>
        <v>0.54836593246008125</v>
      </c>
      <c r="G421" s="111">
        <f t="shared" si="203"/>
        <v>0.55091624450520349</v>
      </c>
      <c r="H421" s="111">
        <f t="shared" si="203"/>
        <v>0.55369396198770349</v>
      </c>
      <c r="I421" s="111">
        <f t="shared" si="203"/>
        <v>0.55675237742446082</v>
      </c>
      <c r="J421" s="111">
        <f t="shared" si="203"/>
        <v>0.56030981144656555</v>
      </c>
      <c r="K421" s="111">
        <f t="shared" si="203"/>
        <v>0.56455189401559991</v>
      </c>
      <c r="L421" s="111">
        <f t="shared" si="203"/>
        <v>0.56952828875672956</v>
      </c>
      <c r="M421" s="111">
        <f t="shared" si="203"/>
        <v>0.57967298498152364</v>
      </c>
      <c r="N421" s="111">
        <f t="shared" si="203"/>
        <v>0.59639537716146074</v>
      </c>
      <c r="O421" s="111">
        <f t="shared" si="203"/>
        <v>0.62084252719842103</v>
      </c>
      <c r="P421" s="111">
        <f t="shared" si="203"/>
        <v>0.65048733391109814</v>
      </c>
      <c r="Q421" s="111">
        <f t="shared" si="203"/>
        <v>0.67717837896633837</v>
      </c>
      <c r="R421" s="111">
        <f t="shared" ref="R421:V421" si="204">IF(R397=0,"",R397/R373)</f>
        <v>0.69449494000909073</v>
      </c>
      <c r="S421" s="111">
        <f t="shared" si="204"/>
        <v>0.71061830869600273</v>
      </c>
      <c r="T421" s="111">
        <f t="shared" si="204"/>
        <v>0.72507307507835272</v>
      </c>
      <c r="U421" s="111">
        <f t="shared" si="204"/>
        <v>0.73738382920746925</v>
      </c>
      <c r="V421" s="111">
        <f t="shared" si="204"/>
        <v>0.74707516113466022</v>
      </c>
      <c r="W421" s="111">
        <f t="shared" ref="W421:Y421" si="205">IF(W397=0,"",W397/W373)</f>
        <v>0.75303196735542843</v>
      </c>
      <c r="X421" s="111">
        <f t="shared" si="205"/>
        <v>0.75630780951830034</v>
      </c>
      <c r="Y421" s="111">
        <f t="shared" si="205"/>
        <v>0.75796661581154745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:Y422" si="208">IF(W398=0,"",W398/W374)</f>
        <v>1</v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0.60689210499750512</v>
      </c>
      <c r="D423" s="112">
        <f t="shared" si="209"/>
        <v>0.60843080568846009</v>
      </c>
      <c r="E423" s="112">
        <f t="shared" si="209"/>
        <v>0.61011530185696028</v>
      </c>
      <c r="F423" s="112">
        <f t="shared" si="209"/>
        <v>0.6118201222770806</v>
      </c>
      <c r="G423" s="112">
        <f t="shared" si="209"/>
        <v>0.61366034939823799</v>
      </c>
      <c r="H423" s="112">
        <f t="shared" si="209"/>
        <v>0.61562299288165312</v>
      </c>
      <c r="I423" s="112">
        <f t="shared" si="209"/>
        <v>0.61773789911583554</v>
      </c>
      <c r="J423" s="112">
        <f t="shared" si="209"/>
        <v>0.6201247430759137</v>
      </c>
      <c r="K423" s="112">
        <f t="shared" si="209"/>
        <v>0.62288924737915252</v>
      </c>
      <c r="L423" s="112">
        <f t="shared" si="209"/>
        <v>0.62606776139293674</v>
      </c>
      <c r="M423" s="112">
        <f t="shared" si="209"/>
        <v>0.6321104993675839</v>
      </c>
      <c r="N423" s="112">
        <f t="shared" si="209"/>
        <v>0.64207443006660325</v>
      </c>
      <c r="O423" s="112">
        <f t="shared" si="209"/>
        <v>0.657268129159294</v>
      </c>
      <c r="P423" s="112">
        <f t="shared" si="209"/>
        <v>0.67697125904218847</v>
      </c>
      <c r="Q423" s="112">
        <f t="shared" si="209"/>
        <v>0.69598058735165402</v>
      </c>
      <c r="R423" s="112">
        <f t="shared" ref="R423:V423" si="210">IF(R399=0,"",R399/R375)</f>
        <v>0.70884494793074526</v>
      </c>
      <c r="S423" s="112">
        <f t="shared" si="210"/>
        <v>0.72130829591943402</v>
      </c>
      <c r="T423" s="112">
        <f t="shared" si="210"/>
        <v>0.73367492166105885</v>
      </c>
      <c r="U423" s="112">
        <f t="shared" si="210"/>
        <v>0.7460691434253639</v>
      </c>
      <c r="V423" s="112">
        <f t="shared" si="210"/>
        <v>0.75824502956097783</v>
      </c>
      <c r="W423" s="112">
        <f t="shared" ref="W423:Y423" si="211">IF(W399=0,"",W399/W375)</f>
        <v>0.76936565293589798</v>
      </c>
      <c r="X423" s="112" t="str">
        <f t="shared" si="211"/>
        <v/>
      </c>
      <c r="Y423" s="112" t="str">
        <f t="shared" si="211"/>
        <v/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0.88588455965525037</v>
      </c>
      <c r="D424" s="113">
        <f t="shared" si="212"/>
        <v>0.88406879103289215</v>
      </c>
      <c r="E424" s="113">
        <f t="shared" si="212"/>
        <v>0.88831533196428003</v>
      </c>
      <c r="F424" s="113">
        <f t="shared" si="212"/>
        <v>0.88689221864090184</v>
      </c>
      <c r="G424" s="113">
        <f t="shared" si="212"/>
        <v>0.87477754857628032</v>
      </c>
      <c r="H424" s="113">
        <f t="shared" si="212"/>
        <v>0.88673737783625295</v>
      </c>
      <c r="I424" s="113">
        <f t="shared" si="212"/>
        <v>0.88649102134509528</v>
      </c>
      <c r="J424" s="113">
        <f t="shared" si="212"/>
        <v>0.88929930074279639</v>
      </c>
      <c r="K424" s="113">
        <f t="shared" si="212"/>
        <v>0.88961953239954916</v>
      </c>
      <c r="L424" s="113">
        <f t="shared" si="212"/>
        <v>0.89025716896234153</v>
      </c>
      <c r="M424" s="113">
        <f t="shared" si="212"/>
        <v>0.8948558176227871</v>
      </c>
      <c r="N424" s="113">
        <f t="shared" si="212"/>
        <v>0.91418246854220697</v>
      </c>
      <c r="O424" s="113">
        <f t="shared" si="212"/>
        <v>0.91249176551978983</v>
      </c>
      <c r="P424" s="113">
        <f t="shared" si="212"/>
        <v>0.92066744725813898</v>
      </c>
      <c r="Q424" s="113">
        <f t="shared" si="212"/>
        <v>0.9298012493361103</v>
      </c>
      <c r="R424" s="113">
        <f t="shared" ref="R424:V424" si="213">IF(R400=0,"",R400/R376)</f>
        <v>0.92609848799783534</v>
      </c>
      <c r="S424" s="113">
        <f t="shared" si="213"/>
        <v>0.92987509410254199</v>
      </c>
      <c r="T424" s="113">
        <f t="shared" si="213"/>
        <v>0.93881689213525865</v>
      </c>
      <c r="U424" s="113">
        <f t="shared" si="213"/>
        <v>0.9473093200157886</v>
      </c>
      <c r="V424" s="113">
        <f t="shared" si="213"/>
        <v>0.95326078103164147</v>
      </c>
      <c r="W424" s="113">
        <f t="shared" ref="W424:Y424" si="214">IF(W400=0,"",W400/W376)</f>
        <v>0.94660423871186461</v>
      </c>
      <c r="X424" s="113">
        <f t="shared" si="214"/>
        <v>0.94925508745603504</v>
      </c>
      <c r="Y424" s="113">
        <f t="shared" si="214"/>
        <v>0.96059766385326339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0.60689210499750512</v>
      </c>
      <c r="D425" s="111">
        <f t="shared" si="215"/>
        <v>0.60843080568846009</v>
      </c>
      <c r="E425" s="111">
        <f t="shared" si="215"/>
        <v>0.61011530185696028</v>
      </c>
      <c r="F425" s="111">
        <f t="shared" si="215"/>
        <v>0.6118201222770806</v>
      </c>
      <c r="G425" s="111">
        <f t="shared" si="215"/>
        <v>0.61366034939823799</v>
      </c>
      <c r="H425" s="111">
        <f t="shared" si="215"/>
        <v>0.61562299288165312</v>
      </c>
      <c r="I425" s="111">
        <f t="shared" si="215"/>
        <v>0.61773789911583554</v>
      </c>
      <c r="J425" s="111">
        <f t="shared" si="215"/>
        <v>0.6201247430759137</v>
      </c>
      <c r="K425" s="111">
        <f t="shared" si="215"/>
        <v>0.62288924737915252</v>
      </c>
      <c r="L425" s="111">
        <f t="shared" si="215"/>
        <v>0.62606776139293674</v>
      </c>
      <c r="M425" s="111">
        <f t="shared" si="215"/>
        <v>0.6321104993675839</v>
      </c>
      <c r="N425" s="111">
        <f t="shared" si="215"/>
        <v>0.64207443006660325</v>
      </c>
      <c r="O425" s="111">
        <f t="shared" si="215"/>
        <v>0.657268129159294</v>
      </c>
      <c r="P425" s="111">
        <f t="shared" si="215"/>
        <v>0.67697125904218847</v>
      </c>
      <c r="Q425" s="111">
        <f t="shared" si="215"/>
        <v>0.69598058735165402</v>
      </c>
      <c r="R425" s="111">
        <f t="shared" ref="R425:V425" si="216">IF(R401=0,"",R401/R377)</f>
        <v>0.70884494793074526</v>
      </c>
      <c r="S425" s="111">
        <f t="shared" si="216"/>
        <v>0.72130829591943391</v>
      </c>
      <c r="T425" s="111">
        <f t="shared" si="216"/>
        <v>0.73367492166105885</v>
      </c>
      <c r="U425" s="111">
        <f t="shared" si="216"/>
        <v>0.7460691434253639</v>
      </c>
      <c r="V425" s="111">
        <f t="shared" si="216"/>
        <v>0.75824502956097772</v>
      </c>
      <c r="W425" s="111">
        <f t="shared" ref="W425:Y425" si="217">IF(W401=0,"",W401/W377)</f>
        <v>0.76936565293589798</v>
      </c>
      <c r="X425" s="111">
        <f t="shared" si="217"/>
        <v>0.78109834793433952</v>
      </c>
      <c r="Y425" s="111">
        <f t="shared" si="217"/>
        <v>0.79204423925320055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0.73841865076435198</v>
      </c>
      <c r="D427" s="124">
        <f t="shared" si="221"/>
        <v>0.7415635322947457</v>
      </c>
      <c r="E427" s="124">
        <f t="shared" si="221"/>
        <v>0.74095402093649676</v>
      </c>
      <c r="F427" s="124">
        <f t="shared" si="221"/>
        <v>0.73998577066930171</v>
      </c>
      <c r="G427" s="124">
        <f t="shared" si="221"/>
        <v>0.73572947282783763</v>
      </c>
      <c r="H427" s="124">
        <f t="shared" si="221"/>
        <v>0.73228124068144973</v>
      </c>
      <c r="I427" s="124">
        <f t="shared" si="221"/>
        <v>0.73156565006572571</v>
      </c>
      <c r="J427" s="124">
        <f t="shared" si="221"/>
        <v>0.72352506408156414</v>
      </c>
      <c r="K427" s="124">
        <f t="shared" si="221"/>
        <v>0.73555947565316226</v>
      </c>
      <c r="L427" s="124">
        <f t="shared" si="221"/>
        <v>0.73084056039444079</v>
      </c>
      <c r="M427" s="124">
        <f t="shared" si="221"/>
        <v>0.73363551453170517</v>
      </c>
      <c r="N427" s="124">
        <f t="shared" si="221"/>
        <v>0.72381773254542336</v>
      </c>
      <c r="O427" s="124">
        <f t="shared" si="221"/>
        <v>0.69632475581296327</v>
      </c>
      <c r="P427" s="124">
        <f t="shared" si="221"/>
        <v>0.71000191260503909</v>
      </c>
      <c r="Q427" s="124">
        <f t="shared" si="221"/>
        <v>0.73714471744787058</v>
      </c>
      <c r="R427" s="124">
        <f t="shared" ref="R427:V427" si="222">IF(R403=0,"",R403/R379)</f>
        <v>0.75808206982174198</v>
      </c>
      <c r="S427" s="124">
        <f t="shared" si="222"/>
        <v>0.74848145312669478</v>
      </c>
      <c r="T427" s="124">
        <f t="shared" si="222"/>
        <v>0.72907851028844761</v>
      </c>
      <c r="U427" s="124">
        <f t="shared" si="222"/>
        <v>0.7069427232876393</v>
      </c>
      <c r="V427" s="124">
        <f t="shared" si="222"/>
        <v>0.7369588655243996</v>
      </c>
      <c r="W427" s="124">
        <f t="shared" ref="W427:Y427" si="223">IF(W403=0,"",W403/W379)</f>
        <v>0.79256732779234573</v>
      </c>
      <c r="X427" s="124">
        <f t="shared" si="223"/>
        <v>0.83271034715021919</v>
      </c>
      <c r="Y427" s="124">
        <f t="shared" si="223"/>
        <v>0.83011232059789208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0.57282318661997633</v>
      </c>
      <c r="D428" s="111">
        <f t="shared" si="224"/>
        <v>0.57310934648446987</v>
      </c>
      <c r="E428" s="111">
        <f t="shared" si="224"/>
        <v>0.57339553212584382</v>
      </c>
      <c r="F428" s="111">
        <f t="shared" si="224"/>
        <v>0.5736817212822467</v>
      </c>
      <c r="G428" s="111">
        <f t="shared" si="224"/>
        <v>0.57396793417764025</v>
      </c>
      <c r="H428" s="111">
        <f t="shared" si="224"/>
        <v>0.57425416833686893</v>
      </c>
      <c r="I428" s="111">
        <f t="shared" si="224"/>
        <v>0.57454042874311728</v>
      </c>
      <c r="J428" s="111">
        <f t="shared" si="224"/>
        <v>0.5748267358107344</v>
      </c>
      <c r="K428" s="111">
        <f t="shared" si="224"/>
        <v>0.57511310689728612</v>
      </c>
      <c r="L428" s="111">
        <f t="shared" si="224"/>
        <v>0.57539954664663284</v>
      </c>
      <c r="M428" s="111">
        <f t="shared" si="224"/>
        <v>0.57561708128806988</v>
      </c>
      <c r="N428" s="111">
        <f t="shared" si="224"/>
        <v>0.57573867292015823</v>
      </c>
      <c r="O428" s="111">
        <f t="shared" si="224"/>
        <v>0.5758113450445983</v>
      </c>
      <c r="P428" s="111">
        <f t="shared" si="224"/>
        <v>0.57601412459424972</v>
      </c>
      <c r="Q428" s="111">
        <f t="shared" si="224"/>
        <v>0.57683948473154523</v>
      </c>
      <c r="R428" s="111">
        <f t="shared" ref="R428:V428" si="225">IF(R404=0,"",R404/R380)</f>
        <v>0.57900750029141446</v>
      </c>
      <c r="S428" s="111">
        <f t="shared" si="225"/>
        <v>0.58206573397667472</v>
      </c>
      <c r="T428" s="111">
        <f t="shared" si="225"/>
        <v>0.58542121596236274</v>
      </c>
      <c r="U428" s="111">
        <f t="shared" si="225"/>
        <v>0.58848097642352293</v>
      </c>
      <c r="V428" s="111">
        <f t="shared" si="225"/>
        <v>0.59065204553519612</v>
      </c>
      <c r="W428" s="111">
        <f t="shared" ref="W428:Y428" si="226">IF(W404=0,"",W404/W380)</f>
        <v>0.59169547783393994</v>
      </c>
      <c r="X428" s="111">
        <f t="shared" si="226"/>
        <v>0.59208015712524631</v>
      </c>
      <c r="Y428" s="111">
        <f t="shared" si="226"/>
        <v>0.59211862505437707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0.58497922981990835</v>
      </c>
      <c r="D429" s="111">
        <f t="shared" si="227"/>
        <v>0.58548742831898348</v>
      </c>
      <c r="E429" s="111">
        <f t="shared" si="227"/>
        <v>0.58599567259586882</v>
      </c>
      <c r="F429" s="111">
        <f t="shared" si="227"/>
        <v>0.58650392311518251</v>
      </c>
      <c r="G429" s="111">
        <f t="shared" si="227"/>
        <v>0.58701221579316654</v>
      </c>
      <c r="H429" s="111">
        <f t="shared" si="227"/>
        <v>0.58752054623413019</v>
      </c>
      <c r="I429" s="111">
        <f t="shared" si="227"/>
        <v>0.58802892328783607</v>
      </c>
      <c r="J429" s="111">
        <f t="shared" si="227"/>
        <v>0.58853738320864013</v>
      </c>
      <c r="K429" s="111">
        <f t="shared" si="227"/>
        <v>0.58904595682227989</v>
      </c>
      <c r="L429" s="111">
        <f t="shared" si="227"/>
        <v>0.58955465237590376</v>
      </c>
      <c r="M429" s="111">
        <f t="shared" si="227"/>
        <v>0.5899409776157164</v>
      </c>
      <c r="N429" s="111">
        <f t="shared" si="227"/>
        <v>0.59015691525266201</v>
      </c>
      <c r="O429" s="111">
        <f t="shared" si="227"/>
        <v>0.59028597550585449</v>
      </c>
      <c r="P429" s="111">
        <f t="shared" si="227"/>
        <v>0.59064609680713598</v>
      </c>
      <c r="Q429" s="111">
        <f t="shared" si="227"/>
        <v>0.59211187462930726</v>
      </c>
      <c r="R429" s="111">
        <f t="shared" ref="R429:V429" si="228">IF(R405=0,"",R405/R381)</f>
        <v>0.5959621079785834</v>
      </c>
      <c r="S429" s="111">
        <f t="shared" si="228"/>
        <v>0.60139330208199626</v>
      </c>
      <c r="T429" s="111">
        <f t="shared" si="228"/>
        <v>0.60735238691668714</v>
      </c>
      <c r="U429" s="111">
        <f t="shared" si="228"/>
        <v>0.61278629245981275</v>
      </c>
      <c r="V429" s="111">
        <f t="shared" si="228"/>
        <v>0.61664194868852151</v>
      </c>
      <c r="W429" s="111">
        <f t="shared" ref="W429:Y429" si="229">IF(W405=0,"",W405/W381)</f>
        <v>0.61849500634580956</v>
      </c>
      <c r="X429" s="111">
        <f t="shared" si="229"/>
        <v>0.61888781237264556</v>
      </c>
      <c r="Y429" s="111">
        <f t="shared" si="229"/>
        <v>0.61892709297532922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0.75022114548330698</v>
      </c>
      <c r="D430" s="45">
        <f t="shared" si="230"/>
        <v>0.75158196884376127</v>
      </c>
      <c r="E430" s="45">
        <f t="shared" si="230"/>
        <v>0.75300695534046069</v>
      </c>
      <c r="F430" s="45">
        <f t="shared" si="230"/>
        <v>0.75444069135573943</v>
      </c>
      <c r="G430" s="45">
        <f t="shared" si="230"/>
        <v>0.75593351784548568</v>
      </c>
      <c r="H430" s="45">
        <f t="shared" si="230"/>
        <v>0.75747927371757529</v>
      </c>
      <c r="I430" s="45">
        <f t="shared" si="230"/>
        <v>0.7590903629850102</v>
      </c>
      <c r="J430" s="45">
        <f t="shared" si="230"/>
        <v>0.76081760051083669</v>
      </c>
      <c r="K430" s="45">
        <f t="shared" si="230"/>
        <v>0.762704192294543</v>
      </c>
      <c r="L430" s="45">
        <f t="shared" si="230"/>
        <v>0.76476169771234814</v>
      </c>
      <c r="M430" s="45">
        <f t="shared" si="230"/>
        <v>0.76770347579707165</v>
      </c>
      <c r="N430" s="45">
        <f t="shared" si="230"/>
        <v>0.77173261308528851</v>
      </c>
      <c r="O430" s="45">
        <f t="shared" si="230"/>
        <v>0.77733069613101724</v>
      </c>
      <c r="P430" s="45">
        <f t="shared" si="230"/>
        <v>0.78473392833053057</v>
      </c>
      <c r="Q430" s="45">
        <f t="shared" si="230"/>
        <v>0.79431378300535393</v>
      </c>
      <c r="R430" s="45">
        <f t="shared" ref="R430:V430" si="231">IF(R406=0,"",R406/R382)</f>
        <v>0.80734967483087527</v>
      </c>
      <c r="S430" s="45">
        <f t="shared" si="231"/>
        <v>0.82366183094876888</v>
      </c>
      <c r="T430" s="45">
        <f t="shared" si="231"/>
        <v>0.84122276277639785</v>
      </c>
      <c r="U430" s="45">
        <f t="shared" si="231"/>
        <v>0.85800498173117312</v>
      </c>
      <c r="V430" s="45">
        <f t="shared" si="231"/>
        <v>0.871980999230483</v>
      </c>
      <c r="W430" s="45">
        <f t="shared" ref="W430:Y430" si="232">IF(W406=0,"",W406/W382)</f>
        <v>0.88244637321493946</v>
      </c>
      <c r="X430" s="45">
        <f t="shared" si="232"/>
        <v>0.89018880975433778</v>
      </c>
      <c r="Y430" s="45">
        <f t="shared" si="232"/>
        <v>0.8970547701484648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0.13576804488205374</v>
      </c>
      <c r="D432" s="117">
        <f t="shared" si="233"/>
        <v>4.5837083638502731E-2</v>
      </c>
      <c r="E432" s="117">
        <f t="shared" si="233"/>
        <v>6.7856345970469717E-2</v>
      </c>
      <c r="F432" s="117">
        <f t="shared" si="233"/>
        <v>0.25019694603149695</v>
      </c>
      <c r="G432" s="117">
        <f t="shared" si="233"/>
        <v>0.23337348582626677</v>
      </c>
      <c r="H432" s="117">
        <f t="shared" si="233"/>
        <v>0.29120060249144736</v>
      </c>
      <c r="I432" s="117">
        <f t="shared" si="233"/>
        <v>0.35944923303722842</v>
      </c>
      <c r="J432" s="117">
        <f t="shared" si="233"/>
        <v>0.23199633919723792</v>
      </c>
      <c r="K432" s="117">
        <f t="shared" si="233"/>
        <v>0.2555713948109955</v>
      </c>
      <c r="L432" s="117">
        <f t="shared" si="233"/>
        <v>0.38484075444142835</v>
      </c>
      <c r="M432" s="117">
        <f t="shared" si="233"/>
        <v>0.6406459415585446</v>
      </c>
      <c r="N432" s="117">
        <f t="shared" si="233"/>
        <v>0.24088302781977017</v>
      </c>
      <c r="O432" s="117">
        <f t="shared" si="233"/>
        <v>1.1822003978910756</v>
      </c>
      <c r="P432" s="117">
        <f t="shared" si="233"/>
        <v>0.45866339486354518</v>
      </c>
      <c r="Q432" s="117">
        <f t="shared" si="233"/>
        <v>0.61260266985009526</v>
      </c>
      <c r="R432" s="117">
        <f t="shared" ref="R432:V432" si="234">R433+R436+R438+R451</f>
        <v>0.50268505556012288</v>
      </c>
      <c r="S432" s="117">
        <f t="shared" si="234"/>
        <v>0.78254743213913647</v>
      </c>
      <c r="T432" s="117">
        <f t="shared" si="234"/>
        <v>1.4684754388030912</v>
      </c>
      <c r="U432" s="117">
        <f t="shared" si="234"/>
        <v>0.56456870445469964</v>
      </c>
      <c r="V432" s="117">
        <f t="shared" si="234"/>
        <v>1.4149823127526879</v>
      </c>
      <c r="W432" s="117">
        <f t="shared" ref="W432:Y432" si="235">W433+W436+W438+W451</f>
        <v>2.2944327363607964</v>
      </c>
      <c r="X432" s="117">
        <f t="shared" si="235"/>
        <v>1.9240986394591317</v>
      </c>
      <c r="Y432" s="117">
        <f t="shared" si="235"/>
        <v>2.5460356707884348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5.5997744174636627E-2</v>
      </c>
      <c r="D438" s="122">
        <v>2.3833776507362691E-2</v>
      </c>
      <c r="E438" s="122">
        <v>3.0999925163467609E-2</v>
      </c>
      <c r="F438" s="122">
        <v>7.8711338597683408E-2</v>
      </c>
      <c r="G438" s="122">
        <v>5.7136138561549761E-2</v>
      </c>
      <c r="H438" s="122">
        <v>5.1637170647445836E-2</v>
      </c>
      <c r="I438" s="122">
        <v>2.7905607911309388E-2</v>
      </c>
      <c r="J438" s="122">
        <v>2.9210019152150258E-2</v>
      </c>
      <c r="K438" s="122">
        <v>5.205319175642014E-2</v>
      </c>
      <c r="L438" s="122">
        <v>6.8341980338350886E-2</v>
      </c>
      <c r="M438" s="122">
        <v>8.207818646640179E-2</v>
      </c>
      <c r="N438" s="122">
        <v>5.7372604138172537E-2</v>
      </c>
      <c r="O438" s="122">
        <v>0.11067188546768793</v>
      </c>
      <c r="P438" s="122">
        <v>3.7583537847412585E-2</v>
      </c>
      <c r="Q438" s="122">
        <v>3.2610610087825051E-2</v>
      </c>
      <c r="R438" s="122">
        <v>2.9969191479356692E-2</v>
      </c>
      <c r="S438" s="122">
        <v>4.5567465327972838E-2</v>
      </c>
      <c r="T438" s="122">
        <v>5.5922305341335417E-2</v>
      </c>
      <c r="U438" s="122">
        <v>3.0648746714918247E-2</v>
      </c>
      <c r="V438" s="122">
        <v>5.9213235013630822E-2</v>
      </c>
      <c r="W438" s="122">
        <v>7.9981012399354401E-2</v>
      </c>
      <c r="X438" s="122">
        <v>7.2024325153387747E-2</v>
      </c>
      <c r="Y438" s="122">
        <v>9.0548148957472652E-2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5.5827150389812785E-2</v>
      </c>
      <c r="D443" s="101">
        <v>2.3742371696861757E-2</v>
      </c>
      <c r="E443" s="101">
        <v>3.0911310396083389E-2</v>
      </c>
      <c r="F443" s="101">
        <v>7.861963422462219E-2</v>
      </c>
      <c r="G443" s="101">
        <v>5.7034215243825896E-2</v>
      </c>
      <c r="H443" s="101">
        <v>5.1450349340996251E-2</v>
      </c>
      <c r="I443" s="101">
        <v>2.7727829772981803E-2</v>
      </c>
      <c r="J443" s="101">
        <v>2.8927795796398714E-2</v>
      </c>
      <c r="K443" s="101">
        <v>5.1852846792835292E-2</v>
      </c>
      <c r="L443" s="101">
        <v>6.8155490084374715E-2</v>
      </c>
      <c r="M443" s="101">
        <v>8.2015062676032299E-2</v>
      </c>
      <c r="N443" s="101">
        <v>5.7362656856636704E-2</v>
      </c>
      <c r="O443" s="101">
        <v>0.1099489457576094</v>
      </c>
      <c r="P443" s="101">
        <v>3.750140492091289E-2</v>
      </c>
      <c r="Q443" s="101">
        <v>3.247093288746352E-2</v>
      </c>
      <c r="R443" s="101">
        <v>2.9894270759666702E-2</v>
      </c>
      <c r="S443" s="101">
        <v>4.54154727703397E-2</v>
      </c>
      <c r="T443" s="101">
        <v>5.565022198434711E-2</v>
      </c>
      <c r="U443" s="101">
        <v>3.0526606304727855E-2</v>
      </c>
      <c r="V443" s="101">
        <v>5.88587958567399E-2</v>
      </c>
      <c r="W443" s="101">
        <v>7.9764342109452421E-2</v>
      </c>
      <c r="X443" s="101">
        <v>7.1567998297462257E-2</v>
      </c>
      <c r="Y443" s="101">
        <v>8.9508262934510197E-2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1.7059378482384317E-4</v>
      </c>
      <c r="D444" s="104">
        <v>9.1404810500933683E-5</v>
      </c>
      <c r="E444" s="104">
        <v>8.8614767384218198E-5</v>
      </c>
      <c r="F444" s="104">
        <v>9.1704373061221429E-5</v>
      </c>
      <c r="G444" s="104">
        <v>1.0192331772386293E-4</v>
      </c>
      <c r="H444" s="104">
        <v>1.8682130644958689E-4</v>
      </c>
      <c r="I444" s="104">
        <v>1.7777813832758557E-4</v>
      </c>
      <c r="J444" s="104">
        <v>2.8222335575154369E-4</v>
      </c>
      <c r="K444" s="104">
        <v>2.0034496358484663E-4</v>
      </c>
      <c r="L444" s="104">
        <v>1.8649025397617037E-4</v>
      </c>
      <c r="M444" s="104">
        <v>6.3123790369493918E-5</v>
      </c>
      <c r="N444" s="104">
        <v>9.9472815358329562E-6</v>
      </c>
      <c r="O444" s="104">
        <v>7.2293971007852411E-4</v>
      </c>
      <c r="P444" s="104">
        <v>8.2132926499697443E-5</v>
      </c>
      <c r="Q444" s="104">
        <v>1.3967720036153379E-4</v>
      </c>
      <c r="R444" s="104">
        <v>7.4920719689989794E-5</v>
      </c>
      <c r="S444" s="104">
        <v>1.5199255763313776E-4</v>
      </c>
      <c r="T444" s="104">
        <v>2.7208335698830643E-4</v>
      </c>
      <c r="U444" s="104">
        <v>1.2214041019039285E-4</v>
      </c>
      <c r="V444" s="104">
        <v>3.5443915689092317E-4</v>
      </c>
      <c r="W444" s="104">
        <v>2.1667028990198477E-4</v>
      </c>
      <c r="X444" s="104">
        <v>4.5632685592548973E-4</v>
      </c>
      <c r="Y444" s="104">
        <v>1.0398860229624601E-3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1.7059378482384317E-4</v>
      </c>
      <c r="D445" s="98">
        <v>9.1404810500933683E-5</v>
      </c>
      <c r="E445" s="98">
        <v>8.8614767384218198E-5</v>
      </c>
      <c r="F445" s="98">
        <v>9.1704373061221429E-5</v>
      </c>
      <c r="G445" s="98">
        <v>1.0192331772386293E-4</v>
      </c>
      <c r="H445" s="98">
        <v>1.8682130644958689E-4</v>
      </c>
      <c r="I445" s="98">
        <v>1.7777813832758557E-4</v>
      </c>
      <c r="J445" s="98">
        <v>2.8222335575154369E-4</v>
      </c>
      <c r="K445" s="98">
        <v>2.0034496358484663E-4</v>
      </c>
      <c r="L445" s="98">
        <v>1.8649025397617037E-4</v>
      </c>
      <c r="M445" s="98">
        <v>6.3123790369493918E-5</v>
      </c>
      <c r="N445" s="98">
        <v>9.9472815358329562E-6</v>
      </c>
      <c r="O445" s="98">
        <v>7.2293971007852411E-4</v>
      </c>
      <c r="P445" s="98">
        <v>8.2132926499697443E-5</v>
      </c>
      <c r="Q445" s="98">
        <v>1.3967720036153379E-4</v>
      </c>
      <c r="R445" s="98">
        <v>7.4920719689989794E-5</v>
      </c>
      <c r="S445" s="98">
        <v>1.5199255763313776E-4</v>
      </c>
      <c r="T445" s="98">
        <v>2.7208335698830643E-4</v>
      </c>
      <c r="U445" s="98">
        <v>1.2214041019039285E-4</v>
      </c>
      <c r="V445" s="98">
        <v>3.5443915689092317E-4</v>
      </c>
      <c r="W445" s="98">
        <v>2.1667028990198477E-4</v>
      </c>
      <c r="X445" s="98">
        <v>4.5632685592548973E-4</v>
      </c>
      <c r="Y445" s="98">
        <v>1.0398860229624601E-3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7.9770300707417113E-2</v>
      </c>
      <c r="D451" s="122">
        <v>2.200330713114004E-2</v>
      </c>
      <c r="E451" s="122">
        <v>3.6856420807002105E-2</v>
      </c>
      <c r="F451" s="122">
        <v>0.17148560743381353</v>
      </c>
      <c r="G451" s="122">
        <v>0.17623734726471701</v>
      </c>
      <c r="H451" s="122">
        <v>0.2395634318440015</v>
      </c>
      <c r="I451" s="122">
        <v>0.33154362512591901</v>
      </c>
      <c r="J451" s="122">
        <v>0.20278632004508765</v>
      </c>
      <c r="K451" s="122">
        <v>0.20351820305457538</v>
      </c>
      <c r="L451" s="122">
        <v>0.31649877410307747</v>
      </c>
      <c r="M451" s="122">
        <v>0.55856775509214285</v>
      </c>
      <c r="N451" s="122">
        <v>0.18351042368159765</v>
      </c>
      <c r="O451" s="122">
        <v>1.0715285124233875</v>
      </c>
      <c r="P451" s="122">
        <v>0.4210798570161326</v>
      </c>
      <c r="Q451" s="122">
        <v>0.5799920597622702</v>
      </c>
      <c r="R451" s="122">
        <v>0.47271586408076616</v>
      </c>
      <c r="S451" s="122">
        <v>0.73697996681116362</v>
      </c>
      <c r="T451" s="122">
        <v>1.4125531334617558</v>
      </c>
      <c r="U451" s="122">
        <v>0.5339199577397814</v>
      </c>
      <c r="V451" s="122">
        <v>1.3557690777390572</v>
      </c>
      <c r="W451" s="122">
        <v>2.2144517239614419</v>
      </c>
      <c r="X451" s="122">
        <v>1.8520743143057439</v>
      </c>
      <c r="Y451" s="122">
        <v>2.4554875218309622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7.9770300707417113E-2</v>
      </c>
      <c r="D453" s="98">
        <v>2.200330713114004E-2</v>
      </c>
      <c r="E453" s="98">
        <v>3.6856420807002105E-2</v>
      </c>
      <c r="F453" s="98">
        <v>0.17148560743381353</v>
      </c>
      <c r="G453" s="98">
        <v>0.17623734726471701</v>
      </c>
      <c r="H453" s="98">
        <v>0.2395634318440015</v>
      </c>
      <c r="I453" s="98">
        <v>0.33154362512591901</v>
      </c>
      <c r="J453" s="98">
        <v>0.20278632004508765</v>
      </c>
      <c r="K453" s="98">
        <v>0.20351820305457538</v>
      </c>
      <c r="L453" s="98">
        <v>0.31649877410307747</v>
      </c>
      <c r="M453" s="98">
        <v>0.55856775509214285</v>
      </c>
      <c r="N453" s="98">
        <v>0.18351042368159765</v>
      </c>
      <c r="O453" s="98">
        <v>1.0715285124233875</v>
      </c>
      <c r="P453" s="98">
        <v>0.4210798570161326</v>
      </c>
      <c r="Q453" s="98">
        <v>0.5799920597622702</v>
      </c>
      <c r="R453" s="98">
        <v>0.47271586408076616</v>
      </c>
      <c r="S453" s="98">
        <v>0.73697996681116362</v>
      </c>
      <c r="T453" s="98">
        <v>1.4125531334617558</v>
      </c>
      <c r="U453" s="98">
        <v>0.5339199577397814</v>
      </c>
      <c r="V453" s="98">
        <v>1.3557690777390572</v>
      </c>
      <c r="W453" s="98">
        <v>2.2144517239614419</v>
      </c>
      <c r="X453" s="98">
        <v>1.8520743143057439</v>
      </c>
      <c r="Y453" s="98">
        <v>2.4554875218309622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10825.360355800167</v>
      </c>
      <c r="D456" s="117">
        <f t="shared" si="240"/>
        <v>11456.351308097284</v>
      </c>
      <c r="E456" s="117">
        <f t="shared" si="240"/>
        <v>11913.231122259287</v>
      </c>
      <c r="F456" s="117">
        <f t="shared" si="240"/>
        <v>12097.193510349574</v>
      </c>
      <c r="G456" s="117">
        <f t="shared" si="240"/>
        <v>12014.087481155726</v>
      </c>
      <c r="H456" s="117">
        <f t="shared" si="240"/>
        <v>11964.857819798593</v>
      </c>
      <c r="I456" s="117">
        <f t="shared" si="240"/>
        <v>12543.203775148468</v>
      </c>
      <c r="J456" s="117">
        <f t="shared" si="240"/>
        <v>10724.393836360921</v>
      </c>
      <c r="K456" s="117">
        <f t="shared" si="240"/>
        <v>9939.2158509486544</v>
      </c>
      <c r="L456" s="117">
        <f t="shared" si="240"/>
        <v>9587.8832242686076</v>
      </c>
      <c r="M456" s="117">
        <f t="shared" si="240"/>
        <v>10605.875982107951</v>
      </c>
      <c r="N456" s="117">
        <f t="shared" si="240"/>
        <v>11562.809495928139</v>
      </c>
      <c r="O456" s="117">
        <f t="shared" si="240"/>
        <v>9700.9270083105512</v>
      </c>
      <c r="P456" s="117">
        <f t="shared" si="240"/>
        <v>9164.014119486792</v>
      </c>
      <c r="Q456" s="117">
        <f t="shared" si="240"/>
        <v>9170.751138288917</v>
      </c>
      <c r="R456" s="117">
        <f t="shared" ref="R456:V456" si="241">R457+R460+R462+R475</f>
        <v>8212.0629894692902</v>
      </c>
      <c r="S456" s="117">
        <f t="shared" si="241"/>
        <v>8107.9591190488181</v>
      </c>
      <c r="T456" s="117">
        <f t="shared" si="241"/>
        <v>7475.5440056681973</v>
      </c>
      <c r="U456" s="117">
        <f t="shared" si="241"/>
        <v>7273.0860461310422</v>
      </c>
      <c r="V456" s="117">
        <f t="shared" si="241"/>
        <v>6949.2001427707555</v>
      </c>
      <c r="W456" s="117">
        <f t="shared" ref="W456:Y456" si="242">W457+W460+W462+W475</f>
        <v>6983.3019416820807</v>
      </c>
      <c r="X456" s="117">
        <f t="shared" si="242"/>
        <v>6989.35244780004</v>
      </c>
      <c r="Y456" s="117">
        <f t="shared" si="242"/>
        <v>7158.1009622788915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8705.9625985233761</v>
      </c>
      <c r="D457" s="122">
        <f t="shared" si="243"/>
        <v>9217.1326473107456</v>
      </c>
      <c r="E457" s="122">
        <f t="shared" si="243"/>
        <v>9641.0949657540114</v>
      </c>
      <c r="F457" s="122">
        <f t="shared" si="243"/>
        <v>9769.3292230847455</v>
      </c>
      <c r="G457" s="122">
        <f t="shared" si="243"/>
        <v>9668.1297500391847</v>
      </c>
      <c r="H457" s="122">
        <f t="shared" si="243"/>
        <v>9528.8128731527395</v>
      </c>
      <c r="I457" s="122">
        <f t="shared" si="243"/>
        <v>10409.68598109063</v>
      </c>
      <c r="J457" s="122">
        <f t="shared" si="243"/>
        <v>8606.5819182480154</v>
      </c>
      <c r="K457" s="122">
        <f t="shared" si="243"/>
        <v>7421.0562702812567</v>
      </c>
      <c r="L457" s="122">
        <f t="shared" si="243"/>
        <v>7092.8388193048186</v>
      </c>
      <c r="M457" s="122">
        <f t="shared" si="243"/>
        <v>8150.5797853466174</v>
      </c>
      <c r="N457" s="122">
        <f t="shared" si="243"/>
        <v>8836.9509882980983</v>
      </c>
      <c r="O457" s="122">
        <f t="shared" si="243"/>
        <v>7253.6437274327154</v>
      </c>
      <c r="P457" s="122">
        <f t="shared" si="243"/>
        <v>6810.8223293396431</v>
      </c>
      <c r="Q457" s="122">
        <f t="shared" si="243"/>
        <v>6882.9164441486246</v>
      </c>
      <c r="R457" s="122">
        <f t="shared" ref="R457:V457" si="244">SUM(R458:R459)</f>
        <v>5701.8366821089994</v>
      </c>
      <c r="S457" s="122">
        <f t="shared" si="244"/>
        <v>5549.9790650137593</v>
      </c>
      <c r="T457" s="122">
        <f t="shared" si="244"/>
        <v>5103.5031606688026</v>
      </c>
      <c r="U457" s="122">
        <f t="shared" si="244"/>
        <v>4782.5099011883458</v>
      </c>
      <c r="V457" s="122">
        <f t="shared" si="244"/>
        <v>4357.506977955597</v>
      </c>
      <c r="W457" s="122">
        <f t="shared" ref="W457:Y457" si="245">SUM(W458:W459)</f>
        <v>4449.2311332638283</v>
      </c>
      <c r="X457" s="122">
        <f t="shared" si="245"/>
        <v>4474.0283072823086</v>
      </c>
      <c r="Y457" s="122">
        <f t="shared" si="245"/>
        <v>4292.5052530905796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8663.9782710032669</v>
      </c>
      <c r="D458" s="98">
        <v>9170.4595405473501</v>
      </c>
      <c r="E458" s="98">
        <v>9594.1698518287158</v>
      </c>
      <c r="F458" s="98">
        <v>9717.7181402699644</v>
      </c>
      <c r="G458" s="98">
        <v>9616.8065020747072</v>
      </c>
      <c r="H458" s="98">
        <v>9478.578527282556</v>
      </c>
      <c r="I458" s="98">
        <v>10357.259782951111</v>
      </c>
      <c r="J458" s="98">
        <v>8562.3292841401726</v>
      </c>
      <c r="K458" s="98">
        <v>7380.347288539504</v>
      </c>
      <c r="L458" s="98">
        <v>7055.4507628813835</v>
      </c>
      <c r="M458" s="98">
        <v>8107.062509145132</v>
      </c>
      <c r="N458" s="98">
        <v>8794.397496657095</v>
      </c>
      <c r="O458" s="98">
        <v>7214.9170535200337</v>
      </c>
      <c r="P458" s="98">
        <v>6773.0672803468433</v>
      </c>
      <c r="Q458" s="98">
        <v>6846.4753106268099</v>
      </c>
      <c r="R458" s="98">
        <v>5671.3399368473811</v>
      </c>
      <c r="S458" s="98">
        <v>5519.9094645810355</v>
      </c>
      <c r="T458" s="98">
        <v>5075.4706198544482</v>
      </c>
      <c r="U458" s="98">
        <v>4755.8944487887729</v>
      </c>
      <c r="V458" s="98">
        <v>4332.9812587385422</v>
      </c>
      <c r="W458" s="98">
        <v>4423.9487736935389</v>
      </c>
      <c r="X458" s="98">
        <v>4448.3622934679679</v>
      </c>
      <c r="Y458" s="98">
        <v>4267.6354817255087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41.984327520109389</v>
      </c>
      <c r="D459" s="98">
        <v>46.673106763394792</v>
      </c>
      <c r="E459" s="98">
        <v>46.925113925296436</v>
      </c>
      <c r="F459" s="98">
        <v>51.611082814780644</v>
      </c>
      <c r="G459" s="98">
        <v>51.323247964476735</v>
      </c>
      <c r="H459" s="98">
        <v>50.234345870182878</v>
      </c>
      <c r="I459" s="98">
        <v>52.426198139520132</v>
      </c>
      <c r="J459" s="98">
        <v>44.252634107842354</v>
      </c>
      <c r="K459" s="98">
        <v>40.708981741752844</v>
      </c>
      <c r="L459" s="98">
        <v>37.388056423435238</v>
      </c>
      <c r="M459" s="98">
        <v>43.517276201484968</v>
      </c>
      <c r="N459" s="98">
        <v>42.55349164100295</v>
      </c>
      <c r="O459" s="98">
        <v>38.726673912681299</v>
      </c>
      <c r="P459" s="98">
        <v>37.755048992799765</v>
      </c>
      <c r="Q459" s="98">
        <v>36.44113352181494</v>
      </c>
      <c r="R459" s="98">
        <v>30.49674526161829</v>
      </c>
      <c r="S459" s="98">
        <v>30.069600432723892</v>
      </c>
      <c r="T459" s="98">
        <v>28.032540814354132</v>
      </c>
      <c r="U459" s="98">
        <v>26.6154523995727</v>
      </c>
      <c r="V459" s="98">
        <v>24.525719217054693</v>
      </c>
      <c r="W459" s="98">
        <v>25.282359570289145</v>
      </c>
      <c r="X459" s="98">
        <v>25.666013814340292</v>
      </c>
      <c r="Y459" s="98">
        <v>24.869771365070513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146.26548207364809</v>
      </c>
      <c r="D460" s="122">
        <f t="shared" si="246"/>
        <v>86.780302336606425</v>
      </c>
      <c r="E460" s="122">
        <f t="shared" si="246"/>
        <v>214.19562247664098</v>
      </c>
      <c r="F460" s="122">
        <f t="shared" si="246"/>
        <v>94.64475098827586</v>
      </c>
      <c r="G460" s="122">
        <f t="shared" si="246"/>
        <v>221.5001216071675</v>
      </c>
      <c r="H460" s="122">
        <f t="shared" si="246"/>
        <v>274.04791582865596</v>
      </c>
      <c r="I460" s="122">
        <f t="shared" si="246"/>
        <v>157.99321738634987</v>
      </c>
      <c r="J460" s="122">
        <f t="shared" si="246"/>
        <v>34.11288531437922</v>
      </c>
      <c r="K460" s="122">
        <f t="shared" si="246"/>
        <v>167.12504978934328</v>
      </c>
      <c r="L460" s="122">
        <f t="shared" si="246"/>
        <v>236.44834919887293</v>
      </c>
      <c r="M460" s="122">
        <f t="shared" si="246"/>
        <v>226.57713730427633</v>
      </c>
      <c r="N460" s="122">
        <f t="shared" si="246"/>
        <v>586.33631153432191</v>
      </c>
      <c r="O460" s="122">
        <f t="shared" si="246"/>
        <v>157.70583676233662</v>
      </c>
      <c r="P460" s="122">
        <f t="shared" si="246"/>
        <v>119.63691857555708</v>
      </c>
      <c r="Q460" s="122">
        <f t="shared" si="246"/>
        <v>179.01029042211283</v>
      </c>
      <c r="R460" s="122">
        <f t="shared" si="246"/>
        <v>270.99524319763179</v>
      </c>
      <c r="S460" s="122">
        <f t="shared" si="246"/>
        <v>320.25589918184488</v>
      </c>
      <c r="T460" s="122">
        <f t="shared" si="246"/>
        <v>188.40407523384698</v>
      </c>
      <c r="U460" s="122">
        <f t="shared" si="246"/>
        <v>192.94808006975816</v>
      </c>
      <c r="V460" s="122">
        <f t="shared" si="246"/>
        <v>219.77921932325143</v>
      </c>
      <c r="W460" s="122">
        <f t="shared" si="246"/>
        <v>196.94836772179619</v>
      </c>
      <c r="X460" s="122">
        <f t="shared" si="246"/>
        <v>237.59005104124361</v>
      </c>
      <c r="Y460" s="122">
        <f t="shared" si="246"/>
        <v>765.97774318895119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146.26548207364809</v>
      </c>
      <c r="D461" s="98">
        <f>RES_hhdet_in_fech!D86</f>
        <v>86.780302336606425</v>
      </c>
      <c r="E461" s="98">
        <f>RES_hhdet_in_fech!E86</f>
        <v>214.19562247664098</v>
      </c>
      <c r="F461" s="98">
        <f>RES_hhdet_in_fech!F86</f>
        <v>94.64475098827586</v>
      </c>
      <c r="G461" s="98">
        <f>RES_hhdet_in_fech!G86</f>
        <v>221.5001216071675</v>
      </c>
      <c r="H461" s="98">
        <f>RES_hhdet_in_fech!H86</f>
        <v>274.04791582865596</v>
      </c>
      <c r="I461" s="98">
        <f>RES_hhdet_in_fech!I86</f>
        <v>157.99321738634987</v>
      </c>
      <c r="J461" s="98">
        <f>RES_hhdet_in_fech!J86</f>
        <v>34.11288531437922</v>
      </c>
      <c r="K461" s="98">
        <f>RES_hhdet_in_fech!K86</f>
        <v>167.12504978934328</v>
      </c>
      <c r="L461" s="98">
        <f>RES_hhdet_in_fech!L86</f>
        <v>236.44834919887293</v>
      </c>
      <c r="M461" s="98">
        <f>RES_hhdet_in_fech!M86</f>
        <v>226.57713730427633</v>
      </c>
      <c r="N461" s="98">
        <f>RES_hhdet_in_fech!N86</f>
        <v>586.33631153432191</v>
      </c>
      <c r="O461" s="98">
        <f>RES_hhdet_in_fech!O86</f>
        <v>157.70583676233662</v>
      </c>
      <c r="P461" s="98">
        <f>RES_hhdet_in_fech!P86</f>
        <v>119.63691857555708</v>
      </c>
      <c r="Q461" s="98">
        <f>RES_hhdet_in_fech!Q86</f>
        <v>179.01029042211283</v>
      </c>
      <c r="R461" s="98">
        <f>RES_hhdet_in_fech!R86</f>
        <v>270.99524319763179</v>
      </c>
      <c r="S461" s="98">
        <f>RES_hhdet_in_fech!S86</f>
        <v>320.25589918184488</v>
      </c>
      <c r="T461" s="98">
        <f>RES_hhdet_in_fech!T86</f>
        <v>188.40407523384698</v>
      </c>
      <c r="U461" s="98">
        <f>RES_hhdet_in_fech!U86</f>
        <v>192.94808006975816</v>
      </c>
      <c r="V461" s="98">
        <f>RES_hhdet_in_fech!V86</f>
        <v>219.77921932325143</v>
      </c>
      <c r="W461" s="98">
        <f>RES_hhdet_in_fech!W86</f>
        <v>196.94836772179619</v>
      </c>
      <c r="X461" s="98">
        <f>RES_hhdet_in_fech!X86</f>
        <v>237.59005104124361</v>
      </c>
      <c r="Y461" s="98">
        <f>RES_hhdet_in_fech!Y86</f>
        <v>765.97774318895119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1336.2743027846109</v>
      </c>
      <c r="D462" s="122">
        <v>1434.9303758908952</v>
      </c>
      <c r="E462" s="122">
        <v>1363.1785467562504</v>
      </c>
      <c r="F462" s="122">
        <v>1484.9477897151007</v>
      </c>
      <c r="G462" s="122">
        <v>1389.7813598530763</v>
      </c>
      <c r="H462" s="122">
        <v>1401.8078546901827</v>
      </c>
      <c r="I462" s="122">
        <v>1238.3918769038746</v>
      </c>
      <c r="J462" s="122">
        <v>1346.2098390611159</v>
      </c>
      <c r="K462" s="122">
        <v>1590.7175768302322</v>
      </c>
      <c r="L462" s="122">
        <v>1523.4991813595423</v>
      </c>
      <c r="M462" s="122">
        <v>1541.7467563827329</v>
      </c>
      <c r="N462" s="122">
        <v>1445.2856597836142</v>
      </c>
      <c r="O462" s="122">
        <v>1478.500327466581</v>
      </c>
      <c r="P462" s="122">
        <v>1432.5834950730689</v>
      </c>
      <c r="Q462" s="122">
        <v>1349.6365159783363</v>
      </c>
      <c r="R462" s="122">
        <v>1467.7722214419921</v>
      </c>
      <c r="S462" s="122">
        <v>1462.9980416108567</v>
      </c>
      <c r="T462" s="122">
        <v>1365.3177582599492</v>
      </c>
      <c r="U462" s="122">
        <v>1413.4959853787843</v>
      </c>
      <c r="V462" s="122">
        <v>1394.7900742816264</v>
      </c>
      <c r="W462" s="122">
        <v>1464.9471082218436</v>
      </c>
      <c r="X462" s="122">
        <v>1444.265338864383</v>
      </c>
      <c r="Y462" s="122">
        <v>1400.3288525042592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1924.896355029704</v>
      </c>
      <c r="D463" s="98">
        <v>1920.4047584124512</v>
      </c>
      <c r="E463" s="98">
        <v>1762.2694894759054</v>
      </c>
      <c r="F463" s="98">
        <v>1853.3609309040535</v>
      </c>
      <c r="G463" s="98">
        <v>1691.6969888571109</v>
      </c>
      <c r="H463" s="98">
        <v>1671.5193459347897</v>
      </c>
      <c r="I463" s="98">
        <v>1909.1719521081186</v>
      </c>
      <c r="J463" s="98">
        <v>1748.5108240337515</v>
      </c>
      <c r="K463" s="98">
        <v>1773.5787889447765</v>
      </c>
      <c r="L463" s="98">
        <v>1733.2575101300538</v>
      </c>
      <c r="M463" s="98">
        <v>1473.0511351832681</v>
      </c>
      <c r="N463" s="98">
        <v>1661.2636021176722</v>
      </c>
      <c r="O463" s="98">
        <v>1818.8991818671302</v>
      </c>
      <c r="P463" s="98">
        <v>1353.1258995058436</v>
      </c>
      <c r="Q463" s="98">
        <v>1494.7087467117653</v>
      </c>
      <c r="R463" s="98">
        <v>1698.8356272958952</v>
      </c>
      <c r="S463" s="98">
        <v>1777.3491986029583</v>
      </c>
      <c r="T463" s="98">
        <v>1453.7623871207152</v>
      </c>
      <c r="U463" s="98">
        <v>1639.9154755832651</v>
      </c>
      <c r="V463" s="98">
        <v>1653.2556833807994</v>
      </c>
      <c r="W463" s="98">
        <v>1638.8821018140609</v>
      </c>
      <c r="X463" s="98">
        <v>1667.1866146637135</v>
      </c>
      <c r="Y463" s="98">
        <v>1700.1428463863399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1343.581559559376</v>
      </c>
      <c r="J464" s="98">
        <v>1242.5972366960154</v>
      </c>
      <c r="K464" s="98">
        <v>1279.3275639337464</v>
      </c>
      <c r="L464" s="98">
        <v>1272.3555757765776</v>
      </c>
      <c r="M464" s="98">
        <v>1089.7232659803992</v>
      </c>
      <c r="N464" s="98">
        <v>1230.944250779017</v>
      </c>
      <c r="O464" s="98">
        <v>1372.1722227380426</v>
      </c>
      <c r="P464" s="98">
        <v>0</v>
      </c>
      <c r="Q464" s="98">
        <v>1139.3316749267647</v>
      </c>
      <c r="R464" s="98">
        <v>1327.3152553915347</v>
      </c>
      <c r="S464" s="98">
        <v>1413.5112426759674</v>
      </c>
      <c r="T464" s="98">
        <v>1165.8092486452272</v>
      </c>
      <c r="U464" s="98">
        <v>1332.3576964249571</v>
      </c>
      <c r="V464" s="98">
        <v>1357.3992828884664</v>
      </c>
      <c r="W464" s="98">
        <v>1368.0397767772167</v>
      </c>
      <c r="X464" s="98">
        <v>1404.3587637477769</v>
      </c>
      <c r="Y464" s="98">
        <v>1437.3851759141314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404.31543955183844</v>
      </c>
      <c r="J465" s="101">
        <v>351.83705969694762</v>
      </c>
      <c r="K465" s="101">
        <v>355.5242481011507</v>
      </c>
      <c r="L465" s="101">
        <v>354.32155845954668</v>
      </c>
      <c r="M465" s="101">
        <v>284.20913302880285</v>
      </c>
      <c r="N465" s="101">
        <v>276.83600900446078</v>
      </c>
      <c r="O465" s="101">
        <v>339.28532450484772</v>
      </c>
      <c r="P465" s="101">
        <v>0</v>
      </c>
      <c r="Q465" s="101">
        <v>247.30162630810327</v>
      </c>
      <c r="R465" s="101">
        <v>327.078422719424</v>
      </c>
      <c r="S465" s="101">
        <v>351.31598649421665</v>
      </c>
      <c r="T465" s="101">
        <v>251.43580965368764</v>
      </c>
      <c r="U465" s="101">
        <v>271.09463533640502</v>
      </c>
      <c r="V465" s="101">
        <v>259.97262674428816</v>
      </c>
      <c r="W465" s="101">
        <v>306.68742384900082</v>
      </c>
      <c r="X465" s="101">
        <v>316.40228680173578</v>
      </c>
      <c r="Y465" s="101">
        <v>279.81698626702467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939.26612000753767</v>
      </c>
      <c r="J466" s="104">
        <v>890.76017699906788</v>
      </c>
      <c r="K466" s="104">
        <v>923.80331583259579</v>
      </c>
      <c r="L466" s="104">
        <v>918.03401731703104</v>
      </c>
      <c r="M466" s="104">
        <v>805.51413295159648</v>
      </c>
      <c r="N466" s="104">
        <v>954.10824177455595</v>
      </c>
      <c r="O466" s="104">
        <v>1032.8868982331953</v>
      </c>
      <c r="P466" s="104">
        <v>0</v>
      </c>
      <c r="Q466" s="104">
        <v>892.03004861866123</v>
      </c>
      <c r="R466" s="104">
        <v>1000.2368326721109</v>
      </c>
      <c r="S466" s="104">
        <v>1062.1952561817509</v>
      </c>
      <c r="T466" s="104">
        <v>914.37343899153927</v>
      </c>
      <c r="U466" s="104">
        <v>1061.2630610885519</v>
      </c>
      <c r="V466" s="104">
        <v>1097.4266561441782</v>
      </c>
      <c r="W466" s="104">
        <v>1061.3523529282156</v>
      </c>
      <c r="X466" s="104">
        <v>1087.956476946041</v>
      </c>
      <c r="Y466" s="104">
        <v>1157.5681896471067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1890.4719949954886</v>
      </c>
      <c r="D467" s="101">
        <v>1972.0429534217224</v>
      </c>
      <c r="E467" s="101">
        <v>1972.1342038225873</v>
      </c>
      <c r="F467" s="101">
        <v>2000.5667932007429</v>
      </c>
      <c r="G467" s="101">
        <v>1961.5240649427267</v>
      </c>
      <c r="H467" s="101">
        <v>2004.3706023354262</v>
      </c>
      <c r="I467" s="101">
        <v>1907.2342850979071</v>
      </c>
      <c r="J467" s="101">
        <v>2053.9591105600366</v>
      </c>
      <c r="K467" s="101">
        <v>2173.9594828413487</v>
      </c>
      <c r="L467" s="101">
        <v>2041.0406307872154</v>
      </c>
      <c r="M467" s="101">
        <v>1679.2807175360938</v>
      </c>
      <c r="N467" s="101">
        <v>1459.6586159290005</v>
      </c>
      <c r="O467" s="101">
        <v>2122.8747060887872</v>
      </c>
      <c r="P467" s="101">
        <v>1989.0128353303803</v>
      </c>
      <c r="Q467" s="101">
        <v>1809.4051194308765</v>
      </c>
      <c r="R467" s="101">
        <v>1731.5798022994863</v>
      </c>
      <c r="S467" s="101">
        <v>1753.7477552856976</v>
      </c>
      <c r="T467" s="101">
        <v>1701.2672780916503</v>
      </c>
      <c r="U467" s="101">
        <v>1679.796525836847</v>
      </c>
      <c r="V467" s="101">
        <v>1704.6527562516767</v>
      </c>
      <c r="W467" s="101">
        <v>1729.7402431881612</v>
      </c>
      <c r="X467" s="101">
        <v>1790.0878410056948</v>
      </c>
      <c r="Y467" s="101">
        <v>1799.231948324199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1196.3628172353706</v>
      </c>
      <c r="D468" s="104">
        <v>1255.9932226613294</v>
      </c>
      <c r="E468" s="104">
        <v>1254.0622928448306</v>
      </c>
      <c r="F468" s="104">
        <v>1279.3071820801226</v>
      </c>
      <c r="G468" s="104">
        <v>1281.9821028043457</v>
      </c>
      <c r="H468" s="104">
        <v>1293.2681591145206</v>
      </c>
      <c r="I468" s="104">
        <v>1235.3884971702801</v>
      </c>
      <c r="J468" s="104">
        <v>1333.4382453292205</v>
      </c>
      <c r="K468" s="104">
        <v>1419.9501294466043</v>
      </c>
      <c r="L468" s="104">
        <v>1339.4806203777766</v>
      </c>
      <c r="M468" s="104">
        <v>1090.0506466535428</v>
      </c>
      <c r="N468" s="104">
        <v>876.99865443655983</v>
      </c>
      <c r="O468" s="104">
        <v>1469.5283287584577</v>
      </c>
      <c r="P468" s="104">
        <v>1420.6627763049246</v>
      </c>
      <c r="Q468" s="104">
        <v>1325.1422738468989</v>
      </c>
      <c r="R468" s="104">
        <v>1303.8918404175556</v>
      </c>
      <c r="S468" s="104">
        <v>1343.1064242131486</v>
      </c>
      <c r="T468" s="104">
        <v>1315.6510815274214</v>
      </c>
      <c r="U468" s="104">
        <v>1308.9488629125383</v>
      </c>
      <c r="V468" s="104">
        <v>1340.1980711889069</v>
      </c>
      <c r="W468" s="104">
        <v>1381.3129042501448</v>
      </c>
      <c r="X468" s="104">
        <v>1437.2594883207821</v>
      </c>
      <c r="Y468" s="104">
        <v>1438.2380225488014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375.49257092763503</v>
      </c>
      <c r="D469" s="98">
        <v>402.3807470546472</v>
      </c>
      <c r="E469" s="98">
        <v>390.09846532936336</v>
      </c>
      <c r="F469" s="98">
        <v>403.69947640967342</v>
      </c>
      <c r="G469" s="98">
        <v>448.68514581732222</v>
      </c>
      <c r="H469" s="98">
        <v>411.21083476313356</v>
      </c>
      <c r="I469" s="98">
        <v>391.30599209276625</v>
      </c>
      <c r="J469" s="98">
        <v>414.13299840280507</v>
      </c>
      <c r="K469" s="98">
        <v>440.97764479848257</v>
      </c>
      <c r="L469" s="98">
        <v>410.48215789789208</v>
      </c>
      <c r="M469" s="98">
        <v>277.88250734941852</v>
      </c>
      <c r="N469" s="98">
        <v>14.596586159290005</v>
      </c>
      <c r="O469" s="98">
        <v>397.81415636474509</v>
      </c>
      <c r="P469" s="98">
        <v>361.56421244804295</v>
      </c>
      <c r="Q469" s="98">
        <v>307.44233219214158</v>
      </c>
      <c r="R469" s="98">
        <v>329.81475475431319</v>
      </c>
      <c r="S469" s="98">
        <v>334.54956337633774</v>
      </c>
      <c r="T469" s="98">
        <v>299.44021503379383</v>
      </c>
      <c r="U469" s="98">
        <v>268.84224817395852</v>
      </c>
      <c r="V469" s="98">
        <v>260.05103369939189</v>
      </c>
      <c r="W469" s="98">
        <v>317.94079048832646</v>
      </c>
      <c r="X469" s="98">
        <v>334.80575800132772</v>
      </c>
      <c r="Y469" s="98">
        <v>286.11056715598579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820.87024630773556</v>
      </c>
      <c r="D470" s="98">
        <v>853.6124756066821</v>
      </c>
      <c r="E470" s="98">
        <v>863.96382751546719</v>
      </c>
      <c r="F470" s="98">
        <v>875.60770567044926</v>
      </c>
      <c r="G470" s="98">
        <v>833.29695698702358</v>
      </c>
      <c r="H470" s="98">
        <v>882.05732435138702</v>
      </c>
      <c r="I470" s="98">
        <v>844.0825050775137</v>
      </c>
      <c r="J470" s="98">
        <v>919.30524692641518</v>
      </c>
      <c r="K470" s="98">
        <v>978.97248464812162</v>
      </c>
      <c r="L470" s="98">
        <v>928.99846247988467</v>
      </c>
      <c r="M470" s="98">
        <v>812.16813930412434</v>
      </c>
      <c r="N470" s="98">
        <v>862.40206827726979</v>
      </c>
      <c r="O470" s="98">
        <v>1071.7141723937127</v>
      </c>
      <c r="P470" s="98">
        <v>1059.098563856882</v>
      </c>
      <c r="Q470" s="98">
        <v>1017.6999416547571</v>
      </c>
      <c r="R470" s="98">
        <v>974.07708566324243</v>
      </c>
      <c r="S470" s="98">
        <v>1008.5568608368108</v>
      </c>
      <c r="T470" s="98">
        <v>1016.2108664936276</v>
      </c>
      <c r="U470" s="98">
        <v>1040.1066147385798</v>
      </c>
      <c r="V470" s="98">
        <v>1080.147037489515</v>
      </c>
      <c r="W470" s="98">
        <v>1063.3721137618184</v>
      </c>
      <c r="X470" s="98">
        <v>1102.4537303194545</v>
      </c>
      <c r="Y470" s="98">
        <v>1152.1274553928158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1697.5479011081136</v>
      </c>
      <c r="D471" s="101">
        <v>1738.2861495430054</v>
      </c>
      <c r="E471" s="101">
        <v>1724.6256314939801</v>
      </c>
      <c r="F471" s="101">
        <v>1777.6104121739775</v>
      </c>
      <c r="G471" s="101">
        <v>1707.5965378097751</v>
      </c>
      <c r="H471" s="101">
        <v>1756.5378409979378</v>
      </c>
      <c r="I471" s="101">
        <v>1748.0723974179148</v>
      </c>
      <c r="J471" s="101">
        <v>1856.5817551739412</v>
      </c>
      <c r="K471" s="101">
        <v>1983.9451247812665</v>
      </c>
      <c r="L471" s="101">
        <v>1925.4604152619761</v>
      </c>
      <c r="M471" s="101">
        <v>1892.3182742856131</v>
      </c>
      <c r="N471" s="101">
        <v>1793.3520699163942</v>
      </c>
      <c r="O471" s="101">
        <v>1804.6464289281628</v>
      </c>
      <c r="P471" s="101">
        <v>1777.1192823751016</v>
      </c>
      <c r="Q471" s="101">
        <v>1739.8451938786636</v>
      </c>
      <c r="R471" s="101">
        <v>1772.7964893269009</v>
      </c>
      <c r="S471" s="101">
        <v>1742.394324332319</v>
      </c>
      <c r="T471" s="101">
        <v>1650.8844763732391</v>
      </c>
      <c r="U471" s="101">
        <v>1639.9993471387097</v>
      </c>
      <c r="V471" s="101">
        <v>1626.4759829090963</v>
      </c>
      <c r="W471" s="101">
        <v>1715.0586958574152</v>
      </c>
      <c r="X471" s="101">
        <v>0</v>
      </c>
      <c r="Y471" s="101">
        <v>0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1163.2327097514687</v>
      </c>
      <c r="D472" s="104">
        <v>1196.078756094882</v>
      </c>
      <c r="E472" s="104">
        <v>1184.5289574529868</v>
      </c>
      <c r="F472" s="104">
        <v>1225.6882912242818</v>
      </c>
      <c r="G472" s="104">
        <v>1197.5039612677954</v>
      </c>
      <c r="H472" s="104">
        <v>1219.3904438759719</v>
      </c>
      <c r="I472" s="104">
        <v>1219.020762597441</v>
      </c>
      <c r="J472" s="104">
        <v>1296.5071877785711</v>
      </c>
      <c r="K472" s="104">
        <v>1390.5481947883095</v>
      </c>
      <c r="L472" s="104">
        <v>1354.911281358467</v>
      </c>
      <c r="M472" s="104">
        <v>1336.3639002935631</v>
      </c>
      <c r="N472" s="104">
        <v>1257.7285166078186</v>
      </c>
      <c r="O472" s="104">
        <v>1297.1017044009611</v>
      </c>
      <c r="P472" s="104">
        <v>1305.259918077563</v>
      </c>
      <c r="Q472" s="104">
        <v>1307.0185123679221</v>
      </c>
      <c r="R472" s="104">
        <v>1363.3757782885591</v>
      </c>
      <c r="S472" s="104">
        <v>1357.7599555365302</v>
      </c>
      <c r="T472" s="104">
        <v>1297.1797285485029</v>
      </c>
      <c r="U472" s="104">
        <v>1293.8051815710542</v>
      </c>
      <c r="V472" s="104">
        <v>1292.5474060872416</v>
      </c>
      <c r="W472" s="104">
        <v>1392.2058278116958</v>
      </c>
      <c r="X472" s="104">
        <v>1438.1251404820944</v>
      </c>
      <c r="Y472" s="104">
        <v>1394.2981476614989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337.67526570755535</v>
      </c>
      <c r="D473" s="98">
        <v>354.12095289506209</v>
      </c>
      <c r="E473" s="98">
        <v>339.31499241167637</v>
      </c>
      <c r="F473" s="98">
        <v>357.14082881225323</v>
      </c>
      <c r="G473" s="98">
        <v>388.14131913718847</v>
      </c>
      <c r="H473" s="98">
        <v>359.31222876784761</v>
      </c>
      <c r="I473" s="98">
        <v>361.97624980742808</v>
      </c>
      <c r="J473" s="98">
        <v>377.81942799122595</v>
      </c>
      <c r="K473" s="98">
        <v>407.01401085748608</v>
      </c>
      <c r="L473" s="98">
        <v>397.64370243932979</v>
      </c>
      <c r="M473" s="98">
        <v>381.93775417141921</v>
      </c>
      <c r="N473" s="98">
        <v>301.55754605472754</v>
      </c>
      <c r="O473" s="98">
        <v>331.18332361379692</v>
      </c>
      <c r="P473" s="98">
        <v>320.55847719831598</v>
      </c>
      <c r="Q473" s="98">
        <v>301.79344754188645</v>
      </c>
      <c r="R473" s="98">
        <v>346.05455315502007</v>
      </c>
      <c r="S473" s="98">
        <v>341.6419926364627</v>
      </c>
      <c r="T473" s="98">
        <v>298.00230510298979</v>
      </c>
      <c r="U473" s="98">
        <v>268.46471399208548</v>
      </c>
      <c r="V473" s="98">
        <v>249.8920958290424</v>
      </c>
      <c r="W473" s="98">
        <v>322.31925119601976</v>
      </c>
      <c r="X473" s="98">
        <v>333.38046466251052</v>
      </c>
      <c r="Y473" s="98">
        <v>264.18409427869722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825.55744404391328</v>
      </c>
      <c r="D474" s="98">
        <v>841.95780319981986</v>
      </c>
      <c r="E474" s="98">
        <v>845.21396504131042</v>
      </c>
      <c r="F474" s="98">
        <v>868.54746241202849</v>
      </c>
      <c r="G474" s="98">
        <v>809.3626421306069</v>
      </c>
      <c r="H474" s="98">
        <v>860.07821510812425</v>
      </c>
      <c r="I474" s="98">
        <v>857.04451279001273</v>
      </c>
      <c r="J474" s="98">
        <v>918.68775978734504</v>
      </c>
      <c r="K474" s="98">
        <v>983.53418393082347</v>
      </c>
      <c r="L474" s="98">
        <v>957.26757891913689</v>
      </c>
      <c r="M474" s="98">
        <v>954.4261461221439</v>
      </c>
      <c r="N474" s="98">
        <v>956.17097055309114</v>
      </c>
      <c r="O474" s="98">
        <v>965.91838078716432</v>
      </c>
      <c r="P474" s="98">
        <v>984.701440879247</v>
      </c>
      <c r="Q474" s="98">
        <v>1005.2250648260356</v>
      </c>
      <c r="R474" s="98">
        <v>1017.3212251335391</v>
      </c>
      <c r="S474" s="98">
        <v>1016.1179629000676</v>
      </c>
      <c r="T474" s="98">
        <v>999.17742344551311</v>
      </c>
      <c r="U474" s="98">
        <v>1025.3404675789684</v>
      </c>
      <c r="V474" s="98">
        <v>1042.6553102581993</v>
      </c>
      <c r="W474" s="98">
        <v>1069.8865766156762</v>
      </c>
      <c r="X474" s="98">
        <v>1104.7446758195838</v>
      </c>
      <c r="Y474" s="98">
        <v>1130.1140533828016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636.85797241853368</v>
      </c>
      <c r="D475" s="122">
        <v>717.50798255903635</v>
      </c>
      <c r="E475" s="122">
        <v>694.761987272385</v>
      </c>
      <c r="F475" s="122">
        <v>748.27174656145223</v>
      </c>
      <c r="G475" s="122">
        <v>734.67624965629932</v>
      </c>
      <c r="H475" s="122">
        <v>760.18917612701512</v>
      </c>
      <c r="I475" s="122">
        <v>737.13269976761478</v>
      </c>
      <c r="J475" s="122">
        <v>737.48919373741103</v>
      </c>
      <c r="K475" s="122">
        <v>760.31695404782204</v>
      </c>
      <c r="L475" s="122">
        <v>735.09687440537391</v>
      </c>
      <c r="M475" s="122">
        <v>686.97230307432426</v>
      </c>
      <c r="N475" s="122">
        <v>694.23653631210516</v>
      </c>
      <c r="O475" s="122">
        <v>811.07711664891713</v>
      </c>
      <c r="P475" s="122">
        <v>800.97137649852323</v>
      </c>
      <c r="Q475" s="122">
        <v>759.18788773984306</v>
      </c>
      <c r="R475" s="122">
        <v>771.45884272066701</v>
      </c>
      <c r="S475" s="122">
        <v>774.72611324235731</v>
      </c>
      <c r="T475" s="122">
        <v>818.31901150559861</v>
      </c>
      <c r="U475" s="122">
        <v>884.13207949415414</v>
      </c>
      <c r="V475" s="122">
        <v>977.12387121028007</v>
      </c>
      <c r="W475" s="122">
        <v>872.17533247461279</v>
      </c>
      <c r="X475" s="122">
        <v>833.4687506121046</v>
      </c>
      <c r="Y475" s="122">
        <v>699.28911349510167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834.16096548879261</v>
      </c>
      <c r="D476" s="98">
        <v>925.62806742864529</v>
      </c>
      <c r="E476" s="98">
        <v>864.22779540786462</v>
      </c>
      <c r="F476" s="98">
        <v>949.24380783658569</v>
      </c>
      <c r="G476" s="98">
        <v>902.37630228183104</v>
      </c>
      <c r="H476" s="98">
        <v>916.81817347145613</v>
      </c>
      <c r="I476" s="98">
        <v>1050.6590300701616</v>
      </c>
      <c r="J476" s="98">
        <v>909.38212593079481</v>
      </c>
      <c r="K476" s="98">
        <v>901.9239057582339</v>
      </c>
      <c r="L476" s="98">
        <v>916.43847831983794</v>
      </c>
      <c r="M476" s="98">
        <v>766.88961228938183</v>
      </c>
      <c r="N476" s="98">
        <v>917.63141216281906</v>
      </c>
      <c r="O476" s="98">
        <v>1011.1263904371282</v>
      </c>
      <c r="P476" s="98">
        <v>996.12570261244639</v>
      </c>
      <c r="Q476" s="98">
        <v>981.69433825023782</v>
      </c>
      <c r="R476" s="98">
        <v>1001.1650649894151</v>
      </c>
      <c r="S476" s="98">
        <v>1000.6056138639551</v>
      </c>
      <c r="T476" s="98">
        <v>972.05474729197601</v>
      </c>
      <c r="U476" s="98">
        <v>1078.2158298326185</v>
      </c>
      <c r="V476" s="98">
        <v>1306.3011026800302</v>
      </c>
      <c r="W476" s="98">
        <v>1458.6407724539833</v>
      </c>
      <c r="X476" s="98">
        <v>909.43838664436259</v>
      </c>
      <c r="Y476" s="98">
        <v>863.78397930319272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830.17375935872042</v>
      </c>
      <c r="D477" s="98">
        <v>880.56904749315811</v>
      </c>
      <c r="E477" s="98">
        <v>849.46977444691754</v>
      </c>
      <c r="F477" s="98">
        <v>970.32276172063541</v>
      </c>
      <c r="G477" s="98">
        <v>900.03380419699158</v>
      </c>
      <c r="H477" s="98">
        <v>902.14044721665812</v>
      </c>
      <c r="I477" s="98">
        <v>936.78810682013784</v>
      </c>
      <c r="J477" s="98">
        <v>945.65952190929238</v>
      </c>
      <c r="K477" s="98">
        <v>834.19410798718116</v>
      </c>
      <c r="L477" s="98">
        <v>1035.9001306681876</v>
      </c>
      <c r="M477" s="98">
        <v>969.22260370802087</v>
      </c>
      <c r="N477" s="98">
        <v>304.15909491372383</v>
      </c>
      <c r="O477" s="98">
        <v>1104.4404399348887</v>
      </c>
      <c r="P477" s="98">
        <v>1072.1057209853143</v>
      </c>
      <c r="Q477" s="98">
        <v>936.27849862889843</v>
      </c>
      <c r="R477" s="98">
        <v>873.26142216198105</v>
      </c>
      <c r="S477" s="98">
        <v>859.87835600412723</v>
      </c>
      <c r="T477" s="98">
        <v>1025.448231034949</v>
      </c>
      <c r="U477" s="98">
        <v>1051.1688815787863</v>
      </c>
      <c r="V477" s="98">
        <v>1197.2606300492048</v>
      </c>
      <c r="W477" s="98">
        <v>1148.9007428568887</v>
      </c>
      <c r="X477" s="98">
        <v>1074.6238244021772</v>
      </c>
      <c r="Y477" s="98">
        <v>959.99170615767798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625.93156416621287</v>
      </c>
      <c r="D478" s="33">
        <v>708.51297465231812</v>
      </c>
      <c r="E478" s="33">
        <v>685.07835742009092</v>
      </c>
      <c r="F478" s="33">
        <v>733.68496261170242</v>
      </c>
      <c r="G478" s="33">
        <v>717.53922954903067</v>
      </c>
      <c r="H478" s="33">
        <v>739.99395847372921</v>
      </c>
      <c r="I478" s="33">
        <v>703.21971154271591</v>
      </c>
      <c r="J478" s="33">
        <v>702.03668264152168</v>
      </c>
      <c r="K478" s="33">
        <v>742.43480420544984</v>
      </c>
      <c r="L478" s="33">
        <v>700.25848408082629</v>
      </c>
      <c r="M478" s="33">
        <v>662.22848455784185</v>
      </c>
      <c r="N478" s="33">
        <v>673.92574895342807</v>
      </c>
      <c r="O478" s="33">
        <v>701.28941140047596</v>
      </c>
      <c r="P478" s="33">
        <v>708.90363999423482</v>
      </c>
      <c r="Q478" s="33">
        <v>704.66757956577533</v>
      </c>
      <c r="R478" s="33">
        <v>734.97333113290074</v>
      </c>
      <c r="S478" s="33">
        <v>720.02978034901923</v>
      </c>
      <c r="T478" s="33">
        <v>704.97543768566629</v>
      </c>
      <c r="U478" s="33">
        <v>713.57136691309381</v>
      </c>
      <c r="V478" s="33">
        <v>800.40263211498518</v>
      </c>
      <c r="W478" s="33">
        <v>765.37032199393138</v>
      </c>
      <c r="X478" s="33">
        <v>786.62970445643782</v>
      </c>
      <c r="Y478" s="33">
        <v>644.07144871279513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6388.166566097163</v>
      </c>
      <c r="D480" s="117">
        <f t="shared" si="247"/>
        <v>6718.4855170058754</v>
      </c>
      <c r="E480" s="117">
        <f t="shared" si="247"/>
        <v>7335.1493328383385</v>
      </c>
      <c r="F480" s="117">
        <f t="shared" si="247"/>
        <v>7306.9852924279003</v>
      </c>
      <c r="G480" s="117">
        <f t="shared" si="247"/>
        <v>7636.3813725760001</v>
      </c>
      <c r="H480" s="117">
        <f t="shared" si="247"/>
        <v>7870.1783422442049</v>
      </c>
      <c r="I480" s="117">
        <f t="shared" si="247"/>
        <v>8176.8397177837614</v>
      </c>
      <c r="J480" s="117">
        <f t="shared" si="247"/>
        <v>6936.9865741316698</v>
      </c>
      <c r="K480" s="117">
        <f t="shared" si="247"/>
        <v>6814.6959142382957</v>
      </c>
      <c r="L480" s="117">
        <f t="shared" si="247"/>
        <v>6866.4231711157026</v>
      </c>
      <c r="M480" s="117">
        <f t="shared" si="247"/>
        <v>7554.3882901226189</v>
      </c>
      <c r="N480" s="117">
        <f t="shared" si="247"/>
        <v>9237.5910213852403</v>
      </c>
      <c r="O480" s="117">
        <f t="shared" si="247"/>
        <v>6979.6353621128246</v>
      </c>
      <c r="P480" s="117">
        <f t="shared" si="247"/>
        <v>6641.0906990833018</v>
      </c>
      <c r="Q480" s="117">
        <f t="shared" si="247"/>
        <v>6976.729832349728</v>
      </c>
      <c r="R480" s="117">
        <f t="shared" ref="R480:V480" si="248">R481+R484+R486+R499</f>
        <v>6684.6401039044385</v>
      </c>
      <c r="S480" s="117">
        <f t="shared" si="248"/>
        <v>6833.5656517457119</v>
      </c>
      <c r="T480" s="117">
        <f t="shared" si="248"/>
        <v>6063.052158964676</v>
      </c>
      <c r="U480" s="117">
        <f t="shared" si="248"/>
        <v>5951.9844856852442</v>
      </c>
      <c r="V480" s="117">
        <f t="shared" si="248"/>
        <v>5900.7480462598232</v>
      </c>
      <c r="W480" s="117">
        <f t="shared" ref="W480:Y480" si="249">W481+W484+W486+W499</f>
        <v>5974.2591622825048</v>
      </c>
      <c r="X480" s="117">
        <f t="shared" si="249"/>
        <v>6238.0959031247721</v>
      </c>
      <c r="Y480" s="117">
        <f t="shared" si="249"/>
        <v>8077.4083526678351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4564.6710768017201</v>
      </c>
      <c r="D481" s="122">
        <f t="shared" si="250"/>
        <v>4929.3551615602146</v>
      </c>
      <c r="E481" s="122">
        <f t="shared" si="250"/>
        <v>5256.1821934075588</v>
      </c>
      <c r="F481" s="122">
        <f t="shared" si="250"/>
        <v>5431.091228363578</v>
      </c>
      <c r="G481" s="122">
        <f t="shared" si="250"/>
        <v>5477.7662106987855</v>
      </c>
      <c r="H481" s="122">
        <f t="shared" si="250"/>
        <v>5500.653853801382</v>
      </c>
      <c r="I481" s="122">
        <f t="shared" si="250"/>
        <v>6120.0531927104894</v>
      </c>
      <c r="J481" s="122">
        <f t="shared" si="250"/>
        <v>5153.0196831469329</v>
      </c>
      <c r="K481" s="122">
        <f t="shared" si="250"/>
        <v>4523.8824055739642</v>
      </c>
      <c r="L481" s="122">
        <f t="shared" si="250"/>
        <v>4398.8263475012645</v>
      </c>
      <c r="M481" s="122">
        <f t="shared" si="250"/>
        <v>5134.8452013576234</v>
      </c>
      <c r="N481" s="122">
        <f t="shared" si="250"/>
        <v>5640.5993753067796</v>
      </c>
      <c r="O481" s="122">
        <f t="shared" si="250"/>
        <v>4681.6648600779727</v>
      </c>
      <c r="P481" s="122">
        <f t="shared" si="250"/>
        <v>4437.0842324435944</v>
      </c>
      <c r="Q481" s="122">
        <f t="shared" si="250"/>
        <v>4532.5762753947674</v>
      </c>
      <c r="R481" s="122">
        <f t="shared" ref="R481:V481" si="251">SUM(R482:R483)</f>
        <v>3815.8641861734782</v>
      </c>
      <c r="S481" s="122">
        <f t="shared" si="251"/>
        <v>3781.1341792908943</v>
      </c>
      <c r="T481" s="122">
        <f t="shared" si="251"/>
        <v>3539.0050221900137</v>
      </c>
      <c r="U481" s="122">
        <f t="shared" si="251"/>
        <v>3370.1233436072762</v>
      </c>
      <c r="V481" s="122">
        <f t="shared" si="251"/>
        <v>3111.68072577262</v>
      </c>
      <c r="W481" s="122">
        <f t="shared" ref="W481:Y481" si="252">SUM(W482:W483)</f>
        <v>3210.8490738623377</v>
      </c>
      <c r="X481" s="122">
        <f t="shared" si="252"/>
        <v>3259.6149732120007</v>
      </c>
      <c r="Y481" s="122">
        <f t="shared" si="252"/>
        <v>3155.2799926047846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4522.6867492816109</v>
      </c>
      <c r="D482" s="98">
        <v>4882.68205479682</v>
      </c>
      <c r="E482" s="98">
        <v>5209.2570794822623</v>
      </c>
      <c r="F482" s="98">
        <v>5379.4801455487977</v>
      </c>
      <c r="G482" s="98">
        <v>5426.4429627343088</v>
      </c>
      <c r="H482" s="98">
        <v>5450.4195079311994</v>
      </c>
      <c r="I482" s="98">
        <v>6067.6269945709691</v>
      </c>
      <c r="J482" s="98">
        <v>5108.767049039091</v>
      </c>
      <c r="K482" s="98">
        <v>4483.1734238322115</v>
      </c>
      <c r="L482" s="98">
        <v>4361.4382910778295</v>
      </c>
      <c r="M482" s="98">
        <v>5091.327925156138</v>
      </c>
      <c r="N482" s="98">
        <v>5598.0458836657763</v>
      </c>
      <c r="O482" s="98">
        <v>4642.938186165291</v>
      </c>
      <c r="P482" s="98">
        <v>4399.3291834507945</v>
      </c>
      <c r="Q482" s="98">
        <v>4496.1351418729528</v>
      </c>
      <c r="R482" s="98">
        <v>3785.3674409118598</v>
      </c>
      <c r="S482" s="98">
        <v>3751.0645788581705</v>
      </c>
      <c r="T482" s="98">
        <v>3510.9724813756598</v>
      </c>
      <c r="U482" s="98">
        <v>3343.5078912077033</v>
      </c>
      <c r="V482" s="98">
        <v>3087.1550065555653</v>
      </c>
      <c r="W482" s="98">
        <v>3185.5667142920483</v>
      </c>
      <c r="X482" s="98">
        <v>3233.9489593976605</v>
      </c>
      <c r="Y482" s="98">
        <v>3130.4102212397142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41.984327520109389</v>
      </c>
      <c r="D483" s="98">
        <v>46.673106763394792</v>
      </c>
      <c r="E483" s="98">
        <v>46.925113925296436</v>
      </c>
      <c r="F483" s="98">
        <v>51.611082814780644</v>
      </c>
      <c r="G483" s="98">
        <v>51.323247964476735</v>
      </c>
      <c r="H483" s="98">
        <v>50.234345870182878</v>
      </c>
      <c r="I483" s="98">
        <v>52.426198139520132</v>
      </c>
      <c r="J483" s="98">
        <v>44.252634107842354</v>
      </c>
      <c r="K483" s="98">
        <v>40.708981741752844</v>
      </c>
      <c r="L483" s="98">
        <v>37.388056423435238</v>
      </c>
      <c r="M483" s="98">
        <v>43.517276201484968</v>
      </c>
      <c r="N483" s="98">
        <v>42.55349164100295</v>
      </c>
      <c r="O483" s="98">
        <v>38.726673912681299</v>
      </c>
      <c r="P483" s="98">
        <v>37.755048992799765</v>
      </c>
      <c r="Q483" s="98">
        <v>36.44113352181494</v>
      </c>
      <c r="R483" s="98">
        <v>30.49674526161829</v>
      </c>
      <c r="S483" s="98">
        <v>30.069600432723892</v>
      </c>
      <c r="T483" s="98">
        <v>28.032540814354132</v>
      </c>
      <c r="U483" s="98">
        <v>26.6154523995727</v>
      </c>
      <c r="V483" s="98">
        <v>24.525719217054693</v>
      </c>
      <c r="W483" s="98">
        <v>25.282359570289145</v>
      </c>
      <c r="X483" s="98">
        <v>25.666013814340292</v>
      </c>
      <c r="Y483" s="98">
        <v>24.869771365070513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322.87568618922904</v>
      </c>
      <c r="D484" s="122">
        <f t="shared" si="253"/>
        <v>199.38027777235854</v>
      </c>
      <c r="E484" s="122">
        <f t="shared" si="253"/>
        <v>511.70163088729225</v>
      </c>
      <c r="F484" s="122">
        <f t="shared" si="253"/>
        <v>234.82268215343919</v>
      </c>
      <c r="G484" s="122">
        <f t="shared" si="253"/>
        <v>570.2551845322314</v>
      </c>
      <c r="H484" s="122">
        <f t="shared" si="253"/>
        <v>731.46586346891161</v>
      </c>
      <c r="I484" s="122">
        <f t="shared" si="253"/>
        <v>436.85367046266271</v>
      </c>
      <c r="J484" s="122">
        <f t="shared" si="253"/>
        <v>97.65535391305994</v>
      </c>
      <c r="K484" s="122">
        <f t="shared" si="253"/>
        <v>495.12514801144778</v>
      </c>
      <c r="L484" s="122">
        <f t="shared" si="253"/>
        <v>724.6531012783355</v>
      </c>
      <c r="M484" s="122">
        <f t="shared" si="253"/>
        <v>720.91977492652427</v>
      </c>
      <c r="N484" s="122">
        <f t="shared" si="253"/>
        <v>1945.1652945348928</v>
      </c>
      <c r="O484" s="122">
        <f t="shared" si="253"/>
        <v>547.49415710946596</v>
      </c>
      <c r="P484" s="122">
        <f t="shared" si="253"/>
        <v>434.18180206212105</v>
      </c>
      <c r="Q484" s="122">
        <f t="shared" si="253"/>
        <v>671.30228917969998</v>
      </c>
      <c r="R484" s="122">
        <f t="shared" si="253"/>
        <v>1023.3528295726385</v>
      </c>
      <c r="S484" s="122">
        <f t="shared" si="253"/>
        <v>1210.3069429962679</v>
      </c>
      <c r="T484" s="122">
        <f t="shared" si="253"/>
        <v>712.62363210483488</v>
      </c>
      <c r="U484" s="122">
        <f t="shared" si="253"/>
        <v>730.50440795783538</v>
      </c>
      <c r="V484" s="122">
        <f t="shared" si="253"/>
        <v>834.34457529670487</v>
      </c>
      <c r="W484" s="122">
        <f t="shared" si="253"/>
        <v>754.31070207597941</v>
      </c>
      <c r="X484" s="122">
        <f t="shared" si="253"/>
        <v>919.85792770297132</v>
      </c>
      <c r="Y484" s="122">
        <f t="shared" si="253"/>
        <v>3001.5127547762572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322.87568618922904</v>
      </c>
      <c r="D485" s="98">
        <f>RES_hhdet_in_tesh!D86</f>
        <v>199.38027777235854</v>
      </c>
      <c r="E485" s="98">
        <f>RES_hhdet_in_tesh!E86</f>
        <v>511.70163088729225</v>
      </c>
      <c r="F485" s="98">
        <f>RES_hhdet_in_tesh!F86</f>
        <v>234.82268215343919</v>
      </c>
      <c r="G485" s="98">
        <f>RES_hhdet_in_tesh!G86</f>
        <v>570.2551845322314</v>
      </c>
      <c r="H485" s="98">
        <f>RES_hhdet_in_tesh!H86</f>
        <v>731.46586346891161</v>
      </c>
      <c r="I485" s="98">
        <f>RES_hhdet_in_tesh!I86</f>
        <v>436.85367046266271</v>
      </c>
      <c r="J485" s="98">
        <f>RES_hhdet_in_tesh!J86</f>
        <v>97.65535391305994</v>
      </c>
      <c r="K485" s="98">
        <f>RES_hhdet_in_tesh!K86</f>
        <v>495.12514801144778</v>
      </c>
      <c r="L485" s="98">
        <f>RES_hhdet_in_tesh!L86</f>
        <v>724.6531012783355</v>
      </c>
      <c r="M485" s="98">
        <f>RES_hhdet_in_tesh!M86</f>
        <v>720.91977492652427</v>
      </c>
      <c r="N485" s="98">
        <f>RES_hhdet_in_tesh!N86</f>
        <v>1945.1652945348928</v>
      </c>
      <c r="O485" s="98">
        <f>RES_hhdet_in_tesh!O86</f>
        <v>547.49415710946596</v>
      </c>
      <c r="P485" s="98">
        <f>RES_hhdet_in_tesh!P86</f>
        <v>434.18180206212105</v>
      </c>
      <c r="Q485" s="98">
        <f>RES_hhdet_in_tesh!Q86</f>
        <v>671.30228917969998</v>
      </c>
      <c r="R485" s="98">
        <f>RES_hhdet_in_tesh!R86</f>
        <v>1023.3528295726385</v>
      </c>
      <c r="S485" s="98">
        <f>RES_hhdet_in_tesh!S86</f>
        <v>1210.3069429962679</v>
      </c>
      <c r="T485" s="98">
        <f>RES_hhdet_in_tesh!T86</f>
        <v>712.62363210483488</v>
      </c>
      <c r="U485" s="98">
        <f>RES_hhdet_in_tesh!U86</f>
        <v>730.50440795783538</v>
      </c>
      <c r="V485" s="98">
        <f>RES_hhdet_in_tesh!V86</f>
        <v>834.34457529670487</v>
      </c>
      <c r="W485" s="98">
        <f>RES_hhdet_in_tesh!W86</f>
        <v>754.31070207597941</v>
      </c>
      <c r="X485" s="98">
        <f>RES_hhdet_in_tesh!X86</f>
        <v>919.85792770297132</v>
      </c>
      <c r="Y485" s="98">
        <f>RES_hhdet_in_tesh!Y86</f>
        <v>3001.5127547762572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1030.3519983843996</v>
      </c>
      <c r="D486" s="122">
        <v>1057.6723236771468</v>
      </c>
      <c r="E486" s="122">
        <v>1052.4788204801828</v>
      </c>
      <c r="F486" s="122">
        <v>1087.360936861543</v>
      </c>
      <c r="G486" s="122">
        <v>1047.8370074862212</v>
      </c>
      <c r="H486" s="122">
        <v>1081.3863519270119</v>
      </c>
      <c r="I486" s="122">
        <v>1080.6718919204102</v>
      </c>
      <c r="J486" s="122">
        <v>1152.7196209133551</v>
      </c>
      <c r="K486" s="122">
        <v>1236.4300206032585</v>
      </c>
      <c r="L486" s="122">
        <v>1205.7051107014775</v>
      </c>
      <c r="M486" s="122">
        <v>1194.6360348035084</v>
      </c>
      <c r="N486" s="122">
        <v>1149.3256359799523</v>
      </c>
      <c r="O486" s="122">
        <v>1185.7032697293457</v>
      </c>
      <c r="P486" s="122">
        <v>1201.1334553217441</v>
      </c>
      <c r="Q486" s="122">
        <v>1213.2199267774283</v>
      </c>
      <c r="R486" s="122">
        <v>1260.5939718863528</v>
      </c>
      <c r="S486" s="122">
        <v>1262.2564024437143</v>
      </c>
      <c r="T486" s="122">
        <v>1214.8046988206111</v>
      </c>
      <c r="U486" s="122">
        <v>1226.3259940965722</v>
      </c>
      <c r="V486" s="122">
        <v>1234.6226455865608</v>
      </c>
      <c r="W486" s="122">
        <v>1317.8417137183826</v>
      </c>
      <c r="X486" s="122">
        <v>1364.5849495487346</v>
      </c>
      <c r="Y486" s="122">
        <v>1340.1270965145325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1041.9845971646814</v>
      </c>
      <c r="D487" s="98">
        <v>1065.3998760652967</v>
      </c>
      <c r="E487" s="98">
        <v>1001.6139062015538</v>
      </c>
      <c r="F487" s="98">
        <v>1078.7818099648571</v>
      </c>
      <c r="G487" s="98">
        <v>1008.0333540819313</v>
      </c>
      <c r="H487" s="98">
        <v>1019.2252360558681</v>
      </c>
      <c r="I487" s="98">
        <v>1190.7750108003092</v>
      </c>
      <c r="J487" s="98">
        <v>1114.9989508031865</v>
      </c>
      <c r="K487" s="98">
        <v>1155.6923754177008</v>
      </c>
      <c r="L487" s="98">
        <v>1153.401361146912</v>
      </c>
      <c r="M487" s="98">
        <v>998.96927489685049</v>
      </c>
      <c r="N487" s="98">
        <v>1144.9133614039392</v>
      </c>
      <c r="O487" s="98">
        <v>1269.9252191793198</v>
      </c>
      <c r="P487" s="98">
        <v>955.23464627789281</v>
      </c>
      <c r="Q487" s="98">
        <v>1069.0300086096511</v>
      </c>
      <c r="R487" s="98">
        <v>1238.5943763060775</v>
      </c>
      <c r="S487" s="98">
        <v>1323.5921732038873</v>
      </c>
      <c r="T487" s="98">
        <v>1105.515802880529</v>
      </c>
      <c r="U487" s="98">
        <v>1270.9375022077095</v>
      </c>
      <c r="V487" s="98">
        <v>1301.4544008783303</v>
      </c>
      <c r="W487" s="98">
        <v>1306.2081745920268</v>
      </c>
      <c r="X487" s="98">
        <v>1341.5451545109418</v>
      </c>
      <c r="Y487" s="98">
        <v>1380.3442733009747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1191.4428405839394</v>
      </c>
      <c r="J488" s="98">
        <v>1115.121357395285</v>
      </c>
      <c r="K488" s="98">
        <v>1155.4686161664308</v>
      </c>
      <c r="L488" s="98">
        <v>1153.8183513945862</v>
      </c>
      <c r="M488" s="98">
        <v>998.25434729963581</v>
      </c>
      <c r="N488" s="98">
        <v>1144.898701050806</v>
      </c>
      <c r="O488" s="98">
        <v>1269.7702804357498</v>
      </c>
      <c r="P488" s="98">
        <v>0</v>
      </c>
      <c r="Q488" s="98">
        <v>1068.9025398534454</v>
      </c>
      <c r="R488" s="98">
        <v>1238.7045740369315</v>
      </c>
      <c r="S488" s="98">
        <v>1323.8203157989881</v>
      </c>
      <c r="T488" s="98">
        <v>1105.5781801822543</v>
      </c>
      <c r="U488" s="98">
        <v>1271.3619008313851</v>
      </c>
      <c r="V488" s="98">
        <v>1302.0789205128481</v>
      </c>
      <c r="W488" s="98">
        <v>1305.7858113403352</v>
      </c>
      <c r="X488" s="98">
        <v>1342.5578221113924</v>
      </c>
      <c r="Y488" s="98">
        <v>1384.7513203981421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252.17672057640161</v>
      </c>
      <c r="J489" s="101">
        <v>224.36118039621707</v>
      </c>
      <c r="K489" s="101">
        <v>231.66530033383492</v>
      </c>
      <c r="L489" s="101">
        <v>235.78433407755531</v>
      </c>
      <c r="M489" s="101">
        <v>192.74021434803927</v>
      </c>
      <c r="N489" s="101">
        <v>190.79045927625015</v>
      </c>
      <c r="O489" s="101">
        <v>236.88338220255466</v>
      </c>
      <c r="P489" s="101">
        <v>0</v>
      </c>
      <c r="Q489" s="101">
        <v>176.87249123478443</v>
      </c>
      <c r="R489" s="101">
        <v>238.46774136482074</v>
      </c>
      <c r="S489" s="101">
        <v>261.62505961723713</v>
      </c>
      <c r="T489" s="101">
        <v>191.20474119071494</v>
      </c>
      <c r="U489" s="101">
        <v>210.09883974283312</v>
      </c>
      <c r="V489" s="101">
        <v>204.65226436866988</v>
      </c>
      <c r="W489" s="101">
        <v>244.43345841211973</v>
      </c>
      <c r="X489" s="101">
        <v>254.60134516535149</v>
      </c>
      <c r="Y489" s="101">
        <v>227.18313075103521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939.26612000753767</v>
      </c>
      <c r="J490" s="104">
        <v>890.76017699906788</v>
      </c>
      <c r="K490" s="104">
        <v>923.80331583259579</v>
      </c>
      <c r="L490" s="104">
        <v>918.03401731703104</v>
      </c>
      <c r="M490" s="104">
        <v>805.51413295159648</v>
      </c>
      <c r="N490" s="104">
        <v>954.10824177455595</v>
      </c>
      <c r="O490" s="104">
        <v>1032.8868982331953</v>
      </c>
      <c r="P490" s="104">
        <v>0</v>
      </c>
      <c r="Q490" s="104">
        <v>892.03004861866123</v>
      </c>
      <c r="R490" s="104">
        <v>1000.2368326721109</v>
      </c>
      <c r="S490" s="104">
        <v>1062.1952561817509</v>
      </c>
      <c r="T490" s="104">
        <v>914.37343899153927</v>
      </c>
      <c r="U490" s="104">
        <v>1061.2630610885519</v>
      </c>
      <c r="V490" s="104">
        <v>1097.4266561441782</v>
      </c>
      <c r="W490" s="104">
        <v>1061.3523529282156</v>
      </c>
      <c r="X490" s="104">
        <v>1087.956476946041</v>
      </c>
      <c r="Y490" s="104">
        <v>1157.5681896471067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1024.3096711311857</v>
      </c>
      <c r="D491" s="101">
        <v>1072.4179634143077</v>
      </c>
      <c r="E491" s="101">
        <v>1076.9223313697196</v>
      </c>
      <c r="F491" s="101">
        <v>1097.0426750022002</v>
      </c>
      <c r="G491" s="101">
        <v>1080.6354713648279</v>
      </c>
      <c r="H491" s="101">
        <v>1109.8079000987818</v>
      </c>
      <c r="I491" s="101">
        <v>1061.8572225337016</v>
      </c>
      <c r="J491" s="101">
        <v>1150.8534419568493</v>
      </c>
      <c r="K491" s="101">
        <v>1227.3129435512576</v>
      </c>
      <c r="L491" s="101">
        <v>1162.4303777351986</v>
      </c>
      <c r="M491" s="101">
        <v>973.43366615606215</v>
      </c>
      <c r="N491" s="101">
        <v>870.53365077395199</v>
      </c>
      <c r="O491" s="101">
        <v>1317.970897453768</v>
      </c>
      <c r="P491" s="101">
        <v>1293.8276563690133</v>
      </c>
      <c r="Q491" s="101">
        <v>1225.2900256695948</v>
      </c>
      <c r="R491" s="101">
        <v>1202.573410918935</v>
      </c>
      <c r="S491" s="101">
        <v>1246.2452637405338</v>
      </c>
      <c r="T491" s="101">
        <v>1233.5430968560918</v>
      </c>
      <c r="U491" s="101">
        <v>1238.6547945109776</v>
      </c>
      <c r="V491" s="101">
        <v>1273.5037325553637</v>
      </c>
      <c r="W491" s="101">
        <v>1302.5496983418379</v>
      </c>
      <c r="X491" s="101">
        <v>1353.8574138763604</v>
      </c>
      <c r="Y491" s="101">
        <v>1363.7577509313103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1024.3224385947772</v>
      </c>
      <c r="D492" s="104">
        <v>1072.4314118396555</v>
      </c>
      <c r="E492" s="104">
        <v>1076.9846999956244</v>
      </c>
      <c r="F492" s="104">
        <v>1096.9827454854862</v>
      </c>
      <c r="G492" s="104">
        <v>1080.4848924859725</v>
      </c>
      <c r="H492" s="104">
        <v>1109.7422806636575</v>
      </c>
      <c r="I492" s="104">
        <v>1061.9430464755985</v>
      </c>
      <c r="J492" s="104">
        <v>1151.3480291752919</v>
      </c>
      <c r="K492" s="104">
        <v>1227.9272492376433</v>
      </c>
      <c r="L492" s="104">
        <v>1162.7796634326407</v>
      </c>
      <c r="M492" s="104">
        <v>973.24912181351192</v>
      </c>
      <c r="N492" s="104">
        <v>871.10740478500929</v>
      </c>
      <c r="O492" s="104">
        <v>1318.6941185865089</v>
      </c>
      <c r="P492" s="104">
        <v>1294.291504449875</v>
      </c>
      <c r="Q492" s="104">
        <v>1225.8932417942624</v>
      </c>
      <c r="R492" s="104">
        <v>1203.1317639804522</v>
      </c>
      <c r="S492" s="104">
        <v>1246.2939057382901</v>
      </c>
      <c r="T492" s="104">
        <v>1233.3269040103037</v>
      </c>
      <c r="U492" s="104">
        <v>1238.346541149838</v>
      </c>
      <c r="V492" s="104">
        <v>1274.4247053937231</v>
      </c>
      <c r="W492" s="104">
        <v>1302.7916927257827</v>
      </c>
      <c r="X492" s="104">
        <v>1355.6699397675527</v>
      </c>
      <c r="Y492" s="104">
        <v>1368.9897137279606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203.45219228704158</v>
      </c>
      <c r="D493" s="98">
        <v>218.8189362329735</v>
      </c>
      <c r="E493" s="98">
        <v>213.02087248015721</v>
      </c>
      <c r="F493" s="98">
        <v>221.37503981503713</v>
      </c>
      <c r="G493" s="98">
        <v>247.18793549894878</v>
      </c>
      <c r="H493" s="98">
        <v>227.68495631227032</v>
      </c>
      <c r="I493" s="98">
        <v>217.86054139808482</v>
      </c>
      <c r="J493" s="98">
        <v>232.04278224887662</v>
      </c>
      <c r="K493" s="98">
        <v>248.9547645895218</v>
      </c>
      <c r="L493" s="98">
        <v>233.78120095275611</v>
      </c>
      <c r="M493" s="98">
        <v>161.08098250938761</v>
      </c>
      <c r="N493" s="98">
        <v>8.7053365077395224</v>
      </c>
      <c r="O493" s="98">
        <v>246.97994619279618</v>
      </c>
      <c r="P493" s="98">
        <v>235.19294059299335</v>
      </c>
      <c r="Q493" s="98">
        <v>208.19330013950494</v>
      </c>
      <c r="R493" s="98">
        <v>229.05467831720975</v>
      </c>
      <c r="S493" s="98">
        <v>237.73704490147929</v>
      </c>
      <c r="T493" s="98">
        <v>217.11603751667604</v>
      </c>
      <c r="U493" s="98">
        <v>198.2399264112583</v>
      </c>
      <c r="V493" s="98">
        <v>194.27766790420813</v>
      </c>
      <c r="W493" s="98">
        <v>239.41957896396457</v>
      </c>
      <c r="X493" s="98">
        <v>253.21620944809834</v>
      </c>
      <c r="Y493" s="98">
        <v>216.86225833514504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820.87024630773556</v>
      </c>
      <c r="D494" s="98">
        <v>853.6124756066821</v>
      </c>
      <c r="E494" s="98">
        <v>863.96382751546719</v>
      </c>
      <c r="F494" s="98">
        <v>875.60770567044926</v>
      </c>
      <c r="G494" s="98">
        <v>833.29695698702358</v>
      </c>
      <c r="H494" s="98">
        <v>882.05732435138702</v>
      </c>
      <c r="I494" s="98">
        <v>844.0825050775137</v>
      </c>
      <c r="J494" s="98">
        <v>919.30524692641518</v>
      </c>
      <c r="K494" s="98">
        <v>978.97248464812162</v>
      </c>
      <c r="L494" s="98">
        <v>928.99846247988467</v>
      </c>
      <c r="M494" s="98">
        <v>812.16813930412434</v>
      </c>
      <c r="N494" s="98">
        <v>862.40206827726979</v>
      </c>
      <c r="O494" s="98">
        <v>1071.7141723937127</v>
      </c>
      <c r="P494" s="98">
        <v>1059.098563856882</v>
      </c>
      <c r="Q494" s="98">
        <v>1017.6999416547571</v>
      </c>
      <c r="R494" s="98">
        <v>974.07708566324243</v>
      </c>
      <c r="S494" s="98">
        <v>1008.5568608368108</v>
      </c>
      <c r="T494" s="98">
        <v>1016.2108664936276</v>
      </c>
      <c r="U494" s="98">
        <v>1040.1066147385798</v>
      </c>
      <c r="V494" s="98">
        <v>1080.147037489515</v>
      </c>
      <c r="W494" s="98">
        <v>1063.3721137618184</v>
      </c>
      <c r="X494" s="98">
        <v>1102.4537303194545</v>
      </c>
      <c r="Y494" s="98">
        <v>1152.1274553928158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1030.2284190375997</v>
      </c>
      <c r="D495" s="101">
        <v>1057.6268424835416</v>
      </c>
      <c r="E495" s="101">
        <v>1052.2204877492002</v>
      </c>
      <c r="F495" s="101">
        <v>1087.5778197372947</v>
      </c>
      <c r="G495" s="101">
        <v>1047.8842880235682</v>
      </c>
      <c r="H495" s="101">
        <v>1081.3650827850277</v>
      </c>
      <c r="I495" s="101">
        <v>1079.8505702833247</v>
      </c>
      <c r="J495" s="101">
        <v>1151.3122839266691</v>
      </c>
      <c r="K495" s="101">
        <v>1235.7780856165418</v>
      </c>
      <c r="L495" s="101">
        <v>1205.4686918337798</v>
      </c>
      <c r="M495" s="101">
        <v>1196.1542493210836</v>
      </c>
      <c r="N495" s="101">
        <v>1151.4655082003319</v>
      </c>
      <c r="O495" s="101">
        <v>1186.1365821356146</v>
      </c>
      <c r="P495" s="101">
        <v>1203.058678057623</v>
      </c>
      <c r="Q495" s="101">
        <v>1210.8984799366247</v>
      </c>
      <c r="R495" s="101">
        <v>1256.6378351687349</v>
      </c>
      <c r="S495" s="101">
        <v>1256.8034809038384</v>
      </c>
      <c r="T495" s="101">
        <v>1211.2125388745944</v>
      </c>
      <c r="U495" s="101">
        <v>1223.5529081379332</v>
      </c>
      <c r="V495" s="101">
        <v>1233.2673297411282</v>
      </c>
      <c r="W495" s="101">
        <v>1319.5072533617301</v>
      </c>
      <c r="X495" s="101">
        <v>0</v>
      </c>
      <c r="Y495" s="101">
        <v>0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1030.4898968547634</v>
      </c>
      <c r="D496" s="104">
        <v>1057.4158998809278</v>
      </c>
      <c r="E496" s="104">
        <v>1052.2352340611526</v>
      </c>
      <c r="F496" s="104">
        <v>1087.0534079660792</v>
      </c>
      <c r="G496" s="104">
        <v>1047.5495796482271</v>
      </c>
      <c r="H496" s="104">
        <v>1081.2790847611639</v>
      </c>
      <c r="I496" s="104">
        <v>1080.6509608758824</v>
      </c>
      <c r="J496" s="104">
        <v>1152.9829354994927</v>
      </c>
      <c r="K496" s="104">
        <v>1237.0588348266131</v>
      </c>
      <c r="L496" s="104">
        <v>1206.2194815373271</v>
      </c>
      <c r="M496" s="104">
        <v>1195.853010638773</v>
      </c>
      <c r="N496" s="104">
        <v>1149.7933600684637</v>
      </c>
      <c r="O496" s="104">
        <v>1183.5946243075616</v>
      </c>
      <c r="P496" s="104">
        <v>1201.7103167848375</v>
      </c>
      <c r="Q496" s="104">
        <v>1215.2674457051182</v>
      </c>
      <c r="R496" s="104">
        <v>1262.6202468459066</v>
      </c>
      <c r="S496" s="104">
        <v>1262.5471664231945</v>
      </c>
      <c r="T496" s="104">
        <v>1217.8142412967641</v>
      </c>
      <c r="U496" s="104">
        <v>1225.6337067869788</v>
      </c>
      <c r="V496" s="104">
        <v>1232.1347498471462</v>
      </c>
      <c r="W496" s="104">
        <v>1317.8679377659116</v>
      </c>
      <c r="X496" s="104">
        <v>1365.1476060010532</v>
      </c>
      <c r="Y496" s="104">
        <v>1339.3595433585681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204.93245281085015</v>
      </c>
      <c r="D497" s="98">
        <v>215.45809668110783</v>
      </c>
      <c r="E497" s="98">
        <v>207.02126901984212</v>
      </c>
      <c r="F497" s="98">
        <v>218.50594555405067</v>
      </c>
      <c r="G497" s="98">
        <v>238.18693751762009</v>
      </c>
      <c r="H497" s="98">
        <v>221.20086965303958</v>
      </c>
      <c r="I497" s="98">
        <v>223.60644808586949</v>
      </c>
      <c r="J497" s="98">
        <v>234.29517571214765</v>
      </c>
      <c r="K497" s="98">
        <v>253.5246508957897</v>
      </c>
      <c r="L497" s="98">
        <v>248.95190261819025</v>
      </c>
      <c r="M497" s="98">
        <v>241.42686451662928</v>
      </c>
      <c r="N497" s="98">
        <v>193.62238951537262</v>
      </c>
      <c r="O497" s="98">
        <v>217.67624352039732</v>
      </c>
      <c r="P497" s="98">
        <v>217.0088759055906</v>
      </c>
      <c r="Q497" s="98">
        <v>210.04238087908271</v>
      </c>
      <c r="R497" s="98">
        <v>245.29902171236756</v>
      </c>
      <c r="S497" s="98">
        <v>246.42920352312674</v>
      </c>
      <c r="T497" s="98">
        <v>218.63681785125107</v>
      </c>
      <c r="U497" s="98">
        <v>200.29323920801048</v>
      </c>
      <c r="V497" s="98">
        <v>189.47943958894695</v>
      </c>
      <c r="W497" s="98">
        <v>247.98136115023544</v>
      </c>
      <c r="X497" s="98">
        <v>260.40293018146946</v>
      </c>
      <c r="Y497" s="98">
        <v>209.24548997576659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825.55744404391328</v>
      </c>
      <c r="D498" s="98">
        <v>841.95780319981986</v>
      </c>
      <c r="E498" s="98">
        <v>845.21396504131042</v>
      </c>
      <c r="F498" s="98">
        <v>868.54746241202849</v>
      </c>
      <c r="G498" s="98">
        <v>809.3626421306069</v>
      </c>
      <c r="H498" s="98">
        <v>860.07821510812425</v>
      </c>
      <c r="I498" s="98">
        <v>857.04451279001273</v>
      </c>
      <c r="J498" s="98">
        <v>918.68775978734504</v>
      </c>
      <c r="K498" s="98">
        <v>983.53418393082347</v>
      </c>
      <c r="L498" s="98">
        <v>957.26757891913689</v>
      </c>
      <c r="M498" s="98">
        <v>954.4261461221439</v>
      </c>
      <c r="N498" s="98">
        <v>956.17097055309114</v>
      </c>
      <c r="O498" s="98">
        <v>965.91838078716432</v>
      </c>
      <c r="P498" s="98">
        <v>984.701440879247</v>
      </c>
      <c r="Q498" s="98">
        <v>1005.2250648260356</v>
      </c>
      <c r="R498" s="98">
        <v>1017.3212251335391</v>
      </c>
      <c r="S498" s="98">
        <v>1016.1179629000676</v>
      </c>
      <c r="T498" s="98">
        <v>999.17742344551311</v>
      </c>
      <c r="U498" s="98">
        <v>1025.3404675789684</v>
      </c>
      <c r="V498" s="98">
        <v>1042.6553102581993</v>
      </c>
      <c r="W498" s="98">
        <v>1069.8865766156762</v>
      </c>
      <c r="X498" s="98">
        <v>1104.7446758195838</v>
      </c>
      <c r="Y498" s="98">
        <v>1130.1140533828016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470.26780472181457</v>
      </c>
      <c r="D499" s="122">
        <v>532.07775399615582</v>
      </c>
      <c r="E499" s="122">
        <v>514.78668806330472</v>
      </c>
      <c r="F499" s="122">
        <v>553.71044504934071</v>
      </c>
      <c r="G499" s="122">
        <v>540.52296985876194</v>
      </c>
      <c r="H499" s="122">
        <v>556.67227304689982</v>
      </c>
      <c r="I499" s="122">
        <v>539.26096269019843</v>
      </c>
      <c r="J499" s="122">
        <v>533.5919161583214</v>
      </c>
      <c r="K499" s="122">
        <v>559.25834004962542</v>
      </c>
      <c r="L499" s="122">
        <v>537.23861163462539</v>
      </c>
      <c r="M499" s="122">
        <v>503.98727903496234</v>
      </c>
      <c r="N499" s="122">
        <v>502.50071556361638</v>
      </c>
      <c r="O499" s="122">
        <v>564.77307519603949</v>
      </c>
      <c r="P499" s="122">
        <v>568.6912092558423</v>
      </c>
      <c r="Q499" s="122">
        <v>559.63134099783235</v>
      </c>
      <c r="R499" s="122">
        <v>584.82911627196904</v>
      </c>
      <c r="S499" s="122">
        <v>579.86812701483586</v>
      </c>
      <c r="T499" s="122">
        <v>596.61880584921687</v>
      </c>
      <c r="U499" s="122">
        <v>625.03074002356084</v>
      </c>
      <c r="V499" s="122">
        <v>720.10009960393757</v>
      </c>
      <c r="W499" s="122">
        <v>691.25767262580462</v>
      </c>
      <c r="X499" s="122">
        <v>694.03805266106508</v>
      </c>
      <c r="Y499" s="122">
        <v>580.48850877226153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477.82674240528627</v>
      </c>
      <c r="D500" s="98">
        <v>530.48609681171376</v>
      </c>
      <c r="E500" s="98">
        <v>495.54435662583745</v>
      </c>
      <c r="F500" s="98">
        <v>544.56382159620671</v>
      </c>
      <c r="G500" s="98">
        <v>517.93506207156042</v>
      </c>
      <c r="H500" s="98">
        <v>526.48665772297818</v>
      </c>
      <c r="I500" s="98">
        <v>603.64608959933832</v>
      </c>
      <c r="J500" s="98">
        <v>522.73715905342499</v>
      </c>
      <c r="K500" s="98">
        <v>518.70825962555307</v>
      </c>
      <c r="L500" s="98">
        <v>527.31828495476475</v>
      </c>
      <c r="M500" s="98">
        <v>441.43476029615351</v>
      </c>
      <c r="N500" s="98">
        <v>528.31589146847227</v>
      </c>
      <c r="O500" s="98">
        <v>582.21804688769248</v>
      </c>
      <c r="P500" s="98">
        <v>573.7824745761402</v>
      </c>
      <c r="Q500" s="98">
        <v>566.28005624014247</v>
      </c>
      <c r="R500" s="98">
        <v>579.68208165861279</v>
      </c>
      <c r="S500" s="98">
        <v>582.41824105490423</v>
      </c>
      <c r="T500" s="98">
        <v>569.06147214165594</v>
      </c>
      <c r="U500" s="98">
        <v>634.50950433519847</v>
      </c>
      <c r="V500" s="98">
        <v>771.56941838284217</v>
      </c>
      <c r="W500" s="98">
        <v>863.07114884522707</v>
      </c>
      <c r="X500" s="98">
        <v>538.46042286012471</v>
      </c>
      <c r="Y500" s="98">
        <v>511.46258216900497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485.63440636636221</v>
      </c>
      <c r="D501" s="98">
        <v>515.56210707406592</v>
      </c>
      <c r="E501" s="98">
        <v>497.78561182688236</v>
      </c>
      <c r="F501" s="98">
        <v>569.09810643711103</v>
      </c>
      <c r="G501" s="98">
        <v>528.33083769042901</v>
      </c>
      <c r="H501" s="98">
        <v>530.02604832863335</v>
      </c>
      <c r="I501" s="98">
        <v>550.8585018022959</v>
      </c>
      <c r="J501" s="98">
        <v>556.55598043082864</v>
      </c>
      <c r="K501" s="98">
        <v>491.3786665148175</v>
      </c>
      <c r="L501" s="98">
        <v>610.71974143223645</v>
      </c>
      <c r="M501" s="98">
        <v>571.78413035875997</v>
      </c>
      <c r="N501" s="98">
        <v>179.50159320032495</v>
      </c>
      <c r="O501" s="98">
        <v>651.93570247508092</v>
      </c>
      <c r="P501" s="98">
        <v>633.23505946457647</v>
      </c>
      <c r="Q501" s="98">
        <v>554.38161699827026</v>
      </c>
      <c r="R501" s="98">
        <v>520.43071796802985</v>
      </c>
      <c r="S501" s="98">
        <v>517.12508390616051</v>
      </c>
      <c r="T501" s="98">
        <v>622.80843077857071</v>
      </c>
      <c r="U501" s="98">
        <v>644.14188169179249</v>
      </c>
      <c r="V501" s="98">
        <v>738.28112800158863</v>
      </c>
      <c r="W501" s="98">
        <v>710.58937224397664</v>
      </c>
      <c r="X501" s="98">
        <v>665.07158780778946</v>
      </c>
      <c r="Y501" s="98">
        <v>594.16487597259822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469.58709506293428</v>
      </c>
      <c r="D502" s="33">
        <v>532.50557644053913</v>
      </c>
      <c r="E502" s="33">
        <v>515.86876809054661</v>
      </c>
      <c r="F502" s="33">
        <v>553.52179043008277</v>
      </c>
      <c r="G502" s="33">
        <v>542.41195398513833</v>
      </c>
      <c r="H502" s="33">
        <v>560.53008622007383</v>
      </c>
      <c r="I502" s="33">
        <v>533.80730609317436</v>
      </c>
      <c r="J502" s="33">
        <v>534.12186435791034</v>
      </c>
      <c r="K502" s="33">
        <v>566.2581376728748</v>
      </c>
      <c r="L502" s="33">
        <v>535.53086712312802</v>
      </c>
      <c r="M502" s="33">
        <v>508.39510936688254</v>
      </c>
      <c r="N502" s="33">
        <v>520.09047926528922</v>
      </c>
      <c r="O502" s="33">
        <v>545.13378635324318</v>
      </c>
      <c r="P502" s="33">
        <v>556.30073822048814</v>
      </c>
      <c r="Q502" s="33">
        <v>559.72717088611728</v>
      </c>
      <c r="R502" s="33">
        <v>593.38047989951258</v>
      </c>
      <c r="S502" s="33">
        <v>593.06104721991312</v>
      </c>
      <c r="T502" s="33">
        <v>593.04138537943641</v>
      </c>
      <c r="U502" s="33">
        <v>612.24778763215727</v>
      </c>
      <c r="V502" s="33">
        <v>697.93588693833362</v>
      </c>
      <c r="W502" s="33">
        <v>675.39826480989518</v>
      </c>
      <c r="X502" s="33">
        <v>700.24896032748291</v>
      </c>
      <c r="Y502" s="33">
        <v>577.76736538424518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10.007226717922439</v>
      </c>
      <c r="D504" s="117">
        <f t="shared" si="254"/>
        <v>9.3468767615217629</v>
      </c>
      <c r="E504" s="117">
        <f t="shared" si="254"/>
        <v>10.353424774255373</v>
      </c>
      <c r="F504" s="117">
        <f t="shared" si="254"/>
        <v>10.059381876467391</v>
      </c>
      <c r="G504" s="117">
        <f t="shared" si="254"/>
        <v>10.210600534925918</v>
      </c>
      <c r="H504" s="117">
        <f t="shared" si="254"/>
        <v>10.581801754840196</v>
      </c>
      <c r="I504" s="117">
        <f t="shared" si="254"/>
        <v>10.519131223471025</v>
      </c>
      <c r="J504" s="117">
        <f t="shared" si="254"/>
        <v>9.7220106104529158</v>
      </c>
      <c r="K504" s="117">
        <f t="shared" si="254"/>
        <v>8.3544635615375622</v>
      </c>
      <c r="L504" s="117">
        <f t="shared" si="254"/>
        <v>9.8626538811232276</v>
      </c>
      <c r="M504" s="117">
        <f t="shared" si="254"/>
        <v>11.102856823253404</v>
      </c>
      <c r="N504" s="117">
        <f t="shared" si="254"/>
        <v>5.0515471913551462</v>
      </c>
      <c r="O504" s="117">
        <f t="shared" si="254"/>
        <v>30.724060447296516</v>
      </c>
      <c r="P504" s="117">
        <f t="shared" si="254"/>
        <v>32.836726436393555</v>
      </c>
      <c r="Q504" s="117">
        <f t="shared" si="254"/>
        <v>28.753938974423619</v>
      </c>
      <c r="R504" s="117">
        <f t="shared" ref="R504:V504" si="255">R505+R508+R510+R523</f>
        <v>21.384483581916996</v>
      </c>
      <c r="S504" s="117">
        <f t="shared" si="255"/>
        <v>32.648313744383849</v>
      </c>
      <c r="T504" s="117">
        <f t="shared" si="255"/>
        <v>56.895600108604846</v>
      </c>
      <c r="U504" s="117">
        <f t="shared" si="255"/>
        <v>53.036045510070416</v>
      </c>
      <c r="V504" s="117">
        <f t="shared" si="255"/>
        <v>57.976821795980001</v>
      </c>
      <c r="W504" s="117">
        <f t="shared" ref="W504:Y504" si="256">W505+W508+W510+W523</f>
        <v>51.4296894707999</v>
      </c>
      <c r="X504" s="117">
        <f t="shared" si="256"/>
        <v>40.885205147768467</v>
      </c>
      <c r="Y504" s="117">
        <f t="shared" si="256"/>
        <v>39.227715869413821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4.1274964380214216</v>
      </c>
      <c r="D510" s="122">
        <v>4.860068618956503</v>
      </c>
      <c r="E510" s="122">
        <v>4.7299244985455609</v>
      </c>
      <c r="F510" s="122">
        <v>3.1646565856257403</v>
      </c>
      <c r="G510" s="122">
        <v>2.4998310536204831</v>
      </c>
      <c r="H510" s="122">
        <v>1.8764188614210484</v>
      </c>
      <c r="I510" s="122">
        <v>0.81664592523804946</v>
      </c>
      <c r="J510" s="122">
        <v>1.2240715397121174</v>
      </c>
      <c r="K510" s="122">
        <v>1.7015851641469759</v>
      </c>
      <c r="L510" s="122">
        <v>1.7514602854523549</v>
      </c>
      <c r="M510" s="122">
        <v>1.4224742459645725</v>
      </c>
      <c r="N510" s="122">
        <v>1.2031583126386187</v>
      </c>
      <c r="O510" s="122">
        <v>2.8762379922991821</v>
      </c>
      <c r="P510" s="122">
        <v>2.6906885629590911</v>
      </c>
      <c r="Q510" s="122">
        <v>1.5306552493698686</v>
      </c>
      <c r="R510" s="122">
        <v>1.2749049848707488</v>
      </c>
      <c r="S510" s="122">
        <v>1.9010999761347089</v>
      </c>
      <c r="T510" s="122">
        <v>2.1666914119076099</v>
      </c>
      <c r="U510" s="122">
        <v>2.8791683151637621</v>
      </c>
      <c r="V510" s="122">
        <v>2.426175326298075</v>
      </c>
      <c r="W510" s="122">
        <v>1.7927736847859232</v>
      </c>
      <c r="X510" s="122">
        <v>1.5304461263761449</v>
      </c>
      <c r="Y510" s="122">
        <v>1.3951089140495603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429.43961838317529</v>
      </c>
      <c r="D515" s="101">
        <v>447.96927729927847</v>
      </c>
      <c r="E515" s="101">
        <v>447.99000574033897</v>
      </c>
      <c r="F515" s="101">
        <v>454.4487527434809</v>
      </c>
      <c r="G515" s="101">
        <v>445.57980659238979</v>
      </c>
      <c r="H515" s="101">
        <v>455.31282602651549</v>
      </c>
      <c r="I515" s="101">
        <v>433.24734020284069</v>
      </c>
      <c r="J515" s="101">
        <v>466.57735155481794</v>
      </c>
      <c r="K515" s="101">
        <v>493.83663612224086</v>
      </c>
      <c r="L515" s="101">
        <v>463.6427896896239</v>
      </c>
      <c r="M515" s="101">
        <v>381.46540779549906</v>
      </c>
      <c r="N515" s="101">
        <v>331.57605119443184</v>
      </c>
      <c r="O515" s="101">
        <v>482.23221823512893</v>
      </c>
      <c r="P515" s="101">
        <v>451.82415567364922</v>
      </c>
      <c r="Q515" s="101">
        <v>411.02446692991799</v>
      </c>
      <c r="R515" s="101">
        <v>393.34566789035136</v>
      </c>
      <c r="S515" s="101">
        <v>398.3813400906991</v>
      </c>
      <c r="T515" s="101">
        <v>386.45987489129936</v>
      </c>
      <c r="U515" s="101">
        <v>381.58257880909821</v>
      </c>
      <c r="V515" s="101">
        <v>387.2289201101309</v>
      </c>
      <c r="W515" s="101">
        <v>392.92779364262276</v>
      </c>
      <c r="X515" s="101">
        <v>406.63635396285372</v>
      </c>
      <c r="Y515" s="101">
        <v>408.71352938132515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85.29689241192159</v>
      </c>
      <c r="D516" s="104">
        <v>91.404810500933678</v>
      </c>
      <c r="E516" s="104">
        <v>88.614767384218197</v>
      </c>
      <c r="F516" s="104">
        <v>91.704373061221432</v>
      </c>
      <c r="G516" s="104">
        <v>101.92331772386294</v>
      </c>
      <c r="H516" s="104">
        <v>93.41065322479345</v>
      </c>
      <c r="I516" s="104">
        <v>88.889069163792783</v>
      </c>
      <c r="J516" s="104">
        <v>94.074451917181236</v>
      </c>
      <c r="K516" s="104">
        <v>100.17248179242331</v>
      </c>
      <c r="L516" s="104">
        <v>93.24512698808519</v>
      </c>
      <c r="M516" s="104">
        <v>63.123790369493918</v>
      </c>
      <c r="N516" s="104">
        <v>3.315760511944319</v>
      </c>
      <c r="O516" s="104">
        <v>90.367463759815507</v>
      </c>
      <c r="P516" s="104">
        <v>82.132926499697447</v>
      </c>
      <c r="Q516" s="104">
        <v>69.838600180766889</v>
      </c>
      <c r="R516" s="104">
        <v>74.920719689989795</v>
      </c>
      <c r="S516" s="104">
        <v>75.996278816568875</v>
      </c>
      <c r="T516" s="104">
        <v>68.020839247076609</v>
      </c>
      <c r="U516" s="104">
        <v>61.070205095196421</v>
      </c>
      <c r="V516" s="104">
        <v>59.073192815153867</v>
      </c>
      <c r="W516" s="104">
        <v>72.223429967328258</v>
      </c>
      <c r="X516" s="104">
        <v>76.054475987581625</v>
      </c>
      <c r="Y516" s="104">
        <v>64.992876435153761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85.29689241192159</v>
      </c>
      <c r="D517" s="98">
        <v>91.404810500933678</v>
      </c>
      <c r="E517" s="98">
        <v>88.614767384218197</v>
      </c>
      <c r="F517" s="98">
        <v>91.704373061221432</v>
      </c>
      <c r="G517" s="98">
        <v>101.92331772386294</v>
      </c>
      <c r="H517" s="98">
        <v>93.41065322479345</v>
      </c>
      <c r="I517" s="98">
        <v>88.889069163792783</v>
      </c>
      <c r="J517" s="98">
        <v>94.074451917181236</v>
      </c>
      <c r="K517" s="98">
        <v>100.17248179242331</v>
      </c>
      <c r="L517" s="98">
        <v>93.24512698808519</v>
      </c>
      <c r="M517" s="98">
        <v>63.123790369493918</v>
      </c>
      <c r="N517" s="98">
        <v>3.315760511944319</v>
      </c>
      <c r="O517" s="98">
        <v>90.367463759815507</v>
      </c>
      <c r="P517" s="98">
        <v>82.132926499697447</v>
      </c>
      <c r="Q517" s="98">
        <v>69.838600180766889</v>
      </c>
      <c r="R517" s="98">
        <v>74.920719689989795</v>
      </c>
      <c r="S517" s="98">
        <v>75.996278816568875</v>
      </c>
      <c r="T517" s="98">
        <v>68.020839247076609</v>
      </c>
      <c r="U517" s="98">
        <v>61.070205095196421</v>
      </c>
      <c r="V517" s="98">
        <v>59.073192815153867</v>
      </c>
      <c r="W517" s="98">
        <v>72.223429967328258</v>
      </c>
      <c r="X517" s="98">
        <v>76.054475987581625</v>
      </c>
      <c r="Y517" s="98">
        <v>64.992876435153761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5.8797302799010183</v>
      </c>
      <c r="D523" s="122">
        <v>4.4868081425652608</v>
      </c>
      <c r="E523" s="122">
        <v>5.6235002757098114</v>
      </c>
      <c r="F523" s="122">
        <v>6.8947252908416505</v>
      </c>
      <c r="G523" s="122">
        <v>7.7107694813054346</v>
      </c>
      <c r="H523" s="122">
        <v>8.7053828934191468</v>
      </c>
      <c r="I523" s="122">
        <v>9.7024852982329755</v>
      </c>
      <c r="J523" s="122">
        <v>8.4979390707407987</v>
      </c>
      <c r="K523" s="122">
        <v>6.6528783973905856</v>
      </c>
      <c r="L523" s="122">
        <v>8.1111935956708727</v>
      </c>
      <c r="M523" s="122">
        <v>9.6803825772888317</v>
      </c>
      <c r="N523" s="122">
        <v>3.8483888787165279</v>
      </c>
      <c r="O523" s="122">
        <v>27.847822454997335</v>
      </c>
      <c r="P523" s="122">
        <v>30.146037873434466</v>
      </c>
      <c r="Q523" s="122">
        <v>27.223283725053751</v>
      </c>
      <c r="R523" s="122">
        <v>20.109578597046248</v>
      </c>
      <c r="S523" s="122">
        <v>30.747213768249139</v>
      </c>
      <c r="T523" s="122">
        <v>54.728908696697239</v>
      </c>
      <c r="U523" s="122">
        <v>50.156877194906656</v>
      </c>
      <c r="V523" s="122">
        <v>55.550646469681929</v>
      </c>
      <c r="W523" s="122">
        <v>49.636915786013979</v>
      </c>
      <c r="X523" s="122">
        <v>39.354759021392319</v>
      </c>
      <c r="Y523" s="122">
        <v>37.832606955364263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188.58227117592699</v>
      </c>
      <c r="D525" s="98">
        <v>200.03006482854579</v>
      </c>
      <c r="E525" s="98">
        <v>192.9655539633618</v>
      </c>
      <c r="F525" s="98">
        <v>220.41851855245955</v>
      </c>
      <c r="G525" s="98">
        <v>204.45167896138864</v>
      </c>
      <c r="H525" s="98">
        <v>204.93022398973608</v>
      </c>
      <c r="I525" s="98">
        <v>212.80078634526251</v>
      </c>
      <c r="J525" s="98">
        <v>214.8160169969149</v>
      </c>
      <c r="K525" s="98">
        <v>189.49553357036814</v>
      </c>
      <c r="L525" s="98">
        <v>235.31507368258548</v>
      </c>
      <c r="M525" s="98">
        <v>220.1686066583141</v>
      </c>
      <c r="N525" s="98">
        <v>69.092780000601522</v>
      </c>
      <c r="O525" s="98">
        <v>250.88469033560935</v>
      </c>
      <c r="P525" s="98">
        <v>243.53953557902406</v>
      </c>
      <c r="Q525" s="98">
        <v>212.6850237485406</v>
      </c>
      <c r="R525" s="98">
        <v>198.37006465831564</v>
      </c>
      <c r="S525" s="98">
        <v>195.32996734989757</v>
      </c>
      <c r="T525" s="98">
        <v>232.94082016189904</v>
      </c>
      <c r="U525" s="98">
        <v>238.78352313943711</v>
      </c>
      <c r="V525" s="98">
        <v>271.96972472197734</v>
      </c>
      <c r="W525" s="98">
        <v>260.98429274737089</v>
      </c>
      <c r="X525" s="98">
        <v>244.11154795119862</v>
      </c>
      <c r="Y525" s="98">
        <v>218.07171597077814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119.60088678485749</v>
      </c>
      <c r="D528" s="118">
        <f t="shared" si="261"/>
        <v>123.72714803714865</v>
      </c>
      <c r="E528" s="118">
        <f t="shared" si="261"/>
        <v>127.81794482925174</v>
      </c>
      <c r="F528" s="118">
        <f t="shared" si="261"/>
        <v>127.66686074837629</v>
      </c>
      <c r="G528" s="118">
        <f t="shared" si="261"/>
        <v>124.74284595542986</v>
      </c>
      <c r="H528" s="118">
        <f t="shared" si="261"/>
        <v>119.97177304242794</v>
      </c>
      <c r="I528" s="118">
        <f t="shared" si="261"/>
        <v>123.76708099204757</v>
      </c>
      <c r="J528" s="118">
        <f t="shared" si="261"/>
        <v>103.71704355217165</v>
      </c>
      <c r="K528" s="118">
        <f t="shared" si="261"/>
        <v>95.701563950702706</v>
      </c>
      <c r="L528" s="118">
        <f t="shared" si="261"/>
        <v>91.051933478377677</v>
      </c>
      <c r="M528" s="118">
        <f t="shared" si="261"/>
        <v>99.617438710482716</v>
      </c>
      <c r="N528" s="118">
        <f t="shared" si="261"/>
        <v>107.8791246368795</v>
      </c>
      <c r="O528" s="118">
        <f t="shared" si="261"/>
        <v>90.224877910250541</v>
      </c>
      <c r="P528" s="118">
        <f t="shared" si="261"/>
        <v>84.985964080950509</v>
      </c>
      <c r="Q528" s="118">
        <f t="shared" si="261"/>
        <v>84.816717023141081</v>
      </c>
      <c r="R528" s="118">
        <f t="shared" ref="R528:V528" si="262">R529+R532+R534+R547</f>
        <v>75.78846688319544</v>
      </c>
      <c r="S528" s="118">
        <f t="shared" si="262"/>
        <v>74.491020875152216</v>
      </c>
      <c r="T528" s="118">
        <f t="shared" si="262"/>
        <v>68.395663012949541</v>
      </c>
      <c r="U528" s="118">
        <f t="shared" si="262"/>
        <v>66.277238718418118</v>
      </c>
      <c r="V528" s="118">
        <f t="shared" si="262"/>
        <v>63.199374154631862</v>
      </c>
      <c r="W528" s="118">
        <f t="shared" ref="W528:Y528" si="263">W529+W532+W534+W547</f>
        <v>63.000279540354128</v>
      </c>
      <c r="X528" s="118">
        <f t="shared" si="263"/>
        <v>62.311892568880459</v>
      </c>
      <c r="Y528" s="118">
        <f t="shared" si="263"/>
        <v>63.576779698058324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96.18532897533585</v>
      </c>
      <c r="D529" s="123">
        <f t="shared" si="264"/>
        <v>99.543869148444983</v>
      </c>
      <c r="E529" s="123">
        <f t="shared" si="264"/>
        <v>103.44002662080665</v>
      </c>
      <c r="F529" s="123">
        <f t="shared" si="264"/>
        <v>103.09991259225234</v>
      </c>
      <c r="G529" s="123">
        <f t="shared" si="264"/>
        <v>100.38465442988677</v>
      </c>
      <c r="H529" s="123">
        <f t="shared" si="264"/>
        <v>95.545521108489837</v>
      </c>
      <c r="I529" s="123">
        <f t="shared" si="264"/>
        <v>102.71510142217841</v>
      </c>
      <c r="J529" s="123">
        <f t="shared" si="264"/>
        <v>83.235401950993861</v>
      </c>
      <c r="K529" s="123">
        <f t="shared" si="264"/>
        <v>71.455002274077671</v>
      </c>
      <c r="L529" s="123">
        <f t="shared" si="264"/>
        <v>67.357588035023454</v>
      </c>
      <c r="M529" s="123">
        <f t="shared" si="264"/>
        <v>76.555664387496492</v>
      </c>
      <c r="N529" s="123">
        <f t="shared" si="264"/>
        <v>82.447309835236837</v>
      </c>
      <c r="O529" s="123">
        <f t="shared" si="264"/>
        <v>67.463564992439601</v>
      </c>
      <c r="P529" s="123">
        <f t="shared" si="264"/>
        <v>63.162746619099508</v>
      </c>
      <c r="Q529" s="123">
        <f t="shared" si="264"/>
        <v>63.657422116701497</v>
      </c>
      <c r="R529" s="123">
        <f t="shared" ref="R529:V529" si="265">SUM(R530:R531)</f>
        <v>52.621790786255744</v>
      </c>
      <c r="S529" s="123">
        <f t="shared" si="265"/>
        <v>50.98984840923795</v>
      </c>
      <c r="T529" s="123">
        <f t="shared" si="265"/>
        <v>46.693254978896483</v>
      </c>
      <c r="U529" s="123">
        <f t="shared" si="265"/>
        <v>43.581438248331047</v>
      </c>
      <c r="V529" s="123">
        <f t="shared" si="265"/>
        <v>39.629267861528589</v>
      </c>
      <c r="W529" s="123">
        <f t="shared" ref="W529:Y529" si="266">SUM(W530:W531)</f>
        <v>40.139006944865216</v>
      </c>
      <c r="X529" s="123">
        <f t="shared" si="266"/>
        <v>39.887124496240759</v>
      </c>
      <c r="Y529" s="123">
        <f t="shared" si="266"/>
        <v>38.125148313305544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95.721477183115326</v>
      </c>
      <c r="D530" s="99">
        <v>99.039805486763569</v>
      </c>
      <c r="E530" s="99">
        <v>102.9365635752855</v>
      </c>
      <c r="F530" s="99">
        <v>102.5552387456159</v>
      </c>
      <c r="G530" s="99">
        <v>99.851762687188284</v>
      </c>
      <c r="H530" s="99">
        <v>95.041820719196465</v>
      </c>
      <c r="I530" s="99">
        <v>102.19779837683565</v>
      </c>
      <c r="J530" s="99">
        <v>82.807428822713177</v>
      </c>
      <c r="K530" s="99">
        <v>71.063028372116932</v>
      </c>
      <c r="L530" s="99">
        <v>67.002530015779357</v>
      </c>
      <c r="M530" s="99">
        <v>76.146921196254027</v>
      </c>
      <c r="N530" s="99">
        <v>82.050292706303708</v>
      </c>
      <c r="O530" s="99">
        <v>67.103381947803925</v>
      </c>
      <c r="P530" s="99">
        <v>62.812610838453601</v>
      </c>
      <c r="Q530" s="99">
        <v>63.320392219879004</v>
      </c>
      <c r="R530" s="99">
        <v>52.340338784332559</v>
      </c>
      <c r="S530" s="99">
        <v>50.713587120712326</v>
      </c>
      <c r="T530" s="99">
        <v>46.43677809728338</v>
      </c>
      <c r="U530" s="99">
        <v>43.338900392859976</v>
      </c>
      <c r="V530" s="99">
        <v>39.406219154718414</v>
      </c>
      <c r="W530" s="99">
        <v>39.910920613546665</v>
      </c>
      <c r="X530" s="99">
        <v>39.658305316293131</v>
      </c>
      <c r="Y530" s="99">
        <v>37.904260121933234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0.46385179222052975</v>
      </c>
      <c r="D531" s="99">
        <v>0.50406366168141559</v>
      </c>
      <c r="E531" s="99">
        <v>0.50346304552114018</v>
      </c>
      <c r="F531" s="99">
        <v>0.54467384663644303</v>
      </c>
      <c r="G531" s="99">
        <v>0.5328917426984785</v>
      </c>
      <c r="H531" s="99">
        <v>0.50370038929337291</v>
      </c>
      <c r="I531" s="99">
        <v>0.51730304534276117</v>
      </c>
      <c r="J531" s="99">
        <v>0.42797312828067774</v>
      </c>
      <c r="K531" s="99">
        <v>0.39197390196073667</v>
      </c>
      <c r="L531" s="99">
        <v>0.35505801924409053</v>
      </c>
      <c r="M531" s="99">
        <v>0.40874319124246128</v>
      </c>
      <c r="N531" s="99">
        <v>0.39701712893313396</v>
      </c>
      <c r="O531" s="99">
        <v>0.36018304463567619</v>
      </c>
      <c r="P531" s="99">
        <v>0.35013578064590539</v>
      </c>
      <c r="Q531" s="99">
        <v>0.33702989682249346</v>
      </c>
      <c r="R531" s="99">
        <v>0.28145200192318237</v>
      </c>
      <c r="S531" s="99">
        <v>0.27626128852562543</v>
      </c>
      <c r="T531" s="99">
        <v>0.25647688161310506</v>
      </c>
      <c r="U531" s="99">
        <v>0.24253785547106824</v>
      </c>
      <c r="V531" s="99">
        <v>0.22304870681017269</v>
      </c>
      <c r="W531" s="99">
        <v>0.22808633131854872</v>
      </c>
      <c r="X531" s="99">
        <v>0.22881917994763126</v>
      </c>
      <c r="Y531" s="99">
        <v>0.22088819137230875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1.6159721974197447</v>
      </c>
      <c r="D532" s="123">
        <f t="shared" si="267"/>
        <v>0.93721631129807581</v>
      </c>
      <c r="E532" s="123">
        <f t="shared" si="267"/>
        <v>2.2981208016045285</v>
      </c>
      <c r="F532" s="123">
        <f t="shared" si="267"/>
        <v>0.99882656540523507</v>
      </c>
      <c r="G532" s="123">
        <f t="shared" si="267"/>
        <v>2.2998463755229688</v>
      </c>
      <c r="H532" s="123">
        <f t="shared" si="267"/>
        <v>2.7478817429941977</v>
      </c>
      <c r="I532" s="123">
        <f t="shared" si="267"/>
        <v>1.558960508254924</v>
      </c>
      <c r="J532" s="123">
        <f t="shared" si="267"/>
        <v>0.32991026493692027</v>
      </c>
      <c r="K532" s="123">
        <f t="shared" si="267"/>
        <v>1.609194214114249</v>
      </c>
      <c r="L532" s="123">
        <f t="shared" si="267"/>
        <v>2.2454465556937668</v>
      </c>
      <c r="M532" s="123">
        <f t="shared" si="267"/>
        <v>2.1281631170006676</v>
      </c>
      <c r="N532" s="123">
        <f t="shared" si="267"/>
        <v>5.4704220504034176</v>
      </c>
      <c r="O532" s="123">
        <f t="shared" si="267"/>
        <v>1.4667659962214017</v>
      </c>
      <c r="P532" s="123">
        <f t="shared" si="267"/>
        <v>1.1094983849050744</v>
      </c>
      <c r="Q532" s="123">
        <f t="shared" si="267"/>
        <v>1.6555966810146709</v>
      </c>
      <c r="R532" s="123">
        <f t="shared" si="267"/>
        <v>2.5009932389613239</v>
      </c>
      <c r="S532" s="123">
        <f t="shared" si="267"/>
        <v>2.9423173601477317</v>
      </c>
      <c r="T532" s="123">
        <f t="shared" si="267"/>
        <v>1.7237570443288137</v>
      </c>
      <c r="U532" s="123">
        <f t="shared" si="267"/>
        <v>1.7582723319829956</v>
      </c>
      <c r="V532" s="123">
        <f t="shared" si="267"/>
        <v>1.998778107991712</v>
      </c>
      <c r="W532" s="123">
        <f t="shared" si="267"/>
        <v>1.7767815748349165</v>
      </c>
      <c r="X532" s="123">
        <f t="shared" si="267"/>
        <v>2.1181770194714824</v>
      </c>
      <c r="Y532" s="123">
        <f t="shared" si="267"/>
        <v>6.8032566862309194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1.6159721974197447</v>
      </c>
      <c r="D533" s="99">
        <f>RES_hhdet_in_fecs!D86</f>
        <v>0.93721631129807581</v>
      </c>
      <c r="E533" s="99">
        <f>RES_hhdet_in_fecs!E86</f>
        <v>2.2981208016045285</v>
      </c>
      <c r="F533" s="99">
        <f>RES_hhdet_in_fecs!F86</f>
        <v>0.99882656540523507</v>
      </c>
      <c r="G533" s="99">
        <f>RES_hhdet_in_fecs!G86</f>
        <v>2.2998463755229688</v>
      </c>
      <c r="H533" s="99">
        <f>RES_hhdet_in_fecs!H86</f>
        <v>2.7478817429941977</v>
      </c>
      <c r="I533" s="99">
        <f>RES_hhdet_in_fecs!I86</f>
        <v>1.558960508254924</v>
      </c>
      <c r="J533" s="99">
        <f>RES_hhdet_in_fecs!J86</f>
        <v>0.32991026493692027</v>
      </c>
      <c r="K533" s="99">
        <f>RES_hhdet_in_fecs!K86</f>
        <v>1.609194214114249</v>
      </c>
      <c r="L533" s="99">
        <f>RES_hhdet_in_fecs!L86</f>
        <v>2.2454465556937668</v>
      </c>
      <c r="M533" s="99">
        <f>RES_hhdet_in_fecs!M86</f>
        <v>2.1281631170006676</v>
      </c>
      <c r="N533" s="99">
        <f>RES_hhdet_in_fecs!N86</f>
        <v>5.4704220504034176</v>
      </c>
      <c r="O533" s="99">
        <f>RES_hhdet_in_fecs!O86</f>
        <v>1.4667659962214017</v>
      </c>
      <c r="P533" s="99">
        <f>RES_hhdet_in_fecs!P86</f>
        <v>1.1094983849050744</v>
      </c>
      <c r="Q533" s="99">
        <f>RES_hhdet_in_fecs!Q86</f>
        <v>1.6555966810146709</v>
      </c>
      <c r="R533" s="99">
        <f>RES_hhdet_in_fecs!R86</f>
        <v>2.5009932389613239</v>
      </c>
      <c r="S533" s="99">
        <f>RES_hhdet_in_fecs!S86</f>
        <v>2.9423173601477317</v>
      </c>
      <c r="T533" s="99">
        <f>RES_hhdet_in_fecs!T86</f>
        <v>1.7237570443288137</v>
      </c>
      <c r="U533" s="99">
        <f>RES_hhdet_in_fecs!U86</f>
        <v>1.7582723319829956</v>
      </c>
      <c r="V533" s="99">
        <f>RES_hhdet_in_fecs!V86</f>
        <v>1.998778107991712</v>
      </c>
      <c r="W533" s="99">
        <f>RES_hhdet_in_fecs!W86</f>
        <v>1.7767815748349165</v>
      </c>
      <c r="X533" s="99">
        <f>RES_hhdet_in_fecs!X86</f>
        <v>2.1181770194714824</v>
      </c>
      <c r="Y533" s="99">
        <f>RES_hhdet_in_fecs!Y86</f>
        <v>6.8032566862309194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14.763443095474061</v>
      </c>
      <c r="D534" s="123">
        <v>15.497066933987092</v>
      </c>
      <c r="E534" s="123">
        <v>14.625644251638294</v>
      </c>
      <c r="F534" s="123">
        <v>15.671289586793479</v>
      </c>
      <c r="G534" s="123">
        <v>14.430166448829851</v>
      </c>
      <c r="H534" s="123">
        <v>14.05594419297616</v>
      </c>
      <c r="I534" s="123">
        <v>12.219537406569911</v>
      </c>
      <c r="J534" s="123">
        <v>13.019374953842824</v>
      </c>
      <c r="K534" s="123">
        <v>15.316516130595474</v>
      </c>
      <c r="L534" s="123">
        <v>14.46800538458724</v>
      </c>
      <c r="M534" s="123">
        <v>14.481110590972321</v>
      </c>
      <c r="N534" s="123">
        <v>13.48427922146406</v>
      </c>
      <c r="O534" s="123">
        <v>13.751006622527859</v>
      </c>
      <c r="P534" s="123">
        <v>13.285606925937456</v>
      </c>
      <c r="Q534" s="123">
        <v>12.482264182472491</v>
      </c>
      <c r="R534" s="123">
        <v>13.545951430167927</v>
      </c>
      <c r="S534" s="123">
        <v>13.441140496367735</v>
      </c>
      <c r="T534" s="123">
        <v>12.491641174038721</v>
      </c>
      <c r="U534" s="123">
        <v>12.880723568547673</v>
      </c>
      <c r="V534" s="123">
        <v>12.684892931655375</v>
      </c>
      <c r="W534" s="123">
        <v>13.216108669014389</v>
      </c>
      <c r="X534" s="123">
        <v>12.876000646469311</v>
      </c>
      <c r="Y534" s="123">
        <v>12.437432697534142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21.266664892789663</v>
      </c>
      <c r="D535" s="99">
        <v>20.740128985692273</v>
      </c>
      <c r="E535" s="99">
        <v>18.907520727876836</v>
      </c>
      <c r="F535" s="99">
        <v>19.559311147645801</v>
      </c>
      <c r="G535" s="99">
        <v>17.564970890653676</v>
      </c>
      <c r="H535" s="99">
        <v>16.760344554590944</v>
      </c>
      <c r="I535" s="99">
        <v>18.838300314666949</v>
      </c>
      <c r="J535" s="99">
        <v>16.910081451213216</v>
      </c>
      <c r="K535" s="99">
        <v>17.077228871692927</v>
      </c>
      <c r="L535" s="99">
        <v>16.459988489826323</v>
      </c>
      <c r="M535" s="99">
        <v>13.835875643282872</v>
      </c>
      <c r="N535" s="99">
        <v>15.499318158850134</v>
      </c>
      <c r="O535" s="99">
        <v>16.916935512907934</v>
      </c>
      <c r="P535" s="99">
        <v>12.548726747143812</v>
      </c>
      <c r="Q535" s="99">
        <v>13.823980924807827</v>
      </c>
      <c r="R535" s="99">
        <v>15.67841696348559</v>
      </c>
      <c r="S535" s="99">
        <v>16.329208659243964</v>
      </c>
      <c r="T535" s="99">
        <v>13.300843691779185</v>
      </c>
      <c r="U535" s="99">
        <v>14.944009841747709</v>
      </c>
      <c r="V535" s="99">
        <v>15.035503706991381</v>
      </c>
      <c r="W535" s="99">
        <v>14.785273701497566</v>
      </c>
      <c r="X535" s="99">
        <v>14.863401724418651</v>
      </c>
      <c r="Y535" s="99">
        <v>15.100318893172213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13.257471590382302</v>
      </c>
      <c r="J536" s="99">
        <v>12.017323653225771</v>
      </c>
      <c r="K536" s="99">
        <v>12.318240242465039</v>
      </c>
      <c r="L536" s="99">
        <v>12.083004406354696</v>
      </c>
      <c r="M536" s="99">
        <v>10.235405434055787</v>
      </c>
      <c r="N536" s="99">
        <v>11.484508872830878</v>
      </c>
      <c r="O536" s="99">
        <v>12.762086670925065</v>
      </c>
      <c r="P536" s="99">
        <v>0</v>
      </c>
      <c r="Q536" s="99">
        <v>10.537236351808238</v>
      </c>
      <c r="R536" s="99">
        <v>12.249685420800999</v>
      </c>
      <c r="S536" s="99">
        <v>12.986485740666923</v>
      </c>
      <c r="T536" s="99">
        <v>10.666286821034062</v>
      </c>
      <c r="U536" s="99">
        <v>12.141337053375416</v>
      </c>
      <c r="V536" s="99">
        <v>12.34484306021047</v>
      </c>
      <c r="W536" s="99">
        <v>12.341853335147116</v>
      </c>
      <c r="X536" s="99">
        <v>12.520223163500827</v>
      </c>
      <c r="Y536" s="99">
        <v>12.766559336326257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3.9894864701546617</v>
      </c>
      <c r="J537" s="102">
        <v>3.4026631435459191</v>
      </c>
      <c r="K537" s="102">
        <v>3.4232304716906112</v>
      </c>
      <c r="L537" s="102">
        <v>3.3648368692219615</v>
      </c>
      <c r="M537" s="102">
        <v>2.6694811384008905</v>
      </c>
      <c r="N537" s="102">
        <v>2.5828347625968813</v>
      </c>
      <c r="O537" s="102">
        <v>3.1555723441651593</v>
      </c>
      <c r="P537" s="102">
        <v>0</v>
      </c>
      <c r="Q537" s="102">
        <v>2.2871967346668791</v>
      </c>
      <c r="R537" s="102">
        <v>3.0185803786778864</v>
      </c>
      <c r="S537" s="102">
        <v>3.2276786426108046</v>
      </c>
      <c r="T537" s="102">
        <v>2.3004504947629685</v>
      </c>
      <c r="U537" s="102">
        <v>2.4703961629920879</v>
      </c>
      <c r="V537" s="102">
        <v>2.3643163198669623</v>
      </c>
      <c r="W537" s="102">
        <v>2.7667990866429788</v>
      </c>
      <c r="X537" s="102">
        <v>2.8208085728948369</v>
      </c>
      <c r="Y537" s="102">
        <v>2.4852768891387029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9.2679851202276406</v>
      </c>
      <c r="J538" s="105">
        <v>8.6146605096798528</v>
      </c>
      <c r="K538" s="105">
        <v>8.8950097707744291</v>
      </c>
      <c r="L538" s="105">
        <v>8.7181675371327358</v>
      </c>
      <c r="M538" s="105">
        <v>7.5659242956548969</v>
      </c>
      <c r="N538" s="105">
        <v>8.9016741102339925</v>
      </c>
      <c r="O538" s="105">
        <v>9.6065143267599087</v>
      </c>
      <c r="P538" s="105">
        <v>0</v>
      </c>
      <c r="Q538" s="105">
        <v>8.2500396171413577</v>
      </c>
      <c r="R538" s="105">
        <v>9.2311050421231151</v>
      </c>
      <c r="S538" s="105">
        <v>9.7588070980561206</v>
      </c>
      <c r="T538" s="105">
        <v>8.36583632627109</v>
      </c>
      <c r="U538" s="105">
        <v>9.6709408903833278</v>
      </c>
      <c r="V538" s="105">
        <v>9.9805267403435085</v>
      </c>
      <c r="W538" s="105">
        <v>9.5750542485041343</v>
      </c>
      <c r="X538" s="105">
        <v>9.6994145906059881</v>
      </c>
      <c r="Y538" s="105">
        <v>10.281282447187554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20.886337231467294</v>
      </c>
      <c r="D539" s="102">
        <v>21.297814973705535</v>
      </c>
      <c r="E539" s="102">
        <v>21.159174893290505</v>
      </c>
      <c r="F539" s="102">
        <v>21.112837616995719</v>
      </c>
      <c r="G539" s="102">
        <v>20.366598350046381</v>
      </c>
      <c r="H539" s="102">
        <v>20.097848099656584</v>
      </c>
      <c r="I539" s="102">
        <v>18.8191808461414</v>
      </c>
      <c r="J539" s="102">
        <v>19.864112580615757</v>
      </c>
      <c r="K539" s="102">
        <v>20.932367864163076</v>
      </c>
      <c r="L539" s="102">
        <v>19.382870169998345</v>
      </c>
      <c r="M539" s="102">
        <v>15.772920995781691</v>
      </c>
      <c r="N539" s="102">
        <v>13.618376555503383</v>
      </c>
      <c r="O539" s="102">
        <v>19.744103940946623</v>
      </c>
      <c r="P539" s="102">
        <v>18.44586566278706</v>
      </c>
      <c r="Q539" s="102">
        <v>16.734485505145386</v>
      </c>
      <c r="R539" s="102">
        <v>15.980610313202895</v>
      </c>
      <c r="S539" s="102">
        <v>16.112372883308769</v>
      </c>
      <c r="T539" s="102">
        <v>15.565329206688782</v>
      </c>
      <c r="U539" s="102">
        <v>15.30743272320859</v>
      </c>
      <c r="V539" s="102">
        <v>15.502933450283294</v>
      </c>
      <c r="W539" s="102">
        <v>15.604955902394433</v>
      </c>
      <c r="X539" s="102">
        <v>15.959098081069786</v>
      </c>
      <c r="Y539" s="102">
        <v>15.980407905269088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13.217671204923537</v>
      </c>
      <c r="D540" s="105">
        <v>13.564568265642968</v>
      </c>
      <c r="E540" s="105">
        <v>13.454927828923623</v>
      </c>
      <c r="F540" s="105">
        <v>13.501076239649329</v>
      </c>
      <c r="G540" s="105">
        <v>13.310881597838737</v>
      </c>
      <c r="H540" s="105">
        <v>12.967615362010013</v>
      </c>
      <c r="I540" s="105">
        <v>12.189902271129142</v>
      </c>
      <c r="J540" s="105">
        <v>12.895859166980308</v>
      </c>
      <c r="K540" s="105">
        <v>13.672250422760715</v>
      </c>
      <c r="L540" s="105">
        <v>12.720461596101366</v>
      </c>
      <c r="M540" s="105">
        <v>10.238480411002236</v>
      </c>
      <c r="N540" s="105">
        <v>8.1822542507211811</v>
      </c>
      <c r="O540" s="105">
        <v>13.667561247940681</v>
      </c>
      <c r="P540" s="105">
        <v>13.17505561470646</v>
      </c>
      <c r="Q540" s="105">
        <v>12.25572644611581</v>
      </c>
      <c r="R540" s="105">
        <v>12.033512613514546</v>
      </c>
      <c r="S540" s="105">
        <v>12.339648882609307</v>
      </c>
      <c r="T540" s="105">
        <v>12.037228052773516</v>
      </c>
      <c r="U540" s="105">
        <v>11.928020060151116</v>
      </c>
      <c r="V540" s="105">
        <v>12.188406953640074</v>
      </c>
      <c r="W540" s="105">
        <v>12.461597654976398</v>
      </c>
      <c r="X540" s="105">
        <v>12.813541669090956</v>
      </c>
      <c r="Y540" s="105">
        <v>12.774134144630075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4.148521895625306</v>
      </c>
      <c r="D541" s="99">
        <v>4.3456612772463385</v>
      </c>
      <c r="E541" s="99">
        <v>4.1853955159386116</v>
      </c>
      <c r="F541" s="99">
        <v>4.2604133590896716</v>
      </c>
      <c r="G541" s="99">
        <v>4.6587193671570963</v>
      </c>
      <c r="H541" s="99">
        <v>4.123215978309088</v>
      </c>
      <c r="I541" s="99">
        <v>3.861118840465116</v>
      </c>
      <c r="J541" s="99">
        <v>4.0051354777838117</v>
      </c>
      <c r="K541" s="99">
        <v>4.2460341849286038</v>
      </c>
      <c r="L541" s="99">
        <v>3.8981695188335879</v>
      </c>
      <c r="M541" s="99">
        <v>2.6100572636616941</v>
      </c>
      <c r="N541" s="99">
        <v>0.13618376555503384</v>
      </c>
      <c r="O541" s="99">
        <v>3.6999282293568454</v>
      </c>
      <c r="P541" s="99">
        <v>3.3531029930132159</v>
      </c>
      <c r="Q541" s="99">
        <v>2.8434147756560679</v>
      </c>
      <c r="R541" s="99">
        <v>3.0438337662948061</v>
      </c>
      <c r="S541" s="99">
        <v>3.0736388952295828</v>
      </c>
      <c r="T541" s="99">
        <v>2.7396550705136118</v>
      </c>
      <c r="U541" s="99">
        <v>2.4498709003037438</v>
      </c>
      <c r="V541" s="99">
        <v>2.3650293904923756</v>
      </c>
      <c r="W541" s="99">
        <v>2.8683220123260176</v>
      </c>
      <c r="X541" s="99">
        <v>2.9848802989736112</v>
      </c>
      <c r="Y541" s="99">
        <v>2.5411751794531225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9.0691493092982327</v>
      </c>
      <c r="D542" s="99">
        <v>9.218906988396629</v>
      </c>
      <c r="E542" s="99">
        <v>9.2695323129850102</v>
      </c>
      <c r="F542" s="99">
        <v>9.2406628805596593</v>
      </c>
      <c r="G542" s="99">
        <v>8.6521622306816415</v>
      </c>
      <c r="H542" s="99">
        <v>8.8443993837009245</v>
      </c>
      <c r="I542" s="99">
        <v>8.3287834306640267</v>
      </c>
      <c r="J542" s="99">
        <v>8.8907236891964949</v>
      </c>
      <c r="K542" s="99">
        <v>9.4262162378321115</v>
      </c>
      <c r="L542" s="99">
        <v>8.8222920772677789</v>
      </c>
      <c r="M542" s="99">
        <v>7.6284231473405422</v>
      </c>
      <c r="N542" s="99">
        <v>8.0460704851661475</v>
      </c>
      <c r="O542" s="99">
        <v>9.967633018583836</v>
      </c>
      <c r="P542" s="99">
        <v>9.8219526216932476</v>
      </c>
      <c r="Q542" s="99">
        <v>9.41231167045974</v>
      </c>
      <c r="R542" s="99">
        <v>8.9896788472197411</v>
      </c>
      <c r="S542" s="99">
        <v>9.2660099873797233</v>
      </c>
      <c r="T542" s="99">
        <v>9.2975729822599043</v>
      </c>
      <c r="U542" s="99">
        <v>9.4781491598473728</v>
      </c>
      <c r="V542" s="99">
        <v>9.8233775631476998</v>
      </c>
      <c r="W542" s="99">
        <v>9.5932756426503794</v>
      </c>
      <c r="X542" s="99">
        <v>9.8286613701173469</v>
      </c>
      <c r="Y542" s="99">
        <v>10.232958965176955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18.754870753426932</v>
      </c>
      <c r="D543" s="102">
        <v>18.77327099802012</v>
      </c>
      <c r="E543" s="102">
        <v>18.503636969279746</v>
      </c>
      <c r="F543" s="102">
        <v>18.759883502047163</v>
      </c>
      <c r="G543" s="102">
        <v>17.730056669234358</v>
      </c>
      <c r="H543" s="102">
        <v>17.612826025557265</v>
      </c>
      <c r="I543" s="102">
        <v>17.248688761625807</v>
      </c>
      <c r="J543" s="102">
        <v>17.955249844207838</v>
      </c>
      <c r="K543" s="102">
        <v>19.102779744522529</v>
      </c>
      <c r="L543" s="102">
        <v>18.285255415076939</v>
      </c>
      <c r="M543" s="102">
        <v>17.773911370205081</v>
      </c>
      <c r="N543" s="102">
        <v>16.731681996183159</v>
      </c>
      <c r="O543" s="102">
        <v>16.784375718086093</v>
      </c>
      <c r="P543" s="102">
        <v>16.480790353469359</v>
      </c>
      <c r="Q543" s="102">
        <v>16.091152758160217</v>
      </c>
      <c r="R543" s="102">
        <v>16.360995792931675</v>
      </c>
      <c r="S543" s="102">
        <v>16.008064431609036</v>
      </c>
      <c r="T543" s="102">
        <v>15.104364074871235</v>
      </c>
      <c r="U543" s="102">
        <v>14.944774135620575</v>
      </c>
      <c r="V543" s="102">
        <v>14.791956208705439</v>
      </c>
      <c r="W543" s="102">
        <v>15.472505437894089</v>
      </c>
      <c r="X543" s="102">
        <v>0</v>
      </c>
      <c r="Y543" s="102">
        <v>0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12.851642721425593</v>
      </c>
      <c r="D544" s="105">
        <v>12.917499589493509</v>
      </c>
      <c r="E544" s="105">
        <v>12.708899489869369</v>
      </c>
      <c r="F544" s="105">
        <v>12.935213135407954</v>
      </c>
      <c r="G544" s="105">
        <v>12.433741006609985</v>
      </c>
      <c r="H544" s="105">
        <v>12.22684262413209</v>
      </c>
      <c r="I544" s="105">
        <v>12.028397541807394</v>
      </c>
      <c r="J544" s="105">
        <v>12.538693982368978</v>
      </c>
      <c r="K544" s="105">
        <v>13.389148498808979</v>
      </c>
      <c r="L544" s="105">
        <v>12.866999834446295</v>
      </c>
      <c r="M544" s="105">
        <v>12.552018254501277</v>
      </c>
      <c r="N544" s="105">
        <v>11.734401699714354</v>
      </c>
      <c r="O544" s="105">
        <v>12.063882432730102</v>
      </c>
      <c r="P544" s="105">
        <v>12.104823395913369</v>
      </c>
      <c r="Q544" s="105">
        <v>12.088106812175543</v>
      </c>
      <c r="R544" s="105">
        <v>12.582485077705295</v>
      </c>
      <c r="S544" s="105">
        <v>12.474276659054334</v>
      </c>
      <c r="T544" s="105">
        <v>11.868228922706001</v>
      </c>
      <c r="U544" s="105">
        <v>11.790020677636027</v>
      </c>
      <c r="V544" s="105">
        <v>11.75504884758379</v>
      </c>
      <c r="W544" s="105">
        <v>12.559868821699588</v>
      </c>
      <c r="X544" s="105">
        <v>12.821259182963745</v>
      </c>
      <c r="Y544" s="105">
        <v>12.38386921816543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3.7307082532635749</v>
      </c>
      <c r="D545" s="99">
        <v>3.8244615919673959</v>
      </c>
      <c r="E545" s="99">
        <v>3.6405358491516115</v>
      </c>
      <c r="F545" s="99">
        <v>3.769060023758855</v>
      </c>
      <c r="G545" s="99">
        <v>4.0300899138625175</v>
      </c>
      <c r="H545" s="99">
        <v>3.6028280327555788</v>
      </c>
      <c r="I545" s="99">
        <v>3.5717145818739042</v>
      </c>
      <c r="J545" s="99">
        <v>3.6539420936745031</v>
      </c>
      <c r="K545" s="99">
        <v>3.9190091022313309</v>
      </c>
      <c r="L545" s="99">
        <v>3.7762483225658579</v>
      </c>
      <c r="M545" s="99">
        <v>3.5874133246114646</v>
      </c>
      <c r="N545" s="99">
        <v>2.8134826667762356</v>
      </c>
      <c r="O545" s="99">
        <v>3.080218510392617</v>
      </c>
      <c r="P545" s="99">
        <v>2.972820739231461</v>
      </c>
      <c r="Q545" s="99">
        <v>2.7911704345271633</v>
      </c>
      <c r="R545" s="99">
        <v>3.1937095557109418</v>
      </c>
      <c r="S545" s="99">
        <v>3.1387998424314838</v>
      </c>
      <c r="T545" s="99">
        <v>2.7264992649968924</v>
      </c>
      <c r="U545" s="99">
        <v>2.4464305555948189</v>
      </c>
      <c r="V545" s="99">
        <v>2.2726391150230771</v>
      </c>
      <c r="W545" s="99">
        <v>2.9078225596093406</v>
      </c>
      <c r="X545" s="99">
        <v>2.9721734386355734</v>
      </c>
      <c r="Y545" s="99">
        <v>2.3464287595547613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9.1209344681620177</v>
      </c>
      <c r="D546" s="99">
        <v>9.093037997526114</v>
      </c>
      <c r="E546" s="99">
        <v>9.0683636407177559</v>
      </c>
      <c r="F546" s="99">
        <v>9.1661531116490984</v>
      </c>
      <c r="G546" s="99">
        <v>8.4036510927474666</v>
      </c>
      <c r="H546" s="99">
        <v>8.6240145913765112</v>
      </c>
      <c r="I546" s="99">
        <v>8.4566829599334863</v>
      </c>
      <c r="J546" s="99">
        <v>8.8847518886944741</v>
      </c>
      <c r="K546" s="99">
        <v>9.4701393965776468</v>
      </c>
      <c r="L546" s="99">
        <v>9.0907515118804341</v>
      </c>
      <c r="M546" s="99">
        <v>8.9646049298898127</v>
      </c>
      <c r="N546" s="99">
        <v>8.9209190329381194</v>
      </c>
      <c r="O546" s="99">
        <v>8.9836639223374863</v>
      </c>
      <c r="P546" s="99">
        <v>9.132002656681907</v>
      </c>
      <c r="Q546" s="99">
        <v>9.2969363776483789</v>
      </c>
      <c r="R546" s="99">
        <v>9.3887755219943543</v>
      </c>
      <c r="S546" s="99">
        <v>9.335476816622851</v>
      </c>
      <c r="T546" s="99">
        <v>9.1417296577091083</v>
      </c>
      <c r="U546" s="99">
        <v>9.3435901220412045</v>
      </c>
      <c r="V546" s="99">
        <v>9.4824097325607131</v>
      </c>
      <c r="W546" s="99">
        <v>9.6520462620902485</v>
      </c>
      <c r="X546" s="99">
        <v>9.8490857443281712</v>
      </c>
      <c r="Y546" s="99">
        <v>10.037440458610668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7.0361425166278302</v>
      </c>
      <c r="D547" s="123">
        <v>7.7489956434185077</v>
      </c>
      <c r="E547" s="123">
        <v>7.4541531552022748</v>
      </c>
      <c r="F547" s="123">
        <v>7.8968320039252404</v>
      </c>
      <c r="G547" s="123">
        <v>7.6281787011902606</v>
      </c>
      <c r="H547" s="123">
        <v>7.6224259979677518</v>
      </c>
      <c r="I547" s="123">
        <v>7.2734816550443204</v>
      </c>
      <c r="J547" s="123">
        <v>7.1323563823980392</v>
      </c>
      <c r="K547" s="123">
        <v>7.3208513319152999</v>
      </c>
      <c r="L547" s="123">
        <v>6.9808935030732213</v>
      </c>
      <c r="M547" s="123">
        <v>6.4525006150132356</v>
      </c>
      <c r="N547" s="123">
        <v>6.477113529775183</v>
      </c>
      <c r="O547" s="123">
        <v>7.5435402990616911</v>
      </c>
      <c r="P547" s="123">
        <v>7.4281121510084649</v>
      </c>
      <c r="Q547" s="123">
        <v>7.0214340429524205</v>
      </c>
      <c r="R547" s="123">
        <v>7.1197314278104518</v>
      </c>
      <c r="S547" s="123">
        <v>7.1177146093987975</v>
      </c>
      <c r="T547" s="123">
        <v>7.4870098156855285</v>
      </c>
      <c r="U547" s="123">
        <v>8.0568045695563999</v>
      </c>
      <c r="V547" s="123">
        <v>8.8864352534561863</v>
      </c>
      <c r="W547" s="123">
        <v>7.8683823516396103</v>
      </c>
      <c r="X547" s="123">
        <v>7.4305904066989052</v>
      </c>
      <c r="Y547" s="123">
        <v>6.2109420009877203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9.2159880054540828</v>
      </c>
      <c r="D548" s="99">
        <v>9.9966662898280703</v>
      </c>
      <c r="E548" s="99">
        <v>9.2723644441810649</v>
      </c>
      <c r="F548" s="99">
        <v>10.017776183182665</v>
      </c>
      <c r="G548" s="99">
        <v>9.3694163827200931</v>
      </c>
      <c r="H548" s="99">
        <v>9.1929468352631378</v>
      </c>
      <c r="I548" s="99">
        <v>10.367128175606844</v>
      </c>
      <c r="J548" s="99">
        <v>8.7947558621863795</v>
      </c>
      <c r="K548" s="99">
        <v>8.684339855377095</v>
      </c>
      <c r="L548" s="99">
        <v>8.703015401125608</v>
      </c>
      <c r="M548" s="99">
        <v>7.2031371174641521</v>
      </c>
      <c r="N548" s="99">
        <v>8.5613512458446319</v>
      </c>
      <c r="O548" s="99">
        <v>9.4041275695476063</v>
      </c>
      <c r="P548" s="99">
        <v>9.2379498851180237</v>
      </c>
      <c r="Q548" s="99">
        <v>9.0793098226112825</v>
      </c>
      <c r="R548" s="99">
        <v>9.2396716233013318</v>
      </c>
      <c r="S548" s="99">
        <v>9.1929587428505126</v>
      </c>
      <c r="T548" s="99">
        <v>8.8935773604582185</v>
      </c>
      <c r="U548" s="99">
        <v>9.8254258908167174</v>
      </c>
      <c r="V548" s="99">
        <v>11.880131590794344</v>
      </c>
      <c r="W548" s="99">
        <v>13.159215680630325</v>
      </c>
      <c r="X548" s="99">
        <v>8.1078794451747118</v>
      </c>
      <c r="Y548" s="99">
        <v>7.6719515480803882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9.1719365029380349</v>
      </c>
      <c r="D549" s="99">
        <v>9.5100345621482045</v>
      </c>
      <c r="E549" s="99">
        <v>9.1140245370965172</v>
      </c>
      <c r="F549" s="99">
        <v>10.240231405374002</v>
      </c>
      <c r="G549" s="99">
        <v>9.3450941128676082</v>
      </c>
      <c r="H549" s="99">
        <v>9.045773097844739</v>
      </c>
      <c r="I549" s="99">
        <v>9.2435339142708397</v>
      </c>
      <c r="J549" s="99">
        <v>9.1455993985272599</v>
      </c>
      <c r="K549" s="99">
        <v>8.0321910671871386</v>
      </c>
      <c r="L549" s="99">
        <v>9.8374904639118199</v>
      </c>
      <c r="M549" s="99">
        <v>9.1035830971981948</v>
      </c>
      <c r="N549" s="99">
        <v>2.8377546928532396</v>
      </c>
      <c r="O549" s="99">
        <v>10.272008413928145</v>
      </c>
      <c r="P549" s="99">
        <v>9.942579431527772</v>
      </c>
      <c r="Q549" s="99">
        <v>8.6592763532208767</v>
      </c>
      <c r="R549" s="99">
        <v>8.0592592213144467</v>
      </c>
      <c r="S549" s="99">
        <v>7.9000418757302988</v>
      </c>
      <c r="T549" s="99">
        <v>9.38208799171165</v>
      </c>
      <c r="U549" s="99">
        <v>9.5789559556813408</v>
      </c>
      <c r="V549" s="99">
        <v>10.888464998062453</v>
      </c>
      <c r="W549" s="99">
        <v>10.364877327167374</v>
      </c>
      <c r="X549" s="99">
        <v>9.580550529997204</v>
      </c>
      <c r="Y549" s="99">
        <v>8.5264487796381943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6.9154252311611364</v>
      </c>
      <c r="D550" s="110">
        <v>7.6518506934305268</v>
      </c>
      <c r="E550" s="110">
        <v>7.3502567686128497</v>
      </c>
      <c r="F550" s="110">
        <v>7.7428914297179965</v>
      </c>
      <c r="G550" s="110">
        <v>7.4502442003195819</v>
      </c>
      <c r="H550" s="110">
        <v>7.4199283080383918</v>
      </c>
      <c r="I550" s="110">
        <v>6.9388533068523346</v>
      </c>
      <c r="J550" s="110">
        <v>6.7894904178062427</v>
      </c>
      <c r="K550" s="110">
        <v>7.1486697702730408</v>
      </c>
      <c r="L550" s="110">
        <v>6.6500485476095044</v>
      </c>
      <c r="M550" s="110">
        <v>6.2200902201823611</v>
      </c>
      <c r="N550" s="110">
        <v>6.287617200037027</v>
      </c>
      <c r="O550" s="110">
        <v>6.5224438313116186</v>
      </c>
      <c r="P550" s="110">
        <v>6.5742870427592797</v>
      </c>
      <c r="Q550" s="110">
        <v>6.5171968784406005</v>
      </c>
      <c r="R550" s="110">
        <v>6.7830095845620759</v>
      </c>
      <c r="S550" s="110">
        <v>6.6151978088663954</v>
      </c>
      <c r="T550" s="110">
        <v>6.4500004858235833</v>
      </c>
      <c r="U550" s="110">
        <v>6.5025409472070104</v>
      </c>
      <c r="V550" s="110">
        <v>7.279247162568856</v>
      </c>
      <c r="W550" s="110">
        <v>6.904834509546359</v>
      </c>
      <c r="X550" s="110">
        <v>7.0130081436954983</v>
      </c>
      <c r="Y550" s="110">
        <v>5.7205100655057297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70.577824767305373</v>
      </c>
      <c r="D552" s="118">
        <f t="shared" si="268"/>
        <v>72.558795535581751</v>
      </c>
      <c r="E552" s="118">
        <f t="shared" si="268"/>
        <v>78.699364019494396</v>
      </c>
      <c r="F552" s="118">
        <f t="shared" si="268"/>
        <v>77.113743201737833</v>
      </c>
      <c r="G552" s="118">
        <f t="shared" si="268"/>
        <v>79.288913678238472</v>
      </c>
      <c r="H552" s="118">
        <f t="shared" si="268"/>
        <v>78.914372748898032</v>
      </c>
      <c r="I552" s="118">
        <f t="shared" si="268"/>
        <v>80.683021798229149</v>
      </c>
      <c r="J552" s="118">
        <f t="shared" si="268"/>
        <v>67.088522634318394</v>
      </c>
      <c r="K552" s="118">
        <f t="shared" si="268"/>
        <v>65.616550301482903</v>
      </c>
      <c r="L552" s="118">
        <f t="shared" si="268"/>
        <v>65.207417652764562</v>
      </c>
      <c r="M552" s="118">
        <f t="shared" si="268"/>
        <v>70.955837476887666</v>
      </c>
      <c r="N552" s="118">
        <f t="shared" si="268"/>
        <v>86.18521592796904</v>
      </c>
      <c r="O552" s="118">
        <f t="shared" si="268"/>
        <v>64.915110469877433</v>
      </c>
      <c r="P552" s="118">
        <f t="shared" si="268"/>
        <v>61.588675906823653</v>
      </c>
      <c r="Q552" s="118">
        <f t="shared" si="268"/>
        <v>64.525065724084314</v>
      </c>
      <c r="R552" s="118">
        <f t="shared" ref="R552:V552" si="269">R553+R556+R558+R571</f>
        <v>61.692004285707782</v>
      </c>
      <c r="S552" s="118">
        <f t="shared" si="269"/>
        <v>62.78266505068796</v>
      </c>
      <c r="T552" s="118">
        <f t="shared" si="269"/>
        <v>55.472414045058876</v>
      </c>
      <c r="U552" s="118">
        <f t="shared" si="269"/>
        <v>54.238475126515013</v>
      </c>
      <c r="V552" s="118">
        <f t="shared" si="269"/>
        <v>53.664245655054202</v>
      </c>
      <c r="W552" s="118">
        <f t="shared" ref="W552:Y552" si="270">W553+W556+W558+W571</f>
        <v>53.897139263558792</v>
      </c>
      <c r="X552" s="118">
        <f t="shared" si="270"/>
        <v>55.614245332875335</v>
      </c>
      <c r="Y552" s="118">
        <f t="shared" si="270"/>
        <v>71.741878757369079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50.431458235398615</v>
      </c>
      <c r="D553" s="123">
        <f t="shared" si="271"/>
        <v>53.236413531677684</v>
      </c>
      <c r="E553" s="123">
        <f t="shared" si="271"/>
        <v>56.393970595783465</v>
      </c>
      <c r="F553" s="123">
        <f t="shared" si="271"/>
        <v>57.31663025560583</v>
      </c>
      <c r="G553" s="123">
        <f t="shared" si="271"/>
        <v>56.875909025370625</v>
      </c>
      <c r="H553" s="123">
        <f t="shared" si="271"/>
        <v>55.155122248191056</v>
      </c>
      <c r="I553" s="123">
        <f t="shared" si="271"/>
        <v>60.388169781517611</v>
      </c>
      <c r="J553" s="123">
        <f t="shared" si="271"/>
        <v>49.835540829364362</v>
      </c>
      <c r="K553" s="123">
        <f t="shared" si="271"/>
        <v>43.559032003633668</v>
      </c>
      <c r="L553" s="123">
        <f t="shared" si="271"/>
        <v>41.773729884593287</v>
      </c>
      <c r="M553" s="123">
        <f t="shared" si="271"/>
        <v>48.229880115229577</v>
      </c>
      <c r="N553" s="123">
        <f t="shared" si="271"/>
        <v>52.625871182060898</v>
      </c>
      <c r="O553" s="123">
        <f t="shared" si="271"/>
        <v>43.542502696431299</v>
      </c>
      <c r="P553" s="123">
        <f t="shared" si="271"/>
        <v>41.148985181149101</v>
      </c>
      <c r="Q553" s="123">
        <f t="shared" si="271"/>
        <v>41.920038341340209</v>
      </c>
      <c r="R553" s="123">
        <f t="shared" ref="R553:V553" si="272">SUM(R554:R555)</f>
        <v>35.216302757958978</v>
      </c>
      <c r="S553" s="123">
        <f t="shared" si="272"/>
        <v>34.738772229324269</v>
      </c>
      <c r="T553" s="123">
        <f t="shared" si="272"/>
        <v>32.379261591572757</v>
      </c>
      <c r="U553" s="123">
        <f t="shared" si="272"/>
        <v>30.710824530061998</v>
      </c>
      <c r="V553" s="123">
        <f t="shared" si="272"/>
        <v>28.299123697342566</v>
      </c>
      <c r="W553" s="123">
        <f t="shared" ref="W553:Y553" si="273">SUM(W554:W555)</f>
        <v>28.966868525018953</v>
      </c>
      <c r="X553" s="123">
        <f t="shared" si="273"/>
        <v>29.060314176978142</v>
      </c>
      <c r="Y553" s="123">
        <f t="shared" si="273"/>
        <v>28.024547576604817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49.967606443178084</v>
      </c>
      <c r="D554" s="99">
        <v>52.73234986999627</v>
      </c>
      <c r="E554" s="99">
        <v>55.890507550262328</v>
      </c>
      <c r="F554" s="99">
        <v>56.771956408969388</v>
      </c>
      <c r="G554" s="99">
        <v>56.343017282672143</v>
      </c>
      <c r="H554" s="99">
        <v>54.651421858897685</v>
      </c>
      <c r="I554" s="99">
        <v>59.870866736174847</v>
      </c>
      <c r="J554" s="99">
        <v>49.407567701083686</v>
      </c>
      <c r="K554" s="99">
        <v>43.167058101672929</v>
      </c>
      <c r="L554" s="99">
        <v>41.418671865349197</v>
      </c>
      <c r="M554" s="99">
        <v>47.821136923987119</v>
      </c>
      <c r="N554" s="99">
        <v>52.228854053127762</v>
      </c>
      <c r="O554" s="99">
        <v>43.182319651795623</v>
      </c>
      <c r="P554" s="99">
        <v>40.798849400503194</v>
      </c>
      <c r="Q554" s="99">
        <v>41.583008444517716</v>
      </c>
      <c r="R554" s="99">
        <v>34.934850756035793</v>
      </c>
      <c r="S554" s="99">
        <v>34.462510940798644</v>
      </c>
      <c r="T554" s="99">
        <v>32.122784709959653</v>
      </c>
      <c r="U554" s="99">
        <v>30.468286674590932</v>
      </c>
      <c r="V554" s="99">
        <v>28.076074990532394</v>
      </c>
      <c r="W554" s="99">
        <v>28.738782193700406</v>
      </c>
      <c r="X554" s="99">
        <v>28.831494997030511</v>
      </c>
      <c r="Y554" s="99">
        <v>27.803659385232507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0.46385179222052975</v>
      </c>
      <c r="D555" s="99">
        <v>0.50406366168141559</v>
      </c>
      <c r="E555" s="99">
        <v>0.50346304552114018</v>
      </c>
      <c r="F555" s="99">
        <v>0.54467384663644303</v>
      </c>
      <c r="G555" s="99">
        <v>0.5328917426984785</v>
      </c>
      <c r="H555" s="99">
        <v>0.50370038929337291</v>
      </c>
      <c r="I555" s="99">
        <v>0.51730304534276117</v>
      </c>
      <c r="J555" s="99">
        <v>0.42797312828067774</v>
      </c>
      <c r="K555" s="99">
        <v>0.39197390196073667</v>
      </c>
      <c r="L555" s="99">
        <v>0.35505801924409053</v>
      </c>
      <c r="M555" s="99">
        <v>0.40874319124246128</v>
      </c>
      <c r="N555" s="99">
        <v>0.39701712893313396</v>
      </c>
      <c r="O555" s="99">
        <v>0.36018304463567619</v>
      </c>
      <c r="P555" s="99">
        <v>0.35013578064590539</v>
      </c>
      <c r="Q555" s="99">
        <v>0.33702989682249346</v>
      </c>
      <c r="R555" s="99">
        <v>0.28145200192318237</v>
      </c>
      <c r="S555" s="99">
        <v>0.27626128852562543</v>
      </c>
      <c r="T555" s="99">
        <v>0.25647688161310506</v>
      </c>
      <c r="U555" s="99">
        <v>0.24253785547106824</v>
      </c>
      <c r="V555" s="99">
        <v>0.22304870681017269</v>
      </c>
      <c r="W555" s="99">
        <v>0.22808633131854872</v>
      </c>
      <c r="X555" s="99">
        <v>0.22881917994763126</v>
      </c>
      <c r="Y555" s="99">
        <v>0.22088819137230875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3.5671993467460692</v>
      </c>
      <c r="D556" s="123">
        <f t="shared" si="274"/>
        <v>2.1532818329508361</v>
      </c>
      <c r="E556" s="123">
        <f t="shared" si="274"/>
        <v>5.490084944594475</v>
      </c>
      <c r="F556" s="123">
        <f t="shared" si="274"/>
        <v>2.4781842695493959</v>
      </c>
      <c r="G556" s="123">
        <f t="shared" si="274"/>
        <v>5.9209869039963339</v>
      </c>
      <c r="H556" s="123">
        <f t="shared" si="274"/>
        <v>7.3344169970130961</v>
      </c>
      <c r="I556" s="123">
        <f t="shared" si="274"/>
        <v>4.3105497274109021</v>
      </c>
      <c r="J556" s="123">
        <f t="shared" si="274"/>
        <v>0.94443795607010805</v>
      </c>
      <c r="K556" s="123">
        <f t="shared" si="274"/>
        <v>4.767403357227229</v>
      </c>
      <c r="L556" s="123">
        <f t="shared" si="274"/>
        <v>6.8817135575332697</v>
      </c>
      <c r="M556" s="123">
        <f t="shared" si="274"/>
        <v>6.7713578411695075</v>
      </c>
      <c r="N556" s="123">
        <f t="shared" si="274"/>
        <v>18.148074594012691</v>
      </c>
      <c r="O556" s="123">
        <f t="shared" si="274"/>
        <v>5.0920487742521283</v>
      </c>
      <c r="P556" s="123">
        <f t="shared" si="274"/>
        <v>4.0265497797727354</v>
      </c>
      <c r="Q556" s="123">
        <f t="shared" si="274"/>
        <v>6.2086142606814745</v>
      </c>
      <c r="R556" s="123">
        <f t="shared" si="274"/>
        <v>9.4444407128083316</v>
      </c>
      <c r="S556" s="123">
        <f t="shared" si="274"/>
        <v>11.119567628833011</v>
      </c>
      <c r="T556" s="123">
        <f t="shared" si="274"/>
        <v>6.5199757716026969</v>
      </c>
      <c r="U556" s="123">
        <f t="shared" si="274"/>
        <v>6.6568461756111361</v>
      </c>
      <c r="V556" s="123">
        <f t="shared" si="274"/>
        <v>7.5879315467577779</v>
      </c>
      <c r="W556" s="123">
        <f t="shared" si="274"/>
        <v>6.8050594815925756</v>
      </c>
      <c r="X556" s="123">
        <f t="shared" si="274"/>
        <v>8.2007723602065514</v>
      </c>
      <c r="Y556" s="123">
        <f t="shared" si="274"/>
        <v>26.658818613613086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3.5671993467460692</v>
      </c>
      <c r="D557" s="99">
        <f>RES_hhdet_in_tess!D86</f>
        <v>2.1532818329508361</v>
      </c>
      <c r="E557" s="99">
        <f>RES_hhdet_in_tess!E86</f>
        <v>5.490084944594475</v>
      </c>
      <c r="F557" s="99">
        <f>RES_hhdet_in_tess!F86</f>
        <v>2.4781842695493959</v>
      </c>
      <c r="G557" s="99">
        <f>RES_hhdet_in_tess!G86</f>
        <v>5.9209869039963339</v>
      </c>
      <c r="H557" s="99">
        <f>RES_hhdet_in_tess!H86</f>
        <v>7.3344169970130961</v>
      </c>
      <c r="I557" s="99">
        <f>RES_hhdet_in_tess!I86</f>
        <v>4.3105497274109021</v>
      </c>
      <c r="J557" s="99">
        <f>RES_hhdet_in_tess!J86</f>
        <v>0.94443795607010805</v>
      </c>
      <c r="K557" s="99">
        <f>RES_hhdet_in_tess!K86</f>
        <v>4.767403357227229</v>
      </c>
      <c r="L557" s="99">
        <f>RES_hhdet_in_tess!L86</f>
        <v>6.8817135575332697</v>
      </c>
      <c r="M557" s="99">
        <f>RES_hhdet_in_tess!M86</f>
        <v>6.7713578411695075</v>
      </c>
      <c r="N557" s="99">
        <f>RES_hhdet_in_tess!N86</f>
        <v>18.148074594012691</v>
      </c>
      <c r="O557" s="99">
        <f>RES_hhdet_in_tess!O86</f>
        <v>5.0920487742521283</v>
      </c>
      <c r="P557" s="99">
        <f>RES_hhdet_in_tess!P86</f>
        <v>4.0265497797727354</v>
      </c>
      <c r="Q557" s="99">
        <f>RES_hhdet_in_tess!Q86</f>
        <v>6.2086142606814745</v>
      </c>
      <c r="R557" s="99">
        <f>RES_hhdet_in_tess!R86</f>
        <v>9.4444407128083316</v>
      </c>
      <c r="S557" s="99">
        <f>RES_hhdet_in_tess!S86</f>
        <v>11.119567628833011</v>
      </c>
      <c r="T557" s="99">
        <f>RES_hhdet_in_tess!T86</f>
        <v>6.5199757716026969</v>
      </c>
      <c r="U557" s="99">
        <f>RES_hhdet_in_tess!U86</f>
        <v>6.6568461756111361</v>
      </c>
      <c r="V557" s="99">
        <f>RES_hhdet_in_tess!V86</f>
        <v>7.5879315467577779</v>
      </c>
      <c r="W557" s="99">
        <f>RES_hhdet_in_tess!W86</f>
        <v>6.8050594815925756</v>
      </c>
      <c r="X557" s="99">
        <f>RES_hhdet_in_tess!X86</f>
        <v>8.2007723602065514</v>
      </c>
      <c r="Y557" s="99">
        <f>RES_hhdet_in_tess!Y86</f>
        <v>26.658818613613086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11.383548321446662</v>
      </c>
      <c r="D558" s="123">
        <v>11.422727589883202</v>
      </c>
      <c r="E558" s="123">
        <v>11.292123726092857</v>
      </c>
      <c r="F558" s="123">
        <v>11.47538536031198</v>
      </c>
      <c r="G558" s="123">
        <v>10.879741854408261</v>
      </c>
      <c r="H558" s="123">
        <v>10.843073936899525</v>
      </c>
      <c r="I558" s="123">
        <v>10.663272954087004</v>
      </c>
      <c r="J558" s="123">
        <v>11.148105240256831</v>
      </c>
      <c r="K558" s="123">
        <v>11.905193373583637</v>
      </c>
      <c r="L558" s="123">
        <v>11.450054090798064</v>
      </c>
      <c r="M558" s="123">
        <v>11.220815911777207</v>
      </c>
      <c r="N558" s="123">
        <v>10.723020523334291</v>
      </c>
      <c r="O558" s="123">
        <v>11.027805142484629</v>
      </c>
      <c r="P558" s="123">
        <v>11.139167111641074</v>
      </c>
      <c r="Q558" s="123">
        <v>11.220600108391608</v>
      </c>
      <c r="R558" s="123">
        <v>11.63392007757102</v>
      </c>
      <c r="S558" s="123">
        <v>11.596847818746767</v>
      </c>
      <c r="T558" s="123">
        <v>11.114558718948437</v>
      </c>
      <c r="U558" s="123">
        <v>11.175105057443384</v>
      </c>
      <c r="V558" s="123">
        <v>11.228253168010752</v>
      </c>
      <c r="W558" s="123">
        <v>11.888988482459803</v>
      </c>
      <c r="X558" s="123">
        <v>12.165629278597306</v>
      </c>
      <c r="Y558" s="123">
        <v>11.902733089612351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11.512067750269992</v>
      </c>
      <c r="D559" s="99">
        <v>11.506184180256586</v>
      </c>
      <c r="E559" s="99">
        <v>10.746390268872945</v>
      </c>
      <c r="F559" s="99">
        <v>11.384846162280239</v>
      </c>
      <c r="G559" s="99">
        <v>10.466458613973838</v>
      </c>
      <c r="H559" s="99">
        <v>10.219783681580598</v>
      </c>
      <c r="I559" s="99">
        <v>11.749689301630093</v>
      </c>
      <c r="J559" s="99">
        <v>10.783303607238755</v>
      </c>
      <c r="K559" s="99">
        <v>11.127796139251785</v>
      </c>
      <c r="L559" s="99">
        <v>10.953348257642142</v>
      </c>
      <c r="M559" s="99">
        <v>9.3829836105544864</v>
      </c>
      <c r="N559" s="99">
        <v>10.681854721970405</v>
      </c>
      <c r="O559" s="99">
        <v>11.811123592358275</v>
      </c>
      <c r="P559" s="99">
        <v>8.8587311497943038</v>
      </c>
      <c r="Q559" s="99">
        <v>9.8870435324459578</v>
      </c>
      <c r="R559" s="99">
        <v>11.430887584613103</v>
      </c>
      <c r="S559" s="99">
        <v>12.160363755741971</v>
      </c>
      <c r="T559" s="99">
        <v>10.114646673469544</v>
      </c>
      <c r="U559" s="99">
        <v>11.581635044015361</v>
      </c>
      <c r="V559" s="99">
        <v>11.836053349516428</v>
      </c>
      <c r="W559" s="99">
        <v>11.78403580776169</v>
      </c>
      <c r="X559" s="99">
        <v>11.960223521207599</v>
      </c>
      <c r="Y559" s="99">
        <v>12.259933777630515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11.756278953237542</v>
      </c>
      <c r="J560" s="99">
        <v>10.784487417721424</v>
      </c>
      <c r="K560" s="99">
        <v>11.125641632234723</v>
      </c>
      <c r="L560" s="99">
        <v>10.957308231643106</v>
      </c>
      <c r="M560" s="99">
        <v>9.3762685352303805</v>
      </c>
      <c r="N560" s="99">
        <v>10.681717943269396</v>
      </c>
      <c r="O560" s="99">
        <v>11.809682562113412</v>
      </c>
      <c r="P560" s="99">
        <v>0</v>
      </c>
      <c r="Q560" s="99">
        <v>9.8858646234055367</v>
      </c>
      <c r="R560" s="99">
        <v>11.431904590581778</v>
      </c>
      <c r="S560" s="99">
        <v>12.162459791817712</v>
      </c>
      <c r="T560" s="99">
        <v>10.115217379347969</v>
      </c>
      <c r="U560" s="99">
        <v>11.585502448953886</v>
      </c>
      <c r="V560" s="99">
        <v>11.841733031960151</v>
      </c>
      <c r="W560" s="99">
        <v>11.780225432219238</v>
      </c>
      <c r="X560" s="99">
        <v>11.969251715907829</v>
      </c>
      <c r="Y560" s="99">
        <v>12.299076263031612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2.4882938330099007</v>
      </c>
      <c r="J561" s="102">
        <v>2.1698269080415695</v>
      </c>
      <c r="K561" s="102">
        <v>2.2306318614602931</v>
      </c>
      <c r="L561" s="102">
        <v>2.2391406945103709</v>
      </c>
      <c r="M561" s="102">
        <v>1.8103442395754836</v>
      </c>
      <c r="N561" s="102">
        <v>1.7800438330354023</v>
      </c>
      <c r="O561" s="102">
        <v>2.2031682353535054</v>
      </c>
      <c r="P561" s="102">
        <v>0</v>
      </c>
      <c r="Q561" s="102">
        <v>1.635825006264181</v>
      </c>
      <c r="R561" s="102">
        <v>2.2007995484586655</v>
      </c>
      <c r="S561" s="102">
        <v>2.4036526937615914</v>
      </c>
      <c r="T561" s="102">
        <v>1.7493810530768779</v>
      </c>
      <c r="U561" s="102">
        <v>1.9145615585705573</v>
      </c>
      <c r="V561" s="102">
        <v>1.8612062916166427</v>
      </c>
      <c r="W561" s="102">
        <v>2.2051711837151053</v>
      </c>
      <c r="X561" s="102">
        <v>2.2698371253018421</v>
      </c>
      <c r="Y561" s="102">
        <v>2.0177938158440574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9.2679851202276406</v>
      </c>
      <c r="J562" s="105">
        <v>8.6146605096798528</v>
      </c>
      <c r="K562" s="105">
        <v>8.8950097707744291</v>
      </c>
      <c r="L562" s="105">
        <v>8.7181675371327358</v>
      </c>
      <c r="M562" s="105">
        <v>7.5659242956548969</v>
      </c>
      <c r="N562" s="105">
        <v>8.9016741102339925</v>
      </c>
      <c r="O562" s="105">
        <v>9.6065143267599087</v>
      </c>
      <c r="P562" s="105">
        <v>0</v>
      </c>
      <c r="Q562" s="105">
        <v>8.2500396171413577</v>
      </c>
      <c r="R562" s="105">
        <v>9.2311050421231151</v>
      </c>
      <c r="S562" s="105">
        <v>9.7588070980561206</v>
      </c>
      <c r="T562" s="105">
        <v>8.36583632627109</v>
      </c>
      <c r="U562" s="105">
        <v>9.6709408903833278</v>
      </c>
      <c r="V562" s="105">
        <v>9.9805267403435085</v>
      </c>
      <c r="W562" s="105">
        <v>9.5750542485041343</v>
      </c>
      <c r="X562" s="105">
        <v>9.6994145906059881</v>
      </c>
      <c r="Y562" s="105">
        <v>10.281282447187554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11.316791403064588</v>
      </c>
      <c r="D563" s="102">
        <v>11.581978637760258</v>
      </c>
      <c r="E563" s="102">
        <v>11.554379976664073</v>
      </c>
      <c r="F563" s="102">
        <v>11.577560886722139</v>
      </c>
      <c r="G563" s="102">
        <v>11.220289876353426</v>
      </c>
      <c r="H563" s="102">
        <v>11.128057141725892</v>
      </c>
      <c r="I563" s="102">
        <v>10.477623677270101</v>
      </c>
      <c r="J563" s="102">
        <v>11.130057174598162</v>
      </c>
      <c r="K563" s="102">
        <v>11.817407923944543</v>
      </c>
      <c r="L563" s="102">
        <v>11.039092879113015</v>
      </c>
      <c r="M563" s="102">
        <v>9.1431361955025174</v>
      </c>
      <c r="N563" s="102">
        <v>8.1219368221462354</v>
      </c>
      <c r="O563" s="102">
        <v>12.257979387965607</v>
      </c>
      <c r="P563" s="102">
        <v>11.998801976668627</v>
      </c>
      <c r="Q563" s="102">
        <v>11.33223176721004</v>
      </c>
      <c r="R563" s="102">
        <v>11.098453000776502</v>
      </c>
      <c r="S563" s="102">
        <v>11.449747167416215</v>
      </c>
      <c r="T563" s="102">
        <v>11.286001112500729</v>
      </c>
      <c r="U563" s="102">
        <v>11.287453356775268</v>
      </c>
      <c r="V563" s="102">
        <v>11.581856505430304</v>
      </c>
      <c r="W563" s="102">
        <v>11.751030643674781</v>
      </c>
      <c r="X563" s="102">
        <v>12.069990511581599</v>
      </c>
      <c r="Y563" s="102">
        <v>12.112615699244911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11.316932460721548</v>
      </c>
      <c r="D564" s="105">
        <v>11.582123879056473</v>
      </c>
      <c r="E564" s="105">
        <v>11.555049134300919</v>
      </c>
      <c r="F564" s="105">
        <v>11.576928424882251</v>
      </c>
      <c r="G564" s="105">
        <v>11.21872640863949</v>
      </c>
      <c r="H564" s="105">
        <v>11.127399174861891</v>
      </c>
      <c r="I564" s="105">
        <v>10.478470524611357</v>
      </c>
      <c r="J564" s="105">
        <v>11.134840393571494</v>
      </c>
      <c r="K564" s="105">
        <v>11.823322878988538</v>
      </c>
      <c r="L564" s="105">
        <v>11.042409892612715</v>
      </c>
      <c r="M564" s="105">
        <v>9.1414028323400238</v>
      </c>
      <c r="N564" s="105">
        <v>8.1272898533876088</v>
      </c>
      <c r="O564" s="105">
        <v>12.26470581095052</v>
      </c>
      <c r="P564" s="105">
        <v>12.003103647947734</v>
      </c>
      <c r="Q564" s="105">
        <v>11.337810678967454</v>
      </c>
      <c r="R564" s="105">
        <v>11.103605996140297</v>
      </c>
      <c r="S564" s="105">
        <v>11.45019406065002</v>
      </c>
      <c r="T564" s="105">
        <v>11.28402310889121</v>
      </c>
      <c r="U564" s="105">
        <v>11.284644345377297</v>
      </c>
      <c r="V564" s="105">
        <v>11.590232276137998</v>
      </c>
      <c r="W564" s="105">
        <v>11.753213810601121</v>
      </c>
      <c r="X564" s="105">
        <v>12.086149650708407</v>
      </c>
      <c r="Y564" s="105">
        <v>12.159084916131338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2.2477831514233144</v>
      </c>
      <c r="D565" s="99">
        <v>2.3632168906598445</v>
      </c>
      <c r="E565" s="99">
        <v>2.2855168213159089</v>
      </c>
      <c r="F565" s="99">
        <v>2.3362655443225941</v>
      </c>
      <c r="G565" s="99">
        <v>2.5665641779578459</v>
      </c>
      <c r="H565" s="99">
        <v>2.2829997911609641</v>
      </c>
      <c r="I565" s="99">
        <v>2.14968709394733</v>
      </c>
      <c r="J565" s="99">
        <v>2.2441167043749988</v>
      </c>
      <c r="K565" s="99">
        <v>2.3971066411564275</v>
      </c>
      <c r="L565" s="99">
        <v>2.220117815344937</v>
      </c>
      <c r="M565" s="99">
        <v>1.5129796849994819</v>
      </c>
      <c r="N565" s="99">
        <v>8.1219368221462376E-2</v>
      </c>
      <c r="O565" s="99">
        <v>2.2970727923666829</v>
      </c>
      <c r="P565" s="99">
        <v>2.1811510262544904</v>
      </c>
      <c r="Q565" s="99">
        <v>1.9254990085077106</v>
      </c>
      <c r="R565" s="99">
        <v>2.1139271489205562</v>
      </c>
      <c r="S565" s="99">
        <v>2.1841840732702966</v>
      </c>
      <c r="T565" s="99">
        <v>1.9864501266313053</v>
      </c>
      <c r="U565" s="99">
        <v>1.8064951855299249</v>
      </c>
      <c r="V565" s="99">
        <v>1.7668547129902985</v>
      </c>
      <c r="W565" s="99">
        <v>2.1599381679507426</v>
      </c>
      <c r="X565" s="99">
        <v>2.2574882805910614</v>
      </c>
      <c r="Y565" s="99">
        <v>1.9261259509543851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9.0691493092982327</v>
      </c>
      <c r="D566" s="99">
        <v>9.218906988396629</v>
      </c>
      <c r="E566" s="99">
        <v>9.2695323129850102</v>
      </c>
      <c r="F566" s="99">
        <v>9.2406628805596593</v>
      </c>
      <c r="G566" s="99">
        <v>8.6521622306816415</v>
      </c>
      <c r="H566" s="99">
        <v>8.8443993837009245</v>
      </c>
      <c r="I566" s="99">
        <v>8.3287834306640267</v>
      </c>
      <c r="J566" s="99">
        <v>8.8907236891964949</v>
      </c>
      <c r="K566" s="99">
        <v>9.4262162378321115</v>
      </c>
      <c r="L566" s="99">
        <v>8.8222920772677789</v>
      </c>
      <c r="M566" s="99">
        <v>7.6284231473405422</v>
      </c>
      <c r="N566" s="99">
        <v>8.0460704851661475</v>
      </c>
      <c r="O566" s="99">
        <v>9.967633018583836</v>
      </c>
      <c r="P566" s="99">
        <v>9.8219526216932476</v>
      </c>
      <c r="Q566" s="99">
        <v>9.41231167045974</v>
      </c>
      <c r="R566" s="99">
        <v>8.9896788472197411</v>
      </c>
      <c r="S566" s="99">
        <v>9.2660099873797233</v>
      </c>
      <c r="T566" s="99">
        <v>9.2975729822599043</v>
      </c>
      <c r="U566" s="99">
        <v>9.4781491598473728</v>
      </c>
      <c r="V566" s="99">
        <v>9.8233775631476998</v>
      </c>
      <c r="W566" s="99">
        <v>9.5932756426503794</v>
      </c>
      <c r="X566" s="99">
        <v>9.8286613701173469</v>
      </c>
      <c r="Y566" s="99">
        <v>10.232958965176955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11.382182990503415</v>
      </c>
      <c r="D567" s="102">
        <v>11.42223639873318</v>
      </c>
      <c r="E567" s="102">
        <v>11.289352054963718</v>
      </c>
      <c r="F567" s="102">
        <v>11.477674218126284</v>
      </c>
      <c r="G567" s="102">
        <v>10.880232770492917</v>
      </c>
      <c r="H567" s="102">
        <v>10.842860670957432</v>
      </c>
      <c r="I567" s="102">
        <v>10.655168758109649</v>
      </c>
      <c r="J567" s="102">
        <v>11.134494696503225</v>
      </c>
      <c r="K567" s="102">
        <v>11.898916097915356</v>
      </c>
      <c r="L567" s="102">
        <v>11.447808924215293</v>
      </c>
      <c r="M567" s="102">
        <v>11.235075991935512</v>
      </c>
      <c r="N567" s="102">
        <v>10.742985181754948</v>
      </c>
      <c r="O567" s="102">
        <v>11.031835227333129</v>
      </c>
      <c r="P567" s="102">
        <v>11.157021395598505</v>
      </c>
      <c r="Q567" s="102">
        <v>11.199129947789533</v>
      </c>
      <c r="R567" s="102">
        <v>11.597409210935794</v>
      </c>
      <c r="S567" s="102">
        <v>11.546749676132412</v>
      </c>
      <c r="T567" s="102">
        <v>11.081693129371265</v>
      </c>
      <c r="U567" s="102">
        <v>11.149834838047976</v>
      </c>
      <c r="V567" s="102">
        <v>11.215927272734545</v>
      </c>
      <c r="W567" s="102">
        <v>11.904014248779621</v>
      </c>
      <c r="X567" s="102">
        <v>0</v>
      </c>
      <c r="Y567" s="102">
        <v>0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11.385071853116713</v>
      </c>
      <c r="D568" s="105">
        <v>11.419958245251408</v>
      </c>
      <c r="E568" s="105">
        <v>11.289510269243978</v>
      </c>
      <c r="F568" s="105">
        <v>11.472139876254898</v>
      </c>
      <c r="G568" s="105">
        <v>10.876757477394655</v>
      </c>
      <c r="H568" s="105">
        <v>10.84199836773942</v>
      </c>
      <c r="I568" s="105">
        <v>10.66306642198167</v>
      </c>
      <c r="J568" s="105">
        <v>11.150651790748642</v>
      </c>
      <c r="K568" s="105">
        <v>11.911248026738567</v>
      </c>
      <c r="L568" s="105">
        <v>11.454938845653073</v>
      </c>
      <c r="M568" s="105">
        <v>11.232246557947887</v>
      </c>
      <c r="N568" s="105">
        <v>10.727384312710738</v>
      </c>
      <c r="O568" s="105">
        <v>11.008193380065068</v>
      </c>
      <c r="P568" s="105">
        <v>11.144516855426156</v>
      </c>
      <c r="Q568" s="105">
        <v>11.239536816069164</v>
      </c>
      <c r="R568" s="105">
        <v>11.652620405718201</v>
      </c>
      <c r="S568" s="105">
        <v>11.599519182199295</v>
      </c>
      <c r="T568" s="105">
        <v>11.142093792364639</v>
      </c>
      <c r="U568" s="105">
        <v>11.168796471103468</v>
      </c>
      <c r="V568" s="105">
        <v>11.20562704551282</v>
      </c>
      <c r="W568" s="105">
        <v>11.889225064285823</v>
      </c>
      <c r="X568" s="105">
        <v>12.170645507020742</v>
      </c>
      <c r="Y568" s="105">
        <v>11.89591584043405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2.2641373849546969</v>
      </c>
      <c r="D569" s="99">
        <v>2.3269202477252935</v>
      </c>
      <c r="E569" s="99">
        <v>2.2211466285262209</v>
      </c>
      <c r="F569" s="99">
        <v>2.305986764605799</v>
      </c>
      <c r="G569" s="99">
        <v>2.4731063846471875</v>
      </c>
      <c r="H569" s="99">
        <v>2.217983776362908</v>
      </c>
      <c r="I569" s="99">
        <v>2.2063834620481804</v>
      </c>
      <c r="J569" s="99">
        <v>2.2658999020541675</v>
      </c>
      <c r="K569" s="99">
        <v>2.4411086301609219</v>
      </c>
      <c r="L569" s="99">
        <v>2.3641873337726391</v>
      </c>
      <c r="M569" s="99">
        <v>2.2676416280580773</v>
      </c>
      <c r="N569" s="99">
        <v>1.8064652797726184</v>
      </c>
      <c r="O569" s="99">
        <v>2.0245294577275827</v>
      </c>
      <c r="P569" s="99">
        <v>2.0125141987442512</v>
      </c>
      <c r="Q569" s="99">
        <v>1.9426004384207864</v>
      </c>
      <c r="R569" s="99">
        <v>2.2638448837238467</v>
      </c>
      <c r="S569" s="99">
        <v>2.2640423655764415</v>
      </c>
      <c r="T569" s="99">
        <v>2.0003641346555301</v>
      </c>
      <c r="U569" s="99">
        <v>1.8252063490622634</v>
      </c>
      <c r="V569" s="99">
        <v>1.7232173129521076</v>
      </c>
      <c r="W569" s="99">
        <v>2.2371788021955745</v>
      </c>
      <c r="X569" s="99">
        <v>2.3215597626925719</v>
      </c>
      <c r="Y569" s="99">
        <v>1.8584753818233823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9.1209344681620177</v>
      </c>
      <c r="D570" s="99">
        <v>9.093037997526114</v>
      </c>
      <c r="E570" s="99">
        <v>9.0683636407177559</v>
      </c>
      <c r="F570" s="99">
        <v>9.1661531116490984</v>
      </c>
      <c r="G570" s="99">
        <v>8.4036510927474666</v>
      </c>
      <c r="H570" s="99">
        <v>8.6240145913765112</v>
      </c>
      <c r="I570" s="99">
        <v>8.4566829599334863</v>
      </c>
      <c r="J570" s="99">
        <v>8.8847518886944741</v>
      </c>
      <c r="K570" s="99">
        <v>9.4701393965776468</v>
      </c>
      <c r="L570" s="99">
        <v>9.0907515118804341</v>
      </c>
      <c r="M570" s="99">
        <v>8.9646049298898127</v>
      </c>
      <c r="N570" s="99">
        <v>8.9209190329381194</v>
      </c>
      <c r="O570" s="99">
        <v>8.9836639223374863</v>
      </c>
      <c r="P570" s="99">
        <v>9.132002656681907</v>
      </c>
      <c r="Q570" s="99">
        <v>9.2969363776483789</v>
      </c>
      <c r="R570" s="99">
        <v>9.3887755219943543</v>
      </c>
      <c r="S570" s="99">
        <v>9.335476816622851</v>
      </c>
      <c r="T570" s="99">
        <v>9.1417296577091083</v>
      </c>
      <c r="U570" s="99">
        <v>9.3435901220412045</v>
      </c>
      <c r="V570" s="99">
        <v>9.4824097325607131</v>
      </c>
      <c r="W570" s="99">
        <v>9.6520462620902485</v>
      </c>
      <c r="X570" s="99">
        <v>9.8490857443281712</v>
      </c>
      <c r="Y570" s="99">
        <v>10.037440458610668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5.1956188637140146</v>
      </c>
      <c r="D571" s="123">
        <v>5.746372581070025</v>
      </c>
      <c r="E571" s="123">
        <v>5.5231847530235978</v>
      </c>
      <c r="F571" s="123">
        <v>5.8435433162706261</v>
      </c>
      <c r="G571" s="123">
        <v>5.6122758944632496</v>
      </c>
      <c r="H571" s="123">
        <v>5.5817595667943634</v>
      </c>
      <c r="I571" s="123">
        <v>5.3210293352136278</v>
      </c>
      <c r="J571" s="123">
        <v>5.1604386086270946</v>
      </c>
      <c r="K571" s="123">
        <v>5.3849215670383721</v>
      </c>
      <c r="L571" s="123">
        <v>5.101920119839944</v>
      </c>
      <c r="M571" s="123">
        <v>4.7337836087113789</v>
      </c>
      <c r="N571" s="123">
        <v>4.6882496285611559</v>
      </c>
      <c r="O571" s="123">
        <v>5.2527538567093792</v>
      </c>
      <c r="P571" s="123">
        <v>5.2739738342607403</v>
      </c>
      <c r="Q571" s="123">
        <v>5.1758130136710223</v>
      </c>
      <c r="R571" s="123">
        <v>5.3973407373694542</v>
      </c>
      <c r="S571" s="123">
        <v>5.3274773737839158</v>
      </c>
      <c r="T571" s="123">
        <v>5.4586179629349898</v>
      </c>
      <c r="U571" s="123">
        <v>5.6956993633984974</v>
      </c>
      <c r="V571" s="123">
        <v>6.5489372429431025</v>
      </c>
      <c r="W571" s="123">
        <v>6.2362227744874597</v>
      </c>
      <c r="X571" s="123">
        <v>6.187529517093334</v>
      </c>
      <c r="Y571" s="123">
        <v>5.1557794775388315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5.2791316171356879</v>
      </c>
      <c r="D572" s="99">
        <v>5.7291828843866952</v>
      </c>
      <c r="E572" s="99">
        <v>5.3167323445359562</v>
      </c>
      <c r="F572" s="99">
        <v>5.7470150841885266</v>
      </c>
      <c r="G572" s="99">
        <v>5.3777445656399907</v>
      </c>
      <c r="H572" s="99">
        <v>5.2790880394490829</v>
      </c>
      <c r="I572" s="99">
        <v>5.9563342668480059</v>
      </c>
      <c r="J572" s="99">
        <v>5.0554608045129177</v>
      </c>
      <c r="K572" s="99">
        <v>4.9944776755778504</v>
      </c>
      <c r="L572" s="99">
        <v>5.0077111162663375</v>
      </c>
      <c r="M572" s="99">
        <v>4.1462487636724763</v>
      </c>
      <c r="N572" s="99">
        <v>4.9291010046859318</v>
      </c>
      <c r="O572" s="99">
        <v>5.415003344792197</v>
      </c>
      <c r="P572" s="99">
        <v>5.3211896161218073</v>
      </c>
      <c r="Q572" s="99">
        <v>5.2373043997931497</v>
      </c>
      <c r="R572" s="99">
        <v>5.3498391701212205</v>
      </c>
      <c r="S572" s="99">
        <v>5.3509062780745724</v>
      </c>
      <c r="T572" s="99">
        <v>5.2064888726147922</v>
      </c>
      <c r="U572" s="99">
        <v>5.7820762220047852</v>
      </c>
      <c r="V572" s="99">
        <v>7.0170240253299827</v>
      </c>
      <c r="W572" s="99">
        <v>7.7862484100704359</v>
      </c>
      <c r="X572" s="99">
        <v>4.8005145358515984</v>
      </c>
      <c r="Y572" s="99">
        <v>4.5427054021331585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5.365392351445796</v>
      </c>
      <c r="D573" s="99">
        <v>5.5680056790168022</v>
      </c>
      <c r="E573" s="99">
        <v>5.3407789386711251</v>
      </c>
      <c r="F573" s="99">
        <v>6.0059358928591502</v>
      </c>
      <c r="G573" s="99">
        <v>5.485684401990091</v>
      </c>
      <c r="H573" s="99">
        <v>5.3145775515557396</v>
      </c>
      <c r="I573" s="99">
        <v>5.4354652949832776</v>
      </c>
      <c r="J573" s="99">
        <v>5.3825271378837467</v>
      </c>
      <c r="K573" s="99">
        <v>4.7313296725506184</v>
      </c>
      <c r="L573" s="99">
        <v>5.7997382707028002</v>
      </c>
      <c r="M573" s="99">
        <v>5.3705767121670149</v>
      </c>
      <c r="N573" s="99">
        <v>1.6747205557780336</v>
      </c>
      <c r="O573" s="99">
        <v>6.0634225070199204</v>
      </c>
      <c r="P573" s="99">
        <v>5.8725457334267928</v>
      </c>
      <c r="Q573" s="99">
        <v>5.1272603544388442</v>
      </c>
      <c r="R573" s="99">
        <v>4.803013114280394</v>
      </c>
      <c r="S573" s="99">
        <v>4.7510322702314927</v>
      </c>
      <c r="T573" s="99">
        <v>5.6982335360284582</v>
      </c>
      <c r="U573" s="99">
        <v>5.8698529057178117</v>
      </c>
      <c r="V573" s="99">
        <v>6.7142842746319893</v>
      </c>
      <c r="W573" s="99">
        <v>6.4106248682399229</v>
      </c>
      <c r="X573" s="99">
        <v>5.9292859588355604</v>
      </c>
      <c r="Y573" s="99">
        <v>5.277250156584512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5.1880982384258711</v>
      </c>
      <c r="D574" s="110">
        <v>5.750993009467015</v>
      </c>
      <c r="E574" s="110">
        <v>5.5347944703037752</v>
      </c>
      <c r="F574" s="110">
        <v>5.8415523633288764</v>
      </c>
      <c r="G574" s="110">
        <v>5.6318893071555101</v>
      </c>
      <c r="H574" s="110">
        <v>5.6204419058093968</v>
      </c>
      <c r="I574" s="110">
        <v>5.2672166753982763</v>
      </c>
      <c r="J574" s="110">
        <v>5.1655638083666648</v>
      </c>
      <c r="K574" s="110">
        <v>5.4523204031165156</v>
      </c>
      <c r="L574" s="110">
        <v>5.0857024171393794</v>
      </c>
      <c r="M574" s="110">
        <v>4.7751848818053713</v>
      </c>
      <c r="N574" s="110">
        <v>4.8523592518645806</v>
      </c>
      <c r="O574" s="110">
        <v>5.0700958038689183</v>
      </c>
      <c r="P574" s="110">
        <v>5.1590660970369964</v>
      </c>
      <c r="Q574" s="110">
        <v>5.1766993071048377</v>
      </c>
      <c r="R574" s="110">
        <v>5.4762605824709016</v>
      </c>
      <c r="S574" s="110">
        <v>5.44868593933918</v>
      </c>
      <c r="T574" s="110">
        <v>5.4258872285936217</v>
      </c>
      <c r="U574" s="110">
        <v>5.5792125266145556</v>
      </c>
      <c r="V574" s="110">
        <v>6.3473652144624504</v>
      </c>
      <c r="W574" s="110">
        <v>6.0931461705985397</v>
      </c>
      <c r="X574" s="110">
        <v>6.2429013722337734</v>
      </c>
      <c r="Y574" s="110">
        <v>5.1316108419442212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0.11056197210833399</v>
      </c>
      <c r="D576" s="118">
        <f t="shared" si="275"/>
        <v>0.10094508920483322</v>
      </c>
      <c r="E576" s="118">
        <f t="shared" si="275"/>
        <v>0.11108266623963672</v>
      </c>
      <c r="F576" s="118">
        <f t="shared" si="275"/>
        <v>0.10616096238677028</v>
      </c>
      <c r="G576" s="118">
        <f t="shared" si="275"/>
        <v>0.10601715458111234</v>
      </c>
      <c r="H576" s="118">
        <f t="shared" si="275"/>
        <v>0.10610385327027846</v>
      </c>
      <c r="I576" s="118">
        <f t="shared" si="275"/>
        <v>0.10379502632977868</v>
      </c>
      <c r="J576" s="118">
        <f t="shared" si="275"/>
        <v>9.4022861644661171E-2</v>
      </c>
      <c r="K576" s="118">
        <f t="shared" si="275"/>
        <v>8.0442485684822929E-2</v>
      </c>
      <c r="L576" s="118">
        <f t="shared" si="275"/>
        <v>9.3661310228650457E-2</v>
      </c>
      <c r="M576" s="118">
        <f t="shared" si="275"/>
        <v>0.10428541319619337</v>
      </c>
      <c r="N576" s="118">
        <f t="shared" si="275"/>
        <v>4.7130110485448004E-2</v>
      </c>
      <c r="O576" s="118">
        <f t="shared" si="275"/>
        <v>0.28575357802297835</v>
      </c>
      <c r="P576" s="118">
        <f t="shared" si="275"/>
        <v>0.30452384916399761</v>
      </c>
      <c r="Q576" s="118">
        <f t="shared" si="275"/>
        <v>0.26593401876450773</v>
      </c>
      <c r="R576" s="118">
        <f t="shared" ref="R576:V576" si="276">R577+R580+R582+R595</f>
        <v>0.19735567394461642</v>
      </c>
      <c r="S576" s="118">
        <f t="shared" si="276"/>
        <v>0.29995294561336239</v>
      </c>
      <c r="T576" s="118">
        <f t="shared" si="276"/>
        <v>0.52055238909664359</v>
      </c>
      <c r="U576" s="118">
        <f t="shared" si="276"/>
        <v>0.48330002239169045</v>
      </c>
      <c r="V576" s="118">
        <f t="shared" si="276"/>
        <v>0.52726915007510811</v>
      </c>
      <c r="W576" s="118">
        <f t="shared" ref="W576:Y576" si="277">W577+W580+W582+W595</f>
        <v>0.46397604462647019</v>
      </c>
      <c r="X576" s="118">
        <f t="shared" si="277"/>
        <v>0.36450222389719056</v>
      </c>
      <c r="Y576" s="118">
        <f t="shared" si="277"/>
        <v>0.34841249977197236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4.5601459717154492E-2</v>
      </c>
      <c r="D582" s="123">
        <v>5.2488127617326179E-2</v>
      </c>
      <c r="E582" s="123">
        <v>5.07477125556655E-2</v>
      </c>
      <c r="F582" s="123">
        <v>3.3397975430239958E-2</v>
      </c>
      <c r="G582" s="123">
        <v>2.5955865605731539E-2</v>
      </c>
      <c r="H582" s="123">
        <v>1.8814874456964215E-2</v>
      </c>
      <c r="I582" s="123">
        <v>8.0580595023911194E-3</v>
      </c>
      <c r="J582" s="123">
        <v>1.1838159166147845E-2</v>
      </c>
      <c r="K582" s="123">
        <v>1.6384025042441953E-2</v>
      </c>
      <c r="L582" s="123">
        <v>1.6632852285619417E-2</v>
      </c>
      <c r="M582" s="123">
        <v>1.3360823872885976E-2</v>
      </c>
      <c r="N582" s="123">
        <v>1.1225270606831924E-2</v>
      </c>
      <c r="O582" s="123">
        <v>2.6750868393680672E-2</v>
      </c>
      <c r="P582" s="123">
        <v>2.4953121916127273E-2</v>
      </c>
      <c r="Q582" s="123">
        <v>1.4156436172796685E-2</v>
      </c>
      <c r="R582" s="123">
        <v>1.1765995261970325E-2</v>
      </c>
      <c r="S582" s="123">
        <v>1.7466155900477141E-2</v>
      </c>
      <c r="T582" s="123">
        <v>1.9823613579094793E-2</v>
      </c>
      <c r="U582" s="123">
        <v>2.62369129863552E-2</v>
      </c>
      <c r="V582" s="123">
        <v>2.2064807324762403E-2</v>
      </c>
      <c r="W582" s="123">
        <v>1.6173615896507915E-2</v>
      </c>
      <c r="X582" s="123">
        <v>1.3644324752749673E-2</v>
      </c>
      <c r="Y582" s="123">
        <v>1.2391070278378467E-2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4.7445403655001117</v>
      </c>
      <c r="D587" s="102">
        <v>4.8380116494269494</v>
      </c>
      <c r="E587" s="102">
        <v>4.8065181687598715</v>
      </c>
      <c r="F587" s="102">
        <v>4.7959921930767484</v>
      </c>
      <c r="G587" s="102">
        <v>4.6264764811965362</v>
      </c>
      <c r="H587" s="102">
        <v>4.5654271743179899</v>
      </c>
      <c r="I587" s="102">
        <v>4.2749651210094815</v>
      </c>
      <c r="J587" s="102">
        <v>4.5123318138126756</v>
      </c>
      <c r="K587" s="102">
        <v>4.7549966840232853</v>
      </c>
      <c r="L587" s="102">
        <v>4.4030127878168237</v>
      </c>
      <c r="M587" s="102">
        <v>3.582976733401769</v>
      </c>
      <c r="N587" s="102">
        <v>3.0935504183481495</v>
      </c>
      <c r="O587" s="102">
        <v>4.4850706512254348</v>
      </c>
      <c r="P587" s="102">
        <v>4.1901628439587091</v>
      </c>
      <c r="Q587" s="102">
        <v>3.8014057273488269</v>
      </c>
      <c r="R587" s="102">
        <v>3.6301554387471699</v>
      </c>
      <c r="S587" s="102">
        <v>3.6600866241724201</v>
      </c>
      <c r="T587" s="102">
        <v>3.5358201825914244</v>
      </c>
      <c r="U587" s="102">
        <v>3.4772364174040638</v>
      </c>
      <c r="V587" s="102">
        <v>3.5216463625663534</v>
      </c>
      <c r="W587" s="102">
        <v>3.54482178278792</v>
      </c>
      <c r="X587" s="102">
        <v>3.6252687200958134</v>
      </c>
      <c r="Y587" s="102">
        <v>3.6301094597609267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0.94237823381024466</v>
      </c>
      <c r="D588" s="105">
        <v>0.9871604157392786</v>
      </c>
      <c r="E588" s="105">
        <v>0.95075444540061516</v>
      </c>
      <c r="F588" s="105">
        <v>0.96779549865080983</v>
      </c>
      <c r="G588" s="105">
        <v>1.0582746914434062</v>
      </c>
      <c r="H588" s="105">
        <v>0.93662974163269286</v>
      </c>
      <c r="I588" s="105">
        <v>0.87709175580005572</v>
      </c>
      <c r="J588" s="105">
        <v>0.90980657513337104</v>
      </c>
      <c r="K588" s="105">
        <v>0.96452912544838187</v>
      </c>
      <c r="L588" s="105">
        <v>0.88550818789823804</v>
      </c>
      <c r="M588" s="105">
        <v>0.59290060801339051</v>
      </c>
      <c r="N588" s="105">
        <v>3.09355041834815E-2</v>
      </c>
      <c r="O588" s="105">
        <v>0.84047569658070109</v>
      </c>
      <c r="P588" s="105">
        <v>0.76169087589288231</v>
      </c>
      <c r="Q588" s="105">
        <v>0.64591010043803243</v>
      </c>
      <c r="R588" s="105">
        <v>0.69143727835152824</v>
      </c>
      <c r="S588" s="105">
        <v>0.69820781144035204</v>
      </c>
      <c r="T588" s="105">
        <v>0.62234004581787206</v>
      </c>
      <c r="U588" s="105">
        <v>0.55651267371299851</v>
      </c>
      <c r="V588" s="105">
        <v>0.53724007634424809</v>
      </c>
      <c r="W588" s="105">
        <v>0.65156802831997829</v>
      </c>
      <c r="X588" s="105">
        <v>0.67804540871484575</v>
      </c>
      <c r="Y588" s="105">
        <v>0.57725335376457154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0.94237823381024466</v>
      </c>
      <c r="D589" s="99">
        <v>0.9871604157392786</v>
      </c>
      <c r="E589" s="99">
        <v>0.95075444540061516</v>
      </c>
      <c r="F589" s="99">
        <v>0.96779549865080983</v>
      </c>
      <c r="G589" s="99">
        <v>1.0582746914434062</v>
      </c>
      <c r="H589" s="99">
        <v>0.93662974163269286</v>
      </c>
      <c r="I589" s="99">
        <v>0.87709175580005572</v>
      </c>
      <c r="J589" s="99">
        <v>0.90980657513337104</v>
      </c>
      <c r="K589" s="99">
        <v>0.96452912544838187</v>
      </c>
      <c r="L589" s="99">
        <v>0.88550818789823804</v>
      </c>
      <c r="M589" s="99">
        <v>0.59290060801339051</v>
      </c>
      <c r="N589" s="99">
        <v>3.09355041834815E-2</v>
      </c>
      <c r="O589" s="99">
        <v>0.84047569658070109</v>
      </c>
      <c r="P589" s="99">
        <v>0.76169087589288231</v>
      </c>
      <c r="Q589" s="99">
        <v>0.64591010043803243</v>
      </c>
      <c r="R589" s="99">
        <v>0.69143727835152824</v>
      </c>
      <c r="S589" s="99">
        <v>0.69820781144035204</v>
      </c>
      <c r="T589" s="99">
        <v>0.62234004581787206</v>
      </c>
      <c r="U589" s="99">
        <v>0.55651267371299851</v>
      </c>
      <c r="V589" s="99">
        <v>0.53724007634424809</v>
      </c>
      <c r="W589" s="99">
        <v>0.65156802831997829</v>
      </c>
      <c r="X589" s="99">
        <v>0.67804540871484575</v>
      </c>
      <c r="Y589" s="99">
        <v>0.57725335376457154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6.496051239117949E-2</v>
      </c>
      <c r="D595" s="123">
        <v>4.8456961587507036E-2</v>
      </c>
      <c r="E595" s="123">
        <v>6.0334953683971217E-2</v>
      </c>
      <c r="F595" s="123">
        <v>7.2762986956530315E-2</v>
      </c>
      <c r="G595" s="123">
        <v>8.0061288975380798E-2</v>
      </c>
      <c r="H595" s="123">
        <v>8.7288978813314252E-2</v>
      </c>
      <c r="I595" s="123">
        <v>9.5736966827387554E-2</v>
      </c>
      <c r="J595" s="123">
        <v>8.2184702478513325E-2</v>
      </c>
      <c r="K595" s="123">
        <v>6.4058460642380979E-2</v>
      </c>
      <c r="L595" s="123">
        <v>7.7028457943031037E-2</v>
      </c>
      <c r="M595" s="123">
        <v>9.0924589323307395E-2</v>
      </c>
      <c r="N595" s="123">
        <v>3.5904839878616077E-2</v>
      </c>
      <c r="O595" s="123">
        <v>0.25900270962929767</v>
      </c>
      <c r="P595" s="123">
        <v>0.27957072724787035</v>
      </c>
      <c r="Q595" s="123">
        <v>0.25177758259171107</v>
      </c>
      <c r="R595" s="123">
        <v>0.18558967868264609</v>
      </c>
      <c r="S595" s="123">
        <v>0.28248678971288527</v>
      </c>
      <c r="T595" s="123">
        <v>0.5007287755175488</v>
      </c>
      <c r="U595" s="123">
        <v>0.45706310940533523</v>
      </c>
      <c r="V595" s="123">
        <v>0.50520434275034565</v>
      </c>
      <c r="W595" s="123">
        <v>0.44780242872996229</v>
      </c>
      <c r="X595" s="123">
        <v>0.35085789914444088</v>
      </c>
      <c r="Y595" s="123">
        <v>0.33602142949359387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2.0834970960074046</v>
      </c>
      <c r="D597" s="99">
        <v>2.1602994511375861</v>
      </c>
      <c r="E597" s="99">
        <v>2.070341813846845</v>
      </c>
      <c r="F597" s="99">
        <v>2.3261709660447583</v>
      </c>
      <c r="G597" s="99">
        <v>2.1228315786790062</v>
      </c>
      <c r="H597" s="99">
        <v>2.054837816906411</v>
      </c>
      <c r="I597" s="99">
        <v>2.0997611639657636</v>
      </c>
      <c r="J597" s="99">
        <v>2.0775143593694527</v>
      </c>
      <c r="K597" s="99">
        <v>1.8245925228222311</v>
      </c>
      <c r="L597" s="99">
        <v>2.2346843337822091</v>
      </c>
      <c r="M597" s="99">
        <v>2.0679699363595425</v>
      </c>
      <c r="N597" s="99">
        <v>0.64462435602854196</v>
      </c>
      <c r="O597" s="99">
        <v>2.3333894313079173</v>
      </c>
      <c r="P597" s="99">
        <v>2.2585563436658491</v>
      </c>
      <c r="Q597" s="99">
        <v>1.9670412163976547</v>
      </c>
      <c r="R597" s="99">
        <v>1.83074132471379</v>
      </c>
      <c r="S597" s="99">
        <v>1.794573512490895</v>
      </c>
      <c r="T597" s="99">
        <v>2.131235108197219</v>
      </c>
      <c r="U597" s="99">
        <v>2.1759556348925733</v>
      </c>
      <c r="V597" s="99">
        <v>2.4734237089598667</v>
      </c>
      <c r="W597" s="99">
        <v>2.3544855336393415</v>
      </c>
      <c r="X597" s="99">
        <v>2.1763178583941656</v>
      </c>
      <c r="Y597" s="99">
        <v>1.9368681047826122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205</v>
      </c>
      <c r="G5" s="120">
        <v>267</v>
      </c>
      <c r="H5" s="120">
        <v>312</v>
      </c>
      <c r="I5" s="120">
        <v>329</v>
      </c>
      <c r="J5" s="120">
        <v>350</v>
      </c>
      <c r="K5" s="120">
        <v>363</v>
      </c>
      <c r="L5" s="120">
        <v>363</v>
      </c>
      <c r="M5" s="120">
        <v>343</v>
      </c>
      <c r="N5" s="120">
        <v>340</v>
      </c>
      <c r="O5" s="120">
        <v>310</v>
      </c>
      <c r="P5" s="120">
        <v>234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205</v>
      </c>
      <c r="G7" s="52">
        <v>267</v>
      </c>
      <c r="H7" s="52">
        <v>312</v>
      </c>
      <c r="I7" s="52">
        <v>329</v>
      </c>
      <c r="J7" s="52">
        <v>350</v>
      </c>
      <c r="K7" s="52">
        <v>363</v>
      </c>
      <c r="L7" s="52">
        <v>363</v>
      </c>
      <c r="M7" s="52">
        <v>343</v>
      </c>
      <c r="N7" s="52">
        <v>340</v>
      </c>
      <c r="O7" s="52">
        <v>310</v>
      </c>
      <c r="P7" s="52">
        <v>234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9</v>
      </c>
      <c r="G9" s="52">
        <v>81</v>
      </c>
      <c r="H9" s="52">
        <v>129</v>
      </c>
      <c r="I9" s="52">
        <v>129</v>
      </c>
      <c r="J9" s="52">
        <v>133</v>
      </c>
      <c r="K9" s="52">
        <v>139</v>
      </c>
      <c r="L9" s="52">
        <v>136</v>
      </c>
      <c r="M9" s="52">
        <v>119</v>
      </c>
      <c r="N9" s="52">
        <v>93</v>
      </c>
      <c r="O9" s="52">
        <v>58</v>
      </c>
      <c r="P9" s="52">
        <v>39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95</v>
      </c>
      <c r="G13" s="52">
        <v>118</v>
      </c>
      <c r="H13" s="52">
        <v>133</v>
      </c>
      <c r="I13" s="52">
        <v>130</v>
      </c>
      <c r="J13" s="52">
        <v>126</v>
      </c>
      <c r="K13" s="52">
        <v>126</v>
      </c>
      <c r="L13" s="52">
        <v>120</v>
      </c>
      <c r="M13" s="52">
        <v>107</v>
      </c>
      <c r="N13" s="52">
        <v>98</v>
      </c>
      <c r="O13" s="52">
        <v>92</v>
      </c>
      <c r="P13" s="52">
        <v>72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110</v>
      </c>
      <c r="G14" s="52">
        <v>149</v>
      </c>
      <c r="H14" s="52">
        <v>179</v>
      </c>
      <c r="I14" s="52">
        <v>199</v>
      </c>
      <c r="J14" s="52">
        <v>224</v>
      </c>
      <c r="K14" s="52">
        <v>237</v>
      </c>
      <c r="L14" s="52">
        <v>243</v>
      </c>
      <c r="M14" s="52">
        <v>236</v>
      </c>
      <c r="N14" s="52">
        <v>242</v>
      </c>
      <c r="O14" s="52">
        <v>218</v>
      </c>
      <c r="P14" s="52">
        <v>162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7</v>
      </c>
      <c r="G16" s="52">
        <v>10</v>
      </c>
      <c r="H16" s="52">
        <v>12</v>
      </c>
      <c r="I16" s="52">
        <v>13</v>
      </c>
      <c r="J16" s="52">
        <v>14</v>
      </c>
      <c r="K16" s="52">
        <v>13</v>
      </c>
      <c r="L16" s="52">
        <v>14</v>
      </c>
      <c r="M16" s="52">
        <v>13</v>
      </c>
      <c r="N16" s="52">
        <v>16</v>
      </c>
      <c r="O16" s="52">
        <v>17</v>
      </c>
      <c r="P16" s="52">
        <v>16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198</v>
      </c>
      <c r="G17" s="36">
        <v>257</v>
      </c>
      <c r="H17" s="36">
        <v>300</v>
      </c>
      <c r="I17" s="36">
        <v>316</v>
      </c>
      <c r="J17" s="36">
        <v>336</v>
      </c>
      <c r="K17" s="36">
        <v>350</v>
      </c>
      <c r="L17" s="36">
        <v>349</v>
      </c>
      <c r="M17" s="36">
        <v>330</v>
      </c>
      <c r="N17" s="36">
        <v>324</v>
      </c>
      <c r="O17" s="36">
        <v>293</v>
      </c>
      <c r="P17" s="36">
        <v>218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2</v>
      </c>
      <c r="J21" s="52">
        <v>1</v>
      </c>
      <c r="K21" s="52">
        <v>4</v>
      </c>
      <c r="L21" s="52">
        <v>6</v>
      </c>
      <c r="M21" s="52">
        <v>20</v>
      </c>
      <c r="N21" s="52">
        <v>3</v>
      </c>
      <c r="O21" s="52">
        <v>31</v>
      </c>
      <c r="P21" s="52">
        <v>76</v>
      </c>
      <c r="Q21" s="52">
        <v>234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14</v>
      </c>
      <c r="J23" s="52">
        <v>1</v>
      </c>
      <c r="K23" s="52">
        <v>2</v>
      </c>
      <c r="L23" s="52">
        <v>10</v>
      </c>
      <c r="M23" s="52">
        <v>22</v>
      </c>
      <c r="N23" s="52">
        <v>31</v>
      </c>
      <c r="O23" s="52">
        <v>42</v>
      </c>
      <c r="P23" s="52">
        <v>21</v>
      </c>
      <c r="Q23" s="52">
        <v>39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2</v>
      </c>
      <c r="I27" s="52">
        <v>3</v>
      </c>
      <c r="J27" s="52">
        <v>7</v>
      </c>
      <c r="K27" s="52">
        <v>15</v>
      </c>
      <c r="L27" s="52">
        <v>20</v>
      </c>
      <c r="M27" s="52">
        <v>31</v>
      </c>
      <c r="N27" s="52">
        <v>40</v>
      </c>
      <c r="O27" s="52">
        <v>14</v>
      </c>
      <c r="P27" s="52">
        <v>22</v>
      </c>
      <c r="Q27" s="52">
        <v>72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2</v>
      </c>
      <c r="I28" s="52">
        <v>4</v>
      </c>
      <c r="J28" s="52">
        <v>10</v>
      </c>
      <c r="K28" s="52">
        <v>16</v>
      </c>
      <c r="L28" s="52">
        <v>30</v>
      </c>
      <c r="M28" s="52">
        <v>40</v>
      </c>
      <c r="N28" s="52">
        <v>57</v>
      </c>
      <c r="O28" s="52">
        <v>41</v>
      </c>
      <c r="P28" s="52">
        <v>62</v>
      </c>
      <c r="Q28" s="52">
        <v>162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2</v>
      </c>
      <c r="L30" s="52">
        <v>1</v>
      </c>
      <c r="M30" s="52">
        <v>3</v>
      </c>
      <c r="N30" s="52">
        <v>3</v>
      </c>
      <c r="O30" s="52">
        <v>3</v>
      </c>
      <c r="P30" s="52">
        <v>2</v>
      </c>
      <c r="Q30" s="52">
        <v>16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3</v>
      </c>
      <c r="I31" s="36">
        <v>9</v>
      </c>
      <c r="J31" s="36">
        <v>16</v>
      </c>
      <c r="K31" s="36">
        <v>31</v>
      </c>
      <c r="L31" s="36">
        <v>45</v>
      </c>
      <c r="M31" s="36">
        <v>69</v>
      </c>
      <c r="N31" s="36">
        <v>97</v>
      </c>
      <c r="O31" s="36">
        <v>57</v>
      </c>
      <c r="P31" s="36">
        <v>81</v>
      </c>
      <c r="Q31" s="36">
        <v>218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205</v>
      </c>
      <c r="G35" s="52">
        <v>62</v>
      </c>
      <c r="H35" s="52">
        <v>45</v>
      </c>
      <c r="I35" s="52">
        <v>19</v>
      </c>
      <c r="J35" s="52">
        <v>22</v>
      </c>
      <c r="K35" s="52">
        <v>17</v>
      </c>
      <c r="L35" s="52">
        <v>6</v>
      </c>
      <c r="M35" s="52">
        <v>0</v>
      </c>
      <c r="N35" s="52">
        <v>0</v>
      </c>
      <c r="O35" s="52">
        <v>1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9</v>
      </c>
      <c r="G37" s="52">
        <v>72</v>
      </c>
      <c r="H37" s="52">
        <v>48</v>
      </c>
      <c r="I37" s="52">
        <v>14</v>
      </c>
      <c r="J37" s="52">
        <v>5</v>
      </c>
      <c r="K37" s="52">
        <v>8</v>
      </c>
      <c r="L37" s="52">
        <v>7</v>
      </c>
      <c r="M37" s="52">
        <v>5</v>
      </c>
      <c r="N37" s="52">
        <v>5</v>
      </c>
      <c r="O37" s="52">
        <v>7</v>
      </c>
      <c r="P37" s="52">
        <v>2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95</v>
      </c>
      <c r="G41" s="52">
        <v>23</v>
      </c>
      <c r="H41" s="52">
        <v>17</v>
      </c>
      <c r="I41" s="52">
        <v>0</v>
      </c>
      <c r="J41" s="52">
        <v>3</v>
      </c>
      <c r="K41" s="52">
        <v>15</v>
      </c>
      <c r="L41" s="52">
        <v>14</v>
      </c>
      <c r="M41" s="52">
        <v>18</v>
      </c>
      <c r="N41" s="52">
        <v>31</v>
      </c>
      <c r="O41" s="52">
        <v>8</v>
      </c>
      <c r="P41" s="52">
        <v>2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110</v>
      </c>
      <c r="G42" s="52">
        <v>39</v>
      </c>
      <c r="H42" s="52">
        <v>32</v>
      </c>
      <c r="I42" s="52">
        <v>24</v>
      </c>
      <c r="J42" s="52">
        <v>35</v>
      </c>
      <c r="K42" s="52">
        <v>29</v>
      </c>
      <c r="L42" s="52">
        <v>36</v>
      </c>
      <c r="M42" s="52">
        <v>33</v>
      </c>
      <c r="N42" s="52">
        <v>63</v>
      </c>
      <c r="O42" s="52">
        <v>17</v>
      </c>
      <c r="P42" s="52">
        <v>6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7</v>
      </c>
      <c r="G44" s="52">
        <v>3</v>
      </c>
      <c r="H44" s="52">
        <v>2</v>
      </c>
      <c r="I44" s="52">
        <v>1</v>
      </c>
      <c r="J44" s="52">
        <v>1</v>
      </c>
      <c r="K44" s="52">
        <v>1</v>
      </c>
      <c r="L44" s="52">
        <v>2</v>
      </c>
      <c r="M44" s="52">
        <v>2</v>
      </c>
      <c r="N44" s="52">
        <v>6</v>
      </c>
      <c r="O44" s="52">
        <v>4</v>
      </c>
      <c r="P44" s="52">
        <v>1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198</v>
      </c>
      <c r="G45" s="36">
        <v>59</v>
      </c>
      <c r="H45" s="36">
        <v>46</v>
      </c>
      <c r="I45" s="36">
        <v>25</v>
      </c>
      <c r="J45" s="36">
        <v>36</v>
      </c>
      <c r="K45" s="36">
        <v>45</v>
      </c>
      <c r="L45" s="36">
        <v>44</v>
      </c>
      <c r="M45" s="36">
        <v>50</v>
      </c>
      <c r="N45" s="36">
        <v>91</v>
      </c>
      <c r="O45" s="36">
        <v>26</v>
      </c>
      <c r="P45" s="36">
        <v>6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92</v>
      </c>
      <c r="G49" s="52">
        <v>18</v>
      </c>
      <c r="H49" s="52">
        <v>13</v>
      </c>
      <c r="I49" s="52">
        <v>5</v>
      </c>
      <c r="J49" s="52">
        <v>7</v>
      </c>
      <c r="K49" s="52">
        <v>5</v>
      </c>
      <c r="L49" s="52">
        <v>1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9</v>
      </c>
      <c r="G51" s="52">
        <v>4</v>
      </c>
      <c r="H51" s="52">
        <v>3</v>
      </c>
      <c r="I51" s="52">
        <v>0</v>
      </c>
      <c r="J51" s="52">
        <v>0</v>
      </c>
      <c r="K51" s="52">
        <v>1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43</v>
      </c>
      <c r="G55" s="52">
        <v>7</v>
      </c>
      <c r="H55" s="52">
        <v>4</v>
      </c>
      <c r="I55" s="52">
        <v>0</v>
      </c>
      <c r="J55" s="52">
        <v>1</v>
      </c>
      <c r="K55" s="52">
        <v>2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49</v>
      </c>
      <c r="G56" s="52">
        <v>11</v>
      </c>
      <c r="H56" s="52">
        <v>9</v>
      </c>
      <c r="I56" s="52">
        <v>5</v>
      </c>
      <c r="J56" s="52">
        <v>6</v>
      </c>
      <c r="K56" s="52">
        <v>3</v>
      </c>
      <c r="L56" s="52">
        <v>1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3</v>
      </c>
      <c r="G58" s="52">
        <v>1</v>
      </c>
      <c r="H58" s="52">
        <v>1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89</v>
      </c>
      <c r="G59" s="36">
        <v>17</v>
      </c>
      <c r="H59" s="36">
        <v>12</v>
      </c>
      <c r="I59" s="36">
        <v>5</v>
      </c>
      <c r="J59" s="36">
        <v>7</v>
      </c>
      <c r="K59" s="36">
        <v>5</v>
      </c>
      <c r="L59" s="36">
        <v>1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113</v>
      </c>
      <c r="G63" s="52">
        <v>44</v>
      </c>
      <c r="H63" s="52">
        <v>32</v>
      </c>
      <c r="I63" s="52">
        <v>14</v>
      </c>
      <c r="J63" s="52">
        <v>15</v>
      </c>
      <c r="K63" s="52">
        <v>12</v>
      </c>
      <c r="L63" s="52">
        <v>5</v>
      </c>
      <c r="M63" s="52">
        <v>0</v>
      </c>
      <c r="N63" s="52">
        <v>0</v>
      </c>
      <c r="O63" s="52">
        <v>1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68</v>
      </c>
      <c r="H65" s="52">
        <v>45</v>
      </c>
      <c r="I65" s="52">
        <v>14</v>
      </c>
      <c r="J65" s="52">
        <v>5</v>
      </c>
      <c r="K65" s="52">
        <v>7</v>
      </c>
      <c r="L65" s="52">
        <v>7</v>
      </c>
      <c r="M65" s="52">
        <v>5</v>
      </c>
      <c r="N65" s="52">
        <v>5</v>
      </c>
      <c r="O65" s="52">
        <v>7</v>
      </c>
      <c r="P65" s="52">
        <v>2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52</v>
      </c>
      <c r="G69" s="52">
        <f t="shared" si="6"/>
        <v>16</v>
      </c>
      <c r="H69" s="52">
        <f t="shared" si="6"/>
        <v>13</v>
      </c>
      <c r="I69" s="52">
        <f t="shared" si="6"/>
        <v>0</v>
      </c>
      <c r="J69" s="52">
        <f t="shared" si="6"/>
        <v>2</v>
      </c>
      <c r="K69" s="52">
        <f t="shared" si="6"/>
        <v>13</v>
      </c>
      <c r="L69" s="52">
        <f t="shared" si="6"/>
        <v>14</v>
      </c>
      <c r="M69" s="52">
        <f t="shared" si="6"/>
        <v>18</v>
      </c>
      <c r="N69" s="52">
        <f t="shared" si="6"/>
        <v>31</v>
      </c>
      <c r="O69" s="52">
        <f t="shared" si="6"/>
        <v>8</v>
      </c>
      <c r="P69" s="52">
        <f t="shared" si="6"/>
        <v>2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61</v>
      </c>
      <c r="G70" s="52">
        <f t="shared" si="9"/>
        <v>28</v>
      </c>
      <c r="H70" s="52">
        <f t="shared" si="9"/>
        <v>23</v>
      </c>
      <c r="I70" s="52">
        <f t="shared" si="9"/>
        <v>19</v>
      </c>
      <c r="J70" s="52">
        <f t="shared" si="9"/>
        <v>29</v>
      </c>
      <c r="K70" s="52">
        <f t="shared" si="9"/>
        <v>26</v>
      </c>
      <c r="L70" s="52">
        <f t="shared" si="9"/>
        <v>35</v>
      </c>
      <c r="M70" s="52">
        <f t="shared" si="9"/>
        <v>33</v>
      </c>
      <c r="N70" s="52">
        <f t="shared" si="9"/>
        <v>63</v>
      </c>
      <c r="O70" s="52">
        <f t="shared" si="9"/>
        <v>17</v>
      </c>
      <c r="P70" s="52">
        <f t="shared" si="9"/>
        <v>6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4</v>
      </c>
      <c r="G72" s="52">
        <v>2</v>
      </c>
      <c r="H72" s="52">
        <v>1</v>
      </c>
      <c r="I72" s="52">
        <v>1</v>
      </c>
      <c r="J72" s="52">
        <v>1</v>
      </c>
      <c r="K72" s="52">
        <v>1</v>
      </c>
      <c r="L72" s="52">
        <v>2</v>
      </c>
      <c r="M72" s="52">
        <v>2</v>
      </c>
      <c r="N72" s="52">
        <v>6</v>
      </c>
      <c r="O72" s="52">
        <v>4</v>
      </c>
      <c r="P72" s="52">
        <v>1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109</v>
      </c>
      <c r="G73" s="36">
        <v>42</v>
      </c>
      <c r="H73" s="36">
        <v>34</v>
      </c>
      <c r="I73" s="36">
        <v>20</v>
      </c>
      <c r="J73" s="36">
        <v>29</v>
      </c>
      <c r="K73" s="36">
        <v>40</v>
      </c>
      <c r="L73" s="36">
        <v>43</v>
      </c>
      <c r="M73" s="36">
        <v>50</v>
      </c>
      <c r="N73" s="36">
        <v>91</v>
      </c>
      <c r="O73" s="36">
        <v>26</v>
      </c>
      <c r="P73" s="36">
        <v>6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0.20779725006490052</v>
      </c>
      <c r="G98" s="117">
        <f t="shared" si="12"/>
        <v>0.22408883768797444</v>
      </c>
      <c r="H98" s="117">
        <f t="shared" si="12"/>
        <v>0.26376113666287426</v>
      </c>
      <c r="I98" s="117">
        <f t="shared" si="12"/>
        <v>0.27167821497370515</v>
      </c>
      <c r="J98" s="117">
        <f t="shared" si="12"/>
        <v>0.27848331837062246</v>
      </c>
      <c r="K98" s="117">
        <f t="shared" si="12"/>
        <v>0.27984850579078391</v>
      </c>
      <c r="L98" s="117">
        <f t="shared" si="12"/>
        <v>0.28159263935054524</v>
      </c>
      <c r="M98" s="117">
        <f t="shared" si="12"/>
        <v>0.27248775802589353</v>
      </c>
      <c r="N98" s="117">
        <f t="shared" si="12"/>
        <v>0.27227592438784182</v>
      </c>
      <c r="O98" s="117">
        <f t="shared" si="12"/>
        <v>0.21067523559901613</v>
      </c>
      <c r="P98" s="117">
        <f t="shared" si="12"/>
        <v>0.1695664282086243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0.16777027050064483</v>
      </c>
      <c r="G99" s="122">
        <f t="shared" si="15"/>
        <v>0.16776233535608051</v>
      </c>
      <c r="H99" s="122">
        <f t="shared" si="15"/>
        <v>0.19173627937554513</v>
      </c>
      <c r="I99" s="122">
        <f t="shared" si="15"/>
        <v>0.19169437905178546</v>
      </c>
      <c r="J99" s="122">
        <f t="shared" si="15"/>
        <v>0.19169675661323785</v>
      </c>
      <c r="K99" s="122">
        <f t="shared" si="15"/>
        <v>0.1917283778865079</v>
      </c>
      <c r="L99" s="122">
        <f t="shared" si="15"/>
        <v>0.19169119280653832</v>
      </c>
      <c r="M99" s="122">
        <f t="shared" si="15"/>
        <v>0.19168946437567067</v>
      </c>
      <c r="N99" s="122">
        <f t="shared" si="15"/>
        <v>0.19161954773364503</v>
      </c>
      <c r="O99" s="122">
        <f t="shared" si="15"/>
        <v>0.14379893882807054</v>
      </c>
      <c r="P99" s="122">
        <f t="shared" si="15"/>
        <v>0.11982927148343667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0.16715391229578669</v>
      </c>
      <c r="G100" s="98">
        <v>0.16715391229578672</v>
      </c>
      <c r="H100" s="98">
        <v>0.19105760963026663</v>
      </c>
      <c r="I100" s="98">
        <v>0.19105760963026663</v>
      </c>
      <c r="J100" s="98">
        <v>0.19105760963026658</v>
      </c>
      <c r="K100" s="98">
        <v>0.19105760963026661</v>
      </c>
      <c r="L100" s="98">
        <v>0.19105760963026663</v>
      </c>
      <c r="M100" s="98">
        <v>0.19105760963026663</v>
      </c>
      <c r="N100" s="98">
        <v>0.19105760963026661</v>
      </c>
      <c r="O100" s="98">
        <v>0.14333619948409279</v>
      </c>
      <c r="P100" s="98">
        <v>0.1194325021496131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6.163582048581541E-4</v>
      </c>
      <c r="G101" s="98">
        <v>6.084230602937951E-4</v>
      </c>
      <c r="H101" s="98">
        <v>6.78669745278507E-4</v>
      </c>
      <c r="I101" s="98">
        <v>6.367694215188215E-4</v>
      </c>
      <c r="J101" s="98">
        <v>6.3914698297127626E-4</v>
      </c>
      <c r="K101" s="98">
        <v>6.7076825624129888E-4</v>
      </c>
      <c r="L101" s="98">
        <v>6.3358317627168047E-4</v>
      </c>
      <c r="M101" s="98">
        <v>6.3185474540402794E-4</v>
      </c>
      <c r="N101" s="98">
        <v>5.6193810337841954E-4</v>
      </c>
      <c r="O101" s="98">
        <v>4.6273934397774948E-4</v>
      </c>
      <c r="P101" s="98">
        <v>3.9676933382356742E-4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7.1186845877442215E-4</v>
      </c>
      <c r="G102" s="122">
        <f t="shared" si="18"/>
        <v>6.7042239256539802E-3</v>
      </c>
      <c r="H102" s="122">
        <f t="shared" si="18"/>
        <v>1.2569959108383938E-2</v>
      </c>
      <c r="I102" s="122">
        <f t="shared" si="18"/>
        <v>1.8603591722591795E-2</v>
      </c>
      <c r="J102" s="122">
        <f t="shared" si="18"/>
        <v>1.9124418779492679E-2</v>
      </c>
      <c r="K102" s="122">
        <f t="shared" si="18"/>
        <v>1.3486087549660443E-2</v>
      </c>
      <c r="L102" s="122">
        <f t="shared" si="18"/>
        <v>1.7747773449964793E-2</v>
      </c>
      <c r="M102" s="122">
        <f t="shared" si="18"/>
        <v>1.4545273065858861E-2</v>
      </c>
      <c r="N102" s="122">
        <f t="shared" si="18"/>
        <v>1.8329640943769293E-2</v>
      </c>
      <c r="O102" s="122">
        <f t="shared" si="18"/>
        <v>6.6528505116515571E-3</v>
      </c>
      <c r="P102" s="122">
        <f t="shared" si="18"/>
        <v>3.3562382417478558E-3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7.1186845877442215E-4</v>
      </c>
      <c r="G103" s="98">
        <v>6.7042239256539802E-3</v>
      </c>
      <c r="H103" s="98">
        <v>1.2569959108383938E-2</v>
      </c>
      <c r="I103" s="98">
        <v>1.8603591722591795E-2</v>
      </c>
      <c r="J103" s="98">
        <v>1.9124418779492679E-2</v>
      </c>
      <c r="K103" s="98">
        <v>1.3486087549660443E-2</v>
      </c>
      <c r="L103" s="98">
        <v>1.7747773449964793E-2</v>
      </c>
      <c r="M103" s="98">
        <v>1.4545273065858861E-2</v>
      </c>
      <c r="N103" s="98">
        <v>1.8329640943769293E-2</v>
      </c>
      <c r="O103" s="98">
        <v>6.6528505116515571E-3</v>
      </c>
      <c r="P103" s="98">
        <v>3.3562382417478558E-3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2.6240142753876688E-2</v>
      </c>
      <c r="G104" s="122">
        <v>3.296754906161499E-2</v>
      </c>
      <c r="H104" s="122">
        <v>3.9376857194418566E-2</v>
      </c>
      <c r="I104" s="122">
        <v>4.1133571735088012E-2</v>
      </c>
      <c r="J104" s="122">
        <v>4.6112631895117287E-2</v>
      </c>
      <c r="K104" s="122">
        <v>5.1189306622865666E-2</v>
      </c>
      <c r="L104" s="122">
        <v>4.9710185968137366E-2</v>
      </c>
      <c r="M104" s="122">
        <v>4.6194968060057726E-2</v>
      </c>
      <c r="N104" s="122">
        <v>4.2967710477597926E-2</v>
      </c>
      <c r="O104" s="122">
        <v>4.0700853298918864E-2</v>
      </c>
      <c r="P104" s="122">
        <v>3.1331893917243218E-2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1.4590538075874876E-2</v>
      </c>
      <c r="G109" s="101">
        <v>1.7497372737677958E-2</v>
      </c>
      <c r="H109" s="101">
        <v>2.0391802472970851E-2</v>
      </c>
      <c r="I109" s="101">
        <v>1.9959171979748291E-2</v>
      </c>
      <c r="J109" s="101">
        <v>2.0678358132644202E-2</v>
      </c>
      <c r="K109" s="101">
        <v>2.2217303172043429E-2</v>
      </c>
      <c r="L109" s="101">
        <v>2.0653120411386301E-2</v>
      </c>
      <c r="M109" s="101">
        <v>1.8226974332932553E-2</v>
      </c>
      <c r="N109" s="101">
        <v>1.5873508393837523E-2</v>
      </c>
      <c r="O109" s="101">
        <v>1.530946876122013E-2</v>
      </c>
      <c r="P109" s="101">
        <v>1.2151840684431987E-2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1.1649604678001812E-2</v>
      </c>
      <c r="G110" s="104">
        <v>1.547017632393703E-2</v>
      </c>
      <c r="H110" s="104">
        <v>1.8985054721447719E-2</v>
      </c>
      <c r="I110" s="104">
        <v>2.1174399755339721E-2</v>
      </c>
      <c r="J110" s="104">
        <v>2.5434273762473088E-2</v>
      </c>
      <c r="K110" s="104">
        <v>2.8972003450822237E-2</v>
      </c>
      <c r="L110" s="104">
        <v>2.9057065556751069E-2</v>
      </c>
      <c r="M110" s="104">
        <v>2.7967993727125169E-2</v>
      </c>
      <c r="N110" s="104">
        <v>2.7094202083760406E-2</v>
      </c>
      <c r="O110" s="104">
        <v>2.5391384537698736E-2</v>
      </c>
      <c r="P110" s="104">
        <v>1.9180053232811231E-2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3.3944596679477902E-3</v>
      </c>
      <c r="G111" s="98">
        <v>5.0217939364058453E-3</v>
      </c>
      <c r="H111" s="98">
        <v>5.6117640717120694E-3</v>
      </c>
      <c r="I111" s="98">
        <v>6.3180132887887082E-3</v>
      </c>
      <c r="J111" s="98">
        <v>7.4591242790588647E-3</v>
      </c>
      <c r="K111" s="98">
        <v>8.5494963537544894E-3</v>
      </c>
      <c r="L111" s="98">
        <v>8.6098130888697093E-3</v>
      </c>
      <c r="M111" s="98">
        <v>8.1003730654840116E-3</v>
      </c>
      <c r="N111" s="98">
        <v>6.6090844410952709E-3</v>
      </c>
      <c r="O111" s="98">
        <v>6.6789182389857399E-3</v>
      </c>
      <c r="P111" s="98">
        <v>4.9451475708574329E-3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8.255145010054022E-3</v>
      </c>
      <c r="G112" s="98">
        <v>1.0448382387531185E-2</v>
      </c>
      <c r="H112" s="98">
        <v>1.337329064973565E-2</v>
      </c>
      <c r="I112" s="98">
        <v>1.4856386466551014E-2</v>
      </c>
      <c r="J112" s="98">
        <v>1.7975149483414225E-2</v>
      </c>
      <c r="K112" s="98">
        <v>2.0422507097067746E-2</v>
      </c>
      <c r="L112" s="98">
        <v>2.0447252467881358E-2</v>
      </c>
      <c r="M112" s="98">
        <v>1.9867620661641158E-2</v>
      </c>
      <c r="N112" s="98">
        <v>2.0485117642665134E-2</v>
      </c>
      <c r="O112" s="98">
        <v>1.8712466298712996E-2</v>
      </c>
      <c r="P112" s="98">
        <v>1.4234905661953796E-2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1.3074968351604602E-2</v>
      </c>
      <c r="G113" s="122">
        <v>1.6654729344624988E-2</v>
      </c>
      <c r="H113" s="122">
        <v>2.0078040984526618E-2</v>
      </c>
      <c r="I113" s="122">
        <v>2.0246672464239897E-2</v>
      </c>
      <c r="J113" s="122">
        <v>2.1549511082774662E-2</v>
      </c>
      <c r="K113" s="122">
        <v>2.3444733731749962E-2</v>
      </c>
      <c r="L113" s="122">
        <v>2.2443487125904799E-2</v>
      </c>
      <c r="M113" s="122">
        <v>2.0058052524306254E-2</v>
      </c>
      <c r="N113" s="122">
        <v>1.9359025232829574E-2</v>
      </c>
      <c r="O113" s="122">
        <v>1.9522592960375153E-2</v>
      </c>
      <c r="P113" s="122">
        <v>1.5049024566196544E-2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5.8402917730390768E-4</v>
      </c>
      <c r="G114" s="98">
        <v>7.7435925467517186E-4</v>
      </c>
      <c r="H114" s="98">
        <v>9.3198410764251682E-4</v>
      </c>
      <c r="I114" s="98">
        <v>1.0491646338417298E-3</v>
      </c>
      <c r="J114" s="98">
        <v>1.1413281294993178E-3</v>
      </c>
      <c r="K114" s="98">
        <v>9.3531960522400957E-4</v>
      </c>
      <c r="L114" s="98">
        <v>1.2510886292692973E-3</v>
      </c>
      <c r="M114" s="98">
        <v>1.0865964631810259E-3</v>
      </c>
      <c r="N114" s="98">
        <v>4.1911092608018611E-4</v>
      </c>
      <c r="O114" s="98">
        <v>1.6157191772731565E-3</v>
      </c>
      <c r="P114" s="98">
        <v>1.4767013999841447E-3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1.2490939174300695E-2</v>
      </c>
      <c r="G115" s="33">
        <v>1.5880370089949816E-2</v>
      </c>
      <c r="H115" s="33">
        <v>1.9146056876884102E-2</v>
      </c>
      <c r="I115" s="33">
        <v>1.9197507830398166E-2</v>
      </c>
      <c r="J115" s="33">
        <v>2.0408182953275344E-2</v>
      </c>
      <c r="K115" s="33">
        <v>2.2509414126525951E-2</v>
      </c>
      <c r="L115" s="33">
        <v>2.1192398496635501E-2</v>
      </c>
      <c r="M115" s="33">
        <v>1.8971456061125228E-2</v>
      </c>
      <c r="N115" s="33">
        <v>1.8939914306749388E-2</v>
      </c>
      <c r="O115" s="33">
        <v>1.7906873783101997E-2</v>
      </c>
      <c r="P115" s="33">
        <v>1.3572323166212399E-2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0.15989490110272431</v>
      </c>
      <c r="G117" s="117">
        <f t="shared" si="19"/>
        <v>0.18312983416623882</v>
      </c>
      <c r="H117" s="117">
        <f t="shared" si="19"/>
        <v>0.22496791217153336</v>
      </c>
      <c r="I117" s="117">
        <f t="shared" si="19"/>
        <v>0.24284765800642236</v>
      </c>
      <c r="J117" s="117">
        <f t="shared" si="19"/>
        <v>0.24978666631838664</v>
      </c>
      <c r="K117" s="117">
        <f t="shared" si="19"/>
        <v>0.24101596200034642</v>
      </c>
      <c r="L117" s="117">
        <f t="shared" si="19"/>
        <v>0.25114899127743562</v>
      </c>
      <c r="M117" s="117">
        <f t="shared" si="19"/>
        <v>0.23904914823978085</v>
      </c>
      <c r="N117" s="117">
        <f t="shared" si="19"/>
        <v>0.24849367246932039</v>
      </c>
      <c r="O117" s="117">
        <f t="shared" si="19"/>
        <v>0.17833563721755252</v>
      </c>
      <c r="P117" s="117">
        <f t="shared" si="19"/>
        <v>0.13972673066630284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0.12910375063100485</v>
      </c>
      <c r="G118" s="122">
        <f t="shared" si="22"/>
        <v>0.12926641587406554</v>
      </c>
      <c r="H118" s="122">
        <f t="shared" si="22"/>
        <v>0.14794981481673344</v>
      </c>
      <c r="I118" s="122">
        <f t="shared" si="22"/>
        <v>0.14803175393070089</v>
      </c>
      <c r="J118" s="122">
        <f t="shared" si="22"/>
        <v>0.14821242084228911</v>
      </c>
      <c r="K118" s="122">
        <f t="shared" si="22"/>
        <v>0.14841066698463348</v>
      </c>
      <c r="L118" s="122">
        <f t="shared" si="22"/>
        <v>0.14845265642673008</v>
      </c>
      <c r="M118" s="122">
        <f t="shared" si="22"/>
        <v>0.14848024925536071</v>
      </c>
      <c r="N118" s="122">
        <f t="shared" si="22"/>
        <v>0.14841139370299286</v>
      </c>
      <c r="O118" s="122">
        <f t="shared" si="22"/>
        <v>0.11141831354276475</v>
      </c>
      <c r="P118" s="122">
        <f t="shared" si="22"/>
        <v>9.2862225263770193E-2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0.12848739242614671</v>
      </c>
      <c r="G119" s="98">
        <v>0.12865799281377174</v>
      </c>
      <c r="H119" s="98">
        <v>0.14727114507145495</v>
      </c>
      <c r="I119" s="98">
        <v>0.14739498450918206</v>
      </c>
      <c r="J119" s="98">
        <v>0.14757327385931784</v>
      </c>
      <c r="K119" s="98">
        <v>0.14773989872839219</v>
      </c>
      <c r="L119" s="98">
        <v>0.1478190732504584</v>
      </c>
      <c r="M119" s="98">
        <v>0.14784839450995668</v>
      </c>
      <c r="N119" s="98">
        <v>0.14784945559961443</v>
      </c>
      <c r="O119" s="98">
        <v>0.110955574198787</v>
      </c>
      <c r="P119" s="98">
        <v>9.2465455929946622E-2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6.163582048581541E-4</v>
      </c>
      <c r="G120" s="98">
        <v>6.084230602937951E-4</v>
      </c>
      <c r="H120" s="98">
        <v>6.78669745278507E-4</v>
      </c>
      <c r="I120" s="98">
        <v>6.367694215188215E-4</v>
      </c>
      <c r="J120" s="98">
        <v>6.3914698297127626E-4</v>
      </c>
      <c r="K120" s="98">
        <v>6.7076825624129888E-4</v>
      </c>
      <c r="L120" s="98">
        <v>6.3358317627168047E-4</v>
      </c>
      <c r="M120" s="98">
        <v>6.3185474540402794E-4</v>
      </c>
      <c r="N120" s="98">
        <v>5.6193810337841954E-4</v>
      </c>
      <c r="O120" s="98">
        <v>4.6273934397774948E-4</v>
      </c>
      <c r="P120" s="98">
        <v>3.9676933382356742E-4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1.7662137528424804E-3</v>
      </c>
      <c r="G121" s="122">
        <f t="shared" si="25"/>
        <v>1.7188163936982307E-2</v>
      </c>
      <c r="H121" s="122">
        <f t="shared" si="25"/>
        <v>3.2706948754977948E-2</v>
      </c>
      <c r="I121" s="122">
        <f t="shared" si="25"/>
        <v>4.873574786722925E-2</v>
      </c>
      <c r="J121" s="122">
        <f t="shared" si="25"/>
        <v>5.0241002391452905E-2</v>
      </c>
      <c r="K121" s="122">
        <f t="shared" si="25"/>
        <v>3.5684556771422217E-2</v>
      </c>
      <c r="L121" s="122">
        <f t="shared" si="25"/>
        <v>4.7407619341779998E-2</v>
      </c>
      <c r="M121" s="122">
        <f t="shared" si="25"/>
        <v>3.9319709263711741E-2</v>
      </c>
      <c r="N121" s="122">
        <f t="shared" si="25"/>
        <v>5.0721064174985696E-2</v>
      </c>
      <c r="O121" s="122">
        <f t="shared" si="25"/>
        <v>1.9601996460093248E-2</v>
      </c>
      <c r="P121" s="122">
        <f t="shared" si="25"/>
        <v>1.0466106068111755E-2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1.7662137528424804E-3</v>
      </c>
      <c r="G122" s="98">
        <v>1.7188163936982307E-2</v>
      </c>
      <c r="H122" s="98">
        <v>3.2706948754977948E-2</v>
      </c>
      <c r="I122" s="98">
        <v>4.873574786722925E-2</v>
      </c>
      <c r="J122" s="98">
        <v>5.0241002391452905E-2</v>
      </c>
      <c r="K122" s="98">
        <v>3.5684556771422217E-2</v>
      </c>
      <c r="L122" s="98">
        <v>4.7407619341779998E-2</v>
      </c>
      <c r="M122" s="98">
        <v>3.9319709263711741E-2</v>
      </c>
      <c r="N122" s="98">
        <v>5.0721064174985696E-2</v>
      </c>
      <c r="O122" s="98">
        <v>1.9601996460093248E-2</v>
      </c>
      <c r="P122" s="98">
        <v>1.0466106068111755E-2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1.9258728528832626E-2</v>
      </c>
      <c r="G123" s="122">
        <v>2.4234740120359942E-2</v>
      </c>
      <c r="H123" s="122">
        <v>2.9305186566634892E-2</v>
      </c>
      <c r="I123" s="122">
        <v>3.0960270632492813E-2</v>
      </c>
      <c r="J123" s="122">
        <v>3.5232062504224192E-2</v>
      </c>
      <c r="K123" s="122">
        <v>3.9330173252872067E-2</v>
      </c>
      <c r="L123" s="122">
        <v>3.8483010521305344E-2</v>
      </c>
      <c r="M123" s="122">
        <v>3.6184393522450869E-2</v>
      </c>
      <c r="N123" s="122">
        <v>3.4625071790554282E-2</v>
      </c>
      <c r="O123" s="122">
        <v>3.2628559687301842E-2</v>
      </c>
      <c r="P123" s="122">
        <v>2.5099575440740769E-2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8.9267847896701679E-3</v>
      </c>
      <c r="G128" s="101">
        <v>1.0711508371919538E-2</v>
      </c>
      <c r="H128" s="101">
        <v>1.2492460444774766E-2</v>
      </c>
      <c r="I128" s="101">
        <v>1.2227791664792586E-2</v>
      </c>
      <c r="J128" s="101">
        <v>1.2672666891696936E-2</v>
      </c>
      <c r="K128" s="101">
        <v>1.3643376345858018E-2</v>
      </c>
      <c r="L128" s="101">
        <v>1.2718140997029819E-2</v>
      </c>
      <c r="M128" s="101">
        <v>1.1291158902899581E-2</v>
      </c>
      <c r="N128" s="101">
        <v>9.9917656443393905E-3</v>
      </c>
      <c r="O128" s="101">
        <v>9.6991124801331791E-3</v>
      </c>
      <c r="P128" s="101">
        <v>7.7275758860793102E-3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1.0331943739162457E-2</v>
      </c>
      <c r="G129" s="104">
        <v>1.3523231748440404E-2</v>
      </c>
      <c r="H129" s="104">
        <v>1.6812726121860126E-2</v>
      </c>
      <c r="I129" s="104">
        <v>1.8732478967700229E-2</v>
      </c>
      <c r="J129" s="104">
        <v>2.2559395612527254E-2</v>
      </c>
      <c r="K129" s="104">
        <v>2.5686796907014049E-2</v>
      </c>
      <c r="L129" s="104">
        <v>2.5764869524275522E-2</v>
      </c>
      <c r="M129" s="104">
        <v>2.4893234619551292E-2</v>
      </c>
      <c r="N129" s="104">
        <v>2.4633306146214888E-2</v>
      </c>
      <c r="O129" s="104">
        <v>2.2929447207168659E-2</v>
      </c>
      <c r="P129" s="104">
        <v>1.7371999554661458E-2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2.0767987291084354E-3</v>
      </c>
      <c r="G130" s="98">
        <v>3.0748493609092176E-3</v>
      </c>
      <c r="H130" s="98">
        <v>3.4394354721244765E-3</v>
      </c>
      <c r="I130" s="98">
        <v>3.876092501149217E-3</v>
      </c>
      <c r="J130" s="98">
        <v>4.5842461291130277E-3</v>
      </c>
      <c r="K130" s="98">
        <v>5.2642898099463037E-3</v>
      </c>
      <c r="L130" s="98">
        <v>5.3176170563941638E-3</v>
      </c>
      <c r="M130" s="98">
        <v>5.0256139579101348E-3</v>
      </c>
      <c r="N130" s="98">
        <v>4.1481885035497528E-3</v>
      </c>
      <c r="O130" s="98">
        <v>4.2169809084556635E-3</v>
      </c>
      <c r="P130" s="98">
        <v>3.1370938927076614E-3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8.255145010054022E-3</v>
      </c>
      <c r="G131" s="98">
        <v>1.0448382387531185E-2</v>
      </c>
      <c r="H131" s="98">
        <v>1.337329064973565E-2</v>
      </c>
      <c r="I131" s="98">
        <v>1.4856386466551014E-2</v>
      </c>
      <c r="J131" s="98">
        <v>1.7975149483414225E-2</v>
      </c>
      <c r="K131" s="98">
        <v>2.0422507097067746E-2</v>
      </c>
      <c r="L131" s="98">
        <v>2.0447252467881358E-2</v>
      </c>
      <c r="M131" s="98">
        <v>1.9867620661641158E-2</v>
      </c>
      <c r="N131" s="98">
        <v>2.0485117642665134E-2</v>
      </c>
      <c r="O131" s="98">
        <v>1.8712466298712996E-2</v>
      </c>
      <c r="P131" s="98">
        <v>1.4234905661953796E-2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9.7662081900443797E-3</v>
      </c>
      <c r="G132" s="122">
        <v>1.2440514234831026E-2</v>
      </c>
      <c r="H132" s="122">
        <v>1.5005962033187086E-2</v>
      </c>
      <c r="I132" s="122">
        <v>1.511988557599939E-2</v>
      </c>
      <c r="J132" s="122">
        <v>1.6101180580420423E-2</v>
      </c>
      <c r="K132" s="122">
        <v>1.7590564991418638E-2</v>
      </c>
      <c r="L132" s="122">
        <v>1.6805704987620202E-2</v>
      </c>
      <c r="M132" s="122">
        <v>1.5064796198257539E-2</v>
      </c>
      <c r="N132" s="122">
        <v>1.4736142800787538E-2</v>
      </c>
      <c r="O132" s="122">
        <v>1.4686767527392662E-2</v>
      </c>
      <c r="P132" s="122">
        <v>1.1298823893680103E-2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3.4253540370247438E-4</v>
      </c>
      <c r="G133" s="98">
        <v>4.5428274951885559E-4</v>
      </c>
      <c r="H133" s="98">
        <v>5.468884419555977E-4</v>
      </c>
      <c r="I133" s="98">
        <v>6.1574897020033061E-4</v>
      </c>
      <c r="J133" s="98">
        <v>6.6997280533375749E-4</v>
      </c>
      <c r="K133" s="98">
        <v>5.4926248191682092E-4</v>
      </c>
      <c r="L133" s="98">
        <v>7.3517423732169485E-4</v>
      </c>
      <c r="M133" s="98">
        <v>6.3913961261082355E-4</v>
      </c>
      <c r="N133" s="98">
        <v>2.4694974129021481E-4</v>
      </c>
      <c r="O133" s="98">
        <v>9.5295846449495916E-4</v>
      </c>
      <c r="P133" s="98">
        <v>8.711746303897872E-4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9.4236727863419058E-3</v>
      </c>
      <c r="G134" s="33">
        <v>1.1986231485312171E-2</v>
      </c>
      <c r="H134" s="33">
        <v>1.4459073591231488E-2</v>
      </c>
      <c r="I134" s="33">
        <v>1.4504136605799059E-2</v>
      </c>
      <c r="J134" s="33">
        <v>1.5431207775086666E-2</v>
      </c>
      <c r="K134" s="33">
        <v>1.7041302509501817E-2</v>
      </c>
      <c r="L134" s="33">
        <v>1.6070530750298507E-2</v>
      </c>
      <c r="M134" s="33">
        <v>1.4425656585646715E-2</v>
      </c>
      <c r="N134" s="33">
        <v>1.4489193059497323E-2</v>
      </c>
      <c r="O134" s="33">
        <v>1.3733809062897704E-2</v>
      </c>
      <c r="P134" s="33">
        <v>1.0427649263290316E-2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>
        <f t="shared" si="26"/>
        <v>0.76947553951163905</v>
      </c>
      <c r="G136" s="119">
        <f t="shared" si="26"/>
        <v>0.8172197957545404</v>
      </c>
      <c r="H136" s="119">
        <f t="shared" si="26"/>
        <v>0.85292289462293158</v>
      </c>
      <c r="I136" s="119">
        <f t="shared" si="26"/>
        <v>0.89387976150361115</v>
      </c>
      <c r="J136" s="119">
        <f t="shared" si="26"/>
        <v>0.89695378444878848</v>
      </c>
      <c r="K136" s="119">
        <f t="shared" si="26"/>
        <v>0.86123726592462535</v>
      </c>
      <c r="L136" s="119">
        <f t="shared" si="26"/>
        <v>0.89188762837223401</v>
      </c>
      <c r="M136" s="119">
        <f t="shared" si="26"/>
        <v>0.87728399239522847</v>
      </c>
      <c r="N136" s="119">
        <f t="shared" si="26"/>
        <v>0.91265385666400334</v>
      </c>
      <c r="O136" s="119">
        <f t="shared" si="26"/>
        <v>0.84649549203297703</v>
      </c>
      <c r="P136" s="119">
        <f t="shared" si="26"/>
        <v>0.82402355314338227</v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>
        <f t="shared" si="29"/>
        <v>0.76952698619216109</v>
      </c>
      <c r="G137" s="124">
        <f t="shared" si="29"/>
        <v>0.77053300193809149</v>
      </c>
      <c r="H137" s="124">
        <f t="shared" si="29"/>
        <v>0.7716318231405277</v>
      </c>
      <c r="I137" s="124">
        <f t="shared" si="29"/>
        <v>0.7722279321018104</v>
      </c>
      <c r="J137" s="124">
        <f t="shared" si="29"/>
        <v>0.77316081638938972</v>
      </c>
      <c r="K137" s="124">
        <f t="shared" si="29"/>
        <v>0.77406729572647825</v>
      </c>
      <c r="L137" s="124">
        <f t="shared" si="29"/>
        <v>0.77443649994162156</v>
      </c>
      <c r="M137" s="124">
        <f t="shared" si="29"/>
        <v>0.77458742836471672</v>
      </c>
      <c r="N137" s="124">
        <f t="shared" si="29"/>
        <v>0.77451071906968305</v>
      </c>
      <c r="O137" s="124">
        <f t="shared" si="29"/>
        <v>0.77482013741408173</v>
      </c>
      <c r="P137" s="124">
        <f t="shared" si="29"/>
        <v>0.77495443403914899</v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>
        <f t="shared" si="32"/>
        <v>0.7686771470761764</v>
      </c>
      <c r="G138" s="111">
        <f t="shared" si="32"/>
        <v>0.76969776565029102</v>
      </c>
      <c r="H138" s="111">
        <f t="shared" si="32"/>
        <v>0.77082061979343852</v>
      </c>
      <c r="I138" s="111">
        <f t="shared" si="32"/>
        <v>0.77146879830863491</v>
      </c>
      <c r="J138" s="111">
        <f t="shared" si="32"/>
        <v>0.77240196893963375</v>
      </c>
      <c r="K138" s="111">
        <f t="shared" si="32"/>
        <v>0.77327408740378067</v>
      </c>
      <c r="L138" s="111">
        <f t="shared" si="32"/>
        <v>0.77368848870514417</v>
      </c>
      <c r="M138" s="111">
        <f t="shared" si="32"/>
        <v>0.77384195686354429</v>
      </c>
      <c r="N138" s="111">
        <f t="shared" si="32"/>
        <v>0.77384751063164503</v>
      </c>
      <c r="O138" s="111">
        <f t="shared" si="32"/>
        <v>0.77409317812351142</v>
      </c>
      <c r="P138" s="111">
        <f t="shared" si="32"/>
        <v>0.77420680523058238</v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>
        <f t="shared" si="38"/>
        <v>2.4810956730450684</v>
      </c>
      <c r="G140" s="124">
        <f t="shared" si="38"/>
        <v>2.5637813008021872</v>
      </c>
      <c r="H140" s="124">
        <f t="shared" si="38"/>
        <v>2.60199325017398</v>
      </c>
      <c r="I140" s="124">
        <f t="shared" si="38"/>
        <v>2.6196956261970437</v>
      </c>
      <c r="J140" s="124">
        <f t="shared" si="38"/>
        <v>2.6270603551793621</v>
      </c>
      <c r="K140" s="124">
        <f t="shared" si="38"/>
        <v>2.6460273700596506</v>
      </c>
      <c r="L140" s="124">
        <f t="shared" si="38"/>
        <v>2.6711868660839846</v>
      </c>
      <c r="M140" s="124">
        <f t="shared" si="38"/>
        <v>2.7032637397509052</v>
      </c>
      <c r="N140" s="124">
        <f t="shared" si="38"/>
        <v>2.7671608151291727</v>
      </c>
      <c r="O140" s="124">
        <f t="shared" si="38"/>
        <v>2.9464056686322704</v>
      </c>
      <c r="P140" s="124">
        <f t="shared" si="38"/>
        <v>3.118403794440181</v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>
        <f t="shared" si="41"/>
        <v>2.4810956730450684</v>
      </c>
      <c r="G141" s="111">
        <f t="shared" si="41"/>
        <v>2.5637813008021872</v>
      </c>
      <c r="H141" s="111">
        <f t="shared" si="41"/>
        <v>2.60199325017398</v>
      </c>
      <c r="I141" s="111">
        <f t="shared" si="41"/>
        <v>2.6196956261970437</v>
      </c>
      <c r="J141" s="111">
        <f t="shared" si="41"/>
        <v>2.6270603551793621</v>
      </c>
      <c r="K141" s="111">
        <f t="shared" si="41"/>
        <v>2.6460273700596506</v>
      </c>
      <c r="L141" s="111">
        <f t="shared" si="41"/>
        <v>2.6711868660839846</v>
      </c>
      <c r="M141" s="111">
        <f t="shared" si="41"/>
        <v>2.7032637397509052</v>
      </c>
      <c r="N141" s="111">
        <f t="shared" si="41"/>
        <v>2.7671608151291727</v>
      </c>
      <c r="O141" s="111">
        <f t="shared" si="41"/>
        <v>2.9464056686322704</v>
      </c>
      <c r="P141" s="111">
        <f t="shared" si="41"/>
        <v>3.118403794440181</v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>
        <f t="shared" si="44"/>
        <v>0.73394145410993861</v>
      </c>
      <c r="G142" s="124">
        <f t="shared" si="44"/>
        <v>0.73510894228340151</v>
      </c>
      <c r="H142" s="124">
        <f t="shared" si="44"/>
        <v>0.74422360377680741</v>
      </c>
      <c r="I142" s="124">
        <f t="shared" si="44"/>
        <v>0.75267644715819548</v>
      </c>
      <c r="J142" s="124">
        <f t="shared" si="44"/>
        <v>0.76404362657848635</v>
      </c>
      <c r="K142" s="124">
        <f t="shared" si="44"/>
        <v>0.76832791548896928</v>
      </c>
      <c r="L142" s="124">
        <f t="shared" si="44"/>
        <v>0.77414738592955012</v>
      </c>
      <c r="M142" s="124">
        <f t="shared" si="44"/>
        <v>0.78329729496528311</v>
      </c>
      <c r="N142" s="124">
        <f t="shared" si="44"/>
        <v>0.80583934786580624</v>
      </c>
      <c r="O142" s="124">
        <f t="shared" si="44"/>
        <v>0.80166770577678659</v>
      </c>
      <c r="P142" s="124">
        <f t="shared" si="44"/>
        <v>0.80108708101196047</v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>
        <f t="shared" si="59"/>
        <v>0.61182012227708071</v>
      </c>
      <c r="G147" s="112">
        <f t="shared" si="59"/>
        <v>0.61217809853555427</v>
      </c>
      <c r="H147" s="112">
        <f t="shared" si="59"/>
        <v>0.6126216876283207</v>
      </c>
      <c r="I147" s="112">
        <f t="shared" si="59"/>
        <v>0.61264022762064463</v>
      </c>
      <c r="J147" s="112">
        <f t="shared" si="59"/>
        <v>0.61284686194166638</v>
      </c>
      <c r="K147" s="112">
        <f t="shared" si="59"/>
        <v>0.61408786837035245</v>
      </c>
      <c r="L147" s="112">
        <f t="shared" si="59"/>
        <v>0.61579755231650923</v>
      </c>
      <c r="M147" s="112">
        <f t="shared" si="59"/>
        <v>0.61947521824830132</v>
      </c>
      <c r="N147" s="112">
        <f t="shared" si="59"/>
        <v>0.62946170414465108</v>
      </c>
      <c r="O147" s="112">
        <f t="shared" si="59"/>
        <v>0.63353684124570375</v>
      </c>
      <c r="P147" s="112">
        <f t="shared" si="59"/>
        <v>0.6359181367460891</v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>
        <f t="shared" si="62"/>
        <v>0.88689221864090195</v>
      </c>
      <c r="G148" s="113">
        <f t="shared" si="62"/>
        <v>0.87414852069370952</v>
      </c>
      <c r="H148" s="113">
        <f t="shared" si="62"/>
        <v>0.88557691134103089</v>
      </c>
      <c r="I148" s="113">
        <f t="shared" si="62"/>
        <v>0.88467579644028904</v>
      </c>
      <c r="J148" s="113">
        <f t="shared" si="62"/>
        <v>0.8869683413493975</v>
      </c>
      <c r="K148" s="113">
        <f t="shared" si="62"/>
        <v>0.88660754685520538</v>
      </c>
      <c r="L148" s="113">
        <f t="shared" si="62"/>
        <v>0.88669895017287303</v>
      </c>
      <c r="M148" s="113">
        <f t="shared" si="62"/>
        <v>0.89006150610682611</v>
      </c>
      <c r="N148" s="113">
        <f t="shared" si="62"/>
        <v>0.90917259973415054</v>
      </c>
      <c r="O148" s="113">
        <f t="shared" si="62"/>
        <v>0.90304044559386576</v>
      </c>
      <c r="P148" s="113">
        <f t="shared" si="62"/>
        <v>0.90573260375228037</v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>
        <f t="shared" si="65"/>
        <v>0.6118201222770806</v>
      </c>
      <c r="G149" s="111">
        <f t="shared" si="65"/>
        <v>0.61230098244730491</v>
      </c>
      <c r="H149" s="111">
        <f t="shared" si="65"/>
        <v>0.61289737561528557</v>
      </c>
      <c r="I149" s="111">
        <f t="shared" si="65"/>
        <v>0.61349863065773047</v>
      </c>
      <c r="J149" s="111">
        <f t="shared" si="65"/>
        <v>0.61458235010014239</v>
      </c>
      <c r="K149" s="111">
        <f t="shared" si="65"/>
        <v>0.61574268145450517</v>
      </c>
      <c r="L149" s="111">
        <f t="shared" si="65"/>
        <v>0.61762282194818907</v>
      </c>
      <c r="M149" s="111">
        <f t="shared" si="65"/>
        <v>0.62041759278032038</v>
      </c>
      <c r="N149" s="111">
        <f t="shared" si="65"/>
        <v>0.62764949374172418</v>
      </c>
      <c r="O149" s="111">
        <f t="shared" si="65"/>
        <v>0.63138681408623654</v>
      </c>
      <c r="P149" s="111">
        <f t="shared" si="65"/>
        <v>0.63437821576752751</v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>
        <f t="shared" si="71"/>
        <v>0.74693933686239777</v>
      </c>
      <c r="G151" s="124">
        <f t="shared" si="71"/>
        <v>0.74696586041165391</v>
      </c>
      <c r="H151" s="124">
        <f t="shared" si="71"/>
        <v>0.74738178115841136</v>
      </c>
      <c r="I151" s="124">
        <f t="shared" si="71"/>
        <v>0.74678372965752537</v>
      </c>
      <c r="J151" s="124">
        <f t="shared" si="71"/>
        <v>0.74717150280456734</v>
      </c>
      <c r="K151" s="124">
        <f t="shared" si="71"/>
        <v>0.75029920120596916</v>
      </c>
      <c r="L151" s="124">
        <f t="shared" si="71"/>
        <v>0.74880097256467171</v>
      </c>
      <c r="M151" s="124">
        <f t="shared" si="71"/>
        <v>0.75105976415218223</v>
      </c>
      <c r="N151" s="124">
        <f t="shared" si="71"/>
        <v>0.76120272707726921</v>
      </c>
      <c r="O151" s="124">
        <f t="shared" si="71"/>
        <v>0.75229594537991318</v>
      </c>
      <c r="P151" s="124">
        <f t="shared" si="71"/>
        <v>0.75080107976298838</v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>
        <f t="shared" si="74"/>
        <v>0.58650392311518251</v>
      </c>
      <c r="G152" s="111">
        <f t="shared" si="74"/>
        <v>0.58665631846734767</v>
      </c>
      <c r="H152" s="111">
        <f t="shared" si="74"/>
        <v>0.58680017982170241</v>
      </c>
      <c r="I152" s="111">
        <f t="shared" si="74"/>
        <v>0.5868945162072805</v>
      </c>
      <c r="J152" s="111">
        <f t="shared" si="74"/>
        <v>0.58701155961841034</v>
      </c>
      <c r="K152" s="111">
        <f t="shared" si="74"/>
        <v>0.58724577016139012</v>
      </c>
      <c r="L152" s="111">
        <f t="shared" si="74"/>
        <v>0.58762762295352</v>
      </c>
      <c r="M152" s="111">
        <f t="shared" si="74"/>
        <v>0.58820328821956003</v>
      </c>
      <c r="N152" s="111">
        <f t="shared" si="74"/>
        <v>0.58922286660445433</v>
      </c>
      <c r="O152" s="111">
        <f t="shared" si="74"/>
        <v>0.58980451423697511</v>
      </c>
      <c r="P152" s="111">
        <f t="shared" si="74"/>
        <v>0.58994636992904659</v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>
        <f t="shared" si="77"/>
        <v>0.75444069135573943</v>
      </c>
      <c r="G153" s="45">
        <f t="shared" si="77"/>
        <v>0.75478288084091172</v>
      </c>
      <c r="H153" s="45">
        <f t="shared" si="77"/>
        <v>0.7551985081945819</v>
      </c>
      <c r="I153" s="45">
        <f t="shared" si="77"/>
        <v>0.75552184866582428</v>
      </c>
      <c r="J153" s="45">
        <f t="shared" si="77"/>
        <v>0.75612845153419617</v>
      </c>
      <c r="K153" s="45">
        <f t="shared" si="77"/>
        <v>0.7570744584338025</v>
      </c>
      <c r="L153" s="45">
        <f t="shared" si="77"/>
        <v>0.75831580615331762</v>
      </c>
      <c r="M153" s="45">
        <f t="shared" si="77"/>
        <v>0.76038742304058593</v>
      </c>
      <c r="N153" s="45">
        <f t="shared" si="77"/>
        <v>0.76500837463314098</v>
      </c>
      <c r="O153" s="45">
        <f t="shared" si="77"/>
        <v>0.76695738347459352</v>
      </c>
      <c r="P153" s="45">
        <f t="shared" si="77"/>
        <v>0.76830245902554195</v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1.5429296298672167E-3</v>
      </c>
      <c r="G155" s="117">
        <f t="shared" si="80"/>
        <v>2.0457571036361002E-3</v>
      </c>
      <c r="H155" s="117">
        <f t="shared" si="80"/>
        <v>2.4621816000448223E-3</v>
      </c>
      <c r="I155" s="117">
        <f t="shared" si="80"/>
        <v>2.7717574105391579E-3</v>
      </c>
      <c r="J155" s="117">
        <f t="shared" si="80"/>
        <v>3.0152414585428665E-3</v>
      </c>
      <c r="K155" s="117">
        <f t="shared" si="80"/>
        <v>2.4709935537088386E-3</v>
      </c>
      <c r="L155" s="117">
        <f t="shared" si="80"/>
        <v>3.3052145178785824E-3</v>
      </c>
      <c r="M155" s="117">
        <f t="shared" si="80"/>
        <v>2.8706474674612278E-3</v>
      </c>
      <c r="N155" s="117">
        <f t="shared" si="80"/>
        <v>1.1072369175722024E-3</v>
      </c>
      <c r="O155" s="117">
        <f t="shared" si="80"/>
        <v>4.268521315437976E-3</v>
      </c>
      <c r="P155" s="117">
        <f t="shared" si="80"/>
        <v>3.9012543089372328E-3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1.5429296298672167E-3</v>
      </c>
      <c r="G170" s="122">
        <v>2.0457571036361002E-3</v>
      </c>
      <c r="H170" s="122">
        <v>2.4621816000448223E-3</v>
      </c>
      <c r="I170" s="122">
        <v>2.7717574105391579E-3</v>
      </c>
      <c r="J170" s="122">
        <v>3.0152414585428665E-3</v>
      </c>
      <c r="K170" s="122">
        <v>2.4709935537088386E-3</v>
      </c>
      <c r="L170" s="122">
        <v>3.3052145178785824E-3</v>
      </c>
      <c r="M170" s="122">
        <v>2.8706474674612278E-3</v>
      </c>
      <c r="N170" s="122">
        <v>1.1072369175722024E-3</v>
      </c>
      <c r="O170" s="122">
        <v>4.268521315437976E-3</v>
      </c>
      <c r="P170" s="122">
        <v>3.9012543089372328E-3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1.5429296298672167E-3</v>
      </c>
      <c r="G171" s="98">
        <v>2.0457571036361002E-3</v>
      </c>
      <c r="H171" s="98">
        <v>2.4621816000448223E-3</v>
      </c>
      <c r="I171" s="98">
        <v>2.7717574105391579E-3</v>
      </c>
      <c r="J171" s="98">
        <v>3.0152414585428665E-3</v>
      </c>
      <c r="K171" s="98">
        <v>2.4709935537088386E-3</v>
      </c>
      <c r="L171" s="98">
        <v>3.3052145178785824E-3</v>
      </c>
      <c r="M171" s="98">
        <v>2.8706474674612278E-3</v>
      </c>
      <c r="N171" s="98">
        <v>1.1072369175722024E-3</v>
      </c>
      <c r="O171" s="98">
        <v>4.268521315437976E-3</v>
      </c>
      <c r="P171" s="98">
        <v>3.9012543089372328E-3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11788.692771974602</v>
      </c>
      <c r="G174" s="117">
        <f t="shared" si="87"/>
        <v>9760.8733419892997</v>
      </c>
      <c r="H174" s="117">
        <f t="shared" si="87"/>
        <v>9831.8654467603446</v>
      </c>
      <c r="I174" s="117">
        <f t="shared" si="87"/>
        <v>9603.7010338729197</v>
      </c>
      <c r="J174" s="117">
        <f t="shared" si="87"/>
        <v>9253.6028361438275</v>
      </c>
      <c r="K174" s="117">
        <f t="shared" si="87"/>
        <v>8965.945240624842</v>
      </c>
      <c r="L174" s="117">
        <f t="shared" si="87"/>
        <v>9021.8247813962589</v>
      </c>
      <c r="M174" s="117">
        <f t="shared" si="87"/>
        <v>9239.1621744639688</v>
      </c>
      <c r="N174" s="117">
        <f t="shared" si="87"/>
        <v>9313.4382371488246</v>
      </c>
      <c r="O174" s="117">
        <f t="shared" si="87"/>
        <v>7903.7193226340569</v>
      </c>
      <c r="P174" s="117">
        <f t="shared" si="87"/>
        <v>8427.5964105397452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9517.8938825487785</v>
      </c>
      <c r="G175" s="122">
        <f t="shared" si="90"/>
        <v>7307.4005999671026</v>
      </c>
      <c r="H175" s="122">
        <f t="shared" si="90"/>
        <v>7147.0927215948395</v>
      </c>
      <c r="I175" s="122">
        <f t="shared" si="90"/>
        <v>6776.3089008275529</v>
      </c>
      <c r="J175" s="122">
        <f t="shared" si="90"/>
        <v>6369.8093697484474</v>
      </c>
      <c r="K175" s="122">
        <f t="shared" si="90"/>
        <v>6142.7025752619475</v>
      </c>
      <c r="L175" s="122">
        <f t="shared" si="90"/>
        <v>6141.5112185676053</v>
      </c>
      <c r="M175" s="122">
        <f t="shared" si="90"/>
        <v>6499.5582235832353</v>
      </c>
      <c r="N175" s="122">
        <f t="shared" si="90"/>
        <v>6554.5157063008573</v>
      </c>
      <c r="O175" s="122">
        <f t="shared" si="90"/>
        <v>5394.7795437756786</v>
      </c>
      <c r="P175" s="122">
        <f t="shared" si="90"/>
        <v>5955.6172109075569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9482.9268292682882</v>
      </c>
      <c r="G176" s="98">
        <v>7280.8988764044925</v>
      </c>
      <c r="H176" s="98">
        <v>7121.7948717948748</v>
      </c>
      <c r="I176" s="98">
        <v>6753.7993920972676</v>
      </c>
      <c r="J176" s="98">
        <v>6348.5714285714303</v>
      </c>
      <c r="K176" s="98">
        <v>6121.2121212121228</v>
      </c>
      <c r="L176" s="98">
        <v>6121.2121212121237</v>
      </c>
      <c r="M176" s="98">
        <v>6478.1341107871749</v>
      </c>
      <c r="N176" s="98">
        <v>6535.2941176470604</v>
      </c>
      <c r="O176" s="98">
        <v>5377.4193548387066</v>
      </c>
      <c r="P176" s="98">
        <v>5935.8974358974365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34.967053280489424</v>
      </c>
      <c r="G177" s="98">
        <v>26.501723562609879</v>
      </c>
      <c r="H177" s="98">
        <v>25.297849799964862</v>
      </c>
      <c r="I177" s="98">
        <v>22.509508730285393</v>
      </c>
      <c r="J177" s="98">
        <v>21.237941177016982</v>
      </c>
      <c r="K177" s="98">
        <v>21.490454049824535</v>
      </c>
      <c r="L177" s="98">
        <v>20.299097355481113</v>
      </c>
      <c r="M177" s="98">
        <v>21.424112796060772</v>
      </c>
      <c r="N177" s="98">
        <v>19.221588653797117</v>
      </c>
      <c r="O177" s="98">
        <v>17.360188936971696</v>
      </c>
      <c r="P177" s="98">
        <v>19.719775010120042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40.385513051446488</v>
      </c>
      <c r="G178" s="122">
        <f t="shared" si="93"/>
        <v>292.0229372859767</v>
      </c>
      <c r="H178" s="122">
        <f t="shared" si="93"/>
        <v>468.55328343110637</v>
      </c>
      <c r="I178" s="122">
        <f t="shared" si="93"/>
        <v>657.62848551289528</v>
      </c>
      <c r="J178" s="122">
        <f t="shared" si="93"/>
        <v>635.47711544428523</v>
      </c>
      <c r="K178" s="122">
        <f t="shared" si="93"/>
        <v>432.07492617782634</v>
      </c>
      <c r="L178" s="122">
        <f t="shared" si="93"/>
        <v>568.61323752917497</v>
      </c>
      <c r="M178" s="122">
        <f t="shared" si="93"/>
        <v>493.18229083364008</v>
      </c>
      <c r="N178" s="122">
        <f t="shared" si="93"/>
        <v>626.98154169422605</v>
      </c>
      <c r="O178" s="122">
        <f t="shared" si="93"/>
        <v>249.58919822744394</v>
      </c>
      <c r="P178" s="122">
        <f t="shared" si="93"/>
        <v>166.80790919456223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40.385513051446488</v>
      </c>
      <c r="G179" s="98">
        <f>RES_hhdet_fech!G110</f>
        <v>292.0229372859767</v>
      </c>
      <c r="H179" s="98">
        <f>RES_hhdet_fech!H110</f>
        <v>468.55328343110637</v>
      </c>
      <c r="I179" s="98">
        <f>RES_hhdet_fech!I110</f>
        <v>657.62848551289528</v>
      </c>
      <c r="J179" s="98">
        <f>RES_hhdet_fech!J110</f>
        <v>635.47711544428523</v>
      </c>
      <c r="K179" s="98">
        <f>RES_hhdet_fech!K110</f>
        <v>432.07492617782634</v>
      </c>
      <c r="L179" s="98">
        <f>RES_hhdet_fech!L110</f>
        <v>568.61323752917497</v>
      </c>
      <c r="M179" s="98">
        <f>RES_hhdet_fech!M110</f>
        <v>493.18229083364008</v>
      </c>
      <c r="N179" s="98">
        <f>RES_hhdet_fech!N110</f>
        <v>626.98154169422605</v>
      </c>
      <c r="O179" s="98">
        <f>RES_hhdet_fech!O110</f>
        <v>249.58919822744394</v>
      </c>
      <c r="P179" s="98">
        <f>RES_hhdet_fech!P110</f>
        <v>166.80790919456223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1488.6480986711506</v>
      </c>
      <c r="G180" s="122">
        <v>1436.0022306613571</v>
      </c>
      <c r="H180" s="122">
        <v>1467.7975934970766</v>
      </c>
      <c r="I180" s="122">
        <v>1454.0530069272752</v>
      </c>
      <c r="J180" s="122">
        <v>1532.256882686326</v>
      </c>
      <c r="K180" s="122">
        <v>1640.0320551623354</v>
      </c>
      <c r="L180" s="122">
        <v>1592.6431482353651</v>
      </c>
      <c r="M180" s="122">
        <v>1566.319179412453</v>
      </c>
      <c r="N180" s="122">
        <v>1469.7484495719525</v>
      </c>
      <c r="O180" s="122">
        <v>1526.9384640852466</v>
      </c>
      <c r="P180" s="122">
        <v>1557.2219070834983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1786.1890297097348</v>
      </c>
      <c r="G185" s="101">
        <v>1724.5291943999543</v>
      </c>
      <c r="H185" s="101">
        <v>1783.1328027116617</v>
      </c>
      <c r="I185" s="101">
        <v>1785.5782317267124</v>
      </c>
      <c r="J185" s="101">
        <v>1908.6452784337466</v>
      </c>
      <c r="K185" s="101">
        <v>2050.6923483401993</v>
      </c>
      <c r="L185" s="101">
        <v>2001.6315865368556</v>
      </c>
      <c r="M185" s="101">
        <v>1981.1187989907064</v>
      </c>
      <c r="N185" s="101">
        <v>1883.7643124523511</v>
      </c>
      <c r="O185" s="101">
        <v>1935.3165401411968</v>
      </c>
      <c r="P185" s="101">
        <v>1962.8598216658893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1231.6809309560099</v>
      </c>
      <c r="G186" s="104">
        <v>1207.5043667609909</v>
      </c>
      <c r="H186" s="104">
        <v>1233.4982481029997</v>
      </c>
      <c r="I186" s="104">
        <v>1237.4787394703565</v>
      </c>
      <c r="J186" s="104">
        <v>1320.5384100784017</v>
      </c>
      <c r="K186" s="104">
        <v>1421.7063296753697</v>
      </c>
      <c r="L186" s="104">
        <v>1390.6735490741357</v>
      </c>
      <c r="M186" s="104">
        <v>1378.2532501968885</v>
      </c>
      <c r="N186" s="104">
        <v>1302.0891331988987</v>
      </c>
      <c r="O186" s="104">
        <v>1354.5954228139278</v>
      </c>
      <c r="P186" s="104">
        <v>1376.9383894913246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358.88696307484366</v>
      </c>
      <c r="G187" s="98">
        <v>391.96955355973142</v>
      </c>
      <c r="H187" s="98">
        <v>364.60791147492387</v>
      </c>
      <c r="I187" s="98">
        <v>369.23866607343047</v>
      </c>
      <c r="J187" s="98">
        <v>387.27506859577949</v>
      </c>
      <c r="K187" s="98">
        <v>419.53857634668651</v>
      </c>
      <c r="L187" s="98">
        <v>412.06636305989593</v>
      </c>
      <c r="M187" s="98">
        <v>399.18363877787732</v>
      </c>
      <c r="N187" s="98">
        <v>317.61839690057025</v>
      </c>
      <c r="O187" s="98">
        <v>356.31109687800074</v>
      </c>
      <c r="P187" s="98">
        <v>355.01275462390089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872.79396788116617</v>
      </c>
      <c r="G188" s="98">
        <v>815.53481320125968</v>
      </c>
      <c r="H188" s="98">
        <v>868.89033662807606</v>
      </c>
      <c r="I188" s="98">
        <v>868.24007339692605</v>
      </c>
      <c r="J188" s="98">
        <v>933.26334148262242</v>
      </c>
      <c r="K188" s="98">
        <v>1002.167753328683</v>
      </c>
      <c r="L188" s="98">
        <v>978.60718601423946</v>
      </c>
      <c r="M188" s="98">
        <v>979.06961141901127</v>
      </c>
      <c r="N188" s="98">
        <v>984.47073629832846</v>
      </c>
      <c r="O188" s="98">
        <v>998.2843259359272</v>
      </c>
      <c r="P188" s="98">
        <v>1021.9256348674238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741.76527770322696</v>
      </c>
      <c r="G189" s="122">
        <v>725.44757407486372</v>
      </c>
      <c r="H189" s="122">
        <v>748.42184823732237</v>
      </c>
      <c r="I189" s="122">
        <v>715.71064060519757</v>
      </c>
      <c r="J189" s="122">
        <v>716.05946826476952</v>
      </c>
      <c r="K189" s="122">
        <v>751.13568402273302</v>
      </c>
      <c r="L189" s="122">
        <v>719.05717706411247</v>
      </c>
      <c r="M189" s="122">
        <v>680.10248063464064</v>
      </c>
      <c r="N189" s="122">
        <v>662.19253958178808</v>
      </c>
      <c r="O189" s="122">
        <v>732.41211654568713</v>
      </c>
      <c r="P189" s="122">
        <v>747.94938335412746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970.32276172063519</v>
      </c>
      <c r="G190" s="98">
        <v>900.57981318722489</v>
      </c>
      <c r="H190" s="98">
        <v>903.24793099020587</v>
      </c>
      <c r="I190" s="98">
        <v>938.5988224291782</v>
      </c>
      <c r="J190" s="98">
        <v>948.11758186264763</v>
      </c>
      <c r="K190" s="98">
        <v>836.75130836578705</v>
      </c>
      <c r="L190" s="98">
        <v>1039.2971970287092</v>
      </c>
      <c r="M190" s="98">
        <v>972.08591283041017</v>
      </c>
      <c r="N190" s="98">
        <v>304.64125439453528</v>
      </c>
      <c r="O190" s="98">
        <v>1105.3420018639301</v>
      </c>
      <c r="P190" s="98">
        <v>1073.3773301134752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733.68496261170253</v>
      </c>
      <c r="G191" s="33">
        <v>718.63309006270958</v>
      </c>
      <c r="H191" s="33">
        <v>742.22880492720708</v>
      </c>
      <c r="I191" s="33">
        <v>706.54119008712235</v>
      </c>
      <c r="J191" s="33">
        <v>706.39038019819122</v>
      </c>
      <c r="K191" s="33">
        <v>747.95567511856234</v>
      </c>
      <c r="L191" s="33">
        <v>706.21087253831195</v>
      </c>
      <c r="M191" s="33">
        <v>668.60010300268596</v>
      </c>
      <c r="N191" s="33">
        <v>679.84939317128203</v>
      </c>
      <c r="O191" s="33">
        <v>710.77454640776864</v>
      </c>
      <c r="P191" s="33">
        <v>724.06476340848724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9071.1107308521168</v>
      </c>
      <c r="G193" s="117">
        <f t="shared" si="94"/>
        <v>7976.7789189264322</v>
      </c>
      <c r="H193" s="117">
        <f t="shared" si="94"/>
        <v>8385.8231363940158</v>
      </c>
      <c r="I193" s="117">
        <f t="shared" si="94"/>
        <v>8584.5539897103081</v>
      </c>
      <c r="J193" s="117">
        <f t="shared" si="94"/>
        <v>8300.0540836652472</v>
      </c>
      <c r="K193" s="117">
        <f t="shared" si="94"/>
        <v>7721.806165465644</v>
      </c>
      <c r="L193" s="117">
        <f t="shared" si="94"/>
        <v>8046.453907869357</v>
      </c>
      <c r="M193" s="117">
        <f t="shared" si="94"/>
        <v>8105.3690788007325</v>
      </c>
      <c r="N193" s="117">
        <f t="shared" si="94"/>
        <v>8499.9453259358688</v>
      </c>
      <c r="O193" s="117">
        <f t="shared" si="94"/>
        <v>6690.4627769036642</v>
      </c>
      <c r="P193" s="117">
        <f t="shared" si="94"/>
        <v>6944.5379386713748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7324.2761943345677</v>
      </c>
      <c r="G194" s="122">
        <f t="shared" si="97"/>
        <v>5630.5933206568625</v>
      </c>
      <c r="H194" s="122">
        <f t="shared" si="97"/>
        <v>5514.9241869186217</v>
      </c>
      <c r="I194" s="122">
        <f t="shared" si="97"/>
        <v>5232.8550097691523</v>
      </c>
      <c r="J194" s="122">
        <f t="shared" si="97"/>
        <v>4924.8870125594931</v>
      </c>
      <c r="K194" s="122">
        <f t="shared" si="97"/>
        <v>4754.8651708850894</v>
      </c>
      <c r="L194" s="122">
        <f t="shared" si="97"/>
        <v>4756.2104524596998</v>
      </c>
      <c r="M194" s="122">
        <f t="shared" si="97"/>
        <v>5034.4760899120838</v>
      </c>
      <c r="N194" s="122">
        <f t="shared" si="97"/>
        <v>5076.5426728406073</v>
      </c>
      <c r="O194" s="122">
        <f t="shared" si="97"/>
        <v>4179.9838274269487</v>
      </c>
      <c r="P194" s="122">
        <f t="shared" si="97"/>
        <v>4615.3319650326803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7289.3091410540783</v>
      </c>
      <c r="G195" s="98">
        <v>5604.0915970942524</v>
      </c>
      <c r="H195" s="98">
        <v>5489.6263371186569</v>
      </c>
      <c r="I195" s="98">
        <v>5210.345501038867</v>
      </c>
      <c r="J195" s="98">
        <v>4903.649071382476</v>
      </c>
      <c r="K195" s="98">
        <v>4733.3747168352647</v>
      </c>
      <c r="L195" s="98">
        <v>4735.9113551042183</v>
      </c>
      <c r="M195" s="98">
        <v>5013.0519771160234</v>
      </c>
      <c r="N195" s="98">
        <v>5057.3210841868104</v>
      </c>
      <c r="O195" s="98">
        <v>4162.6236384899767</v>
      </c>
      <c r="P195" s="98">
        <v>4595.6121900225598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34.967053280489424</v>
      </c>
      <c r="G196" s="98">
        <v>26.501723562609879</v>
      </c>
      <c r="H196" s="98">
        <v>25.297849799964862</v>
      </c>
      <c r="I196" s="98">
        <v>22.509508730285393</v>
      </c>
      <c r="J196" s="98">
        <v>21.237941177016982</v>
      </c>
      <c r="K196" s="98">
        <v>21.490454049824535</v>
      </c>
      <c r="L196" s="98">
        <v>20.299097355481113</v>
      </c>
      <c r="M196" s="98">
        <v>21.424112796060772</v>
      </c>
      <c r="N196" s="98">
        <v>19.221588653797117</v>
      </c>
      <c r="O196" s="98">
        <v>17.360188936971696</v>
      </c>
      <c r="P196" s="98">
        <v>19.719775010120042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100.200321685649</v>
      </c>
      <c r="G197" s="122">
        <f t="shared" si="100"/>
        <v>748.68294601911691</v>
      </c>
      <c r="H197" s="122">
        <f t="shared" si="100"/>
        <v>1219.1724808345948</v>
      </c>
      <c r="I197" s="122">
        <f t="shared" si="100"/>
        <v>1722.7864671607178</v>
      </c>
      <c r="J197" s="122">
        <f t="shared" si="100"/>
        <v>1669.4367366074209</v>
      </c>
      <c r="K197" s="122">
        <f t="shared" si="100"/>
        <v>1143.2820805830313</v>
      </c>
      <c r="L197" s="122">
        <f t="shared" si="100"/>
        <v>1518.8722119694253</v>
      </c>
      <c r="M197" s="122">
        <f t="shared" si="100"/>
        <v>1333.2018038978647</v>
      </c>
      <c r="N197" s="122">
        <f t="shared" si="100"/>
        <v>1734.9587539855402</v>
      </c>
      <c r="O197" s="122">
        <f t="shared" si="100"/>
        <v>735.39102848672405</v>
      </c>
      <c r="P197" s="122">
        <f t="shared" si="100"/>
        <v>520.17441697495599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100.200321685649</v>
      </c>
      <c r="G198" s="98">
        <f>RES_hhdet_tesh!G110</f>
        <v>748.68294601911691</v>
      </c>
      <c r="H198" s="98">
        <f>RES_hhdet_tesh!H110</f>
        <v>1219.1724808345948</v>
      </c>
      <c r="I198" s="98">
        <f>RES_hhdet_tesh!I110</f>
        <v>1722.7864671607178</v>
      </c>
      <c r="J198" s="98">
        <f>RES_hhdet_tesh!J110</f>
        <v>1669.4367366074209</v>
      </c>
      <c r="K198" s="98">
        <f>RES_hhdet_tesh!K110</f>
        <v>1143.2820805830313</v>
      </c>
      <c r="L198" s="98">
        <f>RES_hhdet_tesh!L110</f>
        <v>1518.8722119694253</v>
      </c>
      <c r="M198" s="98">
        <f>RES_hhdet_tesh!M110</f>
        <v>1333.2018038978647</v>
      </c>
      <c r="N198" s="98">
        <f>RES_hhdet_tesh!N110</f>
        <v>1734.9587539855402</v>
      </c>
      <c r="O198" s="98">
        <f>RES_hhdet_tesh!O110</f>
        <v>735.39102848672405</v>
      </c>
      <c r="P198" s="98">
        <f>RES_hhdet_tesh!P110</f>
        <v>520.17441697495599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1092.5805501966997</v>
      </c>
      <c r="G199" s="122">
        <v>1055.6180808980753</v>
      </c>
      <c r="H199" s="122">
        <v>1092.3696146473198</v>
      </c>
      <c r="I199" s="122">
        <v>1094.4314512337126</v>
      </c>
      <c r="J199" s="122">
        <v>1170.7111054975067</v>
      </c>
      <c r="K199" s="122">
        <v>1260.0824102779673</v>
      </c>
      <c r="L199" s="122">
        <v>1232.940529925017</v>
      </c>
      <c r="M199" s="122">
        <v>1226.8935762860162</v>
      </c>
      <c r="N199" s="122">
        <v>1184.3811321298422</v>
      </c>
      <c r="O199" s="122">
        <v>1224.0972553655497</v>
      </c>
      <c r="P199" s="122">
        <v>1247.4703520333981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1092.8263905669899</v>
      </c>
      <c r="G204" s="101">
        <v>1055.7190030968156</v>
      </c>
      <c r="H204" s="101">
        <v>1092.3858268626354</v>
      </c>
      <c r="I204" s="101">
        <v>1093.9170543195214</v>
      </c>
      <c r="J204" s="101">
        <v>1169.7072694478995</v>
      </c>
      <c r="K204" s="101">
        <v>1259.3052928756249</v>
      </c>
      <c r="L204" s="101">
        <v>1232.5998316288067</v>
      </c>
      <c r="M204" s="101">
        <v>1227.2540003805807</v>
      </c>
      <c r="N204" s="101">
        <v>1185.7574943231339</v>
      </c>
      <c r="O204" s="101">
        <v>1226.0943276516182</v>
      </c>
      <c r="P204" s="101">
        <v>1248.2181604875329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1092.3682335132671</v>
      </c>
      <c r="G205" s="104">
        <v>1055.5381559353145</v>
      </c>
      <c r="H205" s="104">
        <v>1092.3575686996271</v>
      </c>
      <c r="I205" s="104">
        <v>1094.7674894188626</v>
      </c>
      <c r="J205" s="104">
        <v>1171.2757632754106</v>
      </c>
      <c r="K205" s="104">
        <v>1260.4955613019974</v>
      </c>
      <c r="L205" s="104">
        <v>1233.1087759972195</v>
      </c>
      <c r="M205" s="104">
        <v>1226.730163666871</v>
      </c>
      <c r="N205" s="104">
        <v>1183.8237623160294</v>
      </c>
      <c r="O205" s="104">
        <v>1223.2544542173002</v>
      </c>
      <c r="P205" s="104">
        <v>1247.1379927204489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219.57426563210095</v>
      </c>
      <c r="G206" s="98">
        <v>240.00334273405505</v>
      </c>
      <c r="H206" s="98">
        <v>223.46723207155117</v>
      </c>
      <c r="I206" s="98">
        <v>226.52741602193663</v>
      </c>
      <c r="J206" s="98">
        <v>238.01242179278802</v>
      </c>
      <c r="K206" s="98">
        <v>258.32780797331441</v>
      </c>
      <c r="L206" s="98">
        <v>254.50158998297991</v>
      </c>
      <c r="M206" s="98">
        <v>247.66055224785961</v>
      </c>
      <c r="N206" s="98">
        <v>199.35302601770093</v>
      </c>
      <c r="O206" s="98">
        <v>224.97012828137323</v>
      </c>
      <c r="P206" s="98">
        <v>225.21235785302531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872.79396788116617</v>
      </c>
      <c r="G207" s="98">
        <v>815.53481320125968</v>
      </c>
      <c r="H207" s="98">
        <v>868.89033662807606</v>
      </c>
      <c r="I207" s="98">
        <v>868.24007339692605</v>
      </c>
      <c r="J207" s="98">
        <v>933.26334148262242</v>
      </c>
      <c r="K207" s="98">
        <v>1002.167753328683</v>
      </c>
      <c r="L207" s="98">
        <v>978.60718601423946</v>
      </c>
      <c r="M207" s="98">
        <v>979.06961141901127</v>
      </c>
      <c r="N207" s="98">
        <v>984.47073629832846</v>
      </c>
      <c r="O207" s="98">
        <v>998.2843259359272</v>
      </c>
      <c r="P207" s="98">
        <v>1021.9256348674238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554.05366463520056</v>
      </c>
      <c r="G208" s="122">
        <v>541.88457135237763</v>
      </c>
      <c r="H208" s="122">
        <v>559.35685399348017</v>
      </c>
      <c r="I208" s="122">
        <v>534.48106154672621</v>
      </c>
      <c r="J208" s="122">
        <v>535.01922900082718</v>
      </c>
      <c r="K208" s="122">
        <v>563.57650371955583</v>
      </c>
      <c r="L208" s="122">
        <v>538.43071351521473</v>
      </c>
      <c r="M208" s="122">
        <v>510.79760870476724</v>
      </c>
      <c r="N208" s="122">
        <v>504.0627669798796</v>
      </c>
      <c r="O208" s="122">
        <v>550.99066562444079</v>
      </c>
      <c r="P208" s="122">
        <v>561.56120463034017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569.09810643711103</v>
      </c>
      <c r="G209" s="98">
        <v>528.33083769042901</v>
      </c>
      <c r="H209" s="98">
        <v>530.02604832863346</v>
      </c>
      <c r="I209" s="98">
        <v>550.85850180229579</v>
      </c>
      <c r="J209" s="98">
        <v>556.55598043082853</v>
      </c>
      <c r="K209" s="98">
        <v>491.3786665148175</v>
      </c>
      <c r="L209" s="98">
        <v>610.71974143223656</v>
      </c>
      <c r="M209" s="98">
        <v>571.78413035875985</v>
      </c>
      <c r="N209" s="98">
        <v>179.50159320032489</v>
      </c>
      <c r="O209" s="98">
        <v>651.93570247508092</v>
      </c>
      <c r="P209" s="98">
        <v>633.23505946457658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553.52179043008266</v>
      </c>
      <c r="G210" s="33">
        <v>542.41195398513833</v>
      </c>
      <c r="H210" s="33">
        <v>560.53008622007405</v>
      </c>
      <c r="I210" s="33">
        <v>533.80730609317425</v>
      </c>
      <c r="J210" s="33">
        <v>534.12186435791057</v>
      </c>
      <c r="K210" s="33">
        <v>566.25813767287468</v>
      </c>
      <c r="L210" s="33">
        <v>535.5308671231279</v>
      </c>
      <c r="M210" s="33">
        <v>508.39510936688271</v>
      </c>
      <c r="N210" s="33">
        <v>520.09047926528967</v>
      </c>
      <c r="O210" s="33">
        <v>545.13378635324329</v>
      </c>
      <c r="P210" s="33">
        <v>556.30073822048803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7.5264859993522775</v>
      </c>
      <c r="G212" s="117">
        <f t="shared" si="101"/>
        <v>7.6620116241052445</v>
      </c>
      <c r="H212" s="117">
        <f t="shared" si="101"/>
        <v>7.8916076924513545</v>
      </c>
      <c r="I212" s="117">
        <f t="shared" si="101"/>
        <v>8.4247945609092945</v>
      </c>
      <c r="J212" s="117">
        <f t="shared" si="101"/>
        <v>8.6149755958367606</v>
      </c>
      <c r="K212" s="117">
        <f t="shared" si="101"/>
        <v>6.8071447760574069</v>
      </c>
      <c r="L212" s="117">
        <f t="shared" si="101"/>
        <v>9.105274153935488</v>
      </c>
      <c r="M212" s="117">
        <f t="shared" si="101"/>
        <v>8.3692345990123265</v>
      </c>
      <c r="N212" s="117">
        <f t="shared" si="101"/>
        <v>3.2565791693300072</v>
      </c>
      <c r="O212" s="117">
        <f t="shared" si="101"/>
        <v>13.76942359818702</v>
      </c>
      <c r="P212" s="117">
        <f t="shared" si="101"/>
        <v>16.672026961270227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7.5264859993522775</v>
      </c>
      <c r="G227" s="122">
        <v>7.6620116241052445</v>
      </c>
      <c r="H227" s="122">
        <v>7.8916076924513545</v>
      </c>
      <c r="I227" s="122">
        <v>8.4247945609092945</v>
      </c>
      <c r="J227" s="122">
        <v>8.6149755958367606</v>
      </c>
      <c r="K227" s="122">
        <v>6.8071447760574069</v>
      </c>
      <c r="L227" s="122">
        <v>9.105274153935488</v>
      </c>
      <c r="M227" s="122">
        <v>8.3692345990123265</v>
      </c>
      <c r="N227" s="122">
        <v>3.2565791693300072</v>
      </c>
      <c r="O227" s="122">
        <v>13.76942359818702</v>
      </c>
      <c r="P227" s="122">
        <v>16.672026961270227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220.41851855245955</v>
      </c>
      <c r="G228" s="98">
        <v>204.57571036361003</v>
      </c>
      <c r="H228" s="98">
        <v>205.18180000373522</v>
      </c>
      <c r="I228" s="98">
        <v>213.21210850301213</v>
      </c>
      <c r="J228" s="98">
        <v>215.37438989591902</v>
      </c>
      <c r="K228" s="98">
        <v>190.07642720837219</v>
      </c>
      <c r="L228" s="98">
        <v>236.0867512770416</v>
      </c>
      <c r="M228" s="98">
        <v>220.81903595855599</v>
      </c>
      <c r="N228" s="98">
        <v>69.20230734826265</v>
      </c>
      <c r="O228" s="98">
        <v>251.08948914341036</v>
      </c>
      <c r="P228" s="98">
        <v>243.82839430857706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139.07358455937504</v>
      </c>
      <c r="G231" s="118">
        <f t="shared" si="108"/>
        <v>114.77403297276418</v>
      </c>
      <c r="H231" s="118">
        <f t="shared" si="108"/>
        <v>115.12760857539196</v>
      </c>
      <c r="I231" s="118">
        <f t="shared" si="108"/>
        <v>111.89055463326631</v>
      </c>
      <c r="J231" s="118">
        <f t="shared" si="108"/>
        <v>107.12059161281701</v>
      </c>
      <c r="K231" s="118">
        <f t="shared" si="108"/>
        <v>103.09477618084404</v>
      </c>
      <c r="L231" s="118">
        <f t="shared" si="108"/>
        <v>103.12129175708814</v>
      </c>
      <c r="M231" s="118">
        <f t="shared" si="108"/>
        <v>104.93227889847438</v>
      </c>
      <c r="N231" s="118">
        <f t="shared" si="108"/>
        <v>105.11781306037048</v>
      </c>
      <c r="O231" s="118">
        <f t="shared" si="108"/>
        <v>88.409009617391746</v>
      </c>
      <c r="P231" s="118">
        <f t="shared" si="108"/>
        <v>93.517466069200623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112.28451239722048</v>
      </c>
      <c r="G232" s="123">
        <f t="shared" si="111"/>
        <v>85.924671698986614</v>
      </c>
      <c r="H232" s="123">
        <f t="shared" si="111"/>
        <v>83.689885480982639</v>
      </c>
      <c r="I232" s="123">
        <f t="shared" si="111"/>
        <v>78.94924660874932</v>
      </c>
      <c r="J232" s="123">
        <f t="shared" si="111"/>
        <v>73.737522587760338</v>
      </c>
      <c r="K232" s="123">
        <f t="shared" si="111"/>
        <v>70.631766104562004</v>
      </c>
      <c r="L232" s="123">
        <f t="shared" si="111"/>
        <v>70.198722048481685</v>
      </c>
      <c r="M232" s="123">
        <f t="shared" si="111"/>
        <v>73.817673437849066</v>
      </c>
      <c r="N232" s="123">
        <f t="shared" si="111"/>
        <v>73.978732576759128</v>
      </c>
      <c r="O232" s="123">
        <f t="shared" si="111"/>
        <v>60.344642452513227</v>
      </c>
      <c r="P232" s="123">
        <f t="shared" si="111"/>
        <v>66.086960422743431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111.87199902230607</v>
      </c>
      <c r="G233" s="99">
        <v>85.613049000131866</v>
      </c>
      <c r="H233" s="99">
        <v>83.393656757619766</v>
      </c>
      <c r="I233" s="99">
        <v>78.686993399546878</v>
      </c>
      <c r="J233" s="99">
        <v>73.491670149115123</v>
      </c>
      <c r="K233" s="99">
        <v>70.384658466624103</v>
      </c>
      <c r="L233" s="99">
        <v>69.966699238072351</v>
      </c>
      <c r="M233" s="99">
        <v>73.57435256777255</v>
      </c>
      <c r="N233" s="99">
        <v>73.761784623555997</v>
      </c>
      <c r="O233" s="99">
        <v>60.150455760395602</v>
      </c>
      <c r="P233" s="99">
        <v>65.868138435955501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0.41251337491440687</v>
      </c>
      <c r="G234" s="99">
        <v>0.3116226988547478</v>
      </c>
      <c r="H234" s="99">
        <v>0.29622872336287831</v>
      </c>
      <c r="I234" s="99">
        <v>0.26225320920244188</v>
      </c>
      <c r="J234" s="99">
        <v>0.24585243864521805</v>
      </c>
      <c r="K234" s="99">
        <v>0.24710763793790141</v>
      </c>
      <c r="L234" s="99">
        <v>0.23202281040933059</v>
      </c>
      <c r="M234" s="99">
        <v>0.24332087007651754</v>
      </c>
      <c r="N234" s="99">
        <v>0.21694795320312774</v>
      </c>
      <c r="O234" s="99">
        <v>0.19418669211762565</v>
      </c>
      <c r="P234" s="99">
        <v>0.21882198678793441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0.47643603688497138</v>
      </c>
      <c r="G235" s="123">
        <f t="shared" si="114"/>
        <v>3.4337757553601573</v>
      </c>
      <c r="H235" s="123">
        <f t="shared" si="114"/>
        <v>5.4865904444762066</v>
      </c>
      <c r="I235" s="123">
        <f t="shared" si="114"/>
        <v>7.6618811567688834</v>
      </c>
      <c r="J235" s="123">
        <f t="shared" si="114"/>
        <v>7.3563438768856404</v>
      </c>
      <c r="K235" s="123">
        <f t="shared" si="114"/>
        <v>4.9682065428890985</v>
      </c>
      <c r="L235" s="123">
        <f t="shared" si="114"/>
        <v>6.4993649272707028</v>
      </c>
      <c r="M235" s="123">
        <f t="shared" si="114"/>
        <v>5.6012375053419241</v>
      </c>
      <c r="N235" s="123">
        <f t="shared" si="114"/>
        <v>7.0765411026436356</v>
      </c>
      <c r="O235" s="123">
        <f t="shared" si="114"/>
        <v>2.7918417805268567</v>
      </c>
      <c r="P235" s="123">
        <f t="shared" si="114"/>
        <v>1.8509966814105787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0.47643603688497138</v>
      </c>
      <c r="G236" s="99">
        <f>RES_hhdet_fecs!G110</f>
        <v>3.4337757553601573</v>
      </c>
      <c r="H236" s="99">
        <f>RES_hhdet_fecs!H110</f>
        <v>5.4865904444762066</v>
      </c>
      <c r="I236" s="99">
        <f>RES_hhdet_fecs!I110</f>
        <v>7.6618811567688834</v>
      </c>
      <c r="J236" s="99">
        <f>RES_hhdet_fecs!J110</f>
        <v>7.3563438768856404</v>
      </c>
      <c r="K236" s="99">
        <f>RES_hhdet_fecs!K110</f>
        <v>4.9682065428890985</v>
      </c>
      <c r="L236" s="99">
        <f>RES_hhdet_fecs!L110</f>
        <v>6.4993649272707028</v>
      </c>
      <c r="M236" s="99">
        <f>RES_hhdet_fecs!M110</f>
        <v>5.6012375053419241</v>
      </c>
      <c r="N236" s="99">
        <f>RES_hhdet_fecs!N110</f>
        <v>7.0765411026436356</v>
      </c>
      <c r="O236" s="99">
        <f>RES_hhdet_fecs!O110</f>
        <v>2.7918417805268567</v>
      </c>
      <c r="P236" s="99">
        <f>RES_hhdet_fecs!P110</f>
        <v>1.8509966814105787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17.561881646612576</v>
      </c>
      <c r="G237" s="123">
        <v>16.885350480052381</v>
      </c>
      <c r="H237" s="123">
        <v>17.187381959922458</v>
      </c>
      <c r="I237" s="123">
        <v>16.94084362241448</v>
      </c>
      <c r="J237" s="123">
        <v>17.737552246684604</v>
      </c>
      <c r="K237" s="123">
        <v>18.857882032367556</v>
      </c>
      <c r="L237" s="123">
        <v>18.204235033778684</v>
      </c>
      <c r="M237" s="123">
        <v>17.789214852446577</v>
      </c>
      <c r="N237" s="123">
        <v>16.588582952279374</v>
      </c>
      <c r="O237" s="123">
        <v>17.079948293443241</v>
      </c>
      <c r="P237" s="123">
        <v>17.279831610798535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21.072031977363675</v>
      </c>
      <c r="G242" s="102">
        <v>20.278018542571903</v>
      </c>
      <c r="H242" s="102">
        <v>20.879843856709137</v>
      </c>
      <c r="I242" s="102">
        <v>20.803369241120464</v>
      </c>
      <c r="J242" s="102">
        <v>22.094660320437264</v>
      </c>
      <c r="K242" s="102">
        <v>23.579852764432967</v>
      </c>
      <c r="L242" s="102">
        <v>22.879056047630893</v>
      </c>
      <c r="M242" s="102">
        <v>22.500233941262561</v>
      </c>
      <c r="N242" s="102">
        <v>21.261448221809832</v>
      </c>
      <c r="O242" s="102">
        <v>21.647962386525947</v>
      </c>
      <c r="P242" s="102">
        <v>21.781023654819371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14.530388179145724</v>
      </c>
      <c r="G243" s="105">
        <v>14.198539531211409</v>
      </c>
      <c r="H243" s="105">
        <v>14.443820885773702</v>
      </c>
      <c r="I243" s="105">
        <v>14.417585680546248</v>
      </c>
      <c r="J243" s="105">
        <v>15.286678955198731</v>
      </c>
      <c r="K243" s="105">
        <v>16.347467212788477</v>
      </c>
      <c r="L243" s="105">
        <v>15.895681446691178</v>
      </c>
      <c r="M243" s="105">
        <v>15.653286706246105</v>
      </c>
      <c r="N243" s="105">
        <v>14.696265611725719</v>
      </c>
      <c r="O243" s="105">
        <v>15.152162529389988</v>
      </c>
      <c r="P243" s="105">
        <v>15.279301813455943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4.2338618345455767</v>
      </c>
      <c r="G244" s="99">
        <v>4.6090062731431338</v>
      </c>
      <c r="H244" s="99">
        <v>4.2694275204516421</v>
      </c>
      <c r="I244" s="99">
        <v>4.3019164167319524</v>
      </c>
      <c r="J244" s="99">
        <v>4.4831332400431743</v>
      </c>
      <c r="K244" s="99">
        <v>4.8240575273329815</v>
      </c>
      <c r="L244" s="99">
        <v>4.7100023197086927</v>
      </c>
      <c r="M244" s="99">
        <v>4.5336631314601057</v>
      </c>
      <c r="N244" s="99">
        <v>3.5848577528281069</v>
      </c>
      <c r="O244" s="99">
        <v>3.9856060045629578</v>
      </c>
      <c r="P244" s="99">
        <v>3.9394260970012227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10.296526344600146</v>
      </c>
      <c r="G245" s="99">
        <v>9.5895332580682773</v>
      </c>
      <c r="H245" s="99">
        <v>10.174393365322063</v>
      </c>
      <c r="I245" s="99">
        <v>10.115669263814297</v>
      </c>
      <c r="J245" s="99">
        <v>10.803545715155558</v>
      </c>
      <c r="K245" s="99">
        <v>11.523409685455494</v>
      </c>
      <c r="L245" s="99">
        <v>11.185679126982484</v>
      </c>
      <c r="M245" s="99">
        <v>11.119623574785999</v>
      </c>
      <c r="N245" s="99">
        <v>11.111407858897612</v>
      </c>
      <c r="O245" s="99">
        <v>11.166556524827033</v>
      </c>
      <c r="P245" s="99">
        <v>11.339875716454721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8.7507544786569902</v>
      </c>
      <c r="G246" s="123">
        <v>8.530235038365019</v>
      </c>
      <c r="H246" s="123">
        <v>8.7637506900106512</v>
      </c>
      <c r="I246" s="123">
        <v>8.3385832453336164</v>
      </c>
      <c r="J246" s="123">
        <v>8.2891729014864168</v>
      </c>
      <c r="K246" s="123">
        <v>8.6369215010253768</v>
      </c>
      <c r="L246" s="123">
        <v>8.2189697475570718</v>
      </c>
      <c r="M246" s="123">
        <v>7.7241531028368131</v>
      </c>
      <c r="N246" s="123">
        <v>7.4739564286883535</v>
      </c>
      <c r="O246" s="123">
        <v>8.1925770909084079</v>
      </c>
      <c r="P246" s="123">
        <v>8.2996773542480824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11.447093181769093</v>
      </c>
      <c r="G247" s="99">
        <v>10.589541893624302</v>
      </c>
      <c r="H247" s="99">
        <v>10.576708439377388</v>
      </c>
      <c r="I247" s="99">
        <v>10.935403179390667</v>
      </c>
      <c r="J247" s="99">
        <v>10.975499822722421</v>
      </c>
      <c r="K247" s="99">
        <v>9.6213713713231854</v>
      </c>
      <c r="L247" s="99">
        <v>11.879378293637707</v>
      </c>
      <c r="M247" s="99">
        <v>11.040307356041902</v>
      </c>
      <c r="N247" s="99">
        <v>3.4383888757848227</v>
      </c>
      <c r="O247" s="99">
        <v>12.364076668745819</v>
      </c>
      <c r="P247" s="99">
        <v>11.910813375305816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8.6554293729914118</v>
      </c>
      <c r="G248" s="110">
        <v>8.4501063669541523</v>
      </c>
      <c r="H248" s="110">
        <v>8.6912323800359825</v>
      </c>
      <c r="I248" s="110">
        <v>8.2317520455148134</v>
      </c>
      <c r="J248" s="110">
        <v>8.1772426131015834</v>
      </c>
      <c r="K248" s="110">
        <v>8.6003562201286012</v>
      </c>
      <c r="L248" s="110">
        <v>8.0721338746483919</v>
      </c>
      <c r="M248" s="110">
        <v>7.593516723165096</v>
      </c>
      <c r="N248" s="110">
        <v>7.6732437152514903</v>
      </c>
      <c r="O248" s="110">
        <v>7.9505446921942928</v>
      </c>
      <c r="P248" s="110">
        <v>8.0346398481154058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107.01372151064265</v>
      </c>
      <c r="G250" s="118">
        <f t="shared" si="115"/>
        <v>93.7956117839272</v>
      </c>
      <c r="H250" s="118">
        <f t="shared" si="115"/>
        <v>98.19497315713916</v>
      </c>
      <c r="I250" s="118">
        <f t="shared" si="115"/>
        <v>100.01670229009083</v>
      </c>
      <c r="J250" s="118">
        <f t="shared" si="115"/>
        <v>96.082220039509352</v>
      </c>
      <c r="K250" s="118">
        <f t="shared" si="115"/>
        <v>88.789063169101283</v>
      </c>
      <c r="L250" s="118">
        <f t="shared" si="115"/>
        <v>91.972604339910561</v>
      </c>
      <c r="M250" s="118">
        <f t="shared" si="115"/>
        <v>92.055408563183192</v>
      </c>
      <c r="N250" s="118">
        <f t="shared" si="115"/>
        <v>95.93617749363284</v>
      </c>
      <c r="O250" s="118">
        <f t="shared" si="115"/>
        <v>74.837828096222211</v>
      </c>
      <c r="P250" s="118">
        <f t="shared" si="115"/>
        <v>77.060594671308394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86.405962421089427</v>
      </c>
      <c r="G251" s="123">
        <f t="shared" si="118"/>
        <v>66.207795224765135</v>
      </c>
      <c r="H251" s="123">
        <f t="shared" si="118"/>
        <v>64.577778912112606</v>
      </c>
      <c r="I251" s="123">
        <f t="shared" si="118"/>
        <v>60.96681344967034</v>
      </c>
      <c r="J251" s="123">
        <f t="shared" si="118"/>
        <v>57.010963162483847</v>
      </c>
      <c r="K251" s="123">
        <f t="shared" si="118"/>
        <v>54.67374018094344</v>
      </c>
      <c r="L251" s="123">
        <f t="shared" si="118"/>
        <v>54.364452603600903</v>
      </c>
      <c r="M251" s="123">
        <f t="shared" si="118"/>
        <v>57.17824183608996</v>
      </c>
      <c r="N251" s="123">
        <f t="shared" si="118"/>
        <v>57.297321363889473</v>
      </c>
      <c r="O251" s="123">
        <f t="shared" si="118"/>
        <v>46.756244157259928</v>
      </c>
      <c r="P251" s="123">
        <f t="shared" si="118"/>
        <v>51.214383011774771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85.993449046175016</v>
      </c>
      <c r="G252" s="99">
        <v>65.896172525910387</v>
      </c>
      <c r="H252" s="99">
        <v>64.281550188749733</v>
      </c>
      <c r="I252" s="99">
        <v>60.704560240467899</v>
      </c>
      <c r="J252" s="99">
        <v>56.765110723838632</v>
      </c>
      <c r="K252" s="99">
        <v>54.426632543005539</v>
      </c>
      <c r="L252" s="99">
        <v>54.132429793191569</v>
      </c>
      <c r="M252" s="99">
        <v>56.934920966013443</v>
      </c>
      <c r="N252" s="99">
        <v>57.080373410686349</v>
      </c>
      <c r="O252" s="99">
        <v>46.562057465142303</v>
      </c>
      <c r="P252" s="99">
        <v>50.995561024986834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0.41251337491440687</v>
      </c>
      <c r="G253" s="99">
        <v>0.3116226988547478</v>
      </c>
      <c r="H253" s="99">
        <v>0.29622872336287831</v>
      </c>
      <c r="I253" s="99">
        <v>0.26225320920244188</v>
      </c>
      <c r="J253" s="99">
        <v>0.24585243864521805</v>
      </c>
      <c r="K253" s="99">
        <v>0.24710763793790141</v>
      </c>
      <c r="L253" s="99">
        <v>0.23202281040933059</v>
      </c>
      <c r="M253" s="99">
        <v>0.24332087007651754</v>
      </c>
      <c r="N253" s="99">
        <v>0.21694795320312774</v>
      </c>
      <c r="O253" s="99">
        <v>0.19418669211762565</v>
      </c>
      <c r="P253" s="99">
        <v>0.21882198678793441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1.1820833895980429</v>
      </c>
      <c r="G254" s="123">
        <f t="shared" si="121"/>
        <v>8.8034500727402776</v>
      </c>
      <c r="H254" s="123">
        <f t="shared" si="121"/>
        <v>14.276071302996151</v>
      </c>
      <c r="I254" s="123">
        <f t="shared" si="121"/>
        <v>20.071796554828992</v>
      </c>
      <c r="J254" s="123">
        <f t="shared" si="121"/>
        <v>19.32555935803272</v>
      </c>
      <c r="K254" s="123">
        <f t="shared" si="121"/>
        <v>13.146010492593989</v>
      </c>
      <c r="L254" s="123">
        <f t="shared" si="121"/>
        <v>17.361018231612395</v>
      </c>
      <c r="M254" s="123">
        <f t="shared" si="121"/>
        <v>15.141622245923642</v>
      </c>
      <c r="N254" s="123">
        <f t="shared" si="121"/>
        <v>19.581927245886458</v>
      </c>
      <c r="O254" s="123">
        <f t="shared" si="121"/>
        <v>8.2258984480687385</v>
      </c>
      <c r="P254" s="123">
        <f t="shared" si="121"/>
        <v>5.772155074806931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1.1820833895980429</v>
      </c>
      <c r="G255" s="99">
        <f>RES_hhdet_tess!G110</f>
        <v>8.8034500727402776</v>
      </c>
      <c r="H255" s="99">
        <f>RES_hhdet_tess!H110</f>
        <v>14.276071302996151</v>
      </c>
      <c r="I255" s="99">
        <f>RES_hhdet_tess!I110</f>
        <v>20.071796554828992</v>
      </c>
      <c r="J255" s="99">
        <f>RES_hhdet_tess!J110</f>
        <v>19.32555935803272</v>
      </c>
      <c r="K255" s="99">
        <f>RES_hhdet_tess!K110</f>
        <v>13.146010492593989</v>
      </c>
      <c r="L255" s="99">
        <f>RES_hhdet_tess!L110</f>
        <v>17.361018231612395</v>
      </c>
      <c r="M255" s="99">
        <f>RES_hhdet_tess!M110</f>
        <v>15.141622245923642</v>
      </c>
      <c r="N255" s="99">
        <f>RES_hhdet_tess!N110</f>
        <v>19.581927245886458</v>
      </c>
      <c r="O255" s="99">
        <f>RES_hhdet_tess!O110</f>
        <v>8.2258984480687385</v>
      </c>
      <c r="P255" s="99">
        <f>RES_hhdet_tess!P110</f>
        <v>5.772155074806931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12.889392952621479</v>
      </c>
      <c r="G256" s="123">
        <v>12.41257213147583</v>
      </c>
      <c r="H256" s="123">
        <v>12.79125534170198</v>
      </c>
      <c r="I256" s="123">
        <v>12.750973989581505</v>
      </c>
      <c r="J256" s="123">
        <v>13.552263745182282</v>
      </c>
      <c r="K256" s="123">
        <v>14.489037192465851</v>
      </c>
      <c r="L256" s="123">
        <v>14.092760964246905</v>
      </c>
      <c r="M256" s="123">
        <v>13.934243873477641</v>
      </c>
      <c r="N256" s="123">
        <v>13.367732868282644</v>
      </c>
      <c r="O256" s="123">
        <v>13.692442963190784</v>
      </c>
      <c r="P256" s="123">
        <v>13.842649865472803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12.892293181017195</v>
      </c>
      <c r="G261" s="102">
        <v>12.413758833460383</v>
      </c>
      <c r="H261" s="102">
        <v>12.791445180912973</v>
      </c>
      <c r="I261" s="102">
        <v>12.744980867156361</v>
      </c>
      <c r="J261" s="102">
        <v>13.540643243047029</v>
      </c>
      <c r="K261" s="102">
        <v>14.480101520597399</v>
      </c>
      <c r="L261" s="102">
        <v>14.088866713443332</v>
      </c>
      <c r="M261" s="102">
        <v>13.938337331401465</v>
      </c>
      <c r="N261" s="102">
        <v>13.383267430283679</v>
      </c>
      <c r="O261" s="102">
        <v>13.714781709765456</v>
      </c>
      <c r="P261" s="102">
        <v>13.850947978995224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12.886888209916085</v>
      </c>
      <c r="G262" s="105">
        <v>12.411632327219607</v>
      </c>
      <c r="H262" s="105">
        <v>12.791114287986549</v>
      </c>
      <c r="I262" s="105">
        <v>12.75488909468336</v>
      </c>
      <c r="J262" s="105">
        <v>13.55880027763336</v>
      </c>
      <c r="K262" s="105">
        <v>14.493787802826294</v>
      </c>
      <c r="L262" s="105">
        <v>14.094684051063483</v>
      </c>
      <c r="M262" s="105">
        <v>13.93238794128337</v>
      </c>
      <c r="N262" s="105">
        <v>13.361442012596269</v>
      </c>
      <c r="O262" s="105">
        <v>13.683015602251011</v>
      </c>
      <c r="P262" s="105">
        <v>13.838961815018388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2.5903618653159395</v>
      </c>
      <c r="G263" s="99">
        <v>2.8220990691513319</v>
      </c>
      <c r="H263" s="99">
        <v>2.616720922664487</v>
      </c>
      <c r="I263" s="99">
        <v>2.6392198308690635</v>
      </c>
      <c r="J263" s="99">
        <v>2.7552545624777998</v>
      </c>
      <c r="K263" s="99">
        <v>2.9703781173708004</v>
      </c>
      <c r="L263" s="99">
        <v>2.9090049240809988</v>
      </c>
      <c r="M263" s="99">
        <v>2.8127643664973681</v>
      </c>
      <c r="N263" s="99">
        <v>2.2500341536986563</v>
      </c>
      <c r="O263" s="99">
        <v>2.5164590774239799</v>
      </c>
      <c r="P263" s="99">
        <v>2.4990860985636707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10.296526344600146</v>
      </c>
      <c r="G264" s="99">
        <v>9.5895332580682773</v>
      </c>
      <c r="H264" s="99">
        <v>10.174393365322063</v>
      </c>
      <c r="I264" s="99">
        <v>10.115669263814297</v>
      </c>
      <c r="J264" s="99">
        <v>10.803545715155558</v>
      </c>
      <c r="K264" s="99">
        <v>11.523409685455494</v>
      </c>
      <c r="L264" s="99">
        <v>11.185679126982484</v>
      </c>
      <c r="M264" s="99">
        <v>11.119623574785999</v>
      </c>
      <c r="N264" s="99">
        <v>11.111407858897612</v>
      </c>
      <c r="O264" s="99">
        <v>11.166556524827033</v>
      </c>
      <c r="P264" s="99">
        <v>11.339875716454721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6.5362827473337077</v>
      </c>
      <c r="G265" s="123">
        <v>6.3717943549459646</v>
      </c>
      <c r="H265" s="123">
        <v>6.5498676003284162</v>
      </c>
      <c r="I265" s="123">
        <v>6.2271182960099907</v>
      </c>
      <c r="J265" s="123">
        <v>6.1934337738105016</v>
      </c>
      <c r="K265" s="123">
        <v>6.4802753030980007</v>
      </c>
      <c r="L265" s="123">
        <v>6.1543725404503489</v>
      </c>
      <c r="M265" s="123">
        <v>5.8013006076919629</v>
      </c>
      <c r="N265" s="123">
        <v>5.6891960155742618</v>
      </c>
      <c r="O265" s="123">
        <v>6.1632425277027592</v>
      </c>
      <c r="P265" s="123">
        <v>6.2314067192538829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6.7137650593726308</v>
      </c>
      <c r="G266" s="99">
        <v>6.2124216615693779</v>
      </c>
      <c r="H266" s="99">
        <v>6.2064144141483686</v>
      </c>
      <c r="I266" s="99">
        <v>6.4179281585000432</v>
      </c>
      <c r="J266" s="99">
        <v>6.4427452685278732</v>
      </c>
      <c r="K266" s="99">
        <v>5.6501096409614346</v>
      </c>
      <c r="L266" s="99">
        <v>6.9806508288559685</v>
      </c>
      <c r="M266" s="99">
        <v>6.4939450897784434</v>
      </c>
      <c r="N266" s="99">
        <v>2.0259773498908005</v>
      </c>
      <c r="O266" s="99">
        <v>7.2923882335983441</v>
      </c>
      <c r="P266" s="99">
        <v>7.0267411136640012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6.5300081201404145</v>
      </c>
      <c r="G267" s="110">
        <v>6.377995627061785</v>
      </c>
      <c r="H267" s="110">
        <v>6.5636057277756183</v>
      </c>
      <c r="I267" s="110">
        <v>6.2192685231860327</v>
      </c>
      <c r="J267" s="110">
        <v>6.1830457948639452</v>
      </c>
      <c r="K267" s="110">
        <v>6.5111100276916449</v>
      </c>
      <c r="L267" s="110">
        <v>6.1212267065314991</v>
      </c>
      <c r="M267" s="110">
        <v>5.7740146129431018</v>
      </c>
      <c r="N267" s="110">
        <v>5.8700957027685066</v>
      </c>
      <c r="O267" s="110">
        <v>6.097728954323153</v>
      </c>
      <c r="P267" s="110">
        <v>6.1730335526916731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8.8791472244852079E-2</v>
      </c>
      <c r="G269" s="118">
        <f t="shared" si="122"/>
        <v>9.0094394627554183E-2</v>
      </c>
      <c r="H269" s="118">
        <f t="shared" si="122"/>
        <v>9.2407888041883379E-2</v>
      </c>
      <c r="I269" s="118">
        <f t="shared" si="122"/>
        <v>9.8155381218829774E-2</v>
      </c>
      <c r="J269" s="118">
        <f t="shared" si="122"/>
        <v>9.9727781589184994E-2</v>
      </c>
      <c r="K269" s="118">
        <f t="shared" si="122"/>
        <v>7.827184399236109E-2</v>
      </c>
      <c r="L269" s="118">
        <f t="shared" si="122"/>
        <v>0.10407513505387983</v>
      </c>
      <c r="M269" s="118">
        <f t="shared" si="122"/>
        <v>9.5052218212770337E-2</v>
      </c>
      <c r="N269" s="118">
        <f t="shared" si="122"/>
        <v>3.6755972565801438E-2</v>
      </c>
      <c r="O269" s="118">
        <f t="shared" si="122"/>
        <v>0.15402129726848096</v>
      </c>
      <c r="P269" s="118">
        <f t="shared" si="122"/>
        <v>0.18500241821090391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8.8791472244852079E-2</v>
      </c>
      <c r="G284" s="123">
        <v>9.0094394627554183E-2</v>
      </c>
      <c r="H284" s="123">
        <v>9.2407888041883379E-2</v>
      </c>
      <c r="I284" s="123">
        <v>9.8155381218829774E-2</v>
      </c>
      <c r="J284" s="123">
        <v>9.9727781589184994E-2</v>
      </c>
      <c r="K284" s="123">
        <v>7.827184399236109E-2</v>
      </c>
      <c r="L284" s="123">
        <v>0.10407513505387983</v>
      </c>
      <c r="M284" s="123">
        <v>9.5052218212770337E-2</v>
      </c>
      <c r="N284" s="123">
        <v>3.6755972565801438E-2</v>
      </c>
      <c r="O284" s="123">
        <v>0.15402129726848096</v>
      </c>
      <c r="P284" s="123">
        <v>0.18500241821090391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2.600321687170668</v>
      </c>
      <c r="G285" s="99">
        <v>2.4055203365556967</v>
      </c>
      <c r="H285" s="99">
        <v>2.4026050890889681</v>
      </c>
      <c r="I285" s="99">
        <v>2.484086186230384</v>
      </c>
      <c r="J285" s="99">
        <v>2.4931945397296249</v>
      </c>
      <c r="K285" s="99">
        <v>2.1855907207097749</v>
      </c>
      <c r="L285" s="99">
        <v>2.6985195731827414</v>
      </c>
      <c r="M285" s="99">
        <v>2.5079162189984787</v>
      </c>
      <c r="N285" s="99">
        <v>0.78106441702328055</v>
      </c>
      <c r="O285" s="99">
        <v>2.8086236560722999</v>
      </c>
      <c r="P285" s="99">
        <v>2.7056603663344698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9.6001051034237506E-2</v>
      </c>
      <c r="G290" s="117">
        <f t="shared" si="129"/>
        <v>1.5261252977273891E-2</v>
      </c>
      <c r="H290" s="117">
        <f t="shared" si="129"/>
        <v>1.099180016569901E-2</v>
      </c>
      <c r="I290" s="117">
        <f t="shared" si="129"/>
        <v>3.8379558131590979E-3</v>
      </c>
      <c r="J290" s="117">
        <f t="shared" si="129"/>
        <v>5.1979650544334774E-3</v>
      </c>
      <c r="K290" s="117">
        <f t="shared" si="129"/>
        <v>3.7779952506399768E-3</v>
      </c>
      <c r="L290" s="117">
        <f t="shared" si="129"/>
        <v>7.0455286814536907E-4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7.7687729097296765E-2</v>
      </c>
      <c r="G291" s="122">
        <f t="shared" si="132"/>
        <v>1.1643745098647341E-2</v>
      </c>
      <c r="H291" s="122">
        <f t="shared" si="132"/>
        <v>8.3119544094986605E-3</v>
      </c>
      <c r="I291" s="122">
        <f t="shared" si="132"/>
        <v>3.0115411639156939E-3</v>
      </c>
      <c r="J291" s="122">
        <f t="shared" si="132"/>
        <v>3.9469004232781874E-3</v>
      </c>
      <c r="K291" s="122">
        <f t="shared" si="132"/>
        <v>2.6709593774167399E-3</v>
      </c>
      <c r="L291" s="122">
        <f t="shared" si="132"/>
        <v>5.2784007662006447E-4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7.7402318165413375E-2</v>
      </c>
      <c r="G292" s="98">
        <v>1.1601329525321407E-2</v>
      </c>
      <c r="H292" s="98">
        <v>8.2822767319979933E-3</v>
      </c>
      <c r="I292" s="98">
        <v>3.0014011225358494E-3</v>
      </c>
      <c r="J292" s="98">
        <v>3.933502049802415E-3</v>
      </c>
      <c r="K292" s="98">
        <v>2.6614025127187101E-3</v>
      </c>
      <c r="L292" s="98">
        <v>5.2604672524183204E-4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2.8541093188338377E-4</v>
      </c>
      <c r="G293" s="98">
        <v>4.2415573325934131E-5</v>
      </c>
      <c r="H293" s="98">
        <v>2.9677677500667568E-5</v>
      </c>
      <c r="I293" s="98">
        <v>1.0140041379844453E-5</v>
      </c>
      <c r="J293" s="98">
        <v>1.3398373475772038E-5</v>
      </c>
      <c r="K293" s="98">
        <v>9.5568646980296601E-6</v>
      </c>
      <c r="L293" s="98">
        <v>1.7933513782324642E-6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7.1186845877442215E-4</v>
      </c>
      <c r="G294" s="122">
        <f t="shared" si="135"/>
        <v>3.308423545384435E-4</v>
      </c>
      <c r="H294" s="122">
        <f t="shared" si="135"/>
        <v>2.9096069104326194E-4</v>
      </c>
      <c r="I294" s="122">
        <f t="shared" si="135"/>
        <v>0</v>
      </c>
      <c r="J294" s="122">
        <f t="shared" si="135"/>
        <v>0</v>
      </c>
      <c r="K294" s="122">
        <f t="shared" si="135"/>
        <v>8.7972343132548502E-5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7.1186845877442215E-4</v>
      </c>
      <c r="G295" s="98">
        <v>3.308423545384435E-4</v>
      </c>
      <c r="H295" s="98">
        <v>2.9096069104326194E-4</v>
      </c>
      <c r="I295" s="98">
        <v>0</v>
      </c>
      <c r="J295" s="98">
        <v>0</v>
      </c>
      <c r="K295" s="98">
        <v>8.7972343132548502E-5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1.1736541186025008E-2</v>
      </c>
      <c r="G296" s="122">
        <v>2.1604229869831618E-3</v>
      </c>
      <c r="H296" s="122">
        <v>1.5477786207115647E-3</v>
      </c>
      <c r="I296" s="122">
        <v>5.2408459269021545E-4</v>
      </c>
      <c r="J296" s="122">
        <v>8.2851460720940399E-4</v>
      </c>
      <c r="K296" s="122">
        <v>6.9987401839445064E-4</v>
      </c>
      <c r="L296" s="122">
        <v>1.1650139994483805E-4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6.5724202685710264E-3</v>
      </c>
      <c r="G301" s="101">
        <v>1.0277881139009824E-3</v>
      </c>
      <c r="H301" s="101">
        <v>6.0414027205432088E-4</v>
      </c>
      <c r="I301" s="101">
        <v>0</v>
      </c>
      <c r="J301" s="101">
        <v>1.5963729623163725E-4</v>
      </c>
      <c r="K301" s="101">
        <v>3.411771495754542E-4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5.1641209174539812E-3</v>
      </c>
      <c r="G302" s="104">
        <v>1.1326348730821795E-3</v>
      </c>
      <c r="H302" s="104">
        <v>9.4363834865724382E-4</v>
      </c>
      <c r="I302" s="104">
        <v>5.2408459269021545E-4</v>
      </c>
      <c r="J302" s="104">
        <v>6.6887731097776677E-4</v>
      </c>
      <c r="K302" s="104">
        <v>3.5869686881899644E-4</v>
      </c>
      <c r="L302" s="104">
        <v>1.1650139994483805E-4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1.5047206029063119E-3</v>
      </c>
      <c r="G303" s="98">
        <v>3.671156070945033E-4</v>
      </c>
      <c r="H303" s="98">
        <v>2.7805761469566883E-4</v>
      </c>
      <c r="I303" s="98">
        <v>1.5562177549760449E-4</v>
      </c>
      <c r="J303" s="98">
        <v>1.9491973929040032E-4</v>
      </c>
      <c r="K303" s="98">
        <v>1.049907164722664E-4</v>
      </c>
      <c r="L303" s="98">
        <v>3.4191203993063617E-5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3.6594003145476693E-3</v>
      </c>
      <c r="G304" s="98">
        <v>7.655192659876761E-4</v>
      </c>
      <c r="H304" s="98">
        <v>6.6558073396157504E-4</v>
      </c>
      <c r="I304" s="98">
        <v>3.6846281719261095E-4</v>
      </c>
      <c r="J304" s="98">
        <v>4.7395757168736645E-4</v>
      </c>
      <c r="K304" s="98">
        <v>2.5370615234673004E-4</v>
      </c>
      <c r="L304" s="98">
        <v>8.2310195951774436E-5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5.8649122921413093E-3</v>
      </c>
      <c r="G305" s="122">
        <v>1.1262425371049453E-3</v>
      </c>
      <c r="H305" s="122">
        <v>8.4110644444552096E-4</v>
      </c>
      <c r="I305" s="122">
        <v>3.0233005655318814E-4</v>
      </c>
      <c r="J305" s="122">
        <v>4.2255002394588585E-4</v>
      </c>
      <c r="K305" s="122">
        <v>3.1918951169623817E-4</v>
      </c>
      <c r="L305" s="122">
        <v>6.0211391580466569E-5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2.5029821884453189E-4</v>
      </c>
      <c r="G306" s="98">
        <v>7.7388977145055162E-5</v>
      </c>
      <c r="H306" s="98">
        <v>7.7570115839781429E-5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5.614614073296777E-3</v>
      </c>
      <c r="G307" s="33">
        <v>1.0488535599598901E-3</v>
      </c>
      <c r="H307" s="33">
        <v>7.635363286057395E-4</v>
      </c>
      <c r="I307" s="33">
        <v>3.0233005655318814E-4</v>
      </c>
      <c r="J307" s="33">
        <v>4.2255002394588585E-4</v>
      </c>
      <c r="K307" s="33">
        <v>3.1918951169623817E-4</v>
      </c>
      <c r="L307" s="33">
        <v>6.0211391580466569E-5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7.4532869629837198E-2</v>
      </c>
      <c r="G309" s="117">
        <f t="shared" si="136"/>
        <v>1.232323864998534E-2</v>
      </c>
      <c r="H309" s="117">
        <f t="shared" si="136"/>
        <v>9.0789524534384825E-3</v>
      </c>
      <c r="I309" s="117">
        <f t="shared" si="136"/>
        <v>3.0513788528829838E-3</v>
      </c>
      <c r="J309" s="117">
        <f t="shared" si="136"/>
        <v>4.1222726257789345E-3</v>
      </c>
      <c r="K309" s="117">
        <f t="shared" si="136"/>
        <v>3.1501953799657504E-3</v>
      </c>
      <c r="L309" s="117">
        <f t="shared" si="136"/>
        <v>5.6995745706336649E-4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5.9782804036355837E-2</v>
      </c>
      <c r="G310" s="122">
        <f t="shared" si="139"/>
        <v>9.0116721388560396E-3</v>
      </c>
      <c r="H310" s="122">
        <f t="shared" si="139"/>
        <v>6.4697254017307615E-3</v>
      </c>
      <c r="I310" s="122">
        <f t="shared" si="139"/>
        <v>2.3572867346675682E-3</v>
      </c>
      <c r="J310" s="122">
        <f t="shared" si="139"/>
        <v>3.1069619682184014E-3</v>
      </c>
      <c r="K310" s="122">
        <f t="shared" si="139"/>
        <v>2.114501768560516E-3</v>
      </c>
      <c r="L310" s="122">
        <f t="shared" si="139"/>
        <v>4.2019388452162491E-4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5.9497393104472454E-2</v>
      </c>
      <c r="G311" s="98">
        <v>8.9692565655301055E-3</v>
      </c>
      <c r="H311" s="98">
        <v>6.4400477242300943E-3</v>
      </c>
      <c r="I311" s="98">
        <v>2.3471466932877237E-3</v>
      </c>
      <c r="J311" s="98">
        <v>3.0935635947426294E-3</v>
      </c>
      <c r="K311" s="98">
        <v>2.1049449038624862E-3</v>
      </c>
      <c r="L311" s="98">
        <v>4.1840053314339242E-4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2.8541093188338377E-4</v>
      </c>
      <c r="G312" s="98">
        <v>4.2415573325934131E-5</v>
      </c>
      <c r="H312" s="98">
        <v>2.9677677500667568E-5</v>
      </c>
      <c r="I312" s="98">
        <v>1.0140041379844453E-5</v>
      </c>
      <c r="J312" s="98">
        <v>1.3398373475772038E-5</v>
      </c>
      <c r="K312" s="98">
        <v>9.5568646980296601E-6</v>
      </c>
      <c r="L312" s="98">
        <v>1.7933513782324642E-6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1.7662137528424804E-3</v>
      </c>
      <c r="G313" s="122">
        <f t="shared" si="142"/>
        <v>8.517583041015046E-4</v>
      </c>
      <c r="H313" s="122">
        <f t="shared" si="142"/>
        <v>7.7660803391235407E-4</v>
      </c>
      <c r="I313" s="122">
        <f t="shared" si="142"/>
        <v>0</v>
      </c>
      <c r="J313" s="122">
        <f t="shared" si="142"/>
        <v>0</v>
      </c>
      <c r="K313" s="122">
        <f t="shared" si="142"/>
        <v>2.6062711406410829E-4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1.7662137528424804E-3</v>
      </c>
      <c r="G314" s="98">
        <v>8.517583041015046E-4</v>
      </c>
      <c r="H314" s="98">
        <v>7.7660803391235407E-4</v>
      </c>
      <c r="I314" s="98">
        <v>0</v>
      </c>
      <c r="J314" s="98">
        <v>0</v>
      </c>
      <c r="K314" s="98">
        <v>2.6062711406410829E-4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8.6011576301841391E-3</v>
      </c>
      <c r="G315" s="122">
        <v>1.6215163707906681E-3</v>
      </c>
      <c r="H315" s="122">
        <v>1.2086820373164732E-3</v>
      </c>
      <c r="I315" s="122">
        <v>4.6459628584517734E-4</v>
      </c>
      <c r="J315" s="122">
        <v>6.9382716224622768E-4</v>
      </c>
      <c r="K315" s="122">
        <v>5.3161931863395721E-4</v>
      </c>
      <c r="L315" s="122">
        <v>1.0371620649504102E-4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4.0211389723734886E-3</v>
      </c>
      <c r="G320" s="101">
        <v>6.3071281308383286E-4</v>
      </c>
      <c r="H320" s="101">
        <v>3.7192264240241718E-4</v>
      </c>
      <c r="I320" s="101">
        <v>0</v>
      </c>
      <c r="J320" s="101">
        <v>9.8995037310977573E-5</v>
      </c>
      <c r="K320" s="101">
        <v>2.1251557792201922E-4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4.5800186578106514E-3</v>
      </c>
      <c r="G321" s="104">
        <v>9.9080355770683531E-4</v>
      </c>
      <c r="H321" s="104">
        <v>8.3675939491405617E-4</v>
      </c>
      <c r="I321" s="104">
        <v>4.6459628584517734E-4</v>
      </c>
      <c r="J321" s="104">
        <v>5.9483212493525008E-4</v>
      </c>
      <c r="K321" s="104">
        <v>3.1910374071193802E-4</v>
      </c>
      <c r="L321" s="104">
        <v>1.0371620649504102E-4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9.2061834326298217E-4</v>
      </c>
      <c r="G322" s="98">
        <v>2.2528429171915916E-4</v>
      </c>
      <c r="H322" s="98">
        <v>1.7117866095248119E-4</v>
      </c>
      <c r="I322" s="98">
        <v>9.6133468652566417E-5</v>
      </c>
      <c r="J322" s="98">
        <v>1.2087455324788358E-4</v>
      </c>
      <c r="K322" s="98">
        <v>6.5397588365208006E-5</v>
      </c>
      <c r="L322" s="98">
        <v>2.1406010543266579E-5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3.6594003145476693E-3</v>
      </c>
      <c r="G323" s="98">
        <v>7.655192659876761E-4</v>
      </c>
      <c r="H323" s="98">
        <v>6.6558073396157504E-4</v>
      </c>
      <c r="I323" s="98">
        <v>3.6846281719261095E-4</v>
      </c>
      <c r="J323" s="98">
        <v>4.7395757168736645E-4</v>
      </c>
      <c r="K323" s="98">
        <v>2.5370615234673004E-4</v>
      </c>
      <c r="L323" s="98">
        <v>8.2310195951774436E-5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4.3826942104547451E-3</v>
      </c>
      <c r="G324" s="122">
        <v>8.3829183623712622E-4</v>
      </c>
      <c r="H324" s="122">
        <v>6.2393698047889259E-4</v>
      </c>
      <c r="I324" s="122">
        <v>2.2949583237023824E-4</v>
      </c>
      <c r="J324" s="122">
        <v>3.2148349531430548E-4</v>
      </c>
      <c r="K324" s="122">
        <v>2.4344717870716892E-4</v>
      </c>
      <c r="L324" s="122">
        <v>4.6047366046700595E-5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1.4680088730106047E-4</v>
      </c>
      <c r="G325" s="98">
        <v>4.5428274951885552E-5</v>
      </c>
      <c r="H325" s="98">
        <v>4.5574036829633142E-5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4.2358933231536845E-3</v>
      </c>
      <c r="G326" s="33">
        <v>7.9286356128524071E-4</v>
      </c>
      <c r="H326" s="33">
        <v>5.7836294364925944E-4</v>
      </c>
      <c r="I326" s="33">
        <v>2.2949583237023824E-4</v>
      </c>
      <c r="J326" s="33">
        <v>3.2148349531430548E-4</v>
      </c>
      <c r="K326" s="33">
        <v>2.4344717870716892E-4</v>
      </c>
      <c r="L326" s="33">
        <v>4.6047366046700595E-5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>
        <f t="shared" si="143"/>
        <v>0.77637555867233199</v>
      </c>
      <c r="G328" s="119">
        <f t="shared" si="143"/>
        <v>0.80748537936802045</v>
      </c>
      <c r="H328" s="119">
        <f t="shared" si="143"/>
        <v>0.82597502834615244</v>
      </c>
      <c r="I328" s="119">
        <f t="shared" si="143"/>
        <v>0.79505314845491493</v>
      </c>
      <c r="J328" s="119">
        <f t="shared" si="143"/>
        <v>0.79305508648291945</v>
      </c>
      <c r="K328" s="119">
        <f t="shared" si="143"/>
        <v>0.83382724725027657</v>
      </c>
      <c r="L328" s="119">
        <f t="shared" si="143"/>
        <v>0.80896336220118581</v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>
        <f t="shared" si="146"/>
        <v>0.76952698619216109</v>
      </c>
      <c r="G329" s="124">
        <f t="shared" si="146"/>
        <v>0.77394962381158017</v>
      </c>
      <c r="H329" s="124">
        <f t="shared" si="146"/>
        <v>0.77836391815832706</v>
      </c>
      <c r="I329" s="124">
        <f t="shared" si="146"/>
        <v>0.78275095918083182</v>
      </c>
      <c r="J329" s="124">
        <f t="shared" si="146"/>
        <v>0.78719036079401361</v>
      </c>
      <c r="K329" s="124">
        <f t="shared" si="146"/>
        <v>0.7916637693702363</v>
      </c>
      <c r="L329" s="124">
        <f t="shared" si="146"/>
        <v>0.79606286663996051</v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>
        <f t="shared" si="149"/>
        <v>0.7686771470761764</v>
      </c>
      <c r="G330" s="111">
        <f t="shared" si="149"/>
        <v>0.77312316195773423</v>
      </c>
      <c r="H330" s="111">
        <f t="shared" si="149"/>
        <v>0.77756973506444471</v>
      </c>
      <c r="I330" s="111">
        <f t="shared" si="149"/>
        <v>0.78201699721650209</v>
      </c>
      <c r="J330" s="111">
        <f t="shared" si="149"/>
        <v>0.7864654843380654</v>
      </c>
      <c r="K330" s="111">
        <f t="shared" si="149"/>
        <v>0.79091565210563197</v>
      </c>
      <c r="L330" s="111">
        <f t="shared" si="149"/>
        <v>0.79536762243134784</v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>
        <f t="shared" si="155"/>
        <v>2.4810956730450684</v>
      </c>
      <c r="G332" s="124">
        <f t="shared" si="155"/>
        <v>2.5745140923379908</v>
      </c>
      <c r="H332" s="124">
        <f t="shared" si="155"/>
        <v>2.6691166807714342</v>
      </c>
      <c r="I332" s="124" t="str">
        <f t="shared" si="155"/>
        <v/>
      </c>
      <c r="J332" s="124" t="str">
        <f t="shared" si="155"/>
        <v/>
      </c>
      <c r="K332" s="124">
        <f t="shared" si="155"/>
        <v>2.9626028452080639</v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>
        <f t="shared" si="158"/>
        <v>2.4810956730450684</v>
      </c>
      <c r="G333" s="111">
        <f t="shared" si="158"/>
        <v>2.5745140923379908</v>
      </c>
      <c r="H333" s="111">
        <f t="shared" si="158"/>
        <v>2.6691166807714342</v>
      </c>
      <c r="I333" s="111" t="str">
        <f t="shared" si="158"/>
        <v/>
      </c>
      <c r="J333" s="111" t="str">
        <f t="shared" si="158"/>
        <v/>
      </c>
      <c r="K333" s="111">
        <f t="shared" si="158"/>
        <v>2.9626028452080639</v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>
        <f t="shared" si="161"/>
        <v>0.73285284768784797</v>
      </c>
      <c r="G334" s="124">
        <f t="shared" si="161"/>
        <v>0.7505550443410951</v>
      </c>
      <c r="H334" s="124">
        <f t="shared" si="161"/>
        <v>0.78091402810616573</v>
      </c>
      <c r="I334" s="124">
        <f t="shared" si="161"/>
        <v>0.88649102134509528</v>
      </c>
      <c r="J334" s="124">
        <f t="shared" si="161"/>
        <v>0.83743503881382442</v>
      </c>
      <c r="K334" s="124">
        <f t="shared" si="161"/>
        <v>0.75959287623438443</v>
      </c>
      <c r="L334" s="124">
        <f t="shared" si="161"/>
        <v>0.89025716896234164</v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>
        <f t="shared" si="176"/>
        <v>0.6118201222770806</v>
      </c>
      <c r="G339" s="112">
        <f t="shared" si="176"/>
        <v>0.61366034939823799</v>
      </c>
      <c r="H339" s="112">
        <f t="shared" si="176"/>
        <v>0.61562299288165312</v>
      </c>
      <c r="I339" s="112" t="str">
        <f t="shared" si="176"/>
        <v/>
      </c>
      <c r="J339" s="112">
        <f t="shared" si="176"/>
        <v>0.6201247430759137</v>
      </c>
      <c r="K339" s="112">
        <f t="shared" si="176"/>
        <v>0.62288924737915252</v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>
        <f t="shared" si="179"/>
        <v>0.88689221864090195</v>
      </c>
      <c r="G340" s="113">
        <f t="shared" si="179"/>
        <v>0.87477754857628032</v>
      </c>
      <c r="H340" s="113">
        <f t="shared" si="179"/>
        <v>0.88673737783625295</v>
      </c>
      <c r="I340" s="113">
        <f t="shared" si="179"/>
        <v>0.88649102134509528</v>
      </c>
      <c r="J340" s="113">
        <f t="shared" si="179"/>
        <v>0.88929930074279662</v>
      </c>
      <c r="K340" s="113">
        <f t="shared" si="179"/>
        <v>0.88961953239954905</v>
      </c>
      <c r="L340" s="113">
        <f t="shared" si="179"/>
        <v>0.89025716896234164</v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>
        <f t="shared" si="182"/>
        <v>0.6118201222770806</v>
      </c>
      <c r="G341" s="111">
        <f t="shared" si="182"/>
        <v>0.61366034939823799</v>
      </c>
      <c r="H341" s="111">
        <f t="shared" si="182"/>
        <v>0.61562299288165312</v>
      </c>
      <c r="I341" s="111">
        <f t="shared" si="182"/>
        <v>0.61773789911583554</v>
      </c>
      <c r="J341" s="111">
        <f t="shared" si="182"/>
        <v>0.6201247430759137</v>
      </c>
      <c r="K341" s="111">
        <f t="shared" si="182"/>
        <v>0.62288924737915252</v>
      </c>
      <c r="L341" s="111">
        <f t="shared" si="182"/>
        <v>0.62606776139293674</v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>
        <f t="shared" si="188"/>
        <v>0.7472736150423489</v>
      </c>
      <c r="G343" s="124">
        <f t="shared" si="188"/>
        <v>0.74432620738335042</v>
      </c>
      <c r="H343" s="124">
        <f t="shared" si="188"/>
        <v>0.74180501718805392</v>
      </c>
      <c r="I343" s="124">
        <f t="shared" si="188"/>
        <v>0.7590903629850102</v>
      </c>
      <c r="J343" s="124">
        <f t="shared" si="188"/>
        <v>0.76081760051083669</v>
      </c>
      <c r="K343" s="124">
        <f t="shared" si="188"/>
        <v>0.762704192294543</v>
      </c>
      <c r="L343" s="124">
        <f t="shared" si="188"/>
        <v>0.76476169771234803</v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>
        <f t="shared" si="191"/>
        <v>0.58650392311518251</v>
      </c>
      <c r="G344" s="111">
        <f t="shared" si="191"/>
        <v>0.58701221579316654</v>
      </c>
      <c r="H344" s="111">
        <f t="shared" si="191"/>
        <v>0.58752054623413019</v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>
        <f t="shared" si="194"/>
        <v>0.75444069135573943</v>
      </c>
      <c r="G345" s="45">
        <f t="shared" si="194"/>
        <v>0.75593351784548568</v>
      </c>
      <c r="H345" s="45">
        <f t="shared" si="194"/>
        <v>0.75747927371757529</v>
      </c>
      <c r="I345" s="45">
        <f t="shared" si="194"/>
        <v>0.7590903629850102</v>
      </c>
      <c r="J345" s="45">
        <f t="shared" si="194"/>
        <v>0.76081760051083669</v>
      </c>
      <c r="K345" s="45">
        <f t="shared" si="194"/>
        <v>0.762704192294543</v>
      </c>
      <c r="L345" s="45">
        <f t="shared" si="194"/>
        <v>0.76476169771234803</v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6.6125555565737864E-4</v>
      </c>
      <c r="G347" s="117">
        <f t="shared" si="197"/>
        <v>2.0445167896138863E-4</v>
      </c>
      <c r="H347" s="117">
        <f t="shared" si="197"/>
        <v>2.0493022398973608E-4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6.6125555565737864E-4</v>
      </c>
      <c r="G362" s="122">
        <v>2.0445167896138863E-4</v>
      </c>
      <c r="H362" s="122">
        <v>2.0493022398973608E-4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6.6125555565737864E-4</v>
      </c>
      <c r="G363" s="98">
        <v>2.0445167896138863E-4</v>
      </c>
      <c r="H363" s="98">
        <v>2.0493022398973608E-4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12135.785038349803</v>
      </c>
      <c r="G366" s="117">
        <f t="shared" si="204"/>
        <v>9860.4651180941855</v>
      </c>
      <c r="H366" s="117">
        <f t="shared" si="204"/>
        <v>9833.4335328522684</v>
      </c>
      <c r="I366" s="117">
        <f t="shared" si="204"/>
        <v>8927.0852214080605</v>
      </c>
      <c r="J366" s="117">
        <f t="shared" si="204"/>
        <v>8636.0476547230464</v>
      </c>
      <c r="K366" s="117">
        <f t="shared" si="204"/>
        <v>8787.6169529885883</v>
      </c>
      <c r="L366" s="117">
        <f t="shared" si="204"/>
        <v>8193.949856530644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9820.742276103927</v>
      </c>
      <c r="G367" s="122">
        <f t="shared" si="207"/>
        <v>7523.1530831815871</v>
      </c>
      <c r="H367" s="122">
        <f t="shared" si="207"/>
        <v>7436.0022909591871</v>
      </c>
      <c r="I367" s="122">
        <f t="shared" si="207"/>
        <v>7004.8447472679036</v>
      </c>
      <c r="J367" s="122">
        <f t="shared" si="207"/>
        <v>6557.4931318179015</v>
      </c>
      <c r="K367" s="122">
        <f t="shared" si="207"/>
        <v>6212.6515118713378</v>
      </c>
      <c r="L367" s="122">
        <f t="shared" si="207"/>
        <v>6138.7800910913502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9784.6626115625822</v>
      </c>
      <c r="G368" s="98">
        <v>7495.7479099715529</v>
      </c>
      <c r="H368" s="98">
        <v>7409.4521840874359</v>
      </c>
      <c r="I368" s="98">
        <v>6981.2590110183855</v>
      </c>
      <c r="J368" s="98">
        <v>6535.2326913145835</v>
      </c>
      <c r="K368" s="98">
        <v>6190.4222445837204</v>
      </c>
      <c r="L368" s="98">
        <v>6117.9234145625069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36.079664541345146</v>
      </c>
      <c r="G369" s="98">
        <v>27.405173210034107</v>
      </c>
      <c r="H369" s="98">
        <v>26.550106871751062</v>
      </c>
      <c r="I369" s="98">
        <v>23.585736249518199</v>
      </c>
      <c r="J369" s="98">
        <v>22.260440503318399</v>
      </c>
      <c r="K369" s="98">
        <v>22.229267287616988</v>
      </c>
      <c r="L369" s="98">
        <v>20.856676528843558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89.989458429853585</v>
      </c>
      <c r="G370" s="122">
        <f t="shared" si="210"/>
        <v>213.76092129344988</v>
      </c>
      <c r="H370" s="122">
        <f t="shared" si="210"/>
        <v>260.29791052562587</v>
      </c>
      <c r="I370" s="122">
        <f t="shared" si="210"/>
        <v>0</v>
      </c>
      <c r="J370" s="122">
        <f t="shared" si="210"/>
        <v>0</v>
      </c>
      <c r="K370" s="122">
        <f t="shared" si="210"/>
        <v>204.62367012630781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89.989458429853585</v>
      </c>
      <c r="G371" s="98">
        <f>RES_hhdet_in_fech!G110</f>
        <v>213.76092129344988</v>
      </c>
      <c r="H371" s="98">
        <f>RES_hhdet_in_fech!H110</f>
        <v>260.29791052562587</v>
      </c>
      <c r="I371" s="98">
        <f>RES_hhdet_in_fech!I110</f>
        <v>0</v>
      </c>
      <c r="J371" s="98">
        <f>RES_hhdet_in_fech!J110</f>
        <v>0</v>
      </c>
      <c r="K371" s="98">
        <f>RES_hhdet_in_fech!K110</f>
        <v>204.62367012630781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1483.6518912333786</v>
      </c>
      <c r="G372" s="122">
        <v>1395.8732965896761</v>
      </c>
      <c r="H372" s="122">
        <v>1384.6665660673459</v>
      </c>
      <c r="I372" s="122">
        <v>1219.0207625974413</v>
      </c>
      <c r="J372" s="122">
        <v>1376.5178402636241</v>
      </c>
      <c r="K372" s="122">
        <v>1627.9069667854924</v>
      </c>
      <c r="L372" s="122">
        <v>1354.9112813584666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1777.6104121739775</v>
      </c>
      <c r="G377" s="101">
        <v>1707.5965378097749</v>
      </c>
      <c r="H377" s="101">
        <v>1756.537840997938</v>
      </c>
      <c r="I377" s="101">
        <v>0</v>
      </c>
      <c r="J377" s="101">
        <v>1856.5817551739412</v>
      </c>
      <c r="K377" s="101">
        <v>1983.945124781266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1225.6882912242816</v>
      </c>
      <c r="G378" s="104">
        <v>1197.5039612677951</v>
      </c>
      <c r="H378" s="104">
        <v>1219.3904438759719</v>
      </c>
      <c r="I378" s="104">
        <v>1219.0207625974413</v>
      </c>
      <c r="J378" s="104">
        <v>1296.5071877785713</v>
      </c>
      <c r="K378" s="104">
        <v>1390.5481947883097</v>
      </c>
      <c r="L378" s="104">
        <v>1354.9112813584666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357.14082881225323</v>
      </c>
      <c r="G379" s="98">
        <v>388.14131913718847</v>
      </c>
      <c r="H379" s="98">
        <v>359.31222876784761</v>
      </c>
      <c r="I379" s="98">
        <v>361.97624980742808</v>
      </c>
      <c r="J379" s="98">
        <v>377.81942799122595</v>
      </c>
      <c r="K379" s="98">
        <v>407.01401085748608</v>
      </c>
      <c r="L379" s="98">
        <v>397.64370243932984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868.54746241202849</v>
      </c>
      <c r="G380" s="98">
        <v>809.36264213060667</v>
      </c>
      <c r="H380" s="98">
        <v>860.07821510812425</v>
      </c>
      <c r="I380" s="98">
        <v>857.04451279001319</v>
      </c>
      <c r="J380" s="98">
        <v>918.68775978734527</v>
      </c>
      <c r="K380" s="98">
        <v>983.53418393082347</v>
      </c>
      <c r="L380" s="98">
        <v>957.26757891913667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741.40141258264589</v>
      </c>
      <c r="G381" s="122">
        <v>727.67781702947309</v>
      </c>
      <c r="H381" s="122">
        <v>752.46676530010836</v>
      </c>
      <c r="I381" s="122">
        <v>703.21971154271557</v>
      </c>
      <c r="J381" s="122">
        <v>702.03668264152179</v>
      </c>
      <c r="K381" s="122">
        <v>742.43480420544995</v>
      </c>
      <c r="L381" s="122">
        <v>700.25848408082629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970.32276172063519</v>
      </c>
      <c r="G382" s="98">
        <v>900.03380419699158</v>
      </c>
      <c r="H382" s="98">
        <v>902.140447216658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733.68496261170242</v>
      </c>
      <c r="G383" s="33">
        <v>717.53922954903067</v>
      </c>
      <c r="H383" s="33">
        <v>739.99395847372932</v>
      </c>
      <c r="I383" s="33">
        <v>703.21971154271557</v>
      </c>
      <c r="J383" s="33">
        <v>702.03668264152179</v>
      </c>
      <c r="K383" s="33">
        <v>742.43480420544995</v>
      </c>
      <c r="L383" s="33">
        <v>700.25848408082629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9421.9268890761577</v>
      </c>
      <c r="G385" s="117">
        <f t="shared" si="211"/>
        <v>7962.1814166294153</v>
      </c>
      <c r="H385" s="117">
        <f t="shared" si="211"/>
        <v>8122.1705410376571</v>
      </c>
      <c r="I385" s="117">
        <f t="shared" si="211"/>
        <v>7097.5072118058197</v>
      </c>
      <c r="J385" s="117">
        <f t="shared" si="211"/>
        <v>6848.8615196870014</v>
      </c>
      <c r="K385" s="117">
        <f t="shared" si="211"/>
        <v>7327.3544538003352</v>
      </c>
      <c r="L385" s="117">
        <f t="shared" si="211"/>
        <v>6628.605225646952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7557.3262059001991</v>
      </c>
      <c r="G386" s="122">
        <f t="shared" si="214"/>
        <v>5822.5414986053183</v>
      </c>
      <c r="H386" s="122">
        <f t="shared" si="214"/>
        <v>5787.9158786252892</v>
      </c>
      <c r="I386" s="122">
        <f t="shared" si="214"/>
        <v>5483.0489448367634</v>
      </c>
      <c r="J386" s="122">
        <f t="shared" si="214"/>
        <v>5161.9953843400008</v>
      </c>
      <c r="K386" s="122">
        <f t="shared" si="214"/>
        <v>4918.3311136717602</v>
      </c>
      <c r="L386" s="122">
        <f t="shared" si="214"/>
        <v>4886.8548769864974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7521.2465413588543</v>
      </c>
      <c r="G387" s="98">
        <v>5795.1363253952841</v>
      </c>
      <c r="H387" s="98">
        <v>5761.365771753538</v>
      </c>
      <c r="I387" s="98">
        <v>5459.4632085872454</v>
      </c>
      <c r="J387" s="98">
        <v>5139.7349438366828</v>
      </c>
      <c r="K387" s="98">
        <v>4896.1018463841428</v>
      </c>
      <c r="L387" s="98">
        <v>4865.9982004576541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36.079664541345146</v>
      </c>
      <c r="G388" s="98">
        <v>27.405173210034107</v>
      </c>
      <c r="H388" s="98">
        <v>26.550106871751062</v>
      </c>
      <c r="I388" s="98">
        <v>23.585736249518199</v>
      </c>
      <c r="J388" s="98">
        <v>22.260440503318399</v>
      </c>
      <c r="K388" s="98">
        <v>22.229267287616988</v>
      </c>
      <c r="L388" s="98">
        <v>20.856676528843558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223.27245592997878</v>
      </c>
      <c r="G389" s="122">
        <f t="shared" si="217"/>
        <v>550.33050426113869</v>
      </c>
      <c r="H389" s="122">
        <f t="shared" si="217"/>
        <v>694.76549495389838</v>
      </c>
      <c r="I389" s="122">
        <f t="shared" si="217"/>
        <v>0</v>
      </c>
      <c r="J389" s="122">
        <f t="shared" si="217"/>
        <v>0</v>
      </c>
      <c r="K389" s="122">
        <f t="shared" si="217"/>
        <v>606.21866731311582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223.27245592997878</v>
      </c>
      <c r="G390" s="98">
        <f>RES_hhdet_in_tesh!G110</f>
        <v>550.33050426113869</v>
      </c>
      <c r="H390" s="98">
        <f>RES_hhdet_in_tesh!H110</f>
        <v>694.76549495389838</v>
      </c>
      <c r="I390" s="98">
        <f>RES_hhdet_in_tesh!I110</f>
        <v>0</v>
      </c>
      <c r="J390" s="98">
        <f>RES_hhdet_in_tesh!J110</f>
        <v>0</v>
      </c>
      <c r="K390" s="98">
        <f>RES_hhdet_in_tesh!K110</f>
        <v>606.21866731311582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1087.2985134678427</v>
      </c>
      <c r="G391" s="122">
        <v>1047.6797440164148</v>
      </c>
      <c r="H391" s="122">
        <v>1081.3055456915833</v>
      </c>
      <c r="I391" s="122">
        <v>1080.6509608758824</v>
      </c>
      <c r="J391" s="122">
        <v>1152.7442709890897</v>
      </c>
      <c r="K391" s="122">
        <v>1236.5465351425844</v>
      </c>
      <c r="L391" s="122">
        <v>1206.2194815373271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1087.5778197372947</v>
      </c>
      <c r="G396" s="101">
        <v>1047.8842880235679</v>
      </c>
      <c r="H396" s="101">
        <v>1081.3650827850281</v>
      </c>
      <c r="I396" s="101">
        <v>0</v>
      </c>
      <c r="J396" s="101">
        <v>1151.3122839266691</v>
      </c>
      <c r="K396" s="101">
        <v>1235.7780856165416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1087.053407966079</v>
      </c>
      <c r="G397" s="104">
        <v>1047.5495796482269</v>
      </c>
      <c r="H397" s="104">
        <v>1081.2790847611639</v>
      </c>
      <c r="I397" s="104">
        <v>1080.6509608758824</v>
      </c>
      <c r="J397" s="104">
        <v>1152.9829354994929</v>
      </c>
      <c r="K397" s="104">
        <v>1237.0588348266131</v>
      </c>
      <c r="L397" s="104">
        <v>1206.2194815373271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218.50594555405064</v>
      </c>
      <c r="G398" s="98">
        <v>238.18693751762009</v>
      </c>
      <c r="H398" s="98">
        <v>221.20086965303958</v>
      </c>
      <c r="I398" s="98">
        <v>223.60644808586949</v>
      </c>
      <c r="J398" s="98">
        <v>234.29517571214765</v>
      </c>
      <c r="K398" s="98">
        <v>253.5246508957897</v>
      </c>
      <c r="L398" s="98">
        <v>248.9519026181903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868.54746241202849</v>
      </c>
      <c r="G399" s="98">
        <v>809.36264213060667</v>
      </c>
      <c r="H399" s="98">
        <v>860.07821510812425</v>
      </c>
      <c r="I399" s="98">
        <v>857.04451279001319</v>
      </c>
      <c r="J399" s="98">
        <v>918.68775978734527</v>
      </c>
      <c r="K399" s="98">
        <v>983.53418393082347</v>
      </c>
      <c r="L399" s="98">
        <v>957.26757891913667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554.02971377813799</v>
      </c>
      <c r="G400" s="122">
        <v>541.62966974654319</v>
      </c>
      <c r="H400" s="122">
        <v>558.18362176688629</v>
      </c>
      <c r="I400" s="122">
        <v>533.80730609317413</v>
      </c>
      <c r="J400" s="122">
        <v>534.12186435791034</v>
      </c>
      <c r="K400" s="122">
        <v>566.25813767287491</v>
      </c>
      <c r="L400" s="122">
        <v>535.5308671231279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569.09810643711114</v>
      </c>
      <c r="G401" s="98">
        <v>528.33083769042901</v>
      </c>
      <c r="H401" s="98">
        <v>530.02604832863346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553.52179043008266</v>
      </c>
      <c r="G402" s="33">
        <v>542.41195398513821</v>
      </c>
      <c r="H402" s="33">
        <v>560.53008622007394</v>
      </c>
      <c r="I402" s="33">
        <v>533.80730609317413</v>
      </c>
      <c r="J402" s="33">
        <v>534.12186435791034</v>
      </c>
      <c r="K402" s="33">
        <v>566.25813767287491</v>
      </c>
      <c r="L402" s="33">
        <v>535.5308671231279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7.187560387580203</v>
      </c>
      <c r="G404" s="117">
        <f t="shared" si="218"/>
        <v>11.358426608966035</v>
      </c>
      <c r="H404" s="117">
        <f t="shared" si="218"/>
        <v>15.763863383825852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7.187560387580203</v>
      </c>
      <c r="G419" s="122">
        <v>11.358426608966035</v>
      </c>
      <c r="H419" s="122">
        <v>15.763863383825852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220.41851855245955</v>
      </c>
      <c r="G420" s="98">
        <v>204.45167896138864</v>
      </c>
      <c r="H420" s="98">
        <v>204.93022398973608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128.07413366064785</v>
      </c>
      <c r="G423" s="118">
        <f t="shared" si="225"/>
        <v>102.38168177188827</v>
      </c>
      <c r="H423" s="118">
        <f t="shared" si="225"/>
        <v>98.599956121418529</v>
      </c>
      <c r="I423" s="118">
        <f t="shared" si="225"/>
        <v>88.085890927642538</v>
      </c>
      <c r="J423" s="118">
        <f t="shared" si="225"/>
        <v>83.520369019520956</v>
      </c>
      <c r="K423" s="118">
        <f t="shared" si="225"/>
        <v>84.613182610421703</v>
      </c>
      <c r="L423" s="118">
        <f t="shared" si="225"/>
        <v>77.814357956878766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103.64249654569852</v>
      </c>
      <c r="G424" s="123">
        <f t="shared" si="228"/>
        <v>78.11325892427746</v>
      </c>
      <c r="H424" s="123">
        <f t="shared" si="228"/>
        <v>74.560884268739841</v>
      </c>
      <c r="I424" s="123">
        <f t="shared" si="228"/>
        <v>69.118640078982807</v>
      </c>
      <c r="J424" s="123">
        <f t="shared" si="228"/>
        <v>63.418390924797315</v>
      </c>
      <c r="K424" s="123">
        <f t="shared" si="228"/>
        <v>59.819655280958237</v>
      </c>
      <c r="L424" s="123">
        <f t="shared" si="228"/>
        <v>58.297309574822975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103.26173240359338</v>
      </c>
      <c r="G425" s="99">
        <v>77.828709697756238</v>
      </c>
      <c r="H425" s="99">
        <v>74.294666028302487</v>
      </c>
      <c r="I425" s="99">
        <v>68.885913434261084</v>
      </c>
      <c r="J425" s="99">
        <v>63.203107234884207</v>
      </c>
      <c r="K425" s="99">
        <v>59.605616701174291</v>
      </c>
      <c r="L425" s="99">
        <v>58.099242840021958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0.38076414210513321</v>
      </c>
      <c r="G426" s="99">
        <v>0.28454922652122189</v>
      </c>
      <c r="H426" s="99">
        <v>0.26621824043735637</v>
      </c>
      <c r="I426" s="99">
        <v>0.23272664472172605</v>
      </c>
      <c r="J426" s="99">
        <v>0.2152836899131107</v>
      </c>
      <c r="K426" s="99">
        <v>0.21403857978394661</v>
      </c>
      <c r="L426" s="99">
        <v>0.19806673480101433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0.94969727055758457</v>
      </c>
      <c r="G427" s="123">
        <f t="shared" si="231"/>
        <v>2.2194898878524278</v>
      </c>
      <c r="H427" s="123">
        <f t="shared" si="231"/>
        <v>2.6100102746999694</v>
      </c>
      <c r="I427" s="123">
        <f t="shared" si="231"/>
        <v>0</v>
      </c>
      <c r="J427" s="123">
        <f t="shared" si="231"/>
        <v>0</v>
      </c>
      <c r="K427" s="123">
        <f t="shared" si="231"/>
        <v>1.9702565620960173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0.94969727055758457</v>
      </c>
      <c r="G428" s="99">
        <f>RES_hhdet_in_fecs!G110</f>
        <v>2.2194898878524278</v>
      </c>
      <c r="H428" s="99">
        <f>RES_hhdet_in_fecs!H110</f>
        <v>2.6100102746999694</v>
      </c>
      <c r="I428" s="99">
        <f>RES_hhdet_in_fecs!I110</f>
        <v>0</v>
      </c>
      <c r="J428" s="99">
        <f>RES_hhdet_in_fecs!J110</f>
        <v>0</v>
      </c>
      <c r="K428" s="99">
        <f>RES_hhdet_in_fecs!K110</f>
        <v>1.9702565620960173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15.657613415467583</v>
      </c>
      <c r="G429" s="123">
        <v>14.493419319852794</v>
      </c>
      <c r="H429" s="123">
        <v>13.884068286109065</v>
      </c>
      <c r="I429" s="123">
        <v>12.028397541807395</v>
      </c>
      <c r="J429" s="123">
        <v>13.312487676917387</v>
      </c>
      <c r="K429" s="123">
        <v>15.674600997094398</v>
      </c>
      <c r="L429" s="123">
        <v>12.866999834446291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18.759883502047163</v>
      </c>
      <c r="G434" s="102">
        <v>17.730056669234354</v>
      </c>
      <c r="H434" s="102">
        <v>17.612826025557265</v>
      </c>
      <c r="I434" s="102">
        <v>0</v>
      </c>
      <c r="J434" s="102">
        <v>17.955249844207838</v>
      </c>
      <c r="K434" s="102">
        <v>19.102779744522522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12.935213135407952</v>
      </c>
      <c r="G435" s="105">
        <v>12.433741006609981</v>
      </c>
      <c r="H435" s="105">
        <v>12.22684262413209</v>
      </c>
      <c r="I435" s="105">
        <v>12.028397541807395</v>
      </c>
      <c r="J435" s="105">
        <v>12.538693982368979</v>
      </c>
      <c r="K435" s="105">
        <v>13.38914849880898</v>
      </c>
      <c r="L435" s="105">
        <v>12.866999834446291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3.769060023758855</v>
      </c>
      <c r="G436" s="99">
        <v>4.0300899138625175</v>
      </c>
      <c r="H436" s="99">
        <v>3.6028280327555788</v>
      </c>
      <c r="I436" s="99">
        <v>3.5717145818739042</v>
      </c>
      <c r="J436" s="99">
        <v>3.6539420936745031</v>
      </c>
      <c r="K436" s="99">
        <v>3.9190091022313309</v>
      </c>
      <c r="L436" s="99">
        <v>3.7762483225658583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9.1661531116490984</v>
      </c>
      <c r="G437" s="99">
        <v>8.4036510927474648</v>
      </c>
      <c r="H437" s="99">
        <v>8.6240145913765112</v>
      </c>
      <c r="I437" s="99">
        <v>8.4566829599334916</v>
      </c>
      <c r="J437" s="99">
        <v>8.8847518886944759</v>
      </c>
      <c r="K437" s="99">
        <v>9.4701393965776468</v>
      </c>
      <c r="L437" s="99">
        <v>9.0907515118804323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7.824326428924171</v>
      </c>
      <c r="G438" s="123">
        <v>7.5555136399055849</v>
      </c>
      <c r="H438" s="123">
        <v>7.5449932918696492</v>
      </c>
      <c r="I438" s="123">
        <v>6.938853306852331</v>
      </c>
      <c r="J438" s="123">
        <v>6.7894904178062445</v>
      </c>
      <c r="K438" s="123">
        <v>7.1486697702730417</v>
      </c>
      <c r="L438" s="123">
        <v>6.6500485476095044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10.240231405373999</v>
      </c>
      <c r="G439" s="99">
        <v>9.3450941128676082</v>
      </c>
      <c r="H439" s="99">
        <v>9.0457730978447373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7.7428914297179965</v>
      </c>
      <c r="G440" s="110">
        <v>7.4502442003195819</v>
      </c>
      <c r="H440" s="110">
        <v>7.4199283080383927</v>
      </c>
      <c r="I440" s="110">
        <v>6.938853306852331</v>
      </c>
      <c r="J440" s="110">
        <v>6.7894904178062445</v>
      </c>
      <c r="K440" s="110">
        <v>7.1486697702730417</v>
      </c>
      <c r="L440" s="110">
        <v>6.6500485476095044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99.433627072260407</v>
      </c>
      <c r="G442" s="118">
        <f t="shared" si="232"/>
        <v>82.671711145909114</v>
      </c>
      <c r="H442" s="118">
        <f t="shared" si="232"/>
        <v>81.441101552318059</v>
      </c>
      <c r="I442" s="118">
        <f t="shared" si="232"/>
        <v>70.032964916478434</v>
      </c>
      <c r="J442" s="118">
        <f t="shared" si="232"/>
        <v>66.236253475861545</v>
      </c>
      <c r="K442" s="118">
        <f t="shared" si="232"/>
        <v>70.552777137132864</v>
      </c>
      <c r="L442" s="118">
        <f t="shared" si="232"/>
        <v>62.94896464032324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79.755698008242845</v>
      </c>
      <c r="G443" s="123">
        <f t="shared" si="235"/>
        <v>60.455727359141093</v>
      </c>
      <c r="H443" s="123">
        <f t="shared" si="235"/>
        <v>58.035502020765918</v>
      </c>
      <c r="I443" s="123">
        <f t="shared" si="235"/>
        <v>54.102681819098486</v>
      </c>
      <c r="J443" s="123">
        <f t="shared" si="235"/>
        <v>49.922346033067008</v>
      </c>
      <c r="K443" s="123">
        <f t="shared" si="235"/>
        <v>47.357053782151553</v>
      </c>
      <c r="L443" s="123">
        <f t="shared" si="235"/>
        <v>46.408323377530785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79.37493386613771</v>
      </c>
      <c r="G444" s="99">
        <v>60.171178132619872</v>
      </c>
      <c r="H444" s="99">
        <v>57.769283780328564</v>
      </c>
      <c r="I444" s="99">
        <v>53.869955174376763</v>
      </c>
      <c r="J444" s="99">
        <v>49.7070623431539</v>
      </c>
      <c r="K444" s="99">
        <v>47.143015202367607</v>
      </c>
      <c r="L444" s="99">
        <v>46.210256642729767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0.38076414210513321</v>
      </c>
      <c r="G445" s="99">
        <v>0.28454922652122189</v>
      </c>
      <c r="H445" s="99">
        <v>0.26621824043735637</v>
      </c>
      <c r="I445" s="99">
        <v>0.23272664472172605</v>
      </c>
      <c r="J445" s="99">
        <v>0.2152836899131107</v>
      </c>
      <c r="K445" s="99">
        <v>0.21403857978394661</v>
      </c>
      <c r="L445" s="99">
        <v>0.19806673480101433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2.3562897886831347</v>
      </c>
      <c r="G446" s="123">
        <f t="shared" si="238"/>
        <v>5.7141079940777404</v>
      </c>
      <c r="H446" s="123">
        <f t="shared" si="238"/>
        <v>6.9664219611865228</v>
      </c>
      <c r="I446" s="123">
        <f t="shared" si="238"/>
        <v>0</v>
      </c>
      <c r="J446" s="123">
        <f t="shared" si="238"/>
        <v>0</v>
      </c>
      <c r="K446" s="123">
        <f t="shared" si="238"/>
        <v>5.8370876966555194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2.3562897886831347</v>
      </c>
      <c r="G447" s="99">
        <f>RES_hhdet_in_tess!G110</f>
        <v>5.7141079940777404</v>
      </c>
      <c r="H447" s="99">
        <f>RES_hhdet_in_tess!H110</f>
        <v>6.9664219611865228</v>
      </c>
      <c r="I447" s="99">
        <f>RES_hhdet_in_tess!I110</f>
        <v>0</v>
      </c>
      <c r="J447" s="99">
        <f>RES_hhdet_in_tess!J110</f>
        <v>0</v>
      </c>
      <c r="K447" s="99">
        <f>RES_hhdet_in_tess!K110</f>
        <v>5.8370876966555194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11.474726579520869</v>
      </c>
      <c r="G448" s="123">
        <v>10.878108980266196</v>
      </c>
      <c r="H448" s="123">
        <v>10.842263691806499</v>
      </c>
      <c r="I448" s="123">
        <v>10.66306642198167</v>
      </c>
      <c r="J448" s="123">
        <v>11.148343634427871</v>
      </c>
      <c r="K448" s="123">
        <v>11.906315255209282</v>
      </c>
      <c r="L448" s="123">
        <v>11.454938845653073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11.477674218126284</v>
      </c>
      <c r="G453" s="102">
        <v>10.880232770492913</v>
      </c>
      <c r="H453" s="102">
        <v>10.842860670957437</v>
      </c>
      <c r="I453" s="102">
        <v>0</v>
      </c>
      <c r="J453" s="102">
        <v>11.134494696503225</v>
      </c>
      <c r="K453" s="102">
        <v>11.898916097915354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11.472139876254897</v>
      </c>
      <c r="G454" s="105">
        <v>10.876757477394653</v>
      </c>
      <c r="H454" s="105">
        <v>10.84199836773942</v>
      </c>
      <c r="I454" s="105">
        <v>10.66306642198167</v>
      </c>
      <c r="J454" s="105">
        <v>11.150651790748643</v>
      </c>
      <c r="K454" s="105">
        <v>11.911248026738567</v>
      </c>
      <c r="L454" s="105">
        <v>11.454938845653073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2.3059867646057985</v>
      </c>
      <c r="G455" s="99">
        <v>2.4731063846471875</v>
      </c>
      <c r="H455" s="99">
        <v>2.217983776362908</v>
      </c>
      <c r="I455" s="99">
        <v>2.2063834620481804</v>
      </c>
      <c r="J455" s="99">
        <v>2.2658999020541675</v>
      </c>
      <c r="K455" s="99">
        <v>2.4411086301609219</v>
      </c>
      <c r="L455" s="99">
        <v>2.3641873337726396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9.1661531116490984</v>
      </c>
      <c r="G456" s="99">
        <v>8.4036510927474648</v>
      </c>
      <c r="H456" s="99">
        <v>8.6240145913765112</v>
      </c>
      <c r="I456" s="99">
        <v>8.4566829599334916</v>
      </c>
      <c r="J456" s="99">
        <v>8.8847518886944759</v>
      </c>
      <c r="K456" s="99">
        <v>9.4701393965776468</v>
      </c>
      <c r="L456" s="99">
        <v>9.0907515118804323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5.8469126958135593</v>
      </c>
      <c r="G457" s="123">
        <v>5.6237668124240958</v>
      </c>
      <c r="H457" s="123">
        <v>5.5969138785591177</v>
      </c>
      <c r="I457" s="123">
        <v>5.2672166753982745</v>
      </c>
      <c r="J457" s="123">
        <v>5.1655638083666648</v>
      </c>
      <c r="K457" s="123">
        <v>5.4523204031165173</v>
      </c>
      <c r="L457" s="123">
        <v>5.0857024171393785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6.0059358928591511</v>
      </c>
      <c r="G458" s="99">
        <v>5.485684401990091</v>
      </c>
      <c r="H458" s="99">
        <v>5.3145775515557405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5.8415523633288755</v>
      </c>
      <c r="G459" s="110">
        <v>5.6318893071555083</v>
      </c>
      <c r="H459" s="110">
        <v>5.6204419058093977</v>
      </c>
      <c r="I459" s="110">
        <v>5.2672166753982745</v>
      </c>
      <c r="J459" s="110">
        <v>5.1655638083666648</v>
      </c>
      <c r="K459" s="110">
        <v>5.4523204031165173</v>
      </c>
      <c r="L459" s="110">
        <v>5.0857024171393785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7.5853401066676901E-2</v>
      </c>
      <c r="G461" s="118">
        <f t="shared" si="239"/>
        <v>0.11793508770438924</v>
      </c>
      <c r="H461" s="118">
        <f t="shared" si="239"/>
        <v>0.15806444745433931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7.5853401066676901E-2</v>
      </c>
      <c r="G476" s="123">
        <v>0.11793508770438924</v>
      </c>
      <c r="H476" s="123">
        <v>0.15806444745433931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2.3261709660447583</v>
      </c>
      <c r="G477" s="99">
        <v>2.1228315786790062</v>
      </c>
      <c r="H477" s="99">
        <v>2.054837816906411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50235</v>
      </c>
      <c r="C5" s="120">
        <v>50853</v>
      </c>
      <c r="D5" s="120">
        <v>54776</v>
      </c>
      <c r="E5" s="120">
        <v>62780</v>
      </c>
      <c r="F5" s="120">
        <v>68325</v>
      </c>
      <c r="G5" s="120">
        <v>72618</v>
      </c>
      <c r="H5" s="120">
        <v>74289</v>
      </c>
      <c r="I5" s="120">
        <v>76835</v>
      </c>
      <c r="J5" s="120">
        <v>77504</v>
      </c>
      <c r="K5" s="120">
        <v>79246</v>
      </c>
      <c r="L5" s="120">
        <v>80589</v>
      </c>
      <c r="M5" s="120">
        <v>79996</v>
      </c>
      <c r="N5" s="120">
        <v>80201</v>
      </c>
      <c r="O5" s="120">
        <v>81038</v>
      </c>
      <c r="P5" s="120">
        <v>80822</v>
      </c>
      <c r="Q5" s="120">
        <v>80505</v>
      </c>
      <c r="R5" s="120">
        <v>79789</v>
      </c>
      <c r="S5" s="120">
        <v>77053</v>
      </c>
      <c r="T5" s="120">
        <v>77161</v>
      </c>
      <c r="U5" s="120">
        <v>74733</v>
      </c>
      <c r="V5" s="120">
        <v>69667</v>
      </c>
      <c r="W5" s="120">
        <v>61098</v>
      </c>
      <c r="X5" s="120">
        <v>49931</v>
      </c>
      <c r="Y5" s="120">
        <v>47125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50235</v>
      </c>
      <c r="C7" s="52">
        <v>50853</v>
      </c>
      <c r="D7" s="52">
        <v>54776</v>
      </c>
      <c r="E7" s="52">
        <v>62780</v>
      </c>
      <c r="F7" s="52">
        <v>68325</v>
      </c>
      <c r="G7" s="52">
        <v>72618</v>
      </c>
      <c r="H7" s="52">
        <v>74289</v>
      </c>
      <c r="I7" s="52">
        <v>76835</v>
      </c>
      <c r="J7" s="52">
        <v>77504</v>
      </c>
      <c r="K7" s="52">
        <v>79246</v>
      </c>
      <c r="L7" s="52">
        <v>80589</v>
      </c>
      <c r="M7" s="52">
        <v>79996</v>
      </c>
      <c r="N7" s="52">
        <v>80201</v>
      </c>
      <c r="O7" s="52">
        <v>81038</v>
      </c>
      <c r="P7" s="52">
        <v>80822</v>
      </c>
      <c r="Q7" s="52">
        <v>80505</v>
      </c>
      <c r="R7" s="52">
        <v>79789</v>
      </c>
      <c r="S7" s="52">
        <v>77053</v>
      </c>
      <c r="T7" s="52">
        <v>77161</v>
      </c>
      <c r="U7" s="52">
        <v>74733</v>
      </c>
      <c r="V7" s="52">
        <v>69667</v>
      </c>
      <c r="W7" s="52">
        <v>61098</v>
      </c>
      <c r="X7" s="52">
        <v>49931</v>
      </c>
      <c r="Y7" s="52">
        <v>47125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7593</v>
      </c>
      <c r="C9" s="52">
        <v>8119</v>
      </c>
      <c r="D9" s="52">
        <v>8586</v>
      </c>
      <c r="E9" s="52">
        <v>9906</v>
      </c>
      <c r="F9" s="52">
        <v>13628</v>
      </c>
      <c r="G9" s="52">
        <v>16390</v>
      </c>
      <c r="H9" s="52">
        <v>19167</v>
      </c>
      <c r="I9" s="52">
        <v>19505</v>
      </c>
      <c r="J9" s="52">
        <v>19966</v>
      </c>
      <c r="K9" s="52">
        <v>20263</v>
      </c>
      <c r="L9" s="52">
        <v>20297</v>
      </c>
      <c r="M9" s="52">
        <v>19705</v>
      </c>
      <c r="N9" s="52">
        <v>18778</v>
      </c>
      <c r="O9" s="52">
        <v>18445</v>
      </c>
      <c r="P9" s="52">
        <v>18562</v>
      </c>
      <c r="Q9" s="52">
        <v>19544</v>
      </c>
      <c r="R9" s="52">
        <v>21210</v>
      </c>
      <c r="S9" s="52">
        <v>22487</v>
      </c>
      <c r="T9" s="52">
        <v>22824</v>
      </c>
      <c r="U9" s="52">
        <v>23487</v>
      </c>
      <c r="V9" s="52">
        <v>23300</v>
      </c>
      <c r="W9" s="52">
        <v>21555</v>
      </c>
      <c r="X9" s="52">
        <v>18951</v>
      </c>
      <c r="Y9" s="52">
        <v>19594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13284</v>
      </c>
      <c r="C11" s="52">
        <v>12761</v>
      </c>
      <c r="D11" s="52">
        <v>13793</v>
      </c>
      <c r="E11" s="52">
        <v>15661</v>
      </c>
      <c r="F11" s="52">
        <v>16858</v>
      </c>
      <c r="G11" s="52">
        <v>17843</v>
      </c>
      <c r="H11" s="52">
        <v>18190</v>
      </c>
      <c r="I11" s="52">
        <v>17610</v>
      </c>
      <c r="J11" s="52">
        <v>18168</v>
      </c>
      <c r="K11" s="52">
        <v>19141</v>
      </c>
      <c r="L11" s="52">
        <v>19628</v>
      </c>
      <c r="M11" s="52">
        <v>20044</v>
      </c>
      <c r="N11" s="52">
        <v>21739</v>
      </c>
      <c r="O11" s="52">
        <v>25370</v>
      </c>
      <c r="P11" s="52">
        <v>28206</v>
      </c>
      <c r="Q11" s="52">
        <v>29360</v>
      </c>
      <c r="R11" s="52">
        <v>29857</v>
      </c>
      <c r="S11" s="52">
        <v>31290</v>
      </c>
      <c r="T11" s="52">
        <v>32943</v>
      </c>
      <c r="U11" s="52">
        <v>34031</v>
      </c>
      <c r="V11" s="52">
        <v>34602</v>
      </c>
      <c r="W11" s="52">
        <v>34277</v>
      </c>
      <c r="X11" s="52">
        <v>33469</v>
      </c>
      <c r="Y11" s="52">
        <v>33017</v>
      </c>
      <c r="DA11" s="63" t="s">
        <v>1114</v>
      </c>
    </row>
    <row r="12" spans="1:105" ht="12" customHeight="1" x14ac:dyDescent="0.25">
      <c r="A12" s="97" t="s">
        <v>127</v>
      </c>
      <c r="B12" s="52">
        <v>180</v>
      </c>
      <c r="C12" s="52">
        <v>176</v>
      </c>
      <c r="D12" s="52">
        <v>162</v>
      </c>
      <c r="E12" s="52">
        <v>234</v>
      </c>
      <c r="F12" s="52">
        <v>220</v>
      </c>
      <c r="G12" s="52">
        <v>215</v>
      </c>
      <c r="H12" s="52">
        <v>255</v>
      </c>
      <c r="I12" s="52">
        <v>240</v>
      </c>
      <c r="J12" s="52">
        <v>278</v>
      </c>
      <c r="K12" s="52">
        <v>338</v>
      </c>
      <c r="L12" s="52">
        <v>354</v>
      </c>
      <c r="M12" s="52">
        <v>325</v>
      </c>
      <c r="N12" s="52">
        <v>336</v>
      </c>
      <c r="O12" s="52">
        <v>440</v>
      </c>
      <c r="P12" s="52">
        <v>508</v>
      </c>
      <c r="Q12" s="52">
        <v>514</v>
      </c>
      <c r="R12" s="52">
        <v>489</v>
      </c>
      <c r="S12" s="52">
        <v>542</v>
      </c>
      <c r="T12" s="52">
        <v>645</v>
      </c>
      <c r="U12" s="52">
        <v>672</v>
      </c>
      <c r="V12" s="52">
        <v>732</v>
      </c>
      <c r="W12" s="52">
        <v>679</v>
      </c>
      <c r="X12" s="52">
        <v>727</v>
      </c>
      <c r="Y12" s="52">
        <v>906</v>
      </c>
      <c r="DA12" s="63" t="s">
        <v>1115</v>
      </c>
    </row>
    <row r="13" spans="1:105" ht="12" customHeight="1" x14ac:dyDescent="0.25">
      <c r="A13" s="97" t="s">
        <v>122</v>
      </c>
      <c r="B13" s="52">
        <v>13085</v>
      </c>
      <c r="C13" s="52">
        <v>13201</v>
      </c>
      <c r="D13" s="52">
        <v>14874</v>
      </c>
      <c r="E13" s="52">
        <v>16589</v>
      </c>
      <c r="F13" s="52">
        <v>19271</v>
      </c>
      <c r="G13" s="52">
        <v>20595</v>
      </c>
      <c r="H13" s="52">
        <v>20849</v>
      </c>
      <c r="I13" s="52">
        <v>18998</v>
      </c>
      <c r="J13" s="52">
        <v>17126</v>
      </c>
      <c r="K13" s="52">
        <v>17079</v>
      </c>
      <c r="L13" s="52">
        <v>16504</v>
      </c>
      <c r="M13" s="52">
        <v>16467</v>
      </c>
      <c r="N13" s="52">
        <v>16052</v>
      </c>
      <c r="O13" s="52">
        <v>15750</v>
      </c>
      <c r="P13" s="52">
        <v>15329</v>
      </c>
      <c r="Q13" s="52">
        <v>14343</v>
      </c>
      <c r="R13" s="52">
        <v>13845</v>
      </c>
      <c r="S13" s="52">
        <v>12123</v>
      </c>
      <c r="T13" s="52">
        <v>10617</v>
      </c>
      <c r="U13" s="52">
        <v>9469</v>
      </c>
      <c r="V13" s="52">
        <v>7823</v>
      </c>
      <c r="W13" s="52">
        <v>5811</v>
      </c>
      <c r="X13" s="52">
        <v>3858</v>
      </c>
      <c r="Y13" s="52">
        <v>3257</v>
      </c>
      <c r="DA13" s="63" t="s">
        <v>1116</v>
      </c>
    </row>
    <row r="14" spans="1:105" ht="12" customHeight="1" x14ac:dyDescent="0.25">
      <c r="A14" s="97" t="s">
        <v>121</v>
      </c>
      <c r="B14" s="52">
        <v>23686</v>
      </c>
      <c r="C14" s="52">
        <v>24715</v>
      </c>
      <c r="D14" s="52">
        <v>25947</v>
      </c>
      <c r="E14" s="52">
        <v>30296</v>
      </c>
      <c r="F14" s="52">
        <v>31976</v>
      </c>
      <c r="G14" s="52">
        <v>33965</v>
      </c>
      <c r="H14" s="52">
        <v>34995</v>
      </c>
      <c r="I14" s="52">
        <v>39987</v>
      </c>
      <c r="J14" s="52">
        <v>41932</v>
      </c>
      <c r="K14" s="52">
        <v>42688</v>
      </c>
      <c r="L14" s="52">
        <v>44103</v>
      </c>
      <c r="M14" s="52">
        <v>43160</v>
      </c>
      <c r="N14" s="52">
        <v>42074</v>
      </c>
      <c r="O14" s="52">
        <v>39478</v>
      </c>
      <c r="P14" s="52">
        <v>36779</v>
      </c>
      <c r="Q14" s="52">
        <v>36288</v>
      </c>
      <c r="R14" s="52">
        <v>35598</v>
      </c>
      <c r="S14" s="52">
        <v>33098</v>
      </c>
      <c r="T14" s="52">
        <v>32956</v>
      </c>
      <c r="U14" s="52">
        <v>30561</v>
      </c>
      <c r="V14" s="52">
        <v>26510</v>
      </c>
      <c r="W14" s="52">
        <v>20331</v>
      </c>
      <c r="X14" s="52">
        <v>11877</v>
      </c>
      <c r="Y14" s="52">
        <v>9945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2158</v>
      </c>
      <c r="C16" s="52">
        <v>2090</v>
      </c>
      <c r="D16" s="52">
        <v>2025</v>
      </c>
      <c r="E16" s="52">
        <v>2161</v>
      </c>
      <c r="F16" s="52">
        <v>2258</v>
      </c>
      <c r="G16" s="52">
        <v>2419</v>
      </c>
      <c r="H16" s="52">
        <v>2565</v>
      </c>
      <c r="I16" s="52">
        <v>2801</v>
      </c>
      <c r="J16" s="52">
        <v>2963</v>
      </c>
      <c r="K16" s="52">
        <v>3121</v>
      </c>
      <c r="L16" s="52">
        <v>3269</v>
      </c>
      <c r="M16" s="52">
        <v>3432</v>
      </c>
      <c r="N16" s="52">
        <v>3811</v>
      </c>
      <c r="O16" s="52">
        <v>5146</v>
      </c>
      <c r="P16" s="52">
        <v>6121</v>
      </c>
      <c r="Q16" s="52">
        <v>7117</v>
      </c>
      <c r="R16" s="52">
        <v>7792</v>
      </c>
      <c r="S16" s="52">
        <v>8988</v>
      </c>
      <c r="T16" s="52">
        <v>11882</v>
      </c>
      <c r="U16" s="52">
        <v>13856</v>
      </c>
      <c r="V16" s="52">
        <v>14271</v>
      </c>
      <c r="W16" s="52">
        <v>13067</v>
      </c>
      <c r="X16" s="52">
        <v>10992</v>
      </c>
      <c r="Y16" s="52">
        <v>10636</v>
      </c>
      <c r="DA16" s="63" t="s">
        <v>1118</v>
      </c>
    </row>
    <row r="17" spans="1:105" ht="12" customHeight="1" x14ac:dyDescent="0.25">
      <c r="A17" s="109" t="s">
        <v>120</v>
      </c>
      <c r="B17" s="36">
        <v>48077</v>
      </c>
      <c r="C17" s="36">
        <v>48763</v>
      </c>
      <c r="D17" s="36">
        <v>52751</v>
      </c>
      <c r="E17" s="36">
        <v>60619</v>
      </c>
      <c r="F17" s="36">
        <v>66067</v>
      </c>
      <c r="G17" s="36">
        <v>70199</v>
      </c>
      <c r="H17" s="36">
        <v>71724</v>
      </c>
      <c r="I17" s="36">
        <v>74034</v>
      </c>
      <c r="J17" s="36">
        <v>74541</v>
      </c>
      <c r="K17" s="36">
        <v>76125</v>
      </c>
      <c r="L17" s="36">
        <v>77320</v>
      </c>
      <c r="M17" s="36">
        <v>76564</v>
      </c>
      <c r="N17" s="36">
        <v>76390</v>
      </c>
      <c r="O17" s="36">
        <v>75892</v>
      </c>
      <c r="P17" s="36">
        <v>74701</v>
      </c>
      <c r="Q17" s="36">
        <v>73388</v>
      </c>
      <c r="R17" s="36">
        <v>71997</v>
      </c>
      <c r="S17" s="36">
        <v>68065</v>
      </c>
      <c r="T17" s="36">
        <v>65279</v>
      </c>
      <c r="U17" s="36">
        <v>60877</v>
      </c>
      <c r="V17" s="36">
        <v>55396</v>
      </c>
      <c r="W17" s="36">
        <v>48031</v>
      </c>
      <c r="X17" s="36">
        <v>38939</v>
      </c>
      <c r="Y17" s="36">
        <v>36489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3925</v>
      </c>
      <c r="D21" s="52">
        <v>3925</v>
      </c>
      <c r="E21" s="52">
        <v>3935</v>
      </c>
      <c r="F21" s="52">
        <v>3961</v>
      </c>
      <c r="G21" s="52">
        <v>4025</v>
      </c>
      <c r="H21" s="52">
        <v>4136</v>
      </c>
      <c r="I21" s="52">
        <v>4309</v>
      </c>
      <c r="J21" s="52">
        <v>4554</v>
      </c>
      <c r="K21" s="52">
        <v>4877</v>
      </c>
      <c r="L21" s="52">
        <v>5289</v>
      </c>
      <c r="M21" s="52">
        <v>5797</v>
      </c>
      <c r="N21" s="52">
        <v>6418</v>
      </c>
      <c r="O21" s="52">
        <v>6364</v>
      </c>
      <c r="P21" s="52">
        <v>4072</v>
      </c>
      <c r="Q21" s="52">
        <v>5072</v>
      </c>
      <c r="R21" s="52">
        <v>6201</v>
      </c>
      <c r="S21" s="52">
        <v>7484</v>
      </c>
      <c r="T21" s="52">
        <v>8017</v>
      </c>
      <c r="U21" s="52">
        <v>7932</v>
      </c>
      <c r="V21" s="52">
        <v>7007</v>
      </c>
      <c r="W21" s="52">
        <v>8569</v>
      </c>
      <c r="X21" s="52">
        <v>11167</v>
      </c>
      <c r="Y21" s="52">
        <v>2806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1186</v>
      </c>
      <c r="D23" s="52">
        <v>1190</v>
      </c>
      <c r="E23" s="52">
        <v>1212</v>
      </c>
      <c r="F23" s="52">
        <v>1279</v>
      </c>
      <c r="G23" s="52">
        <v>1415</v>
      </c>
      <c r="H23" s="52">
        <v>1679</v>
      </c>
      <c r="I23" s="52">
        <v>2065</v>
      </c>
      <c r="J23" s="52">
        <v>1541</v>
      </c>
      <c r="K23" s="52">
        <v>2165</v>
      </c>
      <c r="L23" s="52">
        <v>2789</v>
      </c>
      <c r="M23" s="52">
        <v>3669</v>
      </c>
      <c r="N23" s="52">
        <v>4037</v>
      </c>
      <c r="O23" s="52">
        <v>4167</v>
      </c>
      <c r="P23" s="52">
        <v>3078</v>
      </c>
      <c r="Q23" s="52">
        <v>2243</v>
      </c>
      <c r="R23" s="52">
        <v>2394</v>
      </c>
      <c r="S23" s="52">
        <v>2977</v>
      </c>
      <c r="T23" s="52">
        <v>3508</v>
      </c>
      <c r="U23" s="52">
        <v>3846</v>
      </c>
      <c r="V23" s="52">
        <v>3710</v>
      </c>
      <c r="W23" s="52">
        <v>3804</v>
      </c>
      <c r="X23" s="52">
        <v>4137</v>
      </c>
      <c r="Y23" s="52">
        <v>3437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1038</v>
      </c>
      <c r="D25" s="52">
        <v>1038</v>
      </c>
      <c r="E25" s="52">
        <v>1038</v>
      </c>
      <c r="F25" s="52">
        <v>1044</v>
      </c>
      <c r="G25" s="52">
        <v>1058</v>
      </c>
      <c r="H25" s="52">
        <v>1080</v>
      </c>
      <c r="I25" s="52">
        <v>1124</v>
      </c>
      <c r="J25" s="52">
        <v>2082</v>
      </c>
      <c r="K25" s="52">
        <v>1943</v>
      </c>
      <c r="L25" s="52">
        <v>2303</v>
      </c>
      <c r="M25" s="52">
        <v>2539</v>
      </c>
      <c r="N25" s="52">
        <v>2818</v>
      </c>
      <c r="O25" s="52">
        <v>2720</v>
      </c>
      <c r="P25" s="52">
        <v>892</v>
      </c>
      <c r="Q25" s="52">
        <v>1139</v>
      </c>
      <c r="R25" s="52">
        <v>1624</v>
      </c>
      <c r="S25" s="52">
        <v>2476</v>
      </c>
      <c r="T25" s="52">
        <v>3114</v>
      </c>
      <c r="U25" s="52">
        <v>3720</v>
      </c>
      <c r="V25" s="52">
        <v>3662</v>
      </c>
      <c r="W25" s="52">
        <v>4133</v>
      </c>
      <c r="X25" s="52">
        <v>6209</v>
      </c>
      <c r="Y25" s="52">
        <v>2463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14</v>
      </c>
      <c r="D26" s="52">
        <v>14</v>
      </c>
      <c r="E26" s="52">
        <v>14</v>
      </c>
      <c r="F26" s="52">
        <v>14</v>
      </c>
      <c r="G26" s="52">
        <v>14</v>
      </c>
      <c r="H26" s="52">
        <v>14</v>
      </c>
      <c r="I26" s="52">
        <v>15</v>
      </c>
      <c r="J26" s="52">
        <v>29</v>
      </c>
      <c r="K26" s="52">
        <v>27</v>
      </c>
      <c r="L26" s="52">
        <v>30</v>
      </c>
      <c r="M26" s="52">
        <v>29</v>
      </c>
      <c r="N26" s="52">
        <v>35</v>
      </c>
      <c r="O26" s="52">
        <v>33</v>
      </c>
      <c r="P26" s="52">
        <v>7</v>
      </c>
      <c r="Q26" s="52">
        <v>12</v>
      </c>
      <c r="R26" s="52">
        <v>25</v>
      </c>
      <c r="S26" s="52">
        <v>49</v>
      </c>
      <c r="T26" s="52">
        <v>61</v>
      </c>
      <c r="U26" s="52">
        <v>61</v>
      </c>
      <c r="V26" s="52">
        <v>55</v>
      </c>
      <c r="W26" s="52">
        <v>69</v>
      </c>
      <c r="X26" s="52">
        <v>96</v>
      </c>
      <c r="Y26" s="52">
        <v>44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2045</v>
      </c>
      <c r="D27" s="52">
        <v>2048</v>
      </c>
      <c r="E27" s="52">
        <v>2082</v>
      </c>
      <c r="F27" s="52">
        <v>2182</v>
      </c>
      <c r="G27" s="52">
        <v>2402</v>
      </c>
      <c r="H27" s="52">
        <v>2785</v>
      </c>
      <c r="I27" s="52">
        <v>2154</v>
      </c>
      <c r="J27" s="52">
        <v>2429</v>
      </c>
      <c r="K27" s="52">
        <v>3371</v>
      </c>
      <c r="L27" s="52">
        <v>3846</v>
      </c>
      <c r="M27" s="52">
        <v>3677</v>
      </c>
      <c r="N27" s="52">
        <v>3378</v>
      </c>
      <c r="O27" s="52">
        <v>2497</v>
      </c>
      <c r="P27" s="52">
        <v>1756</v>
      </c>
      <c r="Q27" s="52">
        <v>1654</v>
      </c>
      <c r="R27" s="52">
        <v>2394</v>
      </c>
      <c r="S27" s="52">
        <v>3088</v>
      </c>
      <c r="T27" s="52">
        <v>2880</v>
      </c>
      <c r="U27" s="52">
        <v>2581</v>
      </c>
      <c r="V27" s="52">
        <v>2012</v>
      </c>
      <c r="W27" s="52">
        <v>2012</v>
      </c>
      <c r="X27" s="52">
        <v>1953</v>
      </c>
      <c r="Y27" s="52">
        <v>601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3701</v>
      </c>
      <c r="D28" s="52">
        <v>3710</v>
      </c>
      <c r="E28" s="52">
        <v>3775</v>
      </c>
      <c r="F28" s="52">
        <v>3961</v>
      </c>
      <c r="G28" s="52">
        <v>4348</v>
      </c>
      <c r="H28" s="52">
        <v>5013</v>
      </c>
      <c r="I28" s="52">
        <v>3803</v>
      </c>
      <c r="J28" s="52">
        <v>4185</v>
      </c>
      <c r="K28" s="52">
        <v>5891</v>
      </c>
      <c r="L28" s="52">
        <v>6548</v>
      </c>
      <c r="M28" s="52">
        <v>7179</v>
      </c>
      <c r="N28" s="52">
        <v>6617</v>
      </c>
      <c r="O28" s="52">
        <v>6751</v>
      </c>
      <c r="P28" s="52">
        <v>6425</v>
      </c>
      <c r="Q28" s="52">
        <v>7235</v>
      </c>
      <c r="R28" s="52">
        <v>6599</v>
      </c>
      <c r="S28" s="52">
        <v>6511</v>
      </c>
      <c r="T28" s="52">
        <v>6294</v>
      </c>
      <c r="U28" s="52">
        <v>5421</v>
      </c>
      <c r="V28" s="52">
        <v>5005</v>
      </c>
      <c r="W28" s="52">
        <v>6179</v>
      </c>
      <c r="X28" s="52">
        <v>8459</v>
      </c>
      <c r="Y28" s="52">
        <v>1932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337</v>
      </c>
      <c r="D30" s="52">
        <v>337</v>
      </c>
      <c r="E30" s="52">
        <v>342</v>
      </c>
      <c r="F30" s="52">
        <v>352</v>
      </c>
      <c r="G30" s="52">
        <v>374</v>
      </c>
      <c r="H30" s="52">
        <v>412</v>
      </c>
      <c r="I30" s="52">
        <v>275</v>
      </c>
      <c r="J30" s="52">
        <v>274</v>
      </c>
      <c r="K30" s="52">
        <v>364</v>
      </c>
      <c r="L30" s="52">
        <v>423</v>
      </c>
      <c r="M30" s="52">
        <v>508</v>
      </c>
      <c r="N30" s="52">
        <v>534</v>
      </c>
      <c r="O30" s="52">
        <v>548</v>
      </c>
      <c r="P30" s="52">
        <v>452</v>
      </c>
      <c r="Q30" s="52">
        <v>542</v>
      </c>
      <c r="R30" s="52">
        <v>613</v>
      </c>
      <c r="S30" s="52">
        <v>800</v>
      </c>
      <c r="T30" s="52">
        <v>1006</v>
      </c>
      <c r="U30" s="52">
        <v>1261</v>
      </c>
      <c r="V30" s="52">
        <v>1557</v>
      </c>
      <c r="W30" s="52">
        <v>2025</v>
      </c>
      <c r="X30" s="52">
        <v>2397</v>
      </c>
      <c r="Y30" s="52">
        <v>1410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7512</v>
      </c>
      <c r="D31" s="36">
        <v>7528</v>
      </c>
      <c r="E31" s="36">
        <v>7646</v>
      </c>
      <c r="F31" s="36">
        <v>8004</v>
      </c>
      <c r="G31" s="36">
        <v>8769</v>
      </c>
      <c r="H31" s="36">
        <v>10103</v>
      </c>
      <c r="I31" s="36">
        <v>7654</v>
      </c>
      <c r="J31" s="36">
        <v>8760</v>
      </c>
      <c r="K31" s="36">
        <v>11385</v>
      </c>
      <c r="L31" s="36">
        <v>13002</v>
      </c>
      <c r="M31" s="36">
        <v>13718</v>
      </c>
      <c r="N31" s="36">
        <v>12952</v>
      </c>
      <c r="O31" s="36">
        <v>12070</v>
      </c>
      <c r="P31" s="36">
        <v>9427</v>
      </c>
      <c r="Q31" s="36">
        <v>10756</v>
      </c>
      <c r="R31" s="36">
        <v>11782</v>
      </c>
      <c r="S31" s="36">
        <v>13173</v>
      </c>
      <c r="T31" s="36">
        <v>13154</v>
      </c>
      <c r="U31" s="36">
        <v>12384</v>
      </c>
      <c r="V31" s="36">
        <v>11325</v>
      </c>
      <c r="W31" s="36">
        <v>10656</v>
      </c>
      <c r="X31" s="36">
        <v>10811</v>
      </c>
      <c r="Y31" s="36">
        <v>7451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4543</v>
      </c>
      <c r="D35" s="52">
        <v>7848</v>
      </c>
      <c r="E35" s="52">
        <v>11939</v>
      </c>
      <c r="F35" s="52">
        <v>9506</v>
      </c>
      <c r="G35" s="52">
        <v>8318</v>
      </c>
      <c r="H35" s="52">
        <v>5807</v>
      </c>
      <c r="I35" s="52">
        <v>6855</v>
      </c>
      <c r="J35" s="52">
        <v>5223</v>
      </c>
      <c r="K35" s="52">
        <v>6619</v>
      </c>
      <c r="L35" s="52">
        <v>6632</v>
      </c>
      <c r="M35" s="52">
        <v>5204</v>
      </c>
      <c r="N35" s="52">
        <v>6623</v>
      </c>
      <c r="O35" s="52">
        <v>7201</v>
      </c>
      <c r="P35" s="52">
        <v>3856</v>
      </c>
      <c r="Q35" s="52">
        <v>4755</v>
      </c>
      <c r="R35" s="52">
        <v>5485</v>
      </c>
      <c r="S35" s="52">
        <v>4748</v>
      </c>
      <c r="T35" s="52">
        <v>8125</v>
      </c>
      <c r="U35" s="52">
        <v>5504</v>
      </c>
      <c r="V35" s="52">
        <v>1941</v>
      </c>
      <c r="W35" s="52">
        <v>0</v>
      </c>
      <c r="X35" s="52">
        <v>0</v>
      </c>
      <c r="Y35" s="52">
        <v>0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1712</v>
      </c>
      <c r="D37" s="52">
        <v>1657</v>
      </c>
      <c r="E37" s="52">
        <v>2532</v>
      </c>
      <c r="F37" s="52">
        <v>5001</v>
      </c>
      <c r="G37" s="52">
        <v>4177</v>
      </c>
      <c r="H37" s="52">
        <v>4456</v>
      </c>
      <c r="I37" s="52">
        <v>2403</v>
      </c>
      <c r="J37" s="52">
        <v>2002</v>
      </c>
      <c r="K37" s="52">
        <v>2462</v>
      </c>
      <c r="L37" s="52">
        <v>2823</v>
      </c>
      <c r="M37" s="52">
        <v>3077</v>
      </c>
      <c r="N37" s="52">
        <v>3110</v>
      </c>
      <c r="O37" s="52">
        <v>3834</v>
      </c>
      <c r="P37" s="52">
        <v>3195</v>
      </c>
      <c r="Q37" s="52">
        <v>3225</v>
      </c>
      <c r="R37" s="52">
        <v>4060</v>
      </c>
      <c r="S37" s="52">
        <v>4254</v>
      </c>
      <c r="T37" s="52">
        <v>3845</v>
      </c>
      <c r="U37" s="52">
        <v>4509</v>
      </c>
      <c r="V37" s="52">
        <v>3523</v>
      </c>
      <c r="W37" s="52">
        <v>2059</v>
      </c>
      <c r="X37" s="52">
        <v>1533</v>
      </c>
      <c r="Y37" s="52">
        <v>4080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515</v>
      </c>
      <c r="D39" s="52">
        <v>2070</v>
      </c>
      <c r="E39" s="52">
        <v>2906</v>
      </c>
      <c r="F39" s="52">
        <v>2241</v>
      </c>
      <c r="G39" s="52">
        <v>2043</v>
      </c>
      <c r="H39" s="52">
        <v>1427</v>
      </c>
      <c r="I39" s="52">
        <v>544</v>
      </c>
      <c r="J39" s="52">
        <v>2640</v>
      </c>
      <c r="K39" s="52">
        <v>2916</v>
      </c>
      <c r="L39" s="52">
        <v>2790</v>
      </c>
      <c r="M39" s="52">
        <v>2955</v>
      </c>
      <c r="N39" s="52">
        <v>4513</v>
      </c>
      <c r="O39" s="52">
        <v>6351</v>
      </c>
      <c r="P39" s="52">
        <v>3728</v>
      </c>
      <c r="Q39" s="52">
        <v>2293</v>
      </c>
      <c r="R39" s="52">
        <v>2121</v>
      </c>
      <c r="S39" s="52">
        <v>3909</v>
      </c>
      <c r="T39" s="52">
        <v>4767</v>
      </c>
      <c r="U39" s="52">
        <v>4808</v>
      </c>
      <c r="V39" s="52">
        <v>4233</v>
      </c>
      <c r="W39" s="52">
        <v>3808</v>
      </c>
      <c r="X39" s="52">
        <v>5401</v>
      </c>
      <c r="Y39" s="52">
        <v>2011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10</v>
      </c>
      <c r="D40" s="52">
        <v>0</v>
      </c>
      <c r="E40" s="52">
        <v>86</v>
      </c>
      <c r="F40" s="52">
        <v>0</v>
      </c>
      <c r="G40" s="52">
        <v>9</v>
      </c>
      <c r="H40" s="52">
        <v>54</v>
      </c>
      <c r="I40" s="52">
        <v>0</v>
      </c>
      <c r="J40" s="52">
        <v>67</v>
      </c>
      <c r="K40" s="52">
        <v>87</v>
      </c>
      <c r="L40" s="52">
        <v>46</v>
      </c>
      <c r="M40" s="52">
        <v>0</v>
      </c>
      <c r="N40" s="52">
        <v>46</v>
      </c>
      <c r="O40" s="52">
        <v>137</v>
      </c>
      <c r="P40" s="52">
        <v>75</v>
      </c>
      <c r="Q40" s="52">
        <v>18</v>
      </c>
      <c r="R40" s="52">
        <v>0</v>
      </c>
      <c r="S40" s="52">
        <v>102</v>
      </c>
      <c r="T40" s="52">
        <v>164</v>
      </c>
      <c r="U40" s="52">
        <v>88</v>
      </c>
      <c r="V40" s="52">
        <v>115</v>
      </c>
      <c r="W40" s="52">
        <v>16</v>
      </c>
      <c r="X40" s="52">
        <v>144</v>
      </c>
      <c r="Y40" s="52">
        <v>223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2161</v>
      </c>
      <c r="D41" s="52">
        <v>3721</v>
      </c>
      <c r="E41" s="52">
        <v>3797</v>
      </c>
      <c r="F41" s="52">
        <v>4864</v>
      </c>
      <c r="G41" s="52">
        <v>3726</v>
      </c>
      <c r="H41" s="52">
        <v>3039</v>
      </c>
      <c r="I41" s="52">
        <v>303</v>
      </c>
      <c r="J41" s="52">
        <v>557</v>
      </c>
      <c r="K41" s="52">
        <v>3324</v>
      </c>
      <c r="L41" s="52">
        <v>3271</v>
      </c>
      <c r="M41" s="52">
        <v>3640</v>
      </c>
      <c r="N41" s="52">
        <v>2963</v>
      </c>
      <c r="O41" s="52">
        <v>2195</v>
      </c>
      <c r="P41" s="52">
        <v>1335</v>
      </c>
      <c r="Q41" s="52">
        <v>668</v>
      </c>
      <c r="R41" s="52">
        <v>1896</v>
      </c>
      <c r="S41" s="52">
        <v>1366</v>
      </c>
      <c r="T41" s="52">
        <v>1374</v>
      </c>
      <c r="U41" s="52">
        <v>1433</v>
      </c>
      <c r="V41" s="52">
        <v>366</v>
      </c>
      <c r="W41" s="52">
        <v>0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4730</v>
      </c>
      <c r="D42" s="52">
        <v>4942</v>
      </c>
      <c r="E42" s="52">
        <v>8124</v>
      </c>
      <c r="F42" s="52">
        <v>5641</v>
      </c>
      <c r="G42" s="52">
        <v>6337</v>
      </c>
      <c r="H42" s="52">
        <v>6043</v>
      </c>
      <c r="I42" s="52">
        <v>8795</v>
      </c>
      <c r="J42" s="52">
        <v>6130</v>
      </c>
      <c r="K42" s="52">
        <v>6647</v>
      </c>
      <c r="L42" s="52">
        <v>7963</v>
      </c>
      <c r="M42" s="52">
        <v>6236</v>
      </c>
      <c r="N42" s="52">
        <v>5531</v>
      </c>
      <c r="O42" s="52">
        <v>4155</v>
      </c>
      <c r="P42" s="52">
        <v>3726</v>
      </c>
      <c r="Q42" s="52">
        <v>6744</v>
      </c>
      <c r="R42" s="52">
        <v>5909</v>
      </c>
      <c r="S42" s="52">
        <v>4011</v>
      </c>
      <c r="T42" s="52">
        <v>6152</v>
      </c>
      <c r="U42" s="52">
        <v>3026</v>
      </c>
      <c r="V42" s="52">
        <v>954</v>
      </c>
      <c r="W42" s="52">
        <v>0</v>
      </c>
      <c r="X42" s="52">
        <v>5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269</v>
      </c>
      <c r="D44" s="52">
        <v>272</v>
      </c>
      <c r="E44" s="52">
        <v>478</v>
      </c>
      <c r="F44" s="52">
        <v>449</v>
      </c>
      <c r="G44" s="52">
        <v>535</v>
      </c>
      <c r="H44" s="52">
        <v>558</v>
      </c>
      <c r="I44" s="52">
        <v>511</v>
      </c>
      <c r="J44" s="52">
        <v>436</v>
      </c>
      <c r="K44" s="52">
        <v>522</v>
      </c>
      <c r="L44" s="52">
        <v>571</v>
      </c>
      <c r="M44" s="52">
        <v>671</v>
      </c>
      <c r="N44" s="52">
        <v>913</v>
      </c>
      <c r="O44" s="52">
        <v>1883</v>
      </c>
      <c r="P44" s="52">
        <v>1427</v>
      </c>
      <c r="Q44" s="52">
        <v>1538</v>
      </c>
      <c r="R44" s="52">
        <v>1288</v>
      </c>
      <c r="S44" s="52">
        <v>1996</v>
      </c>
      <c r="T44" s="52">
        <v>3900</v>
      </c>
      <c r="U44" s="52">
        <v>3235</v>
      </c>
      <c r="V44" s="52">
        <v>1972</v>
      </c>
      <c r="W44" s="52">
        <v>821</v>
      </c>
      <c r="X44" s="52">
        <v>322</v>
      </c>
      <c r="Y44" s="52">
        <v>1054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8198</v>
      </c>
      <c r="D45" s="36">
        <v>11516</v>
      </c>
      <c r="E45" s="36">
        <v>15514</v>
      </c>
      <c r="F45" s="36">
        <v>13452</v>
      </c>
      <c r="G45" s="36">
        <v>12901</v>
      </c>
      <c r="H45" s="36">
        <v>11628</v>
      </c>
      <c r="I45" s="36">
        <v>9964</v>
      </c>
      <c r="J45" s="36">
        <v>9267</v>
      </c>
      <c r="K45" s="36">
        <v>12969</v>
      </c>
      <c r="L45" s="36">
        <v>14197</v>
      </c>
      <c r="M45" s="36">
        <v>12962</v>
      </c>
      <c r="N45" s="36">
        <v>12778</v>
      </c>
      <c r="O45" s="36">
        <v>11572</v>
      </c>
      <c r="P45" s="36">
        <v>8236</v>
      </c>
      <c r="Q45" s="36">
        <v>9443</v>
      </c>
      <c r="R45" s="36">
        <v>10391</v>
      </c>
      <c r="S45" s="36">
        <v>9241</v>
      </c>
      <c r="T45" s="36">
        <v>10368</v>
      </c>
      <c r="U45" s="36">
        <v>7982</v>
      </c>
      <c r="V45" s="36">
        <v>5844</v>
      </c>
      <c r="W45" s="36">
        <v>3291</v>
      </c>
      <c r="X45" s="36">
        <v>1719</v>
      </c>
      <c r="Y45" s="36">
        <v>5001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1614</v>
      </c>
      <c r="D49" s="52">
        <v>2705</v>
      </c>
      <c r="E49" s="52">
        <v>4044</v>
      </c>
      <c r="F49" s="52">
        <v>4294</v>
      </c>
      <c r="G49" s="52">
        <v>2431</v>
      </c>
      <c r="H49" s="52">
        <v>1680</v>
      </c>
      <c r="I49" s="52">
        <v>2070</v>
      </c>
      <c r="J49" s="52">
        <v>1712</v>
      </c>
      <c r="K49" s="52">
        <v>2160</v>
      </c>
      <c r="L49" s="52">
        <v>1790</v>
      </c>
      <c r="M49" s="52">
        <v>1358</v>
      </c>
      <c r="N49" s="52">
        <v>1548</v>
      </c>
      <c r="O49" s="52">
        <v>2465</v>
      </c>
      <c r="P49" s="52">
        <v>2299</v>
      </c>
      <c r="Q49" s="52">
        <v>2273</v>
      </c>
      <c r="R49" s="52">
        <v>1958</v>
      </c>
      <c r="S49" s="52">
        <v>1549</v>
      </c>
      <c r="T49" s="52">
        <v>2580</v>
      </c>
      <c r="U49" s="52">
        <v>1645</v>
      </c>
      <c r="V49" s="52">
        <v>623</v>
      </c>
      <c r="W49" s="52">
        <v>0</v>
      </c>
      <c r="X49" s="52">
        <v>0</v>
      </c>
      <c r="Y49" s="52">
        <v>0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168</v>
      </c>
      <c r="D51" s="52">
        <v>206</v>
      </c>
      <c r="E51" s="52">
        <v>555</v>
      </c>
      <c r="F51" s="52">
        <v>442</v>
      </c>
      <c r="G51" s="52">
        <v>559</v>
      </c>
      <c r="H51" s="52">
        <v>408</v>
      </c>
      <c r="I51" s="52">
        <v>202</v>
      </c>
      <c r="J51" s="52">
        <v>37</v>
      </c>
      <c r="K51" s="52">
        <v>353</v>
      </c>
      <c r="L51" s="52">
        <v>316</v>
      </c>
      <c r="M51" s="52">
        <v>253</v>
      </c>
      <c r="N51" s="52">
        <v>475</v>
      </c>
      <c r="O51" s="52">
        <v>346</v>
      </c>
      <c r="P51" s="52">
        <v>325</v>
      </c>
      <c r="Q51" s="52">
        <v>388</v>
      </c>
      <c r="R51" s="52">
        <v>425</v>
      </c>
      <c r="S51" s="52">
        <v>379</v>
      </c>
      <c r="T51" s="52">
        <v>517</v>
      </c>
      <c r="U51" s="52">
        <v>239</v>
      </c>
      <c r="V51" s="52">
        <v>120</v>
      </c>
      <c r="W51" s="52">
        <v>0</v>
      </c>
      <c r="X51" s="52">
        <v>0</v>
      </c>
      <c r="Y51" s="52">
        <v>0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17</v>
      </c>
      <c r="D53" s="52">
        <v>150</v>
      </c>
      <c r="E53" s="52">
        <v>345</v>
      </c>
      <c r="F53" s="52">
        <v>345</v>
      </c>
      <c r="G53" s="52">
        <v>171</v>
      </c>
      <c r="H53" s="52">
        <v>72</v>
      </c>
      <c r="I53" s="52">
        <v>22</v>
      </c>
      <c r="J53" s="52">
        <v>279</v>
      </c>
      <c r="K53" s="52">
        <v>259</v>
      </c>
      <c r="L53" s="52">
        <v>188</v>
      </c>
      <c r="M53" s="52">
        <v>180</v>
      </c>
      <c r="N53" s="52">
        <v>368</v>
      </c>
      <c r="O53" s="52">
        <v>961</v>
      </c>
      <c r="P53" s="52">
        <v>723</v>
      </c>
      <c r="Q53" s="52">
        <v>357</v>
      </c>
      <c r="R53" s="52">
        <v>275</v>
      </c>
      <c r="S53" s="52">
        <v>486</v>
      </c>
      <c r="T53" s="52">
        <v>745</v>
      </c>
      <c r="U53" s="52">
        <v>673</v>
      </c>
      <c r="V53" s="52">
        <v>407</v>
      </c>
      <c r="W53" s="52">
        <v>0</v>
      </c>
      <c r="X53" s="52">
        <v>0</v>
      </c>
      <c r="Y53" s="52">
        <v>0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10</v>
      </c>
      <c r="F54" s="52">
        <v>0</v>
      </c>
      <c r="G54" s="52">
        <v>1</v>
      </c>
      <c r="H54" s="52">
        <v>3</v>
      </c>
      <c r="I54" s="52">
        <v>0</v>
      </c>
      <c r="J54" s="52">
        <v>7</v>
      </c>
      <c r="K54" s="52">
        <v>8</v>
      </c>
      <c r="L54" s="52">
        <v>3</v>
      </c>
      <c r="M54" s="52">
        <v>0</v>
      </c>
      <c r="N54" s="52">
        <v>4</v>
      </c>
      <c r="O54" s="52">
        <v>21</v>
      </c>
      <c r="P54" s="52">
        <v>15</v>
      </c>
      <c r="Q54" s="52">
        <v>3</v>
      </c>
      <c r="R54" s="52">
        <v>0</v>
      </c>
      <c r="S54" s="52">
        <v>13</v>
      </c>
      <c r="T54" s="52">
        <v>28</v>
      </c>
      <c r="U54" s="52">
        <v>14</v>
      </c>
      <c r="V54" s="52">
        <v>12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501</v>
      </c>
      <c r="D55" s="52">
        <v>1098</v>
      </c>
      <c r="E55" s="52">
        <v>1175</v>
      </c>
      <c r="F55" s="52">
        <v>1828</v>
      </c>
      <c r="G55" s="52">
        <v>837</v>
      </c>
      <c r="H55" s="52">
        <v>537</v>
      </c>
      <c r="I55" s="52">
        <v>68</v>
      </c>
      <c r="J55" s="52">
        <v>119</v>
      </c>
      <c r="K55" s="52">
        <v>631</v>
      </c>
      <c r="L55" s="52">
        <v>466</v>
      </c>
      <c r="M55" s="52">
        <v>434</v>
      </c>
      <c r="N55" s="52">
        <v>410</v>
      </c>
      <c r="O55" s="52">
        <v>514</v>
      </c>
      <c r="P55" s="52">
        <v>412</v>
      </c>
      <c r="Q55" s="52">
        <v>174</v>
      </c>
      <c r="R55" s="52">
        <v>410</v>
      </c>
      <c r="S55" s="52">
        <v>266</v>
      </c>
      <c r="T55" s="52">
        <v>331</v>
      </c>
      <c r="U55" s="52">
        <v>309</v>
      </c>
      <c r="V55" s="52">
        <v>57</v>
      </c>
      <c r="W55" s="52">
        <v>0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1096</v>
      </c>
      <c r="D56" s="52">
        <v>1457</v>
      </c>
      <c r="E56" s="52">
        <v>2514</v>
      </c>
      <c r="F56" s="52">
        <v>2121</v>
      </c>
      <c r="G56" s="52">
        <v>1422</v>
      </c>
      <c r="H56" s="52">
        <v>1068</v>
      </c>
      <c r="I56" s="52">
        <v>1980</v>
      </c>
      <c r="J56" s="52">
        <v>1307</v>
      </c>
      <c r="K56" s="52">
        <v>1262</v>
      </c>
      <c r="L56" s="52">
        <v>1133</v>
      </c>
      <c r="M56" s="52">
        <v>744</v>
      </c>
      <c r="N56" s="52">
        <v>766</v>
      </c>
      <c r="O56" s="52">
        <v>969</v>
      </c>
      <c r="P56" s="52">
        <v>1149</v>
      </c>
      <c r="Q56" s="52">
        <v>1739</v>
      </c>
      <c r="R56" s="52">
        <v>1273</v>
      </c>
      <c r="S56" s="52">
        <v>784</v>
      </c>
      <c r="T56" s="52">
        <v>1476</v>
      </c>
      <c r="U56" s="52">
        <v>649</v>
      </c>
      <c r="V56" s="52">
        <v>147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51</v>
      </c>
      <c r="D58" s="52">
        <v>62</v>
      </c>
      <c r="E58" s="52">
        <v>121</v>
      </c>
      <c r="F58" s="52">
        <v>139</v>
      </c>
      <c r="G58" s="52">
        <v>97</v>
      </c>
      <c r="H58" s="52">
        <v>77</v>
      </c>
      <c r="I58" s="52">
        <v>101</v>
      </c>
      <c r="J58" s="52">
        <v>77</v>
      </c>
      <c r="K58" s="52">
        <v>84</v>
      </c>
      <c r="L58" s="52">
        <v>69</v>
      </c>
      <c r="M58" s="52">
        <v>67</v>
      </c>
      <c r="N58" s="52">
        <v>104</v>
      </c>
      <c r="O58" s="52">
        <v>346</v>
      </c>
      <c r="P58" s="52">
        <v>340</v>
      </c>
      <c r="Q58" s="52">
        <v>320</v>
      </c>
      <c r="R58" s="52">
        <v>217</v>
      </c>
      <c r="S58" s="52">
        <v>276</v>
      </c>
      <c r="T58" s="52">
        <v>707</v>
      </c>
      <c r="U58" s="52">
        <v>475</v>
      </c>
      <c r="V58" s="52">
        <v>157</v>
      </c>
      <c r="W58" s="52">
        <v>0</v>
      </c>
      <c r="X58" s="52">
        <v>0</v>
      </c>
      <c r="Y58" s="52">
        <v>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1563</v>
      </c>
      <c r="D59" s="36">
        <v>2643</v>
      </c>
      <c r="E59" s="36">
        <v>3923</v>
      </c>
      <c r="F59" s="36">
        <v>4155</v>
      </c>
      <c r="G59" s="36">
        <v>2334</v>
      </c>
      <c r="H59" s="36">
        <v>1603</v>
      </c>
      <c r="I59" s="36">
        <v>1969</v>
      </c>
      <c r="J59" s="36">
        <v>1635</v>
      </c>
      <c r="K59" s="36">
        <v>2076</v>
      </c>
      <c r="L59" s="36">
        <v>1721</v>
      </c>
      <c r="M59" s="36">
        <v>1291</v>
      </c>
      <c r="N59" s="36">
        <v>1444</v>
      </c>
      <c r="O59" s="36">
        <v>2119</v>
      </c>
      <c r="P59" s="36">
        <v>1959</v>
      </c>
      <c r="Q59" s="36">
        <v>1953</v>
      </c>
      <c r="R59" s="36">
        <v>1741</v>
      </c>
      <c r="S59" s="36">
        <v>1273</v>
      </c>
      <c r="T59" s="36">
        <v>1873</v>
      </c>
      <c r="U59" s="36">
        <v>1170</v>
      </c>
      <c r="V59" s="36">
        <v>466</v>
      </c>
      <c r="W59" s="36">
        <v>0</v>
      </c>
      <c r="X59" s="36">
        <v>0</v>
      </c>
      <c r="Y59" s="36">
        <v>0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2929</v>
      </c>
      <c r="D63" s="52">
        <v>5143</v>
      </c>
      <c r="E63" s="52">
        <v>7895</v>
      </c>
      <c r="F63" s="52">
        <v>5212</v>
      </c>
      <c r="G63" s="52">
        <v>5887</v>
      </c>
      <c r="H63" s="52">
        <v>4127</v>
      </c>
      <c r="I63" s="52">
        <v>4785</v>
      </c>
      <c r="J63" s="52">
        <v>3511</v>
      </c>
      <c r="K63" s="52">
        <v>4459</v>
      </c>
      <c r="L63" s="52">
        <v>4842</v>
      </c>
      <c r="M63" s="52">
        <v>3846</v>
      </c>
      <c r="N63" s="52">
        <v>5075</v>
      </c>
      <c r="O63" s="52">
        <v>4736</v>
      </c>
      <c r="P63" s="52">
        <v>1557</v>
      </c>
      <c r="Q63" s="52">
        <v>2482</v>
      </c>
      <c r="R63" s="52">
        <v>3527</v>
      </c>
      <c r="S63" s="52">
        <v>3199</v>
      </c>
      <c r="T63" s="52">
        <v>5545</v>
      </c>
      <c r="U63" s="52">
        <v>3859</v>
      </c>
      <c r="V63" s="52">
        <v>1318</v>
      </c>
      <c r="W63" s="52">
        <v>0</v>
      </c>
      <c r="X63" s="52">
        <v>0</v>
      </c>
      <c r="Y63" s="52">
        <v>0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1544</v>
      </c>
      <c r="D65" s="52">
        <v>1451</v>
      </c>
      <c r="E65" s="52">
        <v>1977</v>
      </c>
      <c r="F65" s="52">
        <v>4559</v>
      </c>
      <c r="G65" s="52">
        <v>3618</v>
      </c>
      <c r="H65" s="52">
        <v>4048</v>
      </c>
      <c r="I65" s="52">
        <v>2201</v>
      </c>
      <c r="J65" s="52">
        <v>1965</v>
      </c>
      <c r="K65" s="52">
        <v>2109</v>
      </c>
      <c r="L65" s="52">
        <v>2507</v>
      </c>
      <c r="M65" s="52">
        <v>2824</v>
      </c>
      <c r="N65" s="52">
        <v>2635</v>
      </c>
      <c r="O65" s="52">
        <v>3488</v>
      </c>
      <c r="P65" s="52">
        <v>2870</v>
      </c>
      <c r="Q65" s="52">
        <v>2837</v>
      </c>
      <c r="R65" s="52">
        <v>3635</v>
      </c>
      <c r="S65" s="52">
        <v>3875</v>
      </c>
      <c r="T65" s="52">
        <v>3328</v>
      </c>
      <c r="U65" s="52">
        <v>4270</v>
      </c>
      <c r="V65" s="52">
        <v>3403</v>
      </c>
      <c r="W65" s="52">
        <v>2059</v>
      </c>
      <c r="X65" s="52">
        <v>1533</v>
      </c>
      <c r="Y65" s="52">
        <v>4080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498</v>
      </c>
      <c r="D67" s="52">
        <f t="shared" si="0"/>
        <v>1920</v>
      </c>
      <c r="E67" s="52">
        <f t="shared" si="0"/>
        <v>2561</v>
      </c>
      <c r="F67" s="52">
        <f t="shared" si="0"/>
        <v>1896</v>
      </c>
      <c r="G67" s="52">
        <f t="shared" si="0"/>
        <v>1872</v>
      </c>
      <c r="H67" s="52">
        <f t="shared" si="0"/>
        <v>1355</v>
      </c>
      <c r="I67" s="52">
        <f t="shared" si="0"/>
        <v>522</v>
      </c>
      <c r="J67" s="52">
        <f t="shared" si="0"/>
        <v>2361</v>
      </c>
      <c r="K67" s="52">
        <f t="shared" si="0"/>
        <v>2657</v>
      </c>
      <c r="L67" s="52">
        <f t="shared" si="0"/>
        <v>2602</v>
      </c>
      <c r="M67" s="52">
        <f t="shared" si="0"/>
        <v>2775</v>
      </c>
      <c r="N67" s="52">
        <f t="shared" si="0"/>
        <v>4145</v>
      </c>
      <c r="O67" s="52">
        <f t="shared" si="0"/>
        <v>5390</v>
      </c>
      <c r="P67" s="52">
        <f t="shared" si="0"/>
        <v>3005</v>
      </c>
      <c r="Q67" s="52">
        <f t="shared" si="0"/>
        <v>1936</v>
      </c>
      <c r="R67" s="52">
        <f t="shared" ref="R67:V67" si="1">R39-R53</f>
        <v>1846</v>
      </c>
      <c r="S67" s="52">
        <f t="shared" si="1"/>
        <v>3423</v>
      </c>
      <c r="T67" s="52">
        <f t="shared" si="1"/>
        <v>4022</v>
      </c>
      <c r="U67" s="52">
        <f t="shared" si="1"/>
        <v>4135</v>
      </c>
      <c r="V67" s="52">
        <f t="shared" si="1"/>
        <v>3826</v>
      </c>
      <c r="W67" s="52">
        <f t="shared" ref="W67:Y67" si="2">W39-W53</f>
        <v>3808</v>
      </c>
      <c r="X67" s="52">
        <f t="shared" si="2"/>
        <v>5401</v>
      </c>
      <c r="Y67" s="52">
        <f t="shared" si="2"/>
        <v>2011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10</v>
      </c>
      <c r="D68" s="52">
        <f t="shared" si="3"/>
        <v>0</v>
      </c>
      <c r="E68" s="52">
        <f t="shared" si="3"/>
        <v>76</v>
      </c>
      <c r="F68" s="52">
        <f t="shared" si="3"/>
        <v>0</v>
      </c>
      <c r="G68" s="52">
        <f t="shared" si="3"/>
        <v>8</v>
      </c>
      <c r="H68" s="52">
        <f t="shared" si="3"/>
        <v>51</v>
      </c>
      <c r="I68" s="52">
        <f t="shared" si="3"/>
        <v>0</v>
      </c>
      <c r="J68" s="52">
        <f t="shared" si="3"/>
        <v>60</v>
      </c>
      <c r="K68" s="52">
        <f t="shared" si="3"/>
        <v>79</v>
      </c>
      <c r="L68" s="52">
        <f t="shared" si="3"/>
        <v>43</v>
      </c>
      <c r="M68" s="52">
        <f t="shared" si="3"/>
        <v>0</v>
      </c>
      <c r="N68" s="52">
        <f t="shared" si="3"/>
        <v>42</v>
      </c>
      <c r="O68" s="52">
        <f t="shared" si="3"/>
        <v>116</v>
      </c>
      <c r="P68" s="52">
        <f t="shared" si="3"/>
        <v>60</v>
      </c>
      <c r="Q68" s="52">
        <f t="shared" si="3"/>
        <v>15</v>
      </c>
      <c r="R68" s="52">
        <f t="shared" ref="R68:V68" si="4">R40-R54</f>
        <v>0</v>
      </c>
      <c r="S68" s="52">
        <f t="shared" si="4"/>
        <v>89</v>
      </c>
      <c r="T68" s="52">
        <f t="shared" si="4"/>
        <v>136</v>
      </c>
      <c r="U68" s="52">
        <f t="shared" si="4"/>
        <v>74</v>
      </c>
      <c r="V68" s="52">
        <f t="shared" si="4"/>
        <v>103</v>
      </c>
      <c r="W68" s="52">
        <f t="shared" ref="W68:Y68" si="5">W40-W54</f>
        <v>16</v>
      </c>
      <c r="X68" s="52">
        <f t="shared" si="5"/>
        <v>144</v>
      </c>
      <c r="Y68" s="52">
        <f t="shared" si="5"/>
        <v>223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1660</v>
      </c>
      <c r="D69" s="52">
        <f t="shared" si="6"/>
        <v>2623</v>
      </c>
      <c r="E69" s="52">
        <f t="shared" si="6"/>
        <v>2622</v>
      </c>
      <c r="F69" s="52">
        <f t="shared" si="6"/>
        <v>3036</v>
      </c>
      <c r="G69" s="52">
        <f t="shared" si="6"/>
        <v>2889</v>
      </c>
      <c r="H69" s="52">
        <f t="shared" si="6"/>
        <v>2502</v>
      </c>
      <c r="I69" s="52">
        <f t="shared" si="6"/>
        <v>235</v>
      </c>
      <c r="J69" s="52">
        <f t="shared" si="6"/>
        <v>438</v>
      </c>
      <c r="K69" s="52">
        <f t="shared" si="6"/>
        <v>2693</v>
      </c>
      <c r="L69" s="52">
        <f t="shared" si="6"/>
        <v>2805</v>
      </c>
      <c r="M69" s="52">
        <f t="shared" si="6"/>
        <v>3206</v>
      </c>
      <c r="N69" s="52">
        <f t="shared" si="6"/>
        <v>2553</v>
      </c>
      <c r="O69" s="52">
        <f t="shared" si="6"/>
        <v>1681</v>
      </c>
      <c r="P69" s="52">
        <f t="shared" si="6"/>
        <v>923</v>
      </c>
      <c r="Q69" s="52">
        <f t="shared" si="6"/>
        <v>494</v>
      </c>
      <c r="R69" s="52">
        <f t="shared" ref="R69:V69" si="7">R41-R55</f>
        <v>1486</v>
      </c>
      <c r="S69" s="52">
        <f t="shared" si="7"/>
        <v>1100</v>
      </c>
      <c r="T69" s="52">
        <f t="shared" si="7"/>
        <v>1043</v>
      </c>
      <c r="U69" s="52">
        <f t="shared" si="7"/>
        <v>1124</v>
      </c>
      <c r="V69" s="52">
        <f t="shared" si="7"/>
        <v>309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3634</v>
      </c>
      <c r="D70" s="52">
        <f t="shared" si="9"/>
        <v>3485</v>
      </c>
      <c r="E70" s="52">
        <f t="shared" si="9"/>
        <v>5610</v>
      </c>
      <c r="F70" s="52">
        <f t="shared" si="9"/>
        <v>3520</v>
      </c>
      <c r="G70" s="52">
        <f t="shared" si="9"/>
        <v>4915</v>
      </c>
      <c r="H70" s="52">
        <f t="shared" si="9"/>
        <v>4975</v>
      </c>
      <c r="I70" s="52">
        <f t="shared" si="9"/>
        <v>6815</v>
      </c>
      <c r="J70" s="52">
        <f t="shared" si="9"/>
        <v>4823</v>
      </c>
      <c r="K70" s="52">
        <f t="shared" si="9"/>
        <v>5385</v>
      </c>
      <c r="L70" s="52">
        <f t="shared" si="9"/>
        <v>6830</v>
      </c>
      <c r="M70" s="52">
        <f t="shared" si="9"/>
        <v>5492</v>
      </c>
      <c r="N70" s="52">
        <f t="shared" si="9"/>
        <v>4765</v>
      </c>
      <c r="O70" s="52">
        <f t="shared" si="9"/>
        <v>3186</v>
      </c>
      <c r="P70" s="52">
        <f t="shared" si="9"/>
        <v>2577</v>
      </c>
      <c r="Q70" s="52">
        <f t="shared" si="9"/>
        <v>5005</v>
      </c>
      <c r="R70" s="52">
        <f t="shared" ref="R70:V70" si="10">R42-R56</f>
        <v>4636</v>
      </c>
      <c r="S70" s="52">
        <f t="shared" si="10"/>
        <v>3227</v>
      </c>
      <c r="T70" s="52">
        <f t="shared" si="10"/>
        <v>4676</v>
      </c>
      <c r="U70" s="52">
        <f t="shared" si="10"/>
        <v>2377</v>
      </c>
      <c r="V70" s="52">
        <f t="shared" si="10"/>
        <v>807</v>
      </c>
      <c r="W70" s="52">
        <f t="shared" ref="W70:Y70" si="11">W42-W56</f>
        <v>0</v>
      </c>
      <c r="X70" s="52">
        <f t="shared" si="11"/>
        <v>5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218</v>
      </c>
      <c r="D72" s="52">
        <v>210</v>
      </c>
      <c r="E72" s="52">
        <v>357</v>
      </c>
      <c r="F72" s="52">
        <v>310</v>
      </c>
      <c r="G72" s="52">
        <v>438</v>
      </c>
      <c r="H72" s="52">
        <v>481</v>
      </c>
      <c r="I72" s="52">
        <v>410</v>
      </c>
      <c r="J72" s="52">
        <v>359</v>
      </c>
      <c r="K72" s="52">
        <v>438</v>
      </c>
      <c r="L72" s="52">
        <v>502</v>
      </c>
      <c r="M72" s="52">
        <v>604</v>
      </c>
      <c r="N72" s="52">
        <v>809</v>
      </c>
      <c r="O72" s="52">
        <v>1537</v>
      </c>
      <c r="P72" s="52">
        <v>1087</v>
      </c>
      <c r="Q72" s="52">
        <v>1218</v>
      </c>
      <c r="R72" s="52">
        <v>1071</v>
      </c>
      <c r="S72" s="52">
        <v>1720</v>
      </c>
      <c r="T72" s="52">
        <v>3193</v>
      </c>
      <c r="U72" s="52">
        <v>2760</v>
      </c>
      <c r="V72" s="52">
        <v>1815</v>
      </c>
      <c r="W72" s="52">
        <v>821</v>
      </c>
      <c r="X72" s="52">
        <v>322</v>
      </c>
      <c r="Y72" s="52">
        <v>1054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6635</v>
      </c>
      <c r="D73" s="36">
        <v>8873</v>
      </c>
      <c r="E73" s="36">
        <v>11591</v>
      </c>
      <c r="F73" s="36">
        <v>9297</v>
      </c>
      <c r="G73" s="36">
        <v>10567</v>
      </c>
      <c r="H73" s="36">
        <v>10025</v>
      </c>
      <c r="I73" s="36">
        <v>7995</v>
      </c>
      <c r="J73" s="36">
        <v>7632</v>
      </c>
      <c r="K73" s="36">
        <v>10893</v>
      </c>
      <c r="L73" s="36">
        <v>12476</v>
      </c>
      <c r="M73" s="36">
        <v>11671</v>
      </c>
      <c r="N73" s="36">
        <v>11334</v>
      </c>
      <c r="O73" s="36">
        <v>9453</v>
      </c>
      <c r="P73" s="36">
        <v>6277</v>
      </c>
      <c r="Q73" s="36">
        <v>7490</v>
      </c>
      <c r="R73" s="36">
        <v>8650</v>
      </c>
      <c r="S73" s="36">
        <v>7968</v>
      </c>
      <c r="T73" s="36">
        <v>8495</v>
      </c>
      <c r="U73" s="36">
        <v>6812</v>
      </c>
      <c r="V73" s="36">
        <v>5378</v>
      </c>
      <c r="W73" s="36">
        <v>3291</v>
      </c>
      <c r="X73" s="36">
        <v>1719</v>
      </c>
      <c r="Y73" s="36">
        <v>5001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915</v>
      </c>
      <c r="K79" s="52">
        <f>RES_hhdet_numvin!K126</f>
        <v>2174</v>
      </c>
      <c r="L79" s="52">
        <f>RES_hhdet_numvin!L126</f>
        <v>3060</v>
      </c>
      <c r="M79" s="52">
        <f>RES_hhdet_numvin!M126</f>
        <v>2994</v>
      </c>
      <c r="N79" s="52">
        <f>RES_hhdet_numvin!N126</f>
        <v>4383</v>
      </c>
      <c r="O79" s="52">
        <f>RES_hhdet_numvin!O126</f>
        <v>5191</v>
      </c>
      <c r="P79" s="52">
        <f>RES_hhdet_numvin!P126</f>
        <v>2962</v>
      </c>
      <c r="Q79" s="52">
        <f>RES_hhdet_numvin!Q126</f>
        <v>3820</v>
      </c>
      <c r="R79" s="52">
        <f>RES_hhdet_numvin!R126</f>
        <v>4511</v>
      </c>
      <c r="S79" s="52">
        <f>RES_hhdet_numvin!S126</f>
        <v>3967</v>
      </c>
      <c r="T79" s="52">
        <f>RES_hhdet_numvin!T126</f>
        <v>6845</v>
      </c>
      <c r="U79" s="52">
        <f>RES_hhdet_numvin!U126</f>
        <v>4657</v>
      </c>
      <c r="V79" s="52">
        <f>RES_hhdet_numvin!V126</f>
        <v>1646</v>
      </c>
      <c r="W79" s="52">
        <f>RES_hhdet_numvin!W126</f>
        <v>0</v>
      </c>
      <c r="X79" s="52">
        <f>RES_hhdet_numvin!X126</f>
        <v>0</v>
      </c>
      <c r="Y79" s="52">
        <f>RES_hhdet_numvin!Y126</f>
        <v>0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1101</v>
      </c>
      <c r="S82" s="138">
        <f>RES_hhdet_numvin!S129</f>
        <v>2019</v>
      </c>
      <c r="T82" s="138">
        <f>RES_hhdet_numvin!T129</f>
        <v>2547</v>
      </c>
      <c r="U82" s="138">
        <f>RES_hhdet_numvin!U129</f>
        <v>3481</v>
      </c>
      <c r="V82" s="138">
        <f>RES_hhdet_numvin!V129</f>
        <v>2979</v>
      </c>
      <c r="W82" s="138">
        <f>RES_hhdet_numvin!W129</f>
        <v>1874</v>
      </c>
      <c r="X82" s="138">
        <f>RES_hhdet_numvin!X129</f>
        <v>1513</v>
      </c>
      <c r="Y82" s="138">
        <f>RES_hhdet_numvin!Y129</f>
        <v>4080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92</v>
      </c>
      <c r="K84" s="138">
        <f>RES_hhdet_numvin!K131</f>
        <v>209</v>
      </c>
      <c r="L84" s="138">
        <f>RES_hhdet_numvin!L131</f>
        <v>305</v>
      </c>
      <c r="M84" s="138">
        <f>RES_hhdet_numvin!M131</f>
        <v>432</v>
      </c>
      <c r="N84" s="138">
        <f>RES_hhdet_numvin!N131</f>
        <v>1152</v>
      </c>
      <c r="O84" s="138">
        <f>RES_hhdet_numvin!O131</f>
        <v>2402</v>
      </c>
      <c r="P84" s="138">
        <f>RES_hhdet_numvin!P131</f>
        <v>1508</v>
      </c>
      <c r="Q84" s="138">
        <f>RES_hhdet_numvin!Q131</f>
        <v>1262</v>
      </c>
      <c r="R84" s="138">
        <f>RES_hhdet_numvin!R131</f>
        <v>1479</v>
      </c>
      <c r="S84" s="138">
        <f>RES_hhdet_numvin!S131</f>
        <v>2895</v>
      </c>
      <c r="T84" s="138">
        <f>RES_hhdet_numvin!T131</f>
        <v>3879</v>
      </c>
      <c r="U84" s="138">
        <f>RES_hhdet_numvin!U131</f>
        <v>3965</v>
      </c>
      <c r="V84" s="138">
        <f>RES_hhdet_numvin!V131</f>
        <v>3632</v>
      </c>
      <c r="W84" s="138">
        <f>RES_hhdet_numvin!W131</f>
        <v>2996</v>
      </c>
      <c r="X84" s="138">
        <f>RES_hhdet_numvin!X131</f>
        <v>4798</v>
      </c>
      <c r="Y84" s="138">
        <f>RES_hhdet_numvin!Y131</f>
        <v>2011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3</v>
      </c>
      <c r="K85" s="138">
        <f>RES_hhdet_numvin!K132</f>
        <v>6</v>
      </c>
      <c r="L85" s="138">
        <f>RES_hhdet_numvin!L132</f>
        <v>4</v>
      </c>
      <c r="M85" s="138">
        <f>RES_hhdet_numvin!M132</f>
        <v>0</v>
      </c>
      <c r="N85" s="138">
        <f>RES_hhdet_numvin!N132</f>
        <v>16</v>
      </c>
      <c r="O85" s="138">
        <f>RES_hhdet_numvin!O132</f>
        <v>55</v>
      </c>
      <c r="P85" s="138">
        <f>RES_hhdet_numvin!P132</f>
        <v>35</v>
      </c>
      <c r="Q85" s="138">
        <f>RES_hhdet_numvin!Q132</f>
        <v>15</v>
      </c>
      <c r="R85" s="138">
        <f>RES_hhdet_numvin!R132</f>
        <v>0</v>
      </c>
      <c r="S85" s="138">
        <f>RES_hhdet_numvin!S132</f>
        <v>80</v>
      </c>
      <c r="T85" s="138">
        <f>RES_hhdet_numvin!T132</f>
        <v>141</v>
      </c>
      <c r="U85" s="138">
        <f>RES_hhdet_numvin!U132</f>
        <v>79</v>
      </c>
      <c r="V85" s="138">
        <f>RES_hhdet_numvin!V132</f>
        <v>105</v>
      </c>
      <c r="W85" s="138">
        <f>RES_hhdet_numvin!W132</f>
        <v>14</v>
      </c>
      <c r="X85" s="138">
        <f>RES_hhdet_numvin!X132</f>
        <v>130</v>
      </c>
      <c r="Y85" s="138">
        <f>RES_hhdet_numvin!Y132</f>
        <v>223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743</v>
      </c>
      <c r="T88" s="138">
        <f>RES_hhdet_numvin!T135</f>
        <v>1011</v>
      </c>
      <c r="U88" s="138">
        <f>RES_hhdet_numvin!U135</f>
        <v>1186</v>
      </c>
      <c r="V88" s="138">
        <f>RES_hhdet_numvin!V135</f>
        <v>317</v>
      </c>
      <c r="W88" s="138">
        <f>RES_hhdet_numvin!W135</f>
        <v>0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2160</v>
      </c>
      <c r="T89" s="138">
        <f>RES_hhdet_numvin!T136</f>
        <v>4477</v>
      </c>
      <c r="U89" s="138">
        <f>RES_hhdet_numvin!U136</f>
        <v>2487</v>
      </c>
      <c r="V89" s="138">
        <f>RES_hhdet_numvin!V136</f>
        <v>818</v>
      </c>
      <c r="W89" s="138">
        <f>RES_hhdet_numvin!W136</f>
        <v>0</v>
      </c>
      <c r="X89" s="138">
        <f>RES_hhdet_numvin!X136</f>
        <v>3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391</v>
      </c>
      <c r="S93" s="138">
        <f>RES_hhdet_numvin!S140</f>
        <v>1081</v>
      </c>
      <c r="T93" s="138">
        <f>RES_hhdet_numvin!T140</f>
        <v>2819</v>
      </c>
      <c r="U93" s="138">
        <f>RES_hhdet_numvin!U140</f>
        <v>2582</v>
      </c>
      <c r="V93" s="138">
        <f>RES_hhdet_numvin!V140</f>
        <v>1634</v>
      </c>
      <c r="W93" s="138">
        <f>RES_hhdet_numvin!W140</f>
        <v>753</v>
      </c>
      <c r="X93" s="138">
        <f>RES_hhdet_numvin!X140</f>
        <v>322</v>
      </c>
      <c r="Y93" s="138">
        <f>RES_hhdet_numvin!Y140</f>
        <v>1054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3191</v>
      </c>
      <c r="S94" s="39">
        <f>RES_hhdet_numvin!S141</f>
        <v>4968</v>
      </c>
      <c r="T94" s="39">
        <f>RES_hhdet_numvin!T141</f>
        <v>7468</v>
      </c>
      <c r="U94" s="39">
        <f>RES_hhdet_numvin!U141</f>
        <v>6354</v>
      </c>
      <c r="V94" s="39">
        <f>RES_hhdet_numvin!V141</f>
        <v>4807</v>
      </c>
      <c r="W94" s="39">
        <f>RES_hhdet_numvin!W141</f>
        <v>2984</v>
      </c>
      <c r="X94" s="39">
        <f>RES_hhdet_numvin!X141</f>
        <v>1716</v>
      </c>
      <c r="Y94" s="39">
        <f>RES_hhdet_numvin!Y141</f>
        <v>5001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36.300588882447755</v>
      </c>
      <c r="C98" s="117">
        <f t="shared" si="12"/>
        <v>36.616754426882338</v>
      </c>
      <c r="D98" s="117">
        <f t="shared" si="12"/>
        <v>36.978805660717768</v>
      </c>
      <c r="E98" s="117">
        <f t="shared" si="12"/>
        <v>57.153236137311893</v>
      </c>
      <c r="F98" s="117">
        <f t="shared" si="12"/>
        <v>55.533648869762317</v>
      </c>
      <c r="G98" s="117">
        <f t="shared" si="12"/>
        <v>61.743143178058254</v>
      </c>
      <c r="H98" s="117">
        <f t="shared" si="12"/>
        <v>69.968204490597259</v>
      </c>
      <c r="I98" s="117">
        <f t="shared" si="12"/>
        <v>56.418908302924876</v>
      </c>
      <c r="J98" s="117">
        <f t="shared" si="12"/>
        <v>59.287489425666728</v>
      </c>
      <c r="K98" s="117">
        <f t="shared" si="12"/>
        <v>64.452863191419539</v>
      </c>
      <c r="L98" s="117">
        <f t="shared" si="12"/>
        <v>62.20289693458696</v>
      </c>
      <c r="M98" s="117">
        <f t="shared" si="12"/>
        <v>68.953980458694119</v>
      </c>
      <c r="N98" s="117">
        <f t="shared" si="12"/>
        <v>60.609699452747748</v>
      </c>
      <c r="O98" s="117">
        <f t="shared" si="12"/>
        <v>56.014889260002633</v>
      </c>
      <c r="P98" s="117">
        <f t="shared" si="12"/>
        <v>63.368514558866352</v>
      </c>
      <c r="Q98" s="117">
        <f t="shared" si="12"/>
        <v>64.061176075441296</v>
      </c>
      <c r="R98" s="117">
        <f t="shared" ref="R98:V98" si="13">R99+R102+R104+R113</f>
        <v>54.583299590285598</v>
      </c>
      <c r="S98" s="117">
        <f t="shared" si="13"/>
        <v>53.018279275031006</v>
      </c>
      <c r="T98" s="117">
        <f t="shared" si="13"/>
        <v>53.929887388747169</v>
      </c>
      <c r="U98" s="117">
        <f t="shared" si="13"/>
        <v>51.989490771981444</v>
      </c>
      <c r="V98" s="117">
        <f t="shared" si="13"/>
        <v>52.577622552800399</v>
      </c>
      <c r="W98" s="117">
        <f t="shared" ref="W98:Y98" si="14">W99+W102+W104+W113</f>
        <v>46.355897304343145</v>
      </c>
      <c r="X98" s="117">
        <f t="shared" si="14"/>
        <v>35.247213624612954</v>
      </c>
      <c r="Y98" s="117">
        <f t="shared" si="14"/>
        <v>32.351790288880935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26.509469477446132</v>
      </c>
      <c r="C99" s="122">
        <f t="shared" si="15"/>
        <v>26.643664803696904</v>
      </c>
      <c r="D99" s="122">
        <f t="shared" si="15"/>
        <v>26.200899214022726</v>
      </c>
      <c r="E99" s="122">
        <f t="shared" si="15"/>
        <v>44.140094973496723</v>
      </c>
      <c r="F99" s="122">
        <f t="shared" si="15"/>
        <v>41.50098007958573</v>
      </c>
      <c r="G99" s="122">
        <f t="shared" si="15"/>
        <v>46.962208726385654</v>
      </c>
      <c r="H99" s="122">
        <f t="shared" si="15"/>
        <v>53.78776807086237</v>
      </c>
      <c r="I99" s="122">
        <f t="shared" si="15"/>
        <v>39.690755181151935</v>
      </c>
      <c r="J99" s="122">
        <f t="shared" si="15"/>
        <v>41.773494480757002</v>
      </c>
      <c r="K99" s="122">
        <f t="shared" si="15"/>
        <v>46.256020888247441</v>
      </c>
      <c r="L99" s="122">
        <f t="shared" si="15"/>
        <v>43.702231747257258</v>
      </c>
      <c r="M99" s="122">
        <f t="shared" si="15"/>
        <v>51.544390839081188</v>
      </c>
      <c r="N99" s="122">
        <f t="shared" si="15"/>
        <v>42.814113413541619</v>
      </c>
      <c r="O99" s="122">
        <f t="shared" si="15"/>
        <v>38.145450915445714</v>
      </c>
      <c r="P99" s="122">
        <f t="shared" si="15"/>
        <v>45.549387549055773</v>
      </c>
      <c r="Q99" s="122">
        <f t="shared" si="15"/>
        <v>46.12597447369231</v>
      </c>
      <c r="R99" s="122">
        <f t="shared" ref="R99:V99" si="16">SUM(R100:R101)</f>
        <v>35.93105539255896</v>
      </c>
      <c r="S99" s="122">
        <f t="shared" si="16"/>
        <v>34.533475978106871</v>
      </c>
      <c r="T99" s="122">
        <f t="shared" si="16"/>
        <v>36.472290334046491</v>
      </c>
      <c r="U99" s="122">
        <f t="shared" si="16"/>
        <v>34.061007360703876</v>
      </c>
      <c r="V99" s="122">
        <f t="shared" si="16"/>
        <v>35.244401750205107</v>
      </c>
      <c r="W99" s="122">
        <f t="shared" ref="W99:Y99" si="17">SUM(W100:W101)</f>
        <v>30.925137776879179</v>
      </c>
      <c r="X99" s="122">
        <f t="shared" si="17"/>
        <v>22.493716585715113</v>
      </c>
      <c r="Y99" s="122">
        <f t="shared" si="17"/>
        <v>20.782366714961693</v>
      </c>
      <c r="DA99" s="130" t="s">
        <v>1688</v>
      </c>
    </row>
    <row r="100" spans="1:105" ht="12" customHeight="1" x14ac:dyDescent="0.25">
      <c r="A100" s="97" t="s">
        <v>198</v>
      </c>
      <c r="B100" s="98">
        <v>26.419658129654593</v>
      </c>
      <c r="C100" s="98">
        <v>26.55687353126433</v>
      </c>
      <c r="D100" s="98">
        <v>26.112615707821295</v>
      </c>
      <c r="E100" s="98">
        <v>43.999100117510679</v>
      </c>
      <c r="F100" s="98">
        <v>41.359242758195663</v>
      </c>
      <c r="G100" s="98">
        <v>46.803552906892179</v>
      </c>
      <c r="H100" s="98">
        <v>53.610211167656395</v>
      </c>
      <c r="I100" s="98">
        <v>39.567549385031349</v>
      </c>
      <c r="J100" s="98">
        <v>41.643172960683444</v>
      </c>
      <c r="K100" s="98">
        <v>46.104339783695679</v>
      </c>
      <c r="L100" s="98">
        <v>43.566526574121916</v>
      </c>
      <c r="M100" s="98">
        <v>51.384356620305759</v>
      </c>
      <c r="N100" s="98">
        <v>42.695453333819174</v>
      </c>
      <c r="O100" s="98">
        <v>38.02906453802035</v>
      </c>
      <c r="P100" s="98">
        <v>45.406198934197533</v>
      </c>
      <c r="Q100" s="98">
        <v>45.988717243405432</v>
      </c>
      <c r="R100" s="98">
        <v>35.824476927486337</v>
      </c>
      <c r="S100" s="98">
        <v>34.431237606575586</v>
      </c>
      <c r="T100" s="98">
        <v>36.364225661603108</v>
      </c>
      <c r="U100" s="98">
        <v>33.95997466711728</v>
      </c>
      <c r="V100" s="98">
        <v>35.13977902102917</v>
      </c>
      <c r="W100" s="98">
        <v>30.833249016505956</v>
      </c>
      <c r="X100" s="98">
        <v>22.426766261366989</v>
      </c>
      <c r="Y100" s="98">
        <v>20.720362857732251</v>
      </c>
      <c r="DA100" s="63" t="s">
        <v>1689</v>
      </c>
    </row>
    <row r="101" spans="1:105" ht="12" customHeight="1" x14ac:dyDescent="0.25">
      <c r="A101" s="97" t="s">
        <v>53</v>
      </c>
      <c r="B101" s="98">
        <v>8.9811347791537599E-2</v>
      </c>
      <c r="C101" s="98">
        <v>8.6791272432572356E-2</v>
      </c>
      <c r="D101" s="98">
        <v>8.8283506201431244E-2</v>
      </c>
      <c r="E101" s="98">
        <v>0.14099485598604075</v>
      </c>
      <c r="F101" s="98">
        <v>0.1417373213900687</v>
      </c>
      <c r="G101" s="98">
        <v>0.15865581949347232</v>
      </c>
      <c r="H101" s="98">
        <v>0.17755690320597584</v>
      </c>
      <c r="I101" s="98">
        <v>0.12320579612058878</v>
      </c>
      <c r="J101" s="98">
        <v>0.13032152007355641</v>
      </c>
      <c r="K101" s="98">
        <v>0.15168110455176365</v>
      </c>
      <c r="L101" s="98">
        <v>0.13570517313534322</v>
      </c>
      <c r="M101" s="98">
        <v>0.16003421877543195</v>
      </c>
      <c r="N101" s="98">
        <v>0.1186600797224438</v>
      </c>
      <c r="O101" s="98">
        <v>0.11638637742536609</v>
      </c>
      <c r="P101" s="98">
        <v>0.14318861485823617</v>
      </c>
      <c r="Q101" s="98">
        <v>0.13725723028688086</v>
      </c>
      <c r="R101" s="98">
        <v>0.10657846507262625</v>
      </c>
      <c r="S101" s="98">
        <v>0.10223837153128573</v>
      </c>
      <c r="T101" s="98">
        <v>0.10806467244338495</v>
      </c>
      <c r="U101" s="98">
        <v>0.10103269358659496</v>
      </c>
      <c r="V101" s="98">
        <v>0.10462272917593322</v>
      </c>
      <c r="W101" s="98">
        <v>9.1888760373222592E-2</v>
      </c>
      <c r="X101" s="98">
        <v>6.6950324348123466E-2</v>
      </c>
      <c r="Y101" s="98">
        <v>6.2003857229442585E-2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0.87010413658388952</v>
      </c>
      <c r="C102" s="122">
        <f t="shared" si="18"/>
        <v>1.139297933001707</v>
      </c>
      <c r="D102" s="122">
        <f t="shared" si="18"/>
        <v>0.958917746838581</v>
      </c>
      <c r="E102" s="122">
        <f t="shared" si="18"/>
        <v>1.4980635499771084</v>
      </c>
      <c r="F102" s="122">
        <f t="shared" si="18"/>
        <v>1.1731493506618849</v>
      </c>
      <c r="G102" s="122">
        <f t="shared" si="18"/>
        <v>1.4543070069332393</v>
      </c>
      <c r="H102" s="122">
        <f t="shared" si="18"/>
        <v>1.9413235576860739</v>
      </c>
      <c r="I102" s="122">
        <f t="shared" si="18"/>
        <v>2.8784573605858537</v>
      </c>
      <c r="J102" s="122">
        <f t="shared" si="18"/>
        <v>2.9064990465234395</v>
      </c>
      <c r="K102" s="122">
        <f t="shared" si="18"/>
        <v>1.9593171756933512</v>
      </c>
      <c r="L102" s="122">
        <f t="shared" si="18"/>
        <v>2.5938407842289912</v>
      </c>
      <c r="M102" s="122">
        <f t="shared" si="18"/>
        <v>2.3018766616287678</v>
      </c>
      <c r="N102" s="122">
        <f t="shared" si="18"/>
        <v>3.4609778731917533</v>
      </c>
      <c r="O102" s="122">
        <f t="shared" si="18"/>
        <v>2.0093049497904647</v>
      </c>
      <c r="P102" s="122">
        <f t="shared" si="18"/>
        <v>1.5462670627850488</v>
      </c>
      <c r="Q102" s="122">
        <f t="shared" si="18"/>
        <v>2.032064700282286</v>
      </c>
      <c r="R102" s="122">
        <f t="shared" si="18"/>
        <v>2.5870898579188677</v>
      </c>
      <c r="S102" s="122">
        <f t="shared" si="18"/>
        <v>2.8320163672008221</v>
      </c>
      <c r="T102" s="122">
        <f t="shared" si="18"/>
        <v>2.0454330289217886</v>
      </c>
      <c r="U102" s="122">
        <f t="shared" si="18"/>
        <v>2.9754368388166896</v>
      </c>
      <c r="V102" s="122">
        <f t="shared" si="18"/>
        <v>2.5564272010324784</v>
      </c>
      <c r="W102" s="122">
        <f t="shared" si="18"/>
        <v>2.1808476350970096</v>
      </c>
      <c r="X102" s="122">
        <f t="shared" si="18"/>
        <v>1.6613077509545131</v>
      </c>
      <c r="Y102" s="122">
        <f t="shared" si="18"/>
        <v>1.7741190812175414</v>
      </c>
      <c r="DA102" s="130" t="s">
        <v>1691</v>
      </c>
    </row>
    <row r="103" spans="1:105" ht="12" customHeight="1" x14ac:dyDescent="0.25">
      <c r="A103" s="97" t="s">
        <v>53</v>
      </c>
      <c r="B103" s="98">
        <v>0.87010413658388952</v>
      </c>
      <c r="C103" s="98">
        <v>1.139297933001707</v>
      </c>
      <c r="D103" s="98">
        <v>0.958917746838581</v>
      </c>
      <c r="E103" s="98">
        <v>1.4980635499771084</v>
      </c>
      <c r="F103" s="98">
        <v>1.1731493506618849</v>
      </c>
      <c r="G103" s="98">
        <v>1.4543070069332393</v>
      </c>
      <c r="H103" s="98">
        <v>1.9413235576860739</v>
      </c>
      <c r="I103" s="98">
        <v>2.8784573605858537</v>
      </c>
      <c r="J103" s="98">
        <v>2.9064990465234395</v>
      </c>
      <c r="K103" s="98">
        <v>1.9593171756933512</v>
      </c>
      <c r="L103" s="98">
        <v>2.5938407842289912</v>
      </c>
      <c r="M103" s="98">
        <v>2.3018766616287678</v>
      </c>
      <c r="N103" s="98">
        <v>3.4609778731917533</v>
      </c>
      <c r="O103" s="98">
        <v>2.0093049497904647</v>
      </c>
      <c r="P103" s="98">
        <v>1.5462670627850488</v>
      </c>
      <c r="Q103" s="98">
        <v>2.032064700282286</v>
      </c>
      <c r="R103" s="98">
        <v>2.5870898579188677</v>
      </c>
      <c r="S103" s="98">
        <v>2.8320163672008221</v>
      </c>
      <c r="T103" s="98">
        <v>2.0454330289217886</v>
      </c>
      <c r="U103" s="98">
        <v>2.9754368388166896</v>
      </c>
      <c r="V103" s="98">
        <v>2.5564272010324784</v>
      </c>
      <c r="W103" s="98">
        <v>2.1808476350970096</v>
      </c>
      <c r="X103" s="98">
        <v>1.6613077509545131</v>
      </c>
      <c r="Y103" s="98">
        <v>1.7741190812175414</v>
      </c>
      <c r="DA103" s="63" t="s">
        <v>1692</v>
      </c>
    </row>
    <row r="104" spans="1:105" ht="12" customHeight="1" x14ac:dyDescent="0.25">
      <c r="A104" s="121" t="s">
        <v>55</v>
      </c>
      <c r="B104" s="122">
        <v>6.0613099340589613</v>
      </c>
      <c r="C104" s="122">
        <v>6.0209469591228171</v>
      </c>
      <c r="D104" s="122">
        <v>6.4111953229912952</v>
      </c>
      <c r="E104" s="122">
        <v>7.7505173340462559</v>
      </c>
      <c r="F104" s="122">
        <v>8.4686806347630892</v>
      </c>
      <c r="G104" s="122">
        <v>8.7787753127359398</v>
      </c>
      <c r="H104" s="122">
        <v>9.4513485562810935</v>
      </c>
      <c r="I104" s="122">
        <v>9.1223543265923031</v>
      </c>
      <c r="J104" s="122">
        <v>9.8371951801844801</v>
      </c>
      <c r="K104" s="122">
        <v>11.120305545939267</v>
      </c>
      <c r="L104" s="122">
        <v>10.927018912602275</v>
      </c>
      <c r="M104" s="122">
        <v>10.426733468319785</v>
      </c>
      <c r="N104" s="122">
        <v>9.7641738198824672</v>
      </c>
      <c r="O104" s="122">
        <v>10.733120750870469</v>
      </c>
      <c r="P104" s="122">
        <v>11.065628545945414</v>
      </c>
      <c r="Q104" s="122">
        <v>10.764215130859892</v>
      </c>
      <c r="R104" s="122">
        <v>10.766005685523531</v>
      </c>
      <c r="S104" s="122">
        <v>10.575622959692119</v>
      </c>
      <c r="T104" s="122">
        <v>10.18576667318478</v>
      </c>
      <c r="U104" s="122">
        <v>9.7295434691240246</v>
      </c>
      <c r="V104" s="122">
        <v>9.242181520677148</v>
      </c>
      <c r="W104" s="122">
        <v>8.5886254340880015</v>
      </c>
      <c r="X104" s="122">
        <v>7.2738814005385199</v>
      </c>
      <c r="Y104" s="122">
        <v>6.7868953740991778</v>
      </c>
      <c r="DA104" s="130" t="s">
        <v>1693</v>
      </c>
    </row>
    <row r="105" spans="1:105" ht="12" customHeight="1" x14ac:dyDescent="0.25">
      <c r="A105" s="97" t="s">
        <v>128</v>
      </c>
      <c r="B105" s="98">
        <v>1.6164235845205657</v>
      </c>
      <c r="C105" s="98">
        <v>1.5272345654987791</v>
      </c>
      <c r="D105" s="98">
        <v>1.4229764072113744</v>
      </c>
      <c r="E105" s="98">
        <v>2.0918643968412338</v>
      </c>
      <c r="F105" s="98">
        <v>2.0336431671636142</v>
      </c>
      <c r="G105" s="98">
        <v>2.1301344362127521</v>
      </c>
      <c r="H105" s="98">
        <v>2.4874054161705308</v>
      </c>
      <c r="I105" s="98">
        <v>1.9146467065091559</v>
      </c>
      <c r="J105" s="98">
        <v>2.2260431382669306</v>
      </c>
      <c r="K105" s="98">
        <v>2.848608960152736</v>
      </c>
      <c r="L105" s="98">
        <v>2.7830635780901494</v>
      </c>
      <c r="M105" s="98">
        <v>2.4912571228521698</v>
      </c>
      <c r="N105" s="98">
        <v>2.4165953098966835</v>
      </c>
      <c r="O105" s="98">
        <v>3.4711883577108833</v>
      </c>
      <c r="P105" s="98">
        <v>4.0928856896288259</v>
      </c>
      <c r="Q105" s="98">
        <v>3.9896080822206312</v>
      </c>
      <c r="R105" s="98">
        <v>3.9070607702958835</v>
      </c>
      <c r="S105" s="98">
        <v>4.3540851383120494</v>
      </c>
      <c r="T105" s="98">
        <v>4.5141173245017736</v>
      </c>
      <c r="U105" s="98">
        <v>4.5484651786051735</v>
      </c>
      <c r="V105" s="98">
        <v>4.7880953143626002</v>
      </c>
      <c r="W105" s="98">
        <v>4.9245928295057846</v>
      </c>
      <c r="X105" s="98">
        <v>4.9356174206439922</v>
      </c>
      <c r="Y105" s="98">
        <v>4.8342875472987821</v>
      </c>
      <c r="DA105" s="63" t="s">
        <v>1694</v>
      </c>
    </row>
    <row r="106" spans="1:105" ht="12" customHeight="1" x14ac:dyDescent="0.25">
      <c r="A106" s="97" t="s">
        <v>127</v>
      </c>
      <c r="B106" s="98">
        <v>1.7533967856353645E-2</v>
      </c>
      <c r="C106" s="98">
        <v>1.6864798544563138E-2</v>
      </c>
      <c r="D106" s="98">
        <v>1.3453085400786279E-2</v>
      </c>
      <c r="E106" s="98">
        <v>2.5246409155908249E-2</v>
      </c>
      <c r="F106" s="98">
        <v>2.1539034117514226E-2</v>
      </c>
      <c r="G106" s="98">
        <v>2.1055125100827982E-2</v>
      </c>
      <c r="H106" s="98">
        <v>2.8489806171797132E-2</v>
      </c>
      <c r="I106" s="98">
        <v>2.1331292359086131E-2</v>
      </c>
      <c r="J106" s="98">
        <v>2.7910263323179918E-2</v>
      </c>
      <c r="K106" s="98">
        <v>4.1453857773306034E-2</v>
      </c>
      <c r="L106" s="98">
        <v>4.1542227915620768E-2</v>
      </c>
      <c r="M106" s="98">
        <v>3.3526081232441149E-2</v>
      </c>
      <c r="N106" s="98">
        <v>3.0891376494192171E-2</v>
      </c>
      <c r="O106" s="98">
        <v>5.041153989623464E-2</v>
      </c>
      <c r="P106" s="98">
        <v>6.1890057295089909E-2</v>
      </c>
      <c r="Q106" s="98">
        <v>5.8633396953996116E-2</v>
      </c>
      <c r="R106" s="98">
        <v>5.412791599805665E-2</v>
      </c>
      <c r="S106" s="98">
        <v>6.4063380769495054E-2</v>
      </c>
      <c r="T106" s="98">
        <v>7.5184779733402554E-2</v>
      </c>
      <c r="U106" s="98">
        <v>7.6622243177107474E-2</v>
      </c>
      <c r="V106" s="98">
        <v>8.6769824044783159E-2</v>
      </c>
      <c r="W106" s="98">
        <v>8.4553860003456743E-2</v>
      </c>
      <c r="X106" s="98">
        <v>9.3491717228693469E-2</v>
      </c>
      <c r="Y106" s="98">
        <v>0.11522197674122621</v>
      </c>
      <c r="DA106" s="63" t="s">
        <v>1695</v>
      </c>
    </row>
    <row r="107" spans="1:105" ht="12" customHeight="1" x14ac:dyDescent="0.25">
      <c r="A107" s="100" t="s">
        <v>198</v>
      </c>
      <c r="B107" s="101">
        <v>4.4169960570010613E-3</v>
      </c>
      <c r="C107" s="101">
        <v>4.1980081380062033E-3</v>
      </c>
      <c r="D107" s="101">
        <v>3.3588737893379727E-3</v>
      </c>
      <c r="E107" s="101">
        <v>6.2839809189219791E-3</v>
      </c>
      <c r="F107" s="101">
        <v>5.394384185010849E-3</v>
      </c>
      <c r="G107" s="101">
        <v>5.8655373765675789E-3</v>
      </c>
      <c r="H107" s="101">
        <v>7.2845339718471298E-3</v>
      </c>
      <c r="I107" s="101">
        <v>5.3361526555243269E-3</v>
      </c>
      <c r="J107" s="101">
        <v>6.7942191923498051E-3</v>
      </c>
      <c r="K107" s="101">
        <v>1.0421849444763593E-2</v>
      </c>
      <c r="L107" s="101">
        <v>1.042704469247469E-2</v>
      </c>
      <c r="M107" s="101">
        <v>8.0491975127422542E-3</v>
      </c>
      <c r="N107" s="101">
        <v>6.0081060691697507E-3</v>
      </c>
      <c r="O107" s="101">
        <v>1.118304579929693E-2</v>
      </c>
      <c r="P107" s="101">
        <v>1.3641085545940998E-2</v>
      </c>
      <c r="Q107" s="101">
        <v>1.2130392344698098E-2</v>
      </c>
      <c r="R107" s="101">
        <v>1.2400393361323455E-2</v>
      </c>
      <c r="S107" s="101">
        <v>1.4677255112328091E-2</v>
      </c>
      <c r="T107" s="101">
        <v>1.5810066345641114E-2</v>
      </c>
      <c r="U107" s="101">
        <v>1.4518021861338043E-2</v>
      </c>
      <c r="V107" s="101">
        <v>1.5633833137884825E-2</v>
      </c>
      <c r="W107" s="101">
        <v>1.8254456653730086E-2</v>
      </c>
      <c r="X107" s="101">
        <v>2.0419413431830027E-2</v>
      </c>
      <c r="Y107" s="101">
        <v>2.1101959543347756E-2</v>
      </c>
      <c r="DA107" s="131" t="s">
        <v>1696</v>
      </c>
    </row>
    <row r="108" spans="1:105" ht="12" customHeight="1" x14ac:dyDescent="0.25">
      <c r="A108" s="103" t="s">
        <v>52</v>
      </c>
      <c r="B108" s="104">
        <v>1.3116971799352586E-2</v>
      </c>
      <c r="C108" s="104">
        <v>1.2666790406556935E-2</v>
      </c>
      <c r="D108" s="104">
        <v>1.0094211611448307E-2</v>
      </c>
      <c r="E108" s="104">
        <v>1.8962428236986271E-2</v>
      </c>
      <c r="F108" s="104">
        <v>1.6144649932503377E-2</v>
      </c>
      <c r="G108" s="104">
        <v>1.5189587724260403E-2</v>
      </c>
      <c r="H108" s="104">
        <v>2.1205272199950002E-2</v>
      </c>
      <c r="I108" s="104">
        <v>1.5995139703561805E-2</v>
      </c>
      <c r="J108" s="104">
        <v>2.1116044130830115E-2</v>
      </c>
      <c r="K108" s="104">
        <v>3.1032008328542443E-2</v>
      </c>
      <c r="L108" s="104">
        <v>3.1115183223146076E-2</v>
      </c>
      <c r="M108" s="104">
        <v>2.5476883719698893E-2</v>
      </c>
      <c r="N108" s="104">
        <v>2.4883270425022419E-2</v>
      </c>
      <c r="O108" s="104">
        <v>3.9228494096937711E-2</v>
      </c>
      <c r="P108" s="104">
        <v>4.8248971749148911E-2</v>
      </c>
      <c r="Q108" s="104">
        <v>4.6503004609298015E-2</v>
      </c>
      <c r="R108" s="104">
        <v>4.1727522636733197E-2</v>
      </c>
      <c r="S108" s="104">
        <v>4.9386125657166963E-2</v>
      </c>
      <c r="T108" s="104">
        <v>5.9374713387761444E-2</v>
      </c>
      <c r="U108" s="104">
        <v>6.2104221315769426E-2</v>
      </c>
      <c r="V108" s="104">
        <v>7.113599090689833E-2</v>
      </c>
      <c r="W108" s="104">
        <v>6.6299403349726657E-2</v>
      </c>
      <c r="X108" s="104">
        <v>7.3072303796863441E-2</v>
      </c>
      <c r="Y108" s="104">
        <v>9.412001719787845E-2</v>
      </c>
      <c r="DA108" s="132" t="s">
        <v>1697</v>
      </c>
    </row>
    <row r="109" spans="1:105" ht="12" customHeight="1" x14ac:dyDescent="0.25">
      <c r="A109" s="106" t="s">
        <v>122</v>
      </c>
      <c r="B109" s="101">
        <v>1.9991644427224728</v>
      </c>
      <c r="C109" s="101">
        <v>1.9817055474573964</v>
      </c>
      <c r="D109" s="101">
        <v>2.2786337425562406</v>
      </c>
      <c r="E109" s="101">
        <v>2.5155793489211606</v>
      </c>
      <c r="F109" s="101">
        <v>3.004666214127881</v>
      </c>
      <c r="G109" s="101">
        <v>3.0839949268268123</v>
      </c>
      <c r="H109" s="101">
        <v>3.2130274761036337</v>
      </c>
      <c r="I109" s="101">
        <v>2.9255861811776334</v>
      </c>
      <c r="J109" s="101">
        <v>2.8170858704559985</v>
      </c>
      <c r="K109" s="101">
        <v>3.0105336483045022</v>
      </c>
      <c r="L109" s="101">
        <v>2.8311443118592234</v>
      </c>
      <c r="M109" s="101">
        <v>2.7914499888694997</v>
      </c>
      <c r="N109" s="101">
        <v>2.6051160598369871</v>
      </c>
      <c r="O109" s="101">
        <v>2.6169170664855979</v>
      </c>
      <c r="P109" s="101">
        <v>2.5712912724683314</v>
      </c>
      <c r="Q109" s="101">
        <v>2.4162622119425867</v>
      </c>
      <c r="R109" s="101">
        <v>2.3882219912881455</v>
      </c>
      <c r="S109" s="101">
        <v>2.0575589267896044</v>
      </c>
      <c r="T109" s="101">
        <v>1.6996261681019078</v>
      </c>
      <c r="U109" s="101">
        <v>1.4926623323428356</v>
      </c>
      <c r="V109" s="101">
        <v>1.2237017013882319</v>
      </c>
      <c r="W109" s="101">
        <v>0.96103398623839342</v>
      </c>
      <c r="X109" s="101">
        <v>0.65575642144751789</v>
      </c>
      <c r="Y109" s="101">
        <v>0.5408600645837649</v>
      </c>
      <c r="DA109" s="131" t="s">
        <v>1698</v>
      </c>
    </row>
    <row r="110" spans="1:105" ht="12" customHeight="1" x14ac:dyDescent="0.25">
      <c r="A110" s="107" t="s">
        <v>121</v>
      </c>
      <c r="B110" s="104">
        <v>2.4281879389595686</v>
      </c>
      <c r="C110" s="104">
        <v>2.4951420476220778</v>
      </c>
      <c r="D110" s="104">
        <v>2.6961320878228943</v>
      </c>
      <c r="E110" s="104">
        <v>3.1178271791279539</v>
      </c>
      <c r="F110" s="104">
        <v>3.408832219354081</v>
      </c>
      <c r="G110" s="104">
        <v>3.5435908245955474</v>
      </c>
      <c r="H110" s="104">
        <v>3.7224258578351317</v>
      </c>
      <c r="I110" s="104">
        <v>4.2607901465464275</v>
      </c>
      <c r="J110" s="104">
        <v>4.7661559081383711</v>
      </c>
      <c r="K110" s="104">
        <v>5.2197090797087222</v>
      </c>
      <c r="L110" s="104">
        <v>5.2712687947372805</v>
      </c>
      <c r="M110" s="104">
        <v>5.1105002753656761</v>
      </c>
      <c r="N110" s="104">
        <v>4.7115710736546044</v>
      </c>
      <c r="O110" s="104">
        <v>4.5946037867777534</v>
      </c>
      <c r="P110" s="104">
        <v>4.3395615265531671</v>
      </c>
      <c r="Q110" s="104">
        <v>4.2997114397426781</v>
      </c>
      <c r="R110" s="104">
        <v>4.4165950079414467</v>
      </c>
      <c r="S110" s="104">
        <v>4.0999155138209709</v>
      </c>
      <c r="T110" s="104">
        <v>3.8968384008476962</v>
      </c>
      <c r="U110" s="104">
        <v>3.6117937149989086</v>
      </c>
      <c r="V110" s="104">
        <v>3.1436146808815324</v>
      </c>
      <c r="W110" s="104">
        <v>2.6184447583403672</v>
      </c>
      <c r="X110" s="104">
        <v>1.5890158412183164</v>
      </c>
      <c r="Y110" s="104">
        <v>1.2965257854754046</v>
      </c>
      <c r="DA110" s="132" t="s">
        <v>1699</v>
      </c>
    </row>
    <row r="111" spans="1:105" ht="12" customHeight="1" x14ac:dyDescent="0.25">
      <c r="A111" s="108" t="s">
        <v>53</v>
      </c>
      <c r="B111" s="98">
        <v>0.72710122832417168</v>
      </c>
      <c r="C111" s="98">
        <v>0.73738383061816681</v>
      </c>
      <c r="D111" s="98">
        <v>0.81051264949497925</v>
      </c>
      <c r="E111" s="98">
        <v>0.9037164301995374</v>
      </c>
      <c r="F111" s="98">
        <v>1.0029620993558488</v>
      </c>
      <c r="G111" s="98">
        <v>1.1570827803895674</v>
      </c>
      <c r="H111" s="98">
        <v>1.1033939485564095</v>
      </c>
      <c r="I111" s="98">
        <v>1.2720553236787813</v>
      </c>
      <c r="J111" s="98">
        <v>1.3981080120928864</v>
      </c>
      <c r="K111" s="98">
        <v>1.5393233559522521</v>
      </c>
      <c r="L111" s="98">
        <v>1.5598947997077353</v>
      </c>
      <c r="M111" s="98">
        <v>1.4781482148627967</v>
      </c>
      <c r="N111" s="98">
        <v>1.1527280678689944</v>
      </c>
      <c r="O111" s="98">
        <v>1.2109597998387114</v>
      </c>
      <c r="P111" s="98">
        <v>1.1169961925134069</v>
      </c>
      <c r="Q111" s="98">
        <v>1.0473099607880247</v>
      </c>
      <c r="R111" s="98">
        <v>1.1787523776482205</v>
      </c>
      <c r="S111" s="98">
        <v>1.083414761319395</v>
      </c>
      <c r="T111" s="98">
        <v>0.9354524005129925</v>
      </c>
      <c r="U111" s="98">
        <v>0.78350211903376488</v>
      </c>
      <c r="V111" s="98">
        <v>0.63770843872806049</v>
      </c>
      <c r="W111" s="98">
        <v>0.63601058913963449</v>
      </c>
      <c r="X111" s="98">
        <v>0.38676071011432661</v>
      </c>
      <c r="Y111" s="98">
        <v>0.26061891224664746</v>
      </c>
      <c r="DA111" s="63" t="s">
        <v>1700</v>
      </c>
    </row>
    <row r="112" spans="1:105" ht="12" customHeight="1" x14ac:dyDescent="0.25">
      <c r="A112" s="108" t="s">
        <v>52</v>
      </c>
      <c r="B112" s="98">
        <v>1.7010867106353971</v>
      </c>
      <c r="C112" s="98">
        <v>1.757758217003911</v>
      </c>
      <c r="D112" s="98">
        <v>1.8856194383279152</v>
      </c>
      <c r="E112" s="98">
        <v>2.2141107489284164</v>
      </c>
      <c r="F112" s="98">
        <v>2.4058701199982324</v>
      </c>
      <c r="G112" s="98">
        <v>2.3865080442059798</v>
      </c>
      <c r="H112" s="98">
        <v>2.6190319092787222</v>
      </c>
      <c r="I112" s="98">
        <v>2.988734822867646</v>
      </c>
      <c r="J112" s="98">
        <v>3.3680478960454847</v>
      </c>
      <c r="K112" s="98">
        <v>3.6803857237564701</v>
      </c>
      <c r="L112" s="98">
        <v>3.7113739950295455</v>
      </c>
      <c r="M112" s="98">
        <v>3.6323520605028796</v>
      </c>
      <c r="N112" s="98">
        <v>3.5588430057856102</v>
      </c>
      <c r="O112" s="98">
        <v>3.3836439869390422</v>
      </c>
      <c r="P112" s="98">
        <v>3.2225653340397606</v>
      </c>
      <c r="Q112" s="98">
        <v>3.2524014789546531</v>
      </c>
      <c r="R112" s="98">
        <v>3.2378426302932262</v>
      </c>
      <c r="S112" s="98">
        <v>3.0165007525015759</v>
      </c>
      <c r="T112" s="98">
        <v>2.9613860003347039</v>
      </c>
      <c r="U112" s="98">
        <v>2.8282915959651436</v>
      </c>
      <c r="V112" s="98">
        <v>2.5059062421534719</v>
      </c>
      <c r="W112" s="98">
        <v>1.9824341692007328</v>
      </c>
      <c r="X112" s="98">
        <v>1.2022551311039897</v>
      </c>
      <c r="Y112" s="98">
        <v>1.0359068732287571</v>
      </c>
      <c r="DA112" s="63" t="s">
        <v>1701</v>
      </c>
    </row>
    <row r="113" spans="1:105" ht="12" customHeight="1" x14ac:dyDescent="0.25">
      <c r="A113" s="121" t="s">
        <v>54</v>
      </c>
      <c r="B113" s="122">
        <v>2.8597053343587717</v>
      </c>
      <c r="C113" s="122">
        <v>2.8128447310609066</v>
      </c>
      <c r="D113" s="122">
        <v>3.4077933768651643</v>
      </c>
      <c r="E113" s="122">
        <v>3.7645602797918007</v>
      </c>
      <c r="F113" s="122">
        <v>4.3908388047516125</v>
      </c>
      <c r="G113" s="122">
        <v>4.5478521320034178</v>
      </c>
      <c r="H113" s="122">
        <v>4.7877643057677233</v>
      </c>
      <c r="I113" s="122">
        <v>4.7273414345947868</v>
      </c>
      <c r="J113" s="122">
        <v>4.7703007182018027</v>
      </c>
      <c r="K113" s="122">
        <v>5.1172195815394828</v>
      </c>
      <c r="L113" s="122">
        <v>4.9798054904984337</v>
      </c>
      <c r="M113" s="122">
        <v>4.680979489664387</v>
      </c>
      <c r="N113" s="122">
        <v>4.5704343461319139</v>
      </c>
      <c r="O113" s="122">
        <v>5.1270126438959869</v>
      </c>
      <c r="P113" s="122">
        <v>5.2072314010801177</v>
      </c>
      <c r="Q113" s="122">
        <v>5.1389217706068067</v>
      </c>
      <c r="R113" s="122">
        <v>5.299148654284239</v>
      </c>
      <c r="S113" s="122">
        <v>5.0771639700311901</v>
      </c>
      <c r="T113" s="122">
        <v>5.2263973525941037</v>
      </c>
      <c r="U113" s="122">
        <v>5.2235031033368502</v>
      </c>
      <c r="V113" s="122">
        <v>5.5346120808856654</v>
      </c>
      <c r="W113" s="122">
        <v>4.6612864582789548</v>
      </c>
      <c r="X113" s="122">
        <v>3.8183078874048055</v>
      </c>
      <c r="Y113" s="122">
        <v>3.0084091186025224</v>
      </c>
      <c r="DA113" s="130" t="s">
        <v>1702</v>
      </c>
    </row>
    <row r="114" spans="1:105" ht="12" customHeight="1" x14ac:dyDescent="0.25">
      <c r="A114" s="97" t="s">
        <v>50</v>
      </c>
      <c r="B114" s="98">
        <v>0.15487551613872988</v>
      </c>
      <c r="C114" s="98">
        <v>0.15061574086349622</v>
      </c>
      <c r="D114" s="98">
        <v>0.1546735310967538</v>
      </c>
      <c r="E114" s="98">
        <v>0.15895909215017243</v>
      </c>
      <c r="F114" s="98">
        <v>0.18943869758981244</v>
      </c>
      <c r="G114" s="98">
        <v>0.18794173444969606</v>
      </c>
      <c r="H114" s="98">
        <v>0.19944783995376364</v>
      </c>
      <c r="I114" s="98">
        <v>0.2260742464265483</v>
      </c>
      <c r="J114" s="98">
        <v>0.24148690337490528</v>
      </c>
      <c r="K114" s="98">
        <v>0.22440419472222939</v>
      </c>
      <c r="L114" s="98">
        <v>0.29188754305891546</v>
      </c>
      <c r="M114" s="98">
        <v>0.28664021855208893</v>
      </c>
      <c r="N114" s="98">
        <v>9.983115555895225E-2</v>
      </c>
      <c r="O114" s="98">
        <v>0.4891395559906313</v>
      </c>
      <c r="P114" s="98">
        <v>0.56483484001451856</v>
      </c>
      <c r="Q114" s="98">
        <v>0.57444844534062078</v>
      </c>
      <c r="R114" s="98">
        <v>0.58944628020204903</v>
      </c>
      <c r="S114" s="98">
        <v>0.67298623078902775</v>
      </c>
      <c r="T114" s="98">
        <v>1.0631884318871956</v>
      </c>
      <c r="U114" s="98">
        <v>1.2740062786280903</v>
      </c>
      <c r="V114" s="98">
        <v>1.4966579768942196</v>
      </c>
      <c r="W114" s="98">
        <v>1.3142344416092437</v>
      </c>
      <c r="X114" s="98">
        <v>1.0320929226794682</v>
      </c>
      <c r="Y114" s="98">
        <v>0.88890308491589254</v>
      </c>
      <c r="DA114" s="63" t="s">
        <v>1703</v>
      </c>
    </row>
    <row r="115" spans="1:105" ht="12" customHeight="1" x14ac:dyDescent="0.25">
      <c r="A115" s="109" t="s">
        <v>120</v>
      </c>
      <c r="B115" s="33">
        <v>2.7048298182200416</v>
      </c>
      <c r="C115" s="33">
        <v>2.6622289901974105</v>
      </c>
      <c r="D115" s="33">
        <v>3.2531198457684103</v>
      </c>
      <c r="E115" s="33">
        <v>3.6056011876416285</v>
      </c>
      <c r="F115" s="33">
        <v>4.2014001071617999</v>
      </c>
      <c r="G115" s="33">
        <v>4.3599103975537217</v>
      </c>
      <c r="H115" s="33">
        <v>4.5883164658139597</v>
      </c>
      <c r="I115" s="33">
        <v>4.5012671881682387</v>
      </c>
      <c r="J115" s="33">
        <v>4.528813814826897</v>
      </c>
      <c r="K115" s="33">
        <v>4.8928153868172535</v>
      </c>
      <c r="L115" s="33">
        <v>4.6879179474395185</v>
      </c>
      <c r="M115" s="33">
        <v>4.3943392711122984</v>
      </c>
      <c r="N115" s="33">
        <v>4.4706031905729615</v>
      </c>
      <c r="O115" s="33">
        <v>4.6378730879053558</v>
      </c>
      <c r="P115" s="33">
        <v>4.6423965610655991</v>
      </c>
      <c r="Q115" s="33">
        <v>4.564473325266186</v>
      </c>
      <c r="R115" s="33">
        <v>4.7097023740821902</v>
      </c>
      <c r="S115" s="33">
        <v>4.4041777392421624</v>
      </c>
      <c r="T115" s="33">
        <v>4.1632089207069081</v>
      </c>
      <c r="U115" s="33">
        <v>3.9494968247087598</v>
      </c>
      <c r="V115" s="33">
        <v>4.0379541039914457</v>
      </c>
      <c r="W115" s="33">
        <v>3.3470520166697111</v>
      </c>
      <c r="X115" s="33">
        <v>2.7862149647253376</v>
      </c>
      <c r="Y115" s="33">
        <v>2.1195060336866298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26.744517632553737</v>
      </c>
      <c r="C117" s="117">
        <f t="shared" si="19"/>
        <v>27.415966942877791</v>
      </c>
      <c r="D117" s="117">
        <f t="shared" si="19"/>
        <v>27.688657659311183</v>
      </c>
      <c r="E117" s="117">
        <f t="shared" si="19"/>
        <v>43.140180542711661</v>
      </c>
      <c r="F117" s="117">
        <f t="shared" si="19"/>
        <v>41.937060608823259</v>
      </c>
      <c r="G117" s="117">
        <f t="shared" si="19"/>
        <v>47.115457188445603</v>
      </c>
      <c r="H117" s="117">
        <f t="shared" si="19"/>
        <v>54.268477566571235</v>
      </c>
      <c r="I117" s="117">
        <f t="shared" si="19"/>
        <v>46.511748510909825</v>
      </c>
      <c r="J117" s="117">
        <f t="shared" si="19"/>
        <v>48.971425902561847</v>
      </c>
      <c r="K117" s="117">
        <f t="shared" si="19"/>
        <v>51.312412061397445</v>
      </c>
      <c r="L117" s="117">
        <f t="shared" si="19"/>
        <v>51.23356787152148</v>
      </c>
      <c r="M117" s="117">
        <f t="shared" si="19"/>
        <v>55.9054230655764</v>
      </c>
      <c r="N117" s="117">
        <f t="shared" si="19"/>
        <v>52.89962706357305</v>
      </c>
      <c r="O117" s="117">
        <f t="shared" si="19"/>
        <v>46.744225266560797</v>
      </c>
      <c r="P117" s="117">
        <f t="shared" si="19"/>
        <v>51.352847961048852</v>
      </c>
      <c r="Q117" s="117">
        <f t="shared" si="19"/>
        <v>53.455088406945379</v>
      </c>
      <c r="R117" s="117">
        <f t="shared" ref="R117:V117" si="20">R118+R121+R123+R132</f>
        <v>48.355628049862268</v>
      </c>
      <c r="S117" s="117">
        <f t="shared" si="20"/>
        <v>48.313512488441781</v>
      </c>
      <c r="T117" s="117">
        <f t="shared" si="20"/>
        <v>47.149909835726334</v>
      </c>
      <c r="U117" s="117">
        <f t="shared" si="20"/>
        <v>48.765822375146605</v>
      </c>
      <c r="V117" s="117">
        <f t="shared" si="20"/>
        <v>48.169172731078802</v>
      </c>
      <c r="W117" s="117">
        <f t="shared" ref="W117:Y117" si="21">W118+W121+W123+W132</f>
        <v>42.417269099536668</v>
      </c>
      <c r="X117" s="117">
        <f t="shared" si="21"/>
        <v>32.431316610501995</v>
      </c>
      <c r="Y117" s="117">
        <f t="shared" si="21"/>
        <v>30.635120772345637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18.638894738239451</v>
      </c>
      <c r="C118" s="122">
        <f t="shared" si="22"/>
        <v>18.785661111234877</v>
      </c>
      <c r="D118" s="122">
        <f t="shared" si="22"/>
        <v>18.559746897292765</v>
      </c>
      <c r="E118" s="122">
        <f t="shared" si="22"/>
        <v>31.445274815119877</v>
      </c>
      <c r="F118" s="122">
        <f t="shared" si="22"/>
        <v>29.688612322539328</v>
      </c>
      <c r="G118" s="122">
        <f t="shared" si="22"/>
        <v>33.70823770811802</v>
      </c>
      <c r="H118" s="122">
        <f t="shared" si="22"/>
        <v>38.707355280699197</v>
      </c>
      <c r="I118" s="122">
        <f t="shared" si="22"/>
        <v>28.642031915818098</v>
      </c>
      <c r="J118" s="122">
        <f t="shared" si="22"/>
        <v>30.220385126681911</v>
      </c>
      <c r="K118" s="122">
        <f t="shared" si="22"/>
        <v>33.560165803963059</v>
      </c>
      <c r="L118" s="122">
        <f t="shared" si="22"/>
        <v>31.796604135448987</v>
      </c>
      <c r="M118" s="122">
        <f t="shared" si="22"/>
        <v>37.606619030721909</v>
      </c>
      <c r="N118" s="122">
        <f t="shared" si="22"/>
        <v>31.338874695700927</v>
      </c>
      <c r="O118" s="122">
        <f t="shared" si="22"/>
        <v>28.023495431824646</v>
      </c>
      <c r="P118" s="122">
        <f t="shared" si="22"/>
        <v>33.512704422074862</v>
      </c>
      <c r="Q118" s="122">
        <f t="shared" si="22"/>
        <v>34.007062965037683</v>
      </c>
      <c r="R118" s="122">
        <f t="shared" ref="R118:V118" si="23">SUM(R119:R120)</f>
        <v>26.564395397821144</v>
      </c>
      <c r="S118" s="122">
        <f t="shared" si="23"/>
        <v>25.60990914415602</v>
      </c>
      <c r="T118" s="122">
        <f t="shared" si="23"/>
        <v>27.177469024354298</v>
      </c>
      <c r="U118" s="122">
        <f t="shared" si="23"/>
        <v>25.48505421652515</v>
      </c>
      <c r="V118" s="122">
        <f t="shared" si="23"/>
        <v>26.443225019818708</v>
      </c>
      <c r="W118" s="122">
        <f t="shared" ref="W118:Y118" si="24">SUM(W119:W120)</f>
        <v>23.24777938432328</v>
      </c>
      <c r="X118" s="122">
        <f t="shared" si="24"/>
        <v>16.938594929789549</v>
      </c>
      <c r="Y118" s="122">
        <f t="shared" si="24"/>
        <v>15.671114659103898</v>
      </c>
      <c r="DA118" s="130" t="s">
        <v>1856</v>
      </c>
    </row>
    <row r="119" spans="1:105" ht="12" customHeight="1" x14ac:dyDescent="0.25">
      <c r="A119" s="97" t="s">
        <v>198</v>
      </c>
      <c r="B119" s="98">
        <v>18.549083390447912</v>
      </c>
      <c r="C119" s="98">
        <v>18.698869838802302</v>
      </c>
      <c r="D119" s="98">
        <v>18.471463391091334</v>
      </c>
      <c r="E119" s="98">
        <v>31.304279959133837</v>
      </c>
      <c r="F119" s="98">
        <v>29.54687500114926</v>
      </c>
      <c r="G119" s="98">
        <v>33.549581888624544</v>
      </c>
      <c r="H119" s="98">
        <v>38.529798377493222</v>
      </c>
      <c r="I119" s="98">
        <v>28.518826119697508</v>
      </c>
      <c r="J119" s="98">
        <v>30.090063606608354</v>
      </c>
      <c r="K119" s="98">
        <v>33.408484699411297</v>
      </c>
      <c r="L119" s="98">
        <v>31.660898962313645</v>
      </c>
      <c r="M119" s="98">
        <v>37.446584811946479</v>
      </c>
      <c r="N119" s="98">
        <v>31.220214615978485</v>
      </c>
      <c r="O119" s="98">
        <v>27.907109054399278</v>
      </c>
      <c r="P119" s="98">
        <v>33.369515807216622</v>
      </c>
      <c r="Q119" s="98">
        <v>33.869805734750805</v>
      </c>
      <c r="R119" s="98">
        <v>26.457816932748518</v>
      </c>
      <c r="S119" s="98">
        <v>25.507670772624735</v>
      </c>
      <c r="T119" s="98">
        <v>27.069404351910915</v>
      </c>
      <c r="U119" s="98">
        <v>25.384021522938554</v>
      </c>
      <c r="V119" s="98">
        <v>26.338602290642775</v>
      </c>
      <c r="W119" s="98">
        <v>23.155890623950057</v>
      </c>
      <c r="X119" s="98">
        <v>16.871644605441425</v>
      </c>
      <c r="Y119" s="98">
        <v>15.609110801874456</v>
      </c>
      <c r="DA119" s="63" t="s">
        <v>1857</v>
      </c>
    </row>
    <row r="120" spans="1:105" ht="12" customHeight="1" x14ac:dyDescent="0.25">
      <c r="A120" s="97" t="s">
        <v>53</v>
      </c>
      <c r="B120" s="98">
        <v>8.9811347791537599E-2</v>
      </c>
      <c r="C120" s="98">
        <v>8.6791272432572356E-2</v>
      </c>
      <c r="D120" s="98">
        <v>8.8283506201431244E-2</v>
      </c>
      <c r="E120" s="98">
        <v>0.14099485598604075</v>
      </c>
      <c r="F120" s="98">
        <v>0.1417373213900687</v>
      </c>
      <c r="G120" s="98">
        <v>0.15865581949347232</v>
      </c>
      <c r="H120" s="98">
        <v>0.17755690320597584</v>
      </c>
      <c r="I120" s="98">
        <v>0.12320579612058878</v>
      </c>
      <c r="J120" s="98">
        <v>0.13032152007355641</v>
      </c>
      <c r="K120" s="98">
        <v>0.15168110455176365</v>
      </c>
      <c r="L120" s="98">
        <v>0.13570517313534322</v>
      </c>
      <c r="M120" s="98">
        <v>0.16003421877543195</v>
      </c>
      <c r="N120" s="98">
        <v>0.1186600797224438</v>
      </c>
      <c r="O120" s="98">
        <v>0.11638637742536609</v>
      </c>
      <c r="P120" s="98">
        <v>0.14318861485823617</v>
      </c>
      <c r="Q120" s="98">
        <v>0.13725723028688086</v>
      </c>
      <c r="R120" s="98">
        <v>0.10657846507262625</v>
      </c>
      <c r="S120" s="98">
        <v>0.10223837153128573</v>
      </c>
      <c r="T120" s="98">
        <v>0.10806467244338495</v>
      </c>
      <c r="U120" s="98">
        <v>0.10103269358659496</v>
      </c>
      <c r="V120" s="98">
        <v>0.10462272917593322</v>
      </c>
      <c r="W120" s="98">
        <v>9.1888760373222592E-2</v>
      </c>
      <c r="X120" s="98">
        <v>6.6950324348123466E-2</v>
      </c>
      <c r="Y120" s="98">
        <v>6.2003857229442585E-2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1.4874692265206688</v>
      </c>
      <c r="C121" s="122">
        <f t="shared" si="25"/>
        <v>2.0453924101415422</v>
      </c>
      <c r="D121" s="122">
        <f t="shared" si="25"/>
        <v>1.810893863330691</v>
      </c>
      <c r="E121" s="122">
        <f t="shared" si="25"/>
        <v>3.034556745044775</v>
      </c>
      <c r="F121" s="122">
        <f t="shared" si="25"/>
        <v>2.5945293266221272</v>
      </c>
      <c r="G121" s="122">
        <f t="shared" si="25"/>
        <v>3.4088944157846099</v>
      </c>
      <c r="H121" s="122">
        <f t="shared" si="25"/>
        <v>4.7936862343516626</v>
      </c>
      <c r="I121" s="122">
        <f t="shared" si="25"/>
        <v>7.2851684500300689</v>
      </c>
      <c r="J121" s="122">
        <f t="shared" si="25"/>
        <v>7.4825752757791388</v>
      </c>
      <c r="K121" s="122">
        <f t="shared" si="25"/>
        <v>5.1754661692051886</v>
      </c>
      <c r="L121" s="122">
        <f t="shared" si="25"/>
        <v>7.0599388705604937</v>
      </c>
      <c r="M121" s="122">
        <f t="shared" si="25"/>
        <v>6.5009127382725822</v>
      </c>
      <c r="N121" s="122">
        <f t="shared" si="25"/>
        <v>10.224038767653358</v>
      </c>
      <c r="O121" s="122">
        <f t="shared" si="25"/>
        <v>6.2460152456631848</v>
      </c>
      <c r="P121" s="122">
        <f t="shared" si="25"/>
        <v>5.0138316833374557</v>
      </c>
      <c r="Q121" s="122">
        <f t="shared" si="25"/>
        <v>6.8243811824687892</v>
      </c>
      <c r="R121" s="122">
        <f t="shared" si="25"/>
        <v>8.98387592337615</v>
      </c>
      <c r="S121" s="122">
        <f t="shared" si="25"/>
        <v>10.11546259886476</v>
      </c>
      <c r="T121" s="122">
        <f t="shared" si="25"/>
        <v>7.4702238742356988</v>
      </c>
      <c r="U121" s="122">
        <f t="shared" si="25"/>
        <v>11.052771376049746</v>
      </c>
      <c r="V121" s="122">
        <f t="shared" si="25"/>
        <v>9.5957604758049566</v>
      </c>
      <c r="W121" s="122">
        <f t="shared" si="25"/>
        <v>8.2405819100756865</v>
      </c>
      <c r="X121" s="122">
        <f t="shared" si="25"/>
        <v>6.3041769295469576</v>
      </c>
      <c r="Y121" s="122">
        <f t="shared" si="25"/>
        <v>6.7847865758211023</v>
      </c>
      <c r="DA121" s="130" t="s">
        <v>1859</v>
      </c>
    </row>
    <row r="122" spans="1:105" ht="12" customHeight="1" x14ac:dyDescent="0.25">
      <c r="A122" s="97" t="s">
        <v>53</v>
      </c>
      <c r="B122" s="98">
        <v>1.4874692265206688</v>
      </c>
      <c r="C122" s="98">
        <v>2.0453924101415422</v>
      </c>
      <c r="D122" s="98">
        <v>1.810893863330691</v>
      </c>
      <c r="E122" s="98">
        <v>3.034556745044775</v>
      </c>
      <c r="F122" s="98">
        <v>2.5945293266221272</v>
      </c>
      <c r="G122" s="98">
        <v>3.4088944157846099</v>
      </c>
      <c r="H122" s="98">
        <v>4.7936862343516626</v>
      </c>
      <c r="I122" s="98">
        <v>7.2851684500300689</v>
      </c>
      <c r="J122" s="98">
        <v>7.4825752757791388</v>
      </c>
      <c r="K122" s="98">
        <v>5.1754661692051886</v>
      </c>
      <c r="L122" s="98">
        <v>7.0599388705604937</v>
      </c>
      <c r="M122" s="98">
        <v>6.5009127382725822</v>
      </c>
      <c r="N122" s="98">
        <v>10.224038767653358</v>
      </c>
      <c r="O122" s="98">
        <v>6.2460152456631848</v>
      </c>
      <c r="P122" s="98">
        <v>5.0138316833374557</v>
      </c>
      <c r="Q122" s="98">
        <v>6.8243811824687892</v>
      </c>
      <c r="R122" s="98">
        <v>8.98387592337615</v>
      </c>
      <c r="S122" s="98">
        <v>10.11546259886476</v>
      </c>
      <c r="T122" s="98">
        <v>7.4702238742356988</v>
      </c>
      <c r="U122" s="98">
        <v>11.052771376049746</v>
      </c>
      <c r="V122" s="98">
        <v>9.5957604758049566</v>
      </c>
      <c r="W122" s="98">
        <v>8.2405819100756865</v>
      </c>
      <c r="X122" s="98">
        <v>6.3041769295469576</v>
      </c>
      <c r="Y122" s="98">
        <v>6.7847865758211023</v>
      </c>
      <c r="DA122" s="63" t="s">
        <v>1860</v>
      </c>
    </row>
    <row r="123" spans="1:105" ht="12" customHeight="1" x14ac:dyDescent="0.25">
      <c r="A123" s="121" t="s">
        <v>55</v>
      </c>
      <c r="B123" s="122">
        <v>4.5338389266153811</v>
      </c>
      <c r="C123" s="122">
        <v>4.5287267124850725</v>
      </c>
      <c r="D123" s="122">
        <v>4.8129253312208435</v>
      </c>
      <c r="E123" s="122">
        <v>5.8789935603596701</v>
      </c>
      <c r="F123" s="122">
        <v>6.3990137444701212</v>
      </c>
      <c r="G123" s="122">
        <v>6.614420588689506</v>
      </c>
      <c r="H123" s="122">
        <v>7.1936633328607469</v>
      </c>
      <c r="I123" s="122">
        <v>7.0537790338965456</v>
      </c>
      <c r="J123" s="122">
        <v>7.7032846521971354</v>
      </c>
      <c r="K123" s="122">
        <v>8.7384315457923698</v>
      </c>
      <c r="L123" s="122">
        <v>8.6449793383664897</v>
      </c>
      <c r="M123" s="122">
        <v>8.2822312545391412</v>
      </c>
      <c r="N123" s="122">
        <v>7.8617529568170426</v>
      </c>
      <c r="O123" s="122">
        <v>8.6289575435994372</v>
      </c>
      <c r="P123" s="122">
        <v>8.9198412412950532</v>
      </c>
      <c r="Q123" s="122">
        <v>8.7523810104993558</v>
      </c>
      <c r="R123" s="122">
        <v>8.7852749947241442</v>
      </c>
      <c r="S123" s="122">
        <v>8.7175800890863648</v>
      </c>
      <c r="T123" s="122">
        <v>8.5371818235770096</v>
      </c>
      <c r="U123" s="122">
        <v>8.2557664747123507</v>
      </c>
      <c r="V123" s="122">
        <v>7.8998461889764835</v>
      </c>
      <c r="W123" s="122">
        <v>7.3411756138912878</v>
      </c>
      <c r="X123" s="122">
        <v>6.215418254228692</v>
      </c>
      <c r="Y123" s="122">
        <v>5.8230982118531056</v>
      </c>
      <c r="DA123" s="130" t="s">
        <v>1861</v>
      </c>
    </row>
    <row r="124" spans="1:105" ht="12" customHeight="1" x14ac:dyDescent="0.25">
      <c r="A124" s="97" t="s">
        <v>128</v>
      </c>
      <c r="B124" s="98">
        <v>1.2125626505818858</v>
      </c>
      <c r="C124" s="98">
        <v>1.1471612559254194</v>
      </c>
      <c r="D124" s="98">
        <v>1.0744270128559426</v>
      </c>
      <c r="E124" s="98">
        <v>1.5895047220473537</v>
      </c>
      <c r="F124" s="98">
        <v>1.5523357119444845</v>
      </c>
      <c r="G124" s="98">
        <v>1.6326291483219892</v>
      </c>
      <c r="H124" s="98">
        <v>1.9126224223010593</v>
      </c>
      <c r="I124" s="98">
        <v>1.4754672399420363</v>
      </c>
      <c r="J124" s="98">
        <v>1.7249899963139246</v>
      </c>
      <c r="K124" s="98">
        <v>2.2192765424195504</v>
      </c>
      <c r="L124" s="98">
        <v>2.1796859295181714</v>
      </c>
      <c r="M124" s="98">
        <v>1.9622583067005324</v>
      </c>
      <c r="N124" s="98">
        <v>1.9177601044164621</v>
      </c>
      <c r="O124" s="98">
        <v>2.7775398013824679</v>
      </c>
      <c r="P124" s="98">
        <v>3.287188715222586</v>
      </c>
      <c r="Q124" s="98">
        <v>3.2133879699056376</v>
      </c>
      <c r="R124" s="98">
        <v>3.1568137336428919</v>
      </c>
      <c r="S124" s="98">
        <v>3.5393203832326297</v>
      </c>
      <c r="T124" s="98">
        <v>3.6969307315668614</v>
      </c>
      <c r="U124" s="98">
        <v>3.7543131009716313</v>
      </c>
      <c r="V124" s="98">
        <v>3.9795101635964185</v>
      </c>
      <c r="W124" s="98">
        <v>4.1188718113925509</v>
      </c>
      <c r="X124" s="98">
        <v>4.1580852767711729</v>
      </c>
      <c r="Y124" s="98">
        <v>4.0843952948871296</v>
      </c>
      <c r="DA124" s="63" t="s">
        <v>1862</v>
      </c>
    </row>
    <row r="125" spans="1:105" ht="12" customHeight="1" x14ac:dyDescent="0.25">
      <c r="A125" s="97" t="s">
        <v>127</v>
      </c>
      <c r="B125" s="98">
        <v>1.6430388219266744E-2</v>
      </c>
      <c r="C125" s="98">
        <v>1.5821756110512307E-2</v>
      </c>
      <c r="D125" s="98">
        <v>1.2618938824051015E-2</v>
      </c>
      <c r="E125" s="98">
        <v>2.3749823613770225E-2</v>
      </c>
      <c r="F125" s="98">
        <v>2.025839449103722E-2</v>
      </c>
      <c r="G125" s="98">
        <v>1.9672675277162304E-2</v>
      </c>
      <c r="H125" s="98">
        <v>2.6812486231020619E-2</v>
      </c>
      <c r="I125" s="98">
        <v>2.0108652445988324E-2</v>
      </c>
      <c r="J125" s="98">
        <v>2.6394543664855601E-2</v>
      </c>
      <c r="K125" s="98">
        <v>3.9187164092860591E-2</v>
      </c>
      <c r="L125" s="98">
        <v>3.9310472635158758E-2</v>
      </c>
      <c r="M125" s="98">
        <v>3.181720003116735E-2</v>
      </c>
      <c r="N125" s="98">
        <v>2.9642184076498088E-2</v>
      </c>
      <c r="O125" s="98">
        <v>4.8172283322597625E-2</v>
      </c>
      <c r="P125" s="98">
        <v>5.9202965299792076E-2</v>
      </c>
      <c r="Q125" s="98">
        <v>5.6258424085748784E-2</v>
      </c>
      <c r="R125" s="98">
        <v>5.1707401623812738E-2</v>
      </c>
      <c r="S125" s="98">
        <v>6.1307386601773095E-2</v>
      </c>
      <c r="T125" s="98">
        <v>7.2372244490931784E-2</v>
      </c>
      <c r="U125" s="98">
        <v>7.4125837422310131E-2</v>
      </c>
      <c r="V125" s="98">
        <v>8.4176967189189766E-2</v>
      </c>
      <c r="W125" s="98">
        <v>8.1579487661010017E-2</v>
      </c>
      <c r="X125" s="98">
        <v>9.0310399486328935E-2</v>
      </c>
      <c r="Y125" s="98">
        <v>0.11207745946882447</v>
      </c>
      <c r="DA125" s="63" t="s">
        <v>1863</v>
      </c>
    </row>
    <row r="126" spans="1:105" ht="12" customHeight="1" x14ac:dyDescent="0.25">
      <c r="A126" s="100" t="s">
        <v>198</v>
      </c>
      <c r="B126" s="101">
        <v>3.3134164199141595E-3</v>
      </c>
      <c r="C126" s="101">
        <v>3.1549657039553736E-3</v>
      </c>
      <c r="D126" s="101">
        <v>2.5247272126027076E-3</v>
      </c>
      <c r="E126" s="101">
        <v>4.7873953767839563E-3</v>
      </c>
      <c r="F126" s="101">
        <v>4.1137445585338441E-3</v>
      </c>
      <c r="G126" s="101">
        <v>4.4830875529019024E-3</v>
      </c>
      <c r="H126" s="101">
        <v>5.6072140310706184E-3</v>
      </c>
      <c r="I126" s="101">
        <v>4.1135127424265193E-3</v>
      </c>
      <c r="J126" s="101">
        <v>5.2784995340254869E-3</v>
      </c>
      <c r="K126" s="101">
        <v>8.1551557643181512E-3</v>
      </c>
      <c r="L126" s="101">
        <v>8.1952894120126789E-3</v>
      </c>
      <c r="M126" s="101">
        <v>6.3403163114684582E-3</v>
      </c>
      <c r="N126" s="101">
        <v>4.7589136514756668E-3</v>
      </c>
      <c r="O126" s="101">
        <v>8.9437892256599115E-3</v>
      </c>
      <c r="P126" s="101">
        <v>1.0953993550643163E-2</v>
      </c>
      <c r="Q126" s="101">
        <v>9.7554194764507655E-3</v>
      </c>
      <c r="R126" s="101">
        <v>9.9798789870795442E-3</v>
      </c>
      <c r="S126" s="101">
        <v>1.1921260944606131E-2</v>
      </c>
      <c r="T126" s="101">
        <v>1.2997531103170338E-2</v>
      </c>
      <c r="U126" s="101">
        <v>1.2021616106540706E-2</v>
      </c>
      <c r="V126" s="101">
        <v>1.3040976282291434E-2</v>
      </c>
      <c r="W126" s="101">
        <v>1.528008431128336E-2</v>
      </c>
      <c r="X126" s="101">
        <v>1.7238095689465494E-2</v>
      </c>
      <c r="Y126" s="101">
        <v>1.7957442270946016E-2</v>
      </c>
      <c r="DA126" s="131" t="s">
        <v>1864</v>
      </c>
    </row>
    <row r="127" spans="1:105" ht="12" customHeight="1" x14ac:dyDescent="0.25">
      <c r="A127" s="103" t="s">
        <v>52</v>
      </c>
      <c r="B127" s="104">
        <v>1.3116971799352586E-2</v>
      </c>
      <c r="C127" s="104">
        <v>1.2666790406556935E-2</v>
      </c>
      <c r="D127" s="104">
        <v>1.0094211611448307E-2</v>
      </c>
      <c r="E127" s="104">
        <v>1.8962428236986271E-2</v>
      </c>
      <c r="F127" s="104">
        <v>1.6144649932503377E-2</v>
      </c>
      <c r="G127" s="104">
        <v>1.5189587724260403E-2</v>
      </c>
      <c r="H127" s="104">
        <v>2.1205272199950002E-2</v>
      </c>
      <c r="I127" s="104">
        <v>1.5995139703561805E-2</v>
      </c>
      <c r="J127" s="104">
        <v>2.1116044130830115E-2</v>
      </c>
      <c r="K127" s="104">
        <v>3.1032008328542443E-2</v>
      </c>
      <c r="L127" s="104">
        <v>3.1115183223146076E-2</v>
      </c>
      <c r="M127" s="104">
        <v>2.5476883719698893E-2</v>
      </c>
      <c r="N127" s="104">
        <v>2.4883270425022419E-2</v>
      </c>
      <c r="O127" s="104">
        <v>3.9228494096937711E-2</v>
      </c>
      <c r="P127" s="104">
        <v>4.8248971749148911E-2</v>
      </c>
      <c r="Q127" s="104">
        <v>4.6503004609298015E-2</v>
      </c>
      <c r="R127" s="104">
        <v>4.1727522636733197E-2</v>
      </c>
      <c r="S127" s="104">
        <v>4.9386125657166963E-2</v>
      </c>
      <c r="T127" s="104">
        <v>5.9374713387761444E-2</v>
      </c>
      <c r="U127" s="104">
        <v>6.2104221315769426E-2</v>
      </c>
      <c r="V127" s="104">
        <v>7.113599090689833E-2</v>
      </c>
      <c r="W127" s="104">
        <v>6.6299403349726657E-2</v>
      </c>
      <c r="X127" s="104">
        <v>7.3072303796863441E-2</v>
      </c>
      <c r="Y127" s="104">
        <v>9.412001719787845E-2</v>
      </c>
      <c r="DA127" s="132" t="s">
        <v>1865</v>
      </c>
    </row>
    <row r="128" spans="1:105" ht="12" customHeight="1" x14ac:dyDescent="0.25">
      <c r="A128" s="106" t="s">
        <v>122</v>
      </c>
      <c r="B128" s="101">
        <v>1.1760329727787981</v>
      </c>
      <c r="C128" s="101">
        <v>1.1716479451456205</v>
      </c>
      <c r="D128" s="101">
        <v>1.3577274749741097</v>
      </c>
      <c r="E128" s="101">
        <v>1.5093182283688533</v>
      </c>
      <c r="F128" s="101">
        <v>1.8152896465832316</v>
      </c>
      <c r="G128" s="101">
        <v>1.8732864315964346</v>
      </c>
      <c r="H128" s="101">
        <v>1.9616157571549389</v>
      </c>
      <c r="I128" s="101">
        <v>1.7896950769496036</v>
      </c>
      <c r="J128" s="101">
        <v>1.7248907625081691</v>
      </c>
      <c r="K128" s="101">
        <v>1.8508926637262189</v>
      </c>
      <c r="L128" s="101">
        <v>1.7494100378283715</v>
      </c>
      <c r="M128" s="101">
        <v>1.7369820766951007</v>
      </c>
      <c r="N128" s="101">
        <v>1.6348502613922182</v>
      </c>
      <c r="O128" s="101">
        <v>1.6570744022384889</v>
      </c>
      <c r="P128" s="101">
        <v>1.640694059804896</v>
      </c>
      <c r="Q128" s="101">
        <v>1.5507418956332699</v>
      </c>
      <c r="R128" s="101">
        <v>1.5581945685388825</v>
      </c>
      <c r="S128" s="101">
        <v>1.3688889873975967</v>
      </c>
      <c r="T128" s="101">
        <v>1.158491805177652</v>
      </c>
      <c r="U128" s="101">
        <v>1.0465485441245364</v>
      </c>
      <c r="V128" s="101">
        <v>0.87486002634538018</v>
      </c>
      <c r="W128" s="101">
        <v>0.69879590165441208</v>
      </c>
      <c r="X128" s="101">
        <v>0.48138001281333065</v>
      </c>
      <c r="Y128" s="101">
        <v>0.39891595991452061</v>
      </c>
      <c r="DA128" s="131" t="s">
        <v>1866</v>
      </c>
    </row>
    <row r="129" spans="1:105" ht="12" customHeight="1" x14ac:dyDescent="0.25">
      <c r="A129" s="107" t="s">
        <v>121</v>
      </c>
      <c r="B129" s="104">
        <v>2.1288129150354305</v>
      </c>
      <c r="C129" s="104">
        <v>2.1940957553035196</v>
      </c>
      <c r="D129" s="104">
        <v>2.3681519045667403</v>
      </c>
      <c r="E129" s="104">
        <v>2.7564207863296928</v>
      </c>
      <c r="F129" s="104">
        <v>3.0111299914513676</v>
      </c>
      <c r="G129" s="104">
        <v>3.0888323334939196</v>
      </c>
      <c r="H129" s="104">
        <v>3.2926126671737279</v>
      </c>
      <c r="I129" s="104">
        <v>3.7685080645589171</v>
      </c>
      <c r="J129" s="104">
        <v>4.2270093497101859</v>
      </c>
      <c r="K129" s="104">
        <v>4.6290751755537389</v>
      </c>
      <c r="L129" s="104">
        <v>4.676572898384789</v>
      </c>
      <c r="M129" s="104">
        <v>4.5511736711123403</v>
      </c>
      <c r="N129" s="104">
        <v>4.2795004069318638</v>
      </c>
      <c r="O129" s="104">
        <v>4.1461710566558834</v>
      </c>
      <c r="P129" s="104">
        <v>3.932755500967779</v>
      </c>
      <c r="Q129" s="104">
        <v>3.9319927208746996</v>
      </c>
      <c r="R129" s="104">
        <v>4.0185592909185566</v>
      </c>
      <c r="S129" s="104">
        <v>3.7480633318543664</v>
      </c>
      <c r="T129" s="104">
        <v>3.6093870423415648</v>
      </c>
      <c r="U129" s="104">
        <v>3.3807789921938736</v>
      </c>
      <c r="V129" s="104">
        <v>2.9612990318454955</v>
      </c>
      <c r="W129" s="104">
        <v>2.441928413183315</v>
      </c>
      <c r="X129" s="104">
        <v>1.4856425651578598</v>
      </c>
      <c r="Y129" s="104">
        <v>1.2277094975826313</v>
      </c>
      <c r="DA129" s="132" t="s">
        <v>1867</v>
      </c>
    </row>
    <row r="130" spans="1:105" ht="12" customHeight="1" x14ac:dyDescent="0.25">
      <c r="A130" s="108" t="s">
        <v>53</v>
      </c>
      <c r="B130" s="98">
        <v>0.42772620440003339</v>
      </c>
      <c r="C130" s="98">
        <v>0.43633753829960853</v>
      </c>
      <c r="D130" s="98">
        <v>0.48253246623882501</v>
      </c>
      <c r="E130" s="98">
        <v>0.54231003740127626</v>
      </c>
      <c r="F130" s="98">
        <v>0.60525987145313509</v>
      </c>
      <c r="G130" s="98">
        <v>0.70232428928793977</v>
      </c>
      <c r="H130" s="98">
        <v>0.67358075789500571</v>
      </c>
      <c r="I130" s="98">
        <v>0.77977324169127105</v>
      </c>
      <c r="J130" s="98">
        <v>0.85896145366470156</v>
      </c>
      <c r="K130" s="98">
        <v>0.94868945179726916</v>
      </c>
      <c r="L130" s="98">
        <v>0.96519890335524339</v>
      </c>
      <c r="M130" s="98">
        <v>0.91882161060946033</v>
      </c>
      <c r="N130" s="98">
        <v>0.72065740114625332</v>
      </c>
      <c r="O130" s="98">
        <v>0.76252706971684148</v>
      </c>
      <c r="P130" s="98">
        <v>0.71019016692801851</v>
      </c>
      <c r="Q130" s="98">
        <v>0.67959124192004672</v>
      </c>
      <c r="R130" s="98">
        <v>0.78071666062533074</v>
      </c>
      <c r="S130" s="98">
        <v>0.73156257935279023</v>
      </c>
      <c r="T130" s="98">
        <v>0.64800104200686071</v>
      </c>
      <c r="U130" s="98">
        <v>0.55248739622873</v>
      </c>
      <c r="V130" s="98">
        <v>0.45539278969202363</v>
      </c>
      <c r="W130" s="98">
        <v>0.45949424398258237</v>
      </c>
      <c r="X130" s="98">
        <v>0.28338743405386996</v>
      </c>
      <c r="Y130" s="98">
        <v>0.19180262435387418</v>
      </c>
      <c r="DA130" s="63" t="s">
        <v>1868</v>
      </c>
    </row>
    <row r="131" spans="1:105" ht="12" customHeight="1" x14ac:dyDescent="0.25">
      <c r="A131" s="108" t="s">
        <v>52</v>
      </c>
      <c r="B131" s="98">
        <v>1.7010867106353971</v>
      </c>
      <c r="C131" s="98">
        <v>1.757758217003911</v>
      </c>
      <c r="D131" s="98">
        <v>1.8856194383279152</v>
      </c>
      <c r="E131" s="98">
        <v>2.2141107489284164</v>
      </c>
      <c r="F131" s="98">
        <v>2.4058701199982324</v>
      </c>
      <c r="G131" s="98">
        <v>2.3865080442059798</v>
      </c>
      <c r="H131" s="98">
        <v>2.6190319092787222</v>
      </c>
      <c r="I131" s="98">
        <v>2.988734822867646</v>
      </c>
      <c r="J131" s="98">
        <v>3.3680478960454847</v>
      </c>
      <c r="K131" s="98">
        <v>3.6803857237564701</v>
      </c>
      <c r="L131" s="98">
        <v>3.7113739950295455</v>
      </c>
      <c r="M131" s="98">
        <v>3.6323520605028796</v>
      </c>
      <c r="N131" s="98">
        <v>3.5588430057856102</v>
      </c>
      <c r="O131" s="98">
        <v>3.3836439869390422</v>
      </c>
      <c r="P131" s="98">
        <v>3.2225653340397606</v>
      </c>
      <c r="Q131" s="98">
        <v>3.2524014789546531</v>
      </c>
      <c r="R131" s="98">
        <v>3.2378426302932262</v>
      </c>
      <c r="S131" s="98">
        <v>3.0165007525015759</v>
      </c>
      <c r="T131" s="98">
        <v>2.9613860003347039</v>
      </c>
      <c r="U131" s="98">
        <v>2.8282915959651436</v>
      </c>
      <c r="V131" s="98">
        <v>2.5059062421534719</v>
      </c>
      <c r="W131" s="98">
        <v>1.9824341692007328</v>
      </c>
      <c r="X131" s="98">
        <v>1.2022551311039897</v>
      </c>
      <c r="Y131" s="98">
        <v>1.0359068732287571</v>
      </c>
      <c r="DA131" s="63" t="s">
        <v>1869</v>
      </c>
    </row>
    <row r="132" spans="1:105" ht="12" customHeight="1" x14ac:dyDescent="0.25">
      <c r="A132" s="121" t="s">
        <v>54</v>
      </c>
      <c r="B132" s="122">
        <v>2.0843147411782343</v>
      </c>
      <c r="C132" s="122">
        <v>2.0561867090162993</v>
      </c>
      <c r="D132" s="122">
        <v>2.5050915674668839</v>
      </c>
      <c r="E132" s="122">
        <v>2.7813554221873371</v>
      </c>
      <c r="F132" s="122">
        <v>3.2549052151916835</v>
      </c>
      <c r="G132" s="122">
        <v>3.383904475853472</v>
      </c>
      <c r="H132" s="122">
        <v>3.573772718659634</v>
      </c>
      <c r="I132" s="122">
        <v>3.530769111165116</v>
      </c>
      <c r="J132" s="122">
        <v>3.5651808479036631</v>
      </c>
      <c r="K132" s="122">
        <v>3.8383485424368287</v>
      </c>
      <c r="L132" s="122">
        <v>3.7320455271455097</v>
      </c>
      <c r="M132" s="122">
        <v>3.5156600420427648</v>
      </c>
      <c r="N132" s="122">
        <v>3.4749606434017197</v>
      </c>
      <c r="O132" s="122">
        <v>3.8457570454735239</v>
      </c>
      <c r="P132" s="122">
        <v>3.9064706143414769</v>
      </c>
      <c r="Q132" s="122">
        <v>3.8712632489395506</v>
      </c>
      <c r="R132" s="122">
        <v>4.022081733940829</v>
      </c>
      <c r="S132" s="122">
        <v>3.8705606563346393</v>
      </c>
      <c r="T132" s="122">
        <v>3.9650351135593311</v>
      </c>
      <c r="U132" s="122">
        <v>3.9722303078593555</v>
      </c>
      <c r="V132" s="122">
        <v>4.2303410464786548</v>
      </c>
      <c r="W132" s="122">
        <v>3.5877321912464191</v>
      </c>
      <c r="X132" s="122">
        <v>2.9731264969367972</v>
      </c>
      <c r="Y132" s="122">
        <v>2.3561213255675297</v>
      </c>
      <c r="DA132" s="130" t="s">
        <v>1870</v>
      </c>
    </row>
    <row r="133" spans="1:105" ht="12" customHeight="1" x14ac:dyDescent="0.25">
      <c r="A133" s="97" t="s">
        <v>50</v>
      </c>
      <c r="B133" s="98">
        <v>8.9615050117510267E-2</v>
      </c>
      <c r="C133" s="98">
        <v>8.7272219200833806E-2</v>
      </c>
      <c r="D133" s="98">
        <v>8.9768982530093161E-2</v>
      </c>
      <c r="E133" s="98">
        <v>9.2494815748743991E-2</v>
      </c>
      <c r="F133" s="98">
        <v>0.11049213450859821</v>
      </c>
      <c r="G133" s="98">
        <v>0.10989099710861114</v>
      </c>
      <c r="H133" s="98">
        <v>0.11689740446800898</v>
      </c>
      <c r="I133" s="98">
        <v>0.13267022042547133</v>
      </c>
      <c r="J133" s="98">
        <v>0.1417949587288517</v>
      </c>
      <c r="K133" s="98">
        <v>0.13186524662018434</v>
      </c>
      <c r="L133" s="98">
        <v>0.17166318441461584</v>
      </c>
      <c r="M133" s="98">
        <v>0.16873285772925764</v>
      </c>
      <c r="N133" s="98">
        <v>5.8820341503563085E-2</v>
      </c>
      <c r="O133" s="98">
        <v>0.28846613284065054</v>
      </c>
      <c r="P133" s="98">
        <v>0.33327874453849327</v>
      </c>
      <c r="Q133" s="98">
        <v>0.33925485538922473</v>
      </c>
      <c r="R133" s="98">
        <v>0.34868410613988721</v>
      </c>
      <c r="S133" s="98">
        <v>0.39964920499987766</v>
      </c>
      <c r="T133" s="98">
        <v>0.63630350597687024</v>
      </c>
      <c r="U133" s="98">
        <v>0.76743163479978294</v>
      </c>
      <c r="V133" s="98">
        <v>0.90593379000091878</v>
      </c>
      <c r="W133" s="98">
        <v>0.7983896239993119</v>
      </c>
      <c r="X133" s="98">
        <v>0.62858700715246685</v>
      </c>
      <c r="Y133" s="98">
        <v>0.54338242655584967</v>
      </c>
      <c r="DA133" s="63" t="s">
        <v>1871</v>
      </c>
    </row>
    <row r="134" spans="1:105" ht="12" customHeight="1" x14ac:dyDescent="0.25">
      <c r="A134" s="109" t="s">
        <v>120</v>
      </c>
      <c r="B134" s="33">
        <v>1.994699691060724</v>
      </c>
      <c r="C134" s="33">
        <v>1.9689144898154656</v>
      </c>
      <c r="D134" s="33">
        <v>2.4153225849367908</v>
      </c>
      <c r="E134" s="33">
        <v>2.6888606064385931</v>
      </c>
      <c r="F134" s="33">
        <v>3.1444130806830852</v>
      </c>
      <c r="G134" s="33">
        <v>3.2740134787448607</v>
      </c>
      <c r="H134" s="33">
        <v>3.4568753141916249</v>
      </c>
      <c r="I134" s="33">
        <v>3.3980988907396448</v>
      </c>
      <c r="J134" s="33">
        <v>3.4233858891748112</v>
      </c>
      <c r="K134" s="33">
        <v>3.7064832958166445</v>
      </c>
      <c r="L134" s="33">
        <v>3.560382342730894</v>
      </c>
      <c r="M134" s="33">
        <v>3.3469271843135071</v>
      </c>
      <c r="N134" s="33">
        <v>3.4161403018981567</v>
      </c>
      <c r="O134" s="33">
        <v>3.5572909126328733</v>
      </c>
      <c r="P134" s="33">
        <v>3.5731918698029834</v>
      </c>
      <c r="Q134" s="33">
        <v>3.5320083935503259</v>
      </c>
      <c r="R134" s="33">
        <v>3.6733976278009415</v>
      </c>
      <c r="S134" s="33">
        <v>3.4709114513347616</v>
      </c>
      <c r="T134" s="33">
        <v>3.3287316075824607</v>
      </c>
      <c r="U134" s="33">
        <v>3.2047986730595728</v>
      </c>
      <c r="V134" s="33">
        <v>3.3244072564777363</v>
      </c>
      <c r="W134" s="33">
        <v>2.7893425672471071</v>
      </c>
      <c r="X134" s="33">
        <v>2.3445394897843306</v>
      </c>
      <c r="Y134" s="33">
        <v>1.8127388990116802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0.73675161907594788</v>
      </c>
      <c r="C136" s="119">
        <f t="shared" si="26"/>
        <v>0.74872738919619397</v>
      </c>
      <c r="D136" s="119">
        <f t="shared" si="26"/>
        <v>0.74877100989566514</v>
      </c>
      <c r="E136" s="119">
        <f t="shared" si="26"/>
        <v>0.75481606044260452</v>
      </c>
      <c r="F136" s="119">
        <f t="shared" si="26"/>
        <v>0.75516486782948811</v>
      </c>
      <c r="G136" s="119">
        <f t="shared" si="26"/>
        <v>0.76308808983973286</v>
      </c>
      <c r="H136" s="119">
        <f t="shared" si="26"/>
        <v>0.77561626686967722</v>
      </c>
      <c r="I136" s="119">
        <f t="shared" si="26"/>
        <v>0.82440000896824439</v>
      </c>
      <c r="J136" s="119">
        <f t="shared" si="26"/>
        <v>0.82599931919804226</v>
      </c>
      <c r="K136" s="119">
        <f t="shared" si="26"/>
        <v>0.79612308159226275</v>
      </c>
      <c r="L136" s="119">
        <f t="shared" si="26"/>
        <v>0.82365244058325915</v>
      </c>
      <c r="M136" s="119">
        <f t="shared" si="26"/>
        <v>0.81076426181177075</v>
      </c>
      <c r="N136" s="119">
        <f t="shared" si="26"/>
        <v>0.87279144330379677</v>
      </c>
      <c r="O136" s="119">
        <f t="shared" si="26"/>
        <v>0.83449643271790697</v>
      </c>
      <c r="P136" s="119">
        <f t="shared" si="26"/>
        <v>0.81038427866798879</v>
      </c>
      <c r="Q136" s="119">
        <f t="shared" si="26"/>
        <v>0.83443813682087709</v>
      </c>
      <c r="R136" s="119">
        <f t="shared" ref="R136:V136" si="27">IF(R117=0,"",R117/R98)</f>
        <v>0.88590518368860771</v>
      </c>
      <c r="S136" s="119">
        <f t="shared" si="27"/>
        <v>0.91126142057188686</v>
      </c>
      <c r="T136" s="119">
        <f t="shared" si="27"/>
        <v>0.87428162969916523</v>
      </c>
      <c r="U136" s="119">
        <f t="shared" si="27"/>
        <v>0.93799384550671228</v>
      </c>
      <c r="V136" s="119">
        <f t="shared" si="27"/>
        <v>0.91615349634163346</v>
      </c>
      <c r="W136" s="119">
        <f t="shared" ref="W136:Y136" si="28">IF(W117=0,"",W117/W98)</f>
        <v>0.9150350131516608</v>
      </c>
      <c r="X136" s="119">
        <f t="shared" si="28"/>
        <v>0.92011008177552422</v>
      </c>
      <c r="Y136" s="119">
        <f t="shared" si="28"/>
        <v>0.94693741826320799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0.7031032723645092</v>
      </c>
      <c r="C137" s="124">
        <f t="shared" si="29"/>
        <v>0.70507046420386954</v>
      </c>
      <c r="D137" s="124">
        <f t="shared" si="29"/>
        <v>0.7083629743272164</v>
      </c>
      <c r="E137" s="124">
        <f t="shared" si="29"/>
        <v>0.71239708102125143</v>
      </c>
      <c r="F137" s="124">
        <f t="shared" si="29"/>
        <v>0.71537135425732057</v>
      </c>
      <c r="G137" s="124">
        <f t="shared" si="29"/>
        <v>0.71777368701951816</v>
      </c>
      <c r="H137" s="124">
        <f t="shared" si="29"/>
        <v>0.71963118509963875</v>
      </c>
      <c r="I137" s="124">
        <f t="shared" si="29"/>
        <v>0.72162980485237593</v>
      </c>
      <c r="J137" s="124">
        <f t="shared" si="29"/>
        <v>0.72343445293050501</v>
      </c>
      <c r="K137" s="124">
        <f t="shared" si="29"/>
        <v>0.72553075598618777</v>
      </c>
      <c r="L137" s="124">
        <f t="shared" si="29"/>
        <v>0.72757392160972501</v>
      </c>
      <c r="M137" s="124">
        <f t="shared" si="29"/>
        <v>0.72959673047893314</v>
      </c>
      <c r="N137" s="124">
        <f t="shared" si="29"/>
        <v>0.73197532769156437</v>
      </c>
      <c r="O137" s="124">
        <f t="shared" si="29"/>
        <v>0.73464842489193061</v>
      </c>
      <c r="P137" s="124">
        <f t="shared" si="29"/>
        <v>0.73574434751690909</v>
      </c>
      <c r="Q137" s="124">
        <f t="shared" si="29"/>
        <v>0.73726492183776893</v>
      </c>
      <c r="R137" s="124">
        <f t="shared" ref="R137:V137" si="30">IF(R118=0,"",R118/R99)</f>
        <v>0.73931575645624992</v>
      </c>
      <c r="S137" s="124">
        <f t="shared" si="30"/>
        <v>0.74159662237279245</v>
      </c>
      <c r="T137" s="124">
        <f t="shared" si="30"/>
        <v>0.7451538901296918</v>
      </c>
      <c r="U137" s="124">
        <f t="shared" si="30"/>
        <v>0.74821786527450773</v>
      </c>
      <c r="V137" s="124">
        <f t="shared" si="30"/>
        <v>0.75028156832495596</v>
      </c>
      <c r="W137" s="124">
        <f t="shared" ref="W137:Y137" si="31">IF(W118=0,"",W118/W99)</f>
        <v>0.75174376108048302</v>
      </c>
      <c r="X137" s="124">
        <f t="shared" si="31"/>
        <v>0.75303673651452485</v>
      </c>
      <c r="Y137" s="124">
        <f t="shared" si="31"/>
        <v>0.75405822994269034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0.70209399756114177</v>
      </c>
      <c r="C138" s="111">
        <f t="shared" si="32"/>
        <v>0.70410659661382513</v>
      </c>
      <c r="D138" s="111">
        <f t="shared" si="32"/>
        <v>0.70737698581298114</v>
      </c>
      <c r="E138" s="111">
        <f t="shared" si="32"/>
        <v>0.71147545916911648</v>
      </c>
      <c r="F138" s="111">
        <f t="shared" si="32"/>
        <v>0.71439593741822827</v>
      </c>
      <c r="G138" s="111">
        <f t="shared" si="32"/>
        <v>0.71681698941458172</v>
      </c>
      <c r="H138" s="111">
        <f t="shared" si="32"/>
        <v>0.71870260419228971</v>
      </c>
      <c r="I138" s="111">
        <f t="shared" si="32"/>
        <v>0.72076301320006331</v>
      </c>
      <c r="J138" s="111">
        <f t="shared" si="32"/>
        <v>0.7225689462956455</v>
      </c>
      <c r="K138" s="111">
        <f t="shared" si="32"/>
        <v>0.72462776511173166</v>
      </c>
      <c r="L138" s="111">
        <f t="shared" si="32"/>
        <v>0.72672534287183466</v>
      </c>
      <c r="M138" s="111">
        <f t="shared" si="32"/>
        <v>0.72875457191476378</v>
      </c>
      <c r="N138" s="111">
        <f t="shared" si="32"/>
        <v>0.73123042802426164</v>
      </c>
      <c r="O138" s="111">
        <f t="shared" si="32"/>
        <v>0.73383632738319304</v>
      </c>
      <c r="P138" s="111">
        <f t="shared" si="32"/>
        <v>0.73491101634769251</v>
      </c>
      <c r="Q138" s="111">
        <f t="shared" si="32"/>
        <v>0.73648076669517404</v>
      </c>
      <c r="R138" s="111">
        <f t="shared" ref="R138:V138" si="33">IF(R119=0,"",R119/R100)</f>
        <v>0.73854021612940157</v>
      </c>
      <c r="S138" s="111">
        <f t="shared" si="33"/>
        <v>0.74082933248247074</v>
      </c>
      <c r="T138" s="111">
        <f t="shared" si="33"/>
        <v>0.74439655621468193</v>
      </c>
      <c r="U138" s="111">
        <f t="shared" si="33"/>
        <v>0.74746880030853968</v>
      </c>
      <c r="V138" s="111">
        <f t="shared" si="33"/>
        <v>0.74953807406929374</v>
      </c>
      <c r="W138" s="111">
        <f t="shared" ref="W138:Y138" si="34">IF(W119=0,"",W119/W100)</f>
        <v>0.751003911769208</v>
      </c>
      <c r="X138" s="111">
        <f t="shared" si="34"/>
        <v>0.75229948039834071</v>
      </c>
      <c r="Y138" s="111">
        <f t="shared" si="34"/>
        <v>0.7533222709007521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1.7095301171197881</v>
      </c>
      <c r="C140" s="124">
        <f t="shared" si="38"/>
        <v>1.7953095067525919</v>
      </c>
      <c r="D140" s="124">
        <f t="shared" si="38"/>
        <v>1.8884767429750438</v>
      </c>
      <c r="E140" s="124">
        <f t="shared" si="38"/>
        <v>2.0256528804076073</v>
      </c>
      <c r="F140" s="124">
        <f t="shared" si="38"/>
        <v>2.2115933705783557</v>
      </c>
      <c r="G140" s="124">
        <f t="shared" si="38"/>
        <v>2.343999169042783</v>
      </c>
      <c r="H140" s="124">
        <f t="shared" si="38"/>
        <v>2.4692876235764696</v>
      </c>
      <c r="I140" s="124">
        <f t="shared" si="38"/>
        <v>2.5309280414517987</v>
      </c>
      <c r="J140" s="124">
        <f t="shared" si="38"/>
        <v>2.5744289456173388</v>
      </c>
      <c r="K140" s="124">
        <f t="shared" si="38"/>
        <v>2.6414641965120969</v>
      </c>
      <c r="L140" s="124">
        <f t="shared" si="38"/>
        <v>2.7218088764299511</v>
      </c>
      <c r="M140" s="124">
        <f t="shared" si="38"/>
        <v>2.8241794387335459</v>
      </c>
      <c r="N140" s="124">
        <f t="shared" si="38"/>
        <v>2.9540896076936294</v>
      </c>
      <c r="O140" s="124">
        <f t="shared" si="38"/>
        <v>3.1085451943541647</v>
      </c>
      <c r="P140" s="124">
        <f t="shared" si="38"/>
        <v>3.2425392766931385</v>
      </c>
      <c r="Q140" s="124">
        <f t="shared" si="38"/>
        <v>3.3583483742032301</v>
      </c>
      <c r="R140" s="124">
        <f t="shared" ref="R140:V140" si="39">IF(R121=0,"",R121/R102)</f>
        <v>3.472579777574115</v>
      </c>
      <c r="S140" s="124">
        <f t="shared" si="39"/>
        <v>3.5718234950961563</v>
      </c>
      <c r="T140" s="124">
        <f t="shared" si="39"/>
        <v>3.6521478672775154</v>
      </c>
      <c r="U140" s="124">
        <f t="shared" si="39"/>
        <v>3.7146718195656123</v>
      </c>
      <c r="V140" s="124">
        <f t="shared" si="39"/>
        <v>3.7535825279630353</v>
      </c>
      <c r="W140" s="124">
        <f t="shared" ref="W140:Y140" si="40">IF(W121=0,"",W121/W102)</f>
        <v>3.7786142312088322</v>
      </c>
      <c r="X140" s="124">
        <f t="shared" si="40"/>
        <v>3.7947074682128341</v>
      </c>
      <c r="Y140" s="124">
        <f t="shared" si="40"/>
        <v>3.8243129492552681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1.7095301171197881</v>
      </c>
      <c r="C141" s="111">
        <f t="shared" si="41"/>
        <v>1.7953095067525919</v>
      </c>
      <c r="D141" s="111">
        <f t="shared" si="41"/>
        <v>1.8884767429750438</v>
      </c>
      <c r="E141" s="111">
        <f t="shared" si="41"/>
        <v>2.0256528804076073</v>
      </c>
      <c r="F141" s="111">
        <f t="shared" si="41"/>
        <v>2.2115933705783557</v>
      </c>
      <c r="G141" s="111">
        <f t="shared" si="41"/>
        <v>2.343999169042783</v>
      </c>
      <c r="H141" s="111">
        <f t="shared" si="41"/>
        <v>2.4692876235764696</v>
      </c>
      <c r="I141" s="111">
        <f t="shared" si="41"/>
        <v>2.5309280414517987</v>
      </c>
      <c r="J141" s="111">
        <f t="shared" si="41"/>
        <v>2.5744289456173388</v>
      </c>
      <c r="K141" s="111">
        <f t="shared" si="41"/>
        <v>2.6414641965120969</v>
      </c>
      <c r="L141" s="111">
        <f t="shared" si="41"/>
        <v>2.7218088764299511</v>
      </c>
      <c r="M141" s="111">
        <f t="shared" si="41"/>
        <v>2.8241794387335459</v>
      </c>
      <c r="N141" s="111">
        <f t="shared" si="41"/>
        <v>2.9540896076936294</v>
      </c>
      <c r="O141" s="111">
        <f t="shared" si="41"/>
        <v>3.1085451943541647</v>
      </c>
      <c r="P141" s="111">
        <f t="shared" si="41"/>
        <v>3.2425392766931385</v>
      </c>
      <c r="Q141" s="111">
        <f t="shared" si="41"/>
        <v>3.3583483742032301</v>
      </c>
      <c r="R141" s="111">
        <f t="shared" ref="R141:V141" si="42">IF(R122=0,"",R122/R103)</f>
        <v>3.472579777574115</v>
      </c>
      <c r="S141" s="111">
        <f t="shared" si="42"/>
        <v>3.5718234950961563</v>
      </c>
      <c r="T141" s="111">
        <f t="shared" si="42"/>
        <v>3.6521478672775154</v>
      </c>
      <c r="U141" s="111">
        <f t="shared" si="42"/>
        <v>3.7146718195656123</v>
      </c>
      <c r="V141" s="111">
        <f t="shared" si="42"/>
        <v>3.7535825279630353</v>
      </c>
      <c r="W141" s="111">
        <f t="shared" ref="W141:Y141" si="43">IF(W122=0,"",W122/W103)</f>
        <v>3.7786142312088322</v>
      </c>
      <c r="X141" s="111">
        <f t="shared" si="43"/>
        <v>3.7947074682128341</v>
      </c>
      <c r="Y141" s="111">
        <f t="shared" si="43"/>
        <v>3.8243129492552681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0.74799655123051789</v>
      </c>
      <c r="C142" s="124">
        <f t="shared" si="44"/>
        <v>0.75216186809671814</v>
      </c>
      <c r="D142" s="124">
        <f t="shared" si="44"/>
        <v>0.7507063954144606</v>
      </c>
      <c r="E142" s="124">
        <f t="shared" si="44"/>
        <v>0.75852918030833782</v>
      </c>
      <c r="F142" s="124">
        <f t="shared" si="44"/>
        <v>0.75560928796899107</v>
      </c>
      <c r="G142" s="124">
        <f t="shared" si="44"/>
        <v>0.75345596088938926</v>
      </c>
      <c r="H142" s="124">
        <f t="shared" si="44"/>
        <v>0.76112559916965983</v>
      </c>
      <c r="I142" s="124">
        <f t="shared" si="44"/>
        <v>0.77324107147803767</v>
      </c>
      <c r="J142" s="124">
        <f t="shared" si="44"/>
        <v>0.78307734177260402</v>
      </c>
      <c r="K142" s="124">
        <f t="shared" si="44"/>
        <v>0.78580858319880686</v>
      </c>
      <c r="L142" s="124">
        <f t="shared" si="44"/>
        <v>0.79115625290957636</v>
      </c>
      <c r="M142" s="124">
        <f t="shared" si="44"/>
        <v>0.79432655296153654</v>
      </c>
      <c r="N142" s="124">
        <f t="shared" si="44"/>
        <v>0.80516315070184563</v>
      </c>
      <c r="O142" s="124">
        <f t="shared" si="44"/>
        <v>0.80395606682237486</v>
      </c>
      <c r="P142" s="124">
        <f t="shared" si="44"/>
        <v>0.80608536643527551</v>
      </c>
      <c r="Q142" s="124">
        <f t="shared" si="44"/>
        <v>0.81309978517682946</v>
      </c>
      <c r="R142" s="124">
        <f t="shared" ref="R142:V142" si="45">IF(R123=0,"",R123/R104)</f>
        <v>0.81601991038674915</v>
      </c>
      <c r="S142" s="124">
        <f t="shared" si="45"/>
        <v>0.82430889625249593</v>
      </c>
      <c r="T142" s="124">
        <f t="shared" si="45"/>
        <v>0.83814818240949285</v>
      </c>
      <c r="U142" s="124">
        <f t="shared" si="45"/>
        <v>0.84852557583111743</v>
      </c>
      <c r="V142" s="124">
        <f t="shared" si="45"/>
        <v>0.85475990395800883</v>
      </c>
      <c r="W142" s="124">
        <f t="shared" ref="W142:Y142" si="46">IF(W123=0,"",W123/W104)</f>
        <v>0.85475559159378145</v>
      </c>
      <c r="X142" s="124">
        <f t="shared" si="46"/>
        <v>0.85448440962599903</v>
      </c>
      <c r="Y142" s="124">
        <f t="shared" si="46"/>
        <v>0.85799145130125176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0.7501515457914667</v>
      </c>
      <c r="C143" s="111">
        <f t="shared" si="47"/>
        <v>0.75113625754716229</v>
      </c>
      <c r="D143" s="111">
        <f t="shared" si="47"/>
        <v>0.75505609749462488</v>
      </c>
      <c r="E143" s="111">
        <f t="shared" si="47"/>
        <v>0.75985074579764567</v>
      </c>
      <c r="F143" s="111">
        <f t="shared" si="47"/>
        <v>0.76332747898421915</v>
      </c>
      <c r="G143" s="111">
        <f t="shared" si="47"/>
        <v>0.76644418331863751</v>
      </c>
      <c r="H143" s="111">
        <f t="shared" si="47"/>
        <v>0.76892267334756592</v>
      </c>
      <c r="I143" s="111">
        <f t="shared" si="47"/>
        <v>0.77062114641095047</v>
      </c>
      <c r="J143" s="111">
        <f t="shared" si="47"/>
        <v>0.77491310328195295</v>
      </c>
      <c r="K143" s="111">
        <f t="shared" si="47"/>
        <v>0.77907377722372884</v>
      </c>
      <c r="L143" s="111">
        <f t="shared" si="47"/>
        <v>0.78319659912834616</v>
      </c>
      <c r="M143" s="111">
        <f t="shared" si="47"/>
        <v>0.78765788111585944</v>
      </c>
      <c r="N143" s="111">
        <f t="shared" si="47"/>
        <v>0.79357933724470064</v>
      </c>
      <c r="O143" s="111">
        <f t="shared" si="47"/>
        <v>0.80016971571492301</v>
      </c>
      <c r="P143" s="111">
        <f t="shared" si="47"/>
        <v>0.80314696390181706</v>
      </c>
      <c r="Q143" s="111">
        <f t="shared" si="47"/>
        <v>0.80543950776163797</v>
      </c>
      <c r="R143" s="111">
        <f t="shared" ref="R143:V143" si="48">IF(R124=0,"",R124/R105)</f>
        <v>0.8079766144522561</v>
      </c>
      <c r="S143" s="111">
        <f t="shared" si="48"/>
        <v>0.81287349025166744</v>
      </c>
      <c r="T143" s="111">
        <f t="shared" si="48"/>
        <v>0.81897090080061097</v>
      </c>
      <c r="U143" s="111">
        <f t="shared" si="48"/>
        <v>0.82540218591338632</v>
      </c>
      <c r="V143" s="111">
        <f t="shared" si="48"/>
        <v>0.83112592843740796</v>
      </c>
      <c r="W143" s="111">
        <f t="shared" ref="W143:Y143" si="49">IF(W124=0,"",W124/W105)</f>
        <v>0.83638829726475217</v>
      </c>
      <c r="X143" s="111">
        <f t="shared" si="49"/>
        <v>0.84246507020161865</v>
      </c>
      <c r="Y143" s="111">
        <f t="shared" si="49"/>
        <v>0.84488050305765039</v>
      </c>
      <c r="DA143" s="63" t="s">
        <v>2030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0.93706047335503662</v>
      </c>
      <c r="C144" s="111">
        <f t="shared" si="50"/>
        <v>0.93815268938465401</v>
      </c>
      <c r="D144" s="111">
        <f t="shared" si="50"/>
        <v>0.9379958907652135</v>
      </c>
      <c r="E144" s="111">
        <f t="shared" si="50"/>
        <v>0.94072085527506444</v>
      </c>
      <c r="F144" s="111">
        <f t="shared" si="50"/>
        <v>0.9405433122260729</v>
      </c>
      <c r="G144" s="111">
        <f t="shared" si="50"/>
        <v>0.93434141012957861</v>
      </c>
      <c r="H144" s="111">
        <f t="shared" si="50"/>
        <v>0.94112561066010558</v>
      </c>
      <c r="I144" s="111">
        <f t="shared" si="50"/>
        <v>0.942683270543755</v>
      </c>
      <c r="J144" s="111">
        <f t="shared" si="50"/>
        <v>0.94569310791613037</v>
      </c>
      <c r="K144" s="111">
        <f t="shared" si="50"/>
        <v>0.94532007870434998</v>
      </c>
      <c r="L144" s="111">
        <f t="shared" si="50"/>
        <v>0.94627742919818647</v>
      </c>
      <c r="M144" s="111">
        <f t="shared" si="50"/>
        <v>0.94902830457798271</v>
      </c>
      <c r="N144" s="111">
        <f t="shared" si="50"/>
        <v>0.95956177550298083</v>
      </c>
      <c r="O144" s="111">
        <f t="shared" si="50"/>
        <v>0.95558047664788215</v>
      </c>
      <c r="P144" s="111">
        <f t="shared" si="50"/>
        <v>0.95658281616244334</v>
      </c>
      <c r="Q144" s="111">
        <f t="shared" si="50"/>
        <v>0.95949453738607815</v>
      </c>
      <c r="R144" s="111">
        <f t="shared" ref="R144:V144" si="51">IF(R125=0,"",R125/R106)</f>
        <v>0.95528158936821406</v>
      </c>
      <c r="S144" s="111">
        <f t="shared" si="51"/>
        <v>0.9569801946975256</v>
      </c>
      <c r="T144" s="111">
        <f t="shared" si="51"/>
        <v>0.9625916940577105</v>
      </c>
      <c r="U144" s="111">
        <f t="shared" si="51"/>
        <v>0.96741930735404003</v>
      </c>
      <c r="V144" s="111">
        <f t="shared" si="51"/>
        <v>0.97011798878080957</v>
      </c>
      <c r="W144" s="111">
        <f t="shared" ref="W144:Y144" si="52">IF(W125=0,"",W125/W106)</f>
        <v>0.96482274916455468</v>
      </c>
      <c r="X144" s="111">
        <f t="shared" si="52"/>
        <v>0.9659721969318138</v>
      </c>
      <c r="Y144" s="111">
        <f t="shared" si="52"/>
        <v>0.97270904942497283</v>
      </c>
      <c r="DA144" s="63" t="s">
        <v>2031</v>
      </c>
    </row>
    <row r="145" spans="1:105" ht="12" customHeight="1" x14ac:dyDescent="0.25">
      <c r="A145" s="100" t="s">
        <v>198</v>
      </c>
      <c r="B145" s="112">
        <f t="shared" ref="B145:Q145" si="53">IF(B126=0,"",B126/B107)</f>
        <v>0.7501515457914667</v>
      </c>
      <c r="C145" s="112">
        <f t="shared" si="53"/>
        <v>0.75153872985434211</v>
      </c>
      <c r="D145" s="112">
        <f t="shared" si="53"/>
        <v>0.75165885083771677</v>
      </c>
      <c r="E145" s="112">
        <f t="shared" si="53"/>
        <v>0.76184117019967612</v>
      </c>
      <c r="F145" s="112">
        <f t="shared" si="53"/>
        <v>0.76259762327728442</v>
      </c>
      <c r="G145" s="112">
        <f t="shared" si="53"/>
        <v>0.76430977506196296</v>
      </c>
      <c r="H145" s="112">
        <f t="shared" si="53"/>
        <v>0.76974231333686871</v>
      </c>
      <c r="I145" s="112">
        <f t="shared" si="53"/>
        <v>0.77087613641786423</v>
      </c>
      <c r="J145" s="112">
        <f t="shared" si="53"/>
        <v>0.77691039758755542</v>
      </c>
      <c r="K145" s="112">
        <f t="shared" si="53"/>
        <v>0.78250562028754589</v>
      </c>
      <c r="L145" s="112">
        <f t="shared" si="53"/>
        <v>0.78596473437265568</v>
      </c>
      <c r="M145" s="112">
        <f t="shared" si="53"/>
        <v>0.78769545677459674</v>
      </c>
      <c r="N145" s="112">
        <f t="shared" si="53"/>
        <v>0.79208216311222557</v>
      </c>
      <c r="O145" s="112">
        <f t="shared" si="53"/>
        <v>0.7997632654086243</v>
      </c>
      <c r="P145" s="112">
        <f t="shared" si="53"/>
        <v>0.80301479774112272</v>
      </c>
      <c r="Q145" s="112">
        <f t="shared" si="53"/>
        <v>0.8042130212477937</v>
      </c>
      <c r="R145" s="112">
        <f t="shared" ref="R145:V145" si="54">IF(R126=0,"",R126/R107)</f>
        <v>0.80480342004363825</v>
      </c>
      <c r="S145" s="112">
        <f t="shared" si="54"/>
        <v>0.81222686758322571</v>
      </c>
      <c r="T145" s="112">
        <f t="shared" si="54"/>
        <v>0.82210477926006931</v>
      </c>
      <c r="U145" s="112">
        <f t="shared" si="54"/>
        <v>0.82804780302436753</v>
      </c>
      <c r="V145" s="112">
        <f t="shared" si="54"/>
        <v>0.83415091918115547</v>
      </c>
      <c r="W145" s="112">
        <f t="shared" ref="W145:Y145" si="55">IF(W126=0,"",W126/W107)</f>
        <v>0.83706048342781281</v>
      </c>
      <c r="X145" s="112">
        <f t="shared" si="55"/>
        <v>0.84420131592000303</v>
      </c>
      <c r="Y145" s="112">
        <f t="shared" si="55"/>
        <v>0.85098458434903845</v>
      </c>
      <c r="DA145" s="131" t="s">
        <v>2032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0.58826224979135289</v>
      </c>
      <c r="C147" s="112">
        <f t="shared" si="59"/>
        <v>0.59123210642917634</v>
      </c>
      <c r="D147" s="112">
        <f t="shared" si="59"/>
        <v>0.59585156210798917</v>
      </c>
      <c r="E147" s="112">
        <f t="shared" si="59"/>
        <v>0.5999883203907459</v>
      </c>
      <c r="F147" s="112">
        <f t="shared" si="59"/>
        <v>0.60415684046626394</v>
      </c>
      <c r="G147" s="112">
        <f t="shared" si="59"/>
        <v>0.60742202112631183</v>
      </c>
      <c r="H147" s="112">
        <f t="shared" si="59"/>
        <v>0.61051944676605951</v>
      </c>
      <c r="I147" s="112">
        <f t="shared" si="59"/>
        <v>0.61173896994181154</v>
      </c>
      <c r="J147" s="112">
        <f t="shared" si="59"/>
        <v>0.61229612508367126</v>
      </c>
      <c r="K147" s="112">
        <f t="shared" si="59"/>
        <v>0.61480550624923935</v>
      </c>
      <c r="L147" s="112">
        <f t="shared" si="59"/>
        <v>0.61791623637847237</v>
      </c>
      <c r="M147" s="112">
        <f t="shared" si="59"/>
        <v>0.62225083151088634</v>
      </c>
      <c r="N147" s="112">
        <f t="shared" si="59"/>
        <v>0.62755371501357127</v>
      </c>
      <c r="O147" s="112">
        <f t="shared" si="59"/>
        <v>0.63321624649873431</v>
      </c>
      <c r="P147" s="112">
        <f t="shared" si="59"/>
        <v>0.63808175968718583</v>
      </c>
      <c r="Q147" s="112">
        <f t="shared" si="59"/>
        <v>0.64179371260643525</v>
      </c>
      <c r="R147" s="112">
        <f t="shared" ref="R147:V147" si="60">IF(R128=0,"",R128/R109)</f>
        <v>0.65244963584747517</v>
      </c>
      <c r="S147" s="112">
        <f t="shared" si="60"/>
        <v>0.66529758617094148</v>
      </c>
      <c r="T147" s="112">
        <f t="shared" si="60"/>
        <v>0.68161565579531025</v>
      </c>
      <c r="U147" s="112">
        <f t="shared" si="60"/>
        <v>0.70112879614367085</v>
      </c>
      <c r="V147" s="112">
        <f t="shared" si="60"/>
        <v>0.71492915745143837</v>
      </c>
      <c r="W147" s="112">
        <f t="shared" ref="W147:Y147" si="61">IF(W128=0,"",W128/W109)</f>
        <v>0.72712922920612433</v>
      </c>
      <c r="X147" s="112">
        <f t="shared" si="61"/>
        <v>0.73408356680782716</v>
      </c>
      <c r="Y147" s="112">
        <f t="shared" si="61"/>
        <v>0.73755854062088755</v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0.87670846266849733</v>
      </c>
      <c r="C148" s="113">
        <f t="shared" si="62"/>
        <v>0.87934703252447632</v>
      </c>
      <c r="D148" s="113">
        <f t="shared" si="62"/>
        <v>0.87835158939820512</v>
      </c>
      <c r="E148" s="113">
        <f t="shared" si="62"/>
        <v>0.88408389175074631</v>
      </c>
      <c r="F148" s="113">
        <f t="shared" si="62"/>
        <v>0.88333182676322175</v>
      </c>
      <c r="G148" s="113">
        <f t="shared" si="62"/>
        <v>0.87166732458352258</v>
      </c>
      <c r="H148" s="113">
        <f t="shared" si="62"/>
        <v>0.88453411644003244</v>
      </c>
      <c r="I148" s="113">
        <f t="shared" si="62"/>
        <v>0.88446225581268567</v>
      </c>
      <c r="J148" s="113">
        <f t="shared" si="62"/>
        <v>0.88688020937217471</v>
      </c>
      <c r="K148" s="113">
        <f t="shared" si="62"/>
        <v>0.8868454361851249</v>
      </c>
      <c r="L148" s="113">
        <f t="shared" si="62"/>
        <v>0.88718164079467488</v>
      </c>
      <c r="M148" s="113">
        <f t="shared" si="62"/>
        <v>0.89055345384688123</v>
      </c>
      <c r="N148" s="113">
        <f t="shared" si="62"/>
        <v>0.90829584018402632</v>
      </c>
      <c r="O148" s="113">
        <f t="shared" si="62"/>
        <v>0.90240013047210743</v>
      </c>
      <c r="P148" s="113">
        <f t="shared" si="62"/>
        <v>0.90625642173841781</v>
      </c>
      <c r="Q148" s="113">
        <f t="shared" si="62"/>
        <v>0.91447827975870277</v>
      </c>
      <c r="R148" s="113">
        <f t="shared" ref="R148:V148" si="63">IF(R129=0,"",R129/R110)</f>
        <v>0.90987724337251097</v>
      </c>
      <c r="S148" s="113">
        <f t="shared" si="63"/>
        <v>0.91418062621522389</v>
      </c>
      <c r="T148" s="113">
        <f t="shared" si="63"/>
        <v>0.92623472442593446</v>
      </c>
      <c r="U148" s="113">
        <f t="shared" si="63"/>
        <v>0.93603878265647167</v>
      </c>
      <c r="V148" s="113">
        <f t="shared" si="63"/>
        <v>0.94200445425299006</v>
      </c>
      <c r="W148" s="113">
        <f t="shared" ref="W148:Y148" si="64">IF(W129=0,"",W129/W110)</f>
        <v>0.93258733276888661</v>
      </c>
      <c r="X148" s="113">
        <f t="shared" si="64"/>
        <v>0.93494509407709925</v>
      </c>
      <c r="Y148" s="113">
        <f t="shared" si="64"/>
        <v>0.94692254588092117</v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0.58826224979135289</v>
      </c>
      <c r="C149" s="111">
        <f t="shared" si="65"/>
        <v>0.59173732889398478</v>
      </c>
      <c r="D149" s="111">
        <f t="shared" si="65"/>
        <v>0.59534230161550872</v>
      </c>
      <c r="E149" s="111">
        <f t="shared" si="65"/>
        <v>0.60008872172605754</v>
      </c>
      <c r="F149" s="111">
        <f t="shared" si="65"/>
        <v>0.60347232646364457</v>
      </c>
      <c r="G149" s="111">
        <f t="shared" si="65"/>
        <v>0.60697842988509498</v>
      </c>
      <c r="H149" s="111">
        <f t="shared" si="65"/>
        <v>0.61046261743257135</v>
      </c>
      <c r="I149" s="111">
        <f t="shared" si="65"/>
        <v>0.61300261645552367</v>
      </c>
      <c r="J149" s="111">
        <f t="shared" si="65"/>
        <v>0.61437417297887176</v>
      </c>
      <c r="K149" s="111">
        <f t="shared" si="65"/>
        <v>0.61630290226473783</v>
      </c>
      <c r="L149" s="111">
        <f t="shared" si="65"/>
        <v>0.61875897242306654</v>
      </c>
      <c r="M149" s="111">
        <f t="shared" si="65"/>
        <v>0.62160316629327073</v>
      </c>
      <c r="N149" s="111">
        <f t="shared" si="65"/>
        <v>0.625175547671452</v>
      </c>
      <c r="O149" s="111">
        <f t="shared" si="65"/>
        <v>0.62968817777303843</v>
      </c>
      <c r="P149" s="111">
        <f t="shared" si="65"/>
        <v>0.63580357004618382</v>
      </c>
      <c r="Q149" s="111">
        <f t="shared" si="65"/>
        <v>0.64889217840409308</v>
      </c>
      <c r="R149" s="111">
        <f t="shared" ref="R149:V149" si="66">IF(R130=0,"",R130/R111)</f>
        <v>0.6623245691202525</v>
      </c>
      <c r="S149" s="111">
        <f t="shared" si="66"/>
        <v>0.67523778101554099</v>
      </c>
      <c r="T149" s="111">
        <f t="shared" si="66"/>
        <v>0.69271407251881933</v>
      </c>
      <c r="U149" s="111">
        <f t="shared" si="66"/>
        <v>0.70515111932316377</v>
      </c>
      <c r="V149" s="111">
        <f t="shared" si="66"/>
        <v>0.71410814415491508</v>
      </c>
      <c r="W149" s="111">
        <f t="shared" ref="W149:Y149" si="67">IF(W130=0,"",W130/W111)</f>
        <v>0.72246319767122869</v>
      </c>
      <c r="X149" s="111">
        <f t="shared" si="67"/>
        <v>0.73272032717620295</v>
      </c>
      <c r="Y149" s="111">
        <f t="shared" si="67"/>
        <v>0.73595052139713424</v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0.72885647207620352</v>
      </c>
      <c r="C151" s="124">
        <f t="shared" si="71"/>
        <v>0.73099900833871401</v>
      </c>
      <c r="D151" s="124">
        <f t="shared" si="71"/>
        <v>0.73510664832951889</v>
      </c>
      <c r="E151" s="124">
        <f t="shared" si="71"/>
        <v>0.73882610862088793</v>
      </c>
      <c r="F151" s="124">
        <f t="shared" si="71"/>
        <v>0.74129462727471085</v>
      </c>
      <c r="G151" s="124">
        <f t="shared" si="71"/>
        <v>0.74406651263808699</v>
      </c>
      <c r="H151" s="124">
        <f t="shared" si="71"/>
        <v>0.74643873223967649</v>
      </c>
      <c r="I151" s="124">
        <f t="shared" si="71"/>
        <v>0.74688261045137783</v>
      </c>
      <c r="J151" s="124">
        <f t="shared" si="71"/>
        <v>0.74737025158606396</v>
      </c>
      <c r="K151" s="124">
        <f t="shared" si="71"/>
        <v>0.75008478359689346</v>
      </c>
      <c r="L151" s="124">
        <f t="shared" si="71"/>
        <v>0.74943600392953613</v>
      </c>
      <c r="M151" s="124">
        <f t="shared" si="71"/>
        <v>0.75105222097327062</v>
      </c>
      <c r="N151" s="124">
        <f t="shared" si="71"/>
        <v>0.7603129987727919</v>
      </c>
      <c r="O151" s="124">
        <f t="shared" si="71"/>
        <v>0.75009704726438042</v>
      </c>
      <c r="P151" s="124">
        <f t="shared" si="71"/>
        <v>0.75020107874045527</v>
      </c>
      <c r="Q151" s="124">
        <f t="shared" si="71"/>
        <v>0.75332208228622821</v>
      </c>
      <c r="R151" s="124">
        <f t="shared" ref="R151:V151" si="72">IF(R132=0,"",R132/R113)</f>
        <v>0.75900526600420415</v>
      </c>
      <c r="S151" s="124">
        <f t="shared" si="72"/>
        <v>0.76234698725140082</v>
      </c>
      <c r="T151" s="124">
        <f t="shared" si="72"/>
        <v>0.75865550321988051</v>
      </c>
      <c r="U151" s="124">
        <f t="shared" si="72"/>
        <v>0.76045332591490888</v>
      </c>
      <c r="V151" s="124">
        <f t="shared" si="72"/>
        <v>0.76434282740222381</v>
      </c>
      <c r="W151" s="124">
        <f t="shared" ref="W151:Y151" si="73">IF(W132=0,"",W132/W113)</f>
        <v>0.76968712894145652</v>
      </c>
      <c r="X151" s="124">
        <f t="shared" si="73"/>
        <v>0.7786502777170089</v>
      </c>
      <c r="Y151" s="124">
        <f t="shared" si="73"/>
        <v>0.78317849490564106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0.57862632100762468</v>
      </c>
      <c r="C152" s="111">
        <f t="shared" si="74"/>
        <v>0.57943624418332906</v>
      </c>
      <c r="D152" s="111">
        <f t="shared" si="74"/>
        <v>0.58037714593804335</v>
      </c>
      <c r="E152" s="111">
        <f t="shared" si="74"/>
        <v>0.58187810774209725</v>
      </c>
      <c r="F152" s="111">
        <f t="shared" si="74"/>
        <v>0.58326063214309287</v>
      </c>
      <c r="G152" s="111">
        <f t="shared" si="74"/>
        <v>0.58470779484066238</v>
      </c>
      <c r="H152" s="111">
        <f t="shared" si="74"/>
        <v>0.58610514155033389</v>
      </c>
      <c r="I152" s="111">
        <f t="shared" si="74"/>
        <v>0.58684358135669379</v>
      </c>
      <c r="J152" s="111">
        <f t="shared" si="74"/>
        <v>0.58717452891727573</v>
      </c>
      <c r="K152" s="111">
        <f t="shared" si="74"/>
        <v>0.58762380437410699</v>
      </c>
      <c r="L152" s="111">
        <f t="shared" si="74"/>
        <v>0.58811411619565701</v>
      </c>
      <c r="M152" s="111">
        <f t="shared" si="74"/>
        <v>0.58865730211057288</v>
      </c>
      <c r="N152" s="111">
        <f t="shared" si="74"/>
        <v>0.58919824351655958</v>
      </c>
      <c r="O152" s="111">
        <f t="shared" si="74"/>
        <v>0.58974198530403799</v>
      </c>
      <c r="P152" s="111">
        <f t="shared" si="74"/>
        <v>0.59004636564190449</v>
      </c>
      <c r="Q152" s="111">
        <f t="shared" si="74"/>
        <v>0.59057493869282318</v>
      </c>
      <c r="R152" s="111">
        <f t="shared" ref="R152:V152" si="75">IF(R133=0,"",R133/R114)</f>
        <v>0.59154518036888126</v>
      </c>
      <c r="S152" s="111">
        <f t="shared" si="75"/>
        <v>0.59384454943649867</v>
      </c>
      <c r="T152" s="111">
        <f t="shared" si="75"/>
        <v>0.59848610734732122</v>
      </c>
      <c r="U152" s="111">
        <f t="shared" si="75"/>
        <v>0.6023766504716046</v>
      </c>
      <c r="V152" s="111">
        <f t="shared" si="75"/>
        <v>0.60530448772328171</v>
      </c>
      <c r="W152" s="111">
        <f t="shared" ref="W152:Y152" si="76">IF(W133=0,"",W133/W114)</f>
        <v>0.60749406553499385</v>
      </c>
      <c r="X152" s="111">
        <f t="shared" si="76"/>
        <v>0.60904109827684949</v>
      </c>
      <c r="Y152" s="111">
        <f t="shared" si="76"/>
        <v>0.61129546716250194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0.73745848172191819</v>
      </c>
      <c r="C153" s="45">
        <f t="shared" si="77"/>
        <v>0.73957367944876373</v>
      </c>
      <c r="D153" s="45">
        <f t="shared" si="77"/>
        <v>0.74246345030251237</v>
      </c>
      <c r="E153" s="45">
        <f t="shared" si="77"/>
        <v>0.74574542954300993</v>
      </c>
      <c r="F153" s="45">
        <f t="shared" si="77"/>
        <v>0.74842028858976051</v>
      </c>
      <c r="G153" s="45">
        <f t="shared" si="77"/>
        <v>0.75093595514757805</v>
      </c>
      <c r="H153" s="45">
        <f t="shared" si="77"/>
        <v>0.7534082140906514</v>
      </c>
      <c r="I153" s="45">
        <f t="shared" si="77"/>
        <v>0.75492050320222803</v>
      </c>
      <c r="J153" s="45">
        <f t="shared" si="77"/>
        <v>0.75591226072641315</v>
      </c>
      <c r="K153" s="45">
        <f t="shared" si="77"/>
        <v>0.75753589759447049</v>
      </c>
      <c r="L153" s="45">
        <f t="shared" si="77"/>
        <v>0.75948051622267188</v>
      </c>
      <c r="M153" s="45">
        <f t="shared" si="77"/>
        <v>0.76164514795561755</v>
      </c>
      <c r="N153" s="45">
        <f t="shared" si="77"/>
        <v>0.76413409025021006</v>
      </c>
      <c r="O153" s="45">
        <f t="shared" si="77"/>
        <v>0.76700911068687405</v>
      </c>
      <c r="P153" s="45">
        <f t="shared" si="77"/>
        <v>0.76968691123250488</v>
      </c>
      <c r="Q153" s="45">
        <f t="shared" si="77"/>
        <v>0.77380414822434085</v>
      </c>
      <c r="R153" s="45">
        <f t="shared" ref="R153:V153" si="78">IF(R134=0,"",R134/R115)</f>
        <v>0.77996385674302826</v>
      </c>
      <c r="S153" s="45">
        <f t="shared" si="78"/>
        <v>0.78809522613227001</v>
      </c>
      <c r="T153" s="45">
        <f t="shared" si="78"/>
        <v>0.79955910716516376</v>
      </c>
      <c r="U153" s="45">
        <f t="shared" si="78"/>
        <v>0.81144480304675215</v>
      </c>
      <c r="V153" s="45">
        <f t="shared" si="78"/>
        <v>0.82329000549848219</v>
      </c>
      <c r="W153" s="45">
        <f t="shared" ref="W153:Y153" si="79">IF(W134=0,"",W134/W115)</f>
        <v>0.83337293634966558</v>
      </c>
      <c r="X153" s="45">
        <f t="shared" si="79"/>
        <v>0.84147832075672346</v>
      </c>
      <c r="Y153" s="45">
        <f t="shared" si="79"/>
        <v>0.85526479764657026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0.40916110372183928</v>
      </c>
      <c r="C155" s="117">
        <f t="shared" si="80"/>
        <v>0.39790732780763749</v>
      </c>
      <c r="D155" s="117">
        <f t="shared" si="80"/>
        <v>0.40862748533740589</v>
      </c>
      <c r="E155" s="117">
        <f t="shared" si="80"/>
        <v>0.4199493839460498</v>
      </c>
      <c r="F155" s="117">
        <f t="shared" si="80"/>
        <v>0.50047256355255598</v>
      </c>
      <c r="G155" s="117">
        <f t="shared" si="80"/>
        <v>0.49651778034400618</v>
      </c>
      <c r="H155" s="117">
        <f t="shared" si="80"/>
        <v>0.52691542449692164</v>
      </c>
      <c r="I155" s="117">
        <f t="shared" si="80"/>
        <v>0.59725895026630238</v>
      </c>
      <c r="J155" s="117">
        <f t="shared" si="80"/>
        <v>0.63797719860858382</v>
      </c>
      <c r="K155" s="117">
        <f t="shared" si="80"/>
        <v>0.59284688943417208</v>
      </c>
      <c r="L155" s="117">
        <f t="shared" si="80"/>
        <v>0.77112917689109151</v>
      </c>
      <c r="M155" s="117">
        <f t="shared" si="80"/>
        <v>0.75726642349838214</v>
      </c>
      <c r="N155" s="117">
        <f t="shared" si="80"/>
        <v>0.26374101480145368</v>
      </c>
      <c r="O155" s="117">
        <f t="shared" si="80"/>
        <v>1.2922435100966141</v>
      </c>
      <c r="P155" s="117">
        <f t="shared" si="80"/>
        <v>1.4922206706570285</v>
      </c>
      <c r="Q155" s="117">
        <f t="shared" si="80"/>
        <v>1.5176185738507824</v>
      </c>
      <c r="R155" s="117">
        <f t="shared" ref="R155:V155" si="81">R156+R159+R161+R170</f>
        <v>1.5572409158344116</v>
      </c>
      <c r="S155" s="117">
        <f t="shared" si="81"/>
        <v>1.7779426719235936</v>
      </c>
      <c r="T155" s="117">
        <f t="shared" si="81"/>
        <v>2.8088064731005713</v>
      </c>
      <c r="U155" s="117">
        <f t="shared" si="81"/>
        <v>3.3657599865242163</v>
      </c>
      <c r="V155" s="117">
        <f t="shared" si="81"/>
        <v>3.9539770067439144</v>
      </c>
      <c r="W155" s="117">
        <f t="shared" ref="W155:Y155" si="82">W156+W159+W161+W170</f>
        <v>3.4720375956417664</v>
      </c>
      <c r="X155" s="117">
        <f t="shared" si="82"/>
        <v>2.7266561553135453</v>
      </c>
      <c r="Y155" s="117">
        <f t="shared" si="82"/>
        <v>2.3483671040692173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0.40916110372183928</v>
      </c>
      <c r="C170" s="122">
        <v>0.39790732780763749</v>
      </c>
      <c r="D170" s="122">
        <v>0.40862748533740589</v>
      </c>
      <c r="E170" s="122">
        <v>0.4199493839460498</v>
      </c>
      <c r="F170" s="122">
        <v>0.50047256355255598</v>
      </c>
      <c r="G170" s="122">
        <v>0.49651778034400618</v>
      </c>
      <c r="H170" s="122">
        <v>0.52691542449692164</v>
      </c>
      <c r="I170" s="122">
        <v>0.59725895026630238</v>
      </c>
      <c r="J170" s="122">
        <v>0.63797719860858382</v>
      </c>
      <c r="K170" s="122">
        <v>0.59284688943417208</v>
      </c>
      <c r="L170" s="122">
        <v>0.77112917689109151</v>
      </c>
      <c r="M170" s="122">
        <v>0.75726642349838214</v>
      </c>
      <c r="N170" s="122">
        <v>0.26374101480145368</v>
      </c>
      <c r="O170" s="122">
        <v>1.2922435100966141</v>
      </c>
      <c r="P170" s="122">
        <v>1.4922206706570285</v>
      </c>
      <c r="Q170" s="122">
        <v>1.5176185738507824</v>
      </c>
      <c r="R170" s="122">
        <v>1.5572409158344116</v>
      </c>
      <c r="S170" s="122">
        <v>1.7779426719235936</v>
      </c>
      <c r="T170" s="122">
        <v>2.8088064731005713</v>
      </c>
      <c r="U170" s="122">
        <v>3.3657599865242163</v>
      </c>
      <c r="V170" s="122">
        <v>3.9539770067439144</v>
      </c>
      <c r="W170" s="122">
        <v>3.4720375956417664</v>
      </c>
      <c r="X170" s="122">
        <v>2.7266561553135453</v>
      </c>
      <c r="Y170" s="122">
        <v>2.3483671040692173</v>
      </c>
      <c r="DA170" s="130" t="s">
        <v>2206</v>
      </c>
    </row>
    <row r="171" spans="1:105" ht="12" customHeight="1" x14ac:dyDescent="0.25">
      <c r="A171" s="97" t="s">
        <v>50</v>
      </c>
      <c r="B171" s="98">
        <v>0.40916110372183928</v>
      </c>
      <c r="C171" s="98">
        <v>0.39790732780763749</v>
      </c>
      <c r="D171" s="98">
        <v>0.40862748533740589</v>
      </c>
      <c r="E171" s="98">
        <v>0.4199493839460498</v>
      </c>
      <c r="F171" s="98">
        <v>0.50047256355255598</v>
      </c>
      <c r="G171" s="98">
        <v>0.49651778034400618</v>
      </c>
      <c r="H171" s="98">
        <v>0.52691542449692164</v>
      </c>
      <c r="I171" s="98">
        <v>0.59725895026630238</v>
      </c>
      <c r="J171" s="98">
        <v>0.63797719860858382</v>
      </c>
      <c r="K171" s="98">
        <v>0.59284688943417208</v>
      </c>
      <c r="L171" s="98">
        <v>0.77112917689109151</v>
      </c>
      <c r="M171" s="98">
        <v>0.75726642349838214</v>
      </c>
      <c r="N171" s="98">
        <v>0.26374101480145368</v>
      </c>
      <c r="O171" s="98">
        <v>1.2922435100966141</v>
      </c>
      <c r="P171" s="98">
        <v>1.4922206706570285</v>
      </c>
      <c r="Q171" s="98">
        <v>1.5176185738507824</v>
      </c>
      <c r="R171" s="98">
        <v>1.5572409158344116</v>
      </c>
      <c r="S171" s="98">
        <v>1.7779426719235936</v>
      </c>
      <c r="T171" s="98">
        <v>2.8088064731005713</v>
      </c>
      <c r="U171" s="98">
        <v>3.3657599865242163</v>
      </c>
      <c r="V171" s="98">
        <v>3.9539770067439144</v>
      </c>
      <c r="W171" s="98">
        <v>3.4720375956417664</v>
      </c>
      <c r="X171" s="98">
        <v>2.7266561553135453</v>
      </c>
      <c r="Y171" s="98">
        <v>2.3483671040692173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8404.0180890388656</v>
      </c>
      <c r="C174" s="117">
        <f t="shared" si="87"/>
        <v>8374.1933412904164</v>
      </c>
      <c r="D174" s="117">
        <f t="shared" si="87"/>
        <v>7851.3127981989855</v>
      </c>
      <c r="E174" s="117">
        <f t="shared" si="87"/>
        <v>10587.641546303556</v>
      </c>
      <c r="F174" s="117">
        <f t="shared" si="87"/>
        <v>9452.7089111648129</v>
      </c>
      <c r="G174" s="117">
        <f t="shared" si="87"/>
        <v>9888.3576408165682</v>
      </c>
      <c r="H174" s="117">
        <f t="shared" si="87"/>
        <v>10953.576144861905</v>
      </c>
      <c r="I174" s="117">
        <f t="shared" si="87"/>
        <v>8539.7527632331148</v>
      </c>
      <c r="J174" s="117">
        <f t="shared" si="87"/>
        <v>8896.4892395296247</v>
      </c>
      <c r="K174" s="117">
        <f t="shared" si="87"/>
        <v>9458.9859288318567</v>
      </c>
      <c r="L174" s="117">
        <f t="shared" si="87"/>
        <v>8976.6555156317409</v>
      </c>
      <c r="M174" s="117">
        <f t="shared" si="87"/>
        <v>10024.686143489833</v>
      </c>
      <c r="N174" s="117">
        <f t="shared" si="87"/>
        <v>8789.0525633777179</v>
      </c>
      <c r="O174" s="117">
        <f t="shared" si="87"/>
        <v>8038.8603136038728</v>
      </c>
      <c r="P174" s="117">
        <f t="shared" si="87"/>
        <v>9118.505163440841</v>
      </c>
      <c r="Q174" s="117">
        <f t="shared" si="87"/>
        <v>9254.4746010481613</v>
      </c>
      <c r="R174" s="117">
        <f t="shared" ref="R174:V174" si="88">R175+R178+R180+R189</f>
        <v>7956.031210254816</v>
      </c>
      <c r="S174" s="117">
        <f t="shared" si="88"/>
        <v>8002.3177289477444</v>
      </c>
      <c r="T174" s="117">
        <f t="shared" si="88"/>
        <v>8128.5181676122584</v>
      </c>
      <c r="U174" s="117">
        <f t="shared" si="88"/>
        <v>8090.6397130871783</v>
      </c>
      <c r="V174" s="117">
        <f t="shared" si="88"/>
        <v>8777.1505919455212</v>
      </c>
      <c r="W174" s="117">
        <f t="shared" ref="W174:Y174" si="89">W175+W178+W180+W189</f>
        <v>8823.8417894122686</v>
      </c>
      <c r="X174" s="117">
        <f t="shared" si="89"/>
        <v>8209.831456494936</v>
      </c>
      <c r="Y174" s="117">
        <f t="shared" si="89"/>
        <v>7984.1129137333746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6137.2574902497963</v>
      </c>
      <c r="C175" s="122">
        <f t="shared" si="90"/>
        <v>6093.3636494797747</v>
      </c>
      <c r="D175" s="122">
        <f t="shared" si="90"/>
        <v>5562.9556349328959</v>
      </c>
      <c r="E175" s="122">
        <f t="shared" si="90"/>
        <v>8176.9561092986114</v>
      </c>
      <c r="F175" s="122">
        <f t="shared" si="90"/>
        <v>7064.1258445017502</v>
      </c>
      <c r="G175" s="122">
        <f t="shared" si="90"/>
        <v>7521.1447229043106</v>
      </c>
      <c r="H175" s="122">
        <f t="shared" si="90"/>
        <v>8420.516397637999</v>
      </c>
      <c r="I175" s="122">
        <f t="shared" si="90"/>
        <v>6007.7241199557102</v>
      </c>
      <c r="J175" s="122">
        <f t="shared" si="90"/>
        <v>6268.3957061726351</v>
      </c>
      <c r="K175" s="122">
        <f t="shared" si="90"/>
        <v>6788.4501795714332</v>
      </c>
      <c r="L175" s="122">
        <f t="shared" si="90"/>
        <v>6306.7782851332304</v>
      </c>
      <c r="M175" s="122">
        <f t="shared" si="90"/>
        <v>7493.6405002564406</v>
      </c>
      <c r="N175" s="122">
        <f t="shared" si="90"/>
        <v>6208.5028740226307</v>
      </c>
      <c r="O175" s="122">
        <f t="shared" si="90"/>
        <v>5474.3650404332984</v>
      </c>
      <c r="P175" s="122">
        <f t="shared" si="90"/>
        <v>6554.3957981183166</v>
      </c>
      <c r="Q175" s="122">
        <f t="shared" si="90"/>
        <v>6663.5001941375258</v>
      </c>
      <c r="R175" s="122">
        <f t="shared" ref="R175:V175" si="91">SUM(R176:R177)</f>
        <v>5237.290531470012</v>
      </c>
      <c r="S175" s="122">
        <f t="shared" si="91"/>
        <v>5212.31263708594</v>
      </c>
      <c r="T175" s="122">
        <f t="shared" si="91"/>
        <v>5497.2426042296065</v>
      </c>
      <c r="U175" s="122">
        <f t="shared" si="91"/>
        <v>5300.5970000533371</v>
      </c>
      <c r="V175" s="122">
        <f t="shared" si="91"/>
        <v>5883.5947055978495</v>
      </c>
      <c r="W175" s="122">
        <f t="shared" ref="W175:Y175" si="92">SUM(W176:W177)</f>
        <v>5886.5977993568504</v>
      </c>
      <c r="X175" s="122">
        <f t="shared" si="92"/>
        <v>5239.2686686000034</v>
      </c>
      <c r="Y175" s="122">
        <f t="shared" si="92"/>
        <v>5128.8896529443928</v>
      </c>
      <c r="DA175" s="130" t="s">
        <v>2360</v>
      </c>
    </row>
    <row r="176" spans="1:105" ht="12" customHeight="1" x14ac:dyDescent="0.25">
      <c r="A176" s="97" t="s">
        <v>198</v>
      </c>
      <c r="B176" s="98">
        <v>6116.4650950111063</v>
      </c>
      <c r="C176" s="98">
        <v>6073.5146238885445</v>
      </c>
      <c r="D176" s="98">
        <v>5544.211345880708</v>
      </c>
      <c r="E176" s="98">
        <v>8150.8368009979158</v>
      </c>
      <c r="F176" s="98">
        <v>7039.9999016145712</v>
      </c>
      <c r="G176" s="98">
        <v>7495.7354968073496</v>
      </c>
      <c r="H176" s="98">
        <v>8392.7197280868477</v>
      </c>
      <c r="I176" s="98">
        <v>5989.0752827216056</v>
      </c>
      <c r="J176" s="98">
        <v>6248.8400796442565</v>
      </c>
      <c r="K176" s="98">
        <v>6766.1897343005421</v>
      </c>
      <c r="L176" s="98">
        <v>6287.194332440381</v>
      </c>
      <c r="M176" s="98">
        <v>7470.3743623950695</v>
      </c>
      <c r="N176" s="98">
        <v>6191.2958974615904</v>
      </c>
      <c r="O176" s="98">
        <v>5457.6620915765025</v>
      </c>
      <c r="P176" s="98">
        <v>6533.7914627789132</v>
      </c>
      <c r="Q176" s="98">
        <v>6643.6715923334586</v>
      </c>
      <c r="R176" s="98">
        <v>5221.7557140290783</v>
      </c>
      <c r="S176" s="98">
        <v>5196.8812812541246</v>
      </c>
      <c r="T176" s="98">
        <v>5480.9546849372628</v>
      </c>
      <c r="U176" s="98">
        <v>5284.8742239515868</v>
      </c>
      <c r="V176" s="98">
        <v>5866.1293010258696</v>
      </c>
      <c r="W176" s="98">
        <v>5869.106780286822</v>
      </c>
      <c r="X176" s="98">
        <v>5223.6745032083891</v>
      </c>
      <c r="Y176" s="98">
        <v>5113.5876930594395</v>
      </c>
      <c r="DA176" s="63" t="s">
        <v>2361</v>
      </c>
    </row>
    <row r="177" spans="1:105" ht="12" customHeight="1" x14ac:dyDescent="0.25">
      <c r="A177" s="97" t="s">
        <v>53</v>
      </c>
      <c r="B177" s="98">
        <v>20.792395238689803</v>
      </c>
      <c r="C177" s="98">
        <v>19.849025591229946</v>
      </c>
      <c r="D177" s="98">
        <v>18.744289052187916</v>
      </c>
      <c r="E177" s="98">
        <v>26.119308300695348</v>
      </c>
      <c r="F177" s="98">
        <v>24.125942887178908</v>
      </c>
      <c r="G177" s="98">
        <v>25.409226096960577</v>
      </c>
      <c r="H177" s="98">
        <v>27.796669551151567</v>
      </c>
      <c r="I177" s="98">
        <v>18.648837234104867</v>
      </c>
      <c r="J177" s="98">
        <v>19.555626528378674</v>
      </c>
      <c r="K177" s="98">
        <v>22.260445270890784</v>
      </c>
      <c r="L177" s="98">
        <v>19.583952692849419</v>
      </c>
      <c r="M177" s="98">
        <v>23.26613786137149</v>
      </c>
      <c r="N177" s="98">
        <v>17.206976561040651</v>
      </c>
      <c r="O177" s="98">
        <v>16.702948856795672</v>
      </c>
      <c r="P177" s="98">
        <v>20.604335339403711</v>
      </c>
      <c r="Q177" s="98">
        <v>19.82860180406713</v>
      </c>
      <c r="R177" s="98">
        <v>15.534817440933503</v>
      </c>
      <c r="S177" s="98">
        <v>15.431355831815154</v>
      </c>
      <c r="T177" s="98">
        <v>16.287919292344149</v>
      </c>
      <c r="U177" s="98">
        <v>15.722776101750222</v>
      </c>
      <c r="V177" s="98">
        <v>17.465404571979608</v>
      </c>
      <c r="W177" s="98">
        <v>17.49101907002813</v>
      </c>
      <c r="X177" s="98">
        <v>15.594165391613945</v>
      </c>
      <c r="Y177" s="98">
        <v>15.301959884953151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201.43945672281546</v>
      </c>
      <c r="C178" s="122">
        <f t="shared" si="93"/>
        <v>260.55562033331074</v>
      </c>
      <c r="D178" s="122">
        <f t="shared" si="93"/>
        <v>203.59671016015585</v>
      </c>
      <c r="E178" s="122">
        <f t="shared" si="93"/>
        <v>277.51639194383199</v>
      </c>
      <c r="F178" s="122">
        <f t="shared" si="93"/>
        <v>199.68864907717116</v>
      </c>
      <c r="G178" s="122">
        <f t="shared" si="93"/>
        <v>232.91181925464173</v>
      </c>
      <c r="H178" s="122">
        <f t="shared" si="93"/>
        <v>303.91569378897333</v>
      </c>
      <c r="I178" s="122">
        <f t="shared" si="93"/>
        <v>435.69283664493366</v>
      </c>
      <c r="J178" s="122">
        <f t="shared" si="93"/>
        <v>436.13986260151222</v>
      </c>
      <c r="K178" s="122">
        <f t="shared" si="93"/>
        <v>287.54585409123081</v>
      </c>
      <c r="L178" s="122">
        <f t="shared" si="93"/>
        <v>374.32364616241881</v>
      </c>
      <c r="M178" s="122">
        <f t="shared" si="93"/>
        <v>334.65205228689643</v>
      </c>
      <c r="N178" s="122">
        <f t="shared" si="93"/>
        <v>501.87868811137128</v>
      </c>
      <c r="O178" s="122">
        <f t="shared" si="93"/>
        <v>288.36122024313414</v>
      </c>
      <c r="P178" s="122">
        <f t="shared" si="93"/>
        <v>222.50236247791588</v>
      </c>
      <c r="Q178" s="122">
        <f t="shared" si="93"/>
        <v>293.55831891538401</v>
      </c>
      <c r="R178" s="122">
        <f t="shared" si="93"/>
        <v>377.0927702765598</v>
      </c>
      <c r="S178" s="122">
        <f t="shared" si="93"/>
        <v>427.45059050972134</v>
      </c>
      <c r="T178" s="122">
        <f t="shared" si="93"/>
        <v>308.29546177940153</v>
      </c>
      <c r="U178" s="122">
        <f t="shared" si="93"/>
        <v>463.03949306782943</v>
      </c>
      <c r="V178" s="122">
        <f t="shared" si="93"/>
        <v>426.76228842935285</v>
      </c>
      <c r="W178" s="122">
        <f t="shared" si="93"/>
        <v>415.12419385541625</v>
      </c>
      <c r="X178" s="122">
        <f t="shared" si="93"/>
        <v>386.95417963992281</v>
      </c>
      <c r="Y178" s="122">
        <f t="shared" si="93"/>
        <v>437.83564805432371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201.43945672281546</v>
      </c>
      <c r="C179" s="98">
        <f>RES_hhdet_fech!C129</f>
        <v>260.55562033331074</v>
      </c>
      <c r="D179" s="98">
        <f>RES_hhdet_fech!D129</f>
        <v>203.59671016015585</v>
      </c>
      <c r="E179" s="98">
        <f>RES_hhdet_fech!E129</f>
        <v>277.51639194383199</v>
      </c>
      <c r="F179" s="98">
        <f>RES_hhdet_fech!F129</f>
        <v>199.68864907717116</v>
      </c>
      <c r="G179" s="98">
        <f>RES_hhdet_fech!G129</f>
        <v>232.91181925464173</v>
      </c>
      <c r="H179" s="98">
        <f>RES_hhdet_fech!H129</f>
        <v>303.91569378897333</v>
      </c>
      <c r="I179" s="98">
        <f>RES_hhdet_fech!I129</f>
        <v>435.69283664493366</v>
      </c>
      <c r="J179" s="98">
        <f>RES_hhdet_fech!J129</f>
        <v>436.13986260151222</v>
      </c>
      <c r="K179" s="98">
        <f>RES_hhdet_fech!K129</f>
        <v>287.54585409123081</v>
      </c>
      <c r="L179" s="98">
        <f>RES_hhdet_fech!L129</f>
        <v>374.32364616241881</v>
      </c>
      <c r="M179" s="98">
        <f>RES_hhdet_fech!M129</f>
        <v>334.65205228689643</v>
      </c>
      <c r="N179" s="98">
        <f>RES_hhdet_fech!N129</f>
        <v>501.87868811137128</v>
      </c>
      <c r="O179" s="98">
        <f>RES_hhdet_fech!O129</f>
        <v>288.36122024313414</v>
      </c>
      <c r="P179" s="98">
        <f>RES_hhdet_fech!P129</f>
        <v>222.50236247791588</v>
      </c>
      <c r="Q179" s="98">
        <f>RES_hhdet_fech!Q129</f>
        <v>293.55831891538401</v>
      </c>
      <c r="R179" s="98">
        <f>RES_hhdet_fech!R129</f>
        <v>377.0927702765598</v>
      </c>
      <c r="S179" s="98">
        <f>RES_hhdet_fech!S129</f>
        <v>427.45059050972134</v>
      </c>
      <c r="T179" s="98">
        <f>RES_hhdet_fech!T129</f>
        <v>308.29546177940153</v>
      </c>
      <c r="U179" s="98">
        <f>RES_hhdet_fech!U129</f>
        <v>463.03949306782943</v>
      </c>
      <c r="V179" s="98">
        <f>RES_hhdet_fech!V129</f>
        <v>426.76228842935285</v>
      </c>
      <c r="W179" s="98">
        <f>RES_hhdet_fech!W129</f>
        <v>415.12419385541625</v>
      </c>
      <c r="X179" s="98">
        <f>RES_hhdet_fech!X129</f>
        <v>386.95417963992281</v>
      </c>
      <c r="Y179" s="98">
        <f>RES_hhdet_fech!Y129</f>
        <v>437.83564805432371</v>
      </c>
      <c r="DA179" s="63" t="s">
        <v>2364</v>
      </c>
    </row>
    <row r="180" spans="1:105" ht="12" customHeight="1" x14ac:dyDescent="0.25">
      <c r="A180" s="121" t="s">
        <v>55</v>
      </c>
      <c r="B180" s="122">
        <v>1403.2653435474413</v>
      </c>
      <c r="C180" s="122">
        <v>1376.9809673883224</v>
      </c>
      <c r="D180" s="122">
        <v>1361.2202717684527</v>
      </c>
      <c r="E180" s="122">
        <v>1435.783953408059</v>
      </c>
      <c r="F180" s="122">
        <v>1441.5039265612106</v>
      </c>
      <c r="G180" s="122">
        <v>1405.9483445856258</v>
      </c>
      <c r="H180" s="122">
        <v>1479.6158746187068</v>
      </c>
      <c r="I180" s="122">
        <v>1380.7897549068587</v>
      </c>
      <c r="J180" s="122">
        <v>1476.137747026547</v>
      </c>
      <c r="K180" s="122">
        <v>1631.9959808605315</v>
      </c>
      <c r="L180" s="122">
        <v>1576.9054083505746</v>
      </c>
      <c r="M180" s="122">
        <v>1515.862171065542</v>
      </c>
      <c r="N180" s="122">
        <v>1415.9092969568096</v>
      </c>
      <c r="O180" s="122">
        <v>1540.3414982184106</v>
      </c>
      <c r="P180" s="122">
        <v>1592.3048178632694</v>
      </c>
      <c r="Q180" s="122">
        <v>1555.0316374374329</v>
      </c>
      <c r="R180" s="122">
        <v>1569.2469654042368</v>
      </c>
      <c r="S180" s="122">
        <v>1596.2323987543552</v>
      </c>
      <c r="T180" s="122">
        <v>1535.2375735039591</v>
      </c>
      <c r="U180" s="122">
        <v>1514.1181345043342</v>
      </c>
      <c r="V180" s="122">
        <v>1542.8620593031883</v>
      </c>
      <c r="W180" s="122">
        <v>1634.8442469220506</v>
      </c>
      <c r="X180" s="122">
        <v>1694.2428689243752</v>
      </c>
      <c r="Y180" s="122">
        <v>1674.9409697776855</v>
      </c>
      <c r="DA180" s="130" t="s">
        <v>2365</v>
      </c>
    </row>
    <row r="181" spans="1:105" ht="12" customHeight="1" x14ac:dyDescent="0.25">
      <c r="A181" s="97" t="s">
        <v>128</v>
      </c>
      <c r="B181" s="98">
        <v>1415.1615694048614</v>
      </c>
      <c r="C181" s="98">
        <v>1391.8766551799076</v>
      </c>
      <c r="D181" s="98">
        <v>1199.827130853932</v>
      </c>
      <c r="E181" s="98">
        <v>1553.437388114651</v>
      </c>
      <c r="F181" s="98">
        <v>1402.9701052386306</v>
      </c>
      <c r="G181" s="98">
        <v>1388.4135791713447</v>
      </c>
      <c r="H181" s="98">
        <v>1590.353215506502</v>
      </c>
      <c r="I181" s="98">
        <v>1264.4713910676594</v>
      </c>
      <c r="J181" s="98">
        <v>1424.9714717109425</v>
      </c>
      <c r="K181" s="98">
        <v>1730.8041485072001</v>
      </c>
      <c r="L181" s="98">
        <v>1649.023304115979</v>
      </c>
      <c r="M181" s="98">
        <v>1445.4859478532596</v>
      </c>
      <c r="N181" s="98">
        <v>1292.8379159160231</v>
      </c>
      <c r="O181" s="98">
        <v>1591.2463776183513</v>
      </c>
      <c r="P181" s="98">
        <v>1687.5934400618039</v>
      </c>
      <c r="Q181" s="98">
        <v>1580.3522478278589</v>
      </c>
      <c r="R181" s="98">
        <v>1521.8915751261386</v>
      </c>
      <c r="S181" s="98">
        <v>1618.3448436743092</v>
      </c>
      <c r="T181" s="98">
        <v>1593.6370240705348</v>
      </c>
      <c r="U181" s="98">
        <v>1554.4253776609023</v>
      </c>
      <c r="V181" s="98">
        <v>1609.3158923194337</v>
      </c>
      <c r="W181" s="98">
        <v>1670.8876099761437</v>
      </c>
      <c r="X181" s="98">
        <v>1715.0566375478691</v>
      </c>
      <c r="Y181" s="98">
        <v>1702.8429044154477</v>
      </c>
      <c r="DA181" s="63" t="s">
        <v>2366</v>
      </c>
    </row>
    <row r="182" spans="1:105" ht="12" customHeight="1" x14ac:dyDescent="0.25">
      <c r="A182" s="97" t="s">
        <v>127</v>
      </c>
      <c r="B182" s="98">
        <v>1132.889145385516</v>
      </c>
      <c r="C182" s="98">
        <v>1114.4182220072119</v>
      </c>
      <c r="D182" s="98">
        <v>965.79866179718783</v>
      </c>
      <c r="E182" s="98">
        <v>1254.7681131761235</v>
      </c>
      <c r="F182" s="98">
        <v>1138.6316672122293</v>
      </c>
      <c r="G182" s="98">
        <v>1138.9353717331601</v>
      </c>
      <c r="H182" s="98">
        <v>1299.3586108941204</v>
      </c>
      <c r="I182" s="98">
        <v>1033.6788755673822</v>
      </c>
      <c r="J182" s="98">
        <v>1167.612814563246</v>
      </c>
      <c r="K182" s="98">
        <v>1426.3561121406779</v>
      </c>
      <c r="L182" s="98">
        <v>1364.7912730470889</v>
      </c>
      <c r="M182" s="98">
        <v>1199.7179222562786</v>
      </c>
      <c r="N182" s="98">
        <v>1069.2461566293302</v>
      </c>
      <c r="O182" s="98">
        <v>1332.4686568027475</v>
      </c>
      <c r="P182" s="98">
        <v>1416.8924534289283</v>
      </c>
      <c r="Q182" s="98">
        <v>1326.6661606517021</v>
      </c>
      <c r="R182" s="98">
        <v>1287.3367342687093</v>
      </c>
      <c r="S182" s="98">
        <v>1374.6441297956226</v>
      </c>
      <c r="T182" s="98">
        <v>1355.6573462007314</v>
      </c>
      <c r="U182" s="98">
        <v>1326.0665002228573</v>
      </c>
      <c r="V182" s="98">
        <v>1378.597067815339</v>
      </c>
      <c r="W182" s="98">
        <v>1448.2494725187069</v>
      </c>
      <c r="X182" s="98">
        <v>1495.6102769872148</v>
      </c>
      <c r="Y182" s="98">
        <v>1479.0635645700449</v>
      </c>
      <c r="DA182" s="63" t="s">
        <v>2367</v>
      </c>
    </row>
    <row r="183" spans="1:105" ht="12" customHeight="1" x14ac:dyDescent="0.25">
      <c r="A183" s="100" t="s">
        <v>198</v>
      </c>
      <c r="B183" s="101">
        <v>285.38702301623528</v>
      </c>
      <c r="C183" s="101">
        <v>277.40246957393265</v>
      </c>
      <c r="D183" s="101">
        <v>241.13396401234951</v>
      </c>
      <c r="E183" s="101">
        <v>312.31922259428467</v>
      </c>
      <c r="F183" s="101">
        <v>285.16676396216445</v>
      </c>
      <c r="G183" s="101">
        <v>317.28464971851599</v>
      </c>
      <c r="H183" s="101">
        <v>332.23188271600827</v>
      </c>
      <c r="I183" s="101">
        <v>258.5810640989497</v>
      </c>
      <c r="J183" s="101">
        <v>284.2329827590944</v>
      </c>
      <c r="K183" s="101">
        <v>358.59795574733903</v>
      </c>
      <c r="L183" s="101">
        <v>342.56081856915432</v>
      </c>
      <c r="M183" s="101">
        <v>288.03743714828431</v>
      </c>
      <c r="N183" s="101">
        <v>207.95914757275057</v>
      </c>
      <c r="O183" s="101">
        <v>295.58823328596202</v>
      </c>
      <c r="P183" s="101">
        <v>312.29493090412166</v>
      </c>
      <c r="Q183" s="101">
        <v>274.46782678762429</v>
      </c>
      <c r="R183" s="101">
        <v>294.92142084292794</v>
      </c>
      <c r="S183" s="101">
        <v>314.93814936600683</v>
      </c>
      <c r="T183" s="101">
        <v>285.07142883690881</v>
      </c>
      <c r="U183" s="101">
        <v>251.25683667762118</v>
      </c>
      <c r="V183" s="101">
        <v>248.3899991715854</v>
      </c>
      <c r="W183" s="101">
        <v>312.66469938568616</v>
      </c>
      <c r="X183" s="101">
        <v>326.65444045692328</v>
      </c>
      <c r="Y183" s="101">
        <v>270.87835484451921</v>
      </c>
      <c r="DA183" s="131" t="s">
        <v>2368</v>
      </c>
    </row>
    <row r="184" spans="1:105" ht="12" customHeight="1" x14ac:dyDescent="0.25">
      <c r="A184" s="103" t="s">
        <v>52</v>
      </c>
      <c r="B184" s="104">
        <v>847.50212236928098</v>
      </c>
      <c r="C184" s="104">
        <v>837.01575243327932</v>
      </c>
      <c r="D184" s="104">
        <v>724.66469778483838</v>
      </c>
      <c r="E184" s="104">
        <v>942.44889058183912</v>
      </c>
      <c r="F184" s="104">
        <v>853.46490325006494</v>
      </c>
      <c r="G184" s="104">
        <v>821.65072201464397</v>
      </c>
      <c r="H184" s="104">
        <v>967.12672817811188</v>
      </c>
      <c r="I184" s="104">
        <v>775.0978114684325</v>
      </c>
      <c r="J184" s="104">
        <v>883.37983180415188</v>
      </c>
      <c r="K184" s="104">
        <v>1067.758156393339</v>
      </c>
      <c r="L184" s="104">
        <v>1022.2304544779346</v>
      </c>
      <c r="M184" s="104">
        <v>911.68048510799417</v>
      </c>
      <c r="N184" s="104">
        <v>861.28700905657956</v>
      </c>
      <c r="O184" s="104">
        <v>1036.8804235167854</v>
      </c>
      <c r="P184" s="104">
        <v>1104.5975225248067</v>
      </c>
      <c r="Q184" s="104">
        <v>1052.1983338640775</v>
      </c>
      <c r="R184" s="104">
        <v>992.41531342578128</v>
      </c>
      <c r="S184" s="104">
        <v>1059.7059804296159</v>
      </c>
      <c r="T184" s="104">
        <v>1070.5859173638225</v>
      </c>
      <c r="U184" s="104">
        <v>1074.8096635452357</v>
      </c>
      <c r="V184" s="104">
        <v>1130.2070686437535</v>
      </c>
      <c r="W184" s="104">
        <v>1135.5847731330205</v>
      </c>
      <c r="X184" s="104">
        <v>1168.9558365302914</v>
      </c>
      <c r="Y184" s="104">
        <v>1208.1852097255257</v>
      </c>
      <c r="DA184" s="132" t="s">
        <v>2369</v>
      </c>
    </row>
    <row r="185" spans="1:105" ht="12" customHeight="1" x14ac:dyDescent="0.25">
      <c r="A185" s="106" t="s">
        <v>122</v>
      </c>
      <c r="B185" s="101">
        <v>1776.8653014033137</v>
      </c>
      <c r="C185" s="101">
        <v>1745.8704277652844</v>
      </c>
      <c r="D185" s="101">
        <v>1781.6666953024792</v>
      </c>
      <c r="E185" s="101">
        <v>1763.5895972001385</v>
      </c>
      <c r="F185" s="101">
        <v>1813.3084982775806</v>
      </c>
      <c r="G185" s="101">
        <v>1741.5324592860318</v>
      </c>
      <c r="H185" s="101">
        <v>1792.2926541841462</v>
      </c>
      <c r="I185" s="101">
        <v>1790.9552209230378</v>
      </c>
      <c r="J185" s="101">
        <v>1913.0391611236287</v>
      </c>
      <c r="K185" s="101">
        <v>2050.0325739083883</v>
      </c>
      <c r="L185" s="101">
        <v>1995.0441315391884</v>
      </c>
      <c r="M185" s="101">
        <v>1971.4922797444758</v>
      </c>
      <c r="N185" s="101">
        <v>1887.4594926429204</v>
      </c>
      <c r="O185" s="101">
        <v>1932.3647925858731</v>
      </c>
      <c r="P185" s="101">
        <v>1950.8198511844671</v>
      </c>
      <c r="Q185" s="101">
        <v>1959.2225841798984</v>
      </c>
      <c r="R185" s="101">
        <v>2006.1409720968675</v>
      </c>
      <c r="S185" s="101">
        <v>1973.8852032139816</v>
      </c>
      <c r="T185" s="101">
        <v>1861.7926283342929</v>
      </c>
      <c r="U185" s="101">
        <v>1833.3153369043382</v>
      </c>
      <c r="V185" s="101">
        <v>1819.2062875041718</v>
      </c>
      <c r="W185" s="101">
        <v>1923.3910273537283</v>
      </c>
      <c r="X185" s="101">
        <v>1976.7877608695264</v>
      </c>
      <c r="Y185" s="101">
        <v>1931.2872432020836</v>
      </c>
      <c r="DA185" s="131" t="s">
        <v>2370</v>
      </c>
    </row>
    <row r="186" spans="1:105" ht="12" customHeight="1" x14ac:dyDescent="0.25">
      <c r="A186" s="107" t="s">
        <v>121</v>
      </c>
      <c r="B186" s="104">
        <v>1192.2581157687994</v>
      </c>
      <c r="C186" s="104">
        <v>1174.1251067709798</v>
      </c>
      <c r="D186" s="104">
        <v>1208.4640298061531</v>
      </c>
      <c r="E186" s="104">
        <v>1196.8685665849653</v>
      </c>
      <c r="F186" s="104">
        <v>1239.8273302191631</v>
      </c>
      <c r="G186" s="104">
        <v>1213.3655613144772</v>
      </c>
      <c r="H186" s="104">
        <v>1237.0856615694408</v>
      </c>
      <c r="I186" s="104">
        <v>1239.2274840406869</v>
      </c>
      <c r="J186" s="104">
        <v>1321.9115046181737</v>
      </c>
      <c r="K186" s="104">
        <v>1422.0674802523529</v>
      </c>
      <c r="L186" s="104">
        <v>1390.0382305692258</v>
      </c>
      <c r="M186" s="104">
        <v>1377.0880028383413</v>
      </c>
      <c r="N186" s="104">
        <v>1302.3618288397361</v>
      </c>
      <c r="O186" s="104">
        <v>1353.5448107863942</v>
      </c>
      <c r="P186" s="104">
        <v>1372.226013589639</v>
      </c>
      <c r="Q186" s="104">
        <v>1378.0214959272305</v>
      </c>
      <c r="R186" s="104">
        <v>1442.9181398494025</v>
      </c>
      <c r="S186" s="104">
        <v>1440.6313803171759</v>
      </c>
      <c r="T186" s="104">
        <v>1375.1738864503795</v>
      </c>
      <c r="U186" s="104">
        <v>1374.4694514393282</v>
      </c>
      <c r="V186" s="104">
        <v>1379.1112311826564</v>
      </c>
      <c r="W186" s="104">
        <v>1497.8364339923501</v>
      </c>
      <c r="X186" s="104">
        <v>1555.9698773569942</v>
      </c>
      <c r="Y186" s="104">
        <v>1516.1985807017552</v>
      </c>
      <c r="DA186" s="132" t="s">
        <v>2371</v>
      </c>
    </row>
    <row r="187" spans="1:105" ht="12" customHeight="1" x14ac:dyDescent="0.25">
      <c r="A187" s="108" t="s">
        <v>53</v>
      </c>
      <c r="B187" s="98">
        <v>357.01204447395583</v>
      </c>
      <c r="C187" s="98">
        <v>346.9866053040372</v>
      </c>
      <c r="D187" s="98">
        <v>363.28909367659492</v>
      </c>
      <c r="E187" s="98">
        <v>346.91781367905401</v>
      </c>
      <c r="F187" s="98">
        <v>364.78762870617089</v>
      </c>
      <c r="G187" s="98">
        <v>396.1982257008882</v>
      </c>
      <c r="H187" s="98">
        <v>366.69443125335169</v>
      </c>
      <c r="I187" s="98">
        <v>369.97032571546316</v>
      </c>
      <c r="J187" s="98">
        <v>387.77058524850395</v>
      </c>
      <c r="K187" s="98">
        <v>419.37618604115193</v>
      </c>
      <c r="L187" s="98">
        <v>411.34563455095935</v>
      </c>
      <c r="M187" s="98">
        <v>398.30546197530879</v>
      </c>
      <c r="N187" s="98">
        <v>318.63448755327295</v>
      </c>
      <c r="O187" s="98">
        <v>356.74204549683907</v>
      </c>
      <c r="P187" s="98">
        <v>353.2087799812644</v>
      </c>
      <c r="Q187" s="98">
        <v>335.65406867186749</v>
      </c>
      <c r="R187" s="98">
        <v>385.10281903614828</v>
      </c>
      <c r="S187" s="98">
        <v>380.69108931490007</v>
      </c>
      <c r="T187" s="98">
        <v>330.11625858617862</v>
      </c>
      <c r="U187" s="98">
        <v>298.16202494560662</v>
      </c>
      <c r="V187" s="98">
        <v>279.76420755968854</v>
      </c>
      <c r="W187" s="98">
        <v>363.81895389769068</v>
      </c>
      <c r="X187" s="98">
        <v>378.71744199963103</v>
      </c>
      <c r="Y187" s="98">
        <v>304.77606329095124</v>
      </c>
      <c r="DA187" s="63" t="s">
        <v>2372</v>
      </c>
    </row>
    <row r="188" spans="1:105" ht="12" customHeight="1" x14ac:dyDescent="0.25">
      <c r="A188" s="108" t="s">
        <v>52</v>
      </c>
      <c r="B188" s="98">
        <v>835.24607129484355</v>
      </c>
      <c r="C188" s="98">
        <v>827.13850146694244</v>
      </c>
      <c r="D188" s="98">
        <v>845.17493612955843</v>
      </c>
      <c r="E188" s="98">
        <v>849.95075290591103</v>
      </c>
      <c r="F188" s="98">
        <v>875.03970151299234</v>
      </c>
      <c r="G188" s="98">
        <v>817.16733561358888</v>
      </c>
      <c r="H188" s="98">
        <v>870.39123031608915</v>
      </c>
      <c r="I188" s="98">
        <v>869.25715832522383</v>
      </c>
      <c r="J188" s="98">
        <v>934.14091936966963</v>
      </c>
      <c r="K188" s="98">
        <v>1002.6912942112009</v>
      </c>
      <c r="L188" s="98">
        <v>978.69259601826673</v>
      </c>
      <c r="M188" s="98">
        <v>978.78254086303264</v>
      </c>
      <c r="N188" s="98">
        <v>983.727341286463</v>
      </c>
      <c r="O188" s="98">
        <v>996.80276528955528</v>
      </c>
      <c r="P188" s="98">
        <v>1019.0172336083748</v>
      </c>
      <c r="Q188" s="98">
        <v>1042.3674272553631</v>
      </c>
      <c r="R188" s="98">
        <v>1057.8153208132542</v>
      </c>
      <c r="S188" s="98">
        <v>1059.9402910022759</v>
      </c>
      <c r="T188" s="98">
        <v>1045.0576278642011</v>
      </c>
      <c r="U188" s="98">
        <v>1076.3074264937213</v>
      </c>
      <c r="V188" s="98">
        <v>1099.347023622968</v>
      </c>
      <c r="W188" s="98">
        <v>1134.0174800946595</v>
      </c>
      <c r="X188" s="98">
        <v>1177.2524353573629</v>
      </c>
      <c r="Y188" s="98">
        <v>1211.4225174108039</v>
      </c>
      <c r="DA188" s="63" t="s">
        <v>2373</v>
      </c>
    </row>
    <row r="189" spans="1:105" ht="12" customHeight="1" x14ac:dyDescent="0.25">
      <c r="A189" s="121" t="s">
        <v>54</v>
      </c>
      <c r="B189" s="122">
        <v>662.05579851881191</v>
      </c>
      <c r="C189" s="122">
        <v>643.29310408900835</v>
      </c>
      <c r="D189" s="122">
        <v>723.54018133748104</v>
      </c>
      <c r="E189" s="122">
        <v>697.38509165305265</v>
      </c>
      <c r="F189" s="122">
        <v>747.39049102467982</v>
      </c>
      <c r="G189" s="122">
        <v>728.35275407198981</v>
      </c>
      <c r="H189" s="122">
        <v>749.52817881622605</v>
      </c>
      <c r="I189" s="122">
        <v>715.54605172561162</v>
      </c>
      <c r="J189" s="122">
        <v>715.81592372892965</v>
      </c>
      <c r="K189" s="122">
        <v>750.99391430866149</v>
      </c>
      <c r="L189" s="122">
        <v>718.64817598551645</v>
      </c>
      <c r="M189" s="122">
        <v>680.53141988095433</v>
      </c>
      <c r="N189" s="122">
        <v>662.76170428690614</v>
      </c>
      <c r="O189" s="122">
        <v>735.79255470902945</v>
      </c>
      <c r="P189" s="122">
        <v>749.30218498133888</v>
      </c>
      <c r="Q189" s="122">
        <v>742.38445055781835</v>
      </c>
      <c r="R189" s="122">
        <v>772.40094310400809</v>
      </c>
      <c r="S189" s="122">
        <v>766.32210259772808</v>
      </c>
      <c r="T189" s="122">
        <v>787.74252809929146</v>
      </c>
      <c r="U189" s="122">
        <v>812.88508546167782</v>
      </c>
      <c r="V189" s="122">
        <v>923.93153861513042</v>
      </c>
      <c r="W189" s="122">
        <v>887.27554927795086</v>
      </c>
      <c r="X189" s="122">
        <v>889.36573933063403</v>
      </c>
      <c r="Y189" s="122">
        <v>742.4466429569726</v>
      </c>
      <c r="DA189" s="130" t="s">
        <v>2374</v>
      </c>
    </row>
    <row r="190" spans="1:105" ht="12" customHeight="1" x14ac:dyDescent="0.25">
      <c r="A190" s="97" t="s">
        <v>50</v>
      </c>
      <c r="B190" s="98">
        <v>834.66276769853039</v>
      </c>
      <c r="C190" s="98">
        <v>838.11534269974209</v>
      </c>
      <c r="D190" s="98">
        <v>888.32255143468967</v>
      </c>
      <c r="E190" s="98">
        <v>855.48090777718903</v>
      </c>
      <c r="F190" s="98">
        <v>975.71835826816584</v>
      </c>
      <c r="G190" s="98">
        <v>903.58097215790212</v>
      </c>
      <c r="H190" s="98">
        <v>904.31905600868265</v>
      </c>
      <c r="I190" s="98">
        <v>938.68028773322271</v>
      </c>
      <c r="J190" s="98">
        <v>947.85443342900726</v>
      </c>
      <c r="K190" s="98">
        <v>836.21300372301437</v>
      </c>
      <c r="L190" s="98">
        <v>1038.437481118136</v>
      </c>
      <c r="M190" s="98">
        <v>971.3361718417234</v>
      </c>
      <c r="N190" s="98">
        <v>304.65398560761338</v>
      </c>
      <c r="O190" s="98">
        <v>1105.4591986340929</v>
      </c>
      <c r="P190" s="98">
        <v>1073.1954238472229</v>
      </c>
      <c r="Q190" s="98">
        <v>938.71510739235919</v>
      </c>
      <c r="R190" s="98">
        <v>879.78185815577899</v>
      </c>
      <c r="S190" s="98">
        <v>870.80884112999479</v>
      </c>
      <c r="T190" s="98">
        <v>1040.6397460737321</v>
      </c>
      <c r="U190" s="98">
        <v>1069.3340805748189</v>
      </c>
      <c r="V190" s="98">
        <v>1219.6855350907276</v>
      </c>
      <c r="W190" s="98">
        <v>1169.7058663744933</v>
      </c>
      <c r="X190" s="98">
        <v>1091.997879436155</v>
      </c>
      <c r="Y190" s="98">
        <v>971.97657743247748</v>
      </c>
      <c r="DA190" s="63" t="s">
        <v>2375</v>
      </c>
    </row>
    <row r="191" spans="1:105" ht="12" customHeight="1" x14ac:dyDescent="0.25">
      <c r="A191" s="109" t="s">
        <v>120</v>
      </c>
      <c r="B191" s="33">
        <v>654.3081054537322</v>
      </c>
      <c r="C191" s="33">
        <v>634.94295174611671</v>
      </c>
      <c r="D191" s="33">
        <v>717.21453254510072</v>
      </c>
      <c r="E191" s="33">
        <v>691.74915145865384</v>
      </c>
      <c r="F191" s="33">
        <v>739.586832250469</v>
      </c>
      <c r="G191" s="33">
        <v>722.31453330602699</v>
      </c>
      <c r="H191" s="33">
        <v>743.99253384385065</v>
      </c>
      <c r="I191" s="33">
        <v>707.10399814134882</v>
      </c>
      <c r="J191" s="33">
        <v>706.59240775461581</v>
      </c>
      <c r="K191" s="33">
        <v>747.50007157549624</v>
      </c>
      <c r="L191" s="33">
        <v>705.1278547429074</v>
      </c>
      <c r="M191" s="33">
        <v>667.49602584812737</v>
      </c>
      <c r="N191" s="33">
        <v>680.62724317794925</v>
      </c>
      <c r="O191" s="33">
        <v>710.72661166314344</v>
      </c>
      <c r="P191" s="33">
        <v>722.76237272851654</v>
      </c>
      <c r="Q191" s="33">
        <v>723.34475354071162</v>
      </c>
      <c r="R191" s="33">
        <v>760.77945762428806</v>
      </c>
      <c r="S191" s="33">
        <v>752.52460306157855</v>
      </c>
      <c r="T191" s="33">
        <v>741.71050028066213</v>
      </c>
      <c r="U191" s="33">
        <v>754.51563104888339</v>
      </c>
      <c r="V191" s="33">
        <v>847.74002147123463</v>
      </c>
      <c r="W191" s="33">
        <v>810.43940275798423</v>
      </c>
      <c r="X191" s="33">
        <v>832.16518245860641</v>
      </c>
      <c r="Y191" s="33">
        <v>675.5420858827456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6191.6739338429361</v>
      </c>
      <c r="C193" s="117">
        <f t="shared" si="94"/>
        <v>6269.9879170485265</v>
      </c>
      <c r="D193" s="117">
        <f t="shared" si="94"/>
        <v>5878.8354129142153</v>
      </c>
      <c r="E193" s="117">
        <f t="shared" si="94"/>
        <v>7991.7218813592954</v>
      </c>
      <c r="F193" s="117">
        <f t="shared" si="94"/>
        <v>7138.3536755303985</v>
      </c>
      <c r="G193" s="117">
        <f t="shared" si="94"/>
        <v>7545.687943782842</v>
      </c>
      <c r="H193" s="117">
        <f t="shared" si="94"/>
        <v>8495.7718383505435</v>
      </c>
      <c r="I193" s="117">
        <f t="shared" si="94"/>
        <v>7040.1722545959683</v>
      </c>
      <c r="J193" s="117">
        <f t="shared" si="94"/>
        <v>7348.4940551041782</v>
      </c>
      <c r="K193" s="117">
        <f t="shared" si="94"/>
        <v>7530.5170263994678</v>
      </c>
      <c r="L193" s="117">
        <f t="shared" si="94"/>
        <v>7393.6442237252568</v>
      </c>
      <c r="M193" s="117">
        <f t="shared" si="94"/>
        <v>8127.6572610212188</v>
      </c>
      <c r="N193" s="117">
        <f t="shared" si="94"/>
        <v>7671.0098720633714</v>
      </c>
      <c r="O193" s="117">
        <f t="shared" si="94"/>
        <v>6708.4002548199851</v>
      </c>
      <c r="P193" s="117">
        <f t="shared" si="94"/>
        <v>7389.493229405336</v>
      </c>
      <c r="Q193" s="117">
        <f t="shared" si="94"/>
        <v>7722.2865433547577</v>
      </c>
      <c r="R193" s="117">
        <f t="shared" ref="R193:V193" si="95">R194+R197+R199+R208</f>
        <v>7048.2892907530895</v>
      </c>
      <c r="S193" s="117">
        <f t="shared" si="95"/>
        <v>7292.2034215485191</v>
      </c>
      <c r="T193" s="117">
        <f t="shared" si="95"/>
        <v>7106.614110619319</v>
      </c>
      <c r="U193" s="117">
        <f t="shared" si="95"/>
        <v>7588.9702570879654</v>
      </c>
      <c r="V193" s="117">
        <f t="shared" si="95"/>
        <v>8041.2172027279275</v>
      </c>
      <c r="W193" s="117">
        <f t="shared" ref="W193:Y193" si="96">W194+W197+W199+W208</f>
        <v>8074.1241878230303</v>
      </c>
      <c r="X193" s="117">
        <f t="shared" si="96"/>
        <v>7553.9486927988264</v>
      </c>
      <c r="Y193" s="117">
        <f t="shared" si="96"/>
        <v>7560.4552696526216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4315.1258247382266</v>
      </c>
      <c r="C194" s="122">
        <f t="shared" si="97"/>
        <v>4296.2507369016894</v>
      </c>
      <c r="D194" s="122">
        <f t="shared" si="97"/>
        <v>3940.5917996114144</v>
      </c>
      <c r="E194" s="122">
        <f t="shared" si="97"/>
        <v>5825.2396639032204</v>
      </c>
      <c r="F194" s="122">
        <f t="shared" si="97"/>
        <v>5053.4732720253551</v>
      </c>
      <c r="G194" s="122">
        <f t="shared" si="97"/>
        <v>5398.4797783664189</v>
      </c>
      <c r="H194" s="122">
        <f t="shared" si="97"/>
        <v>6059.6661943831741</v>
      </c>
      <c r="I194" s="122">
        <f t="shared" si="97"/>
        <v>4335.3527842905496</v>
      </c>
      <c r="J194" s="122">
        <f t="shared" si="97"/>
        <v>4534.7734184469264</v>
      </c>
      <c r="K194" s="122">
        <f t="shared" si="97"/>
        <v>4925.2293907590338</v>
      </c>
      <c r="L194" s="122">
        <f t="shared" si="97"/>
        <v>4588.6474096374404</v>
      </c>
      <c r="M194" s="122">
        <f t="shared" si="97"/>
        <v>5467.3356083716153</v>
      </c>
      <c r="N194" s="122">
        <f t="shared" si="97"/>
        <v>4544.4709256867336</v>
      </c>
      <c r="O194" s="122">
        <f t="shared" si="97"/>
        <v>4021.7336542377725</v>
      </c>
      <c r="P194" s="122">
        <f t="shared" si="97"/>
        <v>4822.3596598541308</v>
      </c>
      <c r="Q194" s="122">
        <f t="shared" si="97"/>
        <v>4912.7649497967614</v>
      </c>
      <c r="R194" s="122">
        <f t="shared" ref="R194:V194" si="98">SUM(R195:R196)</f>
        <v>3872.0114110549066</v>
      </c>
      <c r="S194" s="122">
        <f t="shared" si="98"/>
        <v>3865.4334464139565</v>
      </c>
      <c r="T194" s="122">
        <f t="shared" si="98"/>
        <v>4096.291711528369</v>
      </c>
      <c r="U194" s="122">
        <f t="shared" si="98"/>
        <v>3966.0013720603674</v>
      </c>
      <c r="V194" s="122">
        <f t="shared" si="98"/>
        <v>4414.3526631043624</v>
      </c>
      <c r="W194" s="122">
        <f t="shared" ref="W194:Y194" si="99">SUM(W195:W196)</f>
        <v>4425.213169656613</v>
      </c>
      <c r="X194" s="122">
        <f t="shared" si="99"/>
        <v>3945.3617799253457</v>
      </c>
      <c r="Y194" s="122">
        <f t="shared" si="99"/>
        <v>3867.4814532706282</v>
      </c>
      <c r="DA194" s="130" t="s">
        <v>2528</v>
      </c>
    </row>
    <row r="195" spans="1:105" ht="12" customHeight="1" x14ac:dyDescent="0.25">
      <c r="A195" s="97" t="s">
        <v>198</v>
      </c>
      <c r="B195" s="98">
        <v>4294.3334294995366</v>
      </c>
      <c r="C195" s="98">
        <v>4276.4017113104592</v>
      </c>
      <c r="D195" s="98">
        <v>3921.8475105592265</v>
      </c>
      <c r="E195" s="98">
        <v>5799.1203556025248</v>
      </c>
      <c r="F195" s="98">
        <v>5029.3473291381761</v>
      </c>
      <c r="G195" s="98">
        <v>5373.0705522694579</v>
      </c>
      <c r="H195" s="98">
        <v>6031.8695248320228</v>
      </c>
      <c r="I195" s="98">
        <v>4316.703947056445</v>
      </c>
      <c r="J195" s="98">
        <v>4515.2177919185478</v>
      </c>
      <c r="K195" s="98">
        <v>4902.9689454881427</v>
      </c>
      <c r="L195" s="98">
        <v>4569.0634569445911</v>
      </c>
      <c r="M195" s="98">
        <v>5444.0694705102442</v>
      </c>
      <c r="N195" s="98">
        <v>4527.2639491256932</v>
      </c>
      <c r="O195" s="98">
        <v>4005.030705380977</v>
      </c>
      <c r="P195" s="98">
        <v>4801.7553245147274</v>
      </c>
      <c r="Q195" s="98">
        <v>4892.9363479926942</v>
      </c>
      <c r="R195" s="98">
        <v>3856.4765936139729</v>
      </c>
      <c r="S195" s="98">
        <v>3850.0020905821411</v>
      </c>
      <c r="T195" s="98">
        <v>4080.0037922360252</v>
      </c>
      <c r="U195" s="98">
        <v>3950.2785959586172</v>
      </c>
      <c r="V195" s="98">
        <v>4396.8872585323825</v>
      </c>
      <c r="W195" s="98">
        <v>4407.7221505865846</v>
      </c>
      <c r="X195" s="98">
        <v>3929.7676145337318</v>
      </c>
      <c r="Y195" s="98">
        <v>3852.179493385675</v>
      </c>
      <c r="DA195" s="63" t="s">
        <v>2529</v>
      </c>
    </row>
    <row r="196" spans="1:105" ht="12" customHeight="1" x14ac:dyDescent="0.25">
      <c r="A196" s="97" t="s">
        <v>53</v>
      </c>
      <c r="B196" s="98">
        <v>20.792395238689803</v>
      </c>
      <c r="C196" s="98">
        <v>19.849025591229946</v>
      </c>
      <c r="D196" s="98">
        <v>18.744289052187916</v>
      </c>
      <c r="E196" s="98">
        <v>26.119308300695348</v>
      </c>
      <c r="F196" s="98">
        <v>24.125942887178908</v>
      </c>
      <c r="G196" s="98">
        <v>25.409226096960577</v>
      </c>
      <c r="H196" s="98">
        <v>27.796669551151567</v>
      </c>
      <c r="I196" s="98">
        <v>18.648837234104867</v>
      </c>
      <c r="J196" s="98">
        <v>19.555626528378674</v>
      </c>
      <c r="K196" s="98">
        <v>22.260445270890784</v>
      </c>
      <c r="L196" s="98">
        <v>19.583952692849419</v>
      </c>
      <c r="M196" s="98">
        <v>23.26613786137149</v>
      </c>
      <c r="N196" s="98">
        <v>17.206976561040651</v>
      </c>
      <c r="O196" s="98">
        <v>16.702948856795672</v>
      </c>
      <c r="P196" s="98">
        <v>20.604335339403711</v>
      </c>
      <c r="Q196" s="98">
        <v>19.82860180406713</v>
      </c>
      <c r="R196" s="98">
        <v>15.534817440933503</v>
      </c>
      <c r="S196" s="98">
        <v>15.431355831815154</v>
      </c>
      <c r="T196" s="98">
        <v>16.287919292344149</v>
      </c>
      <c r="U196" s="98">
        <v>15.722776101750222</v>
      </c>
      <c r="V196" s="98">
        <v>17.465404571979608</v>
      </c>
      <c r="W196" s="98">
        <v>17.49101907002813</v>
      </c>
      <c r="X196" s="98">
        <v>15.594165391613945</v>
      </c>
      <c r="Y196" s="98">
        <v>15.301959884953151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344.36681804390122</v>
      </c>
      <c r="C197" s="122">
        <f t="shared" si="100"/>
        <v>467.77798222221173</v>
      </c>
      <c r="D197" s="122">
        <f t="shared" si="100"/>
        <v>384.48765208368508</v>
      </c>
      <c r="E197" s="122">
        <f t="shared" si="100"/>
        <v>562.15187870134969</v>
      </c>
      <c r="F197" s="122">
        <f t="shared" si="100"/>
        <v>441.63009247881951</v>
      </c>
      <c r="G197" s="122">
        <f t="shared" si="100"/>
        <v>545.94511079312315</v>
      </c>
      <c r="H197" s="122">
        <f t="shared" si="100"/>
        <v>750.45526128376787</v>
      </c>
      <c r="I197" s="122">
        <f t="shared" si="100"/>
        <v>1102.7072177243406</v>
      </c>
      <c r="J197" s="122">
        <f t="shared" si="100"/>
        <v>1122.811086618902</v>
      </c>
      <c r="K197" s="122">
        <f t="shared" si="100"/>
        <v>759.54207843747758</v>
      </c>
      <c r="L197" s="122">
        <f t="shared" si="100"/>
        <v>1018.8374227824957</v>
      </c>
      <c r="M197" s="122">
        <f t="shared" si="100"/>
        <v>945.11744519863657</v>
      </c>
      <c r="N197" s="122">
        <f t="shared" si="100"/>
        <v>1482.5946168727141</v>
      </c>
      <c r="O197" s="122">
        <f t="shared" si="100"/>
        <v>896.38388542489736</v>
      </c>
      <c r="P197" s="122">
        <f t="shared" si="100"/>
        <v>721.47264949165594</v>
      </c>
      <c r="Q197" s="122">
        <f t="shared" si="100"/>
        <v>985.87110306331306</v>
      </c>
      <c r="R197" s="122">
        <f t="shared" si="100"/>
        <v>1309.4847283317829</v>
      </c>
      <c r="S197" s="122">
        <f t="shared" si="100"/>
        <v>1526.7780621753489</v>
      </c>
      <c r="T197" s="122">
        <f t="shared" si="100"/>
        <v>1125.940613228978</v>
      </c>
      <c r="U197" s="122">
        <f t="shared" si="100"/>
        <v>1720.039756245013</v>
      </c>
      <c r="V197" s="122">
        <f t="shared" si="100"/>
        <v>1601.8874694419401</v>
      </c>
      <c r="W197" s="122">
        <f t="shared" si="100"/>
        <v>1568.5941866211699</v>
      </c>
      <c r="X197" s="122">
        <f t="shared" si="100"/>
        <v>1468.3779153357857</v>
      </c>
      <c r="Y197" s="122">
        <f t="shared" si="100"/>
        <v>1674.4205384997224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344.36681804390122</v>
      </c>
      <c r="C198" s="98">
        <f>RES_hhdet_tesh!C129</f>
        <v>467.77798222221173</v>
      </c>
      <c r="D198" s="98">
        <f>RES_hhdet_tesh!D129</f>
        <v>384.48765208368508</v>
      </c>
      <c r="E198" s="98">
        <f>RES_hhdet_tesh!E129</f>
        <v>562.15187870134969</v>
      </c>
      <c r="F198" s="98">
        <f>RES_hhdet_tesh!F129</f>
        <v>441.63009247881951</v>
      </c>
      <c r="G198" s="98">
        <f>RES_hhdet_tesh!G129</f>
        <v>545.94511079312315</v>
      </c>
      <c r="H198" s="98">
        <f>RES_hhdet_tesh!H129</f>
        <v>750.45526128376787</v>
      </c>
      <c r="I198" s="98">
        <f>RES_hhdet_tesh!I129</f>
        <v>1102.7072177243406</v>
      </c>
      <c r="J198" s="98">
        <f>RES_hhdet_tesh!J129</f>
        <v>1122.811086618902</v>
      </c>
      <c r="K198" s="98">
        <f>RES_hhdet_tesh!K129</f>
        <v>759.54207843747758</v>
      </c>
      <c r="L198" s="98">
        <f>RES_hhdet_tesh!L129</f>
        <v>1018.8374227824957</v>
      </c>
      <c r="M198" s="98">
        <f>RES_hhdet_tesh!M129</f>
        <v>945.11744519863657</v>
      </c>
      <c r="N198" s="98">
        <f>RES_hhdet_tesh!N129</f>
        <v>1482.5946168727141</v>
      </c>
      <c r="O198" s="98">
        <f>RES_hhdet_tesh!O129</f>
        <v>896.38388542489736</v>
      </c>
      <c r="P198" s="98">
        <f>RES_hhdet_tesh!P129</f>
        <v>721.47264949165594</v>
      </c>
      <c r="Q198" s="98">
        <f>RES_hhdet_tesh!Q129</f>
        <v>985.87110306331306</v>
      </c>
      <c r="R198" s="98">
        <f>RES_hhdet_tesh!R129</f>
        <v>1309.4847283317829</v>
      </c>
      <c r="S198" s="98">
        <f>RES_hhdet_tesh!S129</f>
        <v>1526.7780621753489</v>
      </c>
      <c r="T198" s="98">
        <f>RES_hhdet_tesh!T129</f>
        <v>1125.940613228978</v>
      </c>
      <c r="U198" s="98">
        <f>RES_hhdet_tesh!U129</f>
        <v>1720.039756245013</v>
      </c>
      <c r="V198" s="98">
        <f>RES_hhdet_tesh!V129</f>
        <v>1601.8874694419401</v>
      </c>
      <c r="W198" s="98">
        <f>RES_hhdet_tesh!W129</f>
        <v>1568.5941866211699</v>
      </c>
      <c r="X198" s="98">
        <f>RES_hhdet_tesh!X129</f>
        <v>1468.3779153357857</v>
      </c>
      <c r="Y198" s="98">
        <f>RES_hhdet_tesh!Y129</f>
        <v>1674.4205384997224</v>
      </c>
      <c r="DA198" s="63" t="s">
        <v>2532</v>
      </c>
    </row>
    <row r="199" spans="1:105" ht="12" customHeight="1" x14ac:dyDescent="0.25">
      <c r="A199" s="121" t="s">
        <v>55</v>
      </c>
      <c r="B199" s="122">
        <v>1049.637637434794</v>
      </c>
      <c r="C199" s="122">
        <v>1035.7125767644268</v>
      </c>
      <c r="D199" s="122">
        <v>1021.8767635843875</v>
      </c>
      <c r="E199" s="122">
        <v>1089.0840252784799</v>
      </c>
      <c r="F199" s="122">
        <v>1089.2137555534212</v>
      </c>
      <c r="G199" s="122">
        <v>1059.3201609306088</v>
      </c>
      <c r="H199" s="122">
        <v>1126.1735191101036</v>
      </c>
      <c r="I199" s="122">
        <v>1067.6833495700766</v>
      </c>
      <c r="J199" s="122">
        <v>1155.9300230317492</v>
      </c>
      <c r="K199" s="122">
        <v>1282.4364495061614</v>
      </c>
      <c r="L199" s="122">
        <v>1247.578574063486</v>
      </c>
      <c r="M199" s="122">
        <v>1204.0895731072831</v>
      </c>
      <c r="N199" s="122">
        <v>1140.0379906457799</v>
      </c>
      <c r="O199" s="122">
        <v>1238.3668924709575</v>
      </c>
      <c r="P199" s="122">
        <v>1283.5336125839681</v>
      </c>
      <c r="Q199" s="122">
        <v>1264.3958903435503</v>
      </c>
      <c r="R199" s="122">
        <v>1280.5367680838438</v>
      </c>
      <c r="S199" s="122">
        <v>1315.7885667796766</v>
      </c>
      <c r="T199" s="122">
        <v>1286.7565817991035</v>
      </c>
      <c r="U199" s="122">
        <v>1284.7679619566275</v>
      </c>
      <c r="V199" s="122">
        <v>1318.7766256304492</v>
      </c>
      <c r="W199" s="122">
        <v>1397.3922614415476</v>
      </c>
      <c r="X199" s="122">
        <v>1447.7041176159037</v>
      </c>
      <c r="Y199" s="122">
        <v>1437.0850335034827</v>
      </c>
      <c r="DA199" s="130" t="s">
        <v>2533</v>
      </c>
    </row>
    <row r="200" spans="1:105" ht="12" customHeight="1" x14ac:dyDescent="0.25">
      <c r="A200" s="97" t="s">
        <v>128</v>
      </c>
      <c r="B200" s="98">
        <v>1061.5856388337347</v>
      </c>
      <c r="C200" s="98">
        <v>1045.4890217390978</v>
      </c>
      <c r="D200" s="98">
        <v>905.93679109074264</v>
      </c>
      <c r="E200" s="98">
        <v>1180.3805579088644</v>
      </c>
      <c r="F200" s="98">
        <v>1070.9256335220284</v>
      </c>
      <c r="G200" s="98">
        <v>1064.141511796488</v>
      </c>
      <c r="H200" s="98">
        <v>1222.8586460341571</v>
      </c>
      <c r="I200" s="98">
        <v>974.42839298840886</v>
      </c>
      <c r="J200" s="98">
        <v>1104.2290652317781</v>
      </c>
      <c r="K200" s="98">
        <v>1348.4241256120042</v>
      </c>
      <c r="L200" s="98">
        <v>1291.5094436670231</v>
      </c>
      <c r="M200" s="98">
        <v>1138.5483988688479</v>
      </c>
      <c r="N200" s="98">
        <v>1025.9694564774577</v>
      </c>
      <c r="O200" s="98">
        <v>1273.2671616112773</v>
      </c>
      <c r="P200" s="98">
        <v>1355.3855476862609</v>
      </c>
      <c r="Q200" s="98">
        <v>1272.8781365804689</v>
      </c>
      <c r="R200" s="98">
        <v>1229.652802433829</v>
      </c>
      <c r="S200" s="98">
        <v>1315.5096215083247</v>
      </c>
      <c r="T200" s="98">
        <v>1305.1423491522507</v>
      </c>
      <c r="U200" s="98">
        <v>1283.0261045605498</v>
      </c>
      <c r="V200" s="98">
        <v>1337.5441651530648</v>
      </c>
      <c r="W200" s="98">
        <v>1397.510843028718</v>
      </c>
      <c r="X200" s="98">
        <v>1444.8753105515175</v>
      </c>
      <c r="Y200" s="98">
        <v>1438.6987697106738</v>
      </c>
      <c r="DA200" s="63" t="s">
        <v>2534</v>
      </c>
    </row>
    <row r="201" spans="1:105" ht="12" customHeight="1" x14ac:dyDescent="0.25">
      <c r="A201" s="97" t="s">
        <v>127</v>
      </c>
      <c r="B201" s="98">
        <v>1061.5856388337345</v>
      </c>
      <c r="C201" s="98">
        <v>1045.4944520753304</v>
      </c>
      <c r="D201" s="98">
        <v>905.91517607230435</v>
      </c>
      <c r="E201" s="98">
        <v>1180.3865325989218</v>
      </c>
      <c r="F201" s="98">
        <v>1070.9323996852859</v>
      </c>
      <c r="G201" s="98">
        <v>1064.1544812716168</v>
      </c>
      <c r="H201" s="98">
        <v>1222.8596661441952</v>
      </c>
      <c r="I201" s="98">
        <v>974.4317831118509</v>
      </c>
      <c r="J201" s="98">
        <v>1104.2033914470167</v>
      </c>
      <c r="K201" s="98">
        <v>1348.3630721892564</v>
      </c>
      <c r="L201" s="98">
        <v>1291.4711772511196</v>
      </c>
      <c r="M201" s="98">
        <v>1138.5662657306964</v>
      </c>
      <c r="N201" s="98">
        <v>1026.0077405049783</v>
      </c>
      <c r="O201" s="98">
        <v>1273.2810341859326</v>
      </c>
      <c r="P201" s="98">
        <v>1355.3749733003581</v>
      </c>
      <c r="Q201" s="98">
        <v>1272.9289340802691</v>
      </c>
      <c r="R201" s="98">
        <v>1229.7690815642989</v>
      </c>
      <c r="S201" s="98">
        <v>1315.5072069716257</v>
      </c>
      <c r="T201" s="98">
        <v>1304.9445014411422</v>
      </c>
      <c r="U201" s="98">
        <v>1282.8623351509923</v>
      </c>
      <c r="V201" s="98">
        <v>1337.4018147681379</v>
      </c>
      <c r="W201" s="98">
        <v>1397.3040375516148</v>
      </c>
      <c r="X201" s="98">
        <v>1444.7179450151384</v>
      </c>
      <c r="Y201" s="98">
        <v>1438.6985139320404</v>
      </c>
      <c r="DA201" s="63" t="s">
        <v>2535</v>
      </c>
    </row>
    <row r="202" spans="1:105" ht="12" customHeight="1" x14ac:dyDescent="0.25">
      <c r="A202" s="100" t="s">
        <v>198</v>
      </c>
      <c r="B202" s="101">
        <v>214.08351646445377</v>
      </c>
      <c r="C202" s="101">
        <v>208.47869964205111</v>
      </c>
      <c r="D202" s="101">
        <v>181.250478287466</v>
      </c>
      <c r="E202" s="101">
        <v>237.93764201708296</v>
      </c>
      <c r="F202" s="101">
        <v>217.46749643522097</v>
      </c>
      <c r="G202" s="101">
        <v>242.50375925697267</v>
      </c>
      <c r="H202" s="101">
        <v>255.73293796608351</v>
      </c>
      <c r="I202" s="101">
        <v>199.33397164341841</v>
      </c>
      <c r="J202" s="101">
        <v>220.82355964286481</v>
      </c>
      <c r="K202" s="101">
        <v>280.60491579591746</v>
      </c>
      <c r="L202" s="101">
        <v>269.24072277318487</v>
      </c>
      <c r="M202" s="101">
        <v>226.88578062270204</v>
      </c>
      <c r="N202" s="101">
        <v>164.72073144839882</v>
      </c>
      <c r="O202" s="101">
        <v>236.4006106691472</v>
      </c>
      <c r="P202" s="101">
        <v>250.77745077555116</v>
      </c>
      <c r="Q202" s="101">
        <v>220.73060021619145</v>
      </c>
      <c r="R202" s="101">
        <v>237.35376813851758</v>
      </c>
      <c r="S202" s="101">
        <v>255.8012265420098</v>
      </c>
      <c r="T202" s="101">
        <v>234.35858407731942</v>
      </c>
      <c r="U202" s="101">
        <v>208.05267160575653</v>
      </c>
      <c r="V202" s="101">
        <v>207.19474612438441</v>
      </c>
      <c r="W202" s="101">
        <v>261.71926441859421</v>
      </c>
      <c r="X202" s="101">
        <v>275.76210848484686</v>
      </c>
      <c r="Y202" s="101">
        <v>230.51330420651453</v>
      </c>
      <c r="DA202" s="131" t="s">
        <v>2536</v>
      </c>
    </row>
    <row r="203" spans="1:105" ht="12" customHeight="1" x14ac:dyDescent="0.25">
      <c r="A203" s="103" t="s">
        <v>52</v>
      </c>
      <c r="B203" s="104">
        <v>847.50212236928098</v>
      </c>
      <c r="C203" s="104">
        <v>837.01575243327932</v>
      </c>
      <c r="D203" s="104">
        <v>724.66469778483838</v>
      </c>
      <c r="E203" s="104">
        <v>942.44889058183912</v>
      </c>
      <c r="F203" s="104">
        <v>853.46490325006494</v>
      </c>
      <c r="G203" s="104">
        <v>821.65072201464397</v>
      </c>
      <c r="H203" s="104">
        <v>967.12672817811188</v>
      </c>
      <c r="I203" s="104">
        <v>775.0978114684325</v>
      </c>
      <c r="J203" s="104">
        <v>883.37983180415188</v>
      </c>
      <c r="K203" s="104">
        <v>1067.758156393339</v>
      </c>
      <c r="L203" s="104">
        <v>1022.2304544779346</v>
      </c>
      <c r="M203" s="104">
        <v>911.68048510799417</v>
      </c>
      <c r="N203" s="104">
        <v>861.28700905657956</v>
      </c>
      <c r="O203" s="104">
        <v>1036.8804235167854</v>
      </c>
      <c r="P203" s="104">
        <v>1104.5975225248067</v>
      </c>
      <c r="Q203" s="104">
        <v>1052.1983338640775</v>
      </c>
      <c r="R203" s="104">
        <v>992.41531342578128</v>
      </c>
      <c r="S203" s="104">
        <v>1059.7059804296159</v>
      </c>
      <c r="T203" s="104">
        <v>1070.5859173638225</v>
      </c>
      <c r="U203" s="104">
        <v>1074.8096635452357</v>
      </c>
      <c r="V203" s="104">
        <v>1130.2070686437535</v>
      </c>
      <c r="W203" s="104">
        <v>1135.5847731330205</v>
      </c>
      <c r="X203" s="104">
        <v>1168.9558365302914</v>
      </c>
      <c r="Y203" s="104">
        <v>1208.1852097255257</v>
      </c>
      <c r="DA203" s="132" t="s">
        <v>2537</v>
      </c>
    </row>
    <row r="204" spans="1:105" ht="12" customHeight="1" x14ac:dyDescent="0.25">
      <c r="A204" s="106" t="s">
        <v>122</v>
      </c>
      <c r="B204" s="101">
        <v>1045.2627797797036</v>
      </c>
      <c r="C204" s="101">
        <v>1032.2146505600761</v>
      </c>
      <c r="D204" s="101">
        <v>1061.6088835517612</v>
      </c>
      <c r="E204" s="101">
        <v>1058.1331602827031</v>
      </c>
      <c r="F204" s="101">
        <v>1095.5227331100091</v>
      </c>
      <c r="G204" s="101">
        <v>1057.8451662765979</v>
      </c>
      <c r="H204" s="101">
        <v>1094.2295196753771</v>
      </c>
      <c r="I204" s="101">
        <v>1095.5971020593688</v>
      </c>
      <c r="J204" s="101">
        <v>1171.3464654893151</v>
      </c>
      <c r="K204" s="101">
        <v>1260.3713144291776</v>
      </c>
      <c r="L204" s="101">
        <v>1232.7701611696534</v>
      </c>
      <c r="M204" s="101">
        <v>1226.762710388293</v>
      </c>
      <c r="N204" s="101">
        <v>1184.4822165456951</v>
      </c>
      <c r="O204" s="101">
        <v>1223.6047808275318</v>
      </c>
      <c r="P204" s="101">
        <v>1244.7825634764788</v>
      </c>
      <c r="Q204" s="101">
        <v>1257.4167361231912</v>
      </c>
      <c r="R204" s="101">
        <v>1308.9059467033012</v>
      </c>
      <c r="S204" s="101">
        <v>1313.2210610768002</v>
      </c>
      <c r="T204" s="101">
        <v>1269.0270033169534</v>
      </c>
      <c r="U204" s="101">
        <v>1285.3901751154672</v>
      </c>
      <c r="V204" s="101">
        <v>1300.6036183557167</v>
      </c>
      <c r="W204" s="101">
        <v>1398.553835181692</v>
      </c>
      <c r="X204" s="101">
        <v>1451.1274103211601</v>
      </c>
      <c r="Y204" s="101">
        <v>1424.437400615866</v>
      </c>
      <c r="DA204" s="131" t="s">
        <v>2538</v>
      </c>
    </row>
    <row r="205" spans="1:105" ht="12" customHeight="1" x14ac:dyDescent="0.25">
      <c r="A205" s="107" t="s">
        <v>121</v>
      </c>
      <c r="B205" s="104">
        <v>1045.2627797797034</v>
      </c>
      <c r="C205" s="104">
        <v>1032.463428451545</v>
      </c>
      <c r="D205" s="104">
        <v>1061.4563013107945</v>
      </c>
      <c r="E205" s="104">
        <v>1058.1322202605731</v>
      </c>
      <c r="F205" s="104">
        <v>1095.1789404734616</v>
      </c>
      <c r="G205" s="104">
        <v>1057.6511125727745</v>
      </c>
      <c r="H205" s="104">
        <v>1094.2444726169583</v>
      </c>
      <c r="I205" s="104">
        <v>1096.049935999705</v>
      </c>
      <c r="J205" s="104">
        <v>1172.3771519872523</v>
      </c>
      <c r="K205" s="104">
        <v>1261.1540548090795</v>
      </c>
      <c r="L205" s="104">
        <v>1233.2163981637325</v>
      </c>
      <c r="M205" s="104">
        <v>1226.3704771787886</v>
      </c>
      <c r="N205" s="104">
        <v>1182.929831549593</v>
      </c>
      <c r="O205" s="104">
        <v>1221.4390138534861</v>
      </c>
      <c r="P205" s="104">
        <v>1243.5886368921197</v>
      </c>
      <c r="Q205" s="104">
        <v>1260.1707270660481</v>
      </c>
      <c r="R205" s="104">
        <v>1312.8783794983656</v>
      </c>
      <c r="S205" s="104">
        <v>1316.9972974036582</v>
      </c>
      <c r="T205" s="104">
        <v>1273.7338057541083</v>
      </c>
      <c r="U205" s="104">
        <v>1286.5567121237768</v>
      </c>
      <c r="V205" s="104">
        <v>1299.1289226843874</v>
      </c>
      <c r="W205" s="104">
        <v>1396.8632849009862</v>
      </c>
      <c r="X205" s="104">
        <v>1454.7464033666677</v>
      </c>
      <c r="Y205" s="104">
        <v>1435.7226200991454</v>
      </c>
      <c r="DA205" s="132" t="s">
        <v>2539</v>
      </c>
    </row>
    <row r="206" spans="1:105" ht="12" customHeight="1" x14ac:dyDescent="0.25">
      <c r="A206" s="108" t="s">
        <v>53</v>
      </c>
      <c r="B206" s="98">
        <v>210.01670848485975</v>
      </c>
      <c r="C206" s="98">
        <v>205.32492698460234</v>
      </c>
      <c r="D206" s="98">
        <v>216.28136518123614</v>
      </c>
      <c r="E206" s="98">
        <v>208.18146735466209</v>
      </c>
      <c r="F206" s="98">
        <v>220.13923896046913</v>
      </c>
      <c r="G206" s="98">
        <v>240.48377695918563</v>
      </c>
      <c r="H206" s="98">
        <v>223.85324230086917</v>
      </c>
      <c r="I206" s="98">
        <v>226.7927776744813</v>
      </c>
      <c r="J206" s="98">
        <v>238.23623261758274</v>
      </c>
      <c r="K206" s="98">
        <v>258.46276059787857</v>
      </c>
      <c r="L206" s="98">
        <v>254.52380214546588</v>
      </c>
      <c r="M206" s="98">
        <v>247.58793631575585</v>
      </c>
      <c r="N206" s="98">
        <v>199.20249026312987</v>
      </c>
      <c r="O206" s="98">
        <v>224.63624856393096</v>
      </c>
      <c r="P206" s="98">
        <v>224.57140328374496</v>
      </c>
      <c r="Q206" s="98">
        <v>217.80329981068516</v>
      </c>
      <c r="R206" s="98">
        <v>255.06305868511143</v>
      </c>
      <c r="S206" s="98">
        <v>257.05700640138224</v>
      </c>
      <c r="T206" s="98">
        <v>228.67617788990745</v>
      </c>
      <c r="U206" s="98">
        <v>210.24928563005562</v>
      </c>
      <c r="V206" s="98">
        <v>199.78189906141964</v>
      </c>
      <c r="W206" s="98">
        <v>262.84580480632695</v>
      </c>
      <c r="X206" s="98">
        <v>277.4939680093043</v>
      </c>
      <c r="Y206" s="98">
        <v>224.30010268834152</v>
      </c>
      <c r="DA206" s="63" t="s">
        <v>2540</v>
      </c>
    </row>
    <row r="207" spans="1:105" ht="12" customHeight="1" x14ac:dyDescent="0.25">
      <c r="A207" s="108" t="s">
        <v>52</v>
      </c>
      <c r="B207" s="98">
        <v>835.24607129484355</v>
      </c>
      <c r="C207" s="98">
        <v>827.13850146694244</v>
      </c>
      <c r="D207" s="98">
        <v>845.17493612955843</v>
      </c>
      <c r="E207" s="98">
        <v>849.95075290591103</v>
      </c>
      <c r="F207" s="98">
        <v>875.03970151299234</v>
      </c>
      <c r="G207" s="98">
        <v>817.16733561358888</v>
      </c>
      <c r="H207" s="98">
        <v>870.39123031608915</v>
      </c>
      <c r="I207" s="98">
        <v>869.25715832522383</v>
      </c>
      <c r="J207" s="98">
        <v>934.14091936966963</v>
      </c>
      <c r="K207" s="98">
        <v>1002.6912942112009</v>
      </c>
      <c r="L207" s="98">
        <v>978.69259601826673</v>
      </c>
      <c r="M207" s="98">
        <v>978.78254086303264</v>
      </c>
      <c r="N207" s="98">
        <v>983.727341286463</v>
      </c>
      <c r="O207" s="98">
        <v>996.80276528955528</v>
      </c>
      <c r="P207" s="98">
        <v>1019.0172336083748</v>
      </c>
      <c r="Q207" s="98">
        <v>1042.3674272553631</v>
      </c>
      <c r="R207" s="98">
        <v>1057.8153208132542</v>
      </c>
      <c r="S207" s="98">
        <v>1059.9402910022759</v>
      </c>
      <c r="T207" s="98">
        <v>1045.0576278642011</v>
      </c>
      <c r="U207" s="98">
        <v>1076.3074264937213</v>
      </c>
      <c r="V207" s="98">
        <v>1099.347023622968</v>
      </c>
      <c r="W207" s="98">
        <v>1134.0174800946595</v>
      </c>
      <c r="X207" s="98">
        <v>1177.2524353573629</v>
      </c>
      <c r="Y207" s="98">
        <v>1211.4225174108039</v>
      </c>
      <c r="DA207" s="63" t="s">
        <v>2541</v>
      </c>
    </row>
    <row r="208" spans="1:105" ht="12" customHeight="1" x14ac:dyDescent="0.25">
      <c r="A208" s="121" t="s">
        <v>54</v>
      </c>
      <c r="B208" s="122">
        <v>482.54365362601504</v>
      </c>
      <c r="C208" s="122">
        <v>470.24662116019823</v>
      </c>
      <c r="D208" s="122">
        <v>531.87919763472803</v>
      </c>
      <c r="E208" s="122">
        <v>515.24631347624609</v>
      </c>
      <c r="F208" s="122">
        <v>554.03655547280323</v>
      </c>
      <c r="G208" s="122">
        <v>541.94289369269154</v>
      </c>
      <c r="H208" s="122">
        <v>559.47686357349733</v>
      </c>
      <c r="I208" s="122">
        <v>534.42890301100147</v>
      </c>
      <c r="J208" s="122">
        <v>534.97952700660096</v>
      </c>
      <c r="K208" s="122">
        <v>563.30910769679622</v>
      </c>
      <c r="L208" s="122">
        <v>538.58081724183546</v>
      </c>
      <c r="M208" s="122">
        <v>511.11463434368414</v>
      </c>
      <c r="N208" s="122">
        <v>503.9063388581439</v>
      </c>
      <c r="O208" s="122">
        <v>551.91582268635807</v>
      </c>
      <c r="P208" s="122">
        <v>562.12730747558055</v>
      </c>
      <c r="Q208" s="122">
        <v>559.25460015113322</v>
      </c>
      <c r="R208" s="122">
        <v>586.25638328255582</v>
      </c>
      <c r="S208" s="122">
        <v>584.20334617953688</v>
      </c>
      <c r="T208" s="122">
        <v>597.62520406286887</v>
      </c>
      <c r="U208" s="122">
        <v>618.16116682595782</v>
      </c>
      <c r="V208" s="122">
        <v>706.20044455117568</v>
      </c>
      <c r="W208" s="122">
        <v>682.92457010369981</v>
      </c>
      <c r="X208" s="122">
        <v>692.50487992179114</v>
      </c>
      <c r="Y208" s="122">
        <v>581.46824437878774</v>
      </c>
      <c r="DA208" s="130" t="s">
        <v>2542</v>
      </c>
    </row>
    <row r="209" spans="1:105" ht="12" customHeight="1" x14ac:dyDescent="0.25">
      <c r="A209" s="97" t="s">
        <v>50</v>
      </c>
      <c r="B209" s="98">
        <v>482.9578465554423</v>
      </c>
      <c r="C209" s="98">
        <v>485.63440636636227</v>
      </c>
      <c r="D209" s="98">
        <v>515.56210707406592</v>
      </c>
      <c r="E209" s="98">
        <v>497.7856118268823</v>
      </c>
      <c r="F209" s="98">
        <v>569.09810643711126</v>
      </c>
      <c r="G209" s="98">
        <v>528.33083769042889</v>
      </c>
      <c r="H209" s="98">
        <v>530.02604832863324</v>
      </c>
      <c r="I209" s="98">
        <v>550.85850180229613</v>
      </c>
      <c r="J209" s="98">
        <v>556.55598043082864</v>
      </c>
      <c r="K209" s="98">
        <v>491.37866651481704</v>
      </c>
      <c r="L209" s="98">
        <v>610.71974143223679</v>
      </c>
      <c r="M209" s="98">
        <v>571.78413035876054</v>
      </c>
      <c r="N209" s="98">
        <v>179.50159320032503</v>
      </c>
      <c r="O209" s="98">
        <v>651.9357024750808</v>
      </c>
      <c r="P209" s="98">
        <v>633.23505946457715</v>
      </c>
      <c r="Q209" s="98">
        <v>554.38161699826946</v>
      </c>
      <c r="R209" s="98">
        <v>520.43071796802974</v>
      </c>
      <c r="S209" s="98">
        <v>517.12508390616131</v>
      </c>
      <c r="T209" s="98">
        <v>622.80843077857276</v>
      </c>
      <c r="U209" s="98">
        <v>644.14188169179238</v>
      </c>
      <c r="V209" s="98">
        <v>738.28112800158965</v>
      </c>
      <c r="W209" s="98">
        <v>710.58937224397312</v>
      </c>
      <c r="X209" s="98">
        <v>665.0715878077865</v>
      </c>
      <c r="Y209" s="98">
        <v>594.16487597259606</v>
      </c>
      <c r="DA209" s="63" t="s">
        <v>2543</v>
      </c>
    </row>
    <row r="210" spans="1:105" ht="12" customHeight="1" x14ac:dyDescent="0.25">
      <c r="A210" s="109" t="s">
        <v>120</v>
      </c>
      <c r="B210" s="33">
        <v>482.52506202625409</v>
      </c>
      <c r="C210" s="33">
        <v>469.58709506293434</v>
      </c>
      <c r="D210" s="33">
        <v>532.50557644053913</v>
      </c>
      <c r="E210" s="33">
        <v>515.8687680905465</v>
      </c>
      <c r="F210" s="33">
        <v>553.52179043008289</v>
      </c>
      <c r="G210" s="33">
        <v>542.41195398513833</v>
      </c>
      <c r="H210" s="33">
        <v>560.53008622007417</v>
      </c>
      <c r="I210" s="33">
        <v>533.80730609317436</v>
      </c>
      <c r="J210" s="33">
        <v>534.12186435791114</v>
      </c>
      <c r="K210" s="33">
        <v>566.25813767287457</v>
      </c>
      <c r="L210" s="33">
        <v>535.53086712312847</v>
      </c>
      <c r="M210" s="33">
        <v>508.39510936688379</v>
      </c>
      <c r="N210" s="33">
        <v>520.09047926529081</v>
      </c>
      <c r="O210" s="33">
        <v>545.13378635324307</v>
      </c>
      <c r="P210" s="33">
        <v>556.30073822048826</v>
      </c>
      <c r="Q210" s="33">
        <v>559.72717088611614</v>
      </c>
      <c r="R210" s="33">
        <v>593.38047989950894</v>
      </c>
      <c r="S210" s="33">
        <v>593.06104721991142</v>
      </c>
      <c r="T210" s="33">
        <v>593.04138537943311</v>
      </c>
      <c r="U210" s="33">
        <v>612.24778763215716</v>
      </c>
      <c r="V210" s="33">
        <v>697.93588693833624</v>
      </c>
      <c r="W210" s="33">
        <v>675.39826480989063</v>
      </c>
      <c r="X210" s="33">
        <v>700.24896032748052</v>
      </c>
      <c r="Y210" s="33">
        <v>577.76736538424848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8.1449408524303628</v>
      </c>
      <c r="C212" s="117">
        <f t="shared" si="101"/>
        <v>7.8246578925065879</v>
      </c>
      <c r="D212" s="117">
        <f t="shared" si="101"/>
        <v>7.4599730783081251</v>
      </c>
      <c r="E212" s="117">
        <f t="shared" si="101"/>
        <v>6.689222426665336</v>
      </c>
      <c r="F212" s="117">
        <f t="shared" si="101"/>
        <v>7.3248820132097476</v>
      </c>
      <c r="G212" s="117">
        <f t="shared" si="101"/>
        <v>6.8373926622050485</v>
      </c>
      <c r="H212" s="117">
        <f t="shared" si="101"/>
        <v>7.0927785337926421</v>
      </c>
      <c r="I212" s="117">
        <f t="shared" si="101"/>
        <v>7.7732667438836769</v>
      </c>
      <c r="J212" s="117">
        <f t="shared" si="101"/>
        <v>8.23153899938821</v>
      </c>
      <c r="K212" s="117">
        <f t="shared" si="101"/>
        <v>7.4810954424724541</v>
      </c>
      <c r="L212" s="117">
        <f t="shared" si="101"/>
        <v>9.5686654120424812</v>
      </c>
      <c r="M212" s="117">
        <f t="shared" si="101"/>
        <v>9.4663036089102217</v>
      </c>
      <c r="N212" s="117">
        <f t="shared" si="101"/>
        <v>3.2885003279442113</v>
      </c>
      <c r="O212" s="117">
        <f t="shared" si="101"/>
        <v>15.946142674999557</v>
      </c>
      <c r="P212" s="117">
        <f t="shared" si="101"/>
        <v>18.463050538925398</v>
      </c>
      <c r="Q212" s="117">
        <f t="shared" si="101"/>
        <v>18.851233760024623</v>
      </c>
      <c r="R212" s="117">
        <f t="shared" ref="R212:V212" si="102">R213+R216+R218+R227</f>
        <v>19.516987502467902</v>
      </c>
      <c r="S212" s="117">
        <f t="shared" si="102"/>
        <v>23.07428227224889</v>
      </c>
      <c r="T212" s="117">
        <f t="shared" si="102"/>
        <v>36.401893094964706</v>
      </c>
      <c r="U212" s="117">
        <f t="shared" si="102"/>
        <v>45.037132010279478</v>
      </c>
      <c r="V212" s="117">
        <f t="shared" si="102"/>
        <v>56.755379257667393</v>
      </c>
      <c r="W212" s="117">
        <f t="shared" ref="W212:Y212" si="103">W213+W216+W218+W227</f>
        <v>56.827352706173137</v>
      </c>
      <c r="X212" s="117">
        <f t="shared" si="103"/>
        <v>54.608482812552232</v>
      </c>
      <c r="Y212" s="117">
        <f t="shared" si="103"/>
        <v>49.832723693776494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8.1449408524303628</v>
      </c>
      <c r="C227" s="122">
        <v>7.8246578925065879</v>
      </c>
      <c r="D227" s="122">
        <v>7.4599730783081251</v>
      </c>
      <c r="E227" s="122">
        <v>6.689222426665336</v>
      </c>
      <c r="F227" s="122">
        <v>7.3248820132097476</v>
      </c>
      <c r="G227" s="122">
        <v>6.8373926622050485</v>
      </c>
      <c r="H227" s="122">
        <v>7.0927785337926421</v>
      </c>
      <c r="I227" s="122">
        <v>7.7732667438836769</v>
      </c>
      <c r="J227" s="122">
        <v>8.23153899938821</v>
      </c>
      <c r="K227" s="122">
        <v>7.4810954424724541</v>
      </c>
      <c r="L227" s="122">
        <v>9.5686654120424812</v>
      </c>
      <c r="M227" s="122">
        <v>9.4663036089102217</v>
      </c>
      <c r="N227" s="122">
        <v>3.2885003279442113</v>
      </c>
      <c r="O227" s="122">
        <v>15.946142674999557</v>
      </c>
      <c r="P227" s="122">
        <v>18.463050538925398</v>
      </c>
      <c r="Q227" s="122">
        <v>18.851233760024623</v>
      </c>
      <c r="R227" s="122">
        <v>19.516987502467902</v>
      </c>
      <c r="S227" s="122">
        <v>23.07428227224889</v>
      </c>
      <c r="T227" s="122">
        <v>36.401893094964706</v>
      </c>
      <c r="U227" s="122">
        <v>45.037132010279478</v>
      </c>
      <c r="V227" s="122">
        <v>56.755379257667393</v>
      </c>
      <c r="W227" s="122">
        <v>56.827352706173137</v>
      </c>
      <c r="X227" s="122">
        <v>54.608482812552232</v>
      </c>
      <c r="Y227" s="122">
        <v>49.832723693776494</v>
      </c>
      <c r="DA227" s="130" t="s">
        <v>2710</v>
      </c>
    </row>
    <row r="228" spans="1:105" ht="12" customHeight="1" x14ac:dyDescent="0.25">
      <c r="A228" s="97" t="s">
        <v>50</v>
      </c>
      <c r="B228" s="98">
        <v>189.60199431039817</v>
      </c>
      <c r="C228" s="98">
        <v>190.38628124767345</v>
      </c>
      <c r="D228" s="98">
        <v>201.79135078390414</v>
      </c>
      <c r="E228" s="98">
        <v>194.33104301066626</v>
      </c>
      <c r="F228" s="98">
        <v>221.64418226419662</v>
      </c>
      <c r="G228" s="98">
        <v>205.25745363538908</v>
      </c>
      <c r="H228" s="98">
        <v>205.42511676293239</v>
      </c>
      <c r="I228" s="98">
        <v>213.23061416147888</v>
      </c>
      <c r="J228" s="98">
        <v>215.31461309773331</v>
      </c>
      <c r="K228" s="98">
        <v>189.95414592571998</v>
      </c>
      <c r="L228" s="98">
        <v>235.8914582107958</v>
      </c>
      <c r="M228" s="98">
        <v>220.64872479556587</v>
      </c>
      <c r="N228" s="98">
        <v>69.205199370625479</v>
      </c>
      <c r="O228" s="98">
        <v>251.11611156172057</v>
      </c>
      <c r="P228" s="98">
        <v>243.78707248113517</v>
      </c>
      <c r="Q228" s="98">
        <v>213.23852379524834</v>
      </c>
      <c r="R228" s="98">
        <v>199.85124689866677</v>
      </c>
      <c r="S228" s="98">
        <v>197.81293635108963</v>
      </c>
      <c r="T228" s="98">
        <v>236.39172471810903</v>
      </c>
      <c r="U228" s="98">
        <v>242.9099297433759</v>
      </c>
      <c r="V228" s="98">
        <v>277.06376615120973</v>
      </c>
      <c r="W228" s="98">
        <v>265.71038460562994</v>
      </c>
      <c r="X228" s="98">
        <v>248.05823829271702</v>
      </c>
      <c r="Y228" s="98">
        <v>220.79419932956159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100.615429434897</v>
      </c>
      <c r="C231" s="118">
        <f t="shared" si="108"/>
        <v>99.996336922147435</v>
      </c>
      <c r="D231" s="118">
        <f t="shared" si="108"/>
        <v>93.445246018385589</v>
      </c>
      <c r="E231" s="118">
        <f t="shared" si="108"/>
        <v>125.60688556496092</v>
      </c>
      <c r="F231" s="118">
        <f t="shared" si="108"/>
        <v>111.5155121522298</v>
      </c>
      <c r="G231" s="118">
        <f t="shared" si="108"/>
        <v>116.2730675985048</v>
      </c>
      <c r="H231" s="118">
        <f t="shared" si="108"/>
        <v>128.26243745249164</v>
      </c>
      <c r="I231" s="118">
        <f t="shared" si="108"/>
        <v>99.494733305310547</v>
      </c>
      <c r="J231" s="118">
        <f t="shared" si="108"/>
        <v>102.98661045762017</v>
      </c>
      <c r="K231" s="118">
        <f t="shared" si="108"/>
        <v>108.76399655132325</v>
      </c>
      <c r="L231" s="118">
        <f t="shared" si="108"/>
        <v>102.60499786464177</v>
      </c>
      <c r="M231" s="118">
        <f t="shared" si="108"/>
        <v>113.85373937755084</v>
      </c>
      <c r="N231" s="118">
        <f t="shared" si="108"/>
        <v>99.199238864308342</v>
      </c>
      <c r="O231" s="118">
        <f t="shared" si="108"/>
        <v>89.920662635754809</v>
      </c>
      <c r="P231" s="118">
        <f t="shared" si="108"/>
        <v>101.18418771898641</v>
      </c>
      <c r="Q231" s="118">
        <f t="shared" si="108"/>
        <v>101.98525401872492</v>
      </c>
      <c r="R231" s="118">
        <f t="shared" ref="R231:V231" si="109">R232+R235+R237+R246</f>
        <v>87.128713145041914</v>
      </c>
      <c r="S231" s="118">
        <f t="shared" si="109"/>
        <v>86.993815669710173</v>
      </c>
      <c r="T231" s="118">
        <f t="shared" si="109"/>
        <v>87.731195012359194</v>
      </c>
      <c r="U231" s="118">
        <f t="shared" si="109"/>
        <v>86.67633036298264</v>
      </c>
      <c r="V231" s="118">
        <f t="shared" si="109"/>
        <v>93.322442197146444</v>
      </c>
      <c r="W231" s="118">
        <f t="shared" ref="W231:Y231" si="110">W232+W235+W237+W246</f>
        <v>93.145710533182864</v>
      </c>
      <c r="X231" s="118">
        <f t="shared" si="110"/>
        <v>85.975929215926485</v>
      </c>
      <c r="Y231" s="118">
        <f t="shared" si="110"/>
        <v>82.996628534096175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73.477090528804752</v>
      </c>
      <c r="C232" s="123">
        <f t="shared" si="111"/>
        <v>72.760923906332152</v>
      </c>
      <c r="D232" s="123">
        <f t="shared" si="111"/>
        <v>66.209533520930819</v>
      </c>
      <c r="E232" s="123">
        <f t="shared" si="111"/>
        <v>97.007627789303285</v>
      </c>
      <c r="F232" s="123">
        <f t="shared" si="111"/>
        <v>83.336916312632297</v>
      </c>
      <c r="G232" s="123">
        <f t="shared" si="111"/>
        <v>88.437999569782434</v>
      </c>
      <c r="H232" s="123">
        <f t="shared" si="111"/>
        <v>98.601218769666048</v>
      </c>
      <c r="I232" s="123">
        <f t="shared" si="111"/>
        <v>69.994638680918243</v>
      </c>
      <c r="J232" s="123">
        <f t="shared" si="111"/>
        <v>72.5635483171733</v>
      </c>
      <c r="K232" s="123">
        <f t="shared" si="111"/>
        <v>78.056884477353123</v>
      </c>
      <c r="L232" s="123">
        <f t="shared" si="111"/>
        <v>72.08775822487641</v>
      </c>
      <c r="M232" s="123">
        <f t="shared" si="111"/>
        <v>85.107800911983915</v>
      </c>
      <c r="N232" s="123">
        <f t="shared" si="111"/>
        <v>70.073395869329929</v>
      </c>
      <c r="O232" s="123">
        <f t="shared" si="111"/>
        <v>61.234865732489659</v>
      </c>
      <c r="P232" s="123">
        <f t="shared" si="111"/>
        <v>72.731352665164522</v>
      </c>
      <c r="Q232" s="123">
        <f t="shared" si="111"/>
        <v>73.432451786724812</v>
      </c>
      <c r="R232" s="123">
        <f t="shared" ref="R232:V232" si="112">SUM(R233:R234)</f>
        <v>57.355026936738192</v>
      </c>
      <c r="S232" s="123">
        <f t="shared" si="112"/>
        <v>56.663454279411575</v>
      </c>
      <c r="T232" s="123">
        <f t="shared" si="112"/>
        <v>59.331805994300431</v>
      </c>
      <c r="U232" s="123">
        <f t="shared" si="112"/>
        <v>56.786152021389263</v>
      </c>
      <c r="V232" s="123">
        <f t="shared" si="112"/>
        <v>62.55691081892288</v>
      </c>
      <c r="W232" s="123">
        <f t="shared" ref="W232:Y232" si="113">SUM(W233:W234)</f>
        <v>62.139751338479748</v>
      </c>
      <c r="X232" s="123">
        <f t="shared" si="113"/>
        <v>54.867264277199737</v>
      </c>
      <c r="Y232" s="123">
        <f t="shared" si="113"/>
        <v>53.315948047977543</v>
      </c>
      <c r="DA232" s="130" t="s">
        <v>2864</v>
      </c>
    </row>
    <row r="233" spans="1:105" ht="12" customHeight="1" x14ac:dyDescent="0.25">
      <c r="A233" s="97" t="s">
        <v>198</v>
      </c>
      <c r="B233" s="99">
        <v>73.228157726214832</v>
      </c>
      <c r="C233" s="99">
        <v>72.52390646838856</v>
      </c>
      <c r="D233" s="99">
        <v>65.986441568420247</v>
      </c>
      <c r="E233" s="99">
        <v>96.69776038829491</v>
      </c>
      <c r="F233" s="99">
        <v>83.052297701977579</v>
      </c>
      <c r="G233" s="99">
        <v>88.13922309234168</v>
      </c>
      <c r="H233" s="99">
        <v>98.275729765660301</v>
      </c>
      <c r="I233" s="99">
        <v>69.777365284544302</v>
      </c>
      <c r="J233" s="99">
        <v>72.337170513827658</v>
      </c>
      <c r="K233" s="99">
        <v>77.80092310782679</v>
      </c>
      <c r="L233" s="99">
        <v>71.863909663379104</v>
      </c>
      <c r="M233" s="99">
        <v>84.843559542381442</v>
      </c>
      <c r="N233" s="99">
        <v>69.879186201598088</v>
      </c>
      <c r="O233" s="99">
        <v>61.048030762035886</v>
      </c>
      <c r="P233" s="99">
        <v>72.502715087245946</v>
      </c>
      <c r="Q233" s="99">
        <v>73.213938572414961</v>
      </c>
      <c r="R233" s="99">
        <v>57.184900825263533</v>
      </c>
      <c r="S233" s="99">
        <v>56.495698815277663</v>
      </c>
      <c r="T233" s="99">
        <v>59.156010284145552</v>
      </c>
      <c r="U233" s="99">
        <v>56.617711380853251</v>
      </c>
      <c r="V233" s="99">
        <v>62.371211121561636</v>
      </c>
      <c r="W233" s="99">
        <v>61.955113689923749</v>
      </c>
      <c r="X233" s="99">
        <v>54.703957287647576</v>
      </c>
      <c r="Y233" s="99">
        <v>53.156880773486648</v>
      </c>
      <c r="DA233" s="63" t="s">
        <v>2865</v>
      </c>
    </row>
    <row r="234" spans="1:105" ht="12" customHeight="1" x14ac:dyDescent="0.25">
      <c r="A234" s="97" t="s">
        <v>53</v>
      </c>
      <c r="B234" s="99">
        <v>0.24893280258992639</v>
      </c>
      <c r="C234" s="99">
        <v>0.23701743794359365</v>
      </c>
      <c r="D234" s="99">
        <v>0.2230919525105691</v>
      </c>
      <c r="E234" s="99">
        <v>0.3098674010083749</v>
      </c>
      <c r="F234" s="99">
        <v>0.28461861065471805</v>
      </c>
      <c r="G234" s="99">
        <v>0.29877647744075914</v>
      </c>
      <c r="H234" s="99">
        <v>0.32548900400574193</v>
      </c>
      <c r="I234" s="99">
        <v>0.21727339637394133</v>
      </c>
      <c r="J234" s="99">
        <v>0.22637780334563981</v>
      </c>
      <c r="K234" s="99">
        <v>0.25596136952632986</v>
      </c>
      <c r="L234" s="99">
        <v>0.22384856149731017</v>
      </c>
      <c r="M234" s="99">
        <v>0.26424136960248013</v>
      </c>
      <c r="N234" s="99">
        <v>0.19420966773183582</v>
      </c>
      <c r="O234" s="99">
        <v>0.18683497045377329</v>
      </c>
      <c r="P234" s="99">
        <v>0.22863757791857905</v>
      </c>
      <c r="Q234" s="99">
        <v>0.21851321430985357</v>
      </c>
      <c r="R234" s="99">
        <v>0.17012611147466053</v>
      </c>
      <c r="S234" s="99">
        <v>0.16775546413390863</v>
      </c>
      <c r="T234" s="99">
        <v>0.17579571015487644</v>
      </c>
      <c r="U234" s="99">
        <v>0.16844064053601324</v>
      </c>
      <c r="V234" s="99">
        <v>0.1856996973612437</v>
      </c>
      <c r="W234" s="99">
        <v>0.18463764855599699</v>
      </c>
      <c r="X234" s="99">
        <v>0.16330698955216466</v>
      </c>
      <c r="Y234" s="99">
        <v>0.15906727449089142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2.4116936956303472</v>
      </c>
      <c r="C235" s="123">
        <f t="shared" si="114"/>
        <v>3.1112975944013734</v>
      </c>
      <c r="D235" s="123">
        <f t="shared" si="114"/>
        <v>2.4231800666270602</v>
      </c>
      <c r="E235" s="123">
        <f t="shared" si="114"/>
        <v>3.2923262024732645</v>
      </c>
      <c r="F235" s="123">
        <f t="shared" si="114"/>
        <v>2.3557672390108126</v>
      </c>
      <c r="G235" s="123">
        <f t="shared" si="114"/>
        <v>2.7387128063512622</v>
      </c>
      <c r="H235" s="123">
        <f t="shared" si="114"/>
        <v>3.5587434779210394</v>
      </c>
      <c r="I235" s="123">
        <f t="shared" si="114"/>
        <v>5.0761589693388398</v>
      </c>
      <c r="J235" s="123">
        <f t="shared" si="114"/>
        <v>5.0487967697645146</v>
      </c>
      <c r="K235" s="123">
        <f t="shared" si="114"/>
        <v>3.3063413475854704</v>
      </c>
      <c r="L235" s="123">
        <f t="shared" si="114"/>
        <v>4.2785953909335177</v>
      </c>
      <c r="M235" s="123">
        <f t="shared" si="114"/>
        <v>3.8007561531468377</v>
      </c>
      <c r="N235" s="123">
        <f t="shared" si="114"/>
        <v>5.6645450125436945</v>
      </c>
      <c r="O235" s="123">
        <f t="shared" si="114"/>
        <v>3.2255358335854747</v>
      </c>
      <c r="P235" s="123">
        <f t="shared" si="114"/>
        <v>2.4690144282802504</v>
      </c>
      <c r="Q235" s="123">
        <f t="shared" si="114"/>
        <v>3.2350426160880548</v>
      </c>
      <c r="R235" s="123">
        <f t="shared" si="114"/>
        <v>4.1296479290009298</v>
      </c>
      <c r="S235" s="123">
        <f t="shared" si="114"/>
        <v>4.6468484679376925</v>
      </c>
      <c r="T235" s="123">
        <f t="shared" si="114"/>
        <v>3.3274366521763046</v>
      </c>
      <c r="U235" s="123">
        <f t="shared" si="114"/>
        <v>4.9606168974913958</v>
      </c>
      <c r="V235" s="123">
        <f t="shared" si="114"/>
        <v>4.5375203007702272</v>
      </c>
      <c r="W235" s="123">
        <f t="shared" si="114"/>
        <v>4.3821091672987711</v>
      </c>
      <c r="X235" s="123">
        <f t="shared" si="114"/>
        <v>4.0523054991840839</v>
      </c>
      <c r="Y235" s="123">
        <f t="shared" si="114"/>
        <v>4.5513988884155063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2.4116936956303472</v>
      </c>
      <c r="C236" s="99">
        <f>RES_hhdet_fecs!C129</f>
        <v>3.1112975944013734</v>
      </c>
      <c r="D236" s="99">
        <f>RES_hhdet_fecs!D129</f>
        <v>2.4231800666270602</v>
      </c>
      <c r="E236" s="99">
        <f>RES_hhdet_fecs!E129</f>
        <v>3.2923262024732645</v>
      </c>
      <c r="F236" s="99">
        <f>RES_hhdet_fecs!F129</f>
        <v>2.3557672390108126</v>
      </c>
      <c r="G236" s="99">
        <f>RES_hhdet_fecs!G129</f>
        <v>2.7387128063512622</v>
      </c>
      <c r="H236" s="99">
        <f>RES_hhdet_fecs!H129</f>
        <v>3.5587434779210394</v>
      </c>
      <c r="I236" s="99">
        <f>RES_hhdet_fecs!I129</f>
        <v>5.0761589693388398</v>
      </c>
      <c r="J236" s="99">
        <f>RES_hhdet_fecs!J129</f>
        <v>5.0487967697645146</v>
      </c>
      <c r="K236" s="99">
        <f>RES_hhdet_fecs!K129</f>
        <v>3.3063413475854704</v>
      </c>
      <c r="L236" s="99">
        <f>RES_hhdet_fecs!L129</f>
        <v>4.2785953909335177</v>
      </c>
      <c r="M236" s="99">
        <f>RES_hhdet_fecs!M129</f>
        <v>3.8007561531468377</v>
      </c>
      <c r="N236" s="99">
        <f>RES_hhdet_fecs!N129</f>
        <v>5.6645450125436945</v>
      </c>
      <c r="O236" s="99">
        <f>RES_hhdet_fecs!O129</f>
        <v>3.2255358335854747</v>
      </c>
      <c r="P236" s="99">
        <f>RES_hhdet_fecs!P129</f>
        <v>2.4690144282802504</v>
      </c>
      <c r="Q236" s="99">
        <f>RES_hhdet_fecs!Q129</f>
        <v>3.2350426160880548</v>
      </c>
      <c r="R236" s="99">
        <f>RES_hhdet_fecs!R129</f>
        <v>4.1296479290009298</v>
      </c>
      <c r="S236" s="99">
        <f>RES_hhdet_fecs!S129</f>
        <v>4.6468484679376925</v>
      </c>
      <c r="T236" s="99">
        <f>RES_hhdet_fecs!T129</f>
        <v>3.3274366521763046</v>
      </c>
      <c r="U236" s="99">
        <f>RES_hhdet_fecs!U129</f>
        <v>4.9606168974913958</v>
      </c>
      <c r="V236" s="99">
        <f>RES_hhdet_fecs!V129</f>
        <v>4.5375203007702272</v>
      </c>
      <c r="W236" s="99">
        <f>RES_hhdet_fecs!W129</f>
        <v>4.3821091672987711</v>
      </c>
      <c r="X236" s="99">
        <f>RES_hhdet_fecs!X129</f>
        <v>4.0523054991840839</v>
      </c>
      <c r="Y236" s="99">
        <f>RES_hhdet_fecs!Y129</f>
        <v>4.5513988884155063</v>
      </c>
      <c r="DA236" s="63" t="s">
        <v>2868</v>
      </c>
    </row>
    <row r="237" spans="1:105" ht="12" customHeight="1" x14ac:dyDescent="0.25">
      <c r="A237" s="121" t="s">
        <v>55</v>
      </c>
      <c r="B237" s="123">
        <v>16.800314284935272</v>
      </c>
      <c r="C237" s="123">
        <v>16.4425452265865</v>
      </c>
      <c r="D237" s="123">
        <v>16.20105661944778</v>
      </c>
      <c r="E237" s="123">
        <v>17.033477185926884</v>
      </c>
      <c r="F237" s="123">
        <v>17.005712346654203</v>
      </c>
      <c r="G237" s="123">
        <v>16.531959385776315</v>
      </c>
      <c r="H237" s="123">
        <v>17.325769781681483</v>
      </c>
      <c r="I237" s="123">
        <v>16.087269997632934</v>
      </c>
      <c r="J237" s="123">
        <v>17.087911764039838</v>
      </c>
      <c r="K237" s="123">
        <v>18.765479362121116</v>
      </c>
      <c r="L237" s="123">
        <v>18.02434946676976</v>
      </c>
      <c r="M237" s="123">
        <v>17.216157601987838</v>
      </c>
      <c r="N237" s="123">
        <v>15.980917572875956</v>
      </c>
      <c r="O237" s="123">
        <v>17.229871250624651</v>
      </c>
      <c r="P237" s="123">
        <v>17.669131804902861</v>
      </c>
      <c r="Q237" s="123">
        <v>17.136607250858781</v>
      </c>
      <c r="R237" s="123">
        <v>17.18526047587666</v>
      </c>
      <c r="S237" s="123">
        <v>17.352766006894758</v>
      </c>
      <c r="T237" s="123">
        <v>16.569837721226556</v>
      </c>
      <c r="U237" s="123">
        <v>16.220992194547193</v>
      </c>
      <c r="V237" s="123">
        <v>16.40437336003108</v>
      </c>
      <c r="W237" s="123">
        <v>17.25764498331781</v>
      </c>
      <c r="X237" s="123">
        <v>17.742642555468418</v>
      </c>
      <c r="Y237" s="123">
        <v>17.411383705015034</v>
      </c>
      <c r="DA237" s="130" t="s">
        <v>2869</v>
      </c>
    </row>
    <row r="238" spans="1:105" ht="12" customHeight="1" x14ac:dyDescent="0.25">
      <c r="A238" s="97" t="s">
        <v>128</v>
      </c>
      <c r="B238" s="99">
        <v>16.942739474959552</v>
      </c>
      <c r="C238" s="99">
        <v>16.620414802125218</v>
      </c>
      <c r="D238" s="99">
        <v>14.28017763448403</v>
      </c>
      <c r="E238" s="99">
        <v>18.429263154396409</v>
      </c>
      <c r="F238" s="99">
        <v>16.551121090290156</v>
      </c>
      <c r="G238" s="99">
        <v>16.325775402712949</v>
      </c>
      <c r="H238" s="99">
        <v>18.622464219318513</v>
      </c>
      <c r="I238" s="99">
        <v>14.73207097612055</v>
      </c>
      <c r="J238" s="99">
        <v>16.495606066520203</v>
      </c>
      <c r="K238" s="99">
        <v>19.901623477993802</v>
      </c>
      <c r="L238" s="99">
        <v>18.84867167988423</v>
      </c>
      <c r="M238" s="99">
        <v>16.41687111448109</v>
      </c>
      <c r="N238" s="99">
        <v>14.59185006677227</v>
      </c>
      <c r="O238" s="99">
        <v>17.799280384316113</v>
      </c>
      <c r="P238" s="99">
        <v>18.726509265703882</v>
      </c>
      <c r="Q238" s="99">
        <v>17.415642959950716</v>
      </c>
      <c r="R238" s="99">
        <v>16.666658410805102</v>
      </c>
      <c r="S238" s="99">
        <v>17.593152107838296</v>
      </c>
      <c r="T238" s="99">
        <v>17.20014369835841</v>
      </c>
      <c r="U238" s="99">
        <v>16.652810202486478</v>
      </c>
      <c r="V238" s="99">
        <v>17.110939109982823</v>
      </c>
      <c r="W238" s="99">
        <v>17.638123774960174</v>
      </c>
      <c r="X238" s="99">
        <v>17.960610866678326</v>
      </c>
      <c r="Y238" s="99">
        <v>17.701430517921406</v>
      </c>
      <c r="DA238" s="63" t="s">
        <v>2870</v>
      </c>
    </row>
    <row r="239" spans="1:105" ht="12" customHeight="1" x14ac:dyDescent="0.25">
      <c r="A239" s="97" t="s">
        <v>127</v>
      </c>
      <c r="B239" s="99">
        <v>13.563289209689612</v>
      </c>
      <c r="C239" s="99">
        <v>13.307280529403412</v>
      </c>
      <c r="D239" s="99">
        <v>11.494802955318262</v>
      </c>
      <c r="E239" s="99">
        <v>14.885988925201241</v>
      </c>
      <c r="F239" s="99">
        <v>13.432667261333503</v>
      </c>
      <c r="G239" s="99">
        <v>13.392265356709148</v>
      </c>
      <c r="H239" s="99">
        <v>15.21502204888033</v>
      </c>
      <c r="I239" s="99">
        <v>12.04315943322147</v>
      </c>
      <c r="J239" s="99">
        <v>13.516397632950808</v>
      </c>
      <c r="K239" s="99">
        <v>16.40093266118075</v>
      </c>
      <c r="L239" s="99">
        <v>15.599841768777425</v>
      </c>
      <c r="M239" s="99">
        <v>13.625600811038668</v>
      </c>
      <c r="N239" s="99">
        <v>12.06824104547777</v>
      </c>
      <c r="O239" s="99">
        <v>14.904658109099888</v>
      </c>
      <c r="P239" s="99">
        <v>15.722655129941138</v>
      </c>
      <c r="Q239" s="99">
        <v>14.619996404418924</v>
      </c>
      <c r="R239" s="99">
        <v>14.097983036642841</v>
      </c>
      <c r="S239" s="99">
        <v>14.943862776942536</v>
      </c>
      <c r="T239" s="99">
        <v>14.631626153381685</v>
      </c>
      <c r="U239" s="99">
        <v>14.206364655032079</v>
      </c>
      <c r="V239" s="99">
        <v>14.65783728177272</v>
      </c>
      <c r="W239" s="99">
        <v>15.287924394669757</v>
      </c>
      <c r="X239" s="99">
        <v>15.662499771190559</v>
      </c>
      <c r="Y239" s="99">
        <v>15.375194536112193</v>
      </c>
      <c r="DA239" s="63" t="s">
        <v>2871</v>
      </c>
    </row>
    <row r="240" spans="1:105" ht="12" customHeight="1" x14ac:dyDescent="0.25">
      <c r="A240" s="100" t="s">
        <v>198</v>
      </c>
      <c r="B240" s="102">
        <v>3.4167391801996101</v>
      </c>
      <c r="C240" s="102">
        <v>3.3124660107592243</v>
      </c>
      <c r="D240" s="102">
        <v>2.8699433037098387</v>
      </c>
      <c r="E240" s="102">
        <v>3.7052108990064911</v>
      </c>
      <c r="F240" s="102">
        <v>3.3641697878239403</v>
      </c>
      <c r="G240" s="102">
        <v>3.7308176812304756</v>
      </c>
      <c r="H240" s="102">
        <v>3.8903158669850808</v>
      </c>
      <c r="I240" s="102">
        <v>3.0126696549219663</v>
      </c>
      <c r="J240" s="102">
        <v>3.290308197592561</v>
      </c>
      <c r="K240" s="102">
        <v>4.1233327880668273</v>
      </c>
      <c r="L240" s="102">
        <v>3.9155398128614065</v>
      </c>
      <c r="M240" s="102">
        <v>3.2713382574431424</v>
      </c>
      <c r="N240" s="102">
        <v>2.3471687084960564</v>
      </c>
      <c r="O240" s="102">
        <v>3.3063753775427935</v>
      </c>
      <c r="P240" s="102">
        <v>3.4654045093907291</v>
      </c>
      <c r="Q240" s="102">
        <v>3.024663445695007</v>
      </c>
      <c r="R240" s="102">
        <v>3.2297666006929422</v>
      </c>
      <c r="S240" s="102">
        <v>3.4237170081609185</v>
      </c>
      <c r="T240" s="102">
        <v>3.0767793834050412</v>
      </c>
      <c r="U240" s="102">
        <v>2.691755084162256</v>
      </c>
      <c r="V240" s="102">
        <v>2.6409893617766254</v>
      </c>
      <c r="W240" s="102">
        <v>3.3005323846432648</v>
      </c>
      <c r="X240" s="102">
        <v>3.4208277233967399</v>
      </c>
      <c r="Y240" s="102">
        <v>2.8158407124085953</v>
      </c>
      <c r="DA240" s="131" t="s">
        <v>2872</v>
      </c>
    </row>
    <row r="241" spans="1:105" ht="12" customHeight="1" x14ac:dyDescent="0.25">
      <c r="A241" s="103" t="s">
        <v>52</v>
      </c>
      <c r="B241" s="105">
        <v>10.146550029490005</v>
      </c>
      <c r="C241" s="105">
        <v>9.9948145186441888</v>
      </c>
      <c r="D241" s="105">
        <v>8.6248596516084231</v>
      </c>
      <c r="E241" s="105">
        <v>11.180778026194755</v>
      </c>
      <c r="F241" s="105">
        <v>10.068497473509563</v>
      </c>
      <c r="G241" s="105">
        <v>9.6614476754786693</v>
      </c>
      <c r="H241" s="105">
        <v>11.324706181895248</v>
      </c>
      <c r="I241" s="105">
        <v>9.0304897782995024</v>
      </c>
      <c r="J241" s="105">
        <v>10.226089435358249</v>
      </c>
      <c r="K241" s="105">
        <v>12.277599873113925</v>
      </c>
      <c r="L241" s="105">
        <v>11.68430195591602</v>
      </c>
      <c r="M241" s="105">
        <v>10.354262553595523</v>
      </c>
      <c r="N241" s="105">
        <v>9.7210723369817114</v>
      </c>
      <c r="O241" s="105">
        <v>11.598282731557093</v>
      </c>
      <c r="P241" s="105">
        <v>12.257250620550408</v>
      </c>
      <c r="Q241" s="105">
        <v>11.595332958723914</v>
      </c>
      <c r="R241" s="105">
        <v>10.868216435949899</v>
      </c>
      <c r="S241" s="105">
        <v>11.520145768781619</v>
      </c>
      <c r="T241" s="105">
        <v>11.554846769976644</v>
      </c>
      <c r="U241" s="105">
        <v>11.514609570869819</v>
      </c>
      <c r="V241" s="105">
        <v>12.016847919996092</v>
      </c>
      <c r="W241" s="105">
        <v>11.98739201002649</v>
      </c>
      <c r="X241" s="105">
        <v>12.24167204779382</v>
      </c>
      <c r="Y241" s="105">
        <v>12.559353823703599</v>
      </c>
      <c r="DA241" s="132" t="s">
        <v>2873</v>
      </c>
    </row>
    <row r="242" spans="1:105" ht="12" customHeight="1" x14ac:dyDescent="0.25">
      <c r="A242" s="106" t="s">
        <v>122</v>
      </c>
      <c r="B242" s="102">
        <v>21.273165223411421</v>
      </c>
      <c r="C242" s="102">
        <v>20.847458424016892</v>
      </c>
      <c r="D242" s="102">
        <v>21.205152175760336</v>
      </c>
      <c r="E242" s="102">
        <v>20.922411828006386</v>
      </c>
      <c r="F242" s="102">
        <v>21.391965813797338</v>
      </c>
      <c r="G242" s="102">
        <v>20.477952832906784</v>
      </c>
      <c r="H242" s="102">
        <v>20.987102423320255</v>
      </c>
      <c r="I242" s="102">
        <v>20.866015329468272</v>
      </c>
      <c r="J242" s="102">
        <v>22.145524326765596</v>
      </c>
      <c r="K242" s="102">
        <v>23.572266358811259</v>
      </c>
      <c r="L242" s="102">
        <v>22.803760097508707</v>
      </c>
      <c r="M242" s="102">
        <v>22.390902317540348</v>
      </c>
      <c r="N242" s="102">
        <v>21.30315454450249</v>
      </c>
      <c r="O242" s="102">
        <v>21.614944883328508</v>
      </c>
      <c r="P242" s="102">
        <v>21.647421204473925</v>
      </c>
      <c r="Q242" s="102">
        <v>21.590832709636366</v>
      </c>
      <c r="R242" s="102">
        <v>21.96980839655922</v>
      </c>
      <c r="S242" s="102">
        <v>21.458258886721946</v>
      </c>
      <c r="T242" s="102">
        <v>20.09435038230944</v>
      </c>
      <c r="U242" s="102">
        <v>19.640603393079431</v>
      </c>
      <c r="V242" s="102">
        <v>19.342584114494731</v>
      </c>
      <c r="W242" s="102">
        <v>20.303585235512781</v>
      </c>
      <c r="X242" s="102">
        <v>20.701541256242606</v>
      </c>
      <c r="Y242" s="102">
        <v>20.076160200711659</v>
      </c>
      <c r="DA242" s="131" t="s">
        <v>2874</v>
      </c>
    </row>
    <row r="243" spans="1:105" ht="12" customHeight="1" x14ac:dyDescent="0.25">
      <c r="A243" s="107" t="s">
        <v>121</v>
      </c>
      <c r="B243" s="105">
        <v>14.274072359717897</v>
      </c>
      <c r="C243" s="105">
        <v>14.020241112242015</v>
      </c>
      <c r="D243" s="105">
        <v>14.382972818954503</v>
      </c>
      <c r="E243" s="105">
        <v>14.199095466338555</v>
      </c>
      <c r="F243" s="105">
        <v>14.626492893102808</v>
      </c>
      <c r="G243" s="105">
        <v>14.267458870021773</v>
      </c>
      <c r="H243" s="105">
        <v>14.485828207334293</v>
      </c>
      <c r="I243" s="105">
        <v>14.437959909106265</v>
      </c>
      <c r="J243" s="105">
        <v>15.302574028938679</v>
      </c>
      <c r="K243" s="105">
        <v>16.351619896850494</v>
      </c>
      <c r="L243" s="105">
        <v>15.888419626993839</v>
      </c>
      <c r="M243" s="105">
        <v>15.6400525992455</v>
      </c>
      <c r="N243" s="105">
        <v>14.699343440629075</v>
      </c>
      <c r="O243" s="105">
        <v>15.140410648401456</v>
      </c>
      <c r="P243" s="105">
        <v>15.227010575002703</v>
      </c>
      <c r="Q243" s="105">
        <v>15.185937437170621</v>
      </c>
      <c r="R243" s="105">
        <v>15.801798330890346</v>
      </c>
      <c r="S243" s="105">
        <v>15.661215286910648</v>
      </c>
      <c r="T243" s="105">
        <v>14.84226840862455</v>
      </c>
      <c r="U243" s="105">
        <v>14.724913291352619</v>
      </c>
      <c r="V243" s="105">
        <v>14.663304087955856</v>
      </c>
      <c r="W243" s="105">
        <v>15.811371309276293</v>
      </c>
      <c r="X243" s="105">
        <v>16.294604432095419</v>
      </c>
      <c r="Y243" s="105">
        <v>15.761221283578374</v>
      </c>
      <c r="DA243" s="132" t="s">
        <v>2875</v>
      </c>
    </row>
    <row r="244" spans="1:105" ht="12" customHeight="1" x14ac:dyDescent="0.25">
      <c r="A244" s="108" t="s">
        <v>53</v>
      </c>
      <c r="B244" s="99">
        <v>4.2742554558548962</v>
      </c>
      <c r="C244" s="99">
        <v>4.1433709585343799</v>
      </c>
      <c r="D244" s="99">
        <v>4.3238168707522382</v>
      </c>
      <c r="E244" s="99">
        <v>4.1156725917345325</v>
      </c>
      <c r="F244" s="99">
        <v>4.3034731762361389</v>
      </c>
      <c r="G244" s="99">
        <v>4.6587294627344065</v>
      </c>
      <c r="H244" s="99">
        <v>4.2938599166877811</v>
      </c>
      <c r="I244" s="99">
        <v>4.310440818195624</v>
      </c>
      <c r="J244" s="99">
        <v>4.4888693882152699</v>
      </c>
      <c r="K244" s="99">
        <v>4.8221902850340692</v>
      </c>
      <c r="L244" s="99">
        <v>4.7017642462979827</v>
      </c>
      <c r="M244" s="99">
        <v>4.5236893815216117</v>
      </c>
      <c r="N244" s="99">
        <v>3.5963260446193339</v>
      </c>
      <c r="O244" s="99">
        <v>3.9904264870512933</v>
      </c>
      <c r="P244" s="99">
        <v>3.9194081548485262</v>
      </c>
      <c r="Q244" s="99">
        <v>3.6989420719834119</v>
      </c>
      <c r="R244" s="99">
        <v>4.2173682033699427</v>
      </c>
      <c r="S244" s="99">
        <v>4.1385223097504245</v>
      </c>
      <c r="T244" s="99">
        <v>3.562948776342814</v>
      </c>
      <c r="U244" s="99">
        <v>3.1942579440383985</v>
      </c>
      <c r="V244" s="99">
        <v>2.9745734467377321</v>
      </c>
      <c r="W244" s="99">
        <v>3.8405238642086874</v>
      </c>
      <c r="X244" s="99">
        <v>3.9660477999749677</v>
      </c>
      <c r="Y244" s="99">
        <v>3.1682149268621917</v>
      </c>
      <c r="DA244" s="63" t="s">
        <v>2876</v>
      </c>
    </row>
    <row r="245" spans="1:105" ht="12" customHeight="1" x14ac:dyDescent="0.25">
      <c r="A245" s="108" t="s">
        <v>52</v>
      </c>
      <c r="B245" s="99">
        <v>9.9998169038630014</v>
      </c>
      <c r="C245" s="99">
        <v>9.8768701537076335</v>
      </c>
      <c r="D245" s="99">
        <v>10.059155948202267</v>
      </c>
      <c r="E245" s="99">
        <v>10.08342287460402</v>
      </c>
      <c r="F245" s="99">
        <v>10.323019716866671</v>
      </c>
      <c r="G245" s="99">
        <v>9.608729407287365</v>
      </c>
      <c r="H245" s="99">
        <v>10.191968290646512</v>
      </c>
      <c r="I245" s="99">
        <v>10.12751909091064</v>
      </c>
      <c r="J245" s="99">
        <v>10.813704640723408</v>
      </c>
      <c r="K245" s="99">
        <v>11.529429611816425</v>
      </c>
      <c r="L245" s="99">
        <v>11.186655380695859</v>
      </c>
      <c r="M245" s="99">
        <v>11.11636321772389</v>
      </c>
      <c r="N245" s="99">
        <v>11.103017396009742</v>
      </c>
      <c r="O245" s="99">
        <v>11.149984161350163</v>
      </c>
      <c r="P245" s="99">
        <v>11.307602420154177</v>
      </c>
      <c r="Q245" s="99">
        <v>11.486995365187209</v>
      </c>
      <c r="R245" s="99">
        <v>11.584430127520402</v>
      </c>
      <c r="S245" s="99">
        <v>11.522692977160226</v>
      </c>
      <c r="T245" s="99">
        <v>11.279319632281737</v>
      </c>
      <c r="U245" s="99">
        <v>11.530655347314218</v>
      </c>
      <c r="V245" s="99">
        <v>11.688730641218125</v>
      </c>
      <c r="W245" s="99">
        <v>11.970847445067607</v>
      </c>
      <c r="X245" s="99">
        <v>12.328556632120447</v>
      </c>
      <c r="Y245" s="99">
        <v>12.593006356716183</v>
      </c>
      <c r="DA245" s="63" t="s">
        <v>2877</v>
      </c>
    </row>
    <row r="246" spans="1:105" ht="12" customHeight="1" x14ac:dyDescent="0.25">
      <c r="A246" s="121" t="s">
        <v>54</v>
      </c>
      <c r="B246" s="123">
        <v>7.9263309255266226</v>
      </c>
      <c r="C246" s="123">
        <v>7.6815701948274002</v>
      </c>
      <c r="D246" s="123">
        <v>8.611475811379929</v>
      </c>
      <c r="E246" s="123">
        <v>8.2734543872574839</v>
      </c>
      <c r="F246" s="123">
        <v>8.8171162539324826</v>
      </c>
      <c r="G246" s="123">
        <v>8.5643958365947821</v>
      </c>
      <c r="H246" s="123">
        <v>8.7767054232230528</v>
      </c>
      <c r="I246" s="123">
        <v>8.3366656574205429</v>
      </c>
      <c r="J246" s="123">
        <v>8.2863536066425389</v>
      </c>
      <c r="K246" s="123">
        <v>8.6352913642635336</v>
      </c>
      <c r="L246" s="123">
        <v>8.2142947820620833</v>
      </c>
      <c r="M246" s="123">
        <v>7.7290247104322605</v>
      </c>
      <c r="N246" s="123">
        <v>7.4803804095587605</v>
      </c>
      <c r="O246" s="123">
        <v>8.2303898190550253</v>
      </c>
      <c r="P246" s="123">
        <v>8.3146888206387715</v>
      </c>
      <c r="Q246" s="123">
        <v>8.1811523650532756</v>
      </c>
      <c r="R246" s="123">
        <v>8.4587778034261287</v>
      </c>
      <c r="S246" s="123">
        <v>8.3307469154661469</v>
      </c>
      <c r="T246" s="123">
        <v>8.5021146446559062</v>
      </c>
      <c r="U246" s="123">
        <v>8.7085692495547864</v>
      </c>
      <c r="V246" s="123">
        <v>9.8236377174222547</v>
      </c>
      <c r="W246" s="123">
        <v>9.3662050440865467</v>
      </c>
      <c r="X246" s="123">
        <v>9.3137168840742444</v>
      </c>
      <c r="Y246" s="123">
        <v>7.7178978926880912</v>
      </c>
      <c r="DA246" s="130" t="s">
        <v>2878</v>
      </c>
    </row>
    <row r="247" spans="1:105" ht="12" customHeight="1" x14ac:dyDescent="0.25">
      <c r="A247" s="97" t="s">
        <v>50</v>
      </c>
      <c r="B247" s="99">
        <v>9.9928334179623075</v>
      </c>
      <c r="C247" s="99">
        <v>10.007944738389579</v>
      </c>
      <c r="D247" s="99">
        <v>10.572692936337491</v>
      </c>
      <c r="E247" s="99">
        <v>10.149030075890092</v>
      </c>
      <c r="F247" s="99">
        <v>11.510746121684974</v>
      </c>
      <c r="G247" s="99">
        <v>10.62483126851817</v>
      </c>
      <c r="H247" s="99">
        <v>10.589250928138068</v>
      </c>
      <c r="I247" s="99">
        <v>10.936352313273611</v>
      </c>
      <c r="J247" s="99">
        <v>10.972453591282333</v>
      </c>
      <c r="K247" s="99">
        <v>9.6151816841040052</v>
      </c>
      <c r="L247" s="99">
        <v>11.869551565964471</v>
      </c>
      <c r="M247" s="99">
        <v>11.031792294931282</v>
      </c>
      <c r="N247" s="99">
        <v>3.4385325689346886</v>
      </c>
      <c r="O247" s="99">
        <v>12.365387602238961</v>
      </c>
      <c r="P247" s="99">
        <v>11.908794838554252</v>
      </c>
      <c r="Q247" s="99">
        <v>10.344736228222123</v>
      </c>
      <c r="R247" s="99">
        <v>9.6347361044366409</v>
      </c>
      <c r="S247" s="99">
        <v>9.4666303407048051</v>
      </c>
      <c r="T247" s="99">
        <v>11.23163738062048</v>
      </c>
      <c r="U247" s="99">
        <v>11.455948765877345</v>
      </c>
      <c r="V247" s="99">
        <v>12.968221480858757</v>
      </c>
      <c r="W247" s="99">
        <v>12.347579052133199</v>
      </c>
      <c r="X247" s="99">
        <v>11.435744190834791</v>
      </c>
      <c r="Y247" s="99">
        <v>10.103912583982208</v>
      </c>
      <c r="DA247" s="63" t="s">
        <v>2879</v>
      </c>
    </row>
    <row r="248" spans="1:105" ht="12" customHeight="1" x14ac:dyDescent="0.25">
      <c r="A248" s="109" t="s">
        <v>120</v>
      </c>
      <c r="B248" s="110">
        <v>7.8335732164624901</v>
      </c>
      <c r="C248" s="110">
        <v>7.5818609317376628</v>
      </c>
      <c r="D248" s="110">
        <v>8.5361888087062514</v>
      </c>
      <c r="E248" s="110">
        <v>8.2065921977932064</v>
      </c>
      <c r="F248" s="110">
        <v>8.7250549186003941</v>
      </c>
      <c r="G248" s="110">
        <v>8.4933949204873915</v>
      </c>
      <c r="H248" s="110">
        <v>8.7118850113650002</v>
      </c>
      <c r="I248" s="110">
        <v>8.2383091952133896</v>
      </c>
      <c r="J248" s="110">
        <v>8.1795813034203171</v>
      </c>
      <c r="K248" s="110">
        <v>8.5951174701653752</v>
      </c>
      <c r="L248" s="110">
        <v>8.0597547610251343</v>
      </c>
      <c r="M248" s="110">
        <v>7.5809773467887638</v>
      </c>
      <c r="N248" s="110">
        <v>7.6820230606992022</v>
      </c>
      <c r="O248" s="110">
        <v>7.9500085062385946</v>
      </c>
      <c r="P248" s="110">
        <v>8.0201877706439824</v>
      </c>
      <c r="Q248" s="110">
        <v>7.9713329619604991</v>
      </c>
      <c r="R248" s="110">
        <v>8.3315076799282881</v>
      </c>
      <c r="S248" s="110">
        <v>8.1807532296357621</v>
      </c>
      <c r="T248" s="110">
        <v>8.0052904110014218</v>
      </c>
      <c r="U248" s="110">
        <v>8.0832478543124875</v>
      </c>
      <c r="V248" s="110">
        <v>9.0135367193718103</v>
      </c>
      <c r="W248" s="110">
        <v>8.5551119133346258</v>
      </c>
      <c r="X248" s="110">
        <v>8.7146947172001088</v>
      </c>
      <c r="Y248" s="110">
        <v>7.0224101496256823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74.128580540182128</v>
      </c>
      <c r="C250" s="118">
        <f t="shared" si="115"/>
        <v>74.869996272902426</v>
      </c>
      <c r="D250" s="118">
        <f t="shared" si="115"/>
        <v>69.969091231135465</v>
      </c>
      <c r="E250" s="118">
        <f t="shared" si="115"/>
        <v>94.810094526608864</v>
      </c>
      <c r="F250" s="118">
        <f t="shared" si="115"/>
        <v>84.212596995376273</v>
      </c>
      <c r="G250" s="118">
        <f t="shared" si="115"/>
        <v>88.726593053549166</v>
      </c>
      <c r="H250" s="118">
        <f t="shared" si="115"/>
        <v>99.482432916507022</v>
      </c>
      <c r="I250" s="118">
        <f t="shared" si="115"/>
        <v>82.023459029191102</v>
      </c>
      <c r="J250" s="118">
        <f t="shared" si="115"/>
        <v>85.06687012450827</v>
      </c>
      <c r="K250" s="118">
        <f t="shared" si="115"/>
        <v>86.589528100729694</v>
      </c>
      <c r="L250" s="118">
        <f t="shared" si="115"/>
        <v>84.51085690725229</v>
      </c>
      <c r="M250" s="118">
        <f t="shared" si="115"/>
        <v>92.308542960949723</v>
      </c>
      <c r="N250" s="118">
        <f t="shared" si="115"/>
        <v>86.580246863017749</v>
      </c>
      <c r="O250" s="118">
        <f t="shared" si="115"/>
        <v>75.038472197167764</v>
      </c>
      <c r="P250" s="118">
        <f t="shared" si="115"/>
        <v>81.998074977257147</v>
      </c>
      <c r="Q250" s="118">
        <f t="shared" si="115"/>
        <v>85.100385346588695</v>
      </c>
      <c r="R250" s="118">
        <f t="shared" ref="R250:V250" si="116">R251+R254+R256+R265</f>
        <v>77.187778623310365</v>
      </c>
      <c r="S250" s="118">
        <f t="shared" si="116"/>
        <v>79.274108048148975</v>
      </c>
      <c r="T250" s="118">
        <f t="shared" si="116"/>
        <v>76.701772150860705</v>
      </c>
      <c r="U250" s="118">
        <f t="shared" si="116"/>
        <v>81.301864431584292</v>
      </c>
      <c r="V250" s="118">
        <f t="shared" si="116"/>
        <v>85.497681706055715</v>
      </c>
      <c r="W250" s="118">
        <f t="shared" ref="W250:Y250" si="117">W251+W254+W256+W265</f>
        <v>85.231586462751793</v>
      </c>
      <c r="X250" s="118">
        <f t="shared" si="117"/>
        <v>79.107319261592806</v>
      </c>
      <c r="Y250" s="118">
        <f t="shared" si="117"/>
        <v>78.592613148627535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51.661982794625906</v>
      </c>
      <c r="C251" s="123">
        <f t="shared" si="118"/>
        <v>51.301578394540044</v>
      </c>
      <c r="D251" s="123">
        <f t="shared" si="118"/>
        <v>46.900382093704089</v>
      </c>
      <c r="E251" s="123">
        <f t="shared" si="118"/>
        <v>69.107950873895703</v>
      </c>
      <c r="F251" s="123">
        <f t="shared" si="118"/>
        <v>59.616842682196754</v>
      </c>
      <c r="G251" s="123">
        <f t="shared" si="118"/>
        <v>63.478469023833298</v>
      </c>
      <c r="H251" s="123">
        <f t="shared" si="118"/>
        <v>70.956511915483517</v>
      </c>
      <c r="I251" s="123">
        <f t="shared" si="118"/>
        <v>50.510217452023582</v>
      </c>
      <c r="J251" s="123">
        <f t="shared" si="118"/>
        <v>52.494970879530527</v>
      </c>
      <c r="K251" s="123">
        <f t="shared" si="118"/>
        <v>56.632670404780541</v>
      </c>
      <c r="L251" s="123">
        <f t="shared" si="118"/>
        <v>52.449172951727036</v>
      </c>
      <c r="M251" s="123">
        <f t="shared" si="118"/>
        <v>62.094373283635427</v>
      </c>
      <c r="N251" s="123">
        <f t="shared" si="118"/>
        <v>51.291996903913478</v>
      </c>
      <c r="O251" s="123">
        <f t="shared" si="118"/>
        <v>44.98609765884239</v>
      </c>
      <c r="P251" s="123">
        <f t="shared" si="118"/>
        <v>53.511681610653675</v>
      </c>
      <c r="Q251" s="123">
        <f t="shared" si="118"/>
        <v>54.139170826895402</v>
      </c>
      <c r="R251" s="123">
        <f t="shared" ref="R251:V251" si="119">SUM(R252:R253)</f>
        <v>42.403475126303178</v>
      </c>
      <c r="S251" s="123">
        <f t="shared" si="119"/>
        <v>42.021426305586786</v>
      </c>
      <c r="T251" s="123">
        <f t="shared" si="119"/>
        <v>44.211326045073136</v>
      </c>
      <c r="U251" s="123">
        <f t="shared" si="119"/>
        <v>42.488413442597547</v>
      </c>
      <c r="V251" s="123">
        <f t="shared" si="119"/>
        <v>46.935297158785865</v>
      </c>
      <c r="W251" s="123">
        <f t="shared" ref="W251:Y251" si="120">SUM(W252:W253)</f>
        <v>46.71317038379474</v>
      </c>
      <c r="X251" s="123">
        <f t="shared" si="120"/>
        <v>41.317065632782459</v>
      </c>
      <c r="Y251" s="123">
        <f t="shared" si="120"/>
        <v>40.203329412774387</v>
      </c>
      <c r="DA251" s="130" t="s">
        <v>3032</v>
      </c>
    </row>
    <row r="252" spans="1:105" ht="12" customHeight="1" x14ac:dyDescent="0.25">
      <c r="A252" s="97" t="s">
        <v>198</v>
      </c>
      <c r="B252" s="99">
        <v>51.41304999203598</v>
      </c>
      <c r="C252" s="99">
        <v>51.064560956596452</v>
      </c>
      <c r="D252" s="99">
        <v>46.677290141193517</v>
      </c>
      <c r="E252" s="99">
        <v>68.798083472887328</v>
      </c>
      <c r="F252" s="99">
        <v>59.332224071542036</v>
      </c>
      <c r="G252" s="99">
        <v>63.179692546392538</v>
      </c>
      <c r="H252" s="99">
        <v>70.631022911477771</v>
      </c>
      <c r="I252" s="99">
        <v>50.292944055649642</v>
      </c>
      <c r="J252" s="99">
        <v>52.268593076184885</v>
      </c>
      <c r="K252" s="99">
        <v>56.376709035254208</v>
      </c>
      <c r="L252" s="99">
        <v>52.225324390229723</v>
      </c>
      <c r="M252" s="99">
        <v>61.830131914032947</v>
      </c>
      <c r="N252" s="99">
        <v>51.097787236181645</v>
      </c>
      <c r="O252" s="99">
        <v>44.799262688388616</v>
      </c>
      <c r="P252" s="99">
        <v>53.283044032735098</v>
      </c>
      <c r="Q252" s="99">
        <v>53.920657612585551</v>
      </c>
      <c r="R252" s="99">
        <v>42.233349014828519</v>
      </c>
      <c r="S252" s="99">
        <v>41.853670841452875</v>
      </c>
      <c r="T252" s="99">
        <v>44.035530334918256</v>
      </c>
      <c r="U252" s="99">
        <v>42.319972802061535</v>
      </c>
      <c r="V252" s="99">
        <v>46.749597461424621</v>
      </c>
      <c r="W252" s="99">
        <v>46.528532735238741</v>
      </c>
      <c r="X252" s="99">
        <v>41.153758643230297</v>
      </c>
      <c r="Y252" s="99">
        <v>40.044262138283493</v>
      </c>
      <c r="DA252" s="63" t="s">
        <v>3033</v>
      </c>
    </row>
    <row r="253" spans="1:105" ht="12" customHeight="1" x14ac:dyDescent="0.25">
      <c r="A253" s="97" t="s">
        <v>53</v>
      </c>
      <c r="B253" s="99">
        <v>0.24893280258992639</v>
      </c>
      <c r="C253" s="99">
        <v>0.23701743794359365</v>
      </c>
      <c r="D253" s="99">
        <v>0.2230919525105691</v>
      </c>
      <c r="E253" s="99">
        <v>0.3098674010083749</v>
      </c>
      <c r="F253" s="99">
        <v>0.28461861065471805</v>
      </c>
      <c r="G253" s="99">
        <v>0.29877647744075914</v>
      </c>
      <c r="H253" s="99">
        <v>0.32548900400574193</v>
      </c>
      <c r="I253" s="99">
        <v>0.21727339637394133</v>
      </c>
      <c r="J253" s="99">
        <v>0.22637780334563981</v>
      </c>
      <c r="K253" s="99">
        <v>0.25596136952632986</v>
      </c>
      <c r="L253" s="99">
        <v>0.22384856149731017</v>
      </c>
      <c r="M253" s="99">
        <v>0.26424136960248013</v>
      </c>
      <c r="N253" s="99">
        <v>0.19420966773183582</v>
      </c>
      <c r="O253" s="99">
        <v>0.18683497045377329</v>
      </c>
      <c r="P253" s="99">
        <v>0.22863757791857905</v>
      </c>
      <c r="Q253" s="99">
        <v>0.21851321430985357</v>
      </c>
      <c r="R253" s="99">
        <v>0.17012611147466053</v>
      </c>
      <c r="S253" s="99">
        <v>0.16775546413390863</v>
      </c>
      <c r="T253" s="99">
        <v>0.17579571015487644</v>
      </c>
      <c r="U253" s="99">
        <v>0.16844064053601324</v>
      </c>
      <c r="V253" s="99">
        <v>0.1856996973612437</v>
      </c>
      <c r="W253" s="99">
        <v>0.18463764855599699</v>
      </c>
      <c r="X253" s="99">
        <v>0.16330698955216466</v>
      </c>
      <c r="Y253" s="99">
        <v>0.15906727449089142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4.1228630059480018</v>
      </c>
      <c r="C254" s="123">
        <f t="shared" si="121"/>
        <v>5.5857421495652559</v>
      </c>
      <c r="D254" s="123">
        <f t="shared" si="121"/>
        <v>4.5761191998659196</v>
      </c>
      <c r="E254" s="123">
        <f t="shared" si="121"/>
        <v>6.6691100552814069</v>
      </c>
      <c r="F254" s="123">
        <f t="shared" si="121"/>
        <v>5.2099992084219906</v>
      </c>
      <c r="G254" s="123">
        <f t="shared" si="121"/>
        <v>6.4195405423341878</v>
      </c>
      <c r="H254" s="123">
        <f t="shared" si="121"/>
        <v>8.7875612255139028</v>
      </c>
      <c r="I254" s="123">
        <f t="shared" si="121"/>
        <v>12.847393078366732</v>
      </c>
      <c r="J254" s="123">
        <f t="shared" si="121"/>
        <v>12.997768544621085</v>
      </c>
      <c r="K254" s="123">
        <f t="shared" si="121"/>
        <v>8.733582291094578</v>
      </c>
      <c r="L254" s="123">
        <f t="shared" si="121"/>
        <v>11.645518913695124</v>
      </c>
      <c r="M254" s="123">
        <f t="shared" si="121"/>
        <v>10.73401737935731</v>
      </c>
      <c r="N254" s="123">
        <f t="shared" si="121"/>
        <v>16.733573553868105</v>
      </c>
      <c r="O254" s="123">
        <f t="shared" si="121"/>
        <v>10.026723914709279</v>
      </c>
      <c r="P254" s="123">
        <f t="shared" si="121"/>
        <v>8.0058762584207663</v>
      </c>
      <c r="Q254" s="123">
        <f t="shared" si="121"/>
        <v>10.864400110217481</v>
      </c>
      <c r="R254" s="123">
        <f t="shared" si="121"/>
        <v>14.340531886749455</v>
      </c>
      <c r="S254" s="123">
        <f t="shared" si="121"/>
        <v>16.597722535931428</v>
      </c>
      <c r="T254" s="123">
        <f t="shared" si="121"/>
        <v>12.152290672746727</v>
      </c>
      <c r="U254" s="123">
        <f t="shared" si="121"/>
        <v>18.427063796772288</v>
      </c>
      <c r="V254" s="123">
        <f t="shared" si="121"/>
        <v>17.0319569212487</v>
      </c>
      <c r="W254" s="123">
        <f t="shared" si="121"/>
        <v>16.558300062265822</v>
      </c>
      <c r="X254" s="123">
        <f t="shared" si="121"/>
        <v>15.377313941233782</v>
      </c>
      <c r="Y254" s="123">
        <f t="shared" si="121"/>
        <v>17.405973706193457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4.1228630059480018</v>
      </c>
      <c r="C255" s="99">
        <f>RES_hhdet_tess!C129</f>
        <v>5.5857421495652559</v>
      </c>
      <c r="D255" s="99">
        <f>RES_hhdet_tess!D129</f>
        <v>4.5761191998659196</v>
      </c>
      <c r="E255" s="99">
        <f>RES_hhdet_tess!E129</f>
        <v>6.6691100552814069</v>
      </c>
      <c r="F255" s="99">
        <f>RES_hhdet_tess!F129</f>
        <v>5.2099992084219906</v>
      </c>
      <c r="G255" s="99">
        <f>RES_hhdet_tess!G129</f>
        <v>6.4195405423341878</v>
      </c>
      <c r="H255" s="99">
        <f>RES_hhdet_tess!H129</f>
        <v>8.7875612255139028</v>
      </c>
      <c r="I255" s="99">
        <f>RES_hhdet_tess!I129</f>
        <v>12.847393078366732</v>
      </c>
      <c r="J255" s="99">
        <f>RES_hhdet_tess!J129</f>
        <v>12.997768544621085</v>
      </c>
      <c r="K255" s="99">
        <f>RES_hhdet_tess!K129</f>
        <v>8.733582291094578</v>
      </c>
      <c r="L255" s="99">
        <f>RES_hhdet_tess!L129</f>
        <v>11.645518913695124</v>
      </c>
      <c r="M255" s="99">
        <f>RES_hhdet_tess!M129</f>
        <v>10.73401737935731</v>
      </c>
      <c r="N255" s="99">
        <f>RES_hhdet_tess!N129</f>
        <v>16.733573553868105</v>
      </c>
      <c r="O255" s="99">
        <f>RES_hhdet_tess!O129</f>
        <v>10.026723914709279</v>
      </c>
      <c r="P255" s="99">
        <f>RES_hhdet_tess!P129</f>
        <v>8.0058762584207663</v>
      </c>
      <c r="Q255" s="99">
        <f>RES_hhdet_tess!Q129</f>
        <v>10.864400110217481</v>
      </c>
      <c r="R255" s="99">
        <f>RES_hhdet_tess!R129</f>
        <v>14.340531886749455</v>
      </c>
      <c r="S255" s="99">
        <f>RES_hhdet_tess!S129</f>
        <v>16.597722535931428</v>
      </c>
      <c r="T255" s="99">
        <f>RES_hhdet_tess!T129</f>
        <v>12.152290672746727</v>
      </c>
      <c r="U255" s="99">
        <f>RES_hhdet_tess!U129</f>
        <v>18.427063796772288</v>
      </c>
      <c r="V255" s="99">
        <f>RES_hhdet_tess!V129</f>
        <v>17.0319569212487</v>
      </c>
      <c r="W255" s="99">
        <f>RES_hhdet_tess!W129</f>
        <v>16.558300062265822</v>
      </c>
      <c r="X255" s="99">
        <f>RES_hhdet_tess!X129</f>
        <v>15.377313941233782</v>
      </c>
      <c r="Y255" s="99">
        <f>RES_hhdet_tess!Y129</f>
        <v>17.405973706193457</v>
      </c>
      <c r="DA255" s="63" t="s">
        <v>3036</v>
      </c>
    </row>
    <row r="256" spans="1:105" ht="12" customHeight="1" x14ac:dyDescent="0.25">
      <c r="A256" s="121" t="s">
        <v>55</v>
      </c>
      <c r="B256" s="123">
        <v>12.566577144720387</v>
      </c>
      <c r="C256" s="123">
        <v>12.367455533894081</v>
      </c>
      <c r="D256" s="123">
        <v>12.162236816691228</v>
      </c>
      <c r="E256" s="123">
        <v>12.920389487641895</v>
      </c>
      <c r="F256" s="123">
        <v>12.849674197660862</v>
      </c>
      <c r="G256" s="123">
        <v>12.45610334439445</v>
      </c>
      <c r="H256" s="123">
        <v>13.187086906157907</v>
      </c>
      <c r="I256" s="123">
        <v>12.439337890126183</v>
      </c>
      <c r="J256" s="123">
        <v>13.381156520629126</v>
      </c>
      <c r="K256" s="123">
        <v>14.746074750594845</v>
      </c>
      <c r="L256" s="123">
        <v>14.260076785262283</v>
      </c>
      <c r="M256" s="123">
        <v>13.675251123229552</v>
      </c>
      <c r="N256" s="123">
        <v>12.867245944083296</v>
      </c>
      <c r="O256" s="123">
        <v>13.852059522508107</v>
      </c>
      <c r="P256" s="123">
        <v>14.242828585548303</v>
      </c>
      <c r="Q256" s="123">
        <v>13.933771674332975</v>
      </c>
      <c r="R256" s="123">
        <v>14.02351471349782</v>
      </c>
      <c r="S256" s="123">
        <v>14.30403939407125</v>
      </c>
      <c r="T256" s="123">
        <v>13.88797936886629</v>
      </c>
      <c r="U256" s="123">
        <v>13.763926742430217</v>
      </c>
      <c r="V256" s="123">
        <v>14.021800597711486</v>
      </c>
      <c r="W256" s="123">
        <v>14.75106854723127</v>
      </c>
      <c r="X256" s="123">
        <v>15.160811449214558</v>
      </c>
      <c r="Y256" s="123">
        <v>14.938818374228816</v>
      </c>
      <c r="DA256" s="130" t="s">
        <v>3037</v>
      </c>
    </row>
    <row r="257" spans="1:105" ht="12" customHeight="1" x14ac:dyDescent="0.25">
      <c r="A257" s="97" t="s">
        <v>128</v>
      </c>
      <c r="B257" s="99">
        <v>12.70962220708301</v>
      </c>
      <c r="C257" s="99">
        <v>12.484196173349796</v>
      </c>
      <c r="D257" s="99">
        <v>10.782335196223537</v>
      </c>
      <c r="E257" s="99">
        <v>14.003489352369185</v>
      </c>
      <c r="F257" s="99">
        <v>12.633925536213725</v>
      </c>
      <c r="G257" s="99">
        <v>12.512795595575827</v>
      </c>
      <c r="H257" s="99">
        <v>14.319234971837782</v>
      </c>
      <c r="I257" s="99">
        <v>11.352845424625507</v>
      </c>
      <c r="J257" s="99">
        <v>12.78266128752378</v>
      </c>
      <c r="K257" s="99">
        <v>15.504832975885076</v>
      </c>
      <c r="L257" s="99">
        <v>14.762215557772098</v>
      </c>
      <c r="M257" s="99">
        <v>12.930877916584331</v>
      </c>
      <c r="N257" s="99">
        <v>11.57979070516318</v>
      </c>
      <c r="O257" s="99">
        <v>14.24244512504843</v>
      </c>
      <c r="P257" s="99">
        <v>15.040139061229318</v>
      </c>
      <c r="Q257" s="99">
        <v>14.027246893015141</v>
      </c>
      <c r="R257" s="99">
        <v>13.466270236994527</v>
      </c>
      <c r="S257" s="99">
        <v>14.301006958426994</v>
      </c>
      <c r="T257" s="99">
        <v>14.086417178544538</v>
      </c>
      <c r="U257" s="99">
        <v>13.745265942733079</v>
      </c>
      <c r="V257" s="99">
        <v>14.221345154220428</v>
      </c>
      <c r="W257" s="99">
        <v>14.752320311083881</v>
      </c>
      <c r="X257" s="99">
        <v>15.13118729466011</v>
      </c>
      <c r="Y257" s="99">
        <v>14.955593520821481</v>
      </c>
      <c r="DA257" s="63" t="s">
        <v>3038</v>
      </c>
    </row>
    <row r="258" spans="1:105" ht="12" customHeight="1" x14ac:dyDescent="0.25">
      <c r="A258" s="97" t="s">
        <v>127</v>
      </c>
      <c r="B258" s="99">
        <v>12.709622207083008</v>
      </c>
      <c r="C258" s="99">
        <v>12.484261017055855</v>
      </c>
      <c r="D258" s="99">
        <v>10.782077937244361</v>
      </c>
      <c r="E258" s="99">
        <v>14.00356023333045</v>
      </c>
      <c r="F258" s="99">
        <v>12.634005358005346</v>
      </c>
      <c r="G258" s="99">
        <v>12.51294809821713</v>
      </c>
      <c r="H258" s="99">
        <v>14.319246916959468</v>
      </c>
      <c r="I258" s="99">
        <v>11.352884922189089</v>
      </c>
      <c r="J258" s="99">
        <v>12.782364085335479</v>
      </c>
      <c r="K258" s="99">
        <v>15.504130954092131</v>
      </c>
      <c r="L258" s="99">
        <v>14.761778164857194</v>
      </c>
      <c r="M258" s="99">
        <v>12.931080836556415</v>
      </c>
      <c r="N258" s="99">
        <v>11.580222804796595</v>
      </c>
      <c r="O258" s="99">
        <v>14.242600300167391</v>
      </c>
      <c r="P258" s="99">
        <v>15.040021721749984</v>
      </c>
      <c r="Q258" s="99">
        <v>14.027806686644057</v>
      </c>
      <c r="R258" s="99">
        <v>13.467543642130295</v>
      </c>
      <c r="S258" s="99">
        <v>14.300980709811576</v>
      </c>
      <c r="T258" s="99">
        <v>14.08428180580278</v>
      </c>
      <c r="U258" s="99">
        <v>13.743511454590047</v>
      </c>
      <c r="V258" s="99">
        <v>14.219831623669718</v>
      </c>
      <c r="W258" s="99">
        <v>14.750137243485135</v>
      </c>
      <c r="X258" s="99">
        <v>15.129539313420976</v>
      </c>
      <c r="Y258" s="99">
        <v>14.95559086194573</v>
      </c>
      <c r="DA258" s="63" t="s">
        <v>3039</v>
      </c>
    </row>
    <row r="259" spans="1:105" ht="12" customHeight="1" x14ac:dyDescent="0.25">
      <c r="A259" s="100" t="s">
        <v>198</v>
      </c>
      <c r="B259" s="102">
        <v>2.5630721775930061</v>
      </c>
      <c r="C259" s="102">
        <v>2.4894464984116667</v>
      </c>
      <c r="D259" s="102">
        <v>2.1572182856359379</v>
      </c>
      <c r="E259" s="102">
        <v>2.8227822071356994</v>
      </c>
      <c r="F259" s="102">
        <v>2.565507884495783</v>
      </c>
      <c r="G259" s="102">
        <v>2.8515004227384591</v>
      </c>
      <c r="H259" s="102">
        <v>2.9945407350642226</v>
      </c>
      <c r="I259" s="102">
        <v>2.3223951438895853</v>
      </c>
      <c r="J259" s="102">
        <v>2.5562746499772291</v>
      </c>
      <c r="K259" s="102">
        <v>3.2265310809782086</v>
      </c>
      <c r="L259" s="102">
        <v>3.0774762089411731</v>
      </c>
      <c r="M259" s="102">
        <v>2.5768182829608897</v>
      </c>
      <c r="N259" s="102">
        <v>1.8591504678148854</v>
      </c>
      <c r="O259" s="102">
        <v>2.6443175686102975</v>
      </c>
      <c r="P259" s="102">
        <v>2.7827711011995708</v>
      </c>
      <c r="Q259" s="102">
        <v>2.4324737279201436</v>
      </c>
      <c r="R259" s="102">
        <v>2.599327206180396</v>
      </c>
      <c r="S259" s="102">
        <v>2.7808349410299562</v>
      </c>
      <c r="T259" s="102">
        <v>2.529435035826133</v>
      </c>
      <c r="U259" s="102">
        <v>2.2289018837202272</v>
      </c>
      <c r="V259" s="102">
        <v>2.2029837036736253</v>
      </c>
      <c r="W259" s="102">
        <v>2.7627452334586429</v>
      </c>
      <c r="X259" s="102">
        <v>2.8878672656271553</v>
      </c>
      <c r="Y259" s="102">
        <v>2.3962370382421287</v>
      </c>
      <c r="DA259" s="131" t="s">
        <v>3040</v>
      </c>
    </row>
    <row r="260" spans="1:105" ht="12" customHeight="1" x14ac:dyDescent="0.25">
      <c r="A260" s="103" t="s">
        <v>52</v>
      </c>
      <c r="B260" s="105">
        <v>10.146550029490005</v>
      </c>
      <c r="C260" s="105">
        <v>9.9948145186441888</v>
      </c>
      <c r="D260" s="105">
        <v>8.6248596516084231</v>
      </c>
      <c r="E260" s="105">
        <v>11.180778026194755</v>
      </c>
      <c r="F260" s="105">
        <v>10.068497473509563</v>
      </c>
      <c r="G260" s="105">
        <v>9.6614476754786693</v>
      </c>
      <c r="H260" s="105">
        <v>11.324706181895248</v>
      </c>
      <c r="I260" s="105">
        <v>9.0304897782995024</v>
      </c>
      <c r="J260" s="105">
        <v>10.226089435358249</v>
      </c>
      <c r="K260" s="105">
        <v>12.277599873113925</v>
      </c>
      <c r="L260" s="105">
        <v>11.68430195591602</v>
      </c>
      <c r="M260" s="105">
        <v>10.354262553595523</v>
      </c>
      <c r="N260" s="105">
        <v>9.7210723369817114</v>
      </c>
      <c r="O260" s="105">
        <v>11.598282731557093</v>
      </c>
      <c r="P260" s="105">
        <v>12.257250620550408</v>
      </c>
      <c r="Q260" s="105">
        <v>11.595332958723914</v>
      </c>
      <c r="R260" s="105">
        <v>10.868216435949899</v>
      </c>
      <c r="S260" s="105">
        <v>11.520145768781619</v>
      </c>
      <c r="T260" s="105">
        <v>11.554846769976644</v>
      </c>
      <c r="U260" s="105">
        <v>11.514609570869819</v>
      </c>
      <c r="V260" s="105">
        <v>12.016847919996092</v>
      </c>
      <c r="W260" s="105">
        <v>11.98739201002649</v>
      </c>
      <c r="X260" s="105">
        <v>12.24167204779382</v>
      </c>
      <c r="Y260" s="105">
        <v>12.559353823703599</v>
      </c>
      <c r="DA260" s="132" t="s">
        <v>3041</v>
      </c>
    </row>
    <row r="261" spans="1:105" ht="12" customHeight="1" x14ac:dyDescent="0.25">
      <c r="A261" s="106" t="s">
        <v>122</v>
      </c>
      <c r="B261" s="102">
        <v>12.514200034507169</v>
      </c>
      <c r="C261" s="102">
        <v>12.325686757726181</v>
      </c>
      <c r="D261" s="102">
        <v>12.635123048664424</v>
      </c>
      <c r="E261" s="102">
        <v>12.553202731209025</v>
      </c>
      <c r="F261" s="102">
        <v>12.924102477426132</v>
      </c>
      <c r="G261" s="102">
        <v>12.438759498293523</v>
      </c>
      <c r="H261" s="102">
        <v>12.813034160708106</v>
      </c>
      <c r="I261" s="102">
        <v>12.764554724438971</v>
      </c>
      <c r="J261" s="102">
        <v>13.559618733224754</v>
      </c>
      <c r="K261" s="102">
        <v>14.492359152170868</v>
      </c>
      <c r="L261" s="102">
        <v>14.090813614730168</v>
      </c>
      <c r="M261" s="102">
        <v>13.932757585368515</v>
      </c>
      <c r="N261" s="102">
        <v>13.368873775910782</v>
      </c>
      <c r="O261" s="102">
        <v>13.6869342672983</v>
      </c>
      <c r="P261" s="102">
        <v>13.812824614840423</v>
      </c>
      <c r="Q261" s="102">
        <v>13.856860682981985</v>
      </c>
      <c r="R261" s="102">
        <v>14.334193487973868</v>
      </c>
      <c r="S261" s="102">
        <v>14.276127840767264</v>
      </c>
      <c r="T261" s="102">
        <v>13.696623813618592</v>
      </c>
      <c r="U261" s="102">
        <v>13.77059261252508</v>
      </c>
      <c r="V261" s="102">
        <v>13.828577363909293</v>
      </c>
      <c r="W261" s="102">
        <v>14.763330282419254</v>
      </c>
      <c r="X261" s="102">
        <v>15.196661243801959</v>
      </c>
      <c r="Y261" s="102">
        <v>14.807343418908038</v>
      </c>
      <c r="DA261" s="131" t="s">
        <v>3042</v>
      </c>
    </row>
    <row r="262" spans="1:105" ht="12" customHeight="1" x14ac:dyDescent="0.25">
      <c r="A262" s="107" t="s">
        <v>121</v>
      </c>
      <c r="B262" s="105">
        <v>12.514200034507168</v>
      </c>
      <c r="C262" s="105">
        <v>12.328657417327682</v>
      </c>
      <c r="D262" s="105">
        <v>12.63330703579987</v>
      </c>
      <c r="E262" s="105">
        <v>12.553191579220966</v>
      </c>
      <c r="F262" s="105">
        <v>12.920046686403785</v>
      </c>
      <c r="G262" s="105">
        <v>12.43647770183733</v>
      </c>
      <c r="H262" s="105">
        <v>12.813209254276538</v>
      </c>
      <c r="I262" s="105">
        <v>12.769830590541245</v>
      </c>
      <c r="J262" s="105">
        <v>13.571550058718339</v>
      </c>
      <c r="K262" s="105">
        <v>14.501359479755745</v>
      </c>
      <c r="L262" s="105">
        <v>14.095914194310712</v>
      </c>
      <c r="M262" s="105">
        <v>13.928302860604973</v>
      </c>
      <c r="N262" s="105">
        <v>13.351352500559742</v>
      </c>
      <c r="O262" s="105">
        <v>13.662708544518759</v>
      </c>
      <c r="P262" s="105">
        <v>13.799576117474997</v>
      </c>
      <c r="Q262" s="105">
        <v>13.887209944067074</v>
      </c>
      <c r="R262" s="105">
        <v>14.377696705638852</v>
      </c>
      <c r="S262" s="105">
        <v>14.317179598279415</v>
      </c>
      <c r="T262" s="105">
        <v>13.747424389318109</v>
      </c>
      <c r="U262" s="105">
        <v>13.783089911959802</v>
      </c>
      <c r="V262" s="105">
        <v>13.812897764920493</v>
      </c>
      <c r="W262" s="105">
        <v>14.745484596736476</v>
      </c>
      <c r="X262" s="105">
        <v>15.23456047371457</v>
      </c>
      <c r="Y262" s="105">
        <v>14.924655784038595</v>
      </c>
      <c r="DA262" s="132" t="s">
        <v>3043</v>
      </c>
    </row>
    <row r="263" spans="1:105" ht="12" customHeight="1" x14ac:dyDescent="0.25">
      <c r="A263" s="108" t="s">
        <v>53</v>
      </c>
      <c r="B263" s="99">
        <v>2.5143831306441657</v>
      </c>
      <c r="C263" s="99">
        <v>2.4517872636200435</v>
      </c>
      <c r="D263" s="99">
        <v>2.5741510875976039</v>
      </c>
      <c r="E263" s="99">
        <v>2.4697687046169459</v>
      </c>
      <c r="F263" s="99">
        <v>2.5970269695371129</v>
      </c>
      <c r="G263" s="99">
        <v>2.8277482945499628</v>
      </c>
      <c r="H263" s="99">
        <v>2.6212409636300258</v>
      </c>
      <c r="I263" s="99">
        <v>2.6423114996306065</v>
      </c>
      <c r="J263" s="99">
        <v>2.7578454179949312</v>
      </c>
      <c r="K263" s="99">
        <v>2.9719298679393207</v>
      </c>
      <c r="L263" s="99">
        <v>2.9092588136148541</v>
      </c>
      <c r="M263" s="99">
        <v>2.8119396428810814</v>
      </c>
      <c r="N263" s="99">
        <v>2.2483351045499989</v>
      </c>
      <c r="O263" s="99">
        <v>2.5127243831685964</v>
      </c>
      <c r="P263" s="99">
        <v>2.4919736973208191</v>
      </c>
      <c r="Q263" s="99">
        <v>2.4002145788798659</v>
      </c>
      <c r="R263" s="99">
        <v>2.7932665781184505</v>
      </c>
      <c r="S263" s="99">
        <v>2.7944866211191877</v>
      </c>
      <c r="T263" s="99">
        <v>2.4681047570363748</v>
      </c>
      <c r="U263" s="99">
        <v>2.252434564645585</v>
      </c>
      <c r="V263" s="99">
        <v>2.1241671237023709</v>
      </c>
      <c r="W263" s="99">
        <v>2.7746371516688719</v>
      </c>
      <c r="X263" s="99">
        <v>2.9060038415941181</v>
      </c>
      <c r="Y263" s="99">
        <v>2.3316494273224135</v>
      </c>
      <c r="DA263" s="63" t="s">
        <v>3044</v>
      </c>
    </row>
    <row r="264" spans="1:105" ht="12" customHeight="1" x14ac:dyDescent="0.25">
      <c r="A264" s="108" t="s">
        <v>52</v>
      </c>
      <c r="B264" s="99">
        <v>9.9998169038630014</v>
      </c>
      <c r="C264" s="99">
        <v>9.8768701537076335</v>
      </c>
      <c r="D264" s="99">
        <v>10.059155948202267</v>
      </c>
      <c r="E264" s="99">
        <v>10.08342287460402</v>
      </c>
      <c r="F264" s="99">
        <v>10.323019716866671</v>
      </c>
      <c r="G264" s="99">
        <v>9.608729407287365</v>
      </c>
      <c r="H264" s="99">
        <v>10.191968290646512</v>
      </c>
      <c r="I264" s="99">
        <v>10.12751909091064</v>
      </c>
      <c r="J264" s="99">
        <v>10.813704640723408</v>
      </c>
      <c r="K264" s="99">
        <v>11.529429611816425</v>
      </c>
      <c r="L264" s="99">
        <v>11.186655380695859</v>
      </c>
      <c r="M264" s="99">
        <v>11.11636321772389</v>
      </c>
      <c r="N264" s="99">
        <v>11.103017396009742</v>
      </c>
      <c r="O264" s="99">
        <v>11.149984161350163</v>
      </c>
      <c r="P264" s="99">
        <v>11.307602420154177</v>
      </c>
      <c r="Q264" s="99">
        <v>11.486995365187209</v>
      </c>
      <c r="R264" s="99">
        <v>11.584430127520402</v>
      </c>
      <c r="S264" s="99">
        <v>11.522692977160226</v>
      </c>
      <c r="T264" s="99">
        <v>11.279319632281737</v>
      </c>
      <c r="U264" s="99">
        <v>11.530655347314218</v>
      </c>
      <c r="V264" s="99">
        <v>11.688730641218125</v>
      </c>
      <c r="W264" s="99">
        <v>11.970847445067607</v>
      </c>
      <c r="X264" s="99">
        <v>12.328556632120447</v>
      </c>
      <c r="Y264" s="99">
        <v>12.593006356716183</v>
      </c>
      <c r="DA264" s="63" t="s">
        <v>3045</v>
      </c>
    </row>
    <row r="265" spans="1:105" ht="12" customHeight="1" x14ac:dyDescent="0.25">
      <c r="A265" s="121" t="s">
        <v>54</v>
      </c>
      <c r="B265" s="123">
        <v>5.7771575948878429</v>
      </c>
      <c r="C265" s="123">
        <v>5.6152201949030518</v>
      </c>
      <c r="D265" s="123">
        <v>6.3303531208742241</v>
      </c>
      <c r="E265" s="123">
        <v>6.1126441097898594</v>
      </c>
      <c r="F265" s="123">
        <v>6.5360809070966752</v>
      </c>
      <c r="G265" s="123">
        <v>6.3724801429872295</v>
      </c>
      <c r="H265" s="123">
        <v>6.5512728693517088</v>
      </c>
      <c r="I265" s="123">
        <v>6.2265106086746069</v>
      </c>
      <c r="J265" s="123">
        <v>6.1929741797275231</v>
      </c>
      <c r="K265" s="123">
        <v>6.4772006542597342</v>
      </c>
      <c r="L265" s="123">
        <v>6.1560882565678474</v>
      </c>
      <c r="M265" s="123">
        <v>5.8049011747274397</v>
      </c>
      <c r="N265" s="123">
        <v>5.6874304611528661</v>
      </c>
      <c r="O265" s="123">
        <v>6.1735911011079931</v>
      </c>
      <c r="P265" s="123">
        <v>6.2376885226344099</v>
      </c>
      <c r="Q265" s="123">
        <v>6.1630427351428354</v>
      </c>
      <c r="R265" s="123">
        <v>6.4202568967599065</v>
      </c>
      <c r="S265" s="123">
        <v>6.3509198125595168</v>
      </c>
      <c r="T265" s="123">
        <v>6.4501760641745429</v>
      </c>
      <c r="U265" s="123">
        <v>6.6224604497842394</v>
      </c>
      <c r="V265" s="123">
        <v>7.5086270283096539</v>
      </c>
      <c r="W265" s="123">
        <v>7.2090474694599624</v>
      </c>
      <c r="X265" s="123">
        <v>7.2521282383620047</v>
      </c>
      <c r="Y265" s="123">
        <v>6.0444916554308783</v>
      </c>
      <c r="DA265" s="130" t="s">
        <v>3046</v>
      </c>
    </row>
    <row r="266" spans="1:105" ht="12" customHeight="1" x14ac:dyDescent="0.25">
      <c r="A266" s="97" t="s">
        <v>50</v>
      </c>
      <c r="B266" s="99">
        <v>5.7821164370775779</v>
      </c>
      <c r="C266" s="99">
        <v>5.7989659112067677</v>
      </c>
      <c r="D266" s="99">
        <v>6.1361493512708645</v>
      </c>
      <c r="E266" s="99">
        <v>5.9054984159765596</v>
      </c>
      <c r="F266" s="99">
        <v>6.7137650593726335</v>
      </c>
      <c r="G266" s="99">
        <v>6.212421661569377</v>
      </c>
      <c r="H266" s="99">
        <v>6.2064144141483659</v>
      </c>
      <c r="I266" s="99">
        <v>6.4179281585000467</v>
      </c>
      <c r="J266" s="99">
        <v>6.4427452685278741</v>
      </c>
      <c r="K266" s="99">
        <v>5.6501096409614293</v>
      </c>
      <c r="L266" s="99">
        <v>6.9806508288559712</v>
      </c>
      <c r="M266" s="99">
        <v>6.4939450897784514</v>
      </c>
      <c r="N266" s="99">
        <v>2.0259773498908018</v>
      </c>
      <c r="O266" s="99">
        <v>7.2923882335983432</v>
      </c>
      <c r="P266" s="99">
        <v>7.0267411136640074</v>
      </c>
      <c r="Q266" s="99">
        <v>6.1093419637757078</v>
      </c>
      <c r="R266" s="99">
        <v>5.6993817067055437</v>
      </c>
      <c r="S266" s="99">
        <v>5.6217068293577332</v>
      </c>
      <c r="T266" s="99">
        <v>6.7219789350642154</v>
      </c>
      <c r="U266" s="99">
        <v>6.9007960455635082</v>
      </c>
      <c r="V266" s="99">
        <v>7.8497226601532679</v>
      </c>
      <c r="W266" s="99">
        <v>7.5010809978951221</v>
      </c>
      <c r="X266" s="99">
        <v>6.9648382015991226</v>
      </c>
      <c r="Y266" s="99">
        <v>6.1764759631944859</v>
      </c>
      <c r="DA266" s="63" t="s">
        <v>3047</v>
      </c>
    </row>
    <row r="267" spans="1:105" ht="12" customHeight="1" x14ac:dyDescent="0.25">
      <c r="A267" s="109" t="s">
        <v>120</v>
      </c>
      <c r="B267" s="110">
        <v>5.7769350106699111</v>
      </c>
      <c r="C267" s="110">
        <v>5.6073447863540551</v>
      </c>
      <c r="D267" s="110">
        <v>6.3378081953457377</v>
      </c>
      <c r="E267" s="110">
        <v>6.1200286236276087</v>
      </c>
      <c r="F267" s="110">
        <v>6.5300081201404172</v>
      </c>
      <c r="G267" s="110">
        <v>6.377995627061785</v>
      </c>
      <c r="H267" s="110">
        <v>6.5636057277756201</v>
      </c>
      <c r="I267" s="110">
        <v>6.2192685231860336</v>
      </c>
      <c r="J267" s="110">
        <v>6.1830457948639523</v>
      </c>
      <c r="K267" s="110">
        <v>6.5111100276916432</v>
      </c>
      <c r="L267" s="110">
        <v>6.1212267065315054</v>
      </c>
      <c r="M267" s="110">
        <v>5.7740146129431142</v>
      </c>
      <c r="N267" s="110">
        <v>5.8700957027685199</v>
      </c>
      <c r="O267" s="110">
        <v>6.0977289543231503</v>
      </c>
      <c r="P267" s="110">
        <v>6.1730335526916758</v>
      </c>
      <c r="Q267" s="110">
        <v>6.1682505128424561</v>
      </c>
      <c r="R267" s="110">
        <v>6.4982748625210274</v>
      </c>
      <c r="S267" s="110">
        <v>6.4472125664420936</v>
      </c>
      <c r="T267" s="110">
        <v>6.4007028536181432</v>
      </c>
      <c r="U267" s="110">
        <v>6.559109463120679</v>
      </c>
      <c r="V267" s="110">
        <v>7.4207546952523904</v>
      </c>
      <c r="W267" s="110">
        <v>7.1295987360156827</v>
      </c>
      <c r="X267" s="110">
        <v>7.3332266765370377</v>
      </c>
      <c r="Y267" s="110">
        <v>6.006020195610831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9.7513678921988228E-2</v>
      </c>
      <c r="C269" s="118">
        <f t="shared" si="122"/>
        <v>9.3434327944362905E-2</v>
      </c>
      <c r="D269" s="118">
        <f t="shared" si="122"/>
        <v>8.8787574449070941E-2</v>
      </c>
      <c r="E269" s="118">
        <f t="shared" si="122"/>
        <v>7.9357843027663216E-2</v>
      </c>
      <c r="F269" s="118">
        <f t="shared" si="122"/>
        <v>8.6413109388458476E-2</v>
      </c>
      <c r="G269" s="118">
        <f t="shared" si="122"/>
        <v>8.0398044658954892E-2</v>
      </c>
      <c r="H269" s="118">
        <f t="shared" si="122"/>
        <v>8.305388587467781E-2</v>
      </c>
      <c r="I269" s="118">
        <f t="shared" si="122"/>
        <v>9.0564577574601887E-2</v>
      </c>
      <c r="J269" s="118">
        <f t="shared" si="122"/>
        <v>9.52890828698989E-2</v>
      </c>
      <c r="K269" s="118">
        <f t="shared" si="122"/>
        <v>8.6021254818134524E-2</v>
      </c>
      <c r="L269" s="118">
        <f t="shared" si="122"/>
        <v>0.10937179136042582</v>
      </c>
      <c r="M269" s="118">
        <f t="shared" si="122"/>
        <v>0.10751200072807811</v>
      </c>
      <c r="N269" s="118">
        <f t="shared" si="122"/>
        <v>3.7116256523072363E-2</v>
      </c>
      <c r="O269" s="118">
        <f t="shared" si="122"/>
        <v>0.1783695275055012</v>
      </c>
      <c r="P269" s="118">
        <f t="shared" si="122"/>
        <v>0.2048766478836771</v>
      </c>
      <c r="Q269" s="118">
        <f t="shared" si="122"/>
        <v>0.20774251877731953</v>
      </c>
      <c r="R269" s="118">
        <f t="shared" ref="R269:V269" si="123">R270+R273+R275+R284</f>
        <v>0.21373596465610525</v>
      </c>
      <c r="S269" s="118">
        <f t="shared" si="123"/>
        <v>0.25084230927766865</v>
      </c>
      <c r="T269" s="118">
        <f t="shared" si="123"/>
        <v>0.39288607296937494</v>
      </c>
      <c r="U269" s="118">
        <f t="shared" si="123"/>
        <v>0.48249007138580291</v>
      </c>
      <c r="V269" s="118">
        <f t="shared" si="123"/>
        <v>0.60344761601917207</v>
      </c>
      <c r="W269" s="118">
        <f t="shared" ref="W269:Y269" si="124">W270+W273+W275+W284</f>
        <v>0.59987749915095168</v>
      </c>
      <c r="X269" s="118">
        <f t="shared" si="124"/>
        <v>0.57187715457505817</v>
      </c>
      <c r="Y269" s="118">
        <f t="shared" si="124"/>
        <v>0.51802224015900711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9.7513678921988228E-2</v>
      </c>
      <c r="C284" s="123">
        <v>9.3434327944362905E-2</v>
      </c>
      <c r="D284" s="123">
        <v>8.8787574449070941E-2</v>
      </c>
      <c r="E284" s="123">
        <v>7.9357843027663216E-2</v>
      </c>
      <c r="F284" s="123">
        <v>8.6413109388458476E-2</v>
      </c>
      <c r="G284" s="123">
        <v>8.0398044658954892E-2</v>
      </c>
      <c r="H284" s="123">
        <v>8.305388587467781E-2</v>
      </c>
      <c r="I284" s="123">
        <v>9.0564577574601887E-2</v>
      </c>
      <c r="J284" s="123">
        <v>9.52890828698989E-2</v>
      </c>
      <c r="K284" s="123">
        <v>8.6021254818134524E-2</v>
      </c>
      <c r="L284" s="123">
        <v>0.10937179136042582</v>
      </c>
      <c r="M284" s="123">
        <v>0.10751200072807811</v>
      </c>
      <c r="N284" s="123">
        <v>3.7116256523072363E-2</v>
      </c>
      <c r="O284" s="123">
        <v>0.1783695275055012</v>
      </c>
      <c r="P284" s="123">
        <v>0.2048766478836771</v>
      </c>
      <c r="Q284" s="123">
        <v>0.20774251877731953</v>
      </c>
      <c r="R284" s="123">
        <v>0.21373596465610525</v>
      </c>
      <c r="S284" s="123">
        <v>0.25084230927766865</v>
      </c>
      <c r="T284" s="123">
        <v>0.39288607296937494</v>
      </c>
      <c r="U284" s="123">
        <v>0.48249007138580291</v>
      </c>
      <c r="V284" s="123">
        <v>0.60344761601917207</v>
      </c>
      <c r="W284" s="123">
        <v>0.59987749915095168</v>
      </c>
      <c r="X284" s="123">
        <v>0.57187715457505817</v>
      </c>
      <c r="Y284" s="123">
        <v>0.51802224015900711</v>
      </c>
      <c r="DA284" s="130" t="s">
        <v>3214</v>
      </c>
    </row>
    <row r="285" spans="1:105" ht="12" customHeight="1" x14ac:dyDescent="0.25">
      <c r="A285" s="97" t="s">
        <v>50</v>
      </c>
      <c r="B285" s="99">
        <v>2.2699720392243181</v>
      </c>
      <c r="C285" s="99">
        <v>2.2734047267725774</v>
      </c>
      <c r="D285" s="99">
        <v>2.4016929274184249</v>
      </c>
      <c r="E285" s="99">
        <v>2.3054536720391936</v>
      </c>
      <c r="F285" s="99">
        <v>2.6147810890019594</v>
      </c>
      <c r="G285" s="99">
        <v>2.4135366709565877</v>
      </c>
      <c r="H285" s="99">
        <v>2.4054542408358439</v>
      </c>
      <c r="I285" s="99">
        <v>2.4843017914832335</v>
      </c>
      <c r="J285" s="99">
        <v>2.492502557795695</v>
      </c>
      <c r="K285" s="99">
        <v>2.1841846713610664</v>
      </c>
      <c r="L285" s="99">
        <v>2.6962873337244893</v>
      </c>
      <c r="M285" s="99">
        <v>2.5059819377165895</v>
      </c>
      <c r="N285" s="99">
        <v>0.78109705835920407</v>
      </c>
      <c r="O285" s="99">
        <v>2.8089214477246029</v>
      </c>
      <c r="P285" s="99">
        <v>2.7052018355259841</v>
      </c>
      <c r="Q285" s="99">
        <v>2.3499102816029378</v>
      </c>
      <c r="R285" s="99">
        <v>2.1886266534838272</v>
      </c>
      <c r="S285" s="99">
        <v>2.1504397481945037</v>
      </c>
      <c r="T285" s="99">
        <v>2.5513787473817491</v>
      </c>
      <c r="U285" s="99">
        <v>2.602333321656698</v>
      </c>
      <c r="V285" s="99">
        <v>2.945861191591876</v>
      </c>
      <c r="W285" s="99">
        <v>2.804876057482578</v>
      </c>
      <c r="X285" s="99">
        <v>2.5977436503900315</v>
      </c>
      <c r="Y285" s="99">
        <v>2.2952047825773985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1.1590902884843635</v>
      </c>
      <c r="D290" s="117">
        <f t="shared" si="129"/>
        <v>1.8503898930397422</v>
      </c>
      <c r="E290" s="117">
        <f t="shared" si="129"/>
        <v>3.7098410513042177</v>
      </c>
      <c r="F290" s="117">
        <f t="shared" si="129"/>
        <v>3.5309808615512579</v>
      </c>
      <c r="G290" s="117">
        <f t="shared" si="129"/>
        <v>2.1022533157090488</v>
      </c>
      <c r="H290" s="117">
        <f t="shared" si="129"/>
        <v>1.6176224023889818</v>
      </c>
      <c r="I290" s="117">
        <f t="shared" si="129"/>
        <v>1.486717355986154</v>
      </c>
      <c r="J290" s="117">
        <f t="shared" si="129"/>
        <v>1.2666559625289187</v>
      </c>
      <c r="K290" s="117">
        <f t="shared" si="129"/>
        <v>1.7575377422902951</v>
      </c>
      <c r="L290" s="117">
        <f t="shared" si="129"/>
        <v>1.3684341126674702</v>
      </c>
      <c r="M290" s="117">
        <f t="shared" si="129"/>
        <v>1.1628755999939382</v>
      </c>
      <c r="N290" s="117">
        <f t="shared" si="129"/>
        <v>1.167336301838853</v>
      </c>
      <c r="O290" s="117">
        <f t="shared" si="129"/>
        <v>1.6328391345711184</v>
      </c>
      <c r="P290" s="117">
        <f t="shared" si="129"/>
        <v>1.6895855729319209</v>
      </c>
      <c r="Q290" s="117">
        <f t="shared" si="129"/>
        <v>1.6427240190349519</v>
      </c>
      <c r="R290" s="117">
        <f t="shared" ref="R290:V290" si="130">R291+R294+R296+R305</f>
        <v>1.2062654419776686</v>
      </c>
      <c r="S290" s="117">
        <f t="shared" si="130"/>
        <v>0.94297625031723165</v>
      </c>
      <c r="T290" s="117">
        <f t="shared" si="130"/>
        <v>1.5649033336746945</v>
      </c>
      <c r="U290" s="117">
        <f t="shared" si="130"/>
        <v>0.96294790906406647</v>
      </c>
      <c r="V290" s="117">
        <f t="shared" si="130"/>
        <v>0.38939080809797638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0.86633961723759967</v>
      </c>
      <c r="D291" s="122">
        <f t="shared" si="132"/>
        <v>1.3356017670548275</v>
      </c>
      <c r="E291" s="122">
        <f t="shared" si="132"/>
        <v>2.9194882615751152</v>
      </c>
      <c r="F291" s="122">
        <f t="shared" si="132"/>
        <v>2.6790825870933199</v>
      </c>
      <c r="G291" s="122">
        <f t="shared" si="132"/>
        <v>1.6153668343014917</v>
      </c>
      <c r="H291" s="122">
        <f t="shared" si="132"/>
        <v>1.2671745712308606</v>
      </c>
      <c r="I291" s="122">
        <f t="shared" si="132"/>
        <v>1.111257130351585</v>
      </c>
      <c r="J291" s="122">
        <f t="shared" si="132"/>
        <v>0.9584562124825311</v>
      </c>
      <c r="K291" s="122">
        <f t="shared" si="132"/>
        <v>1.2914270442328464</v>
      </c>
      <c r="L291" s="122">
        <f t="shared" si="132"/>
        <v>0.98723610324505329</v>
      </c>
      <c r="M291" s="122">
        <f t="shared" si="132"/>
        <v>0.87977924877876756</v>
      </c>
      <c r="N291" s="122">
        <f t="shared" si="132"/>
        <v>0.81733759865420519</v>
      </c>
      <c r="O291" s="122">
        <f t="shared" si="132"/>
        <v>1.1233097850125211</v>
      </c>
      <c r="P291" s="122">
        <f t="shared" si="132"/>
        <v>1.2224052332059314</v>
      </c>
      <c r="Q291" s="122">
        <f t="shared" si="132"/>
        <v>1.1965008180496473</v>
      </c>
      <c r="R291" s="122">
        <f t="shared" ref="R291:V291" si="133">SUM(R292:R293)</f>
        <v>0.78918796280921777</v>
      </c>
      <c r="S291" s="122">
        <f t="shared" si="133"/>
        <v>0.60573175583101202</v>
      </c>
      <c r="T291" s="122">
        <f t="shared" si="133"/>
        <v>1.0384344354475852</v>
      </c>
      <c r="U291" s="122">
        <f t="shared" si="133"/>
        <v>0.62081233547226744</v>
      </c>
      <c r="V291" s="122">
        <f t="shared" si="133"/>
        <v>0.2520722302169901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0.86343458455895739</v>
      </c>
      <c r="D292" s="98">
        <v>1.3309826322135416</v>
      </c>
      <c r="E292" s="98">
        <v>2.9099545126427109</v>
      </c>
      <c r="F292" s="98">
        <v>2.6697502454140829</v>
      </c>
      <c r="G292" s="98">
        <v>1.609809363478601</v>
      </c>
      <c r="H292" s="98">
        <v>1.2629180823816055</v>
      </c>
      <c r="I292" s="98">
        <v>1.1077504395370983</v>
      </c>
      <c r="J292" s="98">
        <v>0.95541814264706881</v>
      </c>
      <c r="K292" s="98">
        <v>1.2871276171375436</v>
      </c>
      <c r="L292" s="98">
        <v>0.98412587500405546</v>
      </c>
      <c r="M292" s="98">
        <v>0.87700726937039664</v>
      </c>
      <c r="N292" s="98">
        <v>0.81503717007905507</v>
      </c>
      <c r="O292" s="98">
        <v>1.1198230844664825</v>
      </c>
      <c r="P292" s="98">
        <v>1.2184775412040072</v>
      </c>
      <c r="Q292" s="98">
        <v>1.1928483563425121</v>
      </c>
      <c r="R292" s="98">
        <v>0.78678267684645775</v>
      </c>
      <c r="S292" s="98">
        <v>0.60388693763642853</v>
      </c>
      <c r="T292" s="98">
        <v>1.0352714251569373</v>
      </c>
      <c r="U292" s="98">
        <v>0.61891964167149216</v>
      </c>
      <c r="V292" s="98">
        <v>0.25130242070313796</v>
      </c>
      <c r="W292" s="98">
        <v>0</v>
      </c>
      <c r="X292" s="98">
        <v>0</v>
      </c>
      <c r="Y292" s="98">
        <v>0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2.9050326786422376E-3</v>
      </c>
      <c r="D293" s="98">
        <v>4.6191348412858418E-3</v>
      </c>
      <c r="E293" s="98">
        <v>9.5337489324041139E-3</v>
      </c>
      <c r="F293" s="98">
        <v>9.3323416792368431E-3</v>
      </c>
      <c r="G293" s="98">
        <v>5.5574708228907661E-3</v>
      </c>
      <c r="H293" s="98">
        <v>4.2564888492551923E-3</v>
      </c>
      <c r="I293" s="98">
        <v>3.5066908144866303E-3</v>
      </c>
      <c r="J293" s="98">
        <v>3.0380698354622515E-3</v>
      </c>
      <c r="K293" s="98">
        <v>4.2994270953027785E-3</v>
      </c>
      <c r="L293" s="98">
        <v>3.1102282409977903E-3</v>
      </c>
      <c r="M293" s="98">
        <v>2.77197940837088E-3</v>
      </c>
      <c r="N293" s="98">
        <v>2.3004285751500745E-3</v>
      </c>
      <c r="O293" s="98">
        <v>3.486700546038602E-3</v>
      </c>
      <c r="P293" s="98">
        <v>3.9276920019242646E-3</v>
      </c>
      <c r="Q293" s="98">
        <v>3.6524617071351001E-3</v>
      </c>
      <c r="R293" s="98">
        <v>2.4052859627599651E-3</v>
      </c>
      <c r="S293" s="98">
        <v>1.8448181945834819E-3</v>
      </c>
      <c r="T293" s="98">
        <v>3.1630102906478595E-3</v>
      </c>
      <c r="U293" s="98">
        <v>1.8926938007753063E-3</v>
      </c>
      <c r="V293" s="98">
        <v>7.6980951385213184E-4</v>
      </c>
      <c r="W293" s="98">
        <v>0</v>
      </c>
      <c r="X293" s="98">
        <v>0</v>
      </c>
      <c r="Y293" s="98">
        <v>0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2.0272430930180736E-2</v>
      </c>
      <c r="D294" s="122">
        <f t="shared" si="135"/>
        <v>2.0155219110565031E-2</v>
      </c>
      <c r="E294" s="122">
        <f t="shared" si="135"/>
        <v>7.4436815791545541E-2</v>
      </c>
      <c r="F294" s="122">
        <f t="shared" si="135"/>
        <v>3.4960650975366069E-2</v>
      </c>
      <c r="G294" s="122">
        <f t="shared" si="135"/>
        <v>4.6235219046747475E-2</v>
      </c>
      <c r="H294" s="122">
        <f t="shared" si="135"/>
        <v>3.9570653981883627E-2</v>
      </c>
      <c r="I294" s="122">
        <f t="shared" si="135"/>
        <v>2.8210239368195094E-2</v>
      </c>
      <c r="J294" s="122">
        <f t="shared" si="135"/>
        <v>5.0092760075756467E-3</v>
      </c>
      <c r="K294" s="122">
        <f t="shared" si="135"/>
        <v>3.1054237125789617E-2</v>
      </c>
      <c r="L294" s="122">
        <f t="shared" si="135"/>
        <v>3.6368269841135684E-2</v>
      </c>
      <c r="M294" s="122">
        <f t="shared" si="135"/>
        <v>2.647863024915894E-2</v>
      </c>
      <c r="N294" s="122">
        <f t="shared" si="135"/>
        <v>7.809724126443951E-2</v>
      </c>
      <c r="O294" s="122">
        <f t="shared" si="135"/>
        <v>3.3432040296195203E-2</v>
      </c>
      <c r="P294" s="122">
        <f t="shared" si="135"/>
        <v>2.3692804284899695E-2</v>
      </c>
      <c r="Q294" s="122">
        <f t="shared" si="135"/>
        <v>3.4983901818487019E-2</v>
      </c>
      <c r="R294" s="122">
        <f t="shared" si="135"/>
        <v>4.5645494280930989E-2</v>
      </c>
      <c r="S294" s="122">
        <f t="shared" si="135"/>
        <v>4.2724761742079828E-2</v>
      </c>
      <c r="T294" s="122">
        <f t="shared" si="135"/>
        <v>4.1819861792366429E-2</v>
      </c>
      <c r="U294" s="122">
        <f t="shared" si="135"/>
        <v>2.7390608138224474E-2</v>
      </c>
      <c r="V294" s="122">
        <f t="shared" si="135"/>
        <v>1.1773199775031728E-2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2.0272430930180736E-2</v>
      </c>
      <c r="D295" s="98">
        <v>2.0155219110565031E-2</v>
      </c>
      <c r="E295" s="98">
        <v>7.4436815791545541E-2</v>
      </c>
      <c r="F295" s="98">
        <v>3.4960650975366069E-2</v>
      </c>
      <c r="G295" s="98">
        <v>4.6235219046747475E-2</v>
      </c>
      <c r="H295" s="98">
        <v>3.9570653981883627E-2</v>
      </c>
      <c r="I295" s="98">
        <v>2.8210239368195094E-2</v>
      </c>
      <c r="J295" s="98">
        <v>5.0092760075756467E-3</v>
      </c>
      <c r="K295" s="98">
        <v>3.1054237125789617E-2</v>
      </c>
      <c r="L295" s="98">
        <v>3.6368269841135684E-2</v>
      </c>
      <c r="M295" s="98">
        <v>2.647863024915894E-2</v>
      </c>
      <c r="N295" s="98">
        <v>7.809724126443951E-2</v>
      </c>
      <c r="O295" s="98">
        <v>3.3432040296195203E-2</v>
      </c>
      <c r="P295" s="98">
        <v>2.3692804284899695E-2</v>
      </c>
      <c r="Q295" s="98">
        <v>3.4983901818487019E-2</v>
      </c>
      <c r="R295" s="98">
        <v>4.5645494280930989E-2</v>
      </c>
      <c r="S295" s="98">
        <v>4.2724761742079828E-2</v>
      </c>
      <c r="T295" s="98">
        <v>4.1819861792366429E-2</v>
      </c>
      <c r="U295" s="98">
        <v>2.7390608138224474E-2</v>
      </c>
      <c r="V295" s="98">
        <v>1.1773199775031728E-2</v>
      </c>
      <c r="W295" s="98">
        <v>0</v>
      </c>
      <c r="X295" s="98">
        <v>0</v>
      </c>
      <c r="Y295" s="98">
        <v>0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0.18471642634245708</v>
      </c>
      <c r="D296" s="122">
        <v>0.3289239582113529</v>
      </c>
      <c r="E296" s="122">
        <v>0.4759892122120975</v>
      </c>
      <c r="F296" s="122">
        <v>0.54322000666995007</v>
      </c>
      <c r="G296" s="122">
        <v>0.28914310752206995</v>
      </c>
      <c r="H296" s="122">
        <v>0.2029085503603244</v>
      </c>
      <c r="I296" s="122">
        <v>0.22005693288576844</v>
      </c>
      <c r="J296" s="122">
        <v>0.19823383093426303</v>
      </c>
      <c r="K296" s="122">
        <v>0.29650384196334989</v>
      </c>
      <c r="L296" s="122">
        <v>0.23506000956243267</v>
      </c>
      <c r="M296" s="122">
        <v>0.17752271769751543</v>
      </c>
      <c r="N296" s="122">
        <v>0.18550581898299609</v>
      </c>
      <c r="O296" s="122">
        <v>0.31546371898079617</v>
      </c>
      <c r="P296" s="122">
        <v>0.29273446786725399</v>
      </c>
      <c r="Q296" s="122">
        <v>0.26714429465665374</v>
      </c>
      <c r="R296" s="122">
        <v>0.24511330061309769</v>
      </c>
      <c r="S296" s="122">
        <v>0.19530009932699099</v>
      </c>
      <c r="T296" s="122">
        <v>0.30877535680215801</v>
      </c>
      <c r="U296" s="122">
        <v>0.2000258151493404</v>
      </c>
      <c r="V296" s="122">
        <v>7.7311711254423349E-2</v>
      </c>
      <c r="W296" s="122">
        <v>0</v>
      </c>
      <c r="X296" s="122">
        <v>0</v>
      </c>
      <c r="Y296" s="122">
        <v>0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1.967110061908969E-3</v>
      </c>
      <c r="D297" s="98">
        <v>1.4966525723952819E-2</v>
      </c>
      <c r="E297" s="98">
        <v>4.4627146652879507E-2</v>
      </c>
      <c r="F297" s="98">
        <v>4.0283059194392665E-2</v>
      </c>
      <c r="G297" s="98">
        <v>1.9734040263472356E-2</v>
      </c>
      <c r="H297" s="98">
        <v>9.4953893680731778E-3</v>
      </c>
      <c r="I297" s="98">
        <v>2.2985465601148675E-3</v>
      </c>
      <c r="J297" s="98">
        <v>3.2846338440551244E-2</v>
      </c>
      <c r="K297" s="98">
        <v>3.7013207348532626E-2</v>
      </c>
      <c r="L297" s="98">
        <v>2.5570435683274256E-2</v>
      </c>
      <c r="M297" s="98">
        <v>2.1416021836950735E-2</v>
      </c>
      <c r="N297" s="98">
        <v>3.908869086782496E-2</v>
      </c>
      <c r="O297" s="98">
        <v>0.12531044107400072</v>
      </c>
      <c r="P297" s="98">
        <v>9.9067944368799427E-2</v>
      </c>
      <c r="Q297" s="98">
        <v>4.5352111546318893E-2</v>
      </c>
      <c r="R297" s="98">
        <v>3.3382954406273486E-2</v>
      </c>
      <c r="S297" s="98">
        <v>6.2462939633086835E-2</v>
      </c>
      <c r="T297" s="98">
        <v>9.40686553726615E-2</v>
      </c>
      <c r="U297" s="98">
        <v>8.2744621678608452E-2</v>
      </c>
      <c r="V297" s="98">
        <v>5.1663225849580025E-2</v>
      </c>
      <c r="W297" s="98">
        <v>0</v>
      </c>
      <c r="X297" s="98">
        <v>0</v>
      </c>
      <c r="Y297" s="98">
        <v>0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1.0662000353800641E-3</v>
      </c>
      <c r="F298" s="98">
        <v>0</v>
      </c>
      <c r="G298" s="98">
        <v>9.617516319037825E-5</v>
      </c>
      <c r="H298" s="98">
        <v>3.2891209496572549E-4</v>
      </c>
      <c r="I298" s="98">
        <v>0</v>
      </c>
      <c r="J298" s="98">
        <v>6.8688000082345563E-4</v>
      </c>
      <c r="K298" s="98">
        <v>9.5742777390363471E-4</v>
      </c>
      <c r="L298" s="98">
        <v>3.4262329521828175E-4</v>
      </c>
      <c r="M298" s="98">
        <v>0</v>
      </c>
      <c r="N298" s="98">
        <v>3.5570142666629744E-4</v>
      </c>
      <c r="O298" s="98">
        <v>2.3218233897182809E-3</v>
      </c>
      <c r="P298" s="98">
        <v>1.7562233944423535E-3</v>
      </c>
      <c r="Q298" s="98">
        <v>3.271567352097776E-4</v>
      </c>
      <c r="R298" s="98">
        <v>0</v>
      </c>
      <c r="S298" s="98">
        <v>1.4561884632045062E-3</v>
      </c>
      <c r="T298" s="98">
        <v>3.0919085647388212E-3</v>
      </c>
      <c r="U298" s="98">
        <v>1.5082475459275439E-3</v>
      </c>
      <c r="V298" s="98">
        <v>1.3394914477803028E-3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2.6077286257327273E-4</v>
      </c>
      <c r="F299" s="101">
        <v>0</v>
      </c>
      <c r="G299" s="101">
        <v>2.6295330889196747E-5</v>
      </c>
      <c r="H299" s="101">
        <v>8.2742585735660497E-5</v>
      </c>
      <c r="I299" s="101">
        <v>0</v>
      </c>
      <c r="J299" s="101">
        <v>1.6484277966039414E-4</v>
      </c>
      <c r="K299" s="101">
        <v>2.3801628270277524E-4</v>
      </c>
      <c r="L299" s="101">
        <v>8.5091365356168485E-5</v>
      </c>
      <c r="M299" s="101">
        <v>0</v>
      </c>
      <c r="N299" s="101">
        <v>6.819042908013203E-5</v>
      </c>
      <c r="O299" s="101">
        <v>5.0836293254199387E-4</v>
      </c>
      <c r="P299" s="101">
        <v>3.8029913319370407E-4</v>
      </c>
      <c r="Q299" s="101">
        <v>6.6066845872732007E-5</v>
      </c>
      <c r="R299" s="101">
        <v>0</v>
      </c>
      <c r="S299" s="101">
        <v>3.2487988801194759E-4</v>
      </c>
      <c r="T299" s="101">
        <v>6.3554599739868844E-4</v>
      </c>
      <c r="U299" s="101">
        <v>2.7940909515205957E-4</v>
      </c>
      <c r="V299" s="101">
        <v>2.3619952175055206E-4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8.0542717280679139E-4</v>
      </c>
      <c r="F300" s="104">
        <v>0</v>
      </c>
      <c r="G300" s="104">
        <v>6.9879832301181506E-5</v>
      </c>
      <c r="H300" s="104">
        <v>2.4616950923006498E-4</v>
      </c>
      <c r="I300" s="104">
        <v>0</v>
      </c>
      <c r="J300" s="104">
        <v>5.2203722116306143E-4</v>
      </c>
      <c r="K300" s="104">
        <v>7.1941149120085949E-4</v>
      </c>
      <c r="L300" s="104">
        <v>2.5753192986211328E-4</v>
      </c>
      <c r="M300" s="104">
        <v>0</v>
      </c>
      <c r="N300" s="104">
        <v>2.8751099758616541E-4</v>
      </c>
      <c r="O300" s="104">
        <v>1.8134604571762869E-3</v>
      </c>
      <c r="P300" s="104">
        <v>1.3759242612486494E-3</v>
      </c>
      <c r="Q300" s="104">
        <v>2.6108988933704562E-4</v>
      </c>
      <c r="R300" s="104">
        <v>0</v>
      </c>
      <c r="S300" s="104">
        <v>1.1313085751925587E-3</v>
      </c>
      <c r="T300" s="104">
        <v>2.4563625673401329E-3</v>
      </c>
      <c r="U300" s="104">
        <v>1.2288384507754843E-3</v>
      </c>
      <c r="V300" s="104">
        <v>1.1032919260297507E-3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7.3127385937675399E-2</v>
      </c>
      <c r="D301" s="101">
        <v>0.16411334412710407</v>
      </c>
      <c r="E301" s="101">
        <v>0.17424205649229807</v>
      </c>
      <c r="F301" s="101">
        <v>0.27940428490576363</v>
      </c>
      <c r="G301" s="101">
        <v>0.12289409304787459</v>
      </c>
      <c r="H301" s="101">
        <v>8.1105831523292565E-2</v>
      </c>
      <c r="I301" s="101">
        <v>1.0220887620328306E-2</v>
      </c>
      <c r="J301" s="101">
        <v>1.8996838251564837E-2</v>
      </c>
      <c r="K301" s="101">
        <v>0.1076413906910558</v>
      </c>
      <c r="L301" s="101">
        <v>7.7150864446438594E-2</v>
      </c>
      <c r="M301" s="101">
        <v>7.0616176357691851E-2</v>
      </c>
      <c r="N301" s="101">
        <v>6.3222213986734457E-2</v>
      </c>
      <c r="O301" s="101">
        <v>7.9758234262173308E-2</v>
      </c>
      <c r="P301" s="101">
        <v>6.2955558412600324E-2</v>
      </c>
      <c r="Q301" s="101">
        <v>2.6030358016757304E-2</v>
      </c>
      <c r="R301" s="101">
        <v>6.2497554653828828E-2</v>
      </c>
      <c r="S301" s="101">
        <v>3.9851839232364315E-2</v>
      </c>
      <c r="T301" s="101">
        <v>4.6985620092823907E-2</v>
      </c>
      <c r="U301" s="101">
        <v>4.3573499420968297E-2</v>
      </c>
      <c r="V301" s="101">
        <v>7.971550389150343E-3</v>
      </c>
      <c r="W301" s="101">
        <v>0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0.10962193034287271</v>
      </c>
      <c r="D302" s="104">
        <v>0.14984408836029603</v>
      </c>
      <c r="E302" s="104">
        <v>0.25605380903153985</v>
      </c>
      <c r="F302" s="104">
        <v>0.22353266256979376</v>
      </c>
      <c r="G302" s="104">
        <v>0.14641879904753263</v>
      </c>
      <c r="H302" s="104">
        <v>0.11197841737399293</v>
      </c>
      <c r="I302" s="104">
        <v>0.20753749870532526</v>
      </c>
      <c r="J302" s="104">
        <v>0.1457037742413235</v>
      </c>
      <c r="K302" s="104">
        <v>0.1508918161498578</v>
      </c>
      <c r="L302" s="104">
        <v>0.13199608613750152</v>
      </c>
      <c r="M302" s="104">
        <v>8.5490519502872828E-2</v>
      </c>
      <c r="N302" s="104">
        <v>8.2839212701770373E-2</v>
      </c>
      <c r="O302" s="104">
        <v>0.10807322025490382</v>
      </c>
      <c r="P302" s="104">
        <v>0.12895474169141186</v>
      </c>
      <c r="Q302" s="104">
        <v>0.19543466835836776</v>
      </c>
      <c r="R302" s="104">
        <v>0.14923279155299538</v>
      </c>
      <c r="S302" s="104">
        <v>9.1529131998335359E-2</v>
      </c>
      <c r="T302" s="104">
        <v>0.16462917277193378</v>
      </c>
      <c r="U302" s="104">
        <v>7.2199446503836112E-2</v>
      </c>
      <c r="V302" s="104">
        <v>1.6337443567912682E-2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3.1822191849998328E-2</v>
      </c>
      <c r="D303" s="98">
        <v>4.4364078105598066E-2</v>
      </c>
      <c r="E303" s="98">
        <v>7.3348055969299622E-2</v>
      </c>
      <c r="F303" s="98">
        <v>6.5132906097230353E-2</v>
      </c>
      <c r="G303" s="98">
        <v>4.7458035753489419E-2</v>
      </c>
      <c r="H303" s="98">
        <v>3.2996170277219364E-2</v>
      </c>
      <c r="I303" s="98">
        <v>6.1626223097051368E-2</v>
      </c>
      <c r="J303" s="98">
        <v>4.2460016542092201E-2</v>
      </c>
      <c r="K303" s="98">
        <v>4.4166094729333395E-2</v>
      </c>
      <c r="L303" s="98">
        <v>3.8738634124141073E-2</v>
      </c>
      <c r="M303" s="98">
        <v>2.4433507231602401E-2</v>
      </c>
      <c r="N303" s="98">
        <v>1.9861829774541814E-2</v>
      </c>
      <c r="O303" s="98">
        <v>2.7593864194477145E-2</v>
      </c>
      <c r="P303" s="98">
        <v>3.1669964772215391E-2</v>
      </c>
      <c r="Q303" s="98">
        <v>4.5126294520665571E-2</v>
      </c>
      <c r="R303" s="98">
        <v>3.7878542232703406E-2</v>
      </c>
      <c r="S303" s="98">
        <v>2.303072418116826E-2</v>
      </c>
      <c r="T303" s="98">
        <v>3.7820412926226392E-2</v>
      </c>
      <c r="U303" s="98">
        <v>1.4981392896032968E-2</v>
      </c>
      <c r="V303" s="98">
        <v>3.1585673333507504E-3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7.7799738492874387E-2</v>
      </c>
      <c r="D304" s="98">
        <v>0.10548001025469797</v>
      </c>
      <c r="E304" s="98">
        <v>0.18270575306224021</v>
      </c>
      <c r="F304" s="98">
        <v>0.15839975647256341</v>
      </c>
      <c r="G304" s="98">
        <v>9.8960763294043214E-2</v>
      </c>
      <c r="H304" s="98">
        <v>7.8982247096773567E-2</v>
      </c>
      <c r="I304" s="98">
        <v>0.14591127560827388</v>
      </c>
      <c r="J304" s="98">
        <v>0.1032437576992313</v>
      </c>
      <c r="K304" s="98">
        <v>0.1067257214205244</v>
      </c>
      <c r="L304" s="98">
        <v>9.3257452013360456E-2</v>
      </c>
      <c r="M304" s="98">
        <v>6.1057012271270424E-2</v>
      </c>
      <c r="N304" s="98">
        <v>6.2977382927228556E-2</v>
      </c>
      <c r="O304" s="98">
        <v>8.0479356060426679E-2</v>
      </c>
      <c r="P304" s="98">
        <v>9.7284776919196472E-2</v>
      </c>
      <c r="Q304" s="98">
        <v>0.15030837383770218</v>
      </c>
      <c r="R304" s="98">
        <v>0.11135424932029196</v>
      </c>
      <c r="S304" s="98">
        <v>6.8498407817167095E-2</v>
      </c>
      <c r="T304" s="98">
        <v>0.12680875984570739</v>
      </c>
      <c r="U304" s="98">
        <v>5.7218053607803146E-2</v>
      </c>
      <c r="V304" s="98">
        <v>1.3178876234561931E-2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8.776181397412601E-2</v>
      </c>
      <c r="D305" s="122">
        <v>0.16570894866299679</v>
      </c>
      <c r="E305" s="122">
        <v>0.23992676172545946</v>
      </c>
      <c r="F305" s="122">
        <v>0.27371761681262186</v>
      </c>
      <c r="G305" s="122">
        <v>0.15150815483873997</v>
      </c>
      <c r="H305" s="122">
        <v>0.10796862681591321</v>
      </c>
      <c r="I305" s="122">
        <v>0.12719305338060541</v>
      </c>
      <c r="J305" s="122">
        <v>0.1049566431045489</v>
      </c>
      <c r="K305" s="122">
        <v>0.13855261896830931</v>
      </c>
      <c r="L305" s="122">
        <v>0.10976973001884838</v>
      </c>
      <c r="M305" s="122">
        <v>7.9095003268496222E-2</v>
      </c>
      <c r="N305" s="122">
        <v>8.6395642937212164E-2</v>
      </c>
      <c r="O305" s="122">
        <v>0.16063359028160618</v>
      </c>
      <c r="P305" s="122">
        <v>0.15075306757383605</v>
      </c>
      <c r="Q305" s="122">
        <v>0.14409500451016394</v>
      </c>
      <c r="R305" s="122">
        <v>0.12631868427442219</v>
      </c>
      <c r="S305" s="122">
        <v>9.9219633417148803E-2</v>
      </c>
      <c r="T305" s="122">
        <v>0.17587367963258485</v>
      </c>
      <c r="U305" s="122">
        <v>0.11471915030423416</v>
      </c>
      <c r="V305" s="122">
        <v>4.8233666851531236E-2</v>
      </c>
      <c r="W305" s="122">
        <v>0</v>
      </c>
      <c r="X305" s="122">
        <v>0</v>
      </c>
      <c r="Y305" s="122">
        <v>0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3.6404868209195828E-3</v>
      </c>
      <c r="D306" s="98">
        <v>4.6943491783814099E-3</v>
      </c>
      <c r="E306" s="98">
        <v>8.8379916344004314E-3</v>
      </c>
      <c r="F306" s="98">
        <v>1.1597150806463313E-2</v>
      </c>
      <c r="G306" s="98">
        <v>7.5067307830703513E-3</v>
      </c>
      <c r="H306" s="98">
        <v>5.9728989196631702E-3</v>
      </c>
      <c r="I306" s="98">
        <v>8.1354771099599234E-3</v>
      </c>
      <c r="J306" s="98">
        <v>6.2610303686169823E-3</v>
      </c>
      <c r="K306" s="98">
        <v>6.0251337120312328E-3</v>
      </c>
      <c r="L306" s="98">
        <v>6.1459251088654271E-3</v>
      </c>
      <c r="M306" s="98">
        <v>5.5836555845603956E-3</v>
      </c>
      <c r="N306" s="98">
        <v>2.7199093612233259E-3</v>
      </c>
      <c r="O306" s="98">
        <v>3.2857815323944238E-2</v>
      </c>
      <c r="P306" s="98">
        <v>3.1342729590284349E-2</v>
      </c>
      <c r="Q306" s="98">
        <v>2.5761747167777082E-2</v>
      </c>
      <c r="R306" s="98">
        <v>1.6293871763469466E-2</v>
      </c>
      <c r="S306" s="98">
        <v>2.0406399506202849E-2</v>
      </c>
      <c r="T306" s="98">
        <v>6.2338082488539046E-2</v>
      </c>
      <c r="U306" s="98">
        <v>4.2932520958720854E-2</v>
      </c>
      <c r="V306" s="98">
        <v>1.616250377624464E-2</v>
      </c>
      <c r="W306" s="98">
        <v>0</v>
      </c>
      <c r="X306" s="98">
        <v>0</v>
      </c>
      <c r="Y306" s="98">
        <v>0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8.4121327153206429E-2</v>
      </c>
      <c r="D307" s="33">
        <v>0.16101459948461538</v>
      </c>
      <c r="E307" s="33">
        <v>0.23108877009105902</v>
      </c>
      <c r="F307" s="33">
        <v>0.26212046600615857</v>
      </c>
      <c r="G307" s="33">
        <v>0.14400142405566962</v>
      </c>
      <c r="H307" s="33">
        <v>0.10199572789625004</v>
      </c>
      <c r="I307" s="33">
        <v>0.11905757627064549</v>
      </c>
      <c r="J307" s="33">
        <v>9.8695612735931915E-2</v>
      </c>
      <c r="K307" s="33">
        <v>0.13252748525627808</v>
      </c>
      <c r="L307" s="33">
        <v>0.10362380490998295</v>
      </c>
      <c r="M307" s="33">
        <v>7.3511347683935829E-2</v>
      </c>
      <c r="N307" s="33">
        <v>8.3675733575988842E-2</v>
      </c>
      <c r="O307" s="33">
        <v>0.12777577495766193</v>
      </c>
      <c r="P307" s="33">
        <v>0.11941033798355169</v>
      </c>
      <c r="Q307" s="33">
        <v>0.11833325734238687</v>
      </c>
      <c r="R307" s="33">
        <v>0.11002481251095272</v>
      </c>
      <c r="S307" s="33">
        <v>7.8813233910945954E-2</v>
      </c>
      <c r="T307" s="33">
        <v>0.11353559714404581</v>
      </c>
      <c r="U307" s="33">
        <v>7.1786629345513303E-2</v>
      </c>
      <c r="V307" s="33">
        <v>3.2071163075286596E-2</v>
      </c>
      <c r="W307" s="33">
        <v>0</v>
      </c>
      <c r="X307" s="33">
        <v>0</v>
      </c>
      <c r="Y307" s="33">
        <v>0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0.88179179495980975</v>
      </c>
      <c r="D309" s="117">
        <f t="shared" si="136"/>
        <v>1.3851081049790861</v>
      </c>
      <c r="E309" s="117">
        <f t="shared" si="136"/>
        <v>2.852845521652557</v>
      </c>
      <c r="F309" s="117">
        <f t="shared" si="136"/>
        <v>2.6467668514282434</v>
      </c>
      <c r="G309" s="117">
        <f t="shared" si="136"/>
        <v>1.6321111211717487</v>
      </c>
      <c r="H309" s="117">
        <f t="shared" si="136"/>
        <v>1.2713082597661931</v>
      </c>
      <c r="I309" s="117">
        <f t="shared" si="136"/>
        <v>1.1804801246976004</v>
      </c>
      <c r="J309" s="117">
        <f t="shared" si="136"/>
        <v>0.96562510392661649</v>
      </c>
      <c r="K309" s="117">
        <f t="shared" si="136"/>
        <v>1.3794920246475919</v>
      </c>
      <c r="L309" s="117">
        <f t="shared" si="136"/>
        <v>1.1095977668845793</v>
      </c>
      <c r="M309" s="117">
        <f t="shared" si="136"/>
        <v>0.93366329065346731</v>
      </c>
      <c r="N309" s="117">
        <f t="shared" si="136"/>
        <v>1.081010776215624</v>
      </c>
      <c r="O309" s="117">
        <f t="shared" si="136"/>
        <v>1.3294911734593071</v>
      </c>
      <c r="P309" s="117">
        <f t="shared" si="136"/>
        <v>1.3618689865229139</v>
      </c>
      <c r="Q309" s="117">
        <f t="shared" si="136"/>
        <v>1.3831256722495429</v>
      </c>
      <c r="R309" s="117">
        <f t="shared" ref="R309:V309" si="137">R310+R313+R315+R324</f>
        <v>1.0807962299707172</v>
      </c>
      <c r="S309" s="117">
        <f t="shared" si="137"/>
        <v>0.86853024323056505</v>
      </c>
      <c r="T309" s="117">
        <f t="shared" si="137"/>
        <v>1.3586353382725167</v>
      </c>
      <c r="U309" s="117">
        <f t="shared" si="137"/>
        <v>0.84184014927169803</v>
      </c>
      <c r="V309" s="117">
        <f t="shared" si="137"/>
        <v>0.34435808807708795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0.6287839535989449</v>
      </c>
      <c r="D310" s="122">
        <f t="shared" si="139"/>
        <v>0.97107576746132862</v>
      </c>
      <c r="E310" s="122">
        <f t="shared" si="139"/>
        <v>2.1262573950037162</v>
      </c>
      <c r="F310" s="122">
        <f t="shared" si="139"/>
        <v>1.9547728957981552</v>
      </c>
      <c r="G310" s="122">
        <f t="shared" si="139"/>
        <v>1.1807480378092259</v>
      </c>
      <c r="H310" s="122">
        <f t="shared" si="139"/>
        <v>0.92791337966357423</v>
      </c>
      <c r="I310" s="122">
        <f t="shared" si="139"/>
        <v>0.8152112432204639</v>
      </c>
      <c r="J310" s="122">
        <f t="shared" si="139"/>
        <v>0.70450099429168589</v>
      </c>
      <c r="K310" s="122">
        <f t="shared" si="139"/>
        <v>0.95126869366362898</v>
      </c>
      <c r="L310" s="122">
        <f t="shared" si="139"/>
        <v>0.72874669303335737</v>
      </c>
      <c r="M310" s="122">
        <f t="shared" si="139"/>
        <v>0.65139052365976235</v>
      </c>
      <c r="N310" s="122">
        <f t="shared" si="139"/>
        <v>0.60755768099658636</v>
      </c>
      <c r="O310" s="122">
        <f t="shared" si="139"/>
        <v>0.83952726242992171</v>
      </c>
      <c r="P310" s="122">
        <f t="shared" si="139"/>
        <v>0.91926010494446853</v>
      </c>
      <c r="Q310" s="122">
        <f t="shared" si="139"/>
        <v>0.90493954301950097</v>
      </c>
      <c r="R310" s="122">
        <f t="shared" ref="R310:V310" si="140">SUM(R311:R312)</f>
        <v>0.59951104865363158</v>
      </c>
      <c r="S310" s="122">
        <f t="shared" si="140"/>
        <v>0.46211246954683133</v>
      </c>
      <c r="T310" s="122">
        <f t="shared" si="140"/>
        <v>0.79547378670704705</v>
      </c>
      <c r="U310" s="122">
        <f t="shared" si="140"/>
        <v>0.47742371717227616</v>
      </c>
      <c r="V310" s="122">
        <f t="shared" si="140"/>
        <v>0.19456810539665992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0.62587892092030262</v>
      </c>
      <c r="D311" s="98">
        <v>0.96645663262004278</v>
      </c>
      <c r="E311" s="98">
        <v>2.1167236460713119</v>
      </c>
      <c r="F311" s="98">
        <v>1.9454405541189184</v>
      </c>
      <c r="G311" s="98">
        <v>1.1751905669863352</v>
      </c>
      <c r="H311" s="98">
        <v>0.92365689081431901</v>
      </c>
      <c r="I311" s="98">
        <v>0.81170455240597728</v>
      </c>
      <c r="J311" s="98">
        <v>0.7014629244562236</v>
      </c>
      <c r="K311" s="98">
        <v>0.94696926656832625</v>
      </c>
      <c r="L311" s="98">
        <v>0.72563646479235955</v>
      </c>
      <c r="M311" s="98">
        <v>0.64861854425139143</v>
      </c>
      <c r="N311" s="98">
        <v>0.60525725242143624</v>
      </c>
      <c r="O311" s="98">
        <v>0.83604056188388309</v>
      </c>
      <c r="P311" s="98">
        <v>0.9153324129425443</v>
      </c>
      <c r="Q311" s="98">
        <v>0.9012870813123659</v>
      </c>
      <c r="R311" s="98">
        <v>0.59710576269087157</v>
      </c>
      <c r="S311" s="98">
        <v>0.46026765135224784</v>
      </c>
      <c r="T311" s="98">
        <v>0.79231077641639924</v>
      </c>
      <c r="U311" s="98">
        <v>0.47553102337150088</v>
      </c>
      <c r="V311" s="98">
        <v>0.19379829588280778</v>
      </c>
      <c r="W311" s="98">
        <v>0</v>
      </c>
      <c r="X311" s="98">
        <v>0</v>
      </c>
      <c r="Y311" s="98">
        <v>0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2.9050326786422376E-3</v>
      </c>
      <c r="D312" s="98">
        <v>4.6191348412858418E-3</v>
      </c>
      <c r="E312" s="98">
        <v>9.5337489324041139E-3</v>
      </c>
      <c r="F312" s="98">
        <v>9.3323416792368431E-3</v>
      </c>
      <c r="G312" s="98">
        <v>5.5574708228907661E-3</v>
      </c>
      <c r="H312" s="98">
        <v>4.2564888492551923E-3</v>
      </c>
      <c r="I312" s="98">
        <v>3.5066908144866303E-3</v>
      </c>
      <c r="J312" s="98">
        <v>3.0380698354622515E-3</v>
      </c>
      <c r="K312" s="98">
        <v>4.2994270953027785E-3</v>
      </c>
      <c r="L312" s="98">
        <v>3.1102282409977903E-3</v>
      </c>
      <c r="M312" s="98">
        <v>2.77197940837088E-3</v>
      </c>
      <c r="N312" s="98">
        <v>2.3004285751500745E-3</v>
      </c>
      <c r="O312" s="98">
        <v>3.486700546038602E-3</v>
      </c>
      <c r="P312" s="98">
        <v>3.9276920019242646E-3</v>
      </c>
      <c r="Q312" s="98">
        <v>3.6524617071351001E-3</v>
      </c>
      <c r="R312" s="98">
        <v>2.4052859627599651E-3</v>
      </c>
      <c r="S312" s="98">
        <v>1.8448181945834819E-3</v>
      </c>
      <c r="T312" s="98">
        <v>3.1630102906478595E-3</v>
      </c>
      <c r="U312" s="98">
        <v>1.8926938007753063E-3</v>
      </c>
      <c r="V312" s="98">
        <v>7.6980951385213184E-4</v>
      </c>
      <c r="W312" s="98">
        <v>0</v>
      </c>
      <c r="X312" s="98">
        <v>0</v>
      </c>
      <c r="Y312" s="98">
        <v>0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4.4750647620400666E-2</v>
      </c>
      <c r="D313" s="122">
        <f t="shared" si="142"/>
        <v>4.6307204245957828E-2</v>
      </c>
      <c r="E313" s="122">
        <f t="shared" si="142"/>
        <v>0.17782548307094664</v>
      </c>
      <c r="F313" s="122">
        <f t="shared" si="142"/>
        <v>8.6740719861819596E-2</v>
      </c>
      <c r="G313" s="122">
        <f t="shared" si="142"/>
        <v>0.11903322299818526</v>
      </c>
      <c r="H313" s="122">
        <f t="shared" si="142"/>
        <v>0.10561869261208016</v>
      </c>
      <c r="I313" s="122">
        <f t="shared" si="142"/>
        <v>7.8001744736233641E-2</v>
      </c>
      <c r="J313" s="122">
        <f t="shared" si="142"/>
        <v>1.4340112742143215E-2</v>
      </c>
      <c r="K313" s="122">
        <f t="shared" si="142"/>
        <v>9.2001371264630205E-2</v>
      </c>
      <c r="L313" s="122">
        <f t="shared" si="142"/>
        <v>0.111459350922937</v>
      </c>
      <c r="M313" s="122">
        <f t="shared" si="142"/>
        <v>8.4249313000857834E-2</v>
      </c>
      <c r="N313" s="122">
        <f t="shared" si="142"/>
        <v>0.25908687611207876</v>
      </c>
      <c r="O313" s="122">
        <f t="shared" si="142"/>
        <v>0.11606321679773383</v>
      </c>
      <c r="P313" s="122">
        <f t="shared" si="142"/>
        <v>8.5985033573278746E-2</v>
      </c>
      <c r="Q313" s="122">
        <f t="shared" si="142"/>
        <v>0.13119230922317512</v>
      </c>
      <c r="R313" s="122">
        <f t="shared" si="142"/>
        <v>0.17236998398369166</v>
      </c>
      <c r="S313" s="122">
        <f t="shared" si="142"/>
        <v>0.16146486577266445</v>
      </c>
      <c r="T313" s="122">
        <f t="shared" si="142"/>
        <v>0.15818034598035299</v>
      </c>
      <c r="U313" s="122">
        <f t="shared" si="142"/>
        <v>0.10370126499514651</v>
      </c>
      <c r="V313" s="122">
        <f t="shared" si="142"/>
        <v>4.4694422868681569E-2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4.4750647620400666E-2</v>
      </c>
      <c r="D314" s="98">
        <v>4.6307204245957828E-2</v>
      </c>
      <c r="E314" s="98">
        <v>0.17782548307094664</v>
      </c>
      <c r="F314" s="98">
        <v>8.6740719861819596E-2</v>
      </c>
      <c r="G314" s="98">
        <v>0.11903322299818526</v>
      </c>
      <c r="H314" s="98">
        <v>0.10561869261208016</v>
      </c>
      <c r="I314" s="98">
        <v>7.8001744736233641E-2</v>
      </c>
      <c r="J314" s="98">
        <v>1.4340112742143215E-2</v>
      </c>
      <c r="K314" s="98">
        <v>9.2001371264630205E-2</v>
      </c>
      <c r="L314" s="98">
        <v>0.111459350922937</v>
      </c>
      <c r="M314" s="98">
        <v>8.4249313000857834E-2</v>
      </c>
      <c r="N314" s="98">
        <v>0.25908687611207876</v>
      </c>
      <c r="O314" s="98">
        <v>0.11606321679773383</v>
      </c>
      <c r="P314" s="98">
        <v>8.5985033573278746E-2</v>
      </c>
      <c r="Q314" s="98">
        <v>0.13119230922317512</v>
      </c>
      <c r="R314" s="98">
        <v>0.17236998398369166</v>
      </c>
      <c r="S314" s="98">
        <v>0.16146486577266445</v>
      </c>
      <c r="T314" s="98">
        <v>0.15818034598035299</v>
      </c>
      <c r="U314" s="98">
        <v>0.10370126499514651</v>
      </c>
      <c r="V314" s="98">
        <v>4.4694422868681569E-2</v>
      </c>
      <c r="W314" s="98">
        <v>0</v>
      </c>
      <c r="X314" s="98">
        <v>0</v>
      </c>
      <c r="Y314" s="98">
        <v>0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0.14301798614733857</v>
      </c>
      <c r="D315" s="122">
        <v>0.24396098115048087</v>
      </c>
      <c r="E315" s="122">
        <v>0.3695721675460566</v>
      </c>
      <c r="F315" s="122">
        <v>0.40069711573114458</v>
      </c>
      <c r="G315" s="122">
        <v>0.21906781463284275</v>
      </c>
      <c r="H315" s="122">
        <v>0.15700733676551004</v>
      </c>
      <c r="I315" s="122">
        <v>0.19210778210810048</v>
      </c>
      <c r="J315" s="122">
        <v>0.16800978720075327</v>
      </c>
      <c r="K315" s="122">
        <v>0.23159361046773064</v>
      </c>
      <c r="L315" s="122">
        <v>0.18652084722082773</v>
      </c>
      <c r="M315" s="122">
        <v>0.1382945096311376</v>
      </c>
      <c r="N315" s="122">
        <v>0.14818575326414624</v>
      </c>
      <c r="O315" s="122">
        <v>0.25518115456364654</v>
      </c>
      <c r="P315" s="122">
        <v>0.24440604350027495</v>
      </c>
      <c r="Q315" s="122">
        <v>0.23774624630265062</v>
      </c>
      <c r="R315" s="122">
        <v>0.21037617056605834</v>
      </c>
      <c r="S315" s="122">
        <v>0.16776518338234619</v>
      </c>
      <c r="T315" s="122">
        <v>0.27161129368691067</v>
      </c>
      <c r="U315" s="122">
        <v>0.1728134211598879</v>
      </c>
      <c r="V315" s="122">
        <v>6.7163637162605205E-2</v>
      </c>
      <c r="W315" s="122">
        <v>0</v>
      </c>
      <c r="X315" s="122">
        <v>0</v>
      </c>
      <c r="Y315" s="122">
        <v>0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1.525177472303481E-3</v>
      </c>
      <c r="D316" s="98">
        <v>1.1636884918886668E-2</v>
      </c>
      <c r="E316" s="98">
        <v>3.4799126987566403E-2</v>
      </c>
      <c r="F316" s="98">
        <v>3.1502572930127509E-2</v>
      </c>
      <c r="G316" s="98">
        <v>1.5478200141690664E-2</v>
      </c>
      <c r="H316" s="98">
        <v>7.4700108295377944E-3</v>
      </c>
      <c r="I316" s="98">
        <v>1.8138232677296382E-3</v>
      </c>
      <c r="J316" s="98">
        <v>2.6002579331322755E-2</v>
      </c>
      <c r="K316" s="98">
        <v>2.9400167174897674E-2</v>
      </c>
      <c r="L316" s="98">
        <v>2.0383354151524556E-2</v>
      </c>
      <c r="M316" s="98">
        <v>1.7155594401507514E-2</v>
      </c>
      <c r="N316" s="98">
        <v>3.1519732951934755E-2</v>
      </c>
      <c r="O316" s="98">
        <v>0.10191577035972653</v>
      </c>
      <c r="P316" s="98">
        <v>8.1374205825750209E-2</v>
      </c>
      <c r="Q316" s="98">
        <v>3.759836220402641E-2</v>
      </c>
      <c r="R316" s="98">
        <v>2.7870832074741007E-2</v>
      </c>
      <c r="S316" s="98">
        <v>5.2504667035320807E-2</v>
      </c>
      <c r="T316" s="98">
        <v>7.9588397065632671E-2</v>
      </c>
      <c r="U316" s="98">
        <v>7.0442662470106485E-2</v>
      </c>
      <c r="V316" s="98">
        <v>4.4239852021826488E-2</v>
      </c>
      <c r="W316" s="98">
        <v>0</v>
      </c>
      <c r="X316" s="98">
        <v>0</v>
      </c>
      <c r="Y316" s="98">
        <v>0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1.0087712949435577E-3</v>
      </c>
      <c r="F317" s="98">
        <v>0</v>
      </c>
      <c r="G317" s="98">
        <v>9.0504316130188975E-5</v>
      </c>
      <c r="H317" s="98">
        <v>3.1126299697976922E-4</v>
      </c>
      <c r="I317" s="98">
        <v>0</v>
      </c>
      <c r="J317" s="98">
        <v>6.5253388102890983E-4</v>
      </c>
      <c r="K317" s="98">
        <v>9.0847153228067472E-4</v>
      </c>
      <c r="L317" s="98">
        <v>3.2536211690996477E-4</v>
      </c>
      <c r="M317" s="98">
        <v>0</v>
      </c>
      <c r="N317" s="98">
        <v>3.4249733933271892E-4</v>
      </c>
      <c r="O317" s="98">
        <v>2.2269152295663311E-3</v>
      </c>
      <c r="P317" s="98">
        <v>1.6883011873777961E-3</v>
      </c>
      <c r="Q317" s="98">
        <v>3.158614339488904E-4</v>
      </c>
      <c r="R317" s="98">
        <v>0</v>
      </c>
      <c r="S317" s="98">
        <v>1.4043938709973705E-3</v>
      </c>
      <c r="T317" s="98">
        <v>2.9940771439337373E-3</v>
      </c>
      <c r="U317" s="98">
        <v>1.4667067276687338E-3</v>
      </c>
      <c r="V317" s="98">
        <v>1.305552464701777E-3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2.0334412213676646E-4</v>
      </c>
      <c r="F318" s="101">
        <v>0</v>
      </c>
      <c r="G318" s="101">
        <v>2.0624483829007472E-5</v>
      </c>
      <c r="H318" s="101">
        <v>6.5093487749704241E-5</v>
      </c>
      <c r="I318" s="101">
        <v>0</v>
      </c>
      <c r="J318" s="101">
        <v>1.3049665986584834E-4</v>
      </c>
      <c r="K318" s="101">
        <v>1.8906004107981526E-4</v>
      </c>
      <c r="L318" s="101">
        <v>6.7830187047851511E-5</v>
      </c>
      <c r="M318" s="101">
        <v>0</v>
      </c>
      <c r="N318" s="101">
        <v>5.4986341746553479E-5</v>
      </c>
      <c r="O318" s="101">
        <v>4.1345477239004407E-4</v>
      </c>
      <c r="P318" s="101">
        <v>3.1237692612914669E-4</v>
      </c>
      <c r="Q318" s="101">
        <v>5.4771544611844772E-5</v>
      </c>
      <c r="R318" s="101">
        <v>0</v>
      </c>
      <c r="S318" s="101">
        <v>2.7308529580481175E-4</v>
      </c>
      <c r="T318" s="101">
        <v>5.3771457659360436E-4</v>
      </c>
      <c r="U318" s="101">
        <v>2.3786827689324934E-4</v>
      </c>
      <c r="V318" s="101">
        <v>2.0226053867202631E-4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8.0542717280679139E-4</v>
      </c>
      <c r="F319" s="104">
        <v>0</v>
      </c>
      <c r="G319" s="104">
        <v>6.9879832301181506E-5</v>
      </c>
      <c r="H319" s="104">
        <v>2.4616950923006498E-4</v>
      </c>
      <c r="I319" s="104">
        <v>0</v>
      </c>
      <c r="J319" s="104">
        <v>5.2203722116306143E-4</v>
      </c>
      <c r="K319" s="104">
        <v>7.1941149120085949E-4</v>
      </c>
      <c r="L319" s="104">
        <v>2.5753192986211328E-4</v>
      </c>
      <c r="M319" s="104">
        <v>0</v>
      </c>
      <c r="N319" s="104">
        <v>2.8751099758616541E-4</v>
      </c>
      <c r="O319" s="104">
        <v>1.8134604571762869E-3</v>
      </c>
      <c r="P319" s="104">
        <v>1.3759242612486494E-3</v>
      </c>
      <c r="Q319" s="104">
        <v>2.6108988933704562E-4</v>
      </c>
      <c r="R319" s="104">
        <v>0</v>
      </c>
      <c r="S319" s="104">
        <v>1.1313085751925587E-3</v>
      </c>
      <c r="T319" s="104">
        <v>2.4563625673401329E-3</v>
      </c>
      <c r="U319" s="104">
        <v>1.2288384507754843E-3</v>
      </c>
      <c r="V319" s="104">
        <v>1.1032919260297507E-3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4.4380433184680775E-2</v>
      </c>
      <c r="D320" s="101">
        <v>9.9851614191481433E-2</v>
      </c>
      <c r="E320" s="101">
        <v>0.10630774489297597</v>
      </c>
      <c r="F320" s="101">
        <v>0.17094516375578458</v>
      </c>
      <c r="G320" s="101">
        <v>7.5415232078738292E-2</v>
      </c>
      <c r="H320" s="101">
        <v>4.9930614742524498E-2</v>
      </c>
      <c r="I320" s="101">
        <v>6.3138296456806591E-3</v>
      </c>
      <c r="J320" s="101">
        <v>1.1780409440006334E-2</v>
      </c>
      <c r="K320" s="101">
        <v>6.7048664834397059E-2</v>
      </c>
      <c r="L320" s="101">
        <v>4.8301668993511723E-2</v>
      </c>
      <c r="M320" s="101">
        <v>4.463722650088997E-2</v>
      </c>
      <c r="N320" s="101">
        <v>4.0593367013081361E-2</v>
      </c>
      <c r="O320" s="101">
        <v>5.2422545418547357E-2</v>
      </c>
      <c r="P320" s="101">
        <v>4.261910364228208E-2</v>
      </c>
      <c r="Q320" s="101">
        <v>1.8116623861476583E-2</v>
      </c>
      <c r="R320" s="101">
        <v>4.43010758743922E-2</v>
      </c>
      <c r="S320" s="101">
        <v>2.8745462245951946E-2</v>
      </c>
      <c r="T320" s="101">
        <v>3.4472171140798855E-2</v>
      </c>
      <c r="U320" s="101">
        <v>3.2508843389047408E-2</v>
      </c>
      <c r="V320" s="101">
        <v>6.0443884604681258E-3</v>
      </c>
      <c r="W320" s="101">
        <v>0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9.7112375490354327E-2</v>
      </c>
      <c r="D321" s="104">
        <v>0.13247248204011278</v>
      </c>
      <c r="E321" s="104">
        <v>0.22745652437057068</v>
      </c>
      <c r="F321" s="104">
        <v>0.19824937904523249</v>
      </c>
      <c r="G321" s="104">
        <v>0.1280838780962836</v>
      </c>
      <c r="H321" s="104">
        <v>9.9295448196467989E-2</v>
      </c>
      <c r="I321" s="104">
        <v>0.18398012919469017</v>
      </c>
      <c r="J321" s="104">
        <v>0.12957426454839527</v>
      </c>
      <c r="K321" s="104">
        <v>0.13423630692615524</v>
      </c>
      <c r="L321" s="104">
        <v>0.11751046195888148</v>
      </c>
      <c r="M321" s="104">
        <v>7.6501688728740094E-2</v>
      </c>
      <c r="N321" s="104">
        <v>7.5730155959797388E-2</v>
      </c>
      <c r="O321" s="104">
        <v>9.8615923555806298E-2</v>
      </c>
      <c r="P321" s="104">
        <v>0.11872443284486488</v>
      </c>
      <c r="Q321" s="104">
        <v>0.18171539880319873</v>
      </c>
      <c r="R321" s="104">
        <v>0.13820426261692514</v>
      </c>
      <c r="S321" s="104">
        <v>8.5110660230076074E-2</v>
      </c>
      <c r="T321" s="104">
        <v>0.15455664833654542</v>
      </c>
      <c r="U321" s="104">
        <v>6.8395208573065289E-2</v>
      </c>
      <c r="V321" s="104">
        <v>1.557384421560881E-2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1.9312636997479937E-2</v>
      </c>
      <c r="D322" s="98">
        <v>2.6992471785414803E-2</v>
      </c>
      <c r="E322" s="98">
        <v>4.4750771308330453E-2</v>
      </c>
      <c r="F322" s="98">
        <v>3.984962257266908E-2</v>
      </c>
      <c r="G322" s="98">
        <v>2.9123114802240387E-2</v>
      </c>
      <c r="H322" s="98">
        <v>2.0313201099694429E-2</v>
      </c>
      <c r="I322" s="98">
        <v>3.806885358641629E-2</v>
      </c>
      <c r="J322" s="98">
        <v>2.6330506849163972E-2</v>
      </c>
      <c r="K322" s="98">
        <v>2.7510585505630833E-2</v>
      </c>
      <c r="L322" s="98">
        <v>2.4253009945521032E-2</v>
      </c>
      <c r="M322" s="98">
        <v>1.5444676457469666E-2</v>
      </c>
      <c r="N322" s="98">
        <v>1.2752773032568826E-2</v>
      </c>
      <c r="O322" s="98">
        <v>1.8136567495379622E-2</v>
      </c>
      <c r="P322" s="98">
        <v>2.1439655925668408E-2</v>
      </c>
      <c r="Q322" s="98">
        <v>3.1407024965496549E-2</v>
      </c>
      <c r="R322" s="98">
        <v>2.6850013296633182E-2</v>
      </c>
      <c r="S322" s="98">
        <v>1.6612252412908979E-2</v>
      </c>
      <c r="T322" s="98">
        <v>2.7747888490838046E-2</v>
      </c>
      <c r="U322" s="98">
        <v>1.1177154965262148E-2</v>
      </c>
      <c r="V322" s="98">
        <v>2.3949679810468787E-3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7.7799738492874387E-2</v>
      </c>
      <c r="D323" s="98">
        <v>0.10548001025469797</v>
      </c>
      <c r="E323" s="98">
        <v>0.18270575306224021</v>
      </c>
      <c r="F323" s="98">
        <v>0.15839975647256341</v>
      </c>
      <c r="G323" s="98">
        <v>9.8960763294043214E-2</v>
      </c>
      <c r="H323" s="98">
        <v>7.8982247096773567E-2</v>
      </c>
      <c r="I323" s="98">
        <v>0.14591127560827388</v>
      </c>
      <c r="J323" s="98">
        <v>0.1032437576992313</v>
      </c>
      <c r="K323" s="98">
        <v>0.1067257214205244</v>
      </c>
      <c r="L323" s="98">
        <v>9.3257452013360456E-2</v>
      </c>
      <c r="M323" s="98">
        <v>6.1057012271270424E-2</v>
      </c>
      <c r="N323" s="98">
        <v>6.2977382927228556E-2</v>
      </c>
      <c r="O323" s="98">
        <v>8.0479356060426679E-2</v>
      </c>
      <c r="P323" s="98">
        <v>9.7284776919196472E-2</v>
      </c>
      <c r="Q323" s="98">
        <v>0.15030837383770218</v>
      </c>
      <c r="R323" s="98">
        <v>0.11135424932029196</v>
      </c>
      <c r="S323" s="98">
        <v>6.8498407817167095E-2</v>
      </c>
      <c r="T323" s="98">
        <v>0.12680875984570739</v>
      </c>
      <c r="U323" s="98">
        <v>5.7218053607803146E-2</v>
      </c>
      <c r="V323" s="98">
        <v>1.3178876234561931E-2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6.5239207593125598E-2</v>
      </c>
      <c r="D324" s="122">
        <v>0.12376415212131876</v>
      </c>
      <c r="E324" s="122">
        <v>0.17919047603183724</v>
      </c>
      <c r="F324" s="122">
        <v>0.20455612003712401</v>
      </c>
      <c r="G324" s="122">
        <v>0.11326204573149479</v>
      </c>
      <c r="H324" s="122">
        <v>8.0768850725028665E-2</v>
      </c>
      <c r="I324" s="122">
        <v>9.5159354632802381E-2</v>
      </c>
      <c r="J324" s="122">
        <v>7.8774209692034164E-2</v>
      </c>
      <c r="K324" s="122">
        <v>0.10462834925160215</v>
      </c>
      <c r="L324" s="122">
        <v>8.2870875707457214E-2</v>
      </c>
      <c r="M324" s="122">
        <v>5.9728944361709564E-2</v>
      </c>
      <c r="N324" s="122">
        <v>6.6180465842812689E-2</v>
      </c>
      <c r="O324" s="122">
        <v>0.11871953966800519</v>
      </c>
      <c r="P324" s="122">
        <v>0.11221780450489185</v>
      </c>
      <c r="Q324" s="122">
        <v>0.10924757370421612</v>
      </c>
      <c r="R324" s="122">
        <v>9.8539026767335669E-2</v>
      </c>
      <c r="S324" s="122">
        <v>7.7187724528723092E-2</v>
      </c>
      <c r="T324" s="122">
        <v>0.13336991189820585</v>
      </c>
      <c r="U324" s="122">
        <v>8.7901745944387391E-2</v>
      </c>
      <c r="V324" s="122">
        <v>3.7931922649141261E-2</v>
      </c>
      <c r="W324" s="122">
        <v>0</v>
      </c>
      <c r="X324" s="122">
        <v>0</v>
      </c>
      <c r="Y324" s="122">
        <v>0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2.1296091766710643E-3</v>
      </c>
      <c r="D325" s="98">
        <v>2.7484824280818647E-3</v>
      </c>
      <c r="E325" s="98">
        <v>5.1790248521971427E-3</v>
      </c>
      <c r="F325" s="98">
        <v>6.8017744449491357E-3</v>
      </c>
      <c r="G325" s="98">
        <v>4.4065426703328988E-3</v>
      </c>
      <c r="H325" s="98">
        <v>3.5092008358817519E-3</v>
      </c>
      <c r="I325" s="98">
        <v>4.7838958454025698E-3</v>
      </c>
      <c r="J325" s="98">
        <v>3.6848504293356663E-3</v>
      </c>
      <c r="K325" s="98">
        <v>3.5490806523856126E-3</v>
      </c>
      <c r="L325" s="98">
        <v>3.6233587410854952E-3</v>
      </c>
      <c r="M325" s="98">
        <v>3.2940272342250141E-3</v>
      </c>
      <c r="N325" s="98">
        <v>1.6051733183863963E-3</v>
      </c>
      <c r="O325" s="98">
        <v>1.9395507571485639E-2</v>
      </c>
      <c r="P325" s="98">
        <v>1.8512460895782974E-2</v>
      </c>
      <c r="Q325" s="98">
        <v>1.5253836409238735E-2</v>
      </c>
      <c r="R325" s="98">
        <v>9.7105301632899807E-3</v>
      </c>
      <c r="S325" s="98">
        <v>1.2272271982639749E-2</v>
      </c>
      <c r="T325" s="98">
        <v>3.7861183195223524E-2</v>
      </c>
      <c r="U325" s="98">
        <v>2.6308460344247758E-2</v>
      </c>
      <c r="V325" s="98">
        <v>9.9664778242690814E-3</v>
      </c>
      <c r="W325" s="98">
        <v>0</v>
      </c>
      <c r="X325" s="98">
        <v>0</v>
      </c>
      <c r="Y325" s="98">
        <v>0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6.310959841645454E-2</v>
      </c>
      <c r="D326" s="33">
        <v>0.1210156696932369</v>
      </c>
      <c r="E326" s="33">
        <v>0.17401145117964009</v>
      </c>
      <c r="F326" s="33">
        <v>0.19775434559217486</v>
      </c>
      <c r="G326" s="33">
        <v>0.10885550306116189</v>
      </c>
      <c r="H326" s="33">
        <v>7.7259649889146909E-2</v>
      </c>
      <c r="I326" s="33">
        <v>9.0375458787399818E-2</v>
      </c>
      <c r="J326" s="33">
        <v>7.5089359262698496E-2</v>
      </c>
      <c r="K326" s="33">
        <v>0.10107926859921654</v>
      </c>
      <c r="L326" s="33">
        <v>7.9247516966371723E-2</v>
      </c>
      <c r="M326" s="33">
        <v>5.6434917127484552E-2</v>
      </c>
      <c r="N326" s="33">
        <v>6.4575292524426287E-2</v>
      </c>
      <c r="O326" s="33">
        <v>9.9324032096519549E-2</v>
      </c>
      <c r="P326" s="33">
        <v>9.3705343609108885E-2</v>
      </c>
      <c r="Q326" s="33">
        <v>9.3993737294977384E-2</v>
      </c>
      <c r="R326" s="33">
        <v>8.8828496604045695E-2</v>
      </c>
      <c r="S326" s="33">
        <v>6.4915452546083344E-2</v>
      </c>
      <c r="T326" s="33">
        <v>9.5508728702982312E-2</v>
      </c>
      <c r="U326" s="33">
        <v>6.159328560013963E-2</v>
      </c>
      <c r="V326" s="33">
        <v>2.7965444824872177E-2</v>
      </c>
      <c r="W326" s="33">
        <v>0</v>
      </c>
      <c r="X326" s="33">
        <v>0</v>
      </c>
      <c r="Y326" s="33">
        <v>0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0.76076195592394136</v>
      </c>
      <c r="D328" s="119">
        <f t="shared" si="143"/>
        <v>0.74854932476078817</v>
      </c>
      <c r="E328" s="119">
        <f t="shared" si="143"/>
        <v>0.76899400330092882</v>
      </c>
      <c r="F328" s="119">
        <f t="shared" si="143"/>
        <v>0.74958402642416055</v>
      </c>
      <c r="G328" s="119">
        <f t="shared" si="143"/>
        <v>0.7763627289707804</v>
      </c>
      <c r="H328" s="119">
        <f t="shared" si="143"/>
        <v>0.78591163048228341</v>
      </c>
      <c r="I328" s="119">
        <f t="shared" si="143"/>
        <v>0.79401785412976267</v>
      </c>
      <c r="J328" s="119">
        <f t="shared" si="143"/>
        <v>0.76234205063758231</v>
      </c>
      <c r="K328" s="119">
        <f t="shared" si="143"/>
        <v>0.78490037024749093</v>
      </c>
      <c r="L328" s="119">
        <f t="shared" si="143"/>
        <v>0.81085216789988912</v>
      </c>
      <c r="M328" s="119">
        <f t="shared" si="143"/>
        <v>0.80289180601805932</v>
      </c>
      <c r="N328" s="119">
        <f t="shared" si="143"/>
        <v>0.9260491381213416</v>
      </c>
      <c r="O328" s="119">
        <f t="shared" si="143"/>
        <v>0.81422054708929503</v>
      </c>
      <c r="P328" s="119">
        <f t="shared" si="143"/>
        <v>0.80603729597411056</v>
      </c>
      <c r="Q328" s="119">
        <f t="shared" si="143"/>
        <v>0.84197080959593273</v>
      </c>
      <c r="R328" s="119">
        <f t="shared" ref="R328:V328" si="144">IF(R309=0,"",R309/R290)</f>
        <v>0.89598540450496122</v>
      </c>
      <c r="S328" s="119">
        <f t="shared" si="144"/>
        <v>0.92105208687745654</v>
      </c>
      <c r="T328" s="119">
        <f t="shared" si="144"/>
        <v>0.86819122244578473</v>
      </c>
      <c r="U328" s="119">
        <f t="shared" si="144"/>
        <v>0.87423228333287661</v>
      </c>
      <c r="V328" s="119">
        <f t="shared" si="144"/>
        <v>0.88435083960801264</v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0.72579383545205756</v>
      </c>
      <c r="D329" s="124">
        <f t="shared" si="146"/>
        <v>0.72706984328320767</v>
      </c>
      <c r="E329" s="124">
        <f t="shared" si="146"/>
        <v>0.72829797707649047</v>
      </c>
      <c r="F329" s="124">
        <f t="shared" si="146"/>
        <v>0.72964264155775538</v>
      </c>
      <c r="G329" s="124">
        <f t="shared" si="146"/>
        <v>0.73094730728441548</v>
      </c>
      <c r="H329" s="124">
        <f t="shared" si="146"/>
        <v>0.73226957100492673</v>
      </c>
      <c r="I329" s="124">
        <f t="shared" si="146"/>
        <v>0.73359371198144152</v>
      </c>
      <c r="J329" s="124">
        <f t="shared" si="146"/>
        <v>0.73503722456650689</v>
      </c>
      <c r="K329" s="124">
        <f t="shared" si="146"/>
        <v>0.73660273564173073</v>
      </c>
      <c r="L329" s="124">
        <f t="shared" si="146"/>
        <v>0.73816860084225133</v>
      </c>
      <c r="M329" s="124">
        <f t="shared" si="146"/>
        <v>0.74040223677015071</v>
      </c>
      <c r="N329" s="124">
        <f t="shared" si="146"/>
        <v>0.74333749236174396</v>
      </c>
      <c r="O329" s="124">
        <f t="shared" si="146"/>
        <v>0.74736931310588006</v>
      </c>
      <c r="P329" s="124">
        <f t="shared" si="146"/>
        <v>0.75200930098571184</v>
      </c>
      <c r="Q329" s="124">
        <f t="shared" si="146"/>
        <v>0.75632170857567405</v>
      </c>
      <c r="R329" s="124">
        <f t="shared" ref="R329:V329" si="147">IF(R310=0,"",R310/R291)</f>
        <v>0.75965559145072814</v>
      </c>
      <c r="S329" s="124">
        <f t="shared" si="147"/>
        <v>0.76289952623146307</v>
      </c>
      <c r="T329" s="124">
        <f t="shared" si="147"/>
        <v>0.76603178742255651</v>
      </c>
      <c r="U329" s="124">
        <f t="shared" si="147"/>
        <v>0.76903065530920556</v>
      </c>
      <c r="V329" s="124">
        <f t="shared" si="147"/>
        <v>0.77187441563543435</v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0.72487126658240331</v>
      </c>
      <c r="D330" s="111">
        <f t="shared" si="149"/>
        <v>0.72612264745539168</v>
      </c>
      <c r="E330" s="111">
        <f t="shared" si="149"/>
        <v>0.7274078123472052</v>
      </c>
      <c r="F330" s="111">
        <f t="shared" si="149"/>
        <v>0.72869758415067665</v>
      </c>
      <c r="G330" s="111">
        <f t="shared" si="149"/>
        <v>0.73001846904834256</v>
      </c>
      <c r="H330" s="111">
        <f t="shared" si="149"/>
        <v>0.73136722302090318</v>
      </c>
      <c r="I330" s="111">
        <f t="shared" si="149"/>
        <v>0.73275037719250979</v>
      </c>
      <c r="J330" s="111">
        <f t="shared" si="149"/>
        <v>0.7341946872735321</v>
      </c>
      <c r="K330" s="111">
        <f t="shared" si="149"/>
        <v>0.73572290265537221</v>
      </c>
      <c r="L330" s="111">
        <f t="shared" si="149"/>
        <v>0.73734110973290823</v>
      </c>
      <c r="M330" s="111">
        <f t="shared" si="149"/>
        <v>0.73958171945032403</v>
      </c>
      <c r="N330" s="111">
        <f t="shared" si="149"/>
        <v>0.74261306679145556</v>
      </c>
      <c r="O330" s="111">
        <f t="shared" si="149"/>
        <v>0.74658271782475183</v>
      </c>
      <c r="P330" s="111">
        <f t="shared" si="149"/>
        <v>0.75120991728586328</v>
      </c>
      <c r="Q330" s="111">
        <f t="shared" si="149"/>
        <v>0.75557557381046692</v>
      </c>
      <c r="R330" s="111">
        <f t="shared" ref="R330:V330" si="150">IF(R311=0,"",R311/R292)</f>
        <v>0.75892083069769722</v>
      </c>
      <c r="S330" s="111">
        <f t="shared" si="150"/>
        <v>0.76217520642804992</v>
      </c>
      <c r="T330" s="111">
        <f t="shared" si="150"/>
        <v>0.76531695665829136</v>
      </c>
      <c r="U330" s="111">
        <f t="shared" si="150"/>
        <v>0.76832433704519831</v>
      </c>
      <c r="V330" s="111">
        <f t="shared" si="150"/>
        <v>0.77117560324554346</v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2.2074633167834747</v>
      </c>
      <c r="D332" s="124">
        <f t="shared" si="155"/>
        <v>2.2975291904261343</v>
      </c>
      <c r="E332" s="124">
        <f t="shared" si="155"/>
        <v>2.388945324702402</v>
      </c>
      <c r="F332" s="124">
        <f t="shared" si="155"/>
        <v>2.4810956730450684</v>
      </c>
      <c r="G332" s="124">
        <f t="shared" si="155"/>
        <v>2.5745140923379908</v>
      </c>
      <c r="H332" s="124">
        <f t="shared" si="155"/>
        <v>2.6691166807714342</v>
      </c>
      <c r="I332" s="124">
        <f t="shared" si="155"/>
        <v>2.7650153448954673</v>
      </c>
      <c r="J332" s="124">
        <f t="shared" si="155"/>
        <v>2.8627116414540392</v>
      </c>
      <c r="K332" s="124">
        <f t="shared" si="155"/>
        <v>2.9626028452080639</v>
      </c>
      <c r="L332" s="124">
        <f t="shared" si="155"/>
        <v>3.0647416390665567</v>
      </c>
      <c r="M332" s="124">
        <f t="shared" si="155"/>
        <v>3.1817851681936573</v>
      </c>
      <c r="N332" s="124">
        <f t="shared" si="155"/>
        <v>3.3174907578976205</v>
      </c>
      <c r="O332" s="124">
        <f t="shared" si="155"/>
        <v>3.4716163228285719</v>
      </c>
      <c r="P332" s="124">
        <f t="shared" si="155"/>
        <v>3.6291623625186573</v>
      </c>
      <c r="Q332" s="124">
        <f t="shared" si="155"/>
        <v>3.7500765324537753</v>
      </c>
      <c r="R332" s="124">
        <f t="shared" ref="R332:V332" si="156">IF(R313=0,"",R313/R294)</f>
        <v>3.7762759873475948</v>
      </c>
      <c r="S332" s="124">
        <f t="shared" si="156"/>
        <v>3.7791870378913526</v>
      </c>
      <c r="T332" s="124">
        <f t="shared" si="156"/>
        <v>3.7824215384955284</v>
      </c>
      <c r="U332" s="124">
        <f t="shared" si="156"/>
        <v>3.7860154280557232</v>
      </c>
      <c r="V332" s="124">
        <f t="shared" si="156"/>
        <v>3.7962850985904653</v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2.2074633167834747</v>
      </c>
      <c r="D333" s="111">
        <f t="shared" si="158"/>
        <v>2.2975291904261343</v>
      </c>
      <c r="E333" s="111">
        <f t="shared" si="158"/>
        <v>2.388945324702402</v>
      </c>
      <c r="F333" s="111">
        <f t="shared" si="158"/>
        <v>2.4810956730450684</v>
      </c>
      <c r="G333" s="111">
        <f t="shared" si="158"/>
        <v>2.5745140923379908</v>
      </c>
      <c r="H333" s="111">
        <f t="shared" si="158"/>
        <v>2.6691166807714342</v>
      </c>
      <c r="I333" s="111">
        <f t="shared" si="158"/>
        <v>2.7650153448954673</v>
      </c>
      <c r="J333" s="111">
        <f t="shared" si="158"/>
        <v>2.8627116414540392</v>
      </c>
      <c r="K333" s="111">
        <f t="shared" si="158"/>
        <v>2.9626028452080639</v>
      </c>
      <c r="L333" s="111">
        <f t="shared" si="158"/>
        <v>3.0647416390665567</v>
      </c>
      <c r="M333" s="111">
        <f t="shared" si="158"/>
        <v>3.1817851681936573</v>
      </c>
      <c r="N333" s="111">
        <f t="shared" si="158"/>
        <v>3.3174907578976205</v>
      </c>
      <c r="O333" s="111">
        <f t="shared" si="158"/>
        <v>3.4716163228285719</v>
      </c>
      <c r="P333" s="111">
        <f t="shared" si="158"/>
        <v>3.6291623625186573</v>
      </c>
      <c r="Q333" s="111">
        <f t="shared" si="158"/>
        <v>3.7500765324537753</v>
      </c>
      <c r="R333" s="111">
        <f t="shared" ref="R333:V333" si="159">IF(R314=0,"",R314/R295)</f>
        <v>3.7762759873475948</v>
      </c>
      <c r="S333" s="111">
        <f t="shared" si="159"/>
        <v>3.7791870378913526</v>
      </c>
      <c r="T333" s="111">
        <f t="shared" si="159"/>
        <v>3.7824215384955284</v>
      </c>
      <c r="U333" s="111">
        <f t="shared" si="159"/>
        <v>3.7860154280557232</v>
      </c>
      <c r="V333" s="111">
        <f t="shared" si="159"/>
        <v>3.7962850985904653</v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0.77425700019871968</v>
      </c>
      <c r="D334" s="124">
        <f t="shared" si="161"/>
        <v>0.74169416687403977</v>
      </c>
      <c r="E334" s="124">
        <f t="shared" si="161"/>
        <v>0.77642971324605947</v>
      </c>
      <c r="F334" s="124">
        <f t="shared" si="161"/>
        <v>0.73763320719260694</v>
      </c>
      <c r="G334" s="124">
        <f t="shared" si="161"/>
        <v>0.75764494789529635</v>
      </c>
      <c r="H334" s="124">
        <f t="shared" si="161"/>
        <v>0.77378373896367048</v>
      </c>
      <c r="I334" s="124">
        <f t="shared" si="161"/>
        <v>0.87299127361655826</v>
      </c>
      <c r="J334" s="124">
        <f t="shared" si="161"/>
        <v>0.84753337212389113</v>
      </c>
      <c r="K334" s="124">
        <f t="shared" si="161"/>
        <v>0.78108131393574776</v>
      </c>
      <c r="L334" s="124">
        <f t="shared" si="161"/>
        <v>0.79350310402879154</v>
      </c>
      <c r="M334" s="124">
        <f t="shared" si="161"/>
        <v>0.77902429291771225</v>
      </c>
      <c r="N334" s="124">
        <f t="shared" si="161"/>
        <v>0.79881997274559513</v>
      </c>
      <c r="O334" s="124">
        <f t="shared" si="161"/>
        <v>0.80890809056613155</v>
      </c>
      <c r="P334" s="124">
        <f t="shared" si="161"/>
        <v>0.834906956057889</v>
      </c>
      <c r="Q334" s="124">
        <f t="shared" si="161"/>
        <v>0.88995442185360218</v>
      </c>
      <c r="R334" s="124">
        <f t="shared" ref="R334:V334" si="162">IF(R315=0,"",R315/R296)</f>
        <v>0.85828133373361637</v>
      </c>
      <c r="S334" s="124">
        <f t="shared" si="162"/>
        <v>0.85901227884916187</v>
      </c>
      <c r="T334" s="124">
        <f t="shared" si="162"/>
        <v>0.87964044961314869</v>
      </c>
      <c r="U334" s="124">
        <f t="shared" si="162"/>
        <v>0.86395559008653178</v>
      </c>
      <c r="V334" s="124">
        <f t="shared" si="162"/>
        <v>0.86873820373187605</v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0.77533916471525877</v>
      </c>
      <c r="D335" s="111">
        <f t="shared" si="164"/>
        <v>0.7775274725424548</v>
      </c>
      <c r="E335" s="111">
        <f t="shared" si="164"/>
        <v>0.77977485897187726</v>
      </c>
      <c r="F335" s="111">
        <f t="shared" si="164"/>
        <v>0.78203030157433062</v>
      </c>
      <c r="G335" s="111">
        <f t="shared" si="164"/>
        <v>0.78434015209448826</v>
      </c>
      <c r="H335" s="111">
        <f t="shared" si="164"/>
        <v>0.78669873766889276</v>
      </c>
      <c r="I335" s="111">
        <f t="shared" si="164"/>
        <v>0.78911747936878607</v>
      </c>
      <c r="J335" s="111">
        <f t="shared" si="164"/>
        <v>0.79164316529177081</v>
      </c>
      <c r="K335" s="111">
        <f t="shared" si="164"/>
        <v>0.79431557762754201</v>
      </c>
      <c r="L335" s="111">
        <f t="shared" si="164"/>
        <v>0.79714535974283007</v>
      </c>
      <c r="M335" s="111">
        <f t="shared" si="164"/>
        <v>0.80106354635423593</v>
      </c>
      <c r="N335" s="111">
        <f t="shared" si="164"/>
        <v>0.80636450728206821</v>
      </c>
      <c r="O335" s="111">
        <f t="shared" si="164"/>
        <v>0.81330629344398586</v>
      </c>
      <c r="P335" s="111">
        <f t="shared" si="164"/>
        <v>0.821397944049582</v>
      </c>
      <c r="Q335" s="111">
        <f t="shared" si="164"/>
        <v>0.82903223074027221</v>
      </c>
      <c r="R335" s="111">
        <f t="shared" ref="R335:V335" si="165">IF(R316=0,"",R316/R297)</f>
        <v>0.83488212983040788</v>
      </c>
      <c r="S335" s="111">
        <f t="shared" si="165"/>
        <v>0.84057310372739646</v>
      </c>
      <c r="T335" s="111">
        <f t="shared" si="165"/>
        <v>0.84606712778380877</v>
      </c>
      <c r="U335" s="111">
        <f t="shared" si="165"/>
        <v>0.85132617735223348</v>
      </c>
      <c r="V335" s="111">
        <f t="shared" si="165"/>
        <v>0.85631222778525196</v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0.94613699256159289</v>
      </c>
      <c r="F336" s="111" t="str">
        <f t="shared" si="167"/>
        <v/>
      </c>
      <c r="G336" s="111">
        <f t="shared" si="167"/>
        <v>0.9410362626683163</v>
      </c>
      <c r="H336" s="111">
        <f t="shared" si="167"/>
        <v>0.94634098819687551</v>
      </c>
      <c r="I336" s="111" t="str">
        <f t="shared" si="167"/>
        <v/>
      </c>
      <c r="J336" s="111">
        <f t="shared" si="167"/>
        <v>0.94999691393930452</v>
      </c>
      <c r="K336" s="111">
        <f t="shared" si="167"/>
        <v>0.9488669088600229</v>
      </c>
      <c r="L336" s="111">
        <f t="shared" si="167"/>
        <v>0.94962053500384425</v>
      </c>
      <c r="M336" s="111" t="str">
        <f t="shared" si="167"/>
        <v/>
      </c>
      <c r="N336" s="111">
        <f t="shared" si="167"/>
        <v>0.9628787338377307</v>
      </c>
      <c r="O336" s="111">
        <f t="shared" si="167"/>
        <v>0.95912343696241886</v>
      </c>
      <c r="P336" s="111">
        <f t="shared" si="167"/>
        <v>0.96132484780723215</v>
      </c>
      <c r="Q336" s="111">
        <f t="shared" si="167"/>
        <v>0.96547434289058887</v>
      </c>
      <c r="R336" s="111" t="str">
        <f t="shared" ref="R336:V336" si="168">IF(R317=0,"",R317/R298)</f>
        <v/>
      </c>
      <c r="S336" s="111">
        <f t="shared" si="168"/>
        <v>0.96443139503168707</v>
      </c>
      <c r="T336" s="111">
        <f t="shared" si="168"/>
        <v>0.96835888941840431</v>
      </c>
      <c r="U336" s="111">
        <f t="shared" si="168"/>
        <v>0.97245755952265556</v>
      </c>
      <c r="V336" s="111">
        <f t="shared" si="168"/>
        <v>0.97466278479435853</v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0.77977485897187726</v>
      </c>
      <c r="F337" s="112" t="str">
        <f t="shared" si="170"/>
        <v/>
      </c>
      <c r="G337" s="112">
        <f t="shared" si="170"/>
        <v>0.78434015209448826</v>
      </c>
      <c r="H337" s="112">
        <f t="shared" si="170"/>
        <v>0.78669873766889276</v>
      </c>
      <c r="I337" s="112" t="str">
        <f t="shared" si="170"/>
        <v/>
      </c>
      <c r="J337" s="112">
        <f t="shared" si="170"/>
        <v>0.7916431652917707</v>
      </c>
      <c r="K337" s="112">
        <f t="shared" si="170"/>
        <v>0.79431557762754201</v>
      </c>
      <c r="L337" s="112">
        <f t="shared" si="170"/>
        <v>0.79714535974283007</v>
      </c>
      <c r="M337" s="112" t="str">
        <f t="shared" si="170"/>
        <v/>
      </c>
      <c r="N337" s="112">
        <f t="shared" si="170"/>
        <v>0.80636450728206821</v>
      </c>
      <c r="O337" s="112">
        <f t="shared" si="170"/>
        <v>0.81330629344398586</v>
      </c>
      <c r="P337" s="112">
        <f t="shared" si="170"/>
        <v>0.821397944049582</v>
      </c>
      <c r="Q337" s="112">
        <f t="shared" si="170"/>
        <v>0.82903223074027232</v>
      </c>
      <c r="R337" s="112" t="str">
        <f t="shared" ref="R337:V337" si="171">IF(R318=0,"",R318/R299)</f>
        <v/>
      </c>
      <c r="S337" s="112">
        <f t="shared" si="171"/>
        <v>0.84057310372739635</v>
      </c>
      <c r="T337" s="112">
        <f t="shared" si="171"/>
        <v>0.84606712778380877</v>
      </c>
      <c r="U337" s="112">
        <f t="shared" si="171"/>
        <v>0.85132617735223348</v>
      </c>
      <c r="V337" s="112">
        <f t="shared" si="171"/>
        <v>0.85631222778525196</v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 t="str">
        <f t="shared" si="173"/>
        <v/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0.60689210499750512</v>
      </c>
      <c r="D339" s="112">
        <f t="shared" si="176"/>
        <v>0.60843080568846009</v>
      </c>
      <c r="E339" s="112">
        <f t="shared" si="176"/>
        <v>0.61011530185696028</v>
      </c>
      <c r="F339" s="112">
        <f t="shared" si="176"/>
        <v>0.6118201222770806</v>
      </c>
      <c r="G339" s="112">
        <f t="shared" si="176"/>
        <v>0.61366034939823799</v>
      </c>
      <c r="H339" s="112">
        <f t="shared" si="176"/>
        <v>0.61562299288165312</v>
      </c>
      <c r="I339" s="112">
        <f t="shared" si="176"/>
        <v>0.61773789911583554</v>
      </c>
      <c r="J339" s="112">
        <f t="shared" si="176"/>
        <v>0.6201247430759137</v>
      </c>
      <c r="K339" s="112">
        <f t="shared" si="176"/>
        <v>0.62288924737915252</v>
      </c>
      <c r="L339" s="112">
        <f t="shared" si="176"/>
        <v>0.62606776139293674</v>
      </c>
      <c r="M339" s="112">
        <f t="shared" si="176"/>
        <v>0.6321104993675839</v>
      </c>
      <c r="N339" s="112">
        <f t="shared" si="176"/>
        <v>0.64207443006660325</v>
      </c>
      <c r="O339" s="112">
        <f t="shared" si="176"/>
        <v>0.657268129159294</v>
      </c>
      <c r="P339" s="112">
        <f t="shared" si="176"/>
        <v>0.67697125904218847</v>
      </c>
      <c r="Q339" s="112">
        <f t="shared" si="176"/>
        <v>0.69598058735165402</v>
      </c>
      <c r="R339" s="112">
        <f t="shared" ref="R339:V339" si="177">IF(R320=0,"",R320/R301)</f>
        <v>0.70884494793074526</v>
      </c>
      <c r="S339" s="112">
        <f t="shared" si="177"/>
        <v>0.72130829591943391</v>
      </c>
      <c r="T339" s="112">
        <f t="shared" si="177"/>
        <v>0.73367492166105885</v>
      </c>
      <c r="U339" s="112">
        <f t="shared" si="177"/>
        <v>0.7460691434253639</v>
      </c>
      <c r="V339" s="112">
        <f t="shared" si="177"/>
        <v>0.75824502956097783</v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0.88588455965525048</v>
      </c>
      <c r="D340" s="113">
        <f t="shared" si="179"/>
        <v>0.88406879103289215</v>
      </c>
      <c r="E340" s="113">
        <f t="shared" si="179"/>
        <v>0.88831533196428003</v>
      </c>
      <c r="F340" s="113">
        <f t="shared" si="179"/>
        <v>0.88689221864090195</v>
      </c>
      <c r="G340" s="113">
        <f t="shared" si="179"/>
        <v>0.87477754857628032</v>
      </c>
      <c r="H340" s="113">
        <f t="shared" si="179"/>
        <v>0.88673737783625284</v>
      </c>
      <c r="I340" s="113">
        <f t="shared" si="179"/>
        <v>0.88649102134509528</v>
      </c>
      <c r="J340" s="113">
        <f t="shared" si="179"/>
        <v>0.88929930074279651</v>
      </c>
      <c r="K340" s="113">
        <f t="shared" si="179"/>
        <v>0.88961953239954916</v>
      </c>
      <c r="L340" s="113">
        <f t="shared" si="179"/>
        <v>0.89025716896234153</v>
      </c>
      <c r="M340" s="113">
        <f t="shared" si="179"/>
        <v>0.8948558176227871</v>
      </c>
      <c r="N340" s="113">
        <f t="shared" si="179"/>
        <v>0.91418246854220697</v>
      </c>
      <c r="O340" s="113">
        <f t="shared" si="179"/>
        <v>0.91249176551978983</v>
      </c>
      <c r="P340" s="113">
        <f t="shared" si="179"/>
        <v>0.92066744725813909</v>
      </c>
      <c r="Q340" s="113">
        <f t="shared" si="179"/>
        <v>0.9298012493361103</v>
      </c>
      <c r="R340" s="113">
        <f t="shared" ref="R340:V340" si="180">IF(R321=0,"",R321/R302)</f>
        <v>0.92609848799783534</v>
      </c>
      <c r="S340" s="113">
        <f t="shared" si="180"/>
        <v>0.92987509410254199</v>
      </c>
      <c r="T340" s="113">
        <f t="shared" si="180"/>
        <v>0.93881689213525865</v>
      </c>
      <c r="U340" s="113">
        <f t="shared" si="180"/>
        <v>0.94730932001578849</v>
      </c>
      <c r="V340" s="113">
        <f t="shared" si="180"/>
        <v>0.95326078103164147</v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0.60689210499750512</v>
      </c>
      <c r="D341" s="111">
        <f t="shared" si="182"/>
        <v>0.60843080568846009</v>
      </c>
      <c r="E341" s="111">
        <f t="shared" si="182"/>
        <v>0.61011530185696028</v>
      </c>
      <c r="F341" s="111">
        <f t="shared" si="182"/>
        <v>0.6118201222770806</v>
      </c>
      <c r="G341" s="111">
        <f t="shared" si="182"/>
        <v>0.61366034939823799</v>
      </c>
      <c r="H341" s="111">
        <f t="shared" si="182"/>
        <v>0.61562299288165312</v>
      </c>
      <c r="I341" s="111">
        <f t="shared" si="182"/>
        <v>0.61773789911583554</v>
      </c>
      <c r="J341" s="111">
        <f t="shared" si="182"/>
        <v>0.6201247430759137</v>
      </c>
      <c r="K341" s="111">
        <f t="shared" si="182"/>
        <v>0.62288924737915252</v>
      </c>
      <c r="L341" s="111">
        <f t="shared" si="182"/>
        <v>0.62606776139293674</v>
      </c>
      <c r="M341" s="111">
        <f t="shared" si="182"/>
        <v>0.6321104993675839</v>
      </c>
      <c r="N341" s="111">
        <f t="shared" si="182"/>
        <v>0.64207443006660325</v>
      </c>
      <c r="O341" s="111">
        <f t="shared" si="182"/>
        <v>0.657268129159294</v>
      </c>
      <c r="P341" s="111">
        <f t="shared" si="182"/>
        <v>0.67697125904218847</v>
      </c>
      <c r="Q341" s="111">
        <f t="shared" si="182"/>
        <v>0.69598058735165402</v>
      </c>
      <c r="R341" s="111">
        <f t="shared" ref="R341:V341" si="183">IF(R322=0,"",R322/R303)</f>
        <v>0.70884494793074526</v>
      </c>
      <c r="S341" s="111">
        <f t="shared" si="183"/>
        <v>0.72130829591943402</v>
      </c>
      <c r="T341" s="111">
        <f t="shared" si="183"/>
        <v>0.73367492166105885</v>
      </c>
      <c r="U341" s="111">
        <f t="shared" si="183"/>
        <v>0.7460691434253639</v>
      </c>
      <c r="V341" s="111">
        <f t="shared" si="183"/>
        <v>0.75824502956097783</v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0.74336667211960161</v>
      </c>
      <c r="D343" s="124">
        <f t="shared" si="188"/>
        <v>0.74687669627920095</v>
      </c>
      <c r="E343" s="124">
        <f t="shared" si="188"/>
        <v>0.74685489331481569</v>
      </c>
      <c r="F343" s="124">
        <f t="shared" si="188"/>
        <v>0.74732537283910538</v>
      </c>
      <c r="G343" s="124">
        <f t="shared" si="188"/>
        <v>0.74756402288739499</v>
      </c>
      <c r="H343" s="124">
        <f t="shared" si="188"/>
        <v>0.74807703966393646</v>
      </c>
      <c r="I343" s="124">
        <f t="shared" si="188"/>
        <v>0.7481489916595746</v>
      </c>
      <c r="J343" s="124">
        <f t="shared" si="188"/>
        <v>0.75054048378401339</v>
      </c>
      <c r="K343" s="124">
        <f t="shared" si="188"/>
        <v>0.75515244699584827</v>
      </c>
      <c r="L343" s="124">
        <f t="shared" si="188"/>
        <v>0.75495198624636861</v>
      </c>
      <c r="M343" s="124">
        <f t="shared" si="188"/>
        <v>0.75515445848018292</v>
      </c>
      <c r="N343" s="124">
        <f t="shared" si="188"/>
        <v>0.76601624332964557</v>
      </c>
      <c r="O343" s="124">
        <f t="shared" si="188"/>
        <v>0.73907044883874162</v>
      </c>
      <c r="P343" s="124">
        <f t="shared" si="188"/>
        <v>0.74438156590033999</v>
      </c>
      <c r="Q343" s="124">
        <f t="shared" si="188"/>
        <v>0.75816350522068365</v>
      </c>
      <c r="R343" s="124">
        <f t="shared" ref="R343:V343" si="189">IF(R324=0,"",R324/R305)</f>
        <v>0.78008275128375826</v>
      </c>
      <c r="S343" s="124">
        <f t="shared" si="189"/>
        <v>0.77794809223092953</v>
      </c>
      <c r="T343" s="124">
        <f t="shared" si="189"/>
        <v>0.75832786450381318</v>
      </c>
      <c r="U343" s="124">
        <f t="shared" si="189"/>
        <v>0.76623428356357892</v>
      </c>
      <c r="V343" s="124">
        <f t="shared" si="189"/>
        <v>0.78642004900643514</v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0.58497922981990835</v>
      </c>
      <c r="D344" s="111">
        <f t="shared" si="191"/>
        <v>0.58548742831898348</v>
      </c>
      <c r="E344" s="111">
        <f t="shared" si="191"/>
        <v>0.58599567259586882</v>
      </c>
      <c r="F344" s="111">
        <f t="shared" si="191"/>
        <v>0.58650392311518251</v>
      </c>
      <c r="G344" s="111">
        <f t="shared" si="191"/>
        <v>0.58701221579316654</v>
      </c>
      <c r="H344" s="111">
        <f t="shared" si="191"/>
        <v>0.58752054623413019</v>
      </c>
      <c r="I344" s="111">
        <f t="shared" si="191"/>
        <v>0.58802892328783607</v>
      </c>
      <c r="J344" s="111">
        <f t="shared" si="191"/>
        <v>0.58853738320864013</v>
      </c>
      <c r="K344" s="111">
        <f t="shared" si="191"/>
        <v>0.58904595682227989</v>
      </c>
      <c r="L344" s="111">
        <f t="shared" si="191"/>
        <v>0.58955465237590376</v>
      </c>
      <c r="M344" s="111">
        <f t="shared" si="191"/>
        <v>0.5899409776157164</v>
      </c>
      <c r="N344" s="111">
        <f t="shared" si="191"/>
        <v>0.59015691525266201</v>
      </c>
      <c r="O344" s="111">
        <f t="shared" si="191"/>
        <v>0.59028597550585449</v>
      </c>
      <c r="P344" s="111">
        <f t="shared" si="191"/>
        <v>0.59064609680713598</v>
      </c>
      <c r="Q344" s="111">
        <f t="shared" si="191"/>
        <v>0.59211187462930726</v>
      </c>
      <c r="R344" s="111">
        <f t="shared" ref="R344:V344" si="192">IF(R325=0,"",R325/R306)</f>
        <v>0.5959621079785834</v>
      </c>
      <c r="S344" s="111">
        <f t="shared" si="192"/>
        <v>0.60139330208199626</v>
      </c>
      <c r="T344" s="111">
        <f t="shared" si="192"/>
        <v>0.60735238691668714</v>
      </c>
      <c r="U344" s="111">
        <f t="shared" si="192"/>
        <v>0.61278629245981275</v>
      </c>
      <c r="V344" s="111">
        <f t="shared" si="192"/>
        <v>0.61664194868852151</v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0.75022114548330698</v>
      </c>
      <c r="D345" s="45">
        <f t="shared" si="194"/>
        <v>0.75158196884376127</v>
      </c>
      <c r="E345" s="45">
        <f t="shared" si="194"/>
        <v>0.7530069553404608</v>
      </c>
      <c r="F345" s="45">
        <f t="shared" si="194"/>
        <v>0.75444069135573943</v>
      </c>
      <c r="G345" s="45">
        <f t="shared" si="194"/>
        <v>0.75593351784548568</v>
      </c>
      <c r="H345" s="45">
        <f t="shared" si="194"/>
        <v>0.75747927371757529</v>
      </c>
      <c r="I345" s="45">
        <f t="shared" si="194"/>
        <v>0.7590903629850102</v>
      </c>
      <c r="J345" s="45">
        <f t="shared" si="194"/>
        <v>0.76081760051083669</v>
      </c>
      <c r="K345" s="45">
        <f t="shared" si="194"/>
        <v>0.762704192294543</v>
      </c>
      <c r="L345" s="45">
        <f t="shared" si="194"/>
        <v>0.76476169771234814</v>
      </c>
      <c r="M345" s="45">
        <f t="shared" si="194"/>
        <v>0.76770347579707165</v>
      </c>
      <c r="N345" s="45">
        <f t="shared" si="194"/>
        <v>0.77173261308528862</v>
      </c>
      <c r="O345" s="45">
        <f t="shared" si="194"/>
        <v>0.77733069613101724</v>
      </c>
      <c r="P345" s="45">
        <f t="shared" si="194"/>
        <v>0.78473392833053057</v>
      </c>
      <c r="Q345" s="45">
        <f t="shared" si="194"/>
        <v>0.79431378300535393</v>
      </c>
      <c r="R345" s="45">
        <f t="shared" ref="R345:V345" si="195">IF(R326=0,"",R326/R307)</f>
        <v>0.80734967483087527</v>
      </c>
      <c r="S345" s="45">
        <f t="shared" si="195"/>
        <v>0.82366183094876888</v>
      </c>
      <c r="T345" s="45">
        <f t="shared" si="195"/>
        <v>0.84122276277639785</v>
      </c>
      <c r="U345" s="45">
        <f t="shared" si="195"/>
        <v>0.85800498173117301</v>
      </c>
      <c r="V345" s="45">
        <f t="shared" si="195"/>
        <v>0.871980999230483</v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9.6176958299722757E-3</v>
      </c>
      <c r="D347" s="117">
        <f t="shared" si="197"/>
        <v>1.2401864019369839E-2</v>
      </c>
      <c r="E347" s="117">
        <f t="shared" si="197"/>
        <v>2.334883202956678E-2</v>
      </c>
      <c r="F347" s="117">
        <f t="shared" si="197"/>
        <v>3.0638174078791883E-2</v>
      </c>
      <c r="G347" s="117">
        <f t="shared" si="197"/>
        <v>1.9831812859254699E-2</v>
      </c>
      <c r="H347" s="117">
        <f t="shared" si="197"/>
        <v>1.5779627247209677E-2</v>
      </c>
      <c r="I347" s="117">
        <f t="shared" si="197"/>
        <v>2.1492879420871514E-2</v>
      </c>
      <c r="J347" s="117">
        <f t="shared" si="197"/>
        <v>1.6540833308762444E-2</v>
      </c>
      <c r="K347" s="117">
        <f t="shared" si="197"/>
        <v>1.5917624819910926E-2</v>
      </c>
      <c r="L347" s="117">
        <f t="shared" si="197"/>
        <v>1.6236740084098394E-2</v>
      </c>
      <c r="M347" s="117">
        <f t="shared" si="197"/>
        <v>1.4751296646107042E-2</v>
      </c>
      <c r="N347" s="117">
        <f t="shared" si="197"/>
        <v>7.1856491200625585E-3</v>
      </c>
      <c r="O347" s="117">
        <f t="shared" si="197"/>
        <v>8.6806102856120837E-2</v>
      </c>
      <c r="P347" s="117">
        <f t="shared" si="197"/>
        <v>8.2803442096868199E-2</v>
      </c>
      <c r="Q347" s="117">
        <f t="shared" si="197"/>
        <v>6.8059207599532989E-2</v>
      </c>
      <c r="R347" s="117">
        <f t="shared" ref="R347:V347" si="198">R348+R351+R353+R362</f>
        <v>4.3046304030854493E-2</v>
      </c>
      <c r="S347" s="117">
        <f t="shared" si="198"/>
        <v>5.3911070988571737E-2</v>
      </c>
      <c r="T347" s="117">
        <f t="shared" si="198"/>
        <v>0.16468915985446267</v>
      </c>
      <c r="U347" s="117">
        <f t="shared" si="198"/>
        <v>0.11342217349123265</v>
      </c>
      <c r="V347" s="117">
        <f t="shared" si="198"/>
        <v>4.2699246781350453E-2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9.6176958299722757E-3</v>
      </c>
      <c r="D362" s="122">
        <v>1.2401864019369839E-2</v>
      </c>
      <c r="E362" s="122">
        <v>2.334883202956678E-2</v>
      </c>
      <c r="F362" s="122">
        <v>3.0638174078791883E-2</v>
      </c>
      <c r="G362" s="122">
        <v>1.9831812859254699E-2</v>
      </c>
      <c r="H362" s="122">
        <v>1.5779627247209677E-2</v>
      </c>
      <c r="I362" s="122">
        <v>2.1492879420871514E-2</v>
      </c>
      <c r="J362" s="122">
        <v>1.6540833308762444E-2</v>
      </c>
      <c r="K362" s="122">
        <v>1.5917624819910926E-2</v>
      </c>
      <c r="L362" s="122">
        <v>1.6236740084098394E-2</v>
      </c>
      <c r="M362" s="122">
        <v>1.4751296646107042E-2</v>
      </c>
      <c r="N362" s="122">
        <v>7.1856491200625585E-3</v>
      </c>
      <c r="O362" s="122">
        <v>8.6806102856120837E-2</v>
      </c>
      <c r="P362" s="122">
        <v>8.2803442096868199E-2</v>
      </c>
      <c r="Q362" s="122">
        <v>6.8059207599532989E-2</v>
      </c>
      <c r="R362" s="122">
        <v>4.3046304030854493E-2</v>
      </c>
      <c r="S362" s="122">
        <v>5.3911070988571737E-2</v>
      </c>
      <c r="T362" s="122">
        <v>0.16468915985446267</v>
      </c>
      <c r="U362" s="122">
        <v>0.11342217349123265</v>
      </c>
      <c r="V362" s="122">
        <v>4.2699246781350453E-2</v>
      </c>
      <c r="W362" s="122">
        <v>0</v>
      </c>
      <c r="X362" s="122">
        <v>0</v>
      </c>
      <c r="Y362" s="122">
        <v>0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9.6176958299722757E-3</v>
      </c>
      <c r="D363" s="98">
        <v>1.2401864019369839E-2</v>
      </c>
      <c r="E363" s="98">
        <v>2.334883202956678E-2</v>
      </c>
      <c r="F363" s="98">
        <v>3.0638174078791883E-2</v>
      </c>
      <c r="G363" s="98">
        <v>1.9831812859254699E-2</v>
      </c>
      <c r="H363" s="98">
        <v>1.5779627247209677E-2</v>
      </c>
      <c r="I363" s="98">
        <v>2.1492879420871514E-2</v>
      </c>
      <c r="J363" s="98">
        <v>1.6540833308762444E-2</v>
      </c>
      <c r="K363" s="98">
        <v>1.5917624819910926E-2</v>
      </c>
      <c r="L363" s="98">
        <v>1.6236740084098394E-2</v>
      </c>
      <c r="M363" s="98">
        <v>1.4751296646107042E-2</v>
      </c>
      <c r="N363" s="98">
        <v>7.1856491200625585E-3</v>
      </c>
      <c r="O363" s="98">
        <v>8.6806102856120837E-2</v>
      </c>
      <c r="P363" s="98">
        <v>8.2803442096868199E-2</v>
      </c>
      <c r="Q363" s="98">
        <v>6.8059207599532989E-2</v>
      </c>
      <c r="R363" s="98">
        <v>4.3046304030854493E-2</v>
      </c>
      <c r="S363" s="98">
        <v>5.3911070988571737E-2</v>
      </c>
      <c r="T363" s="98">
        <v>0.16468915985446267</v>
      </c>
      <c r="U363" s="98">
        <v>0.11342217349123265</v>
      </c>
      <c r="V363" s="98">
        <v>4.2699246781350453E-2</v>
      </c>
      <c r="W363" s="98">
        <v>0</v>
      </c>
      <c r="X363" s="98">
        <v>0</v>
      </c>
      <c r="Y363" s="98">
        <v>0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8352.0570353613057</v>
      </c>
      <c r="D366" s="117">
        <f t="shared" si="204"/>
        <v>7955.6504458603331</v>
      </c>
      <c r="E366" s="117">
        <f t="shared" si="204"/>
        <v>10669.003814705256</v>
      </c>
      <c r="F366" s="117">
        <f t="shared" si="204"/>
        <v>9563.4157940943478</v>
      </c>
      <c r="G366" s="117">
        <f t="shared" si="204"/>
        <v>10057.262880171222</v>
      </c>
      <c r="H366" s="117">
        <f t="shared" si="204"/>
        <v>11198.183654633252</v>
      </c>
      <c r="I366" s="117">
        <f t="shared" si="204"/>
        <v>8352.9095894294551</v>
      </c>
      <c r="J366" s="117">
        <f t="shared" si="204"/>
        <v>8604.6780632075479</v>
      </c>
      <c r="K366" s="117">
        <f t="shared" si="204"/>
        <v>9463.0388624241368</v>
      </c>
      <c r="L366" s="117">
        <f t="shared" si="204"/>
        <v>8890.9992906830594</v>
      </c>
      <c r="M366" s="117">
        <f t="shared" si="204"/>
        <v>9958.9419940570697</v>
      </c>
      <c r="N366" s="117">
        <f t="shared" si="204"/>
        <v>8770.1041281562411</v>
      </c>
      <c r="O366" s="117">
        <f t="shared" si="204"/>
        <v>7703.821150126616</v>
      </c>
      <c r="P366" s="117">
        <f t="shared" si="204"/>
        <v>8547.1423284898829</v>
      </c>
      <c r="Q366" s="117">
        <f t="shared" si="204"/>
        <v>8405.1387335576273</v>
      </c>
      <c r="R366" s="117">
        <f t="shared" ref="R366:V366" si="205">R367+R370+R372+R381</f>
        <v>7164.8963688459062</v>
      </c>
      <c r="S366" s="117">
        <f t="shared" si="205"/>
        <v>7079.9314339505509</v>
      </c>
      <c r="T366" s="117">
        <f t="shared" si="205"/>
        <v>7054.1960351305024</v>
      </c>
      <c r="U366" s="117">
        <f t="shared" si="205"/>
        <v>6807.9539102827312</v>
      </c>
      <c r="V366" s="117">
        <f t="shared" si="205"/>
        <v>7269.0451014116625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6242.5834872820842</v>
      </c>
      <c r="D367" s="122">
        <f t="shared" si="207"/>
        <v>5742.3469688900714</v>
      </c>
      <c r="E367" s="122">
        <f t="shared" si="207"/>
        <v>8396.0555099205212</v>
      </c>
      <c r="F367" s="122">
        <f t="shared" si="207"/>
        <v>7256.1086371437605</v>
      </c>
      <c r="G367" s="122">
        <f t="shared" si="207"/>
        <v>7727.9787260083704</v>
      </c>
      <c r="H367" s="122">
        <f t="shared" si="207"/>
        <v>8772.1668234612571</v>
      </c>
      <c r="I367" s="122">
        <f t="shared" si="207"/>
        <v>6243.4398193183251</v>
      </c>
      <c r="J367" s="122">
        <f t="shared" si="207"/>
        <v>6511.0080322265394</v>
      </c>
      <c r="K367" s="122">
        <f t="shared" si="207"/>
        <v>6953.3780205685207</v>
      </c>
      <c r="L367" s="122">
        <f t="shared" si="207"/>
        <v>6414.2770283463515</v>
      </c>
      <c r="M367" s="122">
        <f t="shared" si="207"/>
        <v>7534.4864972732448</v>
      </c>
      <c r="N367" s="122">
        <f t="shared" si="207"/>
        <v>6140.5919072018132</v>
      </c>
      <c r="O367" s="122">
        <f t="shared" si="207"/>
        <v>5299.8348071787505</v>
      </c>
      <c r="P367" s="122">
        <f t="shared" si="207"/>
        <v>6183.8072475793742</v>
      </c>
      <c r="Q367" s="122">
        <f t="shared" si="207"/>
        <v>6121.9993462021093</v>
      </c>
      <c r="R367" s="122">
        <f t="shared" ref="R367:V367" si="208">SUM(R368:R369)</f>
        <v>4687.5669088208388</v>
      </c>
      <c r="S367" s="122">
        <f t="shared" si="208"/>
        <v>4547.8762558519493</v>
      </c>
      <c r="T367" s="122">
        <f t="shared" si="208"/>
        <v>4681.0048388586874</v>
      </c>
      <c r="U367" s="122">
        <f t="shared" si="208"/>
        <v>4389.0866027613802</v>
      </c>
      <c r="V367" s="122">
        <f t="shared" si="208"/>
        <v>4705.6180375980657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6221.6506929496127</v>
      </c>
      <c r="D368" s="98">
        <v>5722.4872505151534</v>
      </c>
      <c r="E368" s="98">
        <v>8368.6377304734742</v>
      </c>
      <c r="F368" s="98">
        <v>7230.8326395355807</v>
      </c>
      <c r="G368" s="98">
        <v>7701.3915661275723</v>
      </c>
      <c r="H368" s="98">
        <v>8742.7007726774245</v>
      </c>
      <c r="I368" s="98">
        <v>6223.737976722924</v>
      </c>
      <c r="J368" s="98">
        <v>6490.3697423980193</v>
      </c>
      <c r="K368" s="98">
        <v>6930.2287904211262</v>
      </c>
      <c r="L368" s="98">
        <v>6394.0692325682485</v>
      </c>
      <c r="M368" s="98">
        <v>7510.7470859924251</v>
      </c>
      <c r="N368" s="98">
        <v>6123.3089715887672</v>
      </c>
      <c r="O368" s="98">
        <v>5283.3843701197529</v>
      </c>
      <c r="P368" s="98">
        <v>6163.9381488484569</v>
      </c>
      <c r="Q368" s="98">
        <v>6103.3112117304945</v>
      </c>
      <c r="R368" s="98">
        <v>4673.2801489909625</v>
      </c>
      <c r="S368" s="98">
        <v>4534.0252322218612</v>
      </c>
      <c r="T368" s="98">
        <v>4666.7467730911549</v>
      </c>
      <c r="U368" s="98">
        <v>4375.7054301759599</v>
      </c>
      <c r="V368" s="98">
        <v>4691.2474362399589</v>
      </c>
      <c r="W368" s="98">
        <v>0</v>
      </c>
      <c r="X368" s="98">
        <v>0</v>
      </c>
      <c r="Y368" s="98">
        <v>0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20.932794332471637</v>
      </c>
      <c r="D369" s="98">
        <v>19.859718374918426</v>
      </c>
      <c r="E369" s="98">
        <v>27.41777944704744</v>
      </c>
      <c r="F369" s="98">
        <v>25.2759976081799</v>
      </c>
      <c r="G369" s="98">
        <v>26.587159880797863</v>
      </c>
      <c r="H369" s="98">
        <v>29.466050783832074</v>
      </c>
      <c r="I369" s="98">
        <v>19.701842595400731</v>
      </c>
      <c r="J369" s="98">
        <v>20.638289828519849</v>
      </c>
      <c r="K369" s="98">
        <v>23.149230147394125</v>
      </c>
      <c r="L369" s="98">
        <v>20.207795778102962</v>
      </c>
      <c r="M369" s="98">
        <v>23.739411280819834</v>
      </c>
      <c r="N369" s="98">
        <v>17.282935613046099</v>
      </c>
      <c r="O369" s="98">
        <v>16.45043705899754</v>
      </c>
      <c r="P369" s="98">
        <v>19.869098730917443</v>
      </c>
      <c r="Q369" s="98">
        <v>18.688134471615143</v>
      </c>
      <c r="R369" s="98">
        <v>14.286759829876607</v>
      </c>
      <c r="S369" s="98">
        <v>13.851023630087731</v>
      </c>
      <c r="T369" s="98">
        <v>14.258065767532793</v>
      </c>
      <c r="U369" s="98">
        <v>13.381172585420556</v>
      </c>
      <c r="V369" s="98">
        <v>14.370601358106411</v>
      </c>
      <c r="W369" s="98">
        <v>0</v>
      </c>
      <c r="X369" s="98">
        <v>0</v>
      </c>
      <c r="Y369" s="98">
        <v>0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146.07705806567657</v>
      </c>
      <c r="D370" s="122">
        <f t="shared" si="210"/>
        <v>86.656265528972753</v>
      </c>
      <c r="E370" s="122">
        <f t="shared" si="210"/>
        <v>214.07026895540915</v>
      </c>
      <c r="F370" s="122">
        <f t="shared" si="210"/>
        <v>94.688488785167067</v>
      </c>
      <c r="G370" s="122">
        <f t="shared" si="210"/>
        <v>221.19111374482645</v>
      </c>
      <c r="H370" s="122">
        <f t="shared" si="210"/>
        <v>273.93256298173014</v>
      </c>
      <c r="I370" s="122">
        <f t="shared" si="210"/>
        <v>158.49520959039077</v>
      </c>
      <c r="J370" s="122">
        <f t="shared" si="210"/>
        <v>34.029135495388296</v>
      </c>
      <c r="K370" s="122">
        <f t="shared" si="210"/>
        <v>167.20406378376538</v>
      </c>
      <c r="L370" s="122">
        <f t="shared" si="210"/>
        <v>236.292166621457</v>
      </c>
      <c r="M370" s="122">
        <f t="shared" si="210"/>
        <v>226.76470530023451</v>
      </c>
      <c r="N370" s="122">
        <f t="shared" si="210"/>
        <v>586.73831776836653</v>
      </c>
      <c r="O370" s="122">
        <f t="shared" si="210"/>
        <v>157.73412926764715</v>
      </c>
      <c r="P370" s="122">
        <f t="shared" si="210"/>
        <v>119.85529092361176</v>
      </c>
      <c r="Q370" s="122">
        <f t="shared" si="210"/>
        <v>178.99814260844877</v>
      </c>
      <c r="R370" s="122">
        <f t="shared" si="210"/>
        <v>271.12211362984038</v>
      </c>
      <c r="S370" s="122">
        <f t="shared" si="210"/>
        <v>320.78049003252966</v>
      </c>
      <c r="T370" s="122">
        <f t="shared" si="210"/>
        <v>188.51356304078357</v>
      </c>
      <c r="U370" s="122">
        <f t="shared" si="210"/>
        <v>193.64910191340462</v>
      </c>
      <c r="V370" s="122">
        <f t="shared" si="210"/>
        <v>219.77899419521506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146.07705806567657</v>
      </c>
      <c r="D371" s="98">
        <f>RES_hhdet_in_fech!D129</f>
        <v>86.656265528972753</v>
      </c>
      <c r="E371" s="98">
        <f>RES_hhdet_in_fech!E129</f>
        <v>214.07026895540915</v>
      </c>
      <c r="F371" s="98">
        <f>RES_hhdet_in_fech!F129</f>
        <v>94.688488785167067</v>
      </c>
      <c r="G371" s="98">
        <f>RES_hhdet_in_fech!G129</f>
        <v>221.19111374482645</v>
      </c>
      <c r="H371" s="98">
        <f>RES_hhdet_in_fech!H129</f>
        <v>273.93256298173014</v>
      </c>
      <c r="I371" s="98">
        <f>RES_hhdet_in_fech!I129</f>
        <v>158.49520959039077</v>
      </c>
      <c r="J371" s="98">
        <f>RES_hhdet_in_fech!J129</f>
        <v>34.029135495388296</v>
      </c>
      <c r="K371" s="98">
        <f>RES_hhdet_in_fech!K129</f>
        <v>167.20406378376538</v>
      </c>
      <c r="L371" s="98">
        <f>RES_hhdet_in_fech!L129</f>
        <v>236.292166621457</v>
      </c>
      <c r="M371" s="98">
        <f>RES_hhdet_in_fech!M129</f>
        <v>226.76470530023451</v>
      </c>
      <c r="N371" s="98">
        <f>RES_hhdet_in_fech!N129</f>
        <v>586.73831776836653</v>
      </c>
      <c r="O371" s="98">
        <f>RES_hhdet_in_fech!O129</f>
        <v>157.73412926764715</v>
      </c>
      <c r="P371" s="98">
        <f>RES_hhdet_in_fech!P129</f>
        <v>119.85529092361176</v>
      </c>
      <c r="Q371" s="98">
        <f>RES_hhdet_in_fech!Q129</f>
        <v>178.99814260844877</v>
      </c>
      <c r="R371" s="98">
        <f>RES_hhdet_in_fech!R129</f>
        <v>271.12211362984038</v>
      </c>
      <c r="S371" s="98">
        <f>RES_hhdet_in_fech!S129</f>
        <v>320.78049003252966</v>
      </c>
      <c r="T371" s="98">
        <f>RES_hhdet_in_fech!T129</f>
        <v>188.51356304078357</v>
      </c>
      <c r="U371" s="98">
        <f>RES_hhdet_in_fech!U129</f>
        <v>193.64910191340462</v>
      </c>
      <c r="V371" s="98">
        <f>RES_hhdet_in_fech!V129</f>
        <v>219.77899419521506</v>
      </c>
      <c r="W371" s="98">
        <f>RES_hhdet_in_fech!W129</f>
        <v>0</v>
      </c>
      <c r="X371" s="98">
        <f>RES_hhdet_in_fech!X129</f>
        <v>0</v>
      </c>
      <c r="Y371" s="98">
        <f>RES_hhdet_in_fech!Y129</f>
        <v>0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1331.0111761851149</v>
      </c>
      <c r="D372" s="122">
        <v>1414.1906225501052</v>
      </c>
      <c r="E372" s="122">
        <v>1368.8809441213389</v>
      </c>
      <c r="F372" s="122">
        <v>1471.273562545766</v>
      </c>
      <c r="G372" s="122">
        <v>1383.2720446243</v>
      </c>
      <c r="H372" s="122">
        <v>1404.6585956491506</v>
      </c>
      <c r="I372" s="122">
        <v>1236.3585166480614</v>
      </c>
      <c r="J372" s="122">
        <v>1346.6468771994621</v>
      </c>
      <c r="K372" s="122">
        <v>1596.4535564971109</v>
      </c>
      <c r="L372" s="122">
        <v>1527.2334699503308</v>
      </c>
      <c r="M372" s="122">
        <v>1520.3160580427871</v>
      </c>
      <c r="N372" s="122">
        <v>1393.6903583800029</v>
      </c>
      <c r="O372" s="122">
        <v>1488.374463183229</v>
      </c>
      <c r="P372" s="122">
        <v>1480.8620536303454</v>
      </c>
      <c r="Q372" s="122">
        <v>1366.8667606057559</v>
      </c>
      <c r="R372" s="122">
        <v>1455.9079091574699</v>
      </c>
      <c r="S372" s="122">
        <v>1466.3267625389965</v>
      </c>
      <c r="T372" s="122">
        <v>1391.8827130267819</v>
      </c>
      <c r="U372" s="122">
        <v>1414.1642736698047</v>
      </c>
      <c r="V372" s="122">
        <v>1443.2346739790426</v>
      </c>
      <c r="W372" s="122">
        <v>0</v>
      </c>
      <c r="X372" s="122">
        <v>0</v>
      </c>
      <c r="Y372" s="122">
        <v>0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1345.7347070589005</v>
      </c>
      <c r="D373" s="98">
        <v>1160.404627797142</v>
      </c>
      <c r="E373" s="98">
        <v>1504.3875813709817</v>
      </c>
      <c r="F373" s="98">
        <v>1357.9477635674978</v>
      </c>
      <c r="G373" s="98">
        <v>1342.145545404582</v>
      </c>
      <c r="H373" s="98">
        <v>1533.7691437595981</v>
      </c>
      <c r="I373" s="98">
        <v>1215.0952951879958</v>
      </c>
      <c r="J373" s="98">
        <v>1369.1860790810429</v>
      </c>
      <c r="K373" s="98">
        <v>1662.0216272719474</v>
      </c>
      <c r="L373" s="98">
        <v>1581.8306755131894</v>
      </c>
      <c r="M373" s="98">
        <v>1383.7129664652057</v>
      </c>
      <c r="N373" s="98">
        <v>1235.330094545664</v>
      </c>
      <c r="O373" s="98">
        <v>1516.5040891681876</v>
      </c>
      <c r="P373" s="98">
        <v>1593.582562944865</v>
      </c>
      <c r="Q373" s="98">
        <v>1477.4371352484277</v>
      </c>
      <c r="R373" s="98">
        <v>1411.795489981675</v>
      </c>
      <c r="S373" s="98">
        <v>1494.740715911111</v>
      </c>
      <c r="T373" s="98">
        <v>1468.4811570255749</v>
      </c>
      <c r="U373" s="98">
        <v>1429.8959140003212</v>
      </c>
      <c r="V373" s="98">
        <v>1476.2735052349281</v>
      </c>
      <c r="W373" s="98">
        <v>0</v>
      </c>
      <c r="X373" s="98">
        <v>0</v>
      </c>
      <c r="Y373" s="98">
        <v>0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1239.9906411470147</v>
      </c>
      <c r="F374" s="98">
        <v>0</v>
      </c>
      <c r="G374" s="98">
        <v>1118.5171479040989</v>
      </c>
      <c r="H374" s="98">
        <v>1275.082554817129</v>
      </c>
      <c r="I374" s="98">
        <v>0</v>
      </c>
      <c r="J374" s="98">
        <v>1141.2020585109699</v>
      </c>
      <c r="K374" s="98">
        <v>1391.8606263124088</v>
      </c>
      <c r="L374" s="98">
        <v>1328.2363077962057</v>
      </c>
      <c r="M374" s="98">
        <v>0</v>
      </c>
      <c r="N374" s="98">
        <v>1034.2018980322598</v>
      </c>
      <c r="O374" s="98">
        <v>1285.8479058296955</v>
      </c>
      <c r="P374" s="98">
        <v>1361.6585384909713</v>
      </c>
      <c r="Q374" s="98">
        <v>1268.2776101632378</v>
      </c>
      <c r="R374" s="98">
        <v>0</v>
      </c>
      <c r="S374" s="98">
        <v>1302.7286020821853</v>
      </c>
      <c r="T374" s="98">
        <v>1284.2463074254463</v>
      </c>
      <c r="U374" s="98">
        <v>1252.922782795524</v>
      </c>
      <c r="V374" s="98">
        <v>1298.1904614737434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303.27883917271618</v>
      </c>
      <c r="F375" s="101">
        <v>0</v>
      </c>
      <c r="G375" s="101">
        <v>305.81469824135814</v>
      </c>
      <c r="H375" s="101">
        <v>320.76542403524383</v>
      </c>
      <c r="I375" s="101">
        <v>0</v>
      </c>
      <c r="J375" s="101">
        <v>273.87450392148338</v>
      </c>
      <c r="K375" s="101">
        <v>346.01617097915948</v>
      </c>
      <c r="L375" s="101">
        <v>329.87085969741315</v>
      </c>
      <c r="M375" s="101">
        <v>0</v>
      </c>
      <c r="N375" s="101">
        <v>198.26367255048388</v>
      </c>
      <c r="O375" s="101">
        <v>281.53623359349467</v>
      </c>
      <c r="P375" s="101">
        <v>294.85859460285189</v>
      </c>
      <c r="Q375" s="101">
        <v>256.11913916662445</v>
      </c>
      <c r="R375" s="101">
        <v>0</v>
      </c>
      <c r="S375" s="101">
        <v>290.64254596761157</v>
      </c>
      <c r="T375" s="101">
        <v>263.97856963381236</v>
      </c>
      <c r="U375" s="101">
        <v>232.10912690131804</v>
      </c>
      <c r="V375" s="101">
        <v>228.91670316324337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936.7118019742984</v>
      </c>
      <c r="F376" s="104">
        <v>0</v>
      </c>
      <c r="G376" s="104">
        <v>812.70244966274095</v>
      </c>
      <c r="H376" s="104">
        <v>954.31713078188523</v>
      </c>
      <c r="I376" s="104">
        <v>0</v>
      </c>
      <c r="J376" s="104">
        <v>867.32755458948645</v>
      </c>
      <c r="K376" s="104">
        <v>1045.8444553332495</v>
      </c>
      <c r="L376" s="104">
        <v>998.36544809879251</v>
      </c>
      <c r="M376" s="104">
        <v>0</v>
      </c>
      <c r="N376" s="104">
        <v>835.93822548177604</v>
      </c>
      <c r="O376" s="104">
        <v>1004.3116722362008</v>
      </c>
      <c r="P376" s="104">
        <v>1066.7999438881193</v>
      </c>
      <c r="Q376" s="104">
        <v>1012.1584709966136</v>
      </c>
      <c r="R376" s="104">
        <v>0</v>
      </c>
      <c r="S376" s="104">
        <v>1012.0860561145736</v>
      </c>
      <c r="T376" s="104">
        <v>1020.2677377916336</v>
      </c>
      <c r="U376" s="104">
        <v>1020.8136558942059</v>
      </c>
      <c r="V376" s="104">
        <v>1069.2737583105002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1697.5479011081136</v>
      </c>
      <c r="D377" s="101">
        <v>1738.2861495430059</v>
      </c>
      <c r="E377" s="101">
        <v>1724.6256314939799</v>
      </c>
      <c r="F377" s="101">
        <v>1777.6104121739777</v>
      </c>
      <c r="G377" s="101">
        <v>1707.5965378097746</v>
      </c>
      <c r="H377" s="101">
        <v>1756.5378409979376</v>
      </c>
      <c r="I377" s="101">
        <v>1748.0723974179145</v>
      </c>
      <c r="J377" s="101">
        <v>1856.5817551739417</v>
      </c>
      <c r="K377" s="101">
        <v>1983.9451247812663</v>
      </c>
      <c r="L377" s="101">
        <v>1925.4604152619759</v>
      </c>
      <c r="M377" s="101">
        <v>1892.3182742856134</v>
      </c>
      <c r="N377" s="101">
        <v>1793.3520699163944</v>
      </c>
      <c r="O377" s="101">
        <v>1804.6464289281625</v>
      </c>
      <c r="P377" s="101">
        <v>1777.1192823751014</v>
      </c>
      <c r="Q377" s="101">
        <v>1739.8451938786632</v>
      </c>
      <c r="R377" s="101">
        <v>1772.7964893269007</v>
      </c>
      <c r="S377" s="101">
        <v>1742.3943243323195</v>
      </c>
      <c r="T377" s="101">
        <v>1650.8844763732386</v>
      </c>
      <c r="U377" s="101">
        <v>1639.9993471387097</v>
      </c>
      <c r="V377" s="101">
        <v>1626.4759829090965</v>
      </c>
      <c r="W377" s="101">
        <v>0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1163.2327097514685</v>
      </c>
      <c r="D378" s="104">
        <v>1196.0787560948818</v>
      </c>
      <c r="E378" s="104">
        <v>1184.5289574529866</v>
      </c>
      <c r="F378" s="104">
        <v>1225.6882912242818</v>
      </c>
      <c r="G378" s="104">
        <v>1197.5039612677951</v>
      </c>
      <c r="H378" s="104">
        <v>1219.3904438759716</v>
      </c>
      <c r="I378" s="104">
        <v>1219.020762597441</v>
      </c>
      <c r="J378" s="104">
        <v>1296.5071877785708</v>
      </c>
      <c r="K378" s="104">
        <v>1390.548194788309</v>
      </c>
      <c r="L378" s="104">
        <v>1354.9112813584666</v>
      </c>
      <c r="M378" s="104">
        <v>1336.3639002935631</v>
      </c>
      <c r="N378" s="104">
        <v>1257.7285166078191</v>
      </c>
      <c r="O378" s="104">
        <v>1297.1017044009611</v>
      </c>
      <c r="P378" s="104">
        <v>1305.259918077563</v>
      </c>
      <c r="Q378" s="104">
        <v>1307.0185123679223</v>
      </c>
      <c r="R378" s="104">
        <v>1363.3757782885596</v>
      </c>
      <c r="S378" s="104">
        <v>1357.7599555365312</v>
      </c>
      <c r="T378" s="104">
        <v>1297.1797285485027</v>
      </c>
      <c r="U378" s="104">
        <v>1293.8051815710539</v>
      </c>
      <c r="V378" s="104">
        <v>1292.5474060872414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337.67526570755524</v>
      </c>
      <c r="D379" s="98">
        <v>354.12095289506215</v>
      </c>
      <c r="E379" s="98">
        <v>339.31499241167649</v>
      </c>
      <c r="F379" s="98">
        <v>357.14082881225318</v>
      </c>
      <c r="G379" s="98">
        <v>388.14131913718842</v>
      </c>
      <c r="H379" s="98">
        <v>359.31222876784756</v>
      </c>
      <c r="I379" s="98">
        <v>361.97624980742802</v>
      </c>
      <c r="J379" s="98">
        <v>377.81942799122595</v>
      </c>
      <c r="K379" s="98">
        <v>407.01401085748603</v>
      </c>
      <c r="L379" s="98">
        <v>397.64370243932979</v>
      </c>
      <c r="M379" s="98">
        <v>381.93775417141927</v>
      </c>
      <c r="N379" s="98">
        <v>301.55754605472754</v>
      </c>
      <c r="O379" s="98">
        <v>331.18332361379686</v>
      </c>
      <c r="P379" s="98">
        <v>320.55847719831593</v>
      </c>
      <c r="Q379" s="98">
        <v>301.79344754188645</v>
      </c>
      <c r="R379" s="98">
        <v>346.05455315502013</v>
      </c>
      <c r="S379" s="98">
        <v>341.64199263646287</v>
      </c>
      <c r="T379" s="98">
        <v>298.00230510298979</v>
      </c>
      <c r="U379" s="98">
        <v>268.46471399208542</v>
      </c>
      <c r="V379" s="98">
        <v>249.89209582904238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825.55744404391339</v>
      </c>
      <c r="D380" s="98">
        <v>841.95780319981975</v>
      </c>
      <c r="E380" s="98">
        <v>845.21396504131008</v>
      </c>
      <c r="F380" s="98">
        <v>868.54746241202849</v>
      </c>
      <c r="G380" s="98">
        <v>809.36264213060656</v>
      </c>
      <c r="H380" s="98">
        <v>860.07821510812414</v>
      </c>
      <c r="I380" s="98">
        <v>857.04451279001262</v>
      </c>
      <c r="J380" s="98">
        <v>918.68775978734504</v>
      </c>
      <c r="K380" s="98">
        <v>983.53418393082302</v>
      </c>
      <c r="L380" s="98">
        <v>957.26757891913701</v>
      </c>
      <c r="M380" s="98">
        <v>954.4261461221439</v>
      </c>
      <c r="N380" s="98">
        <v>956.17097055309148</v>
      </c>
      <c r="O380" s="98">
        <v>965.91838078716432</v>
      </c>
      <c r="P380" s="98">
        <v>984.70144087924712</v>
      </c>
      <c r="Q380" s="98">
        <v>1005.2250648260359</v>
      </c>
      <c r="R380" s="98">
        <v>1017.3212251335394</v>
      </c>
      <c r="S380" s="98">
        <v>1016.1179629000681</v>
      </c>
      <c r="T380" s="98">
        <v>999.17742344551277</v>
      </c>
      <c r="U380" s="98">
        <v>1025.3404675789686</v>
      </c>
      <c r="V380" s="98">
        <v>1042.6553102581991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632.38531382842973</v>
      </c>
      <c r="D381" s="122">
        <v>712.45658889118408</v>
      </c>
      <c r="E381" s="122">
        <v>689.99709170798565</v>
      </c>
      <c r="F381" s="122">
        <v>741.34510561965351</v>
      </c>
      <c r="G381" s="122">
        <v>724.82099579372516</v>
      </c>
      <c r="H381" s="122">
        <v>747.4256725411135</v>
      </c>
      <c r="I381" s="122">
        <v>714.61604387267676</v>
      </c>
      <c r="J381" s="122">
        <v>712.99401828615873</v>
      </c>
      <c r="K381" s="122">
        <v>746.00322157473943</v>
      </c>
      <c r="L381" s="122">
        <v>713.19662576491999</v>
      </c>
      <c r="M381" s="122">
        <v>677.37473344080342</v>
      </c>
      <c r="N381" s="122">
        <v>649.08354480605783</v>
      </c>
      <c r="O381" s="122">
        <v>757.87775049698973</v>
      </c>
      <c r="P381" s="122">
        <v>762.61773635655209</v>
      </c>
      <c r="Q381" s="122">
        <v>737.27448414131391</v>
      </c>
      <c r="R381" s="122">
        <v>750.29943723775807</v>
      </c>
      <c r="S381" s="122">
        <v>744.94792552707577</v>
      </c>
      <c r="T381" s="122">
        <v>792.7949202042488</v>
      </c>
      <c r="U381" s="122">
        <v>811.05393193814177</v>
      </c>
      <c r="V381" s="122">
        <v>900.41339563933911</v>
      </c>
      <c r="W381" s="122">
        <v>0</v>
      </c>
      <c r="X381" s="122">
        <v>0</v>
      </c>
      <c r="Y381" s="122">
        <v>0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830.17375935872053</v>
      </c>
      <c r="D382" s="98">
        <v>880.569047493158</v>
      </c>
      <c r="E382" s="98">
        <v>849.46977444691754</v>
      </c>
      <c r="F382" s="98">
        <v>970.32276172063564</v>
      </c>
      <c r="G382" s="98">
        <v>900.03380419699158</v>
      </c>
      <c r="H382" s="98">
        <v>902.140447216658</v>
      </c>
      <c r="I382" s="98">
        <v>936.78810682013761</v>
      </c>
      <c r="J382" s="98">
        <v>945.65952190929215</v>
      </c>
      <c r="K382" s="98">
        <v>834.19410798718138</v>
      </c>
      <c r="L382" s="98">
        <v>1035.9001306681873</v>
      </c>
      <c r="M382" s="98">
        <v>969.22260370802087</v>
      </c>
      <c r="N382" s="98">
        <v>304.15909491372383</v>
      </c>
      <c r="O382" s="98">
        <v>1104.4404399348887</v>
      </c>
      <c r="P382" s="98">
        <v>1072.1057209853145</v>
      </c>
      <c r="Q382" s="98">
        <v>936.27849862889821</v>
      </c>
      <c r="R382" s="98">
        <v>873.26142216198105</v>
      </c>
      <c r="S382" s="98">
        <v>859.87835600412723</v>
      </c>
      <c r="T382" s="98">
        <v>1025.4482310349492</v>
      </c>
      <c r="U382" s="98">
        <v>1051.1688815787863</v>
      </c>
      <c r="V382" s="98">
        <v>1197.2606300492048</v>
      </c>
      <c r="W382" s="98">
        <v>0</v>
      </c>
      <c r="X382" s="98">
        <v>0</v>
      </c>
      <c r="Y382" s="98">
        <v>0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625.93156416621287</v>
      </c>
      <c r="D383" s="33">
        <v>708.51297465231823</v>
      </c>
      <c r="E383" s="33">
        <v>685.07835742009092</v>
      </c>
      <c r="F383" s="33">
        <v>733.68496261170264</v>
      </c>
      <c r="G383" s="33">
        <v>717.53922954903078</v>
      </c>
      <c r="H383" s="33">
        <v>739.99395847372921</v>
      </c>
      <c r="I383" s="33">
        <v>703.21971154271557</v>
      </c>
      <c r="J383" s="33">
        <v>702.03668264152191</v>
      </c>
      <c r="K383" s="33">
        <v>742.43480420544995</v>
      </c>
      <c r="L383" s="33">
        <v>700.25848408082607</v>
      </c>
      <c r="M383" s="33">
        <v>662.22848455784185</v>
      </c>
      <c r="N383" s="33">
        <v>673.92574895342818</v>
      </c>
      <c r="O383" s="33">
        <v>701.28941140047596</v>
      </c>
      <c r="P383" s="33">
        <v>708.90363999423482</v>
      </c>
      <c r="Q383" s="33">
        <v>704.66757956577533</v>
      </c>
      <c r="R383" s="33">
        <v>734.97333113290074</v>
      </c>
      <c r="S383" s="33">
        <v>720.02978034901923</v>
      </c>
      <c r="T383" s="33">
        <v>704.97543768566607</v>
      </c>
      <c r="U383" s="33">
        <v>713.57136691309381</v>
      </c>
      <c r="V383" s="33">
        <v>800.40263211498518</v>
      </c>
      <c r="W383" s="33">
        <v>0</v>
      </c>
      <c r="X383" s="33">
        <v>0</v>
      </c>
      <c r="Y383" s="33">
        <v>0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6353.9272462097806</v>
      </c>
      <c r="D385" s="117">
        <f t="shared" si="211"/>
        <v>5955.1967692816143</v>
      </c>
      <c r="E385" s="117">
        <f t="shared" si="211"/>
        <v>8204.3999547030744</v>
      </c>
      <c r="F385" s="117">
        <f t="shared" si="211"/>
        <v>7168.5837173056525</v>
      </c>
      <c r="G385" s="117">
        <f t="shared" si="211"/>
        <v>7808.0840556262601</v>
      </c>
      <c r="H385" s="117">
        <f t="shared" si="211"/>
        <v>8800.7827744528713</v>
      </c>
      <c r="I385" s="117">
        <f t="shared" si="211"/>
        <v>6632.3593479386936</v>
      </c>
      <c r="J385" s="117">
        <f t="shared" si="211"/>
        <v>6559.7079197818639</v>
      </c>
      <c r="K385" s="117">
        <f t="shared" si="211"/>
        <v>7427.5427067831006</v>
      </c>
      <c r="L385" s="117">
        <f t="shared" si="211"/>
        <v>7209.2860496467347</v>
      </c>
      <c r="M385" s="117">
        <f t="shared" si="211"/>
        <v>7995.9529236375738</v>
      </c>
      <c r="N385" s="117">
        <f t="shared" si="211"/>
        <v>8121.5473691135057</v>
      </c>
      <c r="O385" s="117">
        <f t="shared" si="211"/>
        <v>6272.609471534176</v>
      </c>
      <c r="P385" s="117">
        <f t="shared" si="211"/>
        <v>6889.3154907618491</v>
      </c>
      <c r="Q385" s="117">
        <f t="shared" si="211"/>
        <v>7076.8814642596499</v>
      </c>
      <c r="R385" s="117">
        <f t="shared" ref="R385:V385" si="212">R386+R389+R391+R400</f>
        <v>6419.6425712765285</v>
      </c>
      <c r="S385" s="117">
        <f t="shared" si="212"/>
        <v>6520.9856221894588</v>
      </c>
      <c r="T385" s="117">
        <f t="shared" si="212"/>
        <v>6124.391079112158</v>
      </c>
      <c r="U385" s="117">
        <f t="shared" si="212"/>
        <v>5951.7330918114567</v>
      </c>
      <c r="V385" s="117">
        <f t="shared" si="212"/>
        <v>6428.3861385819146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4530.8286123641437</v>
      </c>
      <c r="D386" s="122">
        <f t="shared" si="214"/>
        <v>4175.0873107487059</v>
      </c>
      <c r="E386" s="122">
        <f t="shared" si="214"/>
        <v>6114.8302432970368</v>
      </c>
      <c r="F386" s="122">
        <f t="shared" si="214"/>
        <v>5294.3662734356185</v>
      </c>
      <c r="G386" s="122">
        <f t="shared" si="214"/>
        <v>5648.745240527066</v>
      </c>
      <c r="H386" s="122">
        <f t="shared" si="214"/>
        <v>6423.5908365996229</v>
      </c>
      <c r="I386" s="122">
        <f t="shared" si="214"/>
        <v>4580.1481925864719</v>
      </c>
      <c r="J386" s="122">
        <f t="shared" si="214"/>
        <v>4785.8332731380297</v>
      </c>
      <c r="K386" s="122">
        <f t="shared" si="214"/>
        <v>5121.8772719018552</v>
      </c>
      <c r="L386" s="122">
        <f t="shared" si="214"/>
        <v>4734.8178994290192</v>
      </c>
      <c r="M386" s="122">
        <f t="shared" si="214"/>
        <v>5578.5506554956082</v>
      </c>
      <c r="N386" s="122">
        <f t="shared" si="214"/>
        <v>4564.5321899162136</v>
      </c>
      <c r="O386" s="122">
        <f t="shared" si="214"/>
        <v>3960.9338994158175</v>
      </c>
      <c r="P386" s="122">
        <f t="shared" si="214"/>
        <v>4650.280565682544</v>
      </c>
      <c r="Q386" s="122">
        <f t="shared" si="214"/>
        <v>4630.2010054187404</v>
      </c>
      <c r="R386" s="122">
        <f t="shared" ref="R386:V386" si="215">SUM(R387:R388)</f>
        <v>3560.9364125851557</v>
      </c>
      <c r="S386" s="122">
        <f t="shared" si="215"/>
        <v>3469.572640948772</v>
      </c>
      <c r="T386" s="122">
        <f t="shared" si="215"/>
        <v>3585.7985036445571</v>
      </c>
      <c r="U386" s="122">
        <f t="shared" si="215"/>
        <v>3375.3421463304389</v>
      </c>
      <c r="V386" s="122">
        <f t="shared" si="215"/>
        <v>3632.1461729745661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4509.8958180316722</v>
      </c>
      <c r="D387" s="98">
        <v>4155.227592373788</v>
      </c>
      <c r="E387" s="98">
        <v>6087.4124638499898</v>
      </c>
      <c r="F387" s="98">
        <v>5269.0902758274387</v>
      </c>
      <c r="G387" s="98">
        <v>5622.158080646268</v>
      </c>
      <c r="H387" s="98">
        <v>6394.1247858157913</v>
      </c>
      <c r="I387" s="98">
        <v>4560.4463499910707</v>
      </c>
      <c r="J387" s="98">
        <v>4765.1949833095096</v>
      </c>
      <c r="K387" s="98">
        <v>5098.7280417544607</v>
      </c>
      <c r="L387" s="98">
        <v>4714.6101036509162</v>
      </c>
      <c r="M387" s="98">
        <v>5554.8112442147885</v>
      </c>
      <c r="N387" s="98">
        <v>4547.2492543031676</v>
      </c>
      <c r="O387" s="98">
        <v>3944.4834623568199</v>
      </c>
      <c r="P387" s="98">
        <v>4630.4114669516266</v>
      </c>
      <c r="Q387" s="98">
        <v>4611.5128709471255</v>
      </c>
      <c r="R387" s="98">
        <v>3546.649652755279</v>
      </c>
      <c r="S387" s="98">
        <v>3455.7216173186844</v>
      </c>
      <c r="T387" s="98">
        <v>3571.5404378770245</v>
      </c>
      <c r="U387" s="98">
        <v>3361.9609737450182</v>
      </c>
      <c r="V387" s="98">
        <v>3617.7755716164597</v>
      </c>
      <c r="W387" s="98">
        <v>0</v>
      </c>
      <c r="X387" s="98">
        <v>0</v>
      </c>
      <c r="Y387" s="98">
        <v>0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20.932794332471637</v>
      </c>
      <c r="D388" s="98">
        <v>19.859718374918426</v>
      </c>
      <c r="E388" s="98">
        <v>27.41777944704744</v>
      </c>
      <c r="F388" s="98">
        <v>25.2759976081799</v>
      </c>
      <c r="G388" s="98">
        <v>26.587159880797863</v>
      </c>
      <c r="H388" s="98">
        <v>29.466050783832074</v>
      </c>
      <c r="I388" s="98">
        <v>19.701842595400731</v>
      </c>
      <c r="J388" s="98">
        <v>20.638289828519849</v>
      </c>
      <c r="K388" s="98">
        <v>23.149230147394125</v>
      </c>
      <c r="L388" s="98">
        <v>20.207795778102962</v>
      </c>
      <c r="M388" s="98">
        <v>23.739411280819834</v>
      </c>
      <c r="N388" s="98">
        <v>17.282935613046099</v>
      </c>
      <c r="O388" s="98">
        <v>16.45043705899754</v>
      </c>
      <c r="P388" s="98">
        <v>19.869098730917443</v>
      </c>
      <c r="Q388" s="98">
        <v>18.688134471615143</v>
      </c>
      <c r="R388" s="98">
        <v>14.286759829876607</v>
      </c>
      <c r="S388" s="98">
        <v>13.851023630087731</v>
      </c>
      <c r="T388" s="98">
        <v>14.258065767532793</v>
      </c>
      <c r="U388" s="98">
        <v>13.381172585420556</v>
      </c>
      <c r="V388" s="98">
        <v>14.370601358106411</v>
      </c>
      <c r="W388" s="98">
        <v>0</v>
      </c>
      <c r="X388" s="98">
        <v>0</v>
      </c>
      <c r="Y388" s="98">
        <v>0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322.45974710363055</v>
      </c>
      <c r="D389" s="122">
        <f t="shared" si="217"/>
        <v>199.09529958613291</v>
      </c>
      <c r="E389" s="122">
        <f t="shared" si="217"/>
        <v>511.40216817881043</v>
      </c>
      <c r="F389" s="122">
        <f t="shared" si="217"/>
        <v>234.93119981205447</v>
      </c>
      <c r="G389" s="122">
        <f t="shared" si="217"/>
        <v>569.45963943599122</v>
      </c>
      <c r="H389" s="122">
        <f t="shared" si="217"/>
        <v>731.15797326100733</v>
      </c>
      <c r="I389" s="122">
        <f t="shared" si="217"/>
        <v>438.24168660985379</v>
      </c>
      <c r="J389" s="122">
        <f t="shared" si="217"/>
        <v>97.415602331264964</v>
      </c>
      <c r="K389" s="122">
        <f t="shared" si="217"/>
        <v>495.359235096134</v>
      </c>
      <c r="L389" s="122">
        <f t="shared" si="217"/>
        <v>724.17444203003208</v>
      </c>
      <c r="M389" s="122">
        <f t="shared" si="217"/>
        <v>721.5165759940918</v>
      </c>
      <c r="N389" s="122">
        <f t="shared" si="217"/>
        <v>1946.4989465009535</v>
      </c>
      <c r="O389" s="122">
        <f t="shared" si="217"/>
        <v>547.59237783271578</v>
      </c>
      <c r="P389" s="122">
        <f t="shared" si="217"/>
        <v>434.97431076869583</v>
      </c>
      <c r="Q389" s="122">
        <f t="shared" si="217"/>
        <v>671.25673394875787</v>
      </c>
      <c r="R389" s="122">
        <f t="shared" si="217"/>
        <v>1023.8319273392922</v>
      </c>
      <c r="S389" s="122">
        <f t="shared" si="217"/>
        <v>1212.2894699393721</v>
      </c>
      <c r="T389" s="122">
        <f t="shared" si="217"/>
        <v>713.03776114399432</v>
      </c>
      <c r="U389" s="122">
        <f t="shared" si="217"/>
        <v>733.15848747328505</v>
      </c>
      <c r="V389" s="122">
        <f t="shared" si="217"/>
        <v>834.34372064649551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322.45974710363055</v>
      </c>
      <c r="D390" s="98">
        <f>RES_hhdet_in_tesh!D129</f>
        <v>199.09529958613291</v>
      </c>
      <c r="E390" s="98">
        <f>RES_hhdet_in_tesh!E129</f>
        <v>511.40216817881043</v>
      </c>
      <c r="F390" s="98">
        <f>RES_hhdet_in_tesh!F129</f>
        <v>234.93119981205447</v>
      </c>
      <c r="G390" s="98">
        <f>RES_hhdet_in_tesh!G129</f>
        <v>569.45963943599122</v>
      </c>
      <c r="H390" s="98">
        <f>RES_hhdet_in_tesh!H129</f>
        <v>731.15797326100733</v>
      </c>
      <c r="I390" s="98">
        <f>RES_hhdet_in_tesh!I129</f>
        <v>438.24168660985379</v>
      </c>
      <c r="J390" s="98">
        <f>RES_hhdet_in_tesh!J129</f>
        <v>97.415602331264964</v>
      </c>
      <c r="K390" s="98">
        <f>RES_hhdet_in_tesh!K129</f>
        <v>495.359235096134</v>
      </c>
      <c r="L390" s="98">
        <f>RES_hhdet_in_tesh!L129</f>
        <v>724.17444203003208</v>
      </c>
      <c r="M390" s="98">
        <f>RES_hhdet_in_tesh!M129</f>
        <v>721.5165759940918</v>
      </c>
      <c r="N390" s="98">
        <f>RES_hhdet_in_tesh!N129</f>
        <v>1946.4989465009535</v>
      </c>
      <c r="O390" s="98">
        <f>RES_hhdet_in_tesh!O129</f>
        <v>547.59237783271578</v>
      </c>
      <c r="P390" s="98">
        <f>RES_hhdet_in_tesh!P129</f>
        <v>434.97431076869583</v>
      </c>
      <c r="Q390" s="98">
        <f>RES_hhdet_in_tesh!Q129</f>
        <v>671.25673394875787</v>
      </c>
      <c r="R390" s="98">
        <f>RES_hhdet_in_tesh!R129</f>
        <v>1023.8319273392922</v>
      </c>
      <c r="S390" s="98">
        <f>RES_hhdet_in_tesh!S129</f>
        <v>1212.2894699393721</v>
      </c>
      <c r="T390" s="98">
        <f>RES_hhdet_in_tesh!T129</f>
        <v>713.03776114399432</v>
      </c>
      <c r="U390" s="98">
        <f>RES_hhdet_in_tesh!U129</f>
        <v>733.15848747328505</v>
      </c>
      <c r="V390" s="98">
        <f>RES_hhdet_in_tesh!V129</f>
        <v>834.34372064649551</v>
      </c>
      <c r="W390" s="98">
        <f>RES_hhdet_in_tesh!W129</f>
        <v>0</v>
      </c>
      <c r="X390" s="98">
        <f>RES_hhdet_in_tesh!X129</f>
        <v>0</v>
      </c>
      <c r="Y390" s="98">
        <f>RES_hhdet_in_tesh!Y129</f>
        <v>0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1030.5447205040566</v>
      </c>
      <c r="D391" s="122">
        <v>1048.8969355933798</v>
      </c>
      <c r="E391" s="122">
        <v>1062.8398389121262</v>
      </c>
      <c r="F391" s="122">
        <v>1085.2602365983259</v>
      </c>
      <c r="G391" s="122">
        <v>1048.0290761743979</v>
      </c>
      <c r="H391" s="122">
        <v>1086.9019801088582</v>
      </c>
      <c r="I391" s="122">
        <v>1079.3301960952699</v>
      </c>
      <c r="J391" s="122">
        <v>1141.3281688929676</v>
      </c>
      <c r="K391" s="122">
        <v>1246.9600415461609</v>
      </c>
      <c r="L391" s="122">
        <v>1211.8644989822494</v>
      </c>
      <c r="M391" s="122">
        <v>1184.3631421282255</v>
      </c>
      <c r="N391" s="122">
        <v>1113.3076940969127</v>
      </c>
      <c r="O391" s="122">
        <v>1203.9581450609367</v>
      </c>
      <c r="P391" s="122">
        <v>1236.3820295381461</v>
      </c>
      <c r="Q391" s="122">
        <v>1216.4491176858016</v>
      </c>
      <c r="R391" s="122">
        <v>1249.5785820649942</v>
      </c>
      <c r="S391" s="122">
        <v>1259.5926938261371</v>
      </c>
      <c r="T391" s="122">
        <v>1224.3563354956477</v>
      </c>
      <c r="U391" s="122">
        <v>1221.7751295376877</v>
      </c>
      <c r="V391" s="122">
        <v>1253.7930982361131</v>
      </c>
      <c r="W391" s="122">
        <v>0</v>
      </c>
      <c r="X391" s="122">
        <v>0</v>
      </c>
      <c r="Y391" s="122">
        <v>0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1043.4008236993814</v>
      </c>
      <c r="D392" s="98">
        <v>902.24647737767975</v>
      </c>
      <c r="E392" s="98">
        <v>1173.0836141026009</v>
      </c>
      <c r="F392" s="98">
        <v>1061.9562990648781</v>
      </c>
      <c r="G392" s="98">
        <v>1052.6986412155698</v>
      </c>
      <c r="H392" s="98">
        <v>1206.6142492711742</v>
      </c>
      <c r="I392" s="98">
        <v>958.85293653162228</v>
      </c>
      <c r="J392" s="98">
        <v>1083.9068015171456</v>
      </c>
      <c r="K392" s="98">
        <v>1320.1696688959844</v>
      </c>
      <c r="L392" s="98">
        <v>1260.9489828842054</v>
      </c>
      <c r="M392" s="98">
        <v>1108.4420160529578</v>
      </c>
      <c r="N392" s="98">
        <v>996.12634301902494</v>
      </c>
      <c r="O392" s="98">
        <v>1233.3823197540266</v>
      </c>
      <c r="P392" s="98">
        <v>1308.9654408761755</v>
      </c>
      <c r="Q392" s="98">
        <v>1224.8430040135215</v>
      </c>
      <c r="R392" s="98">
        <v>1178.682825560865</v>
      </c>
      <c r="S392" s="98">
        <v>1256.4388428411132</v>
      </c>
      <c r="T392" s="98">
        <v>1242.4336347292724</v>
      </c>
      <c r="U392" s="98">
        <v>1217.3078224774717</v>
      </c>
      <c r="V392" s="98">
        <v>1264.1510540880643</v>
      </c>
      <c r="W392" s="98">
        <v>0</v>
      </c>
      <c r="X392" s="98">
        <v>0</v>
      </c>
      <c r="Y392" s="98">
        <v>0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1173.2010160193577</v>
      </c>
      <c r="F393" s="98">
        <v>0</v>
      </c>
      <c r="G393" s="98">
        <v>1052.5651965940979</v>
      </c>
      <c r="H393" s="98">
        <v>1206.6628849582387</v>
      </c>
      <c r="I393" s="98">
        <v>0</v>
      </c>
      <c r="J393" s="98">
        <v>1084.1384337666032</v>
      </c>
      <c r="K393" s="98">
        <v>1320.690490053031</v>
      </c>
      <c r="L393" s="98">
        <v>1261.3204732209635</v>
      </c>
      <c r="M393" s="98">
        <v>0</v>
      </c>
      <c r="N393" s="98">
        <v>995.81101410988026</v>
      </c>
      <c r="O393" s="98">
        <v>1233.2868628503063</v>
      </c>
      <c r="P393" s="98">
        <v>1308.9961872802512</v>
      </c>
      <c r="Q393" s="98">
        <v>1224.4894922751985</v>
      </c>
      <c r="R393" s="98">
        <v>0</v>
      </c>
      <c r="S393" s="98">
        <v>1256.3923630538015</v>
      </c>
      <c r="T393" s="98">
        <v>1243.6113279981914</v>
      </c>
      <c r="U393" s="98">
        <v>1218.4142316276698</v>
      </c>
      <c r="V393" s="98">
        <v>1265.2979303734721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236.48921404505941</v>
      </c>
      <c r="F394" s="101">
        <v>0</v>
      </c>
      <c r="G394" s="101">
        <v>239.8627469313569</v>
      </c>
      <c r="H394" s="101">
        <v>252.34575417635344</v>
      </c>
      <c r="I394" s="101">
        <v>0</v>
      </c>
      <c r="J394" s="101">
        <v>216.81087917711662</v>
      </c>
      <c r="K394" s="101">
        <v>274.84603471978141</v>
      </c>
      <c r="L394" s="101">
        <v>262.95502512217104</v>
      </c>
      <c r="M394" s="101">
        <v>0</v>
      </c>
      <c r="N394" s="101">
        <v>159.87278862810425</v>
      </c>
      <c r="O394" s="101">
        <v>228.97519061410534</v>
      </c>
      <c r="P394" s="101">
        <v>242.19624339213172</v>
      </c>
      <c r="Q394" s="101">
        <v>212.3310212785849</v>
      </c>
      <c r="R394" s="101">
        <v>0</v>
      </c>
      <c r="S394" s="101">
        <v>244.30630693922771</v>
      </c>
      <c r="T394" s="101">
        <v>223.34359020655782</v>
      </c>
      <c r="U394" s="101">
        <v>197.60057573346356</v>
      </c>
      <c r="V394" s="101">
        <v>196.02417206297218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936.7118019742984</v>
      </c>
      <c r="F395" s="104">
        <v>0</v>
      </c>
      <c r="G395" s="104">
        <v>812.70244966274095</v>
      </c>
      <c r="H395" s="104">
        <v>954.31713078188523</v>
      </c>
      <c r="I395" s="104">
        <v>0</v>
      </c>
      <c r="J395" s="104">
        <v>867.32755458948645</v>
      </c>
      <c r="K395" s="104">
        <v>1045.8444553332495</v>
      </c>
      <c r="L395" s="104">
        <v>998.36544809879251</v>
      </c>
      <c r="M395" s="104">
        <v>0</v>
      </c>
      <c r="N395" s="104">
        <v>835.93822548177604</v>
      </c>
      <c r="O395" s="104">
        <v>1004.3116722362008</v>
      </c>
      <c r="P395" s="104">
        <v>1066.7999438881193</v>
      </c>
      <c r="Q395" s="104">
        <v>1012.1584709966136</v>
      </c>
      <c r="R395" s="104">
        <v>0</v>
      </c>
      <c r="S395" s="104">
        <v>1012.0860561145736</v>
      </c>
      <c r="T395" s="104">
        <v>1020.2677377916336</v>
      </c>
      <c r="U395" s="104">
        <v>1020.8136558942059</v>
      </c>
      <c r="V395" s="104">
        <v>1069.2737583105002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1030.2284190375997</v>
      </c>
      <c r="D396" s="101">
        <v>1057.6268424835419</v>
      </c>
      <c r="E396" s="101">
        <v>1052.2204877492004</v>
      </c>
      <c r="F396" s="101">
        <v>1087.5778197372947</v>
      </c>
      <c r="G396" s="101">
        <v>1047.8842880235679</v>
      </c>
      <c r="H396" s="101">
        <v>1081.3650827850279</v>
      </c>
      <c r="I396" s="101">
        <v>1079.8505702833245</v>
      </c>
      <c r="J396" s="101">
        <v>1151.3122839266696</v>
      </c>
      <c r="K396" s="101">
        <v>1235.7780856165418</v>
      </c>
      <c r="L396" s="101">
        <v>1205.4686918337798</v>
      </c>
      <c r="M396" s="101">
        <v>1196.1542493210839</v>
      </c>
      <c r="N396" s="101">
        <v>1151.4655082003324</v>
      </c>
      <c r="O396" s="101">
        <v>1186.1365821356144</v>
      </c>
      <c r="P396" s="101">
        <v>1203.058678057623</v>
      </c>
      <c r="Q396" s="101">
        <v>1210.8984799366244</v>
      </c>
      <c r="R396" s="101">
        <v>1256.6378351687349</v>
      </c>
      <c r="S396" s="101">
        <v>1256.8034809038388</v>
      </c>
      <c r="T396" s="101">
        <v>1211.2125388745942</v>
      </c>
      <c r="U396" s="101">
        <v>1223.5529081379332</v>
      </c>
      <c r="V396" s="101">
        <v>1233.2673297411282</v>
      </c>
      <c r="W396" s="101">
        <v>0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1030.4898968547636</v>
      </c>
      <c r="D397" s="104">
        <v>1057.4158998809276</v>
      </c>
      <c r="E397" s="104">
        <v>1052.2352340611524</v>
      </c>
      <c r="F397" s="104">
        <v>1087.0534079660792</v>
      </c>
      <c r="G397" s="104">
        <v>1047.5495796482267</v>
      </c>
      <c r="H397" s="104">
        <v>1081.2790847611636</v>
      </c>
      <c r="I397" s="104">
        <v>1080.650960875882</v>
      </c>
      <c r="J397" s="104">
        <v>1152.9829354994927</v>
      </c>
      <c r="K397" s="104">
        <v>1237.0588348266128</v>
      </c>
      <c r="L397" s="104">
        <v>1206.2194815373271</v>
      </c>
      <c r="M397" s="104">
        <v>1195.8530106387732</v>
      </c>
      <c r="N397" s="104">
        <v>1149.7933600684644</v>
      </c>
      <c r="O397" s="104">
        <v>1183.5946243075616</v>
      </c>
      <c r="P397" s="104">
        <v>1201.7103167848377</v>
      </c>
      <c r="Q397" s="104">
        <v>1215.2674457051185</v>
      </c>
      <c r="R397" s="104">
        <v>1262.6202468459069</v>
      </c>
      <c r="S397" s="104">
        <v>1262.5471664231948</v>
      </c>
      <c r="T397" s="104">
        <v>1217.8142412967638</v>
      </c>
      <c r="U397" s="104">
        <v>1225.6337067869788</v>
      </c>
      <c r="V397" s="104">
        <v>1232.1347498471462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204.93245281085004</v>
      </c>
      <c r="D398" s="98">
        <v>215.45809668110786</v>
      </c>
      <c r="E398" s="98">
        <v>207.02126901984215</v>
      </c>
      <c r="F398" s="98">
        <v>218.50594555405064</v>
      </c>
      <c r="G398" s="98">
        <v>238.18693751762004</v>
      </c>
      <c r="H398" s="98">
        <v>221.20086965303955</v>
      </c>
      <c r="I398" s="98">
        <v>223.6064480858694</v>
      </c>
      <c r="J398" s="98">
        <v>234.29517571214765</v>
      </c>
      <c r="K398" s="98">
        <v>253.52465089578968</v>
      </c>
      <c r="L398" s="98">
        <v>248.9519026181903</v>
      </c>
      <c r="M398" s="98">
        <v>241.42686451662934</v>
      </c>
      <c r="N398" s="98">
        <v>193.62238951537265</v>
      </c>
      <c r="O398" s="98">
        <v>217.67624352039732</v>
      </c>
      <c r="P398" s="98">
        <v>217.0088759055906</v>
      </c>
      <c r="Q398" s="98">
        <v>210.04238087908271</v>
      </c>
      <c r="R398" s="98">
        <v>245.29902171236756</v>
      </c>
      <c r="S398" s="98">
        <v>246.42920352312683</v>
      </c>
      <c r="T398" s="98">
        <v>218.63681785125101</v>
      </c>
      <c r="U398" s="98">
        <v>200.29323920801045</v>
      </c>
      <c r="V398" s="98">
        <v>189.47943958894692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825.55744404391339</v>
      </c>
      <c r="D399" s="98">
        <v>841.95780319981975</v>
      </c>
      <c r="E399" s="98">
        <v>845.21396504131008</v>
      </c>
      <c r="F399" s="98">
        <v>868.54746241202849</v>
      </c>
      <c r="G399" s="98">
        <v>809.36264213060656</v>
      </c>
      <c r="H399" s="98">
        <v>860.07821510812414</v>
      </c>
      <c r="I399" s="98">
        <v>857.04451279001262</v>
      </c>
      <c r="J399" s="98">
        <v>918.68775978734504</v>
      </c>
      <c r="K399" s="98">
        <v>983.53418393082302</v>
      </c>
      <c r="L399" s="98">
        <v>957.26757891913701</v>
      </c>
      <c r="M399" s="98">
        <v>954.4261461221439</v>
      </c>
      <c r="N399" s="98">
        <v>956.17097055309148</v>
      </c>
      <c r="O399" s="98">
        <v>965.91838078716432</v>
      </c>
      <c r="P399" s="98">
        <v>984.70144087924712</v>
      </c>
      <c r="Q399" s="98">
        <v>1005.2250648260359</v>
      </c>
      <c r="R399" s="98">
        <v>1017.3212251335394</v>
      </c>
      <c r="S399" s="98">
        <v>1016.1179629000681</v>
      </c>
      <c r="T399" s="98">
        <v>999.17742344551277</v>
      </c>
      <c r="U399" s="98">
        <v>1025.3404675789686</v>
      </c>
      <c r="V399" s="98">
        <v>1042.6553102581991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470.09416623794965</v>
      </c>
      <c r="D400" s="122">
        <v>532.11722335339641</v>
      </c>
      <c r="E400" s="122">
        <v>515.32770431510062</v>
      </c>
      <c r="F400" s="122">
        <v>554.02600745965344</v>
      </c>
      <c r="G400" s="122">
        <v>541.85009948880474</v>
      </c>
      <c r="H400" s="122">
        <v>559.13198448338289</v>
      </c>
      <c r="I400" s="122">
        <v>534.63927264709753</v>
      </c>
      <c r="J400" s="122">
        <v>535.13087541960124</v>
      </c>
      <c r="K400" s="122">
        <v>563.34615823895035</v>
      </c>
      <c r="L400" s="122">
        <v>538.42920920543429</v>
      </c>
      <c r="M400" s="122">
        <v>511.52255001964812</v>
      </c>
      <c r="N400" s="122">
        <v>497.20853859942611</v>
      </c>
      <c r="O400" s="122">
        <v>560.125049224706</v>
      </c>
      <c r="P400" s="122">
        <v>567.67858477246295</v>
      </c>
      <c r="Q400" s="122">
        <v>558.97460720635002</v>
      </c>
      <c r="R400" s="122">
        <v>585.29564928708578</v>
      </c>
      <c r="S400" s="122">
        <v>579.53081747517729</v>
      </c>
      <c r="T400" s="122">
        <v>601.19847882795898</v>
      </c>
      <c r="U400" s="122">
        <v>621.45732847004581</v>
      </c>
      <c r="V400" s="122">
        <v>708.10314672473987</v>
      </c>
      <c r="W400" s="122">
        <v>0</v>
      </c>
      <c r="X400" s="122">
        <v>0</v>
      </c>
      <c r="Y400" s="122">
        <v>0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485.63440636636227</v>
      </c>
      <c r="D401" s="98">
        <v>515.56210707406592</v>
      </c>
      <c r="E401" s="98">
        <v>497.78561182688242</v>
      </c>
      <c r="F401" s="98">
        <v>569.09810643711114</v>
      </c>
      <c r="G401" s="98">
        <v>528.33083769042901</v>
      </c>
      <c r="H401" s="98">
        <v>530.02604832863335</v>
      </c>
      <c r="I401" s="98">
        <v>550.8585018022959</v>
      </c>
      <c r="J401" s="98">
        <v>556.55598043082853</v>
      </c>
      <c r="K401" s="98">
        <v>491.37866651481755</v>
      </c>
      <c r="L401" s="98">
        <v>610.71974143223633</v>
      </c>
      <c r="M401" s="98">
        <v>571.78413035875985</v>
      </c>
      <c r="N401" s="98">
        <v>179.50159320032486</v>
      </c>
      <c r="O401" s="98">
        <v>651.93570247508092</v>
      </c>
      <c r="P401" s="98">
        <v>633.23505946457647</v>
      </c>
      <c r="Q401" s="98">
        <v>554.38161699827026</v>
      </c>
      <c r="R401" s="98">
        <v>520.43071796802985</v>
      </c>
      <c r="S401" s="98">
        <v>517.1250839061604</v>
      </c>
      <c r="T401" s="98">
        <v>622.80843077857082</v>
      </c>
      <c r="U401" s="98">
        <v>644.14188169179238</v>
      </c>
      <c r="V401" s="98">
        <v>738.28112800158863</v>
      </c>
      <c r="W401" s="98">
        <v>0</v>
      </c>
      <c r="X401" s="98">
        <v>0</v>
      </c>
      <c r="Y401" s="98">
        <v>0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469.58709506293434</v>
      </c>
      <c r="D402" s="33">
        <v>532.50557644053913</v>
      </c>
      <c r="E402" s="33">
        <v>515.86876809054661</v>
      </c>
      <c r="F402" s="33">
        <v>553.52179043008266</v>
      </c>
      <c r="G402" s="33">
        <v>542.41195398513833</v>
      </c>
      <c r="H402" s="33">
        <v>560.53008622007394</v>
      </c>
      <c r="I402" s="33">
        <v>533.80730609317425</v>
      </c>
      <c r="J402" s="33">
        <v>534.12186435791045</v>
      </c>
      <c r="K402" s="33">
        <v>566.25813767287491</v>
      </c>
      <c r="L402" s="33">
        <v>535.5308671231279</v>
      </c>
      <c r="M402" s="33">
        <v>508.39510936688254</v>
      </c>
      <c r="N402" s="33">
        <v>520.09047926528933</v>
      </c>
      <c r="O402" s="33">
        <v>545.13378635324318</v>
      </c>
      <c r="P402" s="33">
        <v>556.30073822048814</v>
      </c>
      <c r="Q402" s="33">
        <v>559.72717088611716</v>
      </c>
      <c r="R402" s="33">
        <v>593.38047989951258</v>
      </c>
      <c r="S402" s="33">
        <v>593.06104721991301</v>
      </c>
      <c r="T402" s="33">
        <v>593.04138537943641</v>
      </c>
      <c r="U402" s="33">
        <v>612.24778763215716</v>
      </c>
      <c r="V402" s="33">
        <v>697.93588693833351</v>
      </c>
      <c r="W402" s="33">
        <v>0</v>
      </c>
      <c r="X402" s="33">
        <v>0</v>
      </c>
      <c r="Y402" s="33">
        <v>0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5.9589193494252015</v>
      </c>
      <c r="D404" s="117">
        <f t="shared" si="218"/>
        <v>4.584792613445412</v>
      </c>
      <c r="E404" s="117">
        <f t="shared" si="218"/>
        <v>5.7736973366881257</v>
      </c>
      <c r="F404" s="117">
        <f t="shared" si="218"/>
        <v>7.1351127337661584</v>
      </c>
      <c r="G404" s="117">
        <f t="shared" si="218"/>
        <v>8.1578827063984782</v>
      </c>
      <c r="H404" s="117">
        <f t="shared" si="218"/>
        <v>9.3926352661962369</v>
      </c>
      <c r="I404" s="117">
        <f t="shared" si="218"/>
        <v>10.383033536652906</v>
      </c>
      <c r="J404" s="117">
        <f t="shared" si="218"/>
        <v>9.6617016990434834</v>
      </c>
      <c r="K404" s="117">
        <f t="shared" si="218"/>
        <v>7.369270749958762</v>
      </c>
      <c r="L404" s="117">
        <f t="shared" si="218"/>
        <v>9.0708045162560857</v>
      </c>
      <c r="M404" s="117">
        <f t="shared" si="218"/>
        <v>10.862515939695907</v>
      </c>
      <c r="N404" s="117">
        <f t="shared" si="218"/>
        <v>4.6418921964228419</v>
      </c>
      <c r="O404" s="117">
        <f t="shared" si="218"/>
        <v>35.215457548122046</v>
      </c>
      <c r="P404" s="117">
        <f t="shared" si="218"/>
        <v>36.017156196984864</v>
      </c>
      <c r="Q404" s="117">
        <f t="shared" si="218"/>
        <v>29.942458248804662</v>
      </c>
      <c r="R404" s="117">
        <f t="shared" ref="R404:V404" si="219">R405+R408+R410+R419</f>
        <v>21.984833519333247</v>
      </c>
      <c r="S404" s="117">
        <f t="shared" si="219"/>
        <v>34.80379017983973</v>
      </c>
      <c r="T404" s="117">
        <f t="shared" si="219"/>
        <v>63.83300769552816</v>
      </c>
      <c r="U404" s="117">
        <f t="shared" si="219"/>
        <v>68.949649538743259</v>
      </c>
      <c r="V404" s="117">
        <f t="shared" si="219"/>
        <v>68.538116823997527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5.9589193494252015</v>
      </c>
      <c r="D419" s="122">
        <v>4.584792613445412</v>
      </c>
      <c r="E419" s="122">
        <v>5.7736973366881257</v>
      </c>
      <c r="F419" s="122">
        <v>7.1351127337661584</v>
      </c>
      <c r="G419" s="122">
        <v>8.1578827063984782</v>
      </c>
      <c r="H419" s="122">
        <v>9.3926352661962369</v>
      </c>
      <c r="I419" s="122">
        <v>10.383033536652906</v>
      </c>
      <c r="J419" s="122">
        <v>9.6617016990434834</v>
      </c>
      <c r="K419" s="122">
        <v>7.369270749958762</v>
      </c>
      <c r="L419" s="122">
        <v>9.0708045162560857</v>
      </c>
      <c r="M419" s="122">
        <v>10.862515939695907</v>
      </c>
      <c r="N419" s="122">
        <v>4.6418921964228419</v>
      </c>
      <c r="O419" s="122">
        <v>35.215457548122046</v>
      </c>
      <c r="P419" s="122">
        <v>36.017156196984864</v>
      </c>
      <c r="Q419" s="122">
        <v>29.942458248804662</v>
      </c>
      <c r="R419" s="122">
        <v>21.984833519333247</v>
      </c>
      <c r="S419" s="122">
        <v>34.80379017983973</v>
      </c>
      <c r="T419" s="122">
        <v>63.83300769552816</v>
      </c>
      <c r="U419" s="122">
        <v>68.949649538743259</v>
      </c>
      <c r="V419" s="122">
        <v>68.538116823997527</v>
      </c>
      <c r="W419" s="122">
        <v>0</v>
      </c>
      <c r="X419" s="122">
        <v>0</v>
      </c>
      <c r="Y419" s="122">
        <v>0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188.58227117592696</v>
      </c>
      <c r="D420" s="98">
        <v>200.03006482854579</v>
      </c>
      <c r="E420" s="98">
        <v>192.96555396336183</v>
      </c>
      <c r="F420" s="98">
        <v>220.41851855245957</v>
      </c>
      <c r="G420" s="98">
        <v>204.45167896138867</v>
      </c>
      <c r="H420" s="98">
        <v>204.93022398973608</v>
      </c>
      <c r="I420" s="98">
        <v>212.80078634526254</v>
      </c>
      <c r="J420" s="98">
        <v>214.81601699691487</v>
      </c>
      <c r="K420" s="98">
        <v>189.49553357036817</v>
      </c>
      <c r="L420" s="98">
        <v>235.31507368258542</v>
      </c>
      <c r="M420" s="98">
        <v>220.16860665831405</v>
      </c>
      <c r="N420" s="98">
        <v>69.092780000601522</v>
      </c>
      <c r="O420" s="98">
        <v>250.88469033560935</v>
      </c>
      <c r="P420" s="98">
        <v>243.53953557902409</v>
      </c>
      <c r="Q420" s="98">
        <v>212.6850237485406</v>
      </c>
      <c r="R420" s="98">
        <v>198.37006465831564</v>
      </c>
      <c r="S420" s="98">
        <v>195.3299673498976</v>
      </c>
      <c r="T420" s="98">
        <v>232.9408201618991</v>
      </c>
      <c r="U420" s="98">
        <v>238.78352313943716</v>
      </c>
      <c r="V420" s="98">
        <v>271.9697247219774</v>
      </c>
      <c r="W420" s="98">
        <v>0</v>
      </c>
      <c r="X420" s="98">
        <v>0</v>
      </c>
      <c r="Y420" s="98">
        <v>0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92.275304939082929</v>
      </c>
      <c r="D423" s="118">
        <f t="shared" si="225"/>
        <v>85.920020604732201</v>
      </c>
      <c r="E423" s="118">
        <f t="shared" si="225"/>
        <v>114.46853729070064</v>
      </c>
      <c r="F423" s="118">
        <f t="shared" si="225"/>
        <v>100.92682004457612</v>
      </c>
      <c r="G423" s="118">
        <f t="shared" si="225"/>
        <v>104.42504236483006</v>
      </c>
      <c r="H423" s="118">
        <f t="shared" si="225"/>
        <v>112.28432198149612</v>
      </c>
      <c r="I423" s="118">
        <f t="shared" si="225"/>
        <v>82.420349394501415</v>
      </c>
      <c r="J423" s="118">
        <f t="shared" si="225"/>
        <v>83.216989514900774</v>
      </c>
      <c r="K423" s="118">
        <f t="shared" si="225"/>
        <v>91.116606424623541</v>
      </c>
      <c r="L423" s="118">
        <f t="shared" si="225"/>
        <v>84.433931560877056</v>
      </c>
      <c r="M423" s="118">
        <f t="shared" si="225"/>
        <v>93.541004570284713</v>
      </c>
      <c r="N423" s="118">
        <f t="shared" si="225"/>
        <v>81.823639544779581</v>
      </c>
      <c r="O423" s="118">
        <f t="shared" si="225"/>
        <v>71.650505370994438</v>
      </c>
      <c r="P423" s="118">
        <f t="shared" si="225"/>
        <v>79.265169330019802</v>
      </c>
      <c r="Q423" s="118">
        <f t="shared" si="225"/>
        <v>77.735865116650871</v>
      </c>
      <c r="R423" s="118">
        <f t="shared" ref="R423:V423" si="226">R424+R427+R429+R438</f>
        <v>66.124250613778869</v>
      </c>
      <c r="S423" s="118">
        <f t="shared" si="226"/>
        <v>65.046124739579042</v>
      </c>
      <c r="T423" s="118">
        <f t="shared" si="226"/>
        <v>64.54064272516375</v>
      </c>
      <c r="U423" s="118">
        <f t="shared" si="226"/>
        <v>62.038642693608928</v>
      </c>
      <c r="V423" s="118">
        <f t="shared" si="226"/>
        <v>66.108198306667262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68.969391906423809</v>
      </c>
      <c r="D424" s="123">
        <f t="shared" si="228"/>
        <v>62.016622430072275</v>
      </c>
      <c r="E424" s="123">
        <f t="shared" si="228"/>
        <v>90.08190548282046</v>
      </c>
      <c r="F424" s="123">
        <f t="shared" si="228"/>
        <v>76.576820083169324</v>
      </c>
      <c r="G424" s="123">
        <f t="shared" si="228"/>
        <v>80.239973387688835</v>
      </c>
      <c r="H424" s="123">
        <f t="shared" si="228"/>
        <v>87.958622081839792</v>
      </c>
      <c r="I424" s="123">
        <f t="shared" si="228"/>
        <v>61.605657983292978</v>
      </c>
      <c r="J424" s="123">
        <f t="shared" si="228"/>
        <v>62.968827324988268</v>
      </c>
      <c r="K424" s="123">
        <f t="shared" si="228"/>
        <v>66.951876414408943</v>
      </c>
      <c r="L424" s="123">
        <f t="shared" si="228"/>
        <v>60.913583492401131</v>
      </c>
      <c r="M424" s="123">
        <f t="shared" si="228"/>
        <v>70.768906606420614</v>
      </c>
      <c r="N424" s="123">
        <f t="shared" si="228"/>
        <v>57.290719866527063</v>
      </c>
      <c r="O424" s="123">
        <f t="shared" si="228"/>
        <v>49.291881900828287</v>
      </c>
      <c r="P424" s="123">
        <f t="shared" si="228"/>
        <v>57.347884210345754</v>
      </c>
      <c r="Q424" s="123">
        <f t="shared" si="228"/>
        <v>56.619995279858891</v>
      </c>
      <c r="R424" s="123">
        <f t="shared" ref="R424:V424" si="229">SUM(R425:R426)</f>
        <v>43.261176867189391</v>
      </c>
      <c r="S424" s="123">
        <f t="shared" si="229"/>
        <v>41.783134342199297</v>
      </c>
      <c r="T424" s="123">
        <f t="shared" si="229"/>
        <v>42.827709833265523</v>
      </c>
      <c r="U424" s="123">
        <f t="shared" si="229"/>
        <v>39.996301251209694</v>
      </c>
      <c r="V424" s="123">
        <f t="shared" si="229"/>
        <v>42.795157554401612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68.738121936393924</v>
      </c>
      <c r="D425" s="99">
        <v>61.80213997843753</v>
      </c>
      <c r="E425" s="99">
        <v>89.787738083167199</v>
      </c>
      <c r="F425" s="99">
        <v>76.310071662210447</v>
      </c>
      <c r="G425" s="99">
        <v>79.963917632759063</v>
      </c>
      <c r="H425" s="99">
        <v>87.663165636779084</v>
      </c>
      <c r="I425" s="99">
        <v>61.411254735772694</v>
      </c>
      <c r="J425" s="99">
        <v>62.769231670665185</v>
      </c>
      <c r="K425" s="99">
        <v>66.728979803390189</v>
      </c>
      <c r="L425" s="99">
        <v>60.721678894285539</v>
      </c>
      <c r="M425" s="99">
        <v>70.545930272143323</v>
      </c>
      <c r="N425" s="99">
        <v>57.129472899192045</v>
      </c>
      <c r="O425" s="99">
        <v>49.138882226266588</v>
      </c>
      <c r="P425" s="99">
        <v>57.163620579905036</v>
      </c>
      <c r="Q425" s="99">
        <v>56.447155979209725</v>
      </c>
      <c r="R425" s="99">
        <v>43.129325513196704</v>
      </c>
      <c r="S425" s="99">
        <v>41.655879520705803</v>
      </c>
      <c r="T425" s="99">
        <v>42.697259144899135</v>
      </c>
      <c r="U425" s="99">
        <v>39.874363030741641</v>
      </c>
      <c r="V425" s="99">
        <v>42.664464382036613</v>
      </c>
      <c r="W425" s="99">
        <v>0</v>
      </c>
      <c r="X425" s="99">
        <v>0</v>
      </c>
      <c r="Y425" s="99">
        <v>0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0.23126997002988839</v>
      </c>
      <c r="D426" s="99">
        <v>0.21448245163474416</v>
      </c>
      <c r="E426" s="99">
        <v>0.29416739965325989</v>
      </c>
      <c r="F426" s="99">
        <v>0.26674842095888301</v>
      </c>
      <c r="G426" s="99">
        <v>0.27605575492977075</v>
      </c>
      <c r="H426" s="99">
        <v>0.29545644506071239</v>
      </c>
      <c r="I426" s="99">
        <v>0.1944032475202829</v>
      </c>
      <c r="J426" s="99">
        <v>0.19959565432308654</v>
      </c>
      <c r="K426" s="99">
        <v>0.22289661101875774</v>
      </c>
      <c r="L426" s="99">
        <v>0.19190459811558974</v>
      </c>
      <c r="M426" s="99">
        <v>0.22297633427729263</v>
      </c>
      <c r="N426" s="99">
        <v>0.16124696733501825</v>
      </c>
      <c r="O426" s="99">
        <v>0.15299967456169941</v>
      </c>
      <c r="P426" s="99">
        <v>0.18426363044071506</v>
      </c>
      <c r="Q426" s="99">
        <v>0.17283930064916495</v>
      </c>
      <c r="R426" s="99">
        <v>0.13185135399268838</v>
      </c>
      <c r="S426" s="99">
        <v>0.12725482149349246</v>
      </c>
      <c r="T426" s="99">
        <v>0.1304506883663884</v>
      </c>
      <c r="U426" s="99">
        <v>0.1219382204680562</v>
      </c>
      <c r="V426" s="99">
        <v>0.130693172365001</v>
      </c>
      <c r="W426" s="99">
        <v>0</v>
      </c>
      <c r="X426" s="99">
        <v>0</v>
      </c>
      <c r="Y426" s="99">
        <v>0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1.6138904488493262</v>
      </c>
      <c r="D427" s="123">
        <f t="shared" si="231"/>
        <v>0.93587672943231193</v>
      </c>
      <c r="E427" s="123">
        <f t="shared" si="231"/>
        <v>2.2967758743302622</v>
      </c>
      <c r="F427" s="123">
        <f t="shared" si="231"/>
        <v>0.99928814909573105</v>
      </c>
      <c r="G427" s="123">
        <f t="shared" si="231"/>
        <v>2.296637932082592</v>
      </c>
      <c r="H427" s="123">
        <f t="shared" si="231"/>
        <v>2.746725098612826</v>
      </c>
      <c r="I427" s="123">
        <f t="shared" si="231"/>
        <v>1.5639137969751475</v>
      </c>
      <c r="J427" s="123">
        <f t="shared" si="231"/>
        <v>0.32910030926424461</v>
      </c>
      <c r="K427" s="123">
        <f t="shared" si="231"/>
        <v>1.6099550148608657</v>
      </c>
      <c r="L427" s="123">
        <f t="shared" si="231"/>
        <v>2.2439633580664364</v>
      </c>
      <c r="M427" s="123">
        <f t="shared" si="231"/>
        <v>2.1299248803262936</v>
      </c>
      <c r="N427" s="123">
        <f t="shared" si="231"/>
        <v>5.4741727029280121</v>
      </c>
      <c r="O427" s="123">
        <f t="shared" si="231"/>
        <v>1.4670291347683913</v>
      </c>
      <c r="P427" s="123">
        <f t="shared" si="231"/>
        <v>1.1115235437804394</v>
      </c>
      <c r="Q427" s="123">
        <f t="shared" si="231"/>
        <v>1.6554843306020974</v>
      </c>
      <c r="R427" s="123">
        <f t="shared" si="231"/>
        <v>2.5021641159458561</v>
      </c>
      <c r="S427" s="123">
        <f t="shared" si="231"/>
        <v>2.9471369833643148</v>
      </c>
      <c r="T427" s="123">
        <f t="shared" si="231"/>
        <v>1.7247587762618453</v>
      </c>
      <c r="U427" s="123">
        <f t="shared" si="231"/>
        <v>1.7646605132561841</v>
      </c>
      <c r="V427" s="123">
        <f t="shared" si="231"/>
        <v>1.9987760605688847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1.6138904488493262</v>
      </c>
      <c r="D428" s="99">
        <f>RES_hhdet_in_fecs!D129</f>
        <v>0.93587672943231193</v>
      </c>
      <c r="E428" s="99">
        <f>RES_hhdet_in_fecs!E129</f>
        <v>2.2967758743302622</v>
      </c>
      <c r="F428" s="99">
        <f>RES_hhdet_in_fecs!F129</f>
        <v>0.99928814909573105</v>
      </c>
      <c r="G428" s="99">
        <f>RES_hhdet_in_fecs!G129</f>
        <v>2.296637932082592</v>
      </c>
      <c r="H428" s="99">
        <f>RES_hhdet_in_fecs!H129</f>
        <v>2.746725098612826</v>
      </c>
      <c r="I428" s="99">
        <f>RES_hhdet_in_fecs!I129</f>
        <v>1.5639137969751475</v>
      </c>
      <c r="J428" s="99">
        <f>RES_hhdet_in_fecs!J129</f>
        <v>0.32910030926424461</v>
      </c>
      <c r="K428" s="99">
        <f>RES_hhdet_in_fecs!K129</f>
        <v>1.6099550148608657</v>
      </c>
      <c r="L428" s="99">
        <f>RES_hhdet_in_fecs!L129</f>
        <v>2.2439633580664364</v>
      </c>
      <c r="M428" s="99">
        <f>RES_hhdet_in_fecs!M129</f>
        <v>2.1299248803262936</v>
      </c>
      <c r="N428" s="99">
        <f>RES_hhdet_in_fecs!N129</f>
        <v>5.4741727029280121</v>
      </c>
      <c r="O428" s="99">
        <f>RES_hhdet_in_fecs!O129</f>
        <v>1.4670291347683913</v>
      </c>
      <c r="P428" s="99">
        <f>RES_hhdet_in_fecs!P129</f>
        <v>1.1115235437804394</v>
      </c>
      <c r="Q428" s="99">
        <f>RES_hhdet_in_fecs!Q129</f>
        <v>1.6554843306020974</v>
      </c>
      <c r="R428" s="99">
        <f>RES_hhdet_in_fecs!R129</f>
        <v>2.5021641159458561</v>
      </c>
      <c r="S428" s="99">
        <f>RES_hhdet_in_fecs!S129</f>
        <v>2.9471369833643148</v>
      </c>
      <c r="T428" s="99">
        <f>RES_hhdet_in_fecs!T129</f>
        <v>1.7247587762618453</v>
      </c>
      <c r="U428" s="99">
        <f>RES_hhdet_in_fecs!U129</f>
        <v>1.7646605132561841</v>
      </c>
      <c r="V428" s="99">
        <f>RES_hhdet_in_fecs!V129</f>
        <v>1.9987760605688847</v>
      </c>
      <c r="W428" s="99">
        <f>RES_hhdet_in_fecs!W129</f>
        <v>0</v>
      </c>
      <c r="X428" s="99">
        <f>RES_hhdet_in_fecs!X129</f>
        <v>0</v>
      </c>
      <c r="Y428" s="99">
        <f>RES_hhdet_in_fecs!Y129</f>
        <v>0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14.705294951867605</v>
      </c>
      <c r="D429" s="123">
        <v>15.273080215804297</v>
      </c>
      <c r="E429" s="123">
        <v>14.686825698075902</v>
      </c>
      <c r="F429" s="123">
        <v>15.526979614866885</v>
      </c>
      <c r="G429" s="123">
        <v>14.362579916924519</v>
      </c>
      <c r="H429" s="123">
        <v>14.084528606805643</v>
      </c>
      <c r="I429" s="123">
        <v>12.199473707695317</v>
      </c>
      <c r="J429" s="123">
        <v>13.023601607984817</v>
      </c>
      <c r="K429" s="123">
        <v>15.371746063534028</v>
      </c>
      <c r="L429" s="123">
        <v>14.503468290048676</v>
      </c>
      <c r="M429" s="123">
        <v>14.279819223620496</v>
      </c>
      <c r="N429" s="123">
        <v>13.002903483780443</v>
      </c>
      <c r="O429" s="123">
        <v>13.842842453138747</v>
      </c>
      <c r="P429" s="123">
        <v>13.733336467809718</v>
      </c>
      <c r="Q429" s="123">
        <v>12.641620025932443</v>
      </c>
      <c r="R429" s="123">
        <v>13.43645664915852</v>
      </c>
      <c r="S429" s="123">
        <v>13.471722769477999</v>
      </c>
      <c r="T429" s="123">
        <v>12.734690735757423</v>
      </c>
      <c r="U429" s="123">
        <v>12.886813459732206</v>
      </c>
      <c r="V429" s="123">
        <v>13.125471461435298</v>
      </c>
      <c r="W429" s="123">
        <v>0</v>
      </c>
      <c r="X429" s="123">
        <v>0</v>
      </c>
      <c r="Y429" s="123">
        <v>0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14.867963656763465</v>
      </c>
      <c r="D430" s="99">
        <v>12.532223506883245</v>
      </c>
      <c r="E430" s="99">
        <v>16.140686511000983</v>
      </c>
      <c r="F430" s="99">
        <v>14.331003954480927</v>
      </c>
      <c r="G430" s="99">
        <v>13.935561505006158</v>
      </c>
      <c r="H430" s="99">
        <v>15.37912162316886</v>
      </c>
      <c r="I430" s="99">
        <v>11.989663925459787</v>
      </c>
      <c r="J430" s="99">
        <v>13.241581236377161</v>
      </c>
      <c r="K430" s="99">
        <v>16.003080266602304</v>
      </c>
      <c r="L430" s="99">
        <v>15.021954071814539</v>
      </c>
      <c r="M430" s="99">
        <v>12.996752164770395</v>
      </c>
      <c r="N430" s="99">
        <v>11.525428079058967</v>
      </c>
      <c r="O430" s="99">
        <v>14.104466117349361</v>
      </c>
      <c r="P430" s="99">
        <v>14.778692905598216</v>
      </c>
      <c r="Q430" s="99">
        <v>13.664242495541838</v>
      </c>
      <c r="R430" s="99">
        <v>13.029346691023818</v>
      </c>
      <c r="S430" s="99">
        <v>13.732772974925519</v>
      </c>
      <c r="T430" s="99">
        <v>13.435509480063573</v>
      </c>
      <c r="U430" s="99">
        <v>13.030170718948543</v>
      </c>
      <c r="V430" s="99">
        <v>13.42594251066024</v>
      </c>
      <c r="W430" s="99">
        <v>0</v>
      </c>
      <c r="X430" s="99">
        <v>0</v>
      </c>
      <c r="Y430" s="99">
        <v>0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13.303952028831297</v>
      </c>
      <c r="F431" s="99">
        <v>0</v>
      </c>
      <c r="G431" s="99">
        <v>11.613617138909461</v>
      </c>
      <c r="H431" s="99">
        <v>12.785268089333204</v>
      </c>
      <c r="I431" s="99">
        <v>0</v>
      </c>
      <c r="J431" s="99">
        <v>11.036717357684589</v>
      </c>
      <c r="K431" s="99">
        <v>13.40178548660742</v>
      </c>
      <c r="L431" s="99">
        <v>12.613679277497837</v>
      </c>
      <c r="M431" s="99">
        <v>0</v>
      </c>
      <c r="N431" s="99">
        <v>9.6489348455328798</v>
      </c>
      <c r="O431" s="99">
        <v>11.959214847740631</v>
      </c>
      <c r="P431" s="99">
        <v>12.627857414212928</v>
      </c>
      <c r="Q431" s="99">
        <v>11.729807247617849</v>
      </c>
      <c r="R431" s="99">
        <v>0</v>
      </c>
      <c r="S431" s="99">
        <v>11.968681892385554</v>
      </c>
      <c r="T431" s="99">
        <v>11.749897746798746</v>
      </c>
      <c r="U431" s="99">
        <v>11.417472836755092</v>
      </c>
      <c r="V431" s="99">
        <v>11.806369512037216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3.2539012745944484</v>
      </c>
      <c r="F432" s="102">
        <v>0</v>
      </c>
      <c r="G432" s="102">
        <v>3.1752886645335328</v>
      </c>
      <c r="H432" s="102">
        <v>3.2163187588017847</v>
      </c>
      <c r="I432" s="102">
        <v>0</v>
      </c>
      <c r="J432" s="102">
        <v>2.6486768655162183</v>
      </c>
      <c r="K432" s="102">
        <v>3.3316802061179396</v>
      </c>
      <c r="L432" s="102">
        <v>3.132639277207645</v>
      </c>
      <c r="M432" s="102">
        <v>0</v>
      </c>
      <c r="N432" s="102">
        <v>1.8497676926676958</v>
      </c>
      <c r="O432" s="102">
        <v>2.6184685526985128</v>
      </c>
      <c r="P432" s="102">
        <v>2.7344831209492808</v>
      </c>
      <c r="Q432" s="102">
        <v>2.3687464879740698</v>
      </c>
      <c r="R432" s="102">
        <v>0</v>
      </c>
      <c r="S432" s="102">
        <v>2.6702477949124921</v>
      </c>
      <c r="T432" s="102">
        <v>2.4152074120123959</v>
      </c>
      <c r="U432" s="102">
        <v>2.1151340592960017</v>
      </c>
      <c r="V432" s="102">
        <v>2.0818787883824341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10.050050754236848</v>
      </c>
      <c r="F433" s="105">
        <v>0</v>
      </c>
      <c r="G433" s="105">
        <v>8.4383284743759308</v>
      </c>
      <c r="H433" s="105">
        <v>9.5689493305314191</v>
      </c>
      <c r="I433" s="105">
        <v>0</v>
      </c>
      <c r="J433" s="105">
        <v>8.3880404921683702</v>
      </c>
      <c r="K433" s="105">
        <v>10.07010528048948</v>
      </c>
      <c r="L433" s="105">
        <v>9.4810400002901929</v>
      </c>
      <c r="M433" s="105">
        <v>0</v>
      </c>
      <c r="N433" s="105">
        <v>7.799167152865186</v>
      </c>
      <c r="O433" s="105">
        <v>9.3407462950421181</v>
      </c>
      <c r="P433" s="105">
        <v>9.8933742932636459</v>
      </c>
      <c r="Q433" s="105">
        <v>9.3610607596437809</v>
      </c>
      <c r="R433" s="105">
        <v>0</v>
      </c>
      <c r="S433" s="105">
        <v>9.298434097473061</v>
      </c>
      <c r="T433" s="105">
        <v>9.3346903347863481</v>
      </c>
      <c r="U433" s="105">
        <v>9.3023387774590898</v>
      </c>
      <c r="V433" s="105">
        <v>9.7244907236547835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18.754870753426932</v>
      </c>
      <c r="D434" s="102">
        <v>18.773270998020124</v>
      </c>
      <c r="E434" s="102">
        <v>18.503636969279743</v>
      </c>
      <c r="F434" s="102">
        <v>18.759883502047163</v>
      </c>
      <c r="G434" s="102">
        <v>17.730056669234354</v>
      </c>
      <c r="H434" s="102">
        <v>17.612826025557261</v>
      </c>
      <c r="I434" s="102">
        <v>17.248688761625804</v>
      </c>
      <c r="J434" s="102">
        <v>17.955249844207845</v>
      </c>
      <c r="K434" s="102">
        <v>19.102779744522525</v>
      </c>
      <c r="L434" s="102">
        <v>18.285255415076936</v>
      </c>
      <c r="M434" s="102">
        <v>17.773911370205084</v>
      </c>
      <c r="N434" s="102">
        <v>16.731681996183163</v>
      </c>
      <c r="O434" s="102">
        <v>16.784375718086089</v>
      </c>
      <c r="P434" s="102">
        <v>16.480790353469356</v>
      </c>
      <c r="Q434" s="102">
        <v>16.091152758160209</v>
      </c>
      <c r="R434" s="102">
        <v>16.360995792931675</v>
      </c>
      <c r="S434" s="102">
        <v>16.008064431609039</v>
      </c>
      <c r="T434" s="102">
        <v>15.104364074871231</v>
      </c>
      <c r="U434" s="102">
        <v>14.944774135620575</v>
      </c>
      <c r="V434" s="102">
        <v>14.791956208705441</v>
      </c>
      <c r="W434" s="102">
        <v>0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12.851642721425591</v>
      </c>
      <c r="D435" s="105">
        <v>12.917499589493508</v>
      </c>
      <c r="E435" s="105">
        <v>12.708899489869365</v>
      </c>
      <c r="F435" s="105">
        <v>12.935213135407954</v>
      </c>
      <c r="G435" s="105">
        <v>12.433741006609981</v>
      </c>
      <c r="H435" s="105">
        <v>12.226842624132088</v>
      </c>
      <c r="I435" s="105">
        <v>12.028397541807394</v>
      </c>
      <c r="J435" s="105">
        <v>12.538693982368976</v>
      </c>
      <c r="K435" s="105">
        <v>13.389148498808973</v>
      </c>
      <c r="L435" s="105">
        <v>12.866999834446291</v>
      </c>
      <c r="M435" s="105">
        <v>12.552018254501277</v>
      </c>
      <c r="N435" s="105">
        <v>11.734401699714359</v>
      </c>
      <c r="O435" s="105">
        <v>12.063882432730102</v>
      </c>
      <c r="P435" s="105">
        <v>12.104823395913369</v>
      </c>
      <c r="Q435" s="105">
        <v>12.088106812175544</v>
      </c>
      <c r="R435" s="105">
        <v>12.582485077705298</v>
      </c>
      <c r="S435" s="105">
        <v>12.474276659054341</v>
      </c>
      <c r="T435" s="105">
        <v>11.868228922705999</v>
      </c>
      <c r="U435" s="105">
        <v>11.790020677636026</v>
      </c>
      <c r="V435" s="105">
        <v>11.755048847583788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3.7307082532635736</v>
      </c>
      <c r="D436" s="99">
        <v>3.8244615919673968</v>
      </c>
      <c r="E436" s="99">
        <v>3.6405358491516129</v>
      </c>
      <c r="F436" s="99">
        <v>3.7690600237588545</v>
      </c>
      <c r="G436" s="99">
        <v>4.0300899138625166</v>
      </c>
      <c r="H436" s="99">
        <v>3.6028280327555779</v>
      </c>
      <c r="I436" s="99">
        <v>3.5717145818739033</v>
      </c>
      <c r="J436" s="99">
        <v>3.6539420936745031</v>
      </c>
      <c r="K436" s="99">
        <v>3.9190091022313305</v>
      </c>
      <c r="L436" s="99">
        <v>3.7762483225658579</v>
      </c>
      <c r="M436" s="99">
        <v>3.5874133246114654</v>
      </c>
      <c r="N436" s="99">
        <v>2.8134826667762356</v>
      </c>
      <c r="O436" s="99">
        <v>3.0802185103926165</v>
      </c>
      <c r="P436" s="99">
        <v>2.9728207392314605</v>
      </c>
      <c r="Q436" s="99">
        <v>2.7911704345271633</v>
      </c>
      <c r="R436" s="99">
        <v>3.1937095557109427</v>
      </c>
      <c r="S436" s="99">
        <v>3.1387998424314851</v>
      </c>
      <c r="T436" s="99">
        <v>2.7264992649968924</v>
      </c>
      <c r="U436" s="99">
        <v>2.4464305555948185</v>
      </c>
      <c r="V436" s="99">
        <v>2.2726391150230771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9.1209344681620177</v>
      </c>
      <c r="D437" s="99">
        <v>9.0930379975261122</v>
      </c>
      <c r="E437" s="99">
        <v>9.0683636407177524</v>
      </c>
      <c r="F437" s="99">
        <v>9.1661531116490984</v>
      </c>
      <c r="G437" s="99">
        <v>8.403651092747463</v>
      </c>
      <c r="H437" s="99">
        <v>8.6240145913765094</v>
      </c>
      <c r="I437" s="99">
        <v>8.4566829599334863</v>
      </c>
      <c r="J437" s="99">
        <v>8.8847518886944741</v>
      </c>
      <c r="K437" s="99">
        <v>9.4701393965776433</v>
      </c>
      <c r="L437" s="99">
        <v>9.0907515118804358</v>
      </c>
      <c r="M437" s="99">
        <v>8.9646049298898127</v>
      </c>
      <c r="N437" s="99">
        <v>8.9209190329381229</v>
      </c>
      <c r="O437" s="99">
        <v>8.9836639223374863</v>
      </c>
      <c r="P437" s="99">
        <v>9.132002656681907</v>
      </c>
      <c r="Q437" s="99">
        <v>9.2969363776483824</v>
      </c>
      <c r="R437" s="99">
        <v>9.3887755219943561</v>
      </c>
      <c r="S437" s="99">
        <v>9.3354768166228546</v>
      </c>
      <c r="T437" s="99">
        <v>9.1417296577091065</v>
      </c>
      <c r="U437" s="99">
        <v>9.3435901220412081</v>
      </c>
      <c r="V437" s="99">
        <v>9.4824097325607113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6.986727631942192</v>
      </c>
      <c r="D438" s="123">
        <v>7.694441229423318</v>
      </c>
      <c r="E438" s="123">
        <v>7.4030302354740085</v>
      </c>
      <c r="F438" s="123">
        <v>7.82373219744417</v>
      </c>
      <c r="G438" s="123">
        <v>7.5258511281341267</v>
      </c>
      <c r="H438" s="123">
        <v>7.4944461942378497</v>
      </c>
      <c r="I438" s="123">
        <v>7.0513039065379681</v>
      </c>
      <c r="J438" s="123">
        <v>6.8954602726634402</v>
      </c>
      <c r="K438" s="123">
        <v>7.1830289318197007</v>
      </c>
      <c r="L438" s="123">
        <v>6.7729164203608212</v>
      </c>
      <c r="M438" s="123">
        <v>6.3623538599173086</v>
      </c>
      <c r="N438" s="123">
        <v>6.05584349154406</v>
      </c>
      <c r="O438" s="123">
        <v>7.0487518822590074</v>
      </c>
      <c r="P438" s="123">
        <v>7.0724251080838947</v>
      </c>
      <c r="Q438" s="123">
        <v>6.8187654802574453</v>
      </c>
      <c r="R438" s="123">
        <v>6.9244529814850928</v>
      </c>
      <c r="S438" s="123">
        <v>6.8441306445374321</v>
      </c>
      <c r="T438" s="123">
        <v>7.2534833798789569</v>
      </c>
      <c r="U438" s="123">
        <v>7.3908674694108436</v>
      </c>
      <c r="V438" s="123">
        <v>8.1887932302614637</v>
      </c>
      <c r="W438" s="123">
        <v>0</v>
      </c>
      <c r="X438" s="123">
        <v>0</v>
      </c>
      <c r="Y438" s="123">
        <v>0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9.1719365029380366</v>
      </c>
      <c r="D439" s="99">
        <v>9.5100345621482045</v>
      </c>
      <c r="E439" s="99">
        <v>9.1140245370965172</v>
      </c>
      <c r="F439" s="99">
        <v>10.240231405374004</v>
      </c>
      <c r="G439" s="99">
        <v>9.3450941128676082</v>
      </c>
      <c r="H439" s="99">
        <v>9.0457730978447373</v>
      </c>
      <c r="I439" s="99">
        <v>9.2435339142708361</v>
      </c>
      <c r="J439" s="99">
        <v>9.1455993985272581</v>
      </c>
      <c r="K439" s="99">
        <v>8.0321910671871404</v>
      </c>
      <c r="L439" s="99">
        <v>9.8374904639118181</v>
      </c>
      <c r="M439" s="99">
        <v>9.1035830971981948</v>
      </c>
      <c r="N439" s="99">
        <v>2.8377546928532396</v>
      </c>
      <c r="O439" s="99">
        <v>10.272008413928145</v>
      </c>
      <c r="P439" s="99">
        <v>9.9425794315277738</v>
      </c>
      <c r="Q439" s="99">
        <v>8.659276353220875</v>
      </c>
      <c r="R439" s="99">
        <v>8.0592592213144467</v>
      </c>
      <c r="S439" s="99">
        <v>7.9000418757302988</v>
      </c>
      <c r="T439" s="99">
        <v>9.3820879917116535</v>
      </c>
      <c r="U439" s="99">
        <v>9.5789559556813408</v>
      </c>
      <c r="V439" s="99">
        <v>10.888464998062453</v>
      </c>
      <c r="W439" s="99">
        <v>0</v>
      </c>
      <c r="X439" s="99">
        <v>0</v>
      </c>
      <c r="Y439" s="99">
        <v>0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6.9154252311611364</v>
      </c>
      <c r="D440" s="110">
        <v>7.6518506934305286</v>
      </c>
      <c r="E440" s="110">
        <v>7.3502567686128497</v>
      </c>
      <c r="F440" s="110">
        <v>7.7428914297179992</v>
      </c>
      <c r="G440" s="110">
        <v>7.4502442003195828</v>
      </c>
      <c r="H440" s="110">
        <v>7.4199283080383918</v>
      </c>
      <c r="I440" s="110">
        <v>6.938853306852331</v>
      </c>
      <c r="J440" s="110">
        <v>6.7894904178062454</v>
      </c>
      <c r="K440" s="110">
        <v>7.1486697702730417</v>
      </c>
      <c r="L440" s="110">
        <v>6.6500485476095017</v>
      </c>
      <c r="M440" s="110">
        <v>6.2200902201823611</v>
      </c>
      <c r="N440" s="110">
        <v>6.2876172000370278</v>
      </c>
      <c r="O440" s="110">
        <v>6.5224438313116186</v>
      </c>
      <c r="P440" s="110">
        <v>6.5742870427592797</v>
      </c>
      <c r="Q440" s="110">
        <v>6.5171968784406005</v>
      </c>
      <c r="R440" s="110">
        <v>6.7830095845620759</v>
      </c>
      <c r="S440" s="110">
        <v>6.6151978088663954</v>
      </c>
      <c r="T440" s="110">
        <v>6.4500004858235807</v>
      </c>
      <c r="U440" s="110">
        <v>6.5025409472070104</v>
      </c>
      <c r="V440" s="110">
        <v>7.279247162568856</v>
      </c>
      <c r="W440" s="110">
        <v>0</v>
      </c>
      <c r="X440" s="110">
        <v>0</v>
      </c>
      <c r="Y440" s="110">
        <v>0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70.199541468934839</v>
      </c>
      <c r="D442" s="118">
        <f t="shared" si="232"/>
        <v>64.315373407105284</v>
      </c>
      <c r="E442" s="118">
        <f t="shared" si="232"/>
        <v>88.025618743177532</v>
      </c>
      <c r="F442" s="118">
        <f t="shared" si="232"/>
        <v>75.653132143200054</v>
      </c>
      <c r="G442" s="118">
        <f t="shared" si="232"/>
        <v>81.071710863248825</v>
      </c>
      <c r="H442" s="118">
        <f t="shared" si="232"/>
        <v>88.24555456607527</v>
      </c>
      <c r="I442" s="118">
        <f t="shared" si="232"/>
        <v>65.4432289628473</v>
      </c>
      <c r="J442" s="118">
        <f t="shared" si="232"/>
        <v>63.439810434675643</v>
      </c>
      <c r="K442" s="118">
        <f t="shared" si="232"/>
        <v>71.517458118381924</v>
      </c>
      <c r="L442" s="118">
        <f t="shared" si="232"/>
        <v>68.463436450448043</v>
      </c>
      <c r="M442" s="118">
        <f t="shared" si="232"/>
        <v>75.103306096179438</v>
      </c>
      <c r="N442" s="118">
        <f t="shared" si="232"/>
        <v>75.772710878394449</v>
      </c>
      <c r="O442" s="118">
        <f t="shared" si="232"/>
        <v>58.339313682395556</v>
      </c>
      <c r="P442" s="118">
        <f t="shared" si="232"/>
        <v>63.89068275169916</v>
      </c>
      <c r="Q442" s="118">
        <f t="shared" si="232"/>
        <v>65.451329286906784</v>
      </c>
      <c r="R442" s="118">
        <f t="shared" ref="R442:V442" si="233">R443+R446+R448+R457</f>
        <v>59.246363433774071</v>
      </c>
      <c r="S442" s="118">
        <f t="shared" si="233"/>
        <v>59.910868934680636</v>
      </c>
      <c r="T442" s="118">
        <f t="shared" si="233"/>
        <v>56.033619504996558</v>
      </c>
      <c r="U442" s="118">
        <f t="shared" si="233"/>
        <v>54.236184256906199</v>
      </c>
      <c r="V442" s="118">
        <f t="shared" si="233"/>
        <v>58.462840677474198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50.057559480559426</v>
      </c>
      <c r="D443" s="123">
        <f t="shared" si="235"/>
        <v>45.0904159511865</v>
      </c>
      <c r="E443" s="123">
        <f t="shared" si="235"/>
        <v>65.606469534333755</v>
      </c>
      <c r="F443" s="123">
        <f t="shared" si="235"/>
        <v>55.873713287576656</v>
      </c>
      <c r="G443" s="123">
        <f t="shared" si="235"/>
        <v>58.65119248430431</v>
      </c>
      <c r="H443" s="123">
        <f t="shared" si="235"/>
        <v>64.409422458053271</v>
      </c>
      <c r="I443" s="123">
        <f t="shared" si="235"/>
        <v>45.193523319023029</v>
      </c>
      <c r="J443" s="123">
        <f t="shared" si="235"/>
        <v>46.284432071167004</v>
      </c>
      <c r="K443" s="123">
        <f t="shared" si="235"/>
        <v>49.316935323200696</v>
      </c>
      <c r="L443" s="123">
        <f t="shared" si="235"/>
        <v>44.964494698873395</v>
      </c>
      <c r="M443" s="123">
        <f t="shared" si="235"/>
        <v>52.397456745171716</v>
      </c>
      <c r="N443" s="123">
        <f t="shared" si="235"/>
        <v>42.586340041183362</v>
      </c>
      <c r="O443" s="123">
        <f t="shared" si="235"/>
        <v>36.839239917918199</v>
      </c>
      <c r="P443" s="123">
        <f t="shared" si="235"/>
        <v>43.126142318031647</v>
      </c>
      <c r="Q443" s="123">
        <f t="shared" si="235"/>
        <v>42.822931569609494</v>
      </c>
      <c r="R443" s="123">
        <f t="shared" ref="R443:V443" si="236">SUM(R444:R445)</f>
        <v>32.863594899899311</v>
      </c>
      <c r="S443" s="123">
        <f t="shared" si="236"/>
        <v>31.876333394129414</v>
      </c>
      <c r="T443" s="123">
        <f t="shared" si="236"/>
        <v>32.807387114790998</v>
      </c>
      <c r="U443" s="123">
        <f t="shared" si="236"/>
        <v>30.758381761162184</v>
      </c>
      <c r="V443" s="123">
        <f t="shared" si="236"/>
        <v>33.032487229330094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49.826289510529541</v>
      </c>
      <c r="D444" s="99">
        <v>44.875933499551756</v>
      </c>
      <c r="E444" s="99">
        <v>65.312302134680493</v>
      </c>
      <c r="F444" s="99">
        <v>55.606964866617773</v>
      </c>
      <c r="G444" s="99">
        <v>58.375136729374539</v>
      </c>
      <c r="H444" s="99">
        <v>64.113966012992563</v>
      </c>
      <c r="I444" s="99">
        <v>44.999120071502745</v>
      </c>
      <c r="J444" s="99">
        <v>46.08483641684392</v>
      </c>
      <c r="K444" s="99">
        <v>49.094038712181941</v>
      </c>
      <c r="L444" s="99">
        <v>44.772590100757803</v>
      </c>
      <c r="M444" s="99">
        <v>52.174480410894425</v>
      </c>
      <c r="N444" s="99">
        <v>42.425093073848345</v>
      </c>
      <c r="O444" s="99">
        <v>36.686240243356501</v>
      </c>
      <c r="P444" s="99">
        <v>42.941878687590929</v>
      </c>
      <c r="Q444" s="99">
        <v>42.650092268960329</v>
      </c>
      <c r="R444" s="99">
        <v>32.731743545906625</v>
      </c>
      <c r="S444" s="99">
        <v>31.749078572635923</v>
      </c>
      <c r="T444" s="99">
        <v>32.676936426424611</v>
      </c>
      <c r="U444" s="99">
        <v>30.636443540694128</v>
      </c>
      <c r="V444" s="99">
        <v>32.901794056965095</v>
      </c>
      <c r="W444" s="99">
        <v>0</v>
      </c>
      <c r="X444" s="99">
        <v>0</v>
      </c>
      <c r="Y444" s="99">
        <v>0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0.23126997002988839</v>
      </c>
      <c r="D445" s="99">
        <v>0.21448245163474416</v>
      </c>
      <c r="E445" s="99">
        <v>0.29416739965325989</v>
      </c>
      <c r="F445" s="99">
        <v>0.26674842095888301</v>
      </c>
      <c r="G445" s="99">
        <v>0.27605575492977075</v>
      </c>
      <c r="H445" s="99">
        <v>0.29545644506071239</v>
      </c>
      <c r="I445" s="99">
        <v>0.1944032475202829</v>
      </c>
      <c r="J445" s="99">
        <v>0.19959565432308654</v>
      </c>
      <c r="K445" s="99">
        <v>0.22289661101875774</v>
      </c>
      <c r="L445" s="99">
        <v>0.19190459811558974</v>
      </c>
      <c r="M445" s="99">
        <v>0.22297633427729263</v>
      </c>
      <c r="N445" s="99">
        <v>0.16124696733501825</v>
      </c>
      <c r="O445" s="99">
        <v>0.15299967456169941</v>
      </c>
      <c r="P445" s="99">
        <v>0.18426363044071506</v>
      </c>
      <c r="Q445" s="99">
        <v>0.17283930064916495</v>
      </c>
      <c r="R445" s="99">
        <v>0.13185135399268838</v>
      </c>
      <c r="S445" s="99">
        <v>0.12725482149349246</v>
      </c>
      <c r="T445" s="99">
        <v>0.1304506883663884</v>
      </c>
      <c r="U445" s="99">
        <v>0.1219382204680562</v>
      </c>
      <c r="V445" s="99">
        <v>0.130693172365001</v>
      </c>
      <c r="W445" s="99">
        <v>0</v>
      </c>
      <c r="X445" s="99">
        <v>0</v>
      </c>
      <c r="Y445" s="99">
        <v>0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3.5626039631421036</v>
      </c>
      <c r="D446" s="123">
        <f t="shared" si="238"/>
        <v>2.1502041045112783</v>
      </c>
      <c r="E446" s="123">
        <f t="shared" si="238"/>
        <v>5.4868719868705513</v>
      </c>
      <c r="F446" s="123">
        <f t="shared" si="238"/>
        <v>2.4793295028466331</v>
      </c>
      <c r="G446" s="123">
        <f t="shared" si="238"/>
        <v>5.9127267211446153</v>
      </c>
      <c r="H446" s="123">
        <f t="shared" si="238"/>
        <v>7.3313297782010549</v>
      </c>
      <c r="I446" s="123">
        <f t="shared" si="238"/>
        <v>4.3242456467300183</v>
      </c>
      <c r="J446" s="123">
        <f t="shared" si="238"/>
        <v>0.94211928653687793</v>
      </c>
      <c r="K446" s="123">
        <f t="shared" si="238"/>
        <v>4.7696573076837927</v>
      </c>
      <c r="L446" s="123">
        <f t="shared" si="238"/>
        <v>6.8771679400058252</v>
      </c>
      <c r="M446" s="123">
        <f t="shared" si="238"/>
        <v>6.7769633935888507</v>
      </c>
      <c r="N446" s="123">
        <f t="shared" si="238"/>
        <v>18.16051734909912</v>
      </c>
      <c r="O446" s="123">
        <f t="shared" si="238"/>
        <v>5.0929622903270229</v>
      </c>
      <c r="P446" s="123">
        <f t="shared" si="238"/>
        <v>4.0338994101413297</v>
      </c>
      <c r="Q446" s="123">
        <f t="shared" si="238"/>
        <v>6.2081929380358725</v>
      </c>
      <c r="R446" s="123">
        <f t="shared" si="238"/>
        <v>9.448862267449158</v>
      </c>
      <c r="S446" s="123">
        <f t="shared" si="238"/>
        <v>11.13778188642064</v>
      </c>
      <c r="T446" s="123">
        <f t="shared" si="238"/>
        <v>6.5237647440419932</v>
      </c>
      <c r="U446" s="123">
        <f t="shared" si="238"/>
        <v>6.6810319284686441</v>
      </c>
      <c r="V446" s="123">
        <f t="shared" si="238"/>
        <v>7.5879237741570122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3.5626039631421036</v>
      </c>
      <c r="D447" s="99">
        <f>RES_hhdet_in_tess!D129</f>
        <v>2.1502041045112783</v>
      </c>
      <c r="E447" s="99">
        <f>RES_hhdet_in_tess!E129</f>
        <v>5.4868719868705513</v>
      </c>
      <c r="F447" s="99">
        <f>RES_hhdet_in_tess!F129</f>
        <v>2.4793295028466331</v>
      </c>
      <c r="G447" s="99">
        <f>RES_hhdet_in_tess!G129</f>
        <v>5.9127267211446153</v>
      </c>
      <c r="H447" s="99">
        <f>RES_hhdet_in_tess!H129</f>
        <v>7.3313297782010549</v>
      </c>
      <c r="I447" s="99">
        <f>RES_hhdet_in_tess!I129</f>
        <v>4.3242456467300183</v>
      </c>
      <c r="J447" s="99">
        <f>RES_hhdet_in_tess!J129</f>
        <v>0.94211928653687793</v>
      </c>
      <c r="K447" s="99">
        <f>RES_hhdet_in_tess!K129</f>
        <v>4.7696573076837927</v>
      </c>
      <c r="L447" s="99">
        <f>RES_hhdet_in_tess!L129</f>
        <v>6.8771679400058252</v>
      </c>
      <c r="M447" s="99">
        <f>RES_hhdet_in_tess!M129</f>
        <v>6.7769633935888507</v>
      </c>
      <c r="N447" s="99">
        <f>RES_hhdet_in_tess!N129</f>
        <v>18.16051734909912</v>
      </c>
      <c r="O447" s="99">
        <f>RES_hhdet_in_tess!O129</f>
        <v>5.0929622903270229</v>
      </c>
      <c r="P447" s="99">
        <f>RES_hhdet_in_tess!P129</f>
        <v>4.0338994101413297</v>
      </c>
      <c r="Q447" s="99">
        <f>RES_hhdet_in_tess!Q129</f>
        <v>6.2081929380358725</v>
      </c>
      <c r="R447" s="99">
        <f>RES_hhdet_in_tess!R129</f>
        <v>9.448862267449158</v>
      </c>
      <c r="S447" s="99">
        <f>RES_hhdet_in_tess!S129</f>
        <v>11.13778188642064</v>
      </c>
      <c r="T447" s="99">
        <f>RES_hhdet_in_tess!T129</f>
        <v>6.5237647440419932</v>
      </c>
      <c r="U447" s="99">
        <f>RES_hhdet_in_tess!U129</f>
        <v>6.6810319284686441</v>
      </c>
      <c r="V447" s="99">
        <f>RES_hhdet_in_tess!V129</f>
        <v>7.5879237741570122</v>
      </c>
      <c r="W447" s="99">
        <f>RES_hhdet_in_tess!W129</f>
        <v>0</v>
      </c>
      <c r="X447" s="99">
        <f>RES_hhdet_in_tess!X129</f>
        <v>0</v>
      </c>
      <c r="Y447" s="99">
        <f>RES_hhdet_in_tess!Y129</f>
        <v>0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11.385677556470389</v>
      </c>
      <c r="D448" s="123">
        <v>11.327954506261346</v>
      </c>
      <c r="E448" s="123">
        <v>11.403287865251928</v>
      </c>
      <c r="F448" s="123">
        <v>11.453215771328489</v>
      </c>
      <c r="G448" s="123">
        <v>10.881736112800308</v>
      </c>
      <c r="H448" s="123">
        <v>10.898379206914846</v>
      </c>
      <c r="I448" s="123">
        <v>10.650034089532651</v>
      </c>
      <c r="J448" s="123">
        <v>11.037936988013502</v>
      </c>
      <c r="K448" s="123">
        <v>12.006583612791818</v>
      </c>
      <c r="L448" s="123">
        <v>11.508547107336772</v>
      </c>
      <c r="M448" s="123">
        <v>11.124326073673709</v>
      </c>
      <c r="N448" s="123">
        <v>10.386979006527099</v>
      </c>
      <c r="O448" s="123">
        <v>11.197587256776247</v>
      </c>
      <c r="P448" s="123">
        <v>11.466058146857813</v>
      </c>
      <c r="Q448" s="123">
        <v>11.250465641471628</v>
      </c>
      <c r="R448" s="123">
        <v>11.532259933493693</v>
      </c>
      <c r="S448" s="123">
        <v>11.572375276233437</v>
      </c>
      <c r="T448" s="123">
        <v>11.20194908448606</v>
      </c>
      <c r="U448" s="123">
        <v>11.133634526937998</v>
      </c>
      <c r="V448" s="123">
        <v>11.402598500541302</v>
      </c>
      <c r="W448" s="123">
        <v>0</v>
      </c>
      <c r="X448" s="123">
        <v>0</v>
      </c>
      <c r="Y448" s="123">
        <v>0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11.527714522651809</v>
      </c>
      <c r="D449" s="99">
        <v>9.7441480686440674</v>
      </c>
      <c r="E449" s="99">
        <v>12.586101547825075</v>
      </c>
      <c r="F449" s="99">
        <v>11.207279344385643</v>
      </c>
      <c r="G449" s="99">
        <v>10.930220430358625</v>
      </c>
      <c r="H449" s="99">
        <v>12.098735567403313</v>
      </c>
      <c r="I449" s="99">
        <v>9.4612533753376908</v>
      </c>
      <c r="J449" s="99">
        <v>10.482607283433737</v>
      </c>
      <c r="K449" s="99">
        <v>12.711495945786128</v>
      </c>
      <c r="L449" s="99">
        <v>11.974680982616874</v>
      </c>
      <c r="M449" s="99">
        <v>10.411224380198068</v>
      </c>
      <c r="N449" s="99">
        <v>9.2936961341852964</v>
      </c>
      <c r="O449" s="99">
        <v>11.471251058907697</v>
      </c>
      <c r="P449" s="99">
        <v>12.139187968398517</v>
      </c>
      <c r="Q449" s="99">
        <v>11.328097437455076</v>
      </c>
      <c r="R449" s="99">
        <v>10.877968715700742</v>
      </c>
      <c r="S449" s="99">
        <v>11.543399602316855</v>
      </c>
      <c r="T449" s="99">
        <v>11.36734291610952</v>
      </c>
      <c r="U449" s="99">
        <v>11.092925428409469</v>
      </c>
      <c r="V449" s="99">
        <v>11.496798741420191</v>
      </c>
      <c r="W449" s="99">
        <v>0</v>
      </c>
      <c r="X449" s="99">
        <v>0</v>
      </c>
      <c r="Y449" s="99">
        <v>0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12.587361161742145</v>
      </c>
      <c r="F450" s="99">
        <v>0</v>
      </c>
      <c r="G450" s="99">
        <v>10.928834868460067</v>
      </c>
      <c r="H450" s="99">
        <v>12.099223238021564</v>
      </c>
      <c r="I450" s="99">
        <v>0</v>
      </c>
      <c r="J450" s="99">
        <v>10.484847429820716</v>
      </c>
      <c r="K450" s="99">
        <v>12.716510767882301</v>
      </c>
      <c r="L450" s="99">
        <v>11.978208863864399</v>
      </c>
      <c r="M450" s="99">
        <v>0</v>
      </c>
      <c r="N450" s="99">
        <v>9.2907541669494602</v>
      </c>
      <c r="O450" s="99">
        <v>11.470363248136985</v>
      </c>
      <c r="P450" s="99">
        <v>12.139473106849671</v>
      </c>
      <c r="Q450" s="99">
        <v>11.32482794462711</v>
      </c>
      <c r="R450" s="99">
        <v>0</v>
      </c>
      <c r="S450" s="99">
        <v>11.542972574163892</v>
      </c>
      <c r="T450" s="99">
        <v>11.378117932869843</v>
      </c>
      <c r="U450" s="99">
        <v>11.10300777074707</v>
      </c>
      <c r="V450" s="99">
        <v>11.507228986913404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2.5373104075052977</v>
      </c>
      <c r="F451" s="102">
        <v>0</v>
      </c>
      <c r="G451" s="102">
        <v>2.4905063940841354</v>
      </c>
      <c r="H451" s="102">
        <v>2.5302739074901441</v>
      </c>
      <c r="I451" s="102">
        <v>0</v>
      </c>
      <c r="J451" s="102">
        <v>2.096806937652345</v>
      </c>
      <c r="K451" s="102">
        <v>2.6464054873928196</v>
      </c>
      <c r="L451" s="102">
        <v>2.4971688635742075</v>
      </c>
      <c r="M451" s="102">
        <v>0</v>
      </c>
      <c r="N451" s="102">
        <v>1.4915870140842746</v>
      </c>
      <c r="O451" s="102">
        <v>2.1296169530948657</v>
      </c>
      <c r="P451" s="102">
        <v>2.2460988135860234</v>
      </c>
      <c r="Q451" s="102">
        <v>1.9637671849833285</v>
      </c>
      <c r="R451" s="102">
        <v>0</v>
      </c>
      <c r="S451" s="102">
        <v>2.2445384766908294</v>
      </c>
      <c r="T451" s="102">
        <v>2.0434275980834942</v>
      </c>
      <c r="U451" s="102">
        <v>1.8006689932879776</v>
      </c>
      <c r="V451" s="102">
        <v>1.7827382632586233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10.050050754236848</v>
      </c>
      <c r="F452" s="105">
        <v>0</v>
      </c>
      <c r="G452" s="105">
        <v>8.4383284743759308</v>
      </c>
      <c r="H452" s="105">
        <v>9.5689493305314191</v>
      </c>
      <c r="I452" s="105">
        <v>0</v>
      </c>
      <c r="J452" s="105">
        <v>8.3880404921683702</v>
      </c>
      <c r="K452" s="105">
        <v>10.07010528048948</v>
      </c>
      <c r="L452" s="105">
        <v>9.4810400002901929</v>
      </c>
      <c r="M452" s="105">
        <v>0</v>
      </c>
      <c r="N452" s="105">
        <v>7.799167152865186</v>
      </c>
      <c r="O452" s="105">
        <v>9.3407462950421181</v>
      </c>
      <c r="P452" s="105">
        <v>9.8933742932636459</v>
      </c>
      <c r="Q452" s="105">
        <v>9.3610607596437809</v>
      </c>
      <c r="R452" s="105">
        <v>0</v>
      </c>
      <c r="S452" s="105">
        <v>9.298434097473061</v>
      </c>
      <c r="T452" s="105">
        <v>9.3346903347863481</v>
      </c>
      <c r="U452" s="105">
        <v>9.3023387774590898</v>
      </c>
      <c r="V452" s="105">
        <v>9.7244907236547835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11.382182990503415</v>
      </c>
      <c r="D453" s="102">
        <v>11.422236398733181</v>
      </c>
      <c r="E453" s="102">
        <v>11.289352054963722</v>
      </c>
      <c r="F453" s="102">
        <v>11.477674218126284</v>
      </c>
      <c r="G453" s="102">
        <v>10.880232770492913</v>
      </c>
      <c r="H453" s="102">
        <v>10.842860670957435</v>
      </c>
      <c r="I453" s="102">
        <v>10.655168758109648</v>
      </c>
      <c r="J453" s="102">
        <v>11.134494696503229</v>
      </c>
      <c r="K453" s="102">
        <v>11.898916097915356</v>
      </c>
      <c r="L453" s="102">
        <v>11.447808924215293</v>
      </c>
      <c r="M453" s="102">
        <v>11.235075991935513</v>
      </c>
      <c r="N453" s="102">
        <v>10.742985181754953</v>
      </c>
      <c r="O453" s="102">
        <v>11.031835227333127</v>
      </c>
      <c r="P453" s="102">
        <v>11.157021395598505</v>
      </c>
      <c r="Q453" s="102">
        <v>11.199129947789531</v>
      </c>
      <c r="R453" s="102">
        <v>11.597409210935794</v>
      </c>
      <c r="S453" s="102">
        <v>11.546749676132418</v>
      </c>
      <c r="T453" s="102">
        <v>11.081693129371263</v>
      </c>
      <c r="U453" s="102">
        <v>11.149834838047976</v>
      </c>
      <c r="V453" s="102">
        <v>11.215927272734545</v>
      </c>
      <c r="W453" s="102">
        <v>0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11.385071853116717</v>
      </c>
      <c r="D454" s="105">
        <v>11.419958245251406</v>
      </c>
      <c r="E454" s="105">
        <v>11.289510269243976</v>
      </c>
      <c r="F454" s="105">
        <v>11.472139876254898</v>
      </c>
      <c r="G454" s="105">
        <v>10.876757477394651</v>
      </c>
      <c r="H454" s="105">
        <v>10.841998367739416</v>
      </c>
      <c r="I454" s="105">
        <v>10.663066421981664</v>
      </c>
      <c r="J454" s="105">
        <v>11.150651790748642</v>
      </c>
      <c r="K454" s="105">
        <v>11.911248026738566</v>
      </c>
      <c r="L454" s="105">
        <v>11.454938845653073</v>
      </c>
      <c r="M454" s="105">
        <v>11.232246557947889</v>
      </c>
      <c r="N454" s="105">
        <v>10.727384312710743</v>
      </c>
      <c r="O454" s="105">
        <v>11.008193380065068</v>
      </c>
      <c r="P454" s="105">
        <v>11.14451685542616</v>
      </c>
      <c r="Q454" s="105">
        <v>11.239536816069167</v>
      </c>
      <c r="R454" s="105">
        <v>11.652620405718203</v>
      </c>
      <c r="S454" s="105">
        <v>11.599519182199296</v>
      </c>
      <c r="T454" s="105">
        <v>11.142093792364635</v>
      </c>
      <c r="U454" s="105">
        <v>11.168796471103468</v>
      </c>
      <c r="V454" s="105">
        <v>11.20562704551282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2.2641373849546955</v>
      </c>
      <c r="D455" s="99">
        <v>2.3269202477252935</v>
      </c>
      <c r="E455" s="99">
        <v>2.2211466285262209</v>
      </c>
      <c r="F455" s="99">
        <v>2.3059867646057985</v>
      </c>
      <c r="G455" s="99">
        <v>2.473106384647187</v>
      </c>
      <c r="H455" s="99">
        <v>2.2179837763629076</v>
      </c>
      <c r="I455" s="99">
        <v>2.2063834620481795</v>
      </c>
      <c r="J455" s="99">
        <v>2.2658999020541675</v>
      </c>
      <c r="K455" s="99">
        <v>2.4411086301609215</v>
      </c>
      <c r="L455" s="99">
        <v>2.3641873337726396</v>
      </c>
      <c r="M455" s="99">
        <v>2.2676416280580778</v>
      </c>
      <c r="N455" s="99">
        <v>1.8064652797726186</v>
      </c>
      <c r="O455" s="99">
        <v>2.0245294577275827</v>
      </c>
      <c r="P455" s="99">
        <v>2.0125141987442512</v>
      </c>
      <c r="Q455" s="99">
        <v>1.9426004384207864</v>
      </c>
      <c r="R455" s="99">
        <v>2.2638448837238467</v>
      </c>
      <c r="S455" s="99">
        <v>2.2640423655764423</v>
      </c>
      <c r="T455" s="99">
        <v>2.0003641346555296</v>
      </c>
      <c r="U455" s="99">
        <v>1.8252063490622632</v>
      </c>
      <c r="V455" s="99">
        <v>1.7232173129521073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9.1209344681620177</v>
      </c>
      <c r="D456" s="99">
        <v>9.0930379975261122</v>
      </c>
      <c r="E456" s="99">
        <v>9.0683636407177524</v>
      </c>
      <c r="F456" s="99">
        <v>9.1661531116490984</v>
      </c>
      <c r="G456" s="99">
        <v>8.403651092747463</v>
      </c>
      <c r="H456" s="99">
        <v>8.6240145913765094</v>
      </c>
      <c r="I456" s="99">
        <v>8.4566829599334863</v>
      </c>
      <c r="J456" s="99">
        <v>8.8847518886944741</v>
      </c>
      <c r="K456" s="99">
        <v>9.4701393965776433</v>
      </c>
      <c r="L456" s="99">
        <v>9.0907515118804358</v>
      </c>
      <c r="M456" s="99">
        <v>8.9646049298898127</v>
      </c>
      <c r="N456" s="99">
        <v>8.9209190329381229</v>
      </c>
      <c r="O456" s="99">
        <v>8.9836639223374863</v>
      </c>
      <c r="P456" s="99">
        <v>9.132002656681907</v>
      </c>
      <c r="Q456" s="99">
        <v>9.2969363776483824</v>
      </c>
      <c r="R456" s="99">
        <v>9.3887755219943561</v>
      </c>
      <c r="S456" s="99">
        <v>9.3354768166228546</v>
      </c>
      <c r="T456" s="99">
        <v>9.1417296577091065</v>
      </c>
      <c r="U456" s="99">
        <v>9.3435901220412081</v>
      </c>
      <c r="V456" s="99">
        <v>9.4824097325607113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5.1937004687629313</v>
      </c>
      <c r="D457" s="123">
        <v>5.7467988451461611</v>
      </c>
      <c r="E457" s="123">
        <v>5.5289893567212944</v>
      </c>
      <c r="F457" s="123">
        <v>5.8468735814482766</v>
      </c>
      <c r="G457" s="123">
        <v>5.6260555449995877</v>
      </c>
      <c r="H457" s="123">
        <v>5.6064231229061052</v>
      </c>
      <c r="I457" s="123">
        <v>5.2754259075616012</v>
      </c>
      <c r="J457" s="123">
        <v>5.1753220889582625</v>
      </c>
      <c r="K457" s="123">
        <v>5.4242818747056196</v>
      </c>
      <c r="L457" s="123">
        <v>5.1132267042320461</v>
      </c>
      <c r="M457" s="123">
        <v>4.8045598837451564</v>
      </c>
      <c r="N457" s="123">
        <v>4.6388744815848648</v>
      </c>
      <c r="O457" s="123">
        <v>5.2095242173740894</v>
      </c>
      <c r="P457" s="123">
        <v>5.2645828766683715</v>
      </c>
      <c r="Q457" s="123">
        <v>5.1697391377897839</v>
      </c>
      <c r="R457" s="123">
        <v>5.4016463329319135</v>
      </c>
      <c r="S457" s="123">
        <v>5.3243783778971379</v>
      </c>
      <c r="T457" s="123">
        <v>5.5005185616775103</v>
      </c>
      <c r="U457" s="123">
        <v>5.6631360403373803</v>
      </c>
      <c r="V457" s="123">
        <v>6.4398311734457865</v>
      </c>
      <c r="W457" s="123">
        <v>0</v>
      </c>
      <c r="X457" s="123">
        <v>0</v>
      </c>
      <c r="Y457" s="123">
        <v>0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5.365392351445796</v>
      </c>
      <c r="D458" s="99">
        <v>5.5680056790168022</v>
      </c>
      <c r="E458" s="99">
        <v>5.3407789386711251</v>
      </c>
      <c r="F458" s="99">
        <v>6.0059358928591511</v>
      </c>
      <c r="G458" s="99">
        <v>5.485684401990091</v>
      </c>
      <c r="H458" s="99">
        <v>5.3145775515557396</v>
      </c>
      <c r="I458" s="99">
        <v>5.4354652949832776</v>
      </c>
      <c r="J458" s="99">
        <v>5.3825271378837458</v>
      </c>
      <c r="K458" s="99">
        <v>4.7313296725506193</v>
      </c>
      <c r="L458" s="99">
        <v>5.7997382707027993</v>
      </c>
      <c r="M458" s="99">
        <v>5.370576712167014</v>
      </c>
      <c r="N458" s="99">
        <v>1.6747205557780327</v>
      </c>
      <c r="O458" s="99">
        <v>6.0634225070199204</v>
      </c>
      <c r="P458" s="99">
        <v>5.8725457334267928</v>
      </c>
      <c r="Q458" s="99">
        <v>5.1272603544388442</v>
      </c>
      <c r="R458" s="99">
        <v>4.803013114280394</v>
      </c>
      <c r="S458" s="99">
        <v>4.7510322702314918</v>
      </c>
      <c r="T458" s="99">
        <v>5.6982335360284591</v>
      </c>
      <c r="U458" s="99">
        <v>5.8698529057178099</v>
      </c>
      <c r="V458" s="99">
        <v>6.7142842746319893</v>
      </c>
      <c r="W458" s="99">
        <v>0</v>
      </c>
      <c r="X458" s="99">
        <v>0</v>
      </c>
      <c r="Y458" s="99">
        <v>0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5.188098238425872</v>
      </c>
      <c r="D459" s="110">
        <v>5.750993009467015</v>
      </c>
      <c r="E459" s="110">
        <v>5.5347944703037752</v>
      </c>
      <c r="F459" s="110">
        <v>5.8415523633288755</v>
      </c>
      <c r="G459" s="110">
        <v>5.6318893071555101</v>
      </c>
      <c r="H459" s="110">
        <v>5.6204419058093977</v>
      </c>
      <c r="I459" s="110">
        <v>5.2672166753982754</v>
      </c>
      <c r="J459" s="110">
        <v>5.1655638083666657</v>
      </c>
      <c r="K459" s="110">
        <v>5.4523204031165173</v>
      </c>
      <c r="L459" s="110">
        <v>5.0857024171393785</v>
      </c>
      <c r="M459" s="110">
        <v>4.7751848818053713</v>
      </c>
      <c r="N459" s="110">
        <v>4.8523592518645815</v>
      </c>
      <c r="O459" s="110">
        <v>5.0700958038689183</v>
      </c>
      <c r="P459" s="110">
        <v>5.1590660970369964</v>
      </c>
      <c r="Q459" s="110">
        <v>5.1766993071048368</v>
      </c>
      <c r="R459" s="110">
        <v>5.4762605824709016</v>
      </c>
      <c r="S459" s="110">
        <v>5.4486859393391791</v>
      </c>
      <c r="T459" s="110">
        <v>5.4258872285936217</v>
      </c>
      <c r="U459" s="110">
        <v>5.5792125266145547</v>
      </c>
      <c r="V459" s="110">
        <v>6.3473652144624495</v>
      </c>
      <c r="W459" s="110">
        <v>0</v>
      </c>
      <c r="X459" s="110">
        <v>0</v>
      </c>
      <c r="Y459" s="110">
        <v>0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6.5835410096888244E-2</v>
      </c>
      <c r="D461" s="118">
        <f t="shared" si="239"/>
        <v>4.9515181504817138E-2</v>
      </c>
      <c r="E461" s="118">
        <f t="shared" si="239"/>
        <v>6.1946429148236462E-2</v>
      </c>
      <c r="F461" s="118">
        <f t="shared" si="239"/>
        <v>7.5299898528230436E-2</v>
      </c>
      <c r="G461" s="118">
        <f t="shared" si="239"/>
        <v>8.4703687014341278E-2</v>
      </c>
      <c r="H461" s="118">
        <f t="shared" si="239"/>
        <v>9.4180066608210503E-2</v>
      </c>
      <c r="I461" s="118">
        <f t="shared" si="239"/>
        <v>0.10245211476354694</v>
      </c>
      <c r="J461" s="118">
        <f t="shared" si="239"/>
        <v>9.3439606116499901E-2</v>
      </c>
      <c r="K461" s="118">
        <f t="shared" si="239"/>
        <v>7.0956375887531217E-2</v>
      </c>
      <c r="L461" s="118">
        <f t="shared" si="239"/>
        <v>8.6141463145794628E-2</v>
      </c>
      <c r="M461" s="118">
        <f t="shared" si="239"/>
        <v>0.1020279718233353</v>
      </c>
      <c r="N461" s="118">
        <f t="shared" si="239"/>
        <v>4.3308096270651408E-2</v>
      </c>
      <c r="O461" s="118">
        <f t="shared" si="239"/>
        <v>0.32752646784281525</v>
      </c>
      <c r="P461" s="118">
        <f t="shared" si="239"/>
        <v>0.33401877200799868</v>
      </c>
      <c r="Q461" s="118">
        <f t="shared" si="239"/>
        <v>0.27692617212813442</v>
      </c>
      <c r="R461" s="118">
        <f t="shared" ref="R461:V461" si="240">R462+R465+R467+R476</f>
        <v>0.20289625508830053</v>
      </c>
      <c r="S461" s="118">
        <f t="shared" si="240"/>
        <v>0.3197561584554468</v>
      </c>
      <c r="T461" s="118">
        <f t="shared" si="240"/>
        <v>0.58402450445559451</v>
      </c>
      <c r="U461" s="118">
        <f t="shared" si="240"/>
        <v>0.62831545688387391</v>
      </c>
      <c r="V461" s="118">
        <f t="shared" si="240"/>
        <v>0.62331865538796027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6.5835410096888244E-2</v>
      </c>
      <c r="D476" s="123">
        <v>4.9515181504817138E-2</v>
      </c>
      <c r="E476" s="123">
        <v>6.1946429148236462E-2</v>
      </c>
      <c r="F476" s="123">
        <v>7.5299898528230436E-2</v>
      </c>
      <c r="G476" s="123">
        <v>8.4703687014341278E-2</v>
      </c>
      <c r="H476" s="123">
        <v>9.4180066608210503E-2</v>
      </c>
      <c r="I476" s="123">
        <v>0.10245211476354694</v>
      </c>
      <c r="J476" s="123">
        <v>9.3439606116499901E-2</v>
      </c>
      <c r="K476" s="123">
        <v>7.0956375887531217E-2</v>
      </c>
      <c r="L476" s="123">
        <v>8.6141463145794628E-2</v>
      </c>
      <c r="M476" s="123">
        <v>0.1020279718233353</v>
      </c>
      <c r="N476" s="123">
        <v>4.3308096270651408E-2</v>
      </c>
      <c r="O476" s="123">
        <v>0.32752646784281525</v>
      </c>
      <c r="P476" s="123">
        <v>0.33401877200799868</v>
      </c>
      <c r="Q476" s="123">
        <v>0.27692617212813442</v>
      </c>
      <c r="R476" s="123">
        <v>0.20289625508830053</v>
      </c>
      <c r="S476" s="123">
        <v>0.3197561584554468</v>
      </c>
      <c r="T476" s="123">
        <v>0.58402450445559451</v>
      </c>
      <c r="U476" s="123">
        <v>0.62831545688387391</v>
      </c>
      <c r="V476" s="123">
        <v>0.62331865538796027</v>
      </c>
      <c r="W476" s="123">
        <v>0</v>
      </c>
      <c r="X476" s="123">
        <v>0</v>
      </c>
      <c r="Y476" s="123">
        <v>0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2.0834970960074046</v>
      </c>
      <c r="D477" s="99">
        <v>2.1602994511375861</v>
      </c>
      <c r="E477" s="99">
        <v>2.070341813846845</v>
      </c>
      <c r="F477" s="99">
        <v>2.3261709660447587</v>
      </c>
      <c r="G477" s="99">
        <v>2.1228315786790066</v>
      </c>
      <c r="H477" s="99">
        <v>2.054837816906411</v>
      </c>
      <c r="I477" s="99">
        <v>2.0997611639657641</v>
      </c>
      <c r="J477" s="99">
        <v>2.0775143593694523</v>
      </c>
      <c r="K477" s="99">
        <v>1.8245925228222313</v>
      </c>
      <c r="L477" s="99">
        <v>2.2346843337822087</v>
      </c>
      <c r="M477" s="99">
        <v>2.0679699363595421</v>
      </c>
      <c r="N477" s="99">
        <v>0.64462435602854196</v>
      </c>
      <c r="O477" s="99">
        <v>2.3333894313079173</v>
      </c>
      <c r="P477" s="99">
        <v>2.2585563436658496</v>
      </c>
      <c r="Q477" s="99">
        <v>1.9670412163976547</v>
      </c>
      <c r="R477" s="99">
        <v>1.83074132471379</v>
      </c>
      <c r="S477" s="99">
        <v>1.7945735124908953</v>
      </c>
      <c r="T477" s="99">
        <v>2.1312351081972194</v>
      </c>
      <c r="U477" s="99">
        <v>2.1759556348925737</v>
      </c>
      <c r="V477" s="99">
        <v>2.4734237089598672</v>
      </c>
      <c r="W477" s="99">
        <v>0</v>
      </c>
      <c r="X477" s="99">
        <v>0</v>
      </c>
      <c r="Y477" s="99">
        <v>0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12512</v>
      </c>
      <c r="C5" s="120">
        <v>16765</v>
      </c>
      <c r="D5" s="120">
        <v>27867</v>
      </c>
      <c r="E5" s="120">
        <v>39981</v>
      </c>
      <c r="F5" s="120">
        <v>52117</v>
      </c>
      <c r="G5" s="120">
        <v>65040</v>
      </c>
      <c r="H5" s="120">
        <v>78925</v>
      </c>
      <c r="I5" s="120">
        <v>90068</v>
      </c>
      <c r="J5" s="120">
        <v>95659</v>
      </c>
      <c r="K5" s="120">
        <v>98416</v>
      </c>
      <c r="L5" s="120">
        <v>102974</v>
      </c>
      <c r="M5" s="120">
        <v>109380</v>
      </c>
      <c r="N5" s="120">
        <v>119012</v>
      </c>
      <c r="O5" s="120">
        <v>130476</v>
      </c>
      <c r="P5" s="120">
        <v>152983</v>
      </c>
      <c r="Q5" s="120">
        <v>190006</v>
      </c>
      <c r="R5" s="120">
        <v>225774</v>
      </c>
      <c r="S5" s="120">
        <v>260705</v>
      </c>
      <c r="T5" s="120">
        <v>296683</v>
      </c>
      <c r="U5" s="120">
        <v>318911</v>
      </c>
      <c r="V5" s="120">
        <v>342880</v>
      </c>
      <c r="W5" s="120">
        <v>377327</v>
      </c>
      <c r="X5" s="120">
        <v>409393</v>
      </c>
      <c r="Y5" s="120">
        <v>449685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12512</v>
      </c>
      <c r="C7" s="52">
        <v>16765</v>
      </c>
      <c r="D7" s="52">
        <v>27867</v>
      </c>
      <c r="E7" s="52">
        <v>39981</v>
      </c>
      <c r="F7" s="52">
        <v>52117</v>
      </c>
      <c r="G7" s="52">
        <v>65040</v>
      </c>
      <c r="H7" s="52">
        <v>78925</v>
      </c>
      <c r="I7" s="52">
        <v>90068</v>
      </c>
      <c r="J7" s="52">
        <v>95659</v>
      </c>
      <c r="K7" s="52">
        <v>98416</v>
      </c>
      <c r="L7" s="52">
        <v>102974</v>
      </c>
      <c r="M7" s="52">
        <v>109380</v>
      </c>
      <c r="N7" s="52">
        <v>119012</v>
      </c>
      <c r="O7" s="52">
        <v>130476</v>
      </c>
      <c r="P7" s="52">
        <v>152983</v>
      </c>
      <c r="Q7" s="52">
        <v>190006</v>
      </c>
      <c r="R7" s="52">
        <v>225774</v>
      </c>
      <c r="S7" s="52">
        <v>260705</v>
      </c>
      <c r="T7" s="52">
        <v>296683</v>
      </c>
      <c r="U7" s="52">
        <v>318911</v>
      </c>
      <c r="V7" s="52">
        <v>342880</v>
      </c>
      <c r="W7" s="52">
        <v>377327</v>
      </c>
      <c r="X7" s="52">
        <v>409393</v>
      </c>
      <c r="Y7" s="52">
        <v>449685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12512</v>
      </c>
      <c r="C9" s="52">
        <v>13609</v>
      </c>
      <c r="D9" s="52">
        <v>18700</v>
      </c>
      <c r="E9" s="52">
        <v>25531</v>
      </c>
      <c r="F9" s="52">
        <v>29093</v>
      </c>
      <c r="G9" s="52">
        <v>34062</v>
      </c>
      <c r="H9" s="52">
        <v>40899</v>
      </c>
      <c r="I9" s="52">
        <v>50435</v>
      </c>
      <c r="J9" s="52">
        <v>51525</v>
      </c>
      <c r="K9" s="52">
        <v>54190</v>
      </c>
      <c r="L9" s="52">
        <v>54005</v>
      </c>
      <c r="M9" s="52">
        <v>62157</v>
      </c>
      <c r="N9" s="52">
        <v>72638</v>
      </c>
      <c r="O9" s="52">
        <v>91140</v>
      </c>
      <c r="P9" s="52">
        <v>105676</v>
      </c>
      <c r="Q9" s="52">
        <v>134625</v>
      </c>
      <c r="R9" s="52">
        <v>171431</v>
      </c>
      <c r="S9" s="52">
        <v>210249</v>
      </c>
      <c r="T9" s="52">
        <v>245140</v>
      </c>
      <c r="U9" s="52">
        <v>273516</v>
      </c>
      <c r="V9" s="52">
        <v>297044</v>
      </c>
      <c r="W9" s="52">
        <v>323380</v>
      </c>
      <c r="X9" s="52">
        <v>359441</v>
      </c>
      <c r="Y9" s="52">
        <v>487423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88</v>
      </c>
      <c r="C11" s="52">
        <v>135</v>
      </c>
      <c r="D11" s="52">
        <v>264</v>
      </c>
      <c r="E11" s="52">
        <v>397</v>
      </c>
      <c r="F11" s="52">
        <v>479</v>
      </c>
      <c r="G11" s="52">
        <v>543</v>
      </c>
      <c r="H11" s="52">
        <v>578</v>
      </c>
      <c r="I11" s="52">
        <v>559</v>
      </c>
      <c r="J11" s="52">
        <v>523</v>
      </c>
      <c r="K11" s="52">
        <v>470</v>
      </c>
      <c r="L11" s="52">
        <v>425</v>
      </c>
      <c r="M11" s="52">
        <v>405</v>
      </c>
      <c r="N11" s="52">
        <v>418</v>
      </c>
      <c r="O11" s="52">
        <v>522</v>
      </c>
      <c r="P11" s="52">
        <v>702</v>
      </c>
      <c r="Q11" s="52">
        <v>849</v>
      </c>
      <c r="R11" s="52">
        <v>971</v>
      </c>
      <c r="S11" s="52">
        <v>1152</v>
      </c>
      <c r="T11" s="52">
        <v>1397</v>
      </c>
      <c r="U11" s="52">
        <v>1668</v>
      </c>
      <c r="V11" s="52">
        <v>1892</v>
      </c>
      <c r="W11" s="52">
        <v>2037</v>
      </c>
      <c r="X11" s="52">
        <v>2107</v>
      </c>
      <c r="Y11" s="52">
        <v>2194</v>
      </c>
      <c r="DA11" s="63" t="s">
        <v>1122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3</v>
      </c>
      <c r="E12" s="52">
        <v>5</v>
      </c>
      <c r="F12" s="52">
        <v>4</v>
      </c>
      <c r="G12" s="52">
        <v>5</v>
      </c>
      <c r="H12" s="52">
        <v>6</v>
      </c>
      <c r="I12" s="52">
        <v>7</v>
      </c>
      <c r="J12" s="52">
        <v>8</v>
      </c>
      <c r="K12" s="52">
        <v>6</v>
      </c>
      <c r="L12" s="52">
        <v>4</v>
      </c>
      <c r="M12" s="52">
        <v>4</v>
      </c>
      <c r="N12" s="52">
        <v>4</v>
      </c>
      <c r="O12" s="52">
        <v>8</v>
      </c>
      <c r="P12" s="52">
        <v>9</v>
      </c>
      <c r="Q12" s="52">
        <v>10</v>
      </c>
      <c r="R12" s="52">
        <v>12</v>
      </c>
      <c r="S12" s="52">
        <v>15</v>
      </c>
      <c r="T12" s="52">
        <v>22</v>
      </c>
      <c r="U12" s="52">
        <v>24</v>
      </c>
      <c r="V12" s="52">
        <v>31</v>
      </c>
      <c r="W12" s="52">
        <v>31</v>
      </c>
      <c r="X12" s="52">
        <v>35</v>
      </c>
      <c r="Y12" s="52">
        <v>46</v>
      </c>
      <c r="DA12" s="63" t="s">
        <v>1123</v>
      </c>
    </row>
    <row r="13" spans="1:105" ht="12" customHeight="1" x14ac:dyDescent="0.25">
      <c r="A13" s="97" t="s">
        <v>122</v>
      </c>
      <c r="B13" s="52">
        <v>4421</v>
      </c>
      <c r="C13" s="52">
        <v>5658</v>
      </c>
      <c r="D13" s="52">
        <v>10514</v>
      </c>
      <c r="E13" s="52">
        <v>14257</v>
      </c>
      <c r="F13" s="52">
        <v>20090</v>
      </c>
      <c r="G13" s="52">
        <v>24884</v>
      </c>
      <c r="H13" s="52">
        <v>29384</v>
      </c>
      <c r="I13" s="52">
        <v>27989</v>
      </c>
      <c r="J13" s="52">
        <v>26205</v>
      </c>
      <c r="K13" s="52">
        <v>26724</v>
      </c>
      <c r="L13" s="52">
        <v>26934</v>
      </c>
      <c r="M13" s="52">
        <v>29857</v>
      </c>
      <c r="N13" s="52">
        <v>33553</v>
      </c>
      <c r="O13" s="52">
        <v>38803</v>
      </c>
      <c r="P13" s="52">
        <v>45343</v>
      </c>
      <c r="Q13" s="52">
        <v>47143</v>
      </c>
      <c r="R13" s="52">
        <v>55460</v>
      </c>
      <c r="S13" s="52">
        <v>62964</v>
      </c>
      <c r="T13" s="52">
        <v>66447</v>
      </c>
      <c r="U13" s="52">
        <v>74359</v>
      </c>
      <c r="V13" s="52">
        <v>81528</v>
      </c>
      <c r="W13" s="52">
        <v>87468</v>
      </c>
      <c r="X13" s="52">
        <v>76973</v>
      </c>
      <c r="Y13" s="52">
        <v>66177</v>
      </c>
      <c r="DA13" s="63" t="s">
        <v>1124</v>
      </c>
    </row>
    <row r="14" spans="1:105" ht="12" customHeight="1" x14ac:dyDescent="0.25">
      <c r="A14" s="97" t="s">
        <v>121</v>
      </c>
      <c r="B14" s="52">
        <v>8002</v>
      </c>
      <c r="C14" s="52">
        <v>10971</v>
      </c>
      <c r="D14" s="52">
        <v>17086</v>
      </c>
      <c r="E14" s="52">
        <v>25322</v>
      </c>
      <c r="F14" s="52">
        <v>31544</v>
      </c>
      <c r="G14" s="52">
        <v>39608</v>
      </c>
      <c r="H14" s="52">
        <v>48957</v>
      </c>
      <c r="I14" s="52">
        <v>61513</v>
      </c>
      <c r="J14" s="52">
        <v>68923</v>
      </c>
      <c r="K14" s="52">
        <v>71216</v>
      </c>
      <c r="L14" s="52">
        <v>75611</v>
      </c>
      <c r="M14" s="52">
        <v>79114</v>
      </c>
      <c r="N14" s="52">
        <v>85037</v>
      </c>
      <c r="O14" s="52">
        <v>91143</v>
      </c>
      <c r="P14" s="52">
        <v>106929</v>
      </c>
      <c r="Q14" s="52">
        <v>142004</v>
      </c>
      <c r="R14" s="52">
        <v>169331</v>
      </c>
      <c r="S14" s="52">
        <v>196574</v>
      </c>
      <c r="T14" s="52">
        <v>228817</v>
      </c>
      <c r="U14" s="52">
        <v>242860</v>
      </c>
      <c r="V14" s="52">
        <v>259429</v>
      </c>
      <c r="W14" s="52">
        <v>287791</v>
      </c>
      <c r="X14" s="52">
        <v>330278</v>
      </c>
      <c r="Y14" s="52">
        <v>381268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537</v>
      </c>
      <c r="C16" s="52">
        <v>650</v>
      </c>
      <c r="D16" s="52">
        <v>868</v>
      </c>
      <c r="E16" s="52">
        <v>1205</v>
      </c>
      <c r="F16" s="52">
        <v>1578</v>
      </c>
      <c r="G16" s="52">
        <v>2103</v>
      </c>
      <c r="H16" s="52">
        <v>2787</v>
      </c>
      <c r="I16" s="52">
        <v>3425</v>
      </c>
      <c r="J16" s="52">
        <v>3796</v>
      </c>
      <c r="K16" s="52">
        <v>3989</v>
      </c>
      <c r="L16" s="52">
        <v>4260</v>
      </c>
      <c r="M16" s="52">
        <v>4764</v>
      </c>
      <c r="N16" s="52">
        <v>5839</v>
      </c>
      <c r="O16" s="52">
        <v>9057</v>
      </c>
      <c r="P16" s="52">
        <v>14050</v>
      </c>
      <c r="Q16" s="52">
        <v>20749</v>
      </c>
      <c r="R16" s="52">
        <v>25675</v>
      </c>
      <c r="S16" s="52">
        <v>34221</v>
      </c>
      <c r="T16" s="52">
        <v>49019</v>
      </c>
      <c r="U16" s="52">
        <v>61111</v>
      </c>
      <c r="V16" s="52">
        <v>71628</v>
      </c>
      <c r="W16" s="52">
        <v>80443</v>
      </c>
      <c r="X16" s="52">
        <v>85473</v>
      </c>
      <c r="Y16" s="52">
        <v>92422</v>
      </c>
      <c r="DA16" s="63" t="s">
        <v>1126</v>
      </c>
    </row>
    <row r="17" spans="1:105" ht="12" customHeight="1" x14ac:dyDescent="0.25">
      <c r="A17" s="109" t="s">
        <v>120</v>
      </c>
      <c r="B17" s="36">
        <v>11975</v>
      </c>
      <c r="C17" s="36">
        <v>16115</v>
      </c>
      <c r="D17" s="36">
        <v>26999</v>
      </c>
      <c r="E17" s="36">
        <v>38776</v>
      </c>
      <c r="F17" s="36">
        <v>50539</v>
      </c>
      <c r="G17" s="36">
        <v>62937</v>
      </c>
      <c r="H17" s="36">
        <v>76138</v>
      </c>
      <c r="I17" s="36">
        <v>86643</v>
      </c>
      <c r="J17" s="36">
        <v>91863</v>
      </c>
      <c r="K17" s="36">
        <v>94427</v>
      </c>
      <c r="L17" s="36">
        <v>98714</v>
      </c>
      <c r="M17" s="36">
        <v>104616</v>
      </c>
      <c r="N17" s="36">
        <v>113173</v>
      </c>
      <c r="O17" s="36">
        <v>121419</v>
      </c>
      <c r="P17" s="36">
        <v>138933</v>
      </c>
      <c r="Q17" s="36">
        <v>169257</v>
      </c>
      <c r="R17" s="36">
        <v>200099</v>
      </c>
      <c r="S17" s="36">
        <v>226484</v>
      </c>
      <c r="T17" s="36">
        <v>247664</v>
      </c>
      <c r="U17" s="36">
        <v>257800</v>
      </c>
      <c r="V17" s="36">
        <v>271252</v>
      </c>
      <c r="W17" s="36">
        <v>296884</v>
      </c>
      <c r="X17" s="36">
        <v>323920</v>
      </c>
      <c r="Y17" s="36">
        <v>357263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977</v>
      </c>
      <c r="D21" s="52">
        <v>979</v>
      </c>
      <c r="E21" s="52">
        <v>990</v>
      </c>
      <c r="F21" s="52">
        <v>1024</v>
      </c>
      <c r="G21" s="52">
        <v>1107</v>
      </c>
      <c r="H21" s="52">
        <v>1252</v>
      </c>
      <c r="I21" s="52">
        <v>1479</v>
      </c>
      <c r="J21" s="52">
        <v>1816</v>
      </c>
      <c r="K21" s="52">
        <v>2274</v>
      </c>
      <c r="L21" s="52">
        <v>2869</v>
      </c>
      <c r="M21" s="52">
        <v>3611</v>
      </c>
      <c r="N21" s="52">
        <v>4501</v>
      </c>
      <c r="O21" s="52">
        <v>5368</v>
      </c>
      <c r="P21" s="52">
        <v>5836</v>
      </c>
      <c r="Q21" s="52">
        <v>7316</v>
      </c>
      <c r="R21" s="52">
        <v>9039</v>
      </c>
      <c r="S21" s="52">
        <v>11090</v>
      </c>
      <c r="T21" s="52">
        <v>12480</v>
      </c>
      <c r="U21" s="52">
        <v>12842</v>
      </c>
      <c r="V21" s="52">
        <v>13191</v>
      </c>
      <c r="W21" s="52">
        <v>13769</v>
      </c>
      <c r="X21" s="52">
        <v>14426</v>
      </c>
      <c r="Y21" s="52">
        <v>15166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1955</v>
      </c>
      <c r="D23" s="52">
        <v>1961</v>
      </c>
      <c r="E23" s="52">
        <v>2009</v>
      </c>
      <c r="F23" s="52">
        <v>5454</v>
      </c>
      <c r="G23" s="52">
        <v>5001</v>
      </c>
      <c r="H23" s="52">
        <v>6249</v>
      </c>
      <c r="I23" s="52">
        <v>4459</v>
      </c>
      <c r="J23" s="52">
        <v>4897</v>
      </c>
      <c r="K23" s="52">
        <v>6364</v>
      </c>
      <c r="L23" s="52">
        <v>6161</v>
      </c>
      <c r="M23" s="52">
        <v>8211</v>
      </c>
      <c r="N23" s="52">
        <v>9848</v>
      </c>
      <c r="O23" s="52">
        <v>11219</v>
      </c>
      <c r="P23" s="52">
        <v>12137</v>
      </c>
      <c r="Q23" s="52">
        <v>13703</v>
      </c>
      <c r="R23" s="52">
        <v>20903</v>
      </c>
      <c r="S23" s="52">
        <v>28001</v>
      </c>
      <c r="T23" s="52">
        <v>27392</v>
      </c>
      <c r="U23" s="52">
        <v>30238</v>
      </c>
      <c r="V23" s="52">
        <v>33326</v>
      </c>
      <c r="W23" s="52">
        <v>34892</v>
      </c>
      <c r="X23" s="52">
        <v>44038</v>
      </c>
      <c r="Y23" s="52">
        <v>55629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14</v>
      </c>
      <c r="D25" s="52">
        <v>13</v>
      </c>
      <c r="E25" s="52">
        <v>15</v>
      </c>
      <c r="F25" s="52">
        <v>19</v>
      </c>
      <c r="G25" s="52">
        <v>25</v>
      </c>
      <c r="H25" s="52">
        <v>38</v>
      </c>
      <c r="I25" s="52">
        <v>49</v>
      </c>
      <c r="J25" s="52">
        <v>69</v>
      </c>
      <c r="K25" s="52">
        <v>102</v>
      </c>
      <c r="L25" s="52">
        <v>117</v>
      </c>
      <c r="M25" s="52">
        <v>102</v>
      </c>
      <c r="N25" s="52">
        <v>78</v>
      </c>
      <c r="O25" s="52">
        <v>62</v>
      </c>
      <c r="P25" s="52">
        <v>52</v>
      </c>
      <c r="Q25" s="52">
        <v>53</v>
      </c>
      <c r="R25" s="52">
        <v>53</v>
      </c>
      <c r="S25" s="52">
        <v>87</v>
      </c>
      <c r="T25" s="52">
        <v>105</v>
      </c>
      <c r="U25" s="52">
        <v>135</v>
      </c>
      <c r="V25" s="52">
        <v>163</v>
      </c>
      <c r="W25" s="52">
        <v>212</v>
      </c>
      <c r="X25" s="52">
        <v>242</v>
      </c>
      <c r="Y25" s="52">
        <v>240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2</v>
      </c>
      <c r="L26" s="52">
        <v>2</v>
      </c>
      <c r="M26" s="52">
        <v>0</v>
      </c>
      <c r="N26" s="52">
        <v>1</v>
      </c>
      <c r="O26" s="52">
        <v>1</v>
      </c>
      <c r="P26" s="52">
        <v>1</v>
      </c>
      <c r="Q26" s="52">
        <v>1</v>
      </c>
      <c r="R26" s="52">
        <v>0</v>
      </c>
      <c r="S26" s="52">
        <v>0</v>
      </c>
      <c r="T26" s="52">
        <v>0</v>
      </c>
      <c r="U26" s="52">
        <v>2</v>
      </c>
      <c r="V26" s="52">
        <v>4</v>
      </c>
      <c r="W26" s="52">
        <v>2</v>
      </c>
      <c r="X26" s="52">
        <v>1</v>
      </c>
      <c r="Y26" s="52">
        <v>6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691</v>
      </c>
      <c r="D27" s="52">
        <v>695</v>
      </c>
      <c r="E27" s="52">
        <v>727</v>
      </c>
      <c r="F27" s="52">
        <v>847</v>
      </c>
      <c r="G27" s="52">
        <v>1109</v>
      </c>
      <c r="H27" s="52">
        <v>1591</v>
      </c>
      <c r="I27" s="52">
        <v>1940</v>
      </c>
      <c r="J27" s="52">
        <v>2892</v>
      </c>
      <c r="K27" s="52">
        <v>4257</v>
      </c>
      <c r="L27" s="52">
        <v>5335</v>
      </c>
      <c r="M27" s="52">
        <v>5133</v>
      </c>
      <c r="N27" s="52">
        <v>5271</v>
      </c>
      <c r="O27" s="52">
        <v>4425</v>
      </c>
      <c r="P27" s="52">
        <v>3654</v>
      </c>
      <c r="Q27" s="52">
        <v>3037</v>
      </c>
      <c r="R27" s="52">
        <v>4612</v>
      </c>
      <c r="S27" s="52">
        <v>6631</v>
      </c>
      <c r="T27" s="52">
        <v>7793</v>
      </c>
      <c r="U27" s="52">
        <v>9029</v>
      </c>
      <c r="V27" s="52">
        <v>9569</v>
      </c>
      <c r="W27" s="52">
        <v>10035</v>
      </c>
      <c r="X27" s="52">
        <v>10495</v>
      </c>
      <c r="Y27" s="52">
        <v>10796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1250</v>
      </c>
      <c r="D28" s="52">
        <v>1258</v>
      </c>
      <c r="E28" s="52">
        <v>1324</v>
      </c>
      <c r="F28" s="52">
        <v>1526</v>
      </c>
      <c r="G28" s="52">
        <v>1972</v>
      </c>
      <c r="H28" s="52">
        <v>2767</v>
      </c>
      <c r="I28" s="52">
        <v>3266</v>
      </c>
      <c r="J28" s="52">
        <v>4821</v>
      </c>
      <c r="K28" s="52">
        <v>7258</v>
      </c>
      <c r="L28" s="52">
        <v>9102</v>
      </c>
      <c r="M28" s="52">
        <v>10289</v>
      </c>
      <c r="N28" s="52">
        <v>10815</v>
      </c>
      <c r="O28" s="52">
        <v>12137</v>
      </c>
      <c r="P28" s="52">
        <v>12667</v>
      </c>
      <c r="Q28" s="52">
        <v>13440</v>
      </c>
      <c r="R28" s="52">
        <v>12863</v>
      </c>
      <c r="S28" s="52">
        <v>14301</v>
      </c>
      <c r="T28" s="52">
        <v>18075</v>
      </c>
      <c r="U28" s="52">
        <v>21617</v>
      </c>
      <c r="V28" s="52">
        <v>26712</v>
      </c>
      <c r="W28" s="52">
        <v>32490</v>
      </c>
      <c r="X28" s="52">
        <v>39574</v>
      </c>
      <c r="Y28" s="52">
        <v>44834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84</v>
      </c>
      <c r="D30" s="52">
        <v>84</v>
      </c>
      <c r="E30" s="52">
        <v>87</v>
      </c>
      <c r="F30" s="52">
        <v>97</v>
      </c>
      <c r="G30" s="52">
        <v>114</v>
      </c>
      <c r="H30" s="52">
        <v>155</v>
      </c>
      <c r="I30" s="52">
        <v>161</v>
      </c>
      <c r="J30" s="52">
        <v>232</v>
      </c>
      <c r="K30" s="52">
        <v>360</v>
      </c>
      <c r="L30" s="52">
        <v>466</v>
      </c>
      <c r="M30" s="52">
        <v>575</v>
      </c>
      <c r="N30" s="52">
        <v>648</v>
      </c>
      <c r="O30" s="52">
        <v>728</v>
      </c>
      <c r="P30" s="52">
        <v>763</v>
      </c>
      <c r="Q30" s="52">
        <v>829</v>
      </c>
      <c r="R30" s="52">
        <v>971</v>
      </c>
      <c r="S30" s="52">
        <v>1421</v>
      </c>
      <c r="T30" s="52">
        <v>2173</v>
      </c>
      <c r="U30" s="52">
        <v>3228</v>
      </c>
      <c r="V30" s="52">
        <v>4701</v>
      </c>
      <c r="W30" s="52">
        <v>6620</v>
      </c>
      <c r="X30" s="52">
        <v>8286</v>
      </c>
      <c r="Y30" s="52">
        <v>9776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1871</v>
      </c>
      <c r="D31" s="36">
        <v>1883</v>
      </c>
      <c r="E31" s="36">
        <v>1978</v>
      </c>
      <c r="F31" s="36">
        <v>2295</v>
      </c>
      <c r="G31" s="36">
        <v>2993</v>
      </c>
      <c r="H31" s="36">
        <v>4243</v>
      </c>
      <c r="I31" s="36">
        <v>5098</v>
      </c>
      <c r="J31" s="36">
        <v>7557</v>
      </c>
      <c r="K31" s="36">
        <v>11250</v>
      </c>
      <c r="L31" s="36">
        <v>14092</v>
      </c>
      <c r="M31" s="36">
        <v>14953</v>
      </c>
      <c r="N31" s="36">
        <v>15514</v>
      </c>
      <c r="O31" s="36">
        <v>15904</v>
      </c>
      <c r="P31" s="36">
        <v>15600</v>
      </c>
      <c r="Q31" s="36">
        <v>15708</v>
      </c>
      <c r="R31" s="36">
        <v>16562</v>
      </c>
      <c r="S31" s="36">
        <v>19593</v>
      </c>
      <c r="T31" s="36">
        <v>23802</v>
      </c>
      <c r="U31" s="36">
        <v>27564</v>
      </c>
      <c r="V31" s="36">
        <v>31737</v>
      </c>
      <c r="W31" s="36">
        <v>36122</v>
      </c>
      <c r="X31" s="36">
        <v>42014</v>
      </c>
      <c r="Y31" s="36">
        <v>46138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5230</v>
      </c>
      <c r="D35" s="52">
        <v>12081</v>
      </c>
      <c r="E35" s="52">
        <v>13104</v>
      </c>
      <c r="F35" s="52">
        <v>13160</v>
      </c>
      <c r="G35" s="52">
        <v>14030</v>
      </c>
      <c r="H35" s="52">
        <v>15137</v>
      </c>
      <c r="I35" s="52">
        <v>12622</v>
      </c>
      <c r="J35" s="52">
        <v>7407</v>
      </c>
      <c r="K35" s="52">
        <v>5031</v>
      </c>
      <c r="L35" s="52">
        <v>7427</v>
      </c>
      <c r="M35" s="52">
        <v>10017</v>
      </c>
      <c r="N35" s="52">
        <v>14133</v>
      </c>
      <c r="O35" s="52">
        <v>16832</v>
      </c>
      <c r="P35" s="52">
        <v>28343</v>
      </c>
      <c r="Q35" s="52">
        <v>44339</v>
      </c>
      <c r="R35" s="52">
        <v>44807</v>
      </c>
      <c r="S35" s="52">
        <v>46021</v>
      </c>
      <c r="T35" s="52">
        <v>48458</v>
      </c>
      <c r="U35" s="52">
        <v>35070</v>
      </c>
      <c r="V35" s="52">
        <v>37160</v>
      </c>
      <c r="W35" s="52">
        <v>48216</v>
      </c>
      <c r="X35" s="52">
        <v>46492</v>
      </c>
      <c r="Y35" s="52">
        <v>55458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3052</v>
      </c>
      <c r="D37" s="52">
        <v>7052</v>
      </c>
      <c r="E37" s="52">
        <v>8840</v>
      </c>
      <c r="F37" s="52">
        <v>9016</v>
      </c>
      <c r="G37" s="52">
        <v>9970</v>
      </c>
      <c r="H37" s="52">
        <v>13086</v>
      </c>
      <c r="I37" s="52">
        <v>13995</v>
      </c>
      <c r="J37" s="52">
        <v>5987</v>
      </c>
      <c r="K37" s="52">
        <v>9029</v>
      </c>
      <c r="L37" s="52">
        <v>5976</v>
      </c>
      <c r="M37" s="52">
        <v>16363</v>
      </c>
      <c r="N37" s="52">
        <v>20329</v>
      </c>
      <c r="O37" s="52">
        <v>29721</v>
      </c>
      <c r="P37" s="52">
        <v>26673</v>
      </c>
      <c r="Q37" s="52">
        <v>42652</v>
      </c>
      <c r="R37" s="52">
        <v>57709</v>
      </c>
      <c r="S37" s="52">
        <v>66819</v>
      </c>
      <c r="T37" s="52">
        <v>62283</v>
      </c>
      <c r="U37" s="52">
        <v>58614</v>
      </c>
      <c r="V37" s="52">
        <v>56854</v>
      </c>
      <c r="W37" s="52">
        <v>61228</v>
      </c>
      <c r="X37" s="52">
        <v>80099</v>
      </c>
      <c r="Y37" s="52">
        <v>183611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61</v>
      </c>
      <c r="D39" s="52">
        <v>142</v>
      </c>
      <c r="E39" s="52">
        <v>148</v>
      </c>
      <c r="F39" s="52">
        <v>101</v>
      </c>
      <c r="G39" s="52">
        <v>89</v>
      </c>
      <c r="H39" s="52">
        <v>73</v>
      </c>
      <c r="I39" s="52">
        <v>30</v>
      </c>
      <c r="J39" s="52">
        <v>33</v>
      </c>
      <c r="K39" s="52">
        <v>49</v>
      </c>
      <c r="L39" s="52">
        <v>72</v>
      </c>
      <c r="M39" s="52">
        <v>82</v>
      </c>
      <c r="N39" s="52">
        <v>91</v>
      </c>
      <c r="O39" s="52">
        <v>166</v>
      </c>
      <c r="P39" s="52">
        <v>232</v>
      </c>
      <c r="Q39" s="52">
        <v>200</v>
      </c>
      <c r="R39" s="52">
        <v>175</v>
      </c>
      <c r="S39" s="52">
        <v>268</v>
      </c>
      <c r="T39" s="52">
        <v>350</v>
      </c>
      <c r="U39" s="52">
        <v>406</v>
      </c>
      <c r="V39" s="52">
        <v>387</v>
      </c>
      <c r="W39" s="52">
        <v>357</v>
      </c>
      <c r="X39" s="52">
        <v>312</v>
      </c>
      <c r="Y39" s="52">
        <v>327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2</v>
      </c>
      <c r="E40" s="52">
        <v>2</v>
      </c>
      <c r="F40" s="52">
        <v>0</v>
      </c>
      <c r="G40" s="52">
        <v>1</v>
      </c>
      <c r="H40" s="52">
        <v>1</v>
      </c>
      <c r="I40" s="52">
        <v>1</v>
      </c>
      <c r="J40" s="52">
        <v>1</v>
      </c>
      <c r="K40" s="52">
        <v>0</v>
      </c>
      <c r="L40" s="52">
        <v>0</v>
      </c>
      <c r="M40" s="52">
        <v>0</v>
      </c>
      <c r="N40" s="52">
        <v>1</v>
      </c>
      <c r="O40" s="52">
        <v>5</v>
      </c>
      <c r="P40" s="52">
        <v>2</v>
      </c>
      <c r="Q40" s="52">
        <v>2</v>
      </c>
      <c r="R40" s="52">
        <v>2</v>
      </c>
      <c r="S40" s="52">
        <v>3</v>
      </c>
      <c r="T40" s="52">
        <v>7</v>
      </c>
      <c r="U40" s="52">
        <v>4</v>
      </c>
      <c r="V40" s="52">
        <v>11</v>
      </c>
      <c r="W40" s="52">
        <v>2</v>
      </c>
      <c r="X40" s="52">
        <v>5</v>
      </c>
      <c r="Y40" s="52">
        <v>17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1928</v>
      </c>
      <c r="D41" s="52">
        <v>5551</v>
      </c>
      <c r="E41" s="52">
        <v>4470</v>
      </c>
      <c r="F41" s="52">
        <v>6680</v>
      </c>
      <c r="G41" s="52">
        <v>5903</v>
      </c>
      <c r="H41" s="52">
        <v>6091</v>
      </c>
      <c r="I41" s="52">
        <v>545</v>
      </c>
      <c r="J41" s="52">
        <v>1108</v>
      </c>
      <c r="K41" s="52">
        <v>4776</v>
      </c>
      <c r="L41" s="52">
        <v>5545</v>
      </c>
      <c r="M41" s="52">
        <v>8056</v>
      </c>
      <c r="N41" s="52">
        <v>8967</v>
      </c>
      <c r="O41" s="52">
        <v>9675</v>
      </c>
      <c r="P41" s="52">
        <v>10194</v>
      </c>
      <c r="Q41" s="52">
        <v>4837</v>
      </c>
      <c r="R41" s="52">
        <v>12929</v>
      </c>
      <c r="S41" s="52">
        <v>14135</v>
      </c>
      <c r="T41" s="52">
        <v>11276</v>
      </c>
      <c r="U41" s="52">
        <v>16941</v>
      </c>
      <c r="V41" s="52">
        <v>16738</v>
      </c>
      <c r="W41" s="52">
        <v>15975</v>
      </c>
      <c r="X41" s="52">
        <v>0</v>
      </c>
      <c r="Y41" s="52">
        <v>0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4219</v>
      </c>
      <c r="D42" s="52">
        <v>7373</v>
      </c>
      <c r="E42" s="52">
        <v>9560</v>
      </c>
      <c r="F42" s="52">
        <v>7748</v>
      </c>
      <c r="G42" s="52">
        <v>10036</v>
      </c>
      <c r="H42" s="52">
        <v>12116</v>
      </c>
      <c r="I42" s="52">
        <v>15822</v>
      </c>
      <c r="J42" s="52">
        <v>12231</v>
      </c>
      <c r="K42" s="52">
        <v>9551</v>
      </c>
      <c r="L42" s="52">
        <v>13497</v>
      </c>
      <c r="M42" s="52">
        <v>13792</v>
      </c>
      <c r="N42" s="52">
        <v>16738</v>
      </c>
      <c r="O42" s="52">
        <v>18243</v>
      </c>
      <c r="P42" s="52">
        <v>28453</v>
      </c>
      <c r="Q42" s="52">
        <v>48515</v>
      </c>
      <c r="R42" s="52">
        <v>40190</v>
      </c>
      <c r="S42" s="52">
        <v>41544</v>
      </c>
      <c r="T42" s="52">
        <v>50318</v>
      </c>
      <c r="U42" s="52">
        <v>35660</v>
      </c>
      <c r="V42" s="52">
        <v>43281</v>
      </c>
      <c r="W42" s="52">
        <v>60852</v>
      </c>
      <c r="X42" s="52">
        <v>82061</v>
      </c>
      <c r="Y42" s="52">
        <v>95824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197</v>
      </c>
      <c r="D44" s="52">
        <v>302</v>
      </c>
      <c r="E44" s="52">
        <v>424</v>
      </c>
      <c r="F44" s="52">
        <v>470</v>
      </c>
      <c r="G44" s="52">
        <v>639</v>
      </c>
      <c r="H44" s="52">
        <v>839</v>
      </c>
      <c r="I44" s="52">
        <v>799</v>
      </c>
      <c r="J44" s="52">
        <v>603</v>
      </c>
      <c r="K44" s="52">
        <v>553</v>
      </c>
      <c r="L44" s="52">
        <v>737</v>
      </c>
      <c r="M44" s="52">
        <v>1079</v>
      </c>
      <c r="N44" s="52">
        <v>1723</v>
      </c>
      <c r="O44" s="52">
        <v>3946</v>
      </c>
      <c r="P44" s="52">
        <v>5756</v>
      </c>
      <c r="Q44" s="52">
        <v>7528</v>
      </c>
      <c r="R44" s="52">
        <v>5897</v>
      </c>
      <c r="S44" s="52">
        <v>9967</v>
      </c>
      <c r="T44" s="52">
        <v>16971</v>
      </c>
      <c r="U44" s="52">
        <v>15320</v>
      </c>
      <c r="V44" s="52">
        <v>15218</v>
      </c>
      <c r="W44" s="52">
        <v>15435</v>
      </c>
      <c r="X44" s="52">
        <v>13316</v>
      </c>
      <c r="Y44" s="52">
        <v>16725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6011</v>
      </c>
      <c r="D45" s="36">
        <v>12767</v>
      </c>
      <c r="E45" s="36">
        <v>13755</v>
      </c>
      <c r="F45" s="36">
        <v>14058</v>
      </c>
      <c r="G45" s="36">
        <v>15391</v>
      </c>
      <c r="H45" s="36">
        <v>17444</v>
      </c>
      <c r="I45" s="36">
        <v>15603</v>
      </c>
      <c r="J45" s="36">
        <v>12777</v>
      </c>
      <c r="K45" s="36">
        <v>13814</v>
      </c>
      <c r="L45" s="36">
        <v>18379</v>
      </c>
      <c r="M45" s="36">
        <v>20855</v>
      </c>
      <c r="N45" s="36">
        <v>24071</v>
      </c>
      <c r="O45" s="36">
        <v>24150</v>
      </c>
      <c r="P45" s="36">
        <v>33114</v>
      </c>
      <c r="Q45" s="36">
        <v>46032</v>
      </c>
      <c r="R45" s="36">
        <v>47404</v>
      </c>
      <c r="S45" s="36">
        <v>45978</v>
      </c>
      <c r="T45" s="36">
        <v>44982</v>
      </c>
      <c r="U45" s="36">
        <v>37700</v>
      </c>
      <c r="V45" s="36">
        <v>45189</v>
      </c>
      <c r="W45" s="36">
        <v>61754</v>
      </c>
      <c r="X45" s="36">
        <v>69050</v>
      </c>
      <c r="Y45" s="36">
        <v>79481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1858</v>
      </c>
      <c r="D49" s="52">
        <v>4165</v>
      </c>
      <c r="E49" s="52">
        <v>4439</v>
      </c>
      <c r="F49" s="52">
        <v>5944</v>
      </c>
      <c r="G49" s="52">
        <v>4100</v>
      </c>
      <c r="H49" s="52">
        <v>4380</v>
      </c>
      <c r="I49" s="52">
        <v>3811</v>
      </c>
      <c r="J49" s="52">
        <v>2428</v>
      </c>
      <c r="K49" s="52">
        <v>1642</v>
      </c>
      <c r="L49" s="52">
        <v>2004</v>
      </c>
      <c r="M49" s="52">
        <v>2614</v>
      </c>
      <c r="N49" s="52">
        <v>3303</v>
      </c>
      <c r="O49" s="52">
        <v>5761</v>
      </c>
      <c r="P49" s="52">
        <v>16900</v>
      </c>
      <c r="Q49" s="52">
        <v>21202</v>
      </c>
      <c r="R49" s="52">
        <v>15996</v>
      </c>
      <c r="S49" s="52">
        <v>15018</v>
      </c>
      <c r="T49" s="52">
        <v>15388</v>
      </c>
      <c r="U49" s="52">
        <v>10481</v>
      </c>
      <c r="V49" s="52">
        <v>11931</v>
      </c>
      <c r="W49" s="52">
        <v>14881</v>
      </c>
      <c r="X49" s="52">
        <v>13054</v>
      </c>
      <c r="Y49" s="52">
        <v>15442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1485</v>
      </c>
      <c r="D51" s="52">
        <v>3176</v>
      </c>
      <c r="E51" s="52">
        <v>3591</v>
      </c>
      <c r="F51" s="52">
        <v>4803</v>
      </c>
      <c r="G51" s="52">
        <v>3344</v>
      </c>
      <c r="H51" s="52">
        <v>3653</v>
      </c>
      <c r="I51" s="52">
        <v>3192</v>
      </c>
      <c r="J51" s="52">
        <v>507</v>
      </c>
      <c r="K51" s="52">
        <v>1367</v>
      </c>
      <c r="L51" s="52">
        <v>1651</v>
      </c>
      <c r="M51" s="52">
        <v>2230</v>
      </c>
      <c r="N51" s="52">
        <v>2849</v>
      </c>
      <c r="O51" s="52">
        <v>5083</v>
      </c>
      <c r="P51" s="52">
        <v>14309</v>
      </c>
      <c r="Q51" s="52">
        <v>18053</v>
      </c>
      <c r="R51" s="52">
        <v>14042</v>
      </c>
      <c r="S51" s="52">
        <v>13524</v>
      </c>
      <c r="T51" s="52">
        <v>13820</v>
      </c>
      <c r="U51" s="52">
        <v>9459</v>
      </c>
      <c r="V51" s="52">
        <v>10826</v>
      </c>
      <c r="W51" s="52">
        <v>13447</v>
      </c>
      <c r="X51" s="52">
        <v>12027</v>
      </c>
      <c r="Y51" s="52">
        <v>15442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18</v>
      </c>
      <c r="D53" s="52">
        <v>45</v>
      </c>
      <c r="E53" s="52">
        <v>46</v>
      </c>
      <c r="F53" s="52">
        <v>42</v>
      </c>
      <c r="G53" s="52">
        <v>23</v>
      </c>
      <c r="H53" s="52">
        <v>18</v>
      </c>
      <c r="I53" s="52">
        <v>7</v>
      </c>
      <c r="J53" s="52">
        <v>7</v>
      </c>
      <c r="K53" s="52">
        <v>6</v>
      </c>
      <c r="L53" s="52">
        <v>8</v>
      </c>
      <c r="M53" s="52">
        <v>10</v>
      </c>
      <c r="N53" s="52">
        <v>12</v>
      </c>
      <c r="O53" s="52">
        <v>34</v>
      </c>
      <c r="P53" s="52">
        <v>100</v>
      </c>
      <c r="Q53" s="52">
        <v>79</v>
      </c>
      <c r="R53" s="52">
        <v>53</v>
      </c>
      <c r="S53" s="52">
        <v>73</v>
      </c>
      <c r="T53" s="52">
        <v>87</v>
      </c>
      <c r="U53" s="52">
        <v>81</v>
      </c>
      <c r="V53" s="52">
        <v>77</v>
      </c>
      <c r="W53" s="52">
        <v>69</v>
      </c>
      <c r="X53" s="52">
        <v>50</v>
      </c>
      <c r="Y53" s="52">
        <v>53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1</v>
      </c>
      <c r="E54" s="52">
        <v>1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1</v>
      </c>
      <c r="P54" s="52">
        <v>2</v>
      </c>
      <c r="Q54" s="52">
        <v>2</v>
      </c>
      <c r="R54" s="52">
        <v>1</v>
      </c>
      <c r="S54" s="52">
        <v>1</v>
      </c>
      <c r="T54" s="52">
        <v>3</v>
      </c>
      <c r="U54" s="52">
        <v>2</v>
      </c>
      <c r="V54" s="52">
        <v>3</v>
      </c>
      <c r="W54" s="52">
        <v>1</v>
      </c>
      <c r="X54" s="52">
        <v>2</v>
      </c>
      <c r="Y54" s="52">
        <v>4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577</v>
      </c>
      <c r="D55" s="52">
        <v>1769</v>
      </c>
      <c r="E55" s="52">
        <v>1399</v>
      </c>
      <c r="F55" s="52">
        <v>2732</v>
      </c>
      <c r="G55" s="52">
        <v>1510</v>
      </c>
      <c r="H55" s="52">
        <v>1460</v>
      </c>
      <c r="I55" s="52">
        <v>127</v>
      </c>
      <c r="J55" s="52">
        <v>201</v>
      </c>
      <c r="K55" s="52">
        <v>545</v>
      </c>
      <c r="L55" s="52">
        <v>581</v>
      </c>
      <c r="M55" s="52">
        <v>960</v>
      </c>
      <c r="N55" s="52">
        <v>1148</v>
      </c>
      <c r="O55" s="52">
        <v>1985</v>
      </c>
      <c r="P55" s="52">
        <v>4431</v>
      </c>
      <c r="Q55" s="52">
        <v>1916</v>
      </c>
      <c r="R55" s="52">
        <v>3883</v>
      </c>
      <c r="S55" s="52">
        <v>3792</v>
      </c>
      <c r="T55" s="52">
        <v>2801</v>
      </c>
      <c r="U55" s="52">
        <v>3350</v>
      </c>
      <c r="V55" s="52">
        <v>3304</v>
      </c>
      <c r="W55" s="52">
        <v>3080</v>
      </c>
      <c r="X55" s="52">
        <v>0</v>
      </c>
      <c r="Y55" s="52">
        <v>0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1263</v>
      </c>
      <c r="D56" s="52">
        <v>2350</v>
      </c>
      <c r="E56" s="52">
        <v>2993</v>
      </c>
      <c r="F56" s="52">
        <v>3170</v>
      </c>
      <c r="G56" s="52">
        <v>2567</v>
      </c>
      <c r="H56" s="52">
        <v>2902</v>
      </c>
      <c r="I56" s="52">
        <v>3677</v>
      </c>
      <c r="J56" s="52">
        <v>2220</v>
      </c>
      <c r="K56" s="52">
        <v>1091</v>
      </c>
      <c r="L56" s="52">
        <v>1415</v>
      </c>
      <c r="M56" s="52">
        <v>1644</v>
      </c>
      <c r="N56" s="52">
        <v>2143</v>
      </c>
      <c r="O56" s="52">
        <v>3741</v>
      </c>
      <c r="P56" s="52">
        <v>12367</v>
      </c>
      <c r="Q56" s="52">
        <v>19205</v>
      </c>
      <c r="R56" s="52">
        <v>12059</v>
      </c>
      <c r="S56" s="52">
        <v>11152</v>
      </c>
      <c r="T56" s="52">
        <v>12497</v>
      </c>
      <c r="U56" s="52">
        <v>7048</v>
      </c>
      <c r="V56" s="52">
        <v>8547</v>
      </c>
      <c r="W56" s="52">
        <v>11731</v>
      </c>
      <c r="X56" s="52">
        <v>13002</v>
      </c>
      <c r="Y56" s="52">
        <v>15385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59</v>
      </c>
      <c r="D58" s="52">
        <v>96</v>
      </c>
      <c r="E58" s="52">
        <v>133</v>
      </c>
      <c r="F58" s="52">
        <v>192</v>
      </c>
      <c r="G58" s="52">
        <v>164</v>
      </c>
      <c r="H58" s="52">
        <v>201</v>
      </c>
      <c r="I58" s="52">
        <v>186</v>
      </c>
      <c r="J58" s="52">
        <v>110</v>
      </c>
      <c r="K58" s="52">
        <v>64</v>
      </c>
      <c r="L58" s="52">
        <v>77</v>
      </c>
      <c r="M58" s="52">
        <v>129</v>
      </c>
      <c r="N58" s="52">
        <v>221</v>
      </c>
      <c r="O58" s="52">
        <v>809</v>
      </c>
      <c r="P58" s="52">
        <v>2503</v>
      </c>
      <c r="Q58" s="52">
        <v>2982</v>
      </c>
      <c r="R58" s="52">
        <v>1771</v>
      </c>
      <c r="S58" s="52">
        <v>2676</v>
      </c>
      <c r="T58" s="52">
        <v>4216</v>
      </c>
      <c r="U58" s="52">
        <v>3029</v>
      </c>
      <c r="V58" s="52">
        <v>3005</v>
      </c>
      <c r="W58" s="52">
        <v>2976</v>
      </c>
      <c r="X58" s="52">
        <v>2112</v>
      </c>
      <c r="Y58" s="52">
        <v>2684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1799</v>
      </c>
      <c r="D59" s="36">
        <v>4069</v>
      </c>
      <c r="E59" s="36">
        <v>4306</v>
      </c>
      <c r="F59" s="36">
        <v>5752</v>
      </c>
      <c r="G59" s="36">
        <v>3936</v>
      </c>
      <c r="H59" s="36">
        <v>4179</v>
      </c>
      <c r="I59" s="36">
        <v>3625</v>
      </c>
      <c r="J59" s="36">
        <v>2318</v>
      </c>
      <c r="K59" s="36">
        <v>1578</v>
      </c>
      <c r="L59" s="36">
        <v>1927</v>
      </c>
      <c r="M59" s="36">
        <v>2485</v>
      </c>
      <c r="N59" s="36">
        <v>3082</v>
      </c>
      <c r="O59" s="36">
        <v>4952</v>
      </c>
      <c r="P59" s="36">
        <v>14397</v>
      </c>
      <c r="Q59" s="36">
        <v>18220</v>
      </c>
      <c r="R59" s="36">
        <v>14225</v>
      </c>
      <c r="S59" s="36">
        <v>12342</v>
      </c>
      <c r="T59" s="36">
        <v>11172</v>
      </c>
      <c r="U59" s="36">
        <v>7452</v>
      </c>
      <c r="V59" s="36">
        <v>8926</v>
      </c>
      <c r="W59" s="36">
        <v>11905</v>
      </c>
      <c r="X59" s="36">
        <v>10942</v>
      </c>
      <c r="Y59" s="36">
        <v>12758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3372</v>
      </c>
      <c r="D63" s="52">
        <v>7916</v>
      </c>
      <c r="E63" s="52">
        <v>8665</v>
      </c>
      <c r="F63" s="52">
        <v>7216</v>
      </c>
      <c r="G63" s="52">
        <v>9930</v>
      </c>
      <c r="H63" s="52">
        <v>10757</v>
      </c>
      <c r="I63" s="52">
        <v>8811</v>
      </c>
      <c r="J63" s="52">
        <v>4979</v>
      </c>
      <c r="K63" s="52">
        <v>3389</v>
      </c>
      <c r="L63" s="52">
        <v>5423</v>
      </c>
      <c r="M63" s="52">
        <v>7403</v>
      </c>
      <c r="N63" s="52">
        <v>10830</v>
      </c>
      <c r="O63" s="52">
        <v>11071</v>
      </c>
      <c r="P63" s="52">
        <v>11443</v>
      </c>
      <c r="Q63" s="52">
        <v>23137</v>
      </c>
      <c r="R63" s="52">
        <v>28811</v>
      </c>
      <c r="S63" s="52">
        <v>31003</v>
      </c>
      <c r="T63" s="52">
        <v>33070</v>
      </c>
      <c r="U63" s="52">
        <v>24589</v>
      </c>
      <c r="V63" s="52">
        <v>25229</v>
      </c>
      <c r="W63" s="52">
        <v>33335</v>
      </c>
      <c r="X63" s="52">
        <v>33438</v>
      </c>
      <c r="Y63" s="52">
        <v>40016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1567</v>
      </c>
      <c r="D65" s="52">
        <v>3876</v>
      </c>
      <c r="E65" s="52">
        <v>5249</v>
      </c>
      <c r="F65" s="52">
        <v>4213</v>
      </c>
      <c r="G65" s="52">
        <v>6626</v>
      </c>
      <c r="H65" s="52">
        <v>9433</v>
      </c>
      <c r="I65" s="52">
        <v>10803</v>
      </c>
      <c r="J65" s="52">
        <v>5480</v>
      </c>
      <c r="K65" s="52">
        <v>7662</v>
      </c>
      <c r="L65" s="52">
        <v>4325</v>
      </c>
      <c r="M65" s="52">
        <v>14133</v>
      </c>
      <c r="N65" s="52">
        <v>17480</v>
      </c>
      <c r="O65" s="52">
        <v>24638</v>
      </c>
      <c r="P65" s="52">
        <v>12364</v>
      </c>
      <c r="Q65" s="52">
        <v>24599</v>
      </c>
      <c r="R65" s="52">
        <v>43667</v>
      </c>
      <c r="S65" s="52">
        <v>53295</v>
      </c>
      <c r="T65" s="52">
        <v>48463</v>
      </c>
      <c r="U65" s="52">
        <v>49155</v>
      </c>
      <c r="V65" s="52">
        <v>46028</v>
      </c>
      <c r="W65" s="52">
        <v>47781</v>
      </c>
      <c r="X65" s="52">
        <v>68072</v>
      </c>
      <c r="Y65" s="52">
        <v>168169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43</v>
      </c>
      <c r="D67" s="52">
        <f t="shared" si="0"/>
        <v>97</v>
      </c>
      <c r="E67" s="52">
        <f t="shared" si="0"/>
        <v>102</v>
      </c>
      <c r="F67" s="52">
        <f t="shared" si="0"/>
        <v>59</v>
      </c>
      <c r="G67" s="52">
        <f t="shared" si="0"/>
        <v>66</v>
      </c>
      <c r="H67" s="52">
        <f t="shared" si="0"/>
        <v>55</v>
      </c>
      <c r="I67" s="52">
        <f t="shared" si="0"/>
        <v>23</v>
      </c>
      <c r="J67" s="52">
        <f t="shared" si="0"/>
        <v>26</v>
      </c>
      <c r="K67" s="52">
        <f t="shared" si="0"/>
        <v>43</v>
      </c>
      <c r="L67" s="52">
        <f t="shared" si="0"/>
        <v>64</v>
      </c>
      <c r="M67" s="52">
        <f t="shared" si="0"/>
        <v>72</v>
      </c>
      <c r="N67" s="52">
        <f t="shared" si="0"/>
        <v>79</v>
      </c>
      <c r="O67" s="52">
        <f t="shared" si="0"/>
        <v>132</v>
      </c>
      <c r="P67" s="52">
        <f t="shared" si="0"/>
        <v>132</v>
      </c>
      <c r="Q67" s="52">
        <f t="shared" si="0"/>
        <v>121</v>
      </c>
      <c r="R67" s="52">
        <f t="shared" ref="R67:V67" si="1">R39-R53</f>
        <v>122</v>
      </c>
      <c r="S67" s="52">
        <f t="shared" si="1"/>
        <v>195</v>
      </c>
      <c r="T67" s="52">
        <f t="shared" si="1"/>
        <v>263</v>
      </c>
      <c r="U67" s="52">
        <f t="shared" si="1"/>
        <v>325</v>
      </c>
      <c r="V67" s="52">
        <f t="shared" si="1"/>
        <v>310</v>
      </c>
      <c r="W67" s="52">
        <f t="shared" ref="W67:Y67" si="2">W39-W53</f>
        <v>288</v>
      </c>
      <c r="X67" s="52">
        <f t="shared" si="2"/>
        <v>262</v>
      </c>
      <c r="Y67" s="52">
        <f t="shared" si="2"/>
        <v>274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</v>
      </c>
      <c r="E68" s="52">
        <f t="shared" si="3"/>
        <v>1</v>
      </c>
      <c r="F68" s="52">
        <f t="shared" si="3"/>
        <v>0</v>
      </c>
      <c r="G68" s="52">
        <f t="shared" si="3"/>
        <v>1</v>
      </c>
      <c r="H68" s="52">
        <f t="shared" si="3"/>
        <v>1</v>
      </c>
      <c r="I68" s="52">
        <f t="shared" si="3"/>
        <v>1</v>
      </c>
      <c r="J68" s="52">
        <f t="shared" si="3"/>
        <v>1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1</v>
      </c>
      <c r="O68" s="52">
        <f t="shared" si="3"/>
        <v>4</v>
      </c>
      <c r="P68" s="52">
        <f t="shared" si="3"/>
        <v>0</v>
      </c>
      <c r="Q68" s="52">
        <f t="shared" si="3"/>
        <v>0</v>
      </c>
      <c r="R68" s="52">
        <f t="shared" ref="R68:V68" si="4">R40-R54</f>
        <v>1</v>
      </c>
      <c r="S68" s="52">
        <f t="shared" si="4"/>
        <v>2</v>
      </c>
      <c r="T68" s="52">
        <f t="shared" si="4"/>
        <v>4</v>
      </c>
      <c r="U68" s="52">
        <f t="shared" si="4"/>
        <v>2</v>
      </c>
      <c r="V68" s="52">
        <f t="shared" si="4"/>
        <v>8</v>
      </c>
      <c r="W68" s="52">
        <f t="shared" ref="W68:Y68" si="5">W40-W54</f>
        <v>1</v>
      </c>
      <c r="X68" s="52">
        <f t="shared" si="5"/>
        <v>3</v>
      </c>
      <c r="Y68" s="52">
        <f t="shared" si="5"/>
        <v>13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1351</v>
      </c>
      <c r="D69" s="52">
        <f t="shared" si="6"/>
        <v>3782</v>
      </c>
      <c r="E69" s="52">
        <f t="shared" si="6"/>
        <v>3071</v>
      </c>
      <c r="F69" s="52">
        <f t="shared" si="6"/>
        <v>3948</v>
      </c>
      <c r="G69" s="52">
        <f t="shared" si="6"/>
        <v>4393</v>
      </c>
      <c r="H69" s="52">
        <f t="shared" si="6"/>
        <v>4631</v>
      </c>
      <c r="I69" s="52">
        <f t="shared" si="6"/>
        <v>418</v>
      </c>
      <c r="J69" s="52">
        <f t="shared" si="6"/>
        <v>907</v>
      </c>
      <c r="K69" s="52">
        <f t="shared" si="6"/>
        <v>4231</v>
      </c>
      <c r="L69" s="52">
        <f t="shared" si="6"/>
        <v>4964</v>
      </c>
      <c r="M69" s="52">
        <f t="shared" si="6"/>
        <v>7096</v>
      </c>
      <c r="N69" s="52">
        <f t="shared" si="6"/>
        <v>7819</v>
      </c>
      <c r="O69" s="52">
        <f t="shared" si="6"/>
        <v>7690</v>
      </c>
      <c r="P69" s="52">
        <f t="shared" si="6"/>
        <v>5763</v>
      </c>
      <c r="Q69" s="52">
        <f t="shared" si="6"/>
        <v>2921</v>
      </c>
      <c r="R69" s="52">
        <f t="shared" ref="R69:V69" si="7">R41-R55</f>
        <v>9046</v>
      </c>
      <c r="S69" s="52">
        <f t="shared" si="7"/>
        <v>10343</v>
      </c>
      <c r="T69" s="52">
        <f t="shared" si="7"/>
        <v>8475</v>
      </c>
      <c r="U69" s="52">
        <f t="shared" si="7"/>
        <v>13591</v>
      </c>
      <c r="V69" s="52">
        <f t="shared" si="7"/>
        <v>13434</v>
      </c>
      <c r="W69" s="52">
        <f t="shared" ref="W69:Y69" si="8">W41-W55</f>
        <v>12895</v>
      </c>
      <c r="X69" s="52">
        <f t="shared" si="8"/>
        <v>0</v>
      </c>
      <c r="Y69" s="52">
        <f t="shared" si="8"/>
        <v>0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2956</v>
      </c>
      <c r="D70" s="52">
        <f t="shared" si="9"/>
        <v>5023</v>
      </c>
      <c r="E70" s="52">
        <f t="shared" si="9"/>
        <v>6567</v>
      </c>
      <c r="F70" s="52">
        <f t="shared" si="9"/>
        <v>4578</v>
      </c>
      <c r="G70" s="52">
        <f t="shared" si="9"/>
        <v>7469</v>
      </c>
      <c r="H70" s="52">
        <f t="shared" si="9"/>
        <v>9214</v>
      </c>
      <c r="I70" s="52">
        <f t="shared" si="9"/>
        <v>12145</v>
      </c>
      <c r="J70" s="52">
        <f t="shared" si="9"/>
        <v>10011</v>
      </c>
      <c r="K70" s="52">
        <f t="shared" si="9"/>
        <v>8460</v>
      </c>
      <c r="L70" s="52">
        <f t="shared" si="9"/>
        <v>12082</v>
      </c>
      <c r="M70" s="52">
        <f t="shared" si="9"/>
        <v>12148</v>
      </c>
      <c r="N70" s="52">
        <f t="shared" si="9"/>
        <v>14595</v>
      </c>
      <c r="O70" s="52">
        <f t="shared" si="9"/>
        <v>14502</v>
      </c>
      <c r="P70" s="52">
        <f t="shared" si="9"/>
        <v>16086</v>
      </c>
      <c r="Q70" s="52">
        <f t="shared" si="9"/>
        <v>29310</v>
      </c>
      <c r="R70" s="52">
        <f t="shared" ref="R70:V70" si="10">R42-R56</f>
        <v>28131</v>
      </c>
      <c r="S70" s="52">
        <f t="shared" si="10"/>
        <v>30392</v>
      </c>
      <c r="T70" s="52">
        <f t="shared" si="10"/>
        <v>37821</v>
      </c>
      <c r="U70" s="52">
        <f t="shared" si="10"/>
        <v>28612</v>
      </c>
      <c r="V70" s="52">
        <f t="shared" si="10"/>
        <v>34734</v>
      </c>
      <c r="W70" s="52">
        <f t="shared" ref="W70:Y70" si="11">W42-W56</f>
        <v>49121</v>
      </c>
      <c r="X70" s="52">
        <f t="shared" si="11"/>
        <v>69059</v>
      </c>
      <c r="Y70" s="52">
        <f t="shared" si="11"/>
        <v>80439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138</v>
      </c>
      <c r="D72" s="52">
        <v>206</v>
      </c>
      <c r="E72" s="52">
        <v>291</v>
      </c>
      <c r="F72" s="52">
        <v>278</v>
      </c>
      <c r="G72" s="52">
        <v>475</v>
      </c>
      <c r="H72" s="52">
        <v>638</v>
      </c>
      <c r="I72" s="52">
        <v>613</v>
      </c>
      <c r="J72" s="52">
        <v>493</v>
      </c>
      <c r="K72" s="52">
        <v>489</v>
      </c>
      <c r="L72" s="52">
        <v>660</v>
      </c>
      <c r="M72" s="52">
        <v>950</v>
      </c>
      <c r="N72" s="52">
        <v>1502</v>
      </c>
      <c r="O72" s="52">
        <v>3137</v>
      </c>
      <c r="P72" s="52">
        <v>3253</v>
      </c>
      <c r="Q72" s="52">
        <v>4546</v>
      </c>
      <c r="R72" s="52">
        <v>4126</v>
      </c>
      <c r="S72" s="52">
        <v>7291</v>
      </c>
      <c r="T72" s="52">
        <v>12755</v>
      </c>
      <c r="U72" s="52">
        <v>12291</v>
      </c>
      <c r="V72" s="52">
        <v>12213</v>
      </c>
      <c r="W72" s="52">
        <v>12459</v>
      </c>
      <c r="X72" s="52">
        <v>11204</v>
      </c>
      <c r="Y72" s="52">
        <v>14041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4212</v>
      </c>
      <c r="D73" s="36">
        <v>8698</v>
      </c>
      <c r="E73" s="36">
        <v>9449</v>
      </c>
      <c r="F73" s="36">
        <v>8306</v>
      </c>
      <c r="G73" s="36">
        <v>11455</v>
      </c>
      <c r="H73" s="36">
        <v>13265</v>
      </c>
      <c r="I73" s="36">
        <v>11978</v>
      </c>
      <c r="J73" s="36">
        <v>10459</v>
      </c>
      <c r="K73" s="36">
        <v>12236</v>
      </c>
      <c r="L73" s="36">
        <v>16452</v>
      </c>
      <c r="M73" s="36">
        <v>18370</v>
      </c>
      <c r="N73" s="36">
        <v>20989</v>
      </c>
      <c r="O73" s="36">
        <v>19198</v>
      </c>
      <c r="P73" s="36">
        <v>18717</v>
      </c>
      <c r="Q73" s="36">
        <v>27812</v>
      </c>
      <c r="R73" s="36">
        <v>33179</v>
      </c>
      <c r="S73" s="36">
        <v>33636</v>
      </c>
      <c r="T73" s="36">
        <v>33810</v>
      </c>
      <c r="U73" s="36">
        <v>30248</v>
      </c>
      <c r="V73" s="36">
        <v>36263</v>
      </c>
      <c r="W73" s="36">
        <v>49849</v>
      </c>
      <c r="X73" s="36">
        <v>58108</v>
      </c>
      <c r="Y73" s="36">
        <v>66723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1304</v>
      </c>
      <c r="K79" s="138">
        <f>RES_hhdet_numvin!K145</f>
        <v>1662</v>
      </c>
      <c r="L79" s="138">
        <f>RES_hhdet_numvin!L145</f>
        <v>3442</v>
      </c>
      <c r="M79" s="138">
        <f>RES_hhdet_numvin!M145</f>
        <v>5791</v>
      </c>
      <c r="N79" s="138">
        <f>RES_hhdet_numvin!N145</f>
        <v>9541</v>
      </c>
      <c r="O79" s="138">
        <f>RES_hhdet_numvin!O145</f>
        <v>12724</v>
      </c>
      <c r="P79" s="138">
        <f>RES_hhdet_numvin!P145</f>
        <v>23298</v>
      </c>
      <c r="Q79" s="138">
        <f>RES_hhdet_numvin!Q145</f>
        <v>38795</v>
      </c>
      <c r="R79" s="138">
        <f>RES_hhdet_numvin!R145</f>
        <v>41054</v>
      </c>
      <c r="S79" s="138">
        <f>RES_hhdet_numvin!S145</f>
        <v>43594</v>
      </c>
      <c r="T79" s="138">
        <f>RES_hhdet_numvin!T145</f>
        <v>46979</v>
      </c>
      <c r="U79" s="138">
        <f>RES_hhdet_numvin!U145</f>
        <v>34523</v>
      </c>
      <c r="V79" s="138">
        <f>RES_hhdet_numvin!V145</f>
        <v>36915</v>
      </c>
      <c r="W79" s="138">
        <f>RES_hhdet_numvin!W145</f>
        <v>48123</v>
      </c>
      <c r="X79" s="138">
        <f>RES_hhdet_numvin!X145</f>
        <v>46482</v>
      </c>
      <c r="Y79" s="138">
        <f>RES_hhdet_numvin!Y145</f>
        <v>55458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17389</v>
      </c>
      <c r="S81" s="138">
        <f>RES_hhdet_numvin!S147</f>
        <v>34709</v>
      </c>
      <c r="T81" s="138">
        <f>RES_hhdet_numvin!T147</f>
        <v>39572</v>
      </c>
      <c r="U81" s="138">
        <f>RES_hhdet_numvin!U147</f>
        <v>42707</v>
      </c>
      <c r="V81" s="138">
        <f>RES_hhdet_numvin!V147</f>
        <v>45450</v>
      </c>
      <c r="W81" s="138">
        <f>RES_hhdet_numvin!W147</f>
        <v>49900</v>
      </c>
      <c r="X81" s="138">
        <f>RES_hhdet_numvin!X147</f>
        <v>74085</v>
      </c>
      <c r="Y81" s="138">
        <f>RES_hhdet_numvin!Y147</f>
        <v>183611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56</v>
      </c>
      <c r="S83" s="138">
        <f>RES_hhdet_numvin!S149</f>
        <v>154</v>
      </c>
      <c r="T83" s="138">
        <f>RES_hhdet_numvin!T149</f>
        <v>268</v>
      </c>
      <c r="U83" s="138">
        <f>RES_hhdet_numvin!U149</f>
        <v>356</v>
      </c>
      <c r="V83" s="138">
        <f>RES_hhdet_numvin!V149</f>
        <v>368</v>
      </c>
      <c r="W83" s="138">
        <f>RES_hhdet_numvin!W149</f>
        <v>353</v>
      </c>
      <c r="X83" s="138">
        <f>RES_hhdet_numvin!X149</f>
        <v>312</v>
      </c>
      <c r="Y83" s="138">
        <f>RES_hhdet_numvin!Y149</f>
        <v>327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2</v>
      </c>
      <c r="T84" s="138">
        <f>RES_hhdet_numvin!T150</f>
        <v>5</v>
      </c>
      <c r="U84" s="138">
        <f>RES_hhdet_numvin!U150</f>
        <v>4</v>
      </c>
      <c r="V84" s="138">
        <f>RES_hhdet_numvin!V150</f>
        <v>11</v>
      </c>
      <c r="W84" s="138">
        <f>RES_hhdet_numvin!W150</f>
        <v>2</v>
      </c>
      <c r="X84" s="138">
        <f>RES_hhdet_numvin!X150</f>
        <v>5</v>
      </c>
      <c r="Y84" s="138">
        <f>RES_hhdet_numvin!Y150</f>
        <v>17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4179</v>
      </c>
      <c r="S87" s="138">
        <f>RES_hhdet_numvin!S153</f>
        <v>8014</v>
      </c>
      <c r="T87" s="138">
        <f>RES_hhdet_numvin!T153</f>
        <v>8374</v>
      </c>
      <c r="U87" s="138">
        <f>RES_hhdet_numvin!U153</f>
        <v>14468</v>
      </c>
      <c r="V87" s="138">
        <f>RES_hhdet_numvin!V153</f>
        <v>15550</v>
      </c>
      <c r="W87" s="138">
        <f>RES_hhdet_numvin!W153</f>
        <v>15592</v>
      </c>
      <c r="X87" s="138">
        <f>RES_hhdet_numvin!X153</f>
        <v>0</v>
      </c>
      <c r="Y87" s="138">
        <f>RES_hhdet_numvin!Y153</f>
        <v>0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12991</v>
      </c>
      <c r="S88" s="138">
        <f>RES_hhdet_numvin!S154</f>
        <v>23533</v>
      </c>
      <c r="T88" s="138">
        <f>RES_hhdet_numvin!T154</f>
        <v>37286</v>
      </c>
      <c r="U88" s="138">
        <f>RES_hhdet_numvin!U154</f>
        <v>30424</v>
      </c>
      <c r="V88" s="138">
        <f>RES_hhdet_numvin!V154</f>
        <v>40176</v>
      </c>
      <c r="W88" s="138">
        <f>RES_hhdet_numvin!W154</f>
        <v>59338</v>
      </c>
      <c r="X88" s="138">
        <f>RES_hhdet_numvin!X154</f>
        <v>81696</v>
      </c>
      <c r="Y88" s="138">
        <f>RES_hhdet_numvin!Y154</f>
        <v>95824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1908</v>
      </c>
      <c r="S92" s="138">
        <f>RES_hhdet_numvin!S158</f>
        <v>5655</v>
      </c>
      <c r="T92" s="138">
        <f>RES_hhdet_numvin!T158</f>
        <v>12586</v>
      </c>
      <c r="U92" s="138">
        <f>RES_hhdet_numvin!U158</f>
        <v>13075</v>
      </c>
      <c r="V92" s="138">
        <f>RES_hhdet_numvin!V158</f>
        <v>14144</v>
      </c>
      <c r="W92" s="138">
        <f>RES_hhdet_numvin!W158</f>
        <v>15064</v>
      </c>
      <c r="X92" s="138">
        <f>RES_hhdet_numvin!X158</f>
        <v>13265</v>
      </c>
      <c r="Y92" s="138">
        <f>RES_hhdet_numvin!Y158</f>
        <v>16725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15321</v>
      </c>
      <c r="S93" s="39">
        <f>RES_hhdet_numvin!S159</f>
        <v>26051</v>
      </c>
      <c r="T93" s="39">
        <f>RES_hhdet_numvin!T159</f>
        <v>33327</v>
      </c>
      <c r="U93" s="39">
        <f>RES_hhdet_numvin!U159</f>
        <v>32166</v>
      </c>
      <c r="V93" s="39">
        <f>RES_hhdet_numvin!V159</f>
        <v>41952</v>
      </c>
      <c r="W93" s="39">
        <f>RES_hhdet_numvin!W159</f>
        <v>60223</v>
      </c>
      <c r="X93" s="39">
        <f>RES_hhdet_numvin!X159</f>
        <v>68742</v>
      </c>
      <c r="Y93" s="39">
        <f>RES_hhdet_numvin!Y159</f>
        <v>79481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6.4950392631178309</v>
      </c>
      <c r="C97" s="117">
        <f t="shared" si="12"/>
        <v>8.8698215458212495</v>
      </c>
      <c r="D97" s="117">
        <f t="shared" si="12"/>
        <v>13.697540969369404</v>
      </c>
      <c r="E97" s="117">
        <f t="shared" si="12"/>
        <v>23.127380748939864</v>
      </c>
      <c r="F97" s="117">
        <f t="shared" si="12"/>
        <v>26.302466262639879</v>
      </c>
      <c r="G97" s="117">
        <f t="shared" si="12"/>
        <v>31.516481040887872</v>
      </c>
      <c r="H97" s="117">
        <f t="shared" si="12"/>
        <v>40.307879849280241</v>
      </c>
      <c r="I97" s="117">
        <f t="shared" si="12"/>
        <v>47.585706211315511</v>
      </c>
      <c r="J97" s="117">
        <f t="shared" si="12"/>
        <v>48.095203696208209</v>
      </c>
      <c r="K97" s="117">
        <f t="shared" si="12"/>
        <v>45.032277790287125</v>
      </c>
      <c r="L97" s="117">
        <f t="shared" si="12"/>
        <v>46.057854902035835</v>
      </c>
      <c r="M97" s="117">
        <f t="shared" si="12"/>
        <v>53.72736657747258</v>
      </c>
      <c r="N97" s="117">
        <f t="shared" si="12"/>
        <v>61.811426999846873</v>
      </c>
      <c r="O97" s="117">
        <f t="shared" si="12"/>
        <v>50.698492861808411</v>
      </c>
      <c r="P97" s="117">
        <f t="shared" si="12"/>
        <v>55.287505067676982</v>
      </c>
      <c r="Q97" s="117">
        <f t="shared" si="12"/>
        <v>80.50841333718455</v>
      </c>
      <c r="R97" s="117">
        <f t="shared" ref="R97:V97" si="13">R98+R100+R102+R111</f>
        <v>95.088309005385412</v>
      </c>
      <c r="S97" s="117">
        <f t="shared" si="13"/>
        <v>109.43646892058803</v>
      </c>
      <c r="T97" s="117">
        <f t="shared" si="13"/>
        <v>112.7333689155696</v>
      </c>
      <c r="U97" s="117">
        <f t="shared" si="13"/>
        <v>130.54454920499708</v>
      </c>
      <c r="V97" s="117">
        <f t="shared" si="13"/>
        <v>140.42672312789659</v>
      </c>
      <c r="W97" s="117">
        <f t="shared" ref="W97:Y97" si="14">W98+W100+W102+W111</f>
        <v>155.18332482777922</v>
      </c>
      <c r="X97" s="117">
        <f t="shared" si="14"/>
        <v>163.11451928349575</v>
      </c>
      <c r="Y97" s="117">
        <f t="shared" si="14"/>
        <v>176.96051282371559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2.8381628124822944</v>
      </c>
      <c r="C98" s="122">
        <f t="shared" si="15"/>
        <v>4.0620067927067751</v>
      </c>
      <c r="D98" s="122">
        <f t="shared" si="15"/>
        <v>6.5458190172823096</v>
      </c>
      <c r="E98" s="122">
        <f t="shared" si="15"/>
        <v>12.211746768398974</v>
      </c>
      <c r="F98" s="122">
        <f t="shared" si="15"/>
        <v>13.942817314967613</v>
      </c>
      <c r="G98" s="122">
        <f t="shared" si="15"/>
        <v>16.525855346241912</v>
      </c>
      <c r="H98" s="122">
        <f t="shared" si="15"/>
        <v>21.308990690993198</v>
      </c>
      <c r="I98" s="122">
        <f t="shared" si="15"/>
        <v>23.827442859147755</v>
      </c>
      <c r="J98" s="122">
        <f t="shared" si="15"/>
        <v>22.653094293069827</v>
      </c>
      <c r="K98" s="122">
        <f t="shared" si="15"/>
        <v>20.079663014288673</v>
      </c>
      <c r="L98" s="122">
        <f t="shared" si="15"/>
        <v>19.245472034818359</v>
      </c>
      <c r="M98" s="122">
        <f t="shared" si="15"/>
        <v>25.874333384229033</v>
      </c>
      <c r="N98" s="122">
        <f t="shared" si="15"/>
        <v>27.257373467472778</v>
      </c>
      <c r="O98" s="122">
        <f t="shared" si="15"/>
        <v>15.899279138711726</v>
      </c>
      <c r="P98" s="122">
        <f t="shared" si="15"/>
        <v>16.873129728491246</v>
      </c>
      <c r="Q98" s="122">
        <f t="shared" si="15"/>
        <v>30.578415034388097</v>
      </c>
      <c r="R98" s="122">
        <f t="shared" si="15"/>
        <v>29.953975535786935</v>
      </c>
      <c r="S98" s="122">
        <f t="shared" si="15"/>
        <v>32.047733293486267</v>
      </c>
      <c r="T98" s="122">
        <f t="shared" si="15"/>
        <v>33.620531322275149</v>
      </c>
      <c r="U98" s="122">
        <f t="shared" si="15"/>
        <v>33.461544742953279</v>
      </c>
      <c r="V98" s="122">
        <f t="shared" si="15"/>
        <v>37.149011088536817</v>
      </c>
      <c r="W98" s="122">
        <f t="shared" si="15"/>
        <v>42.589719328316818</v>
      </c>
      <c r="X98" s="122">
        <f t="shared" si="15"/>
        <v>44.069724580461589</v>
      </c>
      <c r="Y98" s="122">
        <f t="shared" si="15"/>
        <v>44.947838503524146</v>
      </c>
      <c r="DA98" s="130" t="s">
        <v>1706</v>
      </c>
    </row>
    <row r="99" spans="1:105" ht="12" customHeight="1" x14ac:dyDescent="0.25">
      <c r="A99" s="97" t="s">
        <v>53</v>
      </c>
      <c r="B99" s="98">
        <v>2.8381628124822944</v>
      </c>
      <c r="C99" s="98">
        <v>4.0620067927067751</v>
      </c>
      <c r="D99" s="98">
        <v>6.5458190172823096</v>
      </c>
      <c r="E99" s="98">
        <v>12.211746768398974</v>
      </c>
      <c r="F99" s="98">
        <v>13.942817314967613</v>
      </c>
      <c r="G99" s="98">
        <v>16.525855346241912</v>
      </c>
      <c r="H99" s="98">
        <v>21.308990690993198</v>
      </c>
      <c r="I99" s="98">
        <v>23.827442859147755</v>
      </c>
      <c r="J99" s="98">
        <v>22.653094293069827</v>
      </c>
      <c r="K99" s="98">
        <v>20.079663014288673</v>
      </c>
      <c r="L99" s="98">
        <v>19.245472034818359</v>
      </c>
      <c r="M99" s="98">
        <v>25.874333384229033</v>
      </c>
      <c r="N99" s="98">
        <v>27.257373467472778</v>
      </c>
      <c r="O99" s="98">
        <v>15.899279138711726</v>
      </c>
      <c r="P99" s="98">
        <v>16.873129728491246</v>
      </c>
      <c r="Q99" s="98">
        <v>30.578415034388097</v>
      </c>
      <c r="R99" s="98">
        <v>29.953975535786935</v>
      </c>
      <c r="S99" s="98">
        <v>32.047733293486267</v>
      </c>
      <c r="T99" s="98">
        <v>33.620531322275149</v>
      </c>
      <c r="U99" s="98">
        <v>33.461544742953279</v>
      </c>
      <c r="V99" s="98">
        <v>37.149011088536817</v>
      </c>
      <c r="W99" s="98">
        <v>42.589719328316818</v>
      </c>
      <c r="X99" s="98">
        <v>44.069724580461589</v>
      </c>
      <c r="Y99" s="98">
        <v>44.947838503524146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1.4337867716235513</v>
      </c>
      <c r="C100" s="122">
        <f t="shared" si="16"/>
        <v>1.9116689774433451</v>
      </c>
      <c r="D100" s="122">
        <f t="shared" si="16"/>
        <v>2.0224679935179544</v>
      </c>
      <c r="E100" s="122">
        <f t="shared" si="16"/>
        <v>3.7235496867329374</v>
      </c>
      <c r="F100" s="122">
        <f t="shared" si="16"/>
        <v>2.4772098728541914</v>
      </c>
      <c r="G100" s="122">
        <f t="shared" si="16"/>
        <v>3.0016752325045566</v>
      </c>
      <c r="H100" s="122">
        <f t="shared" si="16"/>
        <v>4.096346656617377</v>
      </c>
      <c r="I100" s="122">
        <f t="shared" si="16"/>
        <v>7.2681537187720071</v>
      </c>
      <c r="J100" s="122">
        <f t="shared" si="16"/>
        <v>7.3248126203048773</v>
      </c>
      <c r="K100" s="122">
        <f t="shared" si="16"/>
        <v>5.0910791703529918</v>
      </c>
      <c r="L100" s="122">
        <f t="shared" si="16"/>
        <v>6.7117917053329039</v>
      </c>
      <c r="M100" s="122">
        <f t="shared" si="16"/>
        <v>6.9638246061383615</v>
      </c>
      <c r="N100" s="122">
        <f t="shared" si="16"/>
        <v>12.774441908129223</v>
      </c>
      <c r="O100" s="122">
        <f t="shared" si="16"/>
        <v>9.431020685072264</v>
      </c>
      <c r="P100" s="122">
        <f t="shared" si="16"/>
        <v>8.3793723907214517</v>
      </c>
      <c r="Q100" s="122">
        <f t="shared" si="16"/>
        <v>13.242296324269745</v>
      </c>
      <c r="R100" s="122">
        <f t="shared" si="16"/>
        <v>19.970238572345583</v>
      </c>
      <c r="S100" s="122">
        <f t="shared" si="16"/>
        <v>25.649696155463928</v>
      </c>
      <c r="T100" s="122">
        <f t="shared" si="16"/>
        <v>21.582078313685081</v>
      </c>
      <c r="U100" s="122">
        <f t="shared" si="16"/>
        <v>34.510952351834035</v>
      </c>
      <c r="V100" s="122">
        <f t="shared" si="16"/>
        <v>32.729710914006198</v>
      </c>
      <c r="W100" s="122">
        <f t="shared" si="16"/>
        <v>32.835072949877194</v>
      </c>
      <c r="X100" s="122">
        <f t="shared" si="16"/>
        <v>31.421656603411886</v>
      </c>
      <c r="Y100" s="122">
        <f t="shared" si="16"/>
        <v>43.815197175266803</v>
      </c>
      <c r="DA100" s="130" t="s">
        <v>1708</v>
      </c>
    </row>
    <row r="101" spans="1:105" ht="12" customHeight="1" x14ac:dyDescent="0.25">
      <c r="A101" s="97" t="s">
        <v>53</v>
      </c>
      <c r="B101" s="98">
        <v>1.4337867716235513</v>
      </c>
      <c r="C101" s="98">
        <v>1.9116689774433451</v>
      </c>
      <c r="D101" s="98">
        <v>2.0224679935179544</v>
      </c>
      <c r="E101" s="98">
        <v>3.7235496867329374</v>
      </c>
      <c r="F101" s="98">
        <v>2.4772098728541914</v>
      </c>
      <c r="G101" s="98">
        <v>3.0016752325045566</v>
      </c>
      <c r="H101" s="98">
        <v>4.096346656617377</v>
      </c>
      <c r="I101" s="98">
        <v>7.2681537187720071</v>
      </c>
      <c r="J101" s="98">
        <v>7.3248126203048773</v>
      </c>
      <c r="K101" s="98">
        <v>5.0910791703529918</v>
      </c>
      <c r="L101" s="98">
        <v>6.7117917053329039</v>
      </c>
      <c r="M101" s="98">
        <v>6.9638246061383615</v>
      </c>
      <c r="N101" s="98">
        <v>12.774441908129223</v>
      </c>
      <c r="O101" s="98">
        <v>9.431020685072264</v>
      </c>
      <c r="P101" s="98">
        <v>8.3793723907214517</v>
      </c>
      <c r="Q101" s="98">
        <v>13.242296324269745</v>
      </c>
      <c r="R101" s="98">
        <v>19.970238572345583</v>
      </c>
      <c r="S101" s="98">
        <v>25.649696155463928</v>
      </c>
      <c r="T101" s="98">
        <v>21.582078313685081</v>
      </c>
      <c r="U101" s="98">
        <v>34.510952351834035</v>
      </c>
      <c r="V101" s="98">
        <v>32.729710914006198</v>
      </c>
      <c r="W101" s="98">
        <v>32.835072949877194</v>
      </c>
      <c r="X101" s="98">
        <v>31.421656603411886</v>
      </c>
      <c r="Y101" s="98">
        <v>43.815197175266803</v>
      </c>
      <c r="DA101" s="63" t="s">
        <v>1709</v>
      </c>
    </row>
    <row r="102" spans="1:105" ht="12" customHeight="1" x14ac:dyDescent="0.25">
      <c r="A102" s="121" t="s">
        <v>55</v>
      </c>
      <c r="B102" s="122">
        <v>1.5108322870031672</v>
      </c>
      <c r="C102" s="122">
        <v>1.9726650250232602</v>
      </c>
      <c r="D102" s="122">
        <v>3.4081100426931088</v>
      </c>
      <c r="E102" s="122">
        <v>4.8089976128755199</v>
      </c>
      <c r="F102" s="122">
        <v>6.5489498690123078</v>
      </c>
      <c r="G102" s="122">
        <v>7.9270367059629727</v>
      </c>
      <c r="H102" s="122">
        <v>9.8213603644470062</v>
      </c>
      <c r="I102" s="122">
        <v>10.949580256144857</v>
      </c>
      <c r="J102" s="122">
        <v>12.23055589313535</v>
      </c>
      <c r="K102" s="122">
        <v>13.507279743184233</v>
      </c>
      <c r="L102" s="122">
        <v>13.735950253487257</v>
      </c>
      <c r="M102" s="122">
        <v>14.487947355922358</v>
      </c>
      <c r="N102" s="122">
        <v>15.006790383317314</v>
      </c>
      <c r="O102" s="122">
        <v>17.095228832743388</v>
      </c>
      <c r="P102" s="122">
        <v>20.137583336654686</v>
      </c>
      <c r="Q102" s="122">
        <v>24.56143736878705</v>
      </c>
      <c r="R102" s="122">
        <v>30.250069377695091</v>
      </c>
      <c r="S102" s="122">
        <v>34.665822195210708</v>
      </c>
      <c r="T102" s="122">
        <v>37.47609174871905</v>
      </c>
      <c r="U102" s="122">
        <v>40.322252356842085</v>
      </c>
      <c r="V102" s="122">
        <v>43.391409157421116</v>
      </c>
      <c r="W102" s="122">
        <v>51.239471789829722</v>
      </c>
      <c r="X102" s="122">
        <v>56.895947927875618</v>
      </c>
      <c r="Y102" s="122">
        <v>60.149930893235137</v>
      </c>
      <c r="DA102" s="130" t="s">
        <v>1710</v>
      </c>
    </row>
    <row r="103" spans="1:105" ht="12" customHeight="1" x14ac:dyDescent="0.25">
      <c r="A103" s="97" t="s">
        <v>124</v>
      </c>
      <c r="B103" s="98">
        <v>1.4943209354480118E-2</v>
      </c>
      <c r="C103" s="98">
        <v>2.2453622009580527E-2</v>
      </c>
      <c r="D103" s="98">
        <v>4.5396175762066157E-2</v>
      </c>
      <c r="E103" s="98">
        <v>6.8223442685105204E-2</v>
      </c>
      <c r="F103" s="98">
        <v>8.3697049431327206E-2</v>
      </c>
      <c r="G103" s="98">
        <v>9.3368242495635648E-2</v>
      </c>
      <c r="H103" s="98">
        <v>0.10200590124874559</v>
      </c>
      <c r="I103" s="98">
        <v>9.4462681265438123E-2</v>
      </c>
      <c r="J103" s="98">
        <v>9.5839176939567672E-2</v>
      </c>
      <c r="K103" s="98">
        <v>9.1696102469985163E-2</v>
      </c>
      <c r="L103" s="98">
        <v>7.8121545562628777E-2</v>
      </c>
      <c r="M103" s="98">
        <v>6.178239519565154E-2</v>
      </c>
      <c r="N103" s="98">
        <v>5.6266886409286121E-2</v>
      </c>
      <c r="O103" s="98">
        <v>0.10353787311561485</v>
      </c>
      <c r="P103" s="98">
        <v>0.13183536596476997</v>
      </c>
      <c r="Q103" s="98">
        <v>0.14701257012094451</v>
      </c>
      <c r="R103" s="98">
        <v>0.16191167357037348</v>
      </c>
      <c r="S103" s="98">
        <v>0.19381618155871591</v>
      </c>
      <c r="T103" s="98">
        <v>0.22679402775674803</v>
      </c>
      <c r="U103" s="98">
        <v>0.26577010253288846</v>
      </c>
      <c r="V103" s="98">
        <v>0.30483504649479992</v>
      </c>
      <c r="W103" s="98">
        <v>0.33137536733300754</v>
      </c>
      <c r="X103" s="98">
        <v>0.35341673336725848</v>
      </c>
      <c r="Y103" s="98">
        <v>0.36929030048042172</v>
      </c>
      <c r="DA103" s="63" t="s">
        <v>1711</v>
      </c>
    </row>
    <row r="104" spans="1:105" ht="12" customHeight="1" x14ac:dyDescent="0.25">
      <c r="A104" s="97" t="s">
        <v>123</v>
      </c>
      <c r="B104" s="98">
        <v>1.0481798523192684E-4</v>
      </c>
      <c r="C104" s="98">
        <v>1.0433926048961183E-4</v>
      </c>
      <c r="D104" s="98">
        <v>3.2637170311054981E-4</v>
      </c>
      <c r="E104" s="98">
        <v>5.4333990272535399E-4</v>
      </c>
      <c r="F104" s="98">
        <v>4.4359705502010084E-4</v>
      </c>
      <c r="G104" s="98">
        <v>5.5795979120570232E-4</v>
      </c>
      <c r="H104" s="98">
        <v>6.7789770350651368E-4</v>
      </c>
      <c r="I104" s="98">
        <v>7.5855032003307619E-4</v>
      </c>
      <c r="J104" s="98">
        <v>9.3971520470983116E-4</v>
      </c>
      <c r="K104" s="98">
        <v>7.5393160633055705E-4</v>
      </c>
      <c r="L104" s="98">
        <v>4.7663240031512155E-4</v>
      </c>
      <c r="M104" s="98">
        <v>3.9052278472667787E-4</v>
      </c>
      <c r="N104" s="98">
        <v>3.1214987305891814E-4</v>
      </c>
      <c r="O104" s="98">
        <v>1.0537968215647889E-3</v>
      </c>
      <c r="P104" s="98">
        <v>1.1466321162090379E-3</v>
      </c>
      <c r="Q104" s="98">
        <v>1.1862981924930926E-3</v>
      </c>
      <c r="R104" s="98">
        <v>1.412124783800603E-3</v>
      </c>
      <c r="S104" s="98">
        <v>1.8294459862298227E-3</v>
      </c>
      <c r="T104" s="98">
        <v>2.6253387757981979E-3</v>
      </c>
      <c r="U104" s="98">
        <v>2.8457870538131343E-3</v>
      </c>
      <c r="V104" s="98">
        <v>3.7558312406537116E-3</v>
      </c>
      <c r="W104" s="98">
        <v>3.893305747830532E-3</v>
      </c>
      <c r="X104" s="98">
        <v>4.5849890274809865E-3</v>
      </c>
      <c r="Y104" s="98">
        <v>6.0294454806990375E-3</v>
      </c>
      <c r="DA104" s="63" t="s">
        <v>1712</v>
      </c>
    </row>
    <row r="105" spans="1:105" ht="12" customHeight="1" x14ac:dyDescent="0.25">
      <c r="A105" s="100" t="s">
        <v>50</v>
      </c>
      <c r="B105" s="101">
        <v>3.4001406632700075E-5</v>
      </c>
      <c r="C105" s="101">
        <v>3.3615676924568112E-5</v>
      </c>
      <c r="D105" s="101">
        <v>1.0557187387514157E-4</v>
      </c>
      <c r="E105" s="101">
        <v>1.7030653957982785E-4</v>
      </c>
      <c r="F105" s="101">
        <v>1.4058359032238056E-4</v>
      </c>
      <c r="G105" s="101">
        <v>1.9639239420163286E-4</v>
      </c>
      <c r="H105" s="101">
        <v>2.172371691022017E-4</v>
      </c>
      <c r="I105" s="101">
        <v>2.4266782159389813E-4</v>
      </c>
      <c r="J105" s="101">
        <v>2.9555663888690187E-4</v>
      </c>
      <c r="K105" s="101">
        <v>2.3770855481652529E-4</v>
      </c>
      <c r="L105" s="101">
        <v>1.4862112608193497E-4</v>
      </c>
      <c r="M105" s="101">
        <v>1.0276105302098879E-4</v>
      </c>
      <c r="N105" s="101">
        <v>5.4668190389506943E-6</v>
      </c>
      <c r="O105" s="101">
        <v>2.9211130708302043E-4</v>
      </c>
      <c r="P105" s="101">
        <v>3.036250057566782E-4</v>
      </c>
      <c r="Q105" s="101">
        <v>2.8935112201828401E-4</v>
      </c>
      <c r="R105" s="101">
        <v>3.7795086907298534E-4</v>
      </c>
      <c r="S105" s="101">
        <v>4.8367117346895895E-4</v>
      </c>
      <c r="T105" s="101">
        <v>6.3024809471514808E-4</v>
      </c>
      <c r="U105" s="101">
        <v>6.142349017925488E-4</v>
      </c>
      <c r="V105" s="101">
        <v>7.5004400997250205E-4</v>
      </c>
      <c r="W105" s="101">
        <v>9.1950878823564535E-4</v>
      </c>
      <c r="X105" s="101">
        <v>1.0922444165733767E-3</v>
      </c>
      <c r="Y105" s="101">
        <v>1.2131865445210129E-3</v>
      </c>
      <c r="DA105" s="131" t="s">
        <v>1713</v>
      </c>
    </row>
    <row r="106" spans="1:105" ht="12" customHeight="1" x14ac:dyDescent="0.25">
      <c r="A106" s="103" t="s">
        <v>52</v>
      </c>
      <c r="B106" s="104">
        <v>7.0816578599226766E-5</v>
      </c>
      <c r="C106" s="104">
        <v>7.0723583565043721E-5</v>
      </c>
      <c r="D106" s="104">
        <v>2.2079982923540824E-4</v>
      </c>
      <c r="E106" s="104">
        <v>3.7303336314552617E-4</v>
      </c>
      <c r="F106" s="104">
        <v>3.0301346469772028E-4</v>
      </c>
      <c r="G106" s="104">
        <v>3.6156739700406951E-4</v>
      </c>
      <c r="H106" s="104">
        <v>4.6066053440431198E-4</v>
      </c>
      <c r="I106" s="104">
        <v>5.1588249843917801E-4</v>
      </c>
      <c r="J106" s="104">
        <v>6.4415856582292934E-4</v>
      </c>
      <c r="K106" s="104">
        <v>5.1622305151403176E-4</v>
      </c>
      <c r="L106" s="104">
        <v>3.2801127423318657E-4</v>
      </c>
      <c r="M106" s="104">
        <v>2.8776173170568908E-4</v>
      </c>
      <c r="N106" s="104">
        <v>3.0668305401996746E-4</v>
      </c>
      <c r="O106" s="104">
        <v>7.616855144817684E-4</v>
      </c>
      <c r="P106" s="104">
        <v>8.4300711045235961E-4</v>
      </c>
      <c r="Q106" s="104">
        <v>8.9694707047480854E-4</v>
      </c>
      <c r="R106" s="104">
        <v>1.0341739147276176E-3</v>
      </c>
      <c r="S106" s="104">
        <v>1.3457748127608637E-3</v>
      </c>
      <c r="T106" s="104">
        <v>1.9950906810830499E-3</v>
      </c>
      <c r="U106" s="104">
        <v>2.2315521520205853E-3</v>
      </c>
      <c r="V106" s="104">
        <v>3.0057872306812096E-3</v>
      </c>
      <c r="W106" s="104">
        <v>2.9737969595948865E-3</v>
      </c>
      <c r="X106" s="104">
        <v>3.4927446109076095E-3</v>
      </c>
      <c r="Y106" s="104">
        <v>4.8162589361780243E-3</v>
      </c>
      <c r="DA106" s="132" t="s">
        <v>1714</v>
      </c>
    </row>
    <row r="107" spans="1:105" ht="12" customHeight="1" x14ac:dyDescent="0.25">
      <c r="A107" s="106" t="s">
        <v>122</v>
      </c>
      <c r="B107" s="101">
        <v>0.67545326719725285</v>
      </c>
      <c r="C107" s="101">
        <v>0.8446206638748297</v>
      </c>
      <c r="D107" s="101">
        <v>1.5930872427167184</v>
      </c>
      <c r="E107" s="101">
        <v>2.1419554316726863</v>
      </c>
      <c r="F107" s="101">
        <v>3.1105344691763825</v>
      </c>
      <c r="G107" s="101">
        <v>3.7089861866067828</v>
      </c>
      <c r="H107" s="101">
        <v>4.5174033291189382</v>
      </c>
      <c r="I107" s="101">
        <v>4.3050239304511484</v>
      </c>
      <c r="J107" s="101">
        <v>4.3052073738985355</v>
      </c>
      <c r="K107" s="101">
        <v>4.7087087232936904</v>
      </c>
      <c r="L107" s="101">
        <v>4.6196859587686694</v>
      </c>
      <c r="M107" s="101">
        <v>5.0577980153238444</v>
      </c>
      <c r="N107" s="101">
        <v>5.4316933339030875</v>
      </c>
      <c r="O107" s="101">
        <v>6.4031560179270981</v>
      </c>
      <c r="P107" s="101">
        <v>7.4792947380478356</v>
      </c>
      <c r="Q107" s="101">
        <v>7.777649521370761</v>
      </c>
      <c r="R107" s="101">
        <v>9.3175353553041624</v>
      </c>
      <c r="S107" s="101">
        <v>10.375956366474474</v>
      </c>
      <c r="T107" s="101">
        <v>10.388064745174738</v>
      </c>
      <c r="U107" s="101">
        <v>11.510551227208547</v>
      </c>
      <c r="V107" s="101">
        <v>12.509275890084213</v>
      </c>
      <c r="W107" s="101">
        <v>14.176918699215246</v>
      </c>
      <c r="X107" s="101">
        <v>12.865801135724</v>
      </c>
      <c r="Y107" s="101">
        <v>10.80439418939247</v>
      </c>
      <c r="DA107" s="131" t="s">
        <v>1715</v>
      </c>
    </row>
    <row r="108" spans="1:105" ht="12" customHeight="1" x14ac:dyDescent="0.25">
      <c r="A108" s="107" t="s">
        <v>121</v>
      </c>
      <c r="B108" s="104">
        <v>0.82033099246620234</v>
      </c>
      <c r="C108" s="104">
        <v>1.1054863998783604</v>
      </c>
      <c r="D108" s="104">
        <v>1.7693002525112136</v>
      </c>
      <c r="E108" s="104">
        <v>2.5982753986150029</v>
      </c>
      <c r="F108" s="104">
        <v>3.3542747533495776</v>
      </c>
      <c r="G108" s="104">
        <v>4.1241243170693487</v>
      </c>
      <c r="H108" s="104">
        <v>5.2012732363758154</v>
      </c>
      <c r="I108" s="104">
        <v>6.5493350941082378</v>
      </c>
      <c r="J108" s="104">
        <v>7.8285696270925378</v>
      </c>
      <c r="K108" s="104">
        <v>8.706120985814227</v>
      </c>
      <c r="L108" s="104">
        <v>9.0376661167556431</v>
      </c>
      <c r="M108" s="104">
        <v>9.3679764226181366</v>
      </c>
      <c r="N108" s="104">
        <v>9.5185180131318816</v>
      </c>
      <c r="O108" s="104">
        <v>10.587481144879108</v>
      </c>
      <c r="P108" s="104">
        <v>12.525306600525873</v>
      </c>
      <c r="Q108" s="104">
        <v>16.635588979102852</v>
      </c>
      <c r="R108" s="104">
        <v>20.769210224036755</v>
      </c>
      <c r="S108" s="104">
        <v>24.094220201191291</v>
      </c>
      <c r="T108" s="104">
        <v>26.858607637011765</v>
      </c>
      <c r="U108" s="104">
        <v>28.543085240046839</v>
      </c>
      <c r="V108" s="104">
        <v>30.57354238960145</v>
      </c>
      <c r="W108" s="104">
        <v>36.727284417533639</v>
      </c>
      <c r="X108" s="104">
        <v>43.67214506975688</v>
      </c>
      <c r="Y108" s="104">
        <v>48.970216957881547</v>
      </c>
      <c r="DA108" s="132" t="s">
        <v>1716</v>
      </c>
    </row>
    <row r="109" spans="1:105" ht="12" customHeight="1" x14ac:dyDescent="0.25">
      <c r="A109" s="108" t="s">
        <v>53</v>
      </c>
      <c r="B109" s="98">
        <v>0.24564147720383445</v>
      </c>
      <c r="C109" s="98">
        <v>0.3253271682162297</v>
      </c>
      <c r="D109" s="98">
        <v>0.52812255388328322</v>
      </c>
      <c r="E109" s="98">
        <v>0.74848736492709678</v>
      </c>
      <c r="F109" s="98">
        <v>0.98218853310293031</v>
      </c>
      <c r="G109" s="98">
        <v>1.3425369617941341</v>
      </c>
      <c r="H109" s="98">
        <v>1.5393983959316495</v>
      </c>
      <c r="I109" s="98">
        <v>1.9538979795002591</v>
      </c>
      <c r="J109" s="98">
        <v>2.2946689606238815</v>
      </c>
      <c r="K109" s="98">
        <v>2.5666757297682432</v>
      </c>
      <c r="L109" s="98">
        <v>2.6741887866021377</v>
      </c>
      <c r="M109" s="98">
        <v>2.7088999498303492</v>
      </c>
      <c r="N109" s="98">
        <v>2.3250610525382465</v>
      </c>
      <c r="O109" s="98">
        <v>2.7775759912856697</v>
      </c>
      <c r="P109" s="98">
        <v>3.1851985229496576</v>
      </c>
      <c r="Q109" s="98">
        <v>3.9789132631024424</v>
      </c>
      <c r="R109" s="98">
        <v>5.4513878064724413</v>
      </c>
      <c r="S109" s="98">
        <v>6.270504474903932</v>
      </c>
      <c r="T109" s="98">
        <v>6.3826320479711551</v>
      </c>
      <c r="U109" s="98">
        <v>6.146837729285747</v>
      </c>
      <c r="V109" s="98">
        <v>6.1425872983761307</v>
      </c>
      <c r="W109" s="98">
        <v>8.7975911665645636</v>
      </c>
      <c r="X109" s="98">
        <v>10.435898198974764</v>
      </c>
      <c r="Y109" s="98">
        <v>9.5412966529648138</v>
      </c>
      <c r="DA109" s="63" t="s">
        <v>1717</v>
      </c>
    </row>
    <row r="110" spans="1:105" ht="12" customHeight="1" x14ac:dyDescent="0.25">
      <c r="A110" s="108" t="s">
        <v>52</v>
      </c>
      <c r="B110" s="98">
        <v>0.57468951526236789</v>
      </c>
      <c r="C110" s="98">
        <v>0.78015923166213064</v>
      </c>
      <c r="D110" s="98">
        <v>1.2411776986279304</v>
      </c>
      <c r="E110" s="98">
        <v>1.8497880336879062</v>
      </c>
      <c r="F110" s="98">
        <v>2.3720862202466471</v>
      </c>
      <c r="G110" s="98">
        <v>2.7815873552752142</v>
      </c>
      <c r="H110" s="98">
        <v>3.6618748404441659</v>
      </c>
      <c r="I110" s="98">
        <v>4.5954371146079787</v>
      </c>
      <c r="J110" s="98">
        <v>5.5339006664686563</v>
      </c>
      <c r="K110" s="98">
        <v>6.1394452560459829</v>
      </c>
      <c r="L110" s="98">
        <v>6.3634773301535059</v>
      </c>
      <c r="M110" s="98">
        <v>6.6590764727877874</v>
      </c>
      <c r="N110" s="98">
        <v>7.1934569605936343</v>
      </c>
      <c r="O110" s="98">
        <v>7.8099051535934381</v>
      </c>
      <c r="P110" s="98">
        <v>9.3401080775762164</v>
      </c>
      <c r="Q110" s="98">
        <v>12.656675716000411</v>
      </c>
      <c r="R110" s="98">
        <v>15.317822417564315</v>
      </c>
      <c r="S110" s="98">
        <v>17.823715726287357</v>
      </c>
      <c r="T110" s="98">
        <v>20.475975589040612</v>
      </c>
      <c r="U110" s="98">
        <v>22.396247510761093</v>
      </c>
      <c r="V110" s="98">
        <v>24.430955091225318</v>
      </c>
      <c r="W110" s="98">
        <v>27.929693250969073</v>
      </c>
      <c r="X110" s="98">
        <v>33.236246870782118</v>
      </c>
      <c r="Y110" s="98">
        <v>39.42892030491673</v>
      </c>
      <c r="DA110" s="63" t="s">
        <v>1718</v>
      </c>
    </row>
    <row r="111" spans="1:105" ht="12" customHeight="1" x14ac:dyDescent="0.25">
      <c r="A111" s="121" t="s">
        <v>54</v>
      </c>
      <c r="B111" s="122">
        <v>0.7122573920088181</v>
      </c>
      <c r="C111" s="122">
        <v>0.92348075064787016</v>
      </c>
      <c r="D111" s="122">
        <v>1.721143915876032</v>
      </c>
      <c r="E111" s="122">
        <v>2.3830866809324331</v>
      </c>
      <c r="F111" s="122">
        <v>3.3334892058057641</v>
      </c>
      <c r="G111" s="122">
        <v>4.0619137561784298</v>
      </c>
      <c r="H111" s="122">
        <v>5.0811821372226573</v>
      </c>
      <c r="I111" s="122">
        <v>5.5405293772508948</v>
      </c>
      <c r="J111" s="122">
        <v>5.8867408896981503</v>
      </c>
      <c r="K111" s="122">
        <v>6.3542558624612333</v>
      </c>
      <c r="L111" s="122">
        <v>6.3646409083973108</v>
      </c>
      <c r="M111" s="122">
        <v>6.401261231182831</v>
      </c>
      <c r="N111" s="122">
        <v>6.7728212409275592</v>
      </c>
      <c r="O111" s="122">
        <v>8.272964205281033</v>
      </c>
      <c r="P111" s="122">
        <v>9.8974196118095978</v>
      </c>
      <c r="Q111" s="122">
        <v>12.126264609739644</v>
      </c>
      <c r="R111" s="122">
        <v>14.914025519557811</v>
      </c>
      <c r="S111" s="122">
        <v>17.07321727642713</v>
      </c>
      <c r="T111" s="122">
        <v>20.054667530890335</v>
      </c>
      <c r="U111" s="122">
        <v>22.249799753367679</v>
      </c>
      <c r="V111" s="122">
        <v>27.156591967932467</v>
      </c>
      <c r="W111" s="122">
        <v>28.519060759755483</v>
      </c>
      <c r="X111" s="122">
        <v>30.727190171746646</v>
      </c>
      <c r="Y111" s="122">
        <v>28.0475462516895</v>
      </c>
      <c r="DA111" s="130" t="s">
        <v>1719</v>
      </c>
    </row>
    <row r="112" spans="1:105" ht="12" customHeight="1" x14ac:dyDescent="0.25">
      <c r="A112" s="97" t="s">
        <v>50</v>
      </c>
      <c r="B112" s="98">
        <v>3.8539458835263184E-2</v>
      </c>
      <c r="C112" s="98">
        <v>4.675338888682995E-2</v>
      </c>
      <c r="D112" s="98">
        <v>6.6065134939601394E-2</v>
      </c>
      <c r="E112" s="98">
        <v>8.8323600777683142E-2</v>
      </c>
      <c r="F112" s="98">
        <v>0.13199939806745672</v>
      </c>
      <c r="G112" s="98">
        <v>0.16307205250128051</v>
      </c>
      <c r="H112" s="98">
        <v>0.21653569409113493</v>
      </c>
      <c r="I112" s="98">
        <v>0.2763521301143253</v>
      </c>
      <c r="J112" s="98">
        <v>0.30929399555554499</v>
      </c>
      <c r="K112" s="98">
        <v>0.28678766925455662</v>
      </c>
      <c r="L112" s="98">
        <v>0.38036389914563284</v>
      </c>
      <c r="M112" s="98">
        <v>0.39787509965687456</v>
      </c>
      <c r="N112" s="98">
        <v>0.15294147047274936</v>
      </c>
      <c r="O112" s="98">
        <v>0.86077745003399941</v>
      </c>
      <c r="P112" s="98">
        <v>1.2960901529772346</v>
      </c>
      <c r="Q112" s="98">
        <v>1.6736492164393382</v>
      </c>
      <c r="R112" s="98">
        <v>1.9402537169450433</v>
      </c>
      <c r="S112" s="98">
        <v>2.5578076278766133</v>
      </c>
      <c r="T112" s="98">
        <v>4.3799932882551325</v>
      </c>
      <c r="U112" s="98">
        <v>5.6127299170025502</v>
      </c>
      <c r="V112" s="98">
        <v>7.4969889854031448</v>
      </c>
      <c r="W112" s="98">
        <v>8.0617107062191167</v>
      </c>
      <c r="X112" s="98">
        <v>7.9842816609360598</v>
      </c>
      <c r="Y112" s="98">
        <v>7.6844787585144978</v>
      </c>
      <c r="DA112" s="63" t="s">
        <v>1720</v>
      </c>
    </row>
    <row r="113" spans="1:105" ht="12" customHeight="1" x14ac:dyDescent="0.25">
      <c r="A113" s="109" t="s">
        <v>120</v>
      </c>
      <c r="B113" s="33">
        <v>0.67371793317355488</v>
      </c>
      <c r="C113" s="33">
        <v>0.87672736176104027</v>
      </c>
      <c r="D113" s="33">
        <v>1.6550787809364307</v>
      </c>
      <c r="E113" s="33">
        <v>2.2947630801547501</v>
      </c>
      <c r="F113" s="33">
        <v>3.2014898077383074</v>
      </c>
      <c r="G113" s="33">
        <v>3.898841703677149</v>
      </c>
      <c r="H113" s="33">
        <v>4.8646464431315222</v>
      </c>
      <c r="I113" s="33">
        <v>5.2641772471365691</v>
      </c>
      <c r="J113" s="33">
        <v>5.5774468941426054</v>
      </c>
      <c r="K113" s="33">
        <v>6.0674681932066763</v>
      </c>
      <c r="L113" s="33">
        <v>5.9842770092516782</v>
      </c>
      <c r="M113" s="33">
        <v>6.0033861315259562</v>
      </c>
      <c r="N113" s="33">
        <v>6.6198797704548102</v>
      </c>
      <c r="O113" s="33">
        <v>7.4121867552470331</v>
      </c>
      <c r="P113" s="33">
        <v>8.6013294588323639</v>
      </c>
      <c r="Q113" s="33">
        <v>10.452615393300306</v>
      </c>
      <c r="R113" s="33">
        <v>12.973771802612767</v>
      </c>
      <c r="S113" s="33">
        <v>14.515409648550516</v>
      </c>
      <c r="T113" s="33">
        <v>15.674674242635202</v>
      </c>
      <c r="U113" s="33">
        <v>16.637069836365129</v>
      </c>
      <c r="V113" s="33">
        <v>19.659602982529321</v>
      </c>
      <c r="W113" s="33">
        <v>20.457350053536366</v>
      </c>
      <c r="X113" s="33">
        <v>22.742908510810587</v>
      </c>
      <c r="Y113" s="33">
        <v>20.363067493175002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7.9694480257422518</v>
      </c>
      <c r="C115" s="117">
        <f t="shared" si="17"/>
        <v>11.359645539431556</v>
      </c>
      <c r="D115" s="117">
        <f t="shared" si="17"/>
        <v>17.677002519641388</v>
      </c>
      <c r="E115" s="117">
        <f t="shared" si="17"/>
        <v>32.648807152448988</v>
      </c>
      <c r="F115" s="117">
        <f t="shared" si="17"/>
        <v>35.894659805830415</v>
      </c>
      <c r="G115" s="117">
        <f t="shared" si="17"/>
        <v>44.264654271365615</v>
      </c>
      <c r="H115" s="117">
        <f t="shared" si="17"/>
        <v>59.148687076430107</v>
      </c>
      <c r="I115" s="117">
        <f t="shared" si="17"/>
        <v>74.781978624656944</v>
      </c>
      <c r="J115" s="117">
        <f t="shared" si="17"/>
        <v>75.273225707346285</v>
      </c>
      <c r="K115" s="117">
        <f t="shared" si="17"/>
        <v>67.011744483625023</v>
      </c>
      <c r="L115" s="117">
        <f t="shared" si="17"/>
        <v>71.335726884578634</v>
      </c>
      <c r="M115" s="117">
        <f t="shared" si="17"/>
        <v>88.022452086076768</v>
      </c>
      <c r="N115" s="117">
        <f t="shared" si="17"/>
        <v>112.62968167488857</v>
      </c>
      <c r="O115" s="117">
        <f t="shared" si="17"/>
        <v>84.849836931480255</v>
      </c>
      <c r="P115" s="117">
        <f t="shared" si="17"/>
        <v>91.402136919573707</v>
      </c>
      <c r="Q115" s="117">
        <f t="shared" si="17"/>
        <v>154.52566665380797</v>
      </c>
      <c r="R115" s="117">
        <f t="shared" ref="R115:V115" si="18">R116+R118+R120+R129</f>
        <v>190.9453611759759</v>
      </c>
      <c r="S115" s="117">
        <f t="shared" si="18"/>
        <v>229.85582232535762</v>
      </c>
      <c r="T115" s="117">
        <f t="shared" si="18"/>
        <v>230.51406710482726</v>
      </c>
      <c r="U115" s="117">
        <f t="shared" si="18"/>
        <v>287.01137289816808</v>
      </c>
      <c r="V115" s="117">
        <f t="shared" si="18"/>
        <v>302.7798337754208</v>
      </c>
      <c r="W115" s="117">
        <f t="shared" ref="W115:Y115" si="19">W116+W118+W120+W129</f>
        <v>333.05103118674236</v>
      </c>
      <c r="X115" s="117">
        <f t="shared" si="19"/>
        <v>344.12489132311833</v>
      </c>
      <c r="Y115" s="117">
        <f t="shared" si="19"/>
        <v>401.02737790116413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3.874791987161561</v>
      </c>
      <c r="C116" s="122">
        <f t="shared" si="20"/>
        <v>5.7476730872036743</v>
      </c>
      <c r="D116" s="122">
        <f t="shared" si="20"/>
        <v>9.8617720692563395</v>
      </c>
      <c r="E116" s="122">
        <f t="shared" si="20"/>
        <v>19.303165040684519</v>
      </c>
      <c r="F116" s="122">
        <f t="shared" si="20"/>
        <v>22.945622828491505</v>
      </c>
      <c r="G116" s="122">
        <f t="shared" si="20"/>
        <v>28.238224942567548</v>
      </c>
      <c r="H116" s="122">
        <f t="shared" si="20"/>
        <v>37.769427771512014</v>
      </c>
      <c r="I116" s="122">
        <f t="shared" si="20"/>
        <v>43.50326113719877</v>
      </c>
      <c r="J116" s="122">
        <f t="shared" si="20"/>
        <v>42.1838652003063</v>
      </c>
      <c r="K116" s="122">
        <f t="shared" si="20"/>
        <v>37.99913894217547</v>
      </c>
      <c r="L116" s="122">
        <f t="shared" si="20"/>
        <v>37.274946902115317</v>
      </c>
      <c r="M116" s="122">
        <f t="shared" si="20"/>
        <v>51.704365492317201</v>
      </c>
      <c r="N116" s="122">
        <f t="shared" si="20"/>
        <v>56.86899526554059</v>
      </c>
      <c r="O116" s="122">
        <f t="shared" si="20"/>
        <v>34.890081674646169</v>
      </c>
      <c r="P116" s="122">
        <f t="shared" si="20"/>
        <v>39.772885174105632</v>
      </c>
      <c r="Q116" s="122">
        <f t="shared" si="20"/>
        <v>78.802045914967195</v>
      </c>
      <c r="R116" s="122">
        <f t="shared" si="20"/>
        <v>82.646451858022317</v>
      </c>
      <c r="S116" s="122">
        <f t="shared" si="20"/>
        <v>93.611103886779418</v>
      </c>
      <c r="T116" s="122">
        <f t="shared" si="20"/>
        <v>102.95750466707304</v>
      </c>
      <c r="U116" s="122">
        <f t="shared" si="20"/>
        <v>105.80797638525766</v>
      </c>
      <c r="V116" s="122">
        <f t="shared" si="20"/>
        <v>120.55399819085832</v>
      </c>
      <c r="W116" s="122">
        <f t="shared" si="20"/>
        <v>141.4542077204062</v>
      </c>
      <c r="X116" s="122">
        <f t="shared" si="20"/>
        <v>149.14607883669555</v>
      </c>
      <c r="Y116" s="122">
        <f t="shared" si="20"/>
        <v>154.6895409970754</v>
      </c>
      <c r="DA116" s="130" t="s">
        <v>1874</v>
      </c>
    </row>
    <row r="117" spans="1:105" ht="12" customHeight="1" x14ac:dyDescent="0.25">
      <c r="A117" s="97" t="s">
        <v>53</v>
      </c>
      <c r="B117" s="98">
        <v>3.874791987161561</v>
      </c>
      <c r="C117" s="98">
        <v>5.7476730872036743</v>
      </c>
      <c r="D117" s="98">
        <v>9.8617720692563395</v>
      </c>
      <c r="E117" s="98">
        <v>19.303165040684519</v>
      </c>
      <c r="F117" s="98">
        <v>22.945622828491505</v>
      </c>
      <c r="G117" s="98">
        <v>28.238224942567548</v>
      </c>
      <c r="H117" s="98">
        <v>37.769427771512014</v>
      </c>
      <c r="I117" s="98">
        <v>43.50326113719877</v>
      </c>
      <c r="J117" s="98">
        <v>42.1838652003063</v>
      </c>
      <c r="K117" s="98">
        <v>37.99913894217547</v>
      </c>
      <c r="L117" s="98">
        <v>37.274946902115317</v>
      </c>
      <c r="M117" s="98">
        <v>51.704365492317201</v>
      </c>
      <c r="N117" s="98">
        <v>56.86899526554059</v>
      </c>
      <c r="O117" s="98">
        <v>34.890081674646169</v>
      </c>
      <c r="P117" s="98">
        <v>39.772885174105632</v>
      </c>
      <c r="Q117" s="98">
        <v>78.802045914967195</v>
      </c>
      <c r="R117" s="98">
        <v>82.646451858022317</v>
      </c>
      <c r="S117" s="98">
        <v>93.611103886779418</v>
      </c>
      <c r="T117" s="98">
        <v>102.95750466707304</v>
      </c>
      <c r="U117" s="98">
        <v>105.80797638525766</v>
      </c>
      <c r="V117" s="98">
        <v>120.55399819085832</v>
      </c>
      <c r="W117" s="98">
        <v>141.4542077204062</v>
      </c>
      <c r="X117" s="98">
        <v>149.14607883669555</v>
      </c>
      <c r="Y117" s="98">
        <v>154.6895409970754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2.4511016676184125</v>
      </c>
      <c r="C118" s="122">
        <f t="shared" si="21"/>
        <v>3.4462216307739988</v>
      </c>
      <c r="D118" s="122">
        <f t="shared" si="21"/>
        <v>3.9977201555277637</v>
      </c>
      <c r="E118" s="122">
        <f t="shared" si="21"/>
        <v>7.9372296635354065</v>
      </c>
      <c r="F118" s="122">
        <f t="shared" si="21"/>
        <v>5.560342341478826</v>
      </c>
      <c r="G118" s="122">
        <f t="shared" si="21"/>
        <v>7.0817224086639134</v>
      </c>
      <c r="H118" s="122">
        <f t="shared" si="21"/>
        <v>10.159369451082091</v>
      </c>
      <c r="I118" s="122">
        <f t="shared" si="21"/>
        <v>18.657346766786851</v>
      </c>
      <c r="J118" s="122">
        <f t="shared" si="21"/>
        <v>19.051948292278013</v>
      </c>
      <c r="K118" s="122">
        <f t="shared" si="21"/>
        <v>13.577365599196517</v>
      </c>
      <c r="L118" s="122">
        <f t="shared" si="21"/>
        <v>18.374048884689614</v>
      </c>
      <c r="M118" s="122">
        <f t="shared" si="21"/>
        <v>19.982359291014077</v>
      </c>
      <c r="N118" s="122">
        <f t="shared" si="21"/>
        <v>38.509428438567262</v>
      </c>
      <c r="O118" s="122">
        <f t="shared" si="21"/>
        <v>30.047537305463969</v>
      </c>
      <c r="P118" s="122">
        <f t="shared" si="21"/>
        <v>27.898166369029596</v>
      </c>
      <c r="Q118" s="122">
        <f t="shared" si="21"/>
        <v>46.114918403138908</v>
      </c>
      <c r="R118" s="122">
        <f t="shared" si="21"/>
        <v>71.608986112425953</v>
      </c>
      <c r="S118" s="122">
        <f t="shared" si="21"/>
        <v>93.82107763915576</v>
      </c>
      <c r="T118" s="122">
        <f t="shared" si="21"/>
        <v>79.969007609699716</v>
      </c>
      <c r="U118" s="122">
        <f t="shared" si="21"/>
        <v>129.09807567003031</v>
      </c>
      <c r="V118" s="122">
        <f t="shared" si="21"/>
        <v>123.22590275939237</v>
      </c>
      <c r="W118" s="122">
        <f t="shared" si="21"/>
        <v>124.32260223500215</v>
      </c>
      <c r="X118" s="122">
        <f t="shared" si="21"/>
        <v>119.68914450767546</v>
      </c>
      <c r="Y118" s="122">
        <f t="shared" si="21"/>
        <v>168.78766147007519</v>
      </c>
      <c r="DA118" s="130" t="s">
        <v>1876</v>
      </c>
    </row>
    <row r="119" spans="1:105" ht="12" customHeight="1" x14ac:dyDescent="0.25">
      <c r="A119" s="97" t="s">
        <v>53</v>
      </c>
      <c r="B119" s="98">
        <v>2.4511016676184125</v>
      </c>
      <c r="C119" s="98">
        <v>3.4462216307739988</v>
      </c>
      <c r="D119" s="98">
        <v>3.9977201555277637</v>
      </c>
      <c r="E119" s="98">
        <v>7.9372296635354065</v>
      </c>
      <c r="F119" s="98">
        <v>5.560342341478826</v>
      </c>
      <c r="G119" s="98">
        <v>7.0817224086639134</v>
      </c>
      <c r="H119" s="98">
        <v>10.159369451082091</v>
      </c>
      <c r="I119" s="98">
        <v>18.657346766786851</v>
      </c>
      <c r="J119" s="98">
        <v>19.051948292278013</v>
      </c>
      <c r="K119" s="98">
        <v>13.577365599196517</v>
      </c>
      <c r="L119" s="98">
        <v>18.374048884689614</v>
      </c>
      <c r="M119" s="98">
        <v>19.982359291014077</v>
      </c>
      <c r="N119" s="98">
        <v>38.509428438567262</v>
      </c>
      <c r="O119" s="98">
        <v>30.047537305463969</v>
      </c>
      <c r="P119" s="98">
        <v>27.898166369029596</v>
      </c>
      <c r="Q119" s="98">
        <v>46.114918403138908</v>
      </c>
      <c r="R119" s="98">
        <v>71.608986112425953</v>
      </c>
      <c r="S119" s="98">
        <v>93.82107763915576</v>
      </c>
      <c r="T119" s="98">
        <v>79.969007609699716</v>
      </c>
      <c r="U119" s="98">
        <v>129.09807567003031</v>
      </c>
      <c r="V119" s="98">
        <v>123.22590275939237</v>
      </c>
      <c r="W119" s="98">
        <v>124.32260223500215</v>
      </c>
      <c r="X119" s="98">
        <v>119.68914450767546</v>
      </c>
      <c r="Y119" s="98">
        <v>168.78766147007519</v>
      </c>
      <c r="DA119" s="63" t="s">
        <v>1877</v>
      </c>
    </row>
    <row r="120" spans="1:105" ht="12" customHeight="1" x14ac:dyDescent="0.25">
      <c r="A120" s="121" t="s">
        <v>55</v>
      </c>
      <c r="B120" s="122">
        <v>1.1244154215758071</v>
      </c>
      <c r="C120" s="122">
        <v>1.4879298067438804</v>
      </c>
      <c r="D120" s="122">
        <v>2.5428219055831294</v>
      </c>
      <c r="E120" s="122">
        <v>3.6368596525514718</v>
      </c>
      <c r="F120" s="122">
        <v>4.9061086875794562</v>
      </c>
      <c r="G120" s="122">
        <v>5.9138504369333216</v>
      </c>
      <c r="H120" s="122">
        <v>7.4232585295612061</v>
      </c>
      <c r="I120" s="122">
        <v>8.4823030688653152</v>
      </c>
      <c r="J120" s="122">
        <v>9.6368341126788977</v>
      </c>
      <c r="K120" s="122">
        <v>10.669103513468503</v>
      </c>
      <c r="L120" s="122">
        <v>10.917508387911806</v>
      </c>
      <c r="M120" s="122">
        <v>11.528311794701214</v>
      </c>
      <c r="N120" s="122">
        <v>12.100070557832524</v>
      </c>
      <c r="O120" s="122">
        <v>13.713234214264272</v>
      </c>
      <c r="P120" s="122">
        <v>16.320467745426928</v>
      </c>
      <c r="Q120" s="122">
        <v>20.47365453400208</v>
      </c>
      <c r="R120" s="122">
        <v>25.331634355033898</v>
      </c>
      <c r="S120" s="122">
        <v>29.352671262457047</v>
      </c>
      <c r="T120" s="122">
        <v>32.333518014903333</v>
      </c>
      <c r="U120" s="122">
        <v>35.14903243500067</v>
      </c>
      <c r="V120" s="122">
        <v>38.174644274843907</v>
      </c>
      <c r="W120" s="122">
        <v>45.117997729937436</v>
      </c>
      <c r="X120" s="122">
        <v>50.898411998182063</v>
      </c>
      <c r="Y120" s="122">
        <v>55.079942551260928</v>
      </c>
      <c r="DA120" s="130" t="s">
        <v>1878</v>
      </c>
    </row>
    <row r="121" spans="1:105" ht="12" customHeight="1" x14ac:dyDescent="0.25">
      <c r="A121" s="97" t="s">
        <v>124</v>
      </c>
      <c r="B121" s="98">
        <v>7.7920931875694087E-3</v>
      </c>
      <c r="C121" s="98">
        <v>1.1910745864433022E-2</v>
      </c>
      <c r="D121" s="98">
        <v>2.4424027232689278E-2</v>
      </c>
      <c r="E121" s="98">
        <v>3.6949273304327943E-2</v>
      </c>
      <c r="F121" s="98">
        <v>4.5498519365124987E-2</v>
      </c>
      <c r="G121" s="98">
        <v>5.0922260485440192E-2</v>
      </c>
      <c r="H121" s="98">
        <v>5.5801974291765789E-2</v>
      </c>
      <c r="I121" s="98">
        <v>5.1771625686853381E-2</v>
      </c>
      <c r="J121" s="98">
        <v>5.2639248680146161E-2</v>
      </c>
      <c r="K121" s="98">
        <v>5.0588152999109251E-2</v>
      </c>
      <c r="L121" s="98">
        <v>4.3447971326085105E-2</v>
      </c>
      <c r="M121" s="98">
        <v>3.4771039640662568E-2</v>
      </c>
      <c r="N121" s="98">
        <v>3.2191716630511936E-2</v>
      </c>
      <c r="O121" s="98">
        <v>6.0992802453046814E-2</v>
      </c>
      <c r="P121" s="98">
        <v>8.0462982670233107E-2</v>
      </c>
      <c r="Q121" s="98">
        <v>9.2274578732677137E-2</v>
      </c>
      <c r="R121" s="98">
        <v>0.10391089936937313</v>
      </c>
      <c r="S121" s="98">
        <v>0.12817470709305173</v>
      </c>
      <c r="T121" s="98">
        <v>0.15439593096147877</v>
      </c>
      <c r="U121" s="98">
        <v>0.18583811186130789</v>
      </c>
      <c r="V121" s="98">
        <v>0.2176071227059892</v>
      </c>
      <c r="W121" s="98">
        <v>0.24068989739460681</v>
      </c>
      <c r="X121" s="98">
        <v>0.26001765228259044</v>
      </c>
      <c r="Y121" s="98">
        <v>0.27416088516010639</v>
      </c>
      <c r="DA121" s="63" t="s">
        <v>1879</v>
      </c>
    </row>
    <row r="122" spans="1:105" ht="12" customHeight="1" x14ac:dyDescent="0.25">
      <c r="A122" s="97" t="s">
        <v>123</v>
      </c>
      <c r="B122" s="98">
        <v>8.8546513495106898E-5</v>
      </c>
      <c r="C122" s="98">
        <v>8.8252380823105982E-5</v>
      </c>
      <c r="D122" s="98">
        <v>2.7740066993818204E-4</v>
      </c>
      <c r="E122" s="98">
        <v>4.6500931161779565E-4</v>
      </c>
      <c r="F122" s="98">
        <v>3.7962267836445888E-4</v>
      </c>
      <c r="G122" s="98">
        <v>4.6882219694036222E-4</v>
      </c>
      <c r="H122" s="98">
        <v>5.7957057659205693E-4</v>
      </c>
      <c r="I122" s="98">
        <v>6.4903351120354632E-4</v>
      </c>
      <c r="J122" s="98">
        <v>8.0675129149564921E-4</v>
      </c>
      <c r="K122" s="98">
        <v>6.4749966069427224E-4</v>
      </c>
      <c r="L122" s="98">
        <v>4.1055486576032393E-4</v>
      </c>
      <c r="M122" s="98">
        <v>3.4483481821148449E-4</v>
      </c>
      <c r="N122" s="98">
        <v>3.0977880168184192E-4</v>
      </c>
      <c r="O122" s="98">
        <v>9.3721836850978245E-4</v>
      </c>
      <c r="P122" s="98">
        <v>1.0302128418302424E-3</v>
      </c>
      <c r="Q122" s="98">
        <v>1.0804376682525573E-3</v>
      </c>
      <c r="R122" s="98">
        <v>1.277360390262757E-3</v>
      </c>
      <c r="S122" s="98">
        <v>1.6630008805337318E-3</v>
      </c>
      <c r="T122" s="98">
        <v>2.4213468818829994E-3</v>
      </c>
      <c r="U122" s="98">
        <v>2.6568765640863951E-3</v>
      </c>
      <c r="V122" s="98">
        <v>3.5464148611103327E-3</v>
      </c>
      <c r="W122" s="98">
        <v>3.6433511135700028E-3</v>
      </c>
      <c r="X122" s="98">
        <v>4.2949728828261258E-3</v>
      </c>
      <c r="Y122" s="98">
        <v>5.7228120998384473E-3</v>
      </c>
      <c r="DA122" s="63" t="s">
        <v>1880</v>
      </c>
    </row>
    <row r="123" spans="1:105" ht="12" customHeight="1" x14ac:dyDescent="0.25">
      <c r="A123" s="100" t="s">
        <v>50</v>
      </c>
      <c r="B123" s="101">
        <v>1.7729934895880139E-5</v>
      </c>
      <c r="C123" s="101">
        <v>1.7528797258062258E-5</v>
      </c>
      <c r="D123" s="101">
        <v>5.6600840702773815E-5</v>
      </c>
      <c r="E123" s="101">
        <v>9.197594847226946E-5</v>
      </c>
      <c r="F123" s="101">
        <v>7.6609213666738597E-5</v>
      </c>
      <c r="G123" s="101">
        <v>1.072547999362927E-4</v>
      </c>
      <c r="H123" s="101">
        <v>1.1891004218774493E-4</v>
      </c>
      <c r="I123" s="101">
        <v>1.3315101276436828E-4</v>
      </c>
      <c r="J123" s="101">
        <v>1.6259272567271986E-4</v>
      </c>
      <c r="K123" s="101">
        <v>1.3127660918024043E-4</v>
      </c>
      <c r="L123" s="101">
        <v>8.2543591527137344E-5</v>
      </c>
      <c r="M123" s="101">
        <v>5.7073086505795407E-5</v>
      </c>
      <c r="N123" s="101">
        <v>3.0957476618744809E-6</v>
      </c>
      <c r="O123" s="101">
        <v>1.7553285402801408E-4</v>
      </c>
      <c r="P123" s="101">
        <v>1.8720573137788276E-4</v>
      </c>
      <c r="Q123" s="101">
        <v>1.8349059777774882E-4</v>
      </c>
      <c r="R123" s="101">
        <v>2.4318647553513929E-4</v>
      </c>
      <c r="S123" s="101">
        <v>3.1722606777286825E-4</v>
      </c>
      <c r="T123" s="101">
        <v>4.2625620079994922E-4</v>
      </c>
      <c r="U123" s="101">
        <v>4.2532441206580962E-4</v>
      </c>
      <c r="V123" s="101">
        <v>5.4062763042912287E-4</v>
      </c>
      <c r="W123" s="101">
        <v>6.6955415397511645E-4</v>
      </c>
      <c r="X123" s="101">
        <v>8.0222827191851623E-4</v>
      </c>
      <c r="Y123" s="101">
        <v>9.0655316366042293E-4</v>
      </c>
      <c r="DA123" s="131" t="s">
        <v>1881</v>
      </c>
    </row>
    <row r="124" spans="1:105" ht="12" customHeight="1" x14ac:dyDescent="0.25">
      <c r="A124" s="103" t="s">
        <v>52</v>
      </c>
      <c r="B124" s="104">
        <v>7.0816578599226766E-5</v>
      </c>
      <c r="C124" s="104">
        <v>7.0723583565043721E-5</v>
      </c>
      <c r="D124" s="104">
        <v>2.2079982923540824E-4</v>
      </c>
      <c r="E124" s="104">
        <v>3.7303336314552617E-4</v>
      </c>
      <c r="F124" s="104">
        <v>3.0301346469772028E-4</v>
      </c>
      <c r="G124" s="104">
        <v>3.6156739700406951E-4</v>
      </c>
      <c r="H124" s="104">
        <v>4.6066053440431198E-4</v>
      </c>
      <c r="I124" s="104">
        <v>5.1588249843917801E-4</v>
      </c>
      <c r="J124" s="104">
        <v>6.4415856582292934E-4</v>
      </c>
      <c r="K124" s="104">
        <v>5.1622305151403176E-4</v>
      </c>
      <c r="L124" s="104">
        <v>3.2801127423318657E-4</v>
      </c>
      <c r="M124" s="104">
        <v>2.8776173170568908E-4</v>
      </c>
      <c r="N124" s="104">
        <v>3.0668305401996746E-4</v>
      </c>
      <c r="O124" s="104">
        <v>7.616855144817684E-4</v>
      </c>
      <c r="P124" s="104">
        <v>8.4300711045235961E-4</v>
      </c>
      <c r="Q124" s="104">
        <v>8.9694707047480854E-4</v>
      </c>
      <c r="R124" s="104">
        <v>1.0341739147276176E-3</v>
      </c>
      <c r="S124" s="104">
        <v>1.3457748127608637E-3</v>
      </c>
      <c r="T124" s="104">
        <v>1.9950906810830499E-3</v>
      </c>
      <c r="U124" s="104">
        <v>2.2315521520205853E-3</v>
      </c>
      <c r="V124" s="104">
        <v>3.0057872306812096E-3</v>
      </c>
      <c r="W124" s="104">
        <v>2.9737969595948865E-3</v>
      </c>
      <c r="X124" s="104">
        <v>3.4927446109076095E-3</v>
      </c>
      <c r="Y124" s="104">
        <v>4.8162589361780243E-3</v>
      </c>
      <c r="DA124" s="132" t="s">
        <v>1882</v>
      </c>
    </row>
    <row r="125" spans="1:105" ht="12" customHeight="1" x14ac:dyDescent="0.25">
      <c r="A125" s="106" t="s">
        <v>122</v>
      </c>
      <c r="B125" s="101">
        <v>0.39734365859037579</v>
      </c>
      <c r="C125" s="101">
        <v>0.50210856031229867</v>
      </c>
      <c r="D125" s="101">
        <v>0.95932379200465978</v>
      </c>
      <c r="E125" s="101">
        <v>1.2965821600310599</v>
      </c>
      <c r="F125" s="101">
        <v>1.8913836818912908</v>
      </c>
      <c r="G125" s="101">
        <v>2.2622800117712747</v>
      </c>
      <c r="H125" s="101">
        <v>2.7632158217512512</v>
      </c>
      <c r="I125" s="101">
        <v>2.6354767989489338</v>
      </c>
      <c r="J125" s="101">
        <v>2.6381632882635646</v>
      </c>
      <c r="K125" s="101">
        <v>2.8958637667850593</v>
      </c>
      <c r="L125" s="101">
        <v>2.8552540704208531</v>
      </c>
      <c r="M125" s="101">
        <v>3.1496727671811207</v>
      </c>
      <c r="N125" s="101">
        <v>3.4174538592117916</v>
      </c>
      <c r="O125" s="101">
        <v>4.0813840635327603</v>
      </c>
      <c r="P125" s="101">
        <v>4.8404899222426865</v>
      </c>
      <c r="Q125" s="101">
        <v>5.0790038110881905</v>
      </c>
      <c r="R125" s="101">
        <v>6.2151522736319729</v>
      </c>
      <c r="S125" s="101">
        <v>7.076505463667341</v>
      </c>
      <c r="T125" s="101">
        <v>7.2202374587057294</v>
      </c>
      <c r="U125" s="101">
        <v>8.1893363453969581</v>
      </c>
      <c r="V125" s="101">
        <v>9.0827523027318673</v>
      </c>
      <c r="W125" s="101">
        <v>10.470347296610408</v>
      </c>
      <c r="X125" s="101">
        <v>9.563629570166043</v>
      </c>
      <c r="Y125" s="101">
        <v>8.0707039392129385</v>
      </c>
      <c r="DA125" s="131" t="s">
        <v>1883</v>
      </c>
    </row>
    <row r="126" spans="1:105" ht="12" customHeight="1" x14ac:dyDescent="0.25">
      <c r="A126" s="107" t="s">
        <v>121</v>
      </c>
      <c r="B126" s="104">
        <v>0.71919112328436685</v>
      </c>
      <c r="C126" s="104">
        <v>0.97382224818632568</v>
      </c>
      <c r="D126" s="104">
        <v>1.558796685675842</v>
      </c>
      <c r="E126" s="104">
        <v>2.3028632099044661</v>
      </c>
      <c r="F126" s="104">
        <v>2.9688468636446763</v>
      </c>
      <c r="G126" s="104">
        <v>3.6001793424796662</v>
      </c>
      <c r="H126" s="104">
        <v>4.6036611629415969</v>
      </c>
      <c r="I126" s="104">
        <v>5.7944056107183251</v>
      </c>
      <c r="J126" s="104">
        <v>6.9452248244436907</v>
      </c>
      <c r="K126" s="104">
        <v>7.7220040940236405</v>
      </c>
      <c r="L126" s="104">
        <v>8.018395791299108</v>
      </c>
      <c r="M126" s="104">
        <v>8.3435231530612182</v>
      </c>
      <c r="N126" s="104">
        <v>8.6501152031885375</v>
      </c>
      <c r="O126" s="104">
        <v>9.5699201299099563</v>
      </c>
      <c r="P126" s="104">
        <v>11.398484627672177</v>
      </c>
      <c r="Q126" s="104">
        <v>15.30129570651296</v>
      </c>
      <c r="R126" s="104">
        <v>19.01129382164229</v>
      </c>
      <c r="S126" s="104">
        <v>22.14632809081612</v>
      </c>
      <c r="T126" s="104">
        <v>24.956463278354239</v>
      </c>
      <c r="U126" s="104">
        <v>26.771201101178317</v>
      </c>
      <c r="V126" s="104">
        <v>28.87073843454494</v>
      </c>
      <c r="W126" s="104">
        <v>34.403317184818853</v>
      </c>
      <c r="X126" s="104">
        <v>41.070469802850603</v>
      </c>
      <c r="Y126" s="104">
        <v>46.72935491478804</v>
      </c>
      <c r="DA126" s="132" t="s">
        <v>1884</v>
      </c>
    </row>
    <row r="127" spans="1:105" ht="12" customHeight="1" x14ac:dyDescent="0.25">
      <c r="A127" s="108" t="s">
        <v>53</v>
      </c>
      <c r="B127" s="98">
        <v>0.14450160802199896</v>
      </c>
      <c r="C127" s="98">
        <v>0.19366301652419507</v>
      </c>
      <c r="D127" s="98">
        <v>0.31761898704791153</v>
      </c>
      <c r="E127" s="98">
        <v>0.45307517621655996</v>
      </c>
      <c r="F127" s="98">
        <v>0.59676064339802914</v>
      </c>
      <c r="G127" s="98">
        <v>0.81859198720445214</v>
      </c>
      <c r="H127" s="98">
        <v>0.94178632249743133</v>
      </c>
      <c r="I127" s="98">
        <v>1.1989684961103466</v>
      </c>
      <c r="J127" s="98">
        <v>1.4113241579750342</v>
      </c>
      <c r="K127" s="98">
        <v>1.5825588379776576</v>
      </c>
      <c r="L127" s="98">
        <v>1.6549184611456018</v>
      </c>
      <c r="M127" s="98">
        <v>1.6844466802734304</v>
      </c>
      <c r="N127" s="98">
        <v>1.4566582425949026</v>
      </c>
      <c r="O127" s="98">
        <v>1.7600149763165174</v>
      </c>
      <c r="P127" s="98">
        <v>2.0583765500959603</v>
      </c>
      <c r="Q127" s="98">
        <v>2.6446199905125489</v>
      </c>
      <c r="R127" s="98">
        <v>3.6934714040779748</v>
      </c>
      <c r="S127" s="98">
        <v>4.3226123645287631</v>
      </c>
      <c r="T127" s="98">
        <v>4.4804876893136276</v>
      </c>
      <c r="U127" s="98">
        <v>4.3749535904172241</v>
      </c>
      <c r="V127" s="98">
        <v>4.439783343319621</v>
      </c>
      <c r="W127" s="98">
        <v>6.4736239338497805</v>
      </c>
      <c r="X127" s="98">
        <v>7.8342229320684842</v>
      </c>
      <c r="Y127" s="98">
        <v>7.3004346098713118</v>
      </c>
      <c r="DA127" s="63" t="s">
        <v>1885</v>
      </c>
    </row>
    <row r="128" spans="1:105" ht="12" customHeight="1" x14ac:dyDescent="0.25">
      <c r="A128" s="108" t="s">
        <v>52</v>
      </c>
      <c r="B128" s="98">
        <v>0.57468951526236789</v>
      </c>
      <c r="C128" s="98">
        <v>0.78015923166213064</v>
      </c>
      <c r="D128" s="98">
        <v>1.2411776986279304</v>
      </c>
      <c r="E128" s="98">
        <v>1.8497880336879062</v>
      </c>
      <c r="F128" s="98">
        <v>2.3720862202466471</v>
      </c>
      <c r="G128" s="98">
        <v>2.7815873552752142</v>
      </c>
      <c r="H128" s="98">
        <v>3.6618748404441659</v>
      </c>
      <c r="I128" s="98">
        <v>4.5954371146079787</v>
      </c>
      <c r="J128" s="98">
        <v>5.5339006664686563</v>
      </c>
      <c r="K128" s="98">
        <v>6.1394452560459829</v>
      </c>
      <c r="L128" s="98">
        <v>6.3634773301535059</v>
      </c>
      <c r="M128" s="98">
        <v>6.6590764727877874</v>
      </c>
      <c r="N128" s="98">
        <v>7.1934569605936343</v>
      </c>
      <c r="O128" s="98">
        <v>7.8099051535934381</v>
      </c>
      <c r="P128" s="98">
        <v>9.3401080775762164</v>
      </c>
      <c r="Q128" s="98">
        <v>12.656675716000411</v>
      </c>
      <c r="R128" s="98">
        <v>15.317822417564315</v>
      </c>
      <c r="S128" s="98">
        <v>17.823715726287357</v>
      </c>
      <c r="T128" s="98">
        <v>20.475975589040612</v>
      </c>
      <c r="U128" s="98">
        <v>22.396247510761093</v>
      </c>
      <c r="V128" s="98">
        <v>24.430955091225318</v>
      </c>
      <c r="W128" s="98">
        <v>27.929693250969073</v>
      </c>
      <c r="X128" s="98">
        <v>33.236246870782118</v>
      </c>
      <c r="Y128" s="98">
        <v>39.42892030491673</v>
      </c>
      <c r="DA128" s="63" t="s">
        <v>1886</v>
      </c>
    </row>
    <row r="129" spans="1:105" ht="12" customHeight="1" x14ac:dyDescent="0.25">
      <c r="A129" s="121" t="s">
        <v>54</v>
      </c>
      <c r="B129" s="122">
        <v>0.51913894938647165</v>
      </c>
      <c r="C129" s="122">
        <v>0.67782101471000189</v>
      </c>
      <c r="D129" s="122">
        <v>1.2746883892741536</v>
      </c>
      <c r="E129" s="122">
        <v>1.7715527956775947</v>
      </c>
      <c r="F129" s="122">
        <v>2.4825859482806294</v>
      </c>
      <c r="G129" s="122">
        <v>3.0308564832008265</v>
      </c>
      <c r="H129" s="122">
        <v>3.7966313242747969</v>
      </c>
      <c r="I129" s="122">
        <v>4.1390676518059983</v>
      </c>
      <c r="J129" s="122">
        <v>4.4005781020830774</v>
      </c>
      <c r="K129" s="122">
        <v>4.766136428784538</v>
      </c>
      <c r="L129" s="122">
        <v>4.7692227098618929</v>
      </c>
      <c r="M129" s="122">
        <v>4.8074155080442802</v>
      </c>
      <c r="N129" s="122">
        <v>5.1511874129481843</v>
      </c>
      <c r="O129" s="122">
        <v>6.1989837371058538</v>
      </c>
      <c r="P129" s="122">
        <v>7.410617631011549</v>
      </c>
      <c r="Q129" s="122">
        <v>9.1350478016998125</v>
      </c>
      <c r="R129" s="122">
        <v>11.358288850493741</v>
      </c>
      <c r="S129" s="122">
        <v>13.07096953696542</v>
      </c>
      <c r="T129" s="122">
        <v>15.254036813151149</v>
      </c>
      <c r="U129" s="122">
        <v>16.956288407879388</v>
      </c>
      <c r="V129" s="122">
        <v>20.825288550326192</v>
      </c>
      <c r="W129" s="122">
        <v>22.1562235013966</v>
      </c>
      <c r="X129" s="122">
        <v>24.391255980565308</v>
      </c>
      <c r="Y129" s="122">
        <v>22.470232882752548</v>
      </c>
      <c r="DA129" s="130" t="s">
        <v>1887</v>
      </c>
    </row>
    <row r="130" spans="1:105" ht="12" customHeight="1" x14ac:dyDescent="0.25">
      <c r="A130" s="97" t="s">
        <v>50</v>
      </c>
      <c r="B130" s="98">
        <v>2.2299945279473134E-2</v>
      </c>
      <c r="C130" s="98">
        <v>2.7142077741886112E-2</v>
      </c>
      <c r="D130" s="98">
        <v>3.8478753993146118E-2</v>
      </c>
      <c r="E130" s="98">
        <v>5.1576239230558318E-2</v>
      </c>
      <c r="F130" s="98">
        <v>7.7217266720357822E-2</v>
      </c>
      <c r="G130" s="98">
        <v>9.5535662223815349E-2</v>
      </c>
      <c r="H130" s="98">
        <v>0.12701484064418755</v>
      </c>
      <c r="I130" s="98">
        <v>0.16222617099508724</v>
      </c>
      <c r="J130" s="98">
        <v>0.18165834064621036</v>
      </c>
      <c r="K130" s="98">
        <v>0.168539080028169</v>
      </c>
      <c r="L130" s="98">
        <v>0.22370301792788724</v>
      </c>
      <c r="M130" s="98">
        <v>0.2342200857290743</v>
      </c>
      <c r="N130" s="98">
        <v>9.0121221212097868E-2</v>
      </c>
      <c r="O130" s="98">
        <v>0.50770263605475519</v>
      </c>
      <c r="P130" s="98">
        <v>0.76500022231103371</v>
      </c>
      <c r="Q130" s="98">
        <v>0.98906828642279576</v>
      </c>
      <c r="R130" s="98">
        <v>1.1489302393662233</v>
      </c>
      <c r="S130" s="98">
        <v>1.5216283315866417</v>
      </c>
      <c r="T130" s="98">
        <v>2.6250598854973939</v>
      </c>
      <c r="U130" s="98">
        <v>3.3847080423101472</v>
      </c>
      <c r="V130" s="98">
        <v>4.5469991948837425</v>
      </c>
      <c r="W130" s="98">
        <v>4.9150422073449844</v>
      </c>
      <c r="X130" s="98">
        <v>4.887847276414047</v>
      </c>
      <c r="Y130" s="98">
        <v>4.7217460160911227</v>
      </c>
      <c r="DA130" s="63" t="s">
        <v>1888</v>
      </c>
    </row>
    <row r="131" spans="1:105" ht="12" customHeight="1" x14ac:dyDescent="0.25">
      <c r="A131" s="109" t="s">
        <v>120</v>
      </c>
      <c r="B131" s="33">
        <v>0.49683900410699855</v>
      </c>
      <c r="C131" s="33">
        <v>0.65067893696811574</v>
      </c>
      <c r="D131" s="33">
        <v>1.2362096352810075</v>
      </c>
      <c r="E131" s="33">
        <v>1.7199765564470364</v>
      </c>
      <c r="F131" s="33">
        <v>2.4053686815602715</v>
      </c>
      <c r="G131" s="33">
        <v>2.9353208209770112</v>
      </c>
      <c r="H131" s="33">
        <v>3.6696164836306093</v>
      </c>
      <c r="I131" s="33">
        <v>3.9768414808109114</v>
      </c>
      <c r="J131" s="33">
        <v>4.218919761436867</v>
      </c>
      <c r="K131" s="33">
        <v>4.5975973487563691</v>
      </c>
      <c r="L131" s="33">
        <v>4.5455196919340057</v>
      </c>
      <c r="M131" s="33">
        <v>4.573195422315206</v>
      </c>
      <c r="N131" s="33">
        <v>5.061066191736086</v>
      </c>
      <c r="O131" s="33">
        <v>5.6912811010510982</v>
      </c>
      <c r="P131" s="33">
        <v>6.6456174087005149</v>
      </c>
      <c r="Q131" s="33">
        <v>8.1459795152770162</v>
      </c>
      <c r="R131" s="33">
        <v>10.209358611127518</v>
      </c>
      <c r="S131" s="33">
        <v>11.549341205378777</v>
      </c>
      <c r="T131" s="33">
        <v>12.628976927653754</v>
      </c>
      <c r="U131" s="33">
        <v>13.571580365569242</v>
      </c>
      <c r="V131" s="33">
        <v>16.27828935544245</v>
      </c>
      <c r="W131" s="33">
        <v>17.241181294051614</v>
      </c>
      <c r="X131" s="33">
        <v>19.503408704151262</v>
      </c>
      <c r="Y131" s="33">
        <v>17.748486866661427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1.2270053656175524</v>
      </c>
      <c r="C133" s="154">
        <f t="shared" si="22"/>
        <v>1.2807073378813707</v>
      </c>
      <c r="D133" s="154">
        <f t="shared" si="22"/>
        <v>1.2905237924946455</v>
      </c>
      <c r="E133" s="154">
        <f t="shared" si="22"/>
        <v>1.4116949734545956</v>
      </c>
      <c r="F133" s="154">
        <f t="shared" si="22"/>
        <v>1.3646879896131765</v>
      </c>
      <c r="G133" s="154">
        <f t="shared" si="22"/>
        <v>1.4044922786252347</v>
      </c>
      <c r="H133" s="154">
        <f t="shared" si="22"/>
        <v>1.4674224319810336</v>
      </c>
      <c r="I133" s="154">
        <f t="shared" si="22"/>
        <v>1.5715218829068123</v>
      </c>
      <c r="J133" s="154">
        <f t="shared" si="22"/>
        <v>1.565087990536586</v>
      </c>
      <c r="K133" s="154">
        <f t="shared" si="22"/>
        <v>1.4880824993062771</v>
      </c>
      <c r="L133" s="154">
        <f t="shared" si="22"/>
        <v>1.5488286859279126</v>
      </c>
      <c r="M133" s="154">
        <f t="shared" si="22"/>
        <v>1.6383168893854518</v>
      </c>
      <c r="N133" s="154">
        <f t="shared" si="22"/>
        <v>1.8221498376856369</v>
      </c>
      <c r="O133" s="154">
        <f t="shared" si="22"/>
        <v>1.6736165542979746</v>
      </c>
      <c r="P133" s="154">
        <f t="shared" si="22"/>
        <v>1.6532150764931262</v>
      </c>
      <c r="Q133" s="154">
        <f t="shared" si="22"/>
        <v>1.9193728984152885</v>
      </c>
      <c r="R133" s="154">
        <f t="shared" ref="R133:V133" si="23">IF(R115=0,"",R115/R97)</f>
        <v>2.0080845182046674</v>
      </c>
      <c r="S133" s="154">
        <f t="shared" si="23"/>
        <v>2.1003585421981334</v>
      </c>
      <c r="T133" s="154">
        <f t="shared" si="23"/>
        <v>2.0447722739259944</v>
      </c>
      <c r="U133" s="154">
        <f t="shared" si="23"/>
        <v>2.1985703320899868</v>
      </c>
      <c r="V133" s="154">
        <f t="shared" si="23"/>
        <v>2.1561411320526056</v>
      </c>
      <c r="W133" s="154">
        <f t="shared" ref="W133:Y133" si="24">IF(W115=0,"",W115/W97)</f>
        <v>2.1461779579497913</v>
      </c>
      <c r="X133" s="154">
        <f t="shared" si="24"/>
        <v>2.1097134260931334</v>
      </c>
      <c r="Y133" s="154">
        <f t="shared" si="24"/>
        <v>2.2661969696067694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1.365246549676485</v>
      </c>
      <c r="C134" s="155">
        <f t="shared" si="25"/>
        <v>1.4149836227559904</v>
      </c>
      <c r="D134" s="155">
        <f t="shared" si="25"/>
        <v>1.5065757307403751</v>
      </c>
      <c r="E134" s="155">
        <f t="shared" si="25"/>
        <v>1.5807046614032652</v>
      </c>
      <c r="F134" s="155">
        <f t="shared" si="25"/>
        <v>1.645694862820829</v>
      </c>
      <c r="G134" s="155">
        <f t="shared" si="25"/>
        <v>1.7087300082769457</v>
      </c>
      <c r="H134" s="155">
        <f t="shared" si="25"/>
        <v>1.7724644174478075</v>
      </c>
      <c r="I134" s="155">
        <f t="shared" si="25"/>
        <v>1.8257628984512342</v>
      </c>
      <c r="J134" s="155">
        <f t="shared" si="25"/>
        <v>1.8621679075962458</v>
      </c>
      <c r="K134" s="155">
        <f t="shared" si="25"/>
        <v>1.892419156393975</v>
      </c>
      <c r="L134" s="155">
        <f t="shared" si="25"/>
        <v>1.9368164540042743</v>
      </c>
      <c r="M134" s="155">
        <f t="shared" si="25"/>
        <v>1.9982878292753286</v>
      </c>
      <c r="N134" s="155">
        <f t="shared" si="25"/>
        <v>2.0863710633529839</v>
      </c>
      <c r="O134" s="155">
        <f t="shared" si="25"/>
        <v>2.1944442493430687</v>
      </c>
      <c r="P134" s="155">
        <f t="shared" si="25"/>
        <v>2.3571729616318207</v>
      </c>
      <c r="Q134" s="155">
        <f t="shared" si="25"/>
        <v>2.5770480852701954</v>
      </c>
      <c r="R134" s="155">
        <f t="shared" ref="R134:V134" si="26">IF(R116=0,"",R116/R98)</f>
        <v>2.7591146210052173</v>
      </c>
      <c r="S134" s="155">
        <f t="shared" si="26"/>
        <v>2.9209898568959312</v>
      </c>
      <c r="T134" s="155">
        <f t="shared" si="26"/>
        <v>3.0623402015916077</v>
      </c>
      <c r="U134" s="155">
        <f t="shared" si="26"/>
        <v>3.1620768616051396</v>
      </c>
      <c r="V134" s="155">
        <f t="shared" si="26"/>
        <v>3.2451469005068088</v>
      </c>
      <c r="W134" s="155">
        <f t="shared" ref="W134:Y134" si="27">IF(W116=0,"",W116/W98)</f>
        <v>3.321322843899488</v>
      </c>
      <c r="X134" s="155">
        <f t="shared" si="27"/>
        <v>3.3843206477133236</v>
      </c>
      <c r="Y134" s="155">
        <f t="shared" si="27"/>
        <v>3.4415345909224739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1.365246549676485</v>
      </c>
      <c r="C135" s="156">
        <f t="shared" si="28"/>
        <v>1.4149836227559904</v>
      </c>
      <c r="D135" s="156">
        <f t="shared" si="28"/>
        <v>1.5065757307403751</v>
      </c>
      <c r="E135" s="156">
        <f t="shared" si="28"/>
        <v>1.5807046614032652</v>
      </c>
      <c r="F135" s="156">
        <f t="shared" si="28"/>
        <v>1.645694862820829</v>
      </c>
      <c r="G135" s="156">
        <f t="shared" si="28"/>
        <v>1.7087300082769457</v>
      </c>
      <c r="H135" s="156">
        <f t="shared" si="28"/>
        <v>1.7724644174478075</v>
      </c>
      <c r="I135" s="156">
        <f t="shared" si="28"/>
        <v>1.8257628984512342</v>
      </c>
      <c r="J135" s="156">
        <f t="shared" si="28"/>
        <v>1.8621679075962458</v>
      </c>
      <c r="K135" s="156">
        <f t="shared" si="28"/>
        <v>1.892419156393975</v>
      </c>
      <c r="L135" s="156">
        <f t="shared" si="28"/>
        <v>1.9368164540042743</v>
      </c>
      <c r="M135" s="156">
        <f t="shared" si="28"/>
        <v>1.9982878292753286</v>
      </c>
      <c r="N135" s="156">
        <f t="shared" si="28"/>
        <v>2.0863710633529839</v>
      </c>
      <c r="O135" s="156">
        <f t="shared" si="28"/>
        <v>2.1944442493430687</v>
      </c>
      <c r="P135" s="156">
        <f t="shared" si="28"/>
        <v>2.3571729616318207</v>
      </c>
      <c r="Q135" s="156">
        <f t="shared" si="28"/>
        <v>2.5770480852701954</v>
      </c>
      <c r="R135" s="156">
        <f t="shared" ref="R135:V135" si="29">IF(R117=0,"",R117/R99)</f>
        <v>2.7591146210052173</v>
      </c>
      <c r="S135" s="156">
        <f t="shared" si="29"/>
        <v>2.9209898568959312</v>
      </c>
      <c r="T135" s="156">
        <f t="shared" si="29"/>
        <v>3.0623402015916077</v>
      </c>
      <c r="U135" s="156">
        <f t="shared" si="29"/>
        <v>3.1620768616051396</v>
      </c>
      <c r="V135" s="156">
        <f t="shared" si="29"/>
        <v>3.2451469005068088</v>
      </c>
      <c r="W135" s="156">
        <f t="shared" ref="W135:Y135" si="30">IF(W117=0,"",W117/W99)</f>
        <v>3.321322843899488</v>
      </c>
      <c r="X135" s="156">
        <f t="shared" si="30"/>
        <v>3.3843206477133236</v>
      </c>
      <c r="Y135" s="156">
        <f t="shared" si="30"/>
        <v>3.4415345909224739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1.7095301171197881</v>
      </c>
      <c r="C136" s="155">
        <f t="shared" si="31"/>
        <v>1.802729275537523</v>
      </c>
      <c r="D136" s="155">
        <f t="shared" si="31"/>
        <v>1.9766543492112247</v>
      </c>
      <c r="E136" s="155">
        <f t="shared" si="31"/>
        <v>2.1316298508962759</v>
      </c>
      <c r="F136" s="155">
        <f t="shared" si="31"/>
        <v>2.2445988135322228</v>
      </c>
      <c r="G136" s="155">
        <f t="shared" si="31"/>
        <v>2.359256701716868</v>
      </c>
      <c r="H136" s="155">
        <f t="shared" si="31"/>
        <v>2.4801049087655462</v>
      </c>
      <c r="I136" s="155">
        <f t="shared" si="31"/>
        <v>2.5669994731398043</v>
      </c>
      <c r="J136" s="155">
        <f t="shared" si="31"/>
        <v>2.6010151084909285</v>
      </c>
      <c r="K136" s="155">
        <f t="shared" si="31"/>
        <v>2.6668934316052142</v>
      </c>
      <c r="L136" s="155">
        <f t="shared" si="31"/>
        <v>2.737577340204163</v>
      </c>
      <c r="M136" s="155">
        <f t="shared" si="31"/>
        <v>2.8694518344704352</v>
      </c>
      <c r="N136" s="155">
        <f t="shared" si="31"/>
        <v>3.0145683635745497</v>
      </c>
      <c r="O136" s="155">
        <f t="shared" si="31"/>
        <v>3.1860323827965109</v>
      </c>
      <c r="P136" s="155">
        <f t="shared" si="31"/>
        <v>3.3293861482897533</v>
      </c>
      <c r="Q136" s="155">
        <f t="shared" si="31"/>
        <v>3.4823958982568639</v>
      </c>
      <c r="R136" s="155">
        <f t="shared" ref="R136:V136" si="32">IF(R118=0,"",R118/R100)</f>
        <v>3.5857852099768479</v>
      </c>
      <c r="S136" s="155">
        <f t="shared" si="32"/>
        <v>3.6577851476486161</v>
      </c>
      <c r="T136" s="155">
        <f t="shared" si="32"/>
        <v>3.7053432226215115</v>
      </c>
      <c r="U136" s="155">
        <f t="shared" si="32"/>
        <v>3.7407856599810576</v>
      </c>
      <c r="V136" s="155">
        <f t="shared" si="32"/>
        <v>3.7649554279032649</v>
      </c>
      <c r="W136" s="155">
        <f t="shared" ref="W136:Y136" si="33">IF(W118=0,"",W118/W100)</f>
        <v>3.7862745858607001</v>
      </c>
      <c r="X136" s="155">
        <f t="shared" si="33"/>
        <v>3.8091290353761664</v>
      </c>
      <c r="Y136" s="155">
        <f t="shared" si="33"/>
        <v>3.8522629669998145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1.7095301171197881</v>
      </c>
      <c r="C137" s="156">
        <f t="shared" si="34"/>
        <v>1.802729275537523</v>
      </c>
      <c r="D137" s="156">
        <f t="shared" si="34"/>
        <v>1.9766543492112247</v>
      </c>
      <c r="E137" s="156">
        <f t="shared" si="34"/>
        <v>2.1316298508962759</v>
      </c>
      <c r="F137" s="156">
        <f t="shared" si="34"/>
        <v>2.2445988135322228</v>
      </c>
      <c r="G137" s="156">
        <f t="shared" si="34"/>
        <v>2.359256701716868</v>
      </c>
      <c r="H137" s="156">
        <f t="shared" si="34"/>
        <v>2.4801049087655462</v>
      </c>
      <c r="I137" s="156">
        <f t="shared" si="34"/>
        <v>2.5669994731398043</v>
      </c>
      <c r="J137" s="156">
        <f t="shared" si="34"/>
        <v>2.6010151084909285</v>
      </c>
      <c r="K137" s="156">
        <f t="shared" si="34"/>
        <v>2.6668934316052142</v>
      </c>
      <c r="L137" s="156">
        <f t="shared" si="34"/>
        <v>2.737577340204163</v>
      </c>
      <c r="M137" s="156">
        <f t="shared" si="34"/>
        <v>2.8694518344704352</v>
      </c>
      <c r="N137" s="156">
        <f t="shared" si="34"/>
        <v>3.0145683635745497</v>
      </c>
      <c r="O137" s="156">
        <f t="shared" si="34"/>
        <v>3.1860323827965109</v>
      </c>
      <c r="P137" s="156">
        <f t="shared" si="34"/>
        <v>3.3293861482897533</v>
      </c>
      <c r="Q137" s="156">
        <f t="shared" si="34"/>
        <v>3.4823958982568639</v>
      </c>
      <c r="R137" s="156">
        <f t="shared" ref="R137:V137" si="35">IF(R119=0,"",R119/R101)</f>
        <v>3.5857852099768479</v>
      </c>
      <c r="S137" s="156">
        <f t="shared" si="35"/>
        <v>3.6577851476486161</v>
      </c>
      <c r="T137" s="156">
        <f t="shared" si="35"/>
        <v>3.7053432226215115</v>
      </c>
      <c r="U137" s="156">
        <f t="shared" si="35"/>
        <v>3.7407856599810576</v>
      </c>
      <c r="V137" s="156">
        <f t="shared" si="35"/>
        <v>3.7649554279032649</v>
      </c>
      <c r="W137" s="156">
        <f t="shared" ref="W137:Y137" si="36">IF(W119=0,"",W119/W101)</f>
        <v>3.7862745858607001</v>
      </c>
      <c r="X137" s="156">
        <f t="shared" si="36"/>
        <v>3.8091290353761664</v>
      </c>
      <c r="Y137" s="156">
        <f t="shared" si="36"/>
        <v>3.8522629669998145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0.74423576412055459</v>
      </c>
      <c r="C138" s="155">
        <f t="shared" si="37"/>
        <v>0.75427393291282985</v>
      </c>
      <c r="D138" s="155">
        <f t="shared" si="37"/>
        <v>0.74610909675139958</v>
      </c>
      <c r="E138" s="155">
        <f t="shared" si="37"/>
        <v>0.75626148010849747</v>
      </c>
      <c r="F138" s="155">
        <f t="shared" si="37"/>
        <v>0.74914433393263713</v>
      </c>
      <c r="G138" s="155">
        <f t="shared" si="37"/>
        <v>0.74603545515119574</v>
      </c>
      <c r="H138" s="155">
        <f t="shared" si="37"/>
        <v>0.75582793565269757</v>
      </c>
      <c r="I138" s="155">
        <f t="shared" si="37"/>
        <v>0.77466924488772826</v>
      </c>
      <c r="J138" s="155">
        <f t="shared" si="37"/>
        <v>0.78793099813948508</v>
      </c>
      <c r="K138" s="155">
        <f t="shared" si="37"/>
        <v>0.7898780299454542</v>
      </c>
      <c r="L138" s="155">
        <f t="shared" si="37"/>
        <v>0.79481274949580494</v>
      </c>
      <c r="M138" s="155">
        <f t="shared" si="37"/>
        <v>0.79571739953822307</v>
      </c>
      <c r="N138" s="155">
        <f t="shared" si="37"/>
        <v>0.80630636190426697</v>
      </c>
      <c r="O138" s="155">
        <f t="shared" si="37"/>
        <v>0.80216733852655986</v>
      </c>
      <c r="P138" s="155">
        <f t="shared" si="37"/>
        <v>0.81044817903845512</v>
      </c>
      <c r="Q138" s="155">
        <f t="shared" si="37"/>
        <v>0.83356907116601531</v>
      </c>
      <c r="R138" s="155">
        <f t="shared" ref="R138:V138" si="38">IF(R120=0,"",R120/R102)</f>
        <v>0.83740747959117723</v>
      </c>
      <c r="S138" s="155">
        <f t="shared" si="38"/>
        <v>0.84673229722248722</v>
      </c>
      <c r="T138" s="155">
        <f t="shared" si="38"/>
        <v>0.86277721358200343</v>
      </c>
      <c r="U138" s="155">
        <f t="shared" si="38"/>
        <v>0.87170310140267759</v>
      </c>
      <c r="V138" s="155">
        <f t="shared" si="38"/>
        <v>0.87977424601143661</v>
      </c>
      <c r="W138" s="155">
        <f t="shared" ref="W138:Y138" si="39">IF(W120=0,"",W120/W102)</f>
        <v>0.88053206159109332</v>
      </c>
      <c r="X138" s="155">
        <f t="shared" si="39"/>
        <v>0.8945876437932565</v>
      </c>
      <c r="Y138" s="155">
        <f t="shared" si="39"/>
        <v>0.91571082016746896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0.52144710033345443</v>
      </c>
      <c r="C139" s="156">
        <f t="shared" si="40"/>
        <v>0.53045989013936978</v>
      </c>
      <c r="D139" s="156">
        <f t="shared" si="40"/>
        <v>0.53801948782431197</v>
      </c>
      <c r="E139" s="156">
        <f t="shared" si="40"/>
        <v>0.54159203713703596</v>
      </c>
      <c r="F139" s="156">
        <f t="shared" si="40"/>
        <v>0.5436095976412666</v>
      </c>
      <c r="G139" s="156">
        <f t="shared" si="40"/>
        <v>0.5453916569953694</v>
      </c>
      <c r="H139" s="156">
        <f t="shared" si="40"/>
        <v>0.54704652974625834</v>
      </c>
      <c r="I139" s="156">
        <f t="shared" si="40"/>
        <v>0.54806432543848949</v>
      </c>
      <c r="J139" s="156">
        <f t="shared" si="40"/>
        <v>0.54924562544332323</v>
      </c>
      <c r="K139" s="156">
        <f t="shared" si="40"/>
        <v>0.55169360132474821</v>
      </c>
      <c r="L139" s="156">
        <f t="shared" si="40"/>
        <v>0.55615862452764164</v>
      </c>
      <c r="M139" s="156">
        <f t="shared" si="40"/>
        <v>0.56279850482568983</v>
      </c>
      <c r="N139" s="156">
        <f t="shared" si="40"/>
        <v>0.57212543086796985</v>
      </c>
      <c r="O139" s="156">
        <f t="shared" si="40"/>
        <v>0.58908687823768235</v>
      </c>
      <c r="P139" s="156">
        <f t="shared" si="40"/>
        <v>0.61032927000585735</v>
      </c>
      <c r="Q139" s="156">
        <f t="shared" si="40"/>
        <v>0.62766455043105873</v>
      </c>
      <c r="R139" s="156">
        <f t="shared" ref="R139:V139" si="41">IF(R121=0,"",R121/R103)</f>
        <v>0.64177521656095526</v>
      </c>
      <c r="S139" s="156">
        <f t="shared" si="41"/>
        <v>0.66132097981830107</v>
      </c>
      <c r="T139" s="156">
        <f t="shared" si="41"/>
        <v>0.68077599965321345</v>
      </c>
      <c r="U139" s="156">
        <f t="shared" si="41"/>
        <v>0.69924385809465095</v>
      </c>
      <c r="V139" s="156">
        <f t="shared" si="41"/>
        <v>0.71385204952049797</v>
      </c>
      <c r="W139" s="156">
        <f t="shared" ref="W139:Y139" si="42">IF(W121=0,"",W121/W103)</f>
        <v>0.72633611644625173</v>
      </c>
      <c r="X139" s="156">
        <f t="shared" si="42"/>
        <v>0.73572535687603979</v>
      </c>
      <c r="Y139" s="156">
        <f t="shared" si="42"/>
        <v>0.74239936657811378</v>
      </c>
      <c r="DA139" s="63" t="s">
        <v>2047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0.84476450581628082</v>
      </c>
      <c r="C140" s="156">
        <f t="shared" si="43"/>
        <v>0.84582141380897091</v>
      </c>
      <c r="D140" s="156">
        <f t="shared" si="43"/>
        <v>0.84995318924514685</v>
      </c>
      <c r="E140" s="156">
        <f t="shared" si="43"/>
        <v>0.85583501098546655</v>
      </c>
      <c r="F140" s="156">
        <f t="shared" si="43"/>
        <v>0.85578268401095881</v>
      </c>
      <c r="G140" s="156">
        <f t="shared" si="43"/>
        <v>0.840243695566805</v>
      </c>
      <c r="H140" s="156">
        <f t="shared" si="43"/>
        <v>0.85495285438223656</v>
      </c>
      <c r="I140" s="156">
        <f t="shared" si="43"/>
        <v>0.85562354146162056</v>
      </c>
      <c r="J140" s="156">
        <f t="shared" si="43"/>
        <v>0.85850615958136056</v>
      </c>
      <c r="K140" s="156">
        <f t="shared" si="43"/>
        <v>0.85883076827844207</v>
      </c>
      <c r="L140" s="156">
        <f t="shared" si="43"/>
        <v>0.86136583557661839</v>
      </c>
      <c r="M140" s="156">
        <f t="shared" si="43"/>
        <v>0.8830081923461397</v>
      </c>
      <c r="N140" s="156">
        <f t="shared" si="43"/>
        <v>0.99240406105618162</v>
      </c>
      <c r="O140" s="156">
        <f t="shared" si="43"/>
        <v>0.88937293160374264</v>
      </c>
      <c r="P140" s="156">
        <f t="shared" si="43"/>
        <v>0.89846850377460419</v>
      </c>
      <c r="Q140" s="156">
        <f t="shared" si="43"/>
        <v>0.91076398420698801</v>
      </c>
      <c r="R140" s="156">
        <f t="shared" ref="R140:V140" si="44">IF(R122=0,"",R122/R104)</f>
        <v>0.90456622878954063</v>
      </c>
      <c r="S140" s="156">
        <f t="shared" si="44"/>
        <v>0.90901884671702937</v>
      </c>
      <c r="T140" s="156">
        <f t="shared" si="44"/>
        <v>0.9222988302326135</v>
      </c>
      <c r="U140" s="156">
        <f t="shared" si="44"/>
        <v>0.9336174892377791</v>
      </c>
      <c r="V140" s="156">
        <f t="shared" si="44"/>
        <v>0.94424233515163758</v>
      </c>
      <c r="W140" s="156">
        <f t="shared" ref="W140:Y140" si="45">IF(W122=0,"",W122/W104)</f>
        <v>0.93579886850658689</v>
      </c>
      <c r="X140" s="156">
        <f t="shared" si="45"/>
        <v>0.93674660006455956</v>
      </c>
      <c r="Y140" s="156">
        <f t="shared" si="45"/>
        <v>0.94914401633746259</v>
      </c>
      <c r="DA140" s="63" t="s">
        <v>2048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0.52144710033345443</v>
      </c>
      <c r="C141" s="157">
        <f t="shared" si="46"/>
        <v>0.52144710033345443</v>
      </c>
      <c r="D141" s="157">
        <f t="shared" si="46"/>
        <v>0.53613560719510256</v>
      </c>
      <c r="E141" s="157">
        <f t="shared" si="46"/>
        <v>0.54006116675958615</v>
      </c>
      <c r="F141" s="157">
        <f t="shared" si="46"/>
        <v>0.54493709750235764</v>
      </c>
      <c r="G141" s="157">
        <f t="shared" si="46"/>
        <v>0.54612501860013962</v>
      </c>
      <c r="H141" s="157">
        <f t="shared" si="46"/>
        <v>0.5473742945517871</v>
      </c>
      <c r="I141" s="157">
        <f t="shared" si="46"/>
        <v>0.54869661700427264</v>
      </c>
      <c r="J141" s="157">
        <f t="shared" si="46"/>
        <v>0.55012374712698586</v>
      </c>
      <c r="K141" s="157">
        <f t="shared" si="46"/>
        <v>0.5522586651606457</v>
      </c>
      <c r="L141" s="157">
        <f t="shared" si="46"/>
        <v>0.555396084683351</v>
      </c>
      <c r="M141" s="157">
        <f t="shared" si="46"/>
        <v>0.55539608468335089</v>
      </c>
      <c r="N141" s="157">
        <f t="shared" si="46"/>
        <v>0.56627952010437888</v>
      </c>
      <c r="O141" s="157">
        <f t="shared" si="46"/>
        <v>0.60091085066462768</v>
      </c>
      <c r="P141" s="157">
        <f t="shared" si="46"/>
        <v>0.61656888539644006</v>
      </c>
      <c r="Q141" s="157">
        <f t="shared" si="46"/>
        <v>0.63414510542714986</v>
      </c>
      <c r="R141" s="157">
        <f t="shared" ref="R141:V141" si="47">IF(R123=0,"",R123/R105)</f>
        <v>0.64343409536697749</v>
      </c>
      <c r="S141" s="157">
        <f t="shared" si="47"/>
        <v>0.65587135470091684</v>
      </c>
      <c r="T141" s="157">
        <f t="shared" si="47"/>
        <v>0.67633080428843395</v>
      </c>
      <c r="U141" s="157">
        <f t="shared" si="47"/>
        <v>0.69244585552622728</v>
      </c>
      <c r="V141" s="157">
        <f t="shared" si="47"/>
        <v>0.72079454437472712</v>
      </c>
      <c r="W141" s="157">
        <f t="shared" ref="W141:Y141" si="48">IF(W123=0,"",W123/W105)</f>
        <v>0.72816504044497266</v>
      </c>
      <c r="X141" s="157">
        <f t="shared" si="48"/>
        <v>0.73447688058254557</v>
      </c>
      <c r="Y141" s="157">
        <f t="shared" si="48"/>
        <v>0.74724960291934805</v>
      </c>
      <c r="DA141" s="131" t="s">
        <v>2049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0.58826224979135289</v>
      </c>
      <c r="C143" s="157">
        <f t="shared" si="52"/>
        <v>0.59447818622953996</v>
      </c>
      <c r="D143" s="157">
        <f t="shared" si="52"/>
        <v>0.60217906859181725</v>
      </c>
      <c r="E143" s="157">
        <f t="shared" si="52"/>
        <v>0.60532639515218045</v>
      </c>
      <c r="F143" s="157">
        <f t="shared" si="52"/>
        <v>0.60805745785292564</v>
      </c>
      <c r="G143" s="157">
        <f t="shared" si="52"/>
        <v>0.60994565575369608</v>
      </c>
      <c r="H143" s="157">
        <f t="shared" si="52"/>
        <v>0.61168233616416567</v>
      </c>
      <c r="I143" s="157">
        <f t="shared" si="52"/>
        <v>0.61218632962924013</v>
      </c>
      <c r="J143" s="157">
        <f t="shared" si="52"/>
        <v>0.61278425384526913</v>
      </c>
      <c r="K143" s="157">
        <f t="shared" si="52"/>
        <v>0.61500167815847273</v>
      </c>
      <c r="L143" s="157">
        <f t="shared" si="52"/>
        <v>0.61806237391554042</v>
      </c>
      <c r="M143" s="157">
        <f t="shared" si="52"/>
        <v>0.62273597277677195</v>
      </c>
      <c r="N143" s="157">
        <f t="shared" si="52"/>
        <v>0.62916914654975364</v>
      </c>
      <c r="O143" s="157">
        <f t="shared" si="52"/>
        <v>0.63740193931023903</v>
      </c>
      <c r="P143" s="157">
        <f t="shared" si="52"/>
        <v>0.6471853419037874</v>
      </c>
      <c r="Q143" s="157">
        <f t="shared" si="52"/>
        <v>0.65302554417405123</v>
      </c>
      <c r="R143" s="157">
        <f t="shared" ref="R143:V143" si="53">IF(R125=0,"",R125/R107)</f>
        <v>0.66703822809686397</v>
      </c>
      <c r="S143" s="157">
        <f t="shared" si="53"/>
        <v>0.68200994816555738</v>
      </c>
      <c r="T143" s="157">
        <f t="shared" si="53"/>
        <v>0.69505125697830616</v>
      </c>
      <c r="U143" s="157">
        <f t="shared" si="53"/>
        <v>0.71146343765353925</v>
      </c>
      <c r="V143" s="157">
        <f t="shared" si="53"/>
        <v>0.72608138013260504</v>
      </c>
      <c r="W143" s="157">
        <f t="shared" ref="W143:Y143" si="54">IF(W125=0,"",W125/W107)</f>
        <v>0.73854887079164722</v>
      </c>
      <c r="X143" s="157">
        <f t="shared" si="54"/>
        <v>0.74333727602947797</v>
      </c>
      <c r="Y143" s="157">
        <f t="shared" si="54"/>
        <v>0.74698347706867152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0.87670846266849722</v>
      </c>
      <c r="C144" s="158">
        <f t="shared" si="55"/>
        <v>0.88089934737639286</v>
      </c>
      <c r="D144" s="158">
        <f t="shared" si="55"/>
        <v>0.88102439564081991</v>
      </c>
      <c r="E144" s="158">
        <f t="shared" si="55"/>
        <v>0.88630451226686568</v>
      </c>
      <c r="F144" s="158">
        <f t="shared" si="55"/>
        <v>0.88509352451822465</v>
      </c>
      <c r="G144" s="158">
        <f t="shared" si="55"/>
        <v>0.87295606671672688</v>
      </c>
      <c r="H144" s="158">
        <f t="shared" si="55"/>
        <v>0.8851027342200104</v>
      </c>
      <c r="I144" s="158">
        <f t="shared" si="55"/>
        <v>0.88473188918535484</v>
      </c>
      <c r="J144" s="158">
        <f t="shared" si="55"/>
        <v>0.88716395909773449</v>
      </c>
      <c r="K144" s="158">
        <f t="shared" si="55"/>
        <v>0.88696264462737096</v>
      </c>
      <c r="L144" s="158">
        <f t="shared" si="55"/>
        <v>0.88721974099410139</v>
      </c>
      <c r="M144" s="158">
        <f t="shared" si="55"/>
        <v>0.89064305637197505</v>
      </c>
      <c r="N144" s="158">
        <f t="shared" si="55"/>
        <v>0.90876701512301772</v>
      </c>
      <c r="O144" s="158">
        <f t="shared" si="55"/>
        <v>0.90389016981047288</v>
      </c>
      <c r="P144" s="158">
        <f t="shared" si="55"/>
        <v>0.91003637605115495</v>
      </c>
      <c r="Q144" s="158">
        <f t="shared" si="55"/>
        <v>0.91979284446940868</v>
      </c>
      <c r="R144" s="158">
        <f t="shared" ref="R144:V144" si="56">IF(R126=0,"",R126/R108)</f>
        <v>0.91535949689796192</v>
      </c>
      <c r="S144" s="158">
        <f t="shared" si="56"/>
        <v>0.91915521257339294</v>
      </c>
      <c r="T144" s="158">
        <f t="shared" si="56"/>
        <v>0.92917933854336032</v>
      </c>
      <c r="U144" s="158">
        <f t="shared" si="56"/>
        <v>0.93792247320263356</v>
      </c>
      <c r="V144" s="158">
        <f t="shared" si="56"/>
        <v>0.94430465618417636</v>
      </c>
      <c r="W144" s="158">
        <f t="shared" ref="W144:Y144" si="57">IF(W126=0,"",W126/W108)</f>
        <v>0.93672368459658506</v>
      </c>
      <c r="X144" s="158">
        <f t="shared" si="57"/>
        <v>0.94042712436609976</v>
      </c>
      <c r="Y144" s="158">
        <f t="shared" si="57"/>
        <v>0.95424030804231819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0.58826224979135289</v>
      </c>
      <c r="C145" s="156">
        <f t="shared" si="58"/>
        <v>0.59528694632560275</v>
      </c>
      <c r="D145" s="156">
        <f t="shared" si="58"/>
        <v>0.60141151842969076</v>
      </c>
      <c r="E145" s="156">
        <f t="shared" si="58"/>
        <v>0.60532107480623909</v>
      </c>
      <c r="F145" s="156">
        <f t="shared" si="58"/>
        <v>0.60758258041635116</v>
      </c>
      <c r="G145" s="156">
        <f t="shared" si="58"/>
        <v>0.60973515850953219</v>
      </c>
      <c r="H145" s="156">
        <f t="shared" si="58"/>
        <v>0.61178855648180586</v>
      </c>
      <c r="I145" s="156">
        <f t="shared" si="58"/>
        <v>0.61362901681130866</v>
      </c>
      <c r="J145" s="156">
        <f t="shared" si="58"/>
        <v>0.61504477647674249</v>
      </c>
      <c r="K145" s="156">
        <f t="shared" si="58"/>
        <v>0.61657918825630309</v>
      </c>
      <c r="L145" s="156">
        <f t="shared" si="58"/>
        <v>0.61884877740750865</v>
      </c>
      <c r="M145" s="156">
        <f t="shared" si="58"/>
        <v>0.62181945124216287</v>
      </c>
      <c r="N145" s="156">
        <f t="shared" si="58"/>
        <v>0.62650322278835779</v>
      </c>
      <c r="O145" s="156">
        <f t="shared" si="58"/>
        <v>0.63365142190109836</v>
      </c>
      <c r="P145" s="156">
        <f t="shared" si="58"/>
        <v>0.64623179223058214</v>
      </c>
      <c r="Q145" s="156">
        <f t="shared" si="58"/>
        <v>0.66465886930404783</v>
      </c>
      <c r="R145" s="156">
        <f t="shared" ref="R145:V145" si="59">IF(R127=0,"",R127/R109)</f>
        <v>0.67752864686909831</v>
      </c>
      <c r="S145" s="156">
        <f t="shared" si="59"/>
        <v>0.68935639577786734</v>
      </c>
      <c r="T145" s="156">
        <f t="shared" si="59"/>
        <v>0.70198119766873268</v>
      </c>
      <c r="U145" s="156">
        <f t="shared" si="59"/>
        <v>0.711740537670837</v>
      </c>
      <c r="V145" s="156">
        <f t="shared" si="59"/>
        <v>0.72278717870128328</v>
      </c>
      <c r="W145" s="156">
        <f t="shared" ref="W145:Y145" si="60">IF(W127=0,"",W127/W109)</f>
        <v>0.73584050580264848</v>
      </c>
      <c r="X145" s="156">
        <f t="shared" si="60"/>
        <v>0.75069943982762577</v>
      </c>
      <c r="Y145" s="156">
        <f t="shared" si="60"/>
        <v>0.76514072200059013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0.72886424937242977</v>
      </c>
      <c r="C147" s="155">
        <f t="shared" si="64"/>
        <v>0.73398499560978925</v>
      </c>
      <c r="D147" s="155">
        <f t="shared" si="64"/>
        <v>0.74060534828975044</v>
      </c>
      <c r="E147" s="155">
        <f t="shared" si="64"/>
        <v>0.743385798700548</v>
      </c>
      <c r="F147" s="155">
        <f t="shared" si="64"/>
        <v>0.7447409590998042</v>
      </c>
      <c r="G147" s="155">
        <f t="shared" si="64"/>
        <v>0.74616465664508524</v>
      </c>
      <c r="H147" s="155">
        <f t="shared" si="64"/>
        <v>0.74719449563955442</v>
      </c>
      <c r="I147" s="155">
        <f t="shared" si="64"/>
        <v>0.74705273990618648</v>
      </c>
      <c r="J147" s="155">
        <f t="shared" si="64"/>
        <v>0.74754064847395085</v>
      </c>
      <c r="K147" s="155">
        <f t="shared" si="64"/>
        <v>0.75006995814273691</v>
      </c>
      <c r="L147" s="155">
        <f t="shared" si="64"/>
        <v>0.74933099580991724</v>
      </c>
      <c r="M147" s="155">
        <f t="shared" si="64"/>
        <v>0.75101067343192329</v>
      </c>
      <c r="N147" s="155">
        <f t="shared" si="64"/>
        <v>0.76056745478826682</v>
      </c>
      <c r="O147" s="155">
        <f t="shared" si="64"/>
        <v>0.74930624420552228</v>
      </c>
      <c r="P147" s="155">
        <f t="shared" si="64"/>
        <v>0.74874239161985234</v>
      </c>
      <c r="Q147" s="155">
        <f t="shared" si="64"/>
        <v>0.75332743393729595</v>
      </c>
      <c r="R147" s="155">
        <f t="shared" ref="R147:V147" si="65">IF(R129=0,"",R129/R111)</f>
        <v>0.76158437811433388</v>
      </c>
      <c r="S147" s="155">
        <f t="shared" si="65"/>
        <v>0.76558327146766969</v>
      </c>
      <c r="T147" s="155">
        <f t="shared" si="65"/>
        <v>0.76062277221276575</v>
      </c>
      <c r="U147" s="155">
        <f t="shared" si="65"/>
        <v>0.76208723655200195</v>
      </c>
      <c r="V147" s="155">
        <f t="shared" si="65"/>
        <v>0.76685942679838037</v>
      </c>
      <c r="W147" s="155">
        <f t="shared" ref="W147:Y147" si="66">IF(W129=0,"",W129/W111)</f>
        <v>0.77689176680959404</v>
      </c>
      <c r="X147" s="155">
        <f t="shared" si="66"/>
        <v>0.79380040427493537</v>
      </c>
      <c r="Y147" s="155">
        <f t="shared" si="66"/>
        <v>0.80114790367442601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0.57862632100762468</v>
      </c>
      <c r="C148" s="156">
        <f t="shared" si="67"/>
        <v>0.5805371201558357</v>
      </c>
      <c r="D148" s="156">
        <f t="shared" si="67"/>
        <v>0.58243662149974385</v>
      </c>
      <c r="E148" s="156">
        <f t="shared" si="67"/>
        <v>0.58394629268319143</v>
      </c>
      <c r="F148" s="156">
        <f t="shared" si="67"/>
        <v>0.5849819609093736</v>
      </c>
      <c r="G148" s="156">
        <f t="shared" si="67"/>
        <v>0.5858493884049516</v>
      </c>
      <c r="H148" s="156">
        <f t="shared" si="67"/>
        <v>0.5865769206195165</v>
      </c>
      <c r="I148" s="156">
        <f t="shared" si="67"/>
        <v>0.58702703296687164</v>
      </c>
      <c r="J148" s="156">
        <f t="shared" si="67"/>
        <v>0.58733225751738527</v>
      </c>
      <c r="K148" s="156">
        <f t="shared" si="67"/>
        <v>0.58767896285865562</v>
      </c>
      <c r="L148" s="156">
        <f t="shared" si="67"/>
        <v>0.58812894291589002</v>
      </c>
      <c r="M148" s="156">
        <f t="shared" si="67"/>
        <v>0.588677416433108</v>
      </c>
      <c r="N148" s="156">
        <f t="shared" si="67"/>
        <v>0.58925300596057362</v>
      </c>
      <c r="O148" s="156">
        <f t="shared" si="67"/>
        <v>0.58981869940331466</v>
      </c>
      <c r="P148" s="156">
        <f t="shared" si="67"/>
        <v>0.59023689097070908</v>
      </c>
      <c r="Q148" s="156">
        <f t="shared" si="67"/>
        <v>0.59096510589418649</v>
      </c>
      <c r="R148" s="156">
        <f t="shared" ref="R148:V148" si="68">IF(R130=0,"",R130/R112)</f>
        <v>0.59215463902073073</v>
      </c>
      <c r="S148" s="156">
        <f t="shared" si="68"/>
        <v>0.59489553280042207</v>
      </c>
      <c r="T148" s="156">
        <f t="shared" si="68"/>
        <v>0.59932965937104088</v>
      </c>
      <c r="U148" s="156">
        <f t="shared" si="68"/>
        <v>0.6030413172130209</v>
      </c>
      <c r="V148" s="156">
        <f t="shared" si="68"/>
        <v>0.60651005406795744</v>
      </c>
      <c r="W148" s="156">
        <f t="shared" ref="W148:Y148" si="69">IF(W130=0,"",W130/W112)</f>
        <v>0.60967732364215577</v>
      </c>
      <c r="X148" s="156">
        <f t="shared" si="69"/>
        <v>0.61218372346861905</v>
      </c>
      <c r="Y148" s="156">
        <f t="shared" si="69"/>
        <v>0.61445234796951831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0.73745848172191819</v>
      </c>
      <c r="C149" s="159">
        <f t="shared" si="70"/>
        <v>0.74216793651920265</v>
      </c>
      <c r="D149" s="159">
        <f t="shared" si="70"/>
        <v>0.7469189077401921</v>
      </c>
      <c r="E149" s="159">
        <f t="shared" si="70"/>
        <v>0.74952249812692984</v>
      </c>
      <c r="F149" s="159">
        <f t="shared" si="70"/>
        <v>0.75132792106545676</v>
      </c>
      <c r="G149" s="159">
        <f t="shared" si="70"/>
        <v>0.7528699660231386</v>
      </c>
      <c r="H149" s="159">
        <f t="shared" si="70"/>
        <v>0.75434392335167622</v>
      </c>
      <c r="I149" s="159">
        <f t="shared" si="70"/>
        <v>0.75545356740677772</v>
      </c>
      <c r="J149" s="159">
        <f t="shared" si="70"/>
        <v>0.75642490937341711</v>
      </c>
      <c r="K149" s="159">
        <f t="shared" si="70"/>
        <v>0.7577456036611746</v>
      </c>
      <c r="L149" s="159">
        <f t="shared" si="70"/>
        <v>0.75957708590472051</v>
      </c>
      <c r="M149" s="159">
        <f t="shared" si="70"/>
        <v>0.76176932852939439</v>
      </c>
      <c r="N149" s="159">
        <f t="shared" si="70"/>
        <v>0.7645253943015905</v>
      </c>
      <c r="O149" s="159">
        <f t="shared" si="70"/>
        <v>0.76782753713299001</v>
      </c>
      <c r="P149" s="159">
        <f t="shared" si="70"/>
        <v>0.77262677130410273</v>
      </c>
      <c r="Q149" s="159">
        <f t="shared" si="70"/>
        <v>0.77932452393668405</v>
      </c>
      <c r="R149" s="159">
        <f t="shared" ref="R149:V149" si="71">IF(R131=0,"",R131/R113)</f>
        <v>0.78692293701909199</v>
      </c>
      <c r="S149" s="159">
        <f t="shared" si="71"/>
        <v>0.79566071402828609</v>
      </c>
      <c r="T149" s="159">
        <f t="shared" si="71"/>
        <v>0.80569310291009855</v>
      </c>
      <c r="U149" s="159">
        <f t="shared" si="71"/>
        <v>0.81574342712108039</v>
      </c>
      <c r="V149" s="159">
        <f t="shared" si="71"/>
        <v>0.82800702384011993</v>
      </c>
      <c r="W149" s="159">
        <f t="shared" ref="W149:Y149" si="72">IF(W131=0,"",W131/W113)</f>
        <v>0.84278663897972517</v>
      </c>
      <c r="X149" s="159">
        <f t="shared" si="72"/>
        <v>0.85756000358883455</v>
      </c>
      <c r="Y149" s="159">
        <f t="shared" si="72"/>
        <v>0.87160182878194103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0.14138412671991357</v>
      </c>
      <c r="C151" s="117">
        <f t="shared" si="73"/>
        <v>0.18292478951779795</v>
      </c>
      <c r="D151" s="117">
        <f t="shared" si="73"/>
        <v>0.29474528932335509</v>
      </c>
      <c r="E151" s="117">
        <f t="shared" si="73"/>
        <v>0.41402699082463645</v>
      </c>
      <c r="F151" s="117">
        <f t="shared" si="73"/>
        <v>0.57021354999300222</v>
      </c>
      <c r="G151" s="117">
        <f t="shared" si="73"/>
        <v>0.67800097062732245</v>
      </c>
      <c r="H151" s="117">
        <f t="shared" si="73"/>
        <v>0.84211965184757231</v>
      </c>
      <c r="I151" s="117">
        <f t="shared" si="73"/>
        <v>0.98028591942367338</v>
      </c>
      <c r="J151" s="117">
        <f t="shared" si="73"/>
        <v>1.0710903209802229</v>
      </c>
      <c r="K151" s="117">
        <f t="shared" si="73"/>
        <v>1.0005332200828128</v>
      </c>
      <c r="L151" s="117">
        <f t="shared" si="73"/>
        <v>1.2116519464130302</v>
      </c>
      <c r="M151" s="117">
        <f t="shared" si="73"/>
        <v>1.2146271950773926</v>
      </c>
      <c r="N151" s="117">
        <f t="shared" si="73"/>
        <v>0.55271589179221658</v>
      </c>
      <c r="O151" s="117">
        <f t="shared" si="73"/>
        <v>2.5483682145540629</v>
      </c>
      <c r="P151" s="117">
        <f t="shared" si="73"/>
        <v>3.773196871104588</v>
      </c>
      <c r="Q151" s="117">
        <f t="shared" si="73"/>
        <v>4.8107176388696509</v>
      </c>
      <c r="R151" s="117">
        <f t="shared" ref="R151:V151" si="74">R152+R154+R156+R165</f>
        <v>5.5546478593381163</v>
      </c>
      <c r="S151" s="117">
        <f t="shared" si="74"/>
        <v>7.2707123914819514</v>
      </c>
      <c r="T151" s="117">
        <f t="shared" si="74"/>
        <v>12.172201926020346</v>
      </c>
      <c r="U151" s="117">
        <f t="shared" si="74"/>
        <v>15.531860278661494</v>
      </c>
      <c r="V151" s="117">
        <f t="shared" si="74"/>
        <v>20.613392615978114</v>
      </c>
      <c r="W151" s="117">
        <f t="shared" ref="W151:Y151" si="75">W152+W154+W156+W165</f>
        <v>22.175878243021995</v>
      </c>
      <c r="X151" s="117">
        <f t="shared" si="75"/>
        <v>22.030007495747434</v>
      </c>
      <c r="Y151" s="117">
        <f t="shared" si="75"/>
        <v>21.280222389009079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3.9567855775229734E-2</v>
      </c>
      <c r="C156" s="122">
        <v>5.9408376616637379E-2</v>
      </c>
      <c r="D156" s="122">
        <v>0.12020973842836237</v>
      </c>
      <c r="E156" s="122">
        <v>0.18068744897921807</v>
      </c>
      <c r="F156" s="122">
        <v>0.22148819462101182</v>
      </c>
      <c r="G156" s="122">
        <v>0.24718567682812237</v>
      </c>
      <c r="H156" s="122">
        <v>0.27006032447047035</v>
      </c>
      <c r="I156" s="122">
        <v>0.25019929635683658</v>
      </c>
      <c r="J156" s="122">
        <v>0.25397554550669871</v>
      </c>
      <c r="K156" s="122">
        <v>0.24287725087914169</v>
      </c>
      <c r="L156" s="122">
        <v>0.20677966788603755</v>
      </c>
      <c r="M156" s="122">
        <v>0.16349258724680552</v>
      </c>
      <c r="N156" s="122">
        <v>0.14866428684119776</v>
      </c>
      <c r="O156" s="122">
        <v>0.27430540401078041</v>
      </c>
      <c r="P156" s="122">
        <v>0.34909414178649806</v>
      </c>
      <c r="Q156" s="122">
        <v>0.38915264451568315</v>
      </c>
      <c r="R156" s="122">
        <v>0.42874821994954004</v>
      </c>
      <c r="S156" s="122">
        <v>0.51331510737745956</v>
      </c>
      <c r="T156" s="122">
        <v>0.60082555358312584</v>
      </c>
      <c r="U156" s="122">
        <v>0.7037530026460308</v>
      </c>
      <c r="V156" s="122">
        <v>0.80731632751991567</v>
      </c>
      <c r="W156" s="122">
        <v>0.87788013021432976</v>
      </c>
      <c r="X156" s="122">
        <v>0.93656691674495429</v>
      </c>
      <c r="Y156" s="122">
        <v>0.97882234366937515</v>
      </c>
      <c r="DA156" s="130" t="s">
        <v>2214</v>
      </c>
    </row>
    <row r="157" spans="1:105" ht="12" customHeight="1" x14ac:dyDescent="0.25">
      <c r="A157" s="97" t="s">
        <v>124</v>
      </c>
      <c r="B157" s="98">
        <v>3.947802845188788E-2</v>
      </c>
      <c r="C157" s="98">
        <v>5.9319568341348126E-2</v>
      </c>
      <c r="D157" s="98">
        <v>0.11993083117747035</v>
      </c>
      <c r="E157" s="98">
        <v>0.18023752110525307</v>
      </c>
      <c r="F157" s="98">
        <v>0.22111679093877998</v>
      </c>
      <c r="G157" s="98">
        <v>0.24666683349653898</v>
      </c>
      <c r="H157" s="98">
        <v>0.26948641193674455</v>
      </c>
      <c r="I157" s="98">
        <v>0.24955819932486806</v>
      </c>
      <c r="J157" s="98">
        <v>0.25319472305267726</v>
      </c>
      <c r="K157" s="98">
        <v>0.24224925558926172</v>
      </c>
      <c r="L157" s="98">
        <v>0.20638703007277856</v>
      </c>
      <c r="M157" s="98">
        <v>0.16322110582145211</v>
      </c>
      <c r="N157" s="98">
        <v>0.14864984421160987</v>
      </c>
      <c r="O157" s="98">
        <v>0.27353368367824793</v>
      </c>
      <c r="P157" s="98">
        <v>0.34829200374963964</v>
      </c>
      <c r="Q157" s="98">
        <v>0.38838821623547581</v>
      </c>
      <c r="R157" s="98">
        <v>0.42774972258470151</v>
      </c>
      <c r="S157" s="98">
        <v>0.51203731062747015</v>
      </c>
      <c r="T157" s="98">
        <v>0.5991605195449422</v>
      </c>
      <c r="U157" s="98">
        <v>0.70213027339464418</v>
      </c>
      <c r="V157" s="98">
        <v>0.80533480815125436</v>
      </c>
      <c r="W157" s="98">
        <v>0.87545090679634663</v>
      </c>
      <c r="X157" s="98">
        <v>0.933681348114346</v>
      </c>
      <c r="Y157" s="98">
        <v>0.97561726156245221</v>
      </c>
      <c r="DA157" s="63" t="s">
        <v>2215</v>
      </c>
    </row>
    <row r="158" spans="1:105" ht="12" customHeight="1" x14ac:dyDescent="0.25">
      <c r="A158" s="97" t="s">
        <v>123</v>
      </c>
      <c r="B158" s="98">
        <v>8.9827323341856673E-5</v>
      </c>
      <c r="C158" s="98">
        <v>8.8808275289250306E-5</v>
      </c>
      <c r="D158" s="98">
        <v>2.789072508920194E-4</v>
      </c>
      <c r="E158" s="98">
        <v>4.499278739649915E-4</v>
      </c>
      <c r="F158" s="98">
        <v>3.7140368223185984E-4</v>
      </c>
      <c r="G158" s="98">
        <v>5.1884333158338321E-4</v>
      </c>
      <c r="H158" s="98">
        <v>5.7391253372576897E-4</v>
      </c>
      <c r="I158" s="98">
        <v>6.4109703196852904E-4</v>
      </c>
      <c r="J158" s="98">
        <v>7.8082245402145067E-4</v>
      </c>
      <c r="K158" s="98">
        <v>6.2799528987997767E-4</v>
      </c>
      <c r="L158" s="98">
        <v>3.9263781325898244E-4</v>
      </c>
      <c r="M158" s="98">
        <v>2.7148142535340214E-4</v>
      </c>
      <c r="N158" s="98">
        <v>1.4442629587887903E-5</v>
      </c>
      <c r="O158" s="98">
        <v>7.7172033253246493E-4</v>
      </c>
      <c r="P158" s="98">
        <v>8.021380368584001E-4</v>
      </c>
      <c r="Q158" s="98">
        <v>7.6442828020734175E-4</v>
      </c>
      <c r="R158" s="98">
        <v>9.9849736483854316E-4</v>
      </c>
      <c r="S158" s="98">
        <v>1.2777967499893776E-3</v>
      </c>
      <c r="T158" s="98">
        <v>1.6650340381835842E-3</v>
      </c>
      <c r="U158" s="98">
        <v>1.6227292513866026E-3</v>
      </c>
      <c r="V158" s="98">
        <v>1.9815193686612623E-3</v>
      </c>
      <c r="W158" s="98">
        <v>2.4292234179831354E-3</v>
      </c>
      <c r="X158" s="98">
        <v>2.8855686306082404E-3</v>
      </c>
      <c r="Y158" s="98">
        <v>3.2050821069229646E-3</v>
      </c>
      <c r="DA158" s="63" t="s">
        <v>2216</v>
      </c>
    </row>
    <row r="159" spans="1:105" ht="12" customHeight="1" x14ac:dyDescent="0.25">
      <c r="A159" s="100" t="s">
        <v>50</v>
      </c>
      <c r="B159" s="101">
        <v>8.9827323341856673E-5</v>
      </c>
      <c r="C159" s="101">
        <v>8.8808275289250306E-5</v>
      </c>
      <c r="D159" s="101">
        <v>2.789072508920194E-4</v>
      </c>
      <c r="E159" s="101">
        <v>4.499278739649915E-4</v>
      </c>
      <c r="F159" s="101">
        <v>3.7140368223185984E-4</v>
      </c>
      <c r="G159" s="101">
        <v>5.1884333158338321E-4</v>
      </c>
      <c r="H159" s="101">
        <v>5.7391253372576897E-4</v>
      </c>
      <c r="I159" s="101">
        <v>6.4109703196852904E-4</v>
      </c>
      <c r="J159" s="101">
        <v>7.8082245402145067E-4</v>
      </c>
      <c r="K159" s="101">
        <v>6.2799528987997767E-4</v>
      </c>
      <c r="L159" s="101">
        <v>3.9263781325898244E-4</v>
      </c>
      <c r="M159" s="101">
        <v>2.7148142535340214E-4</v>
      </c>
      <c r="N159" s="101">
        <v>1.4442629587887903E-5</v>
      </c>
      <c r="O159" s="101">
        <v>7.7172033253246493E-4</v>
      </c>
      <c r="P159" s="101">
        <v>8.021380368584001E-4</v>
      </c>
      <c r="Q159" s="101">
        <v>7.6442828020734175E-4</v>
      </c>
      <c r="R159" s="101">
        <v>9.9849736483854316E-4</v>
      </c>
      <c r="S159" s="101">
        <v>1.2777967499893776E-3</v>
      </c>
      <c r="T159" s="101">
        <v>1.6650340381835842E-3</v>
      </c>
      <c r="U159" s="101">
        <v>1.6227292513866026E-3</v>
      </c>
      <c r="V159" s="101">
        <v>1.9815193686612623E-3</v>
      </c>
      <c r="W159" s="101">
        <v>2.4292234179831354E-3</v>
      </c>
      <c r="X159" s="101">
        <v>2.8855686306082404E-3</v>
      </c>
      <c r="Y159" s="101">
        <v>3.2050821069229646E-3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0.10181627094468383</v>
      </c>
      <c r="C165" s="122">
        <v>0.12351641290116057</v>
      </c>
      <c r="D165" s="122">
        <v>0.1745355508949927</v>
      </c>
      <c r="E165" s="122">
        <v>0.23333954184541841</v>
      </c>
      <c r="F165" s="122">
        <v>0.3487253553719904</v>
      </c>
      <c r="G165" s="122">
        <v>0.43081529379920003</v>
      </c>
      <c r="H165" s="122">
        <v>0.57205932737710197</v>
      </c>
      <c r="I165" s="122">
        <v>0.7300866230668368</v>
      </c>
      <c r="J165" s="122">
        <v>0.81711477547352418</v>
      </c>
      <c r="K165" s="122">
        <v>0.75765596920367106</v>
      </c>
      <c r="L165" s="122">
        <v>1.0048722785269926</v>
      </c>
      <c r="M165" s="122">
        <v>1.051134607830587</v>
      </c>
      <c r="N165" s="122">
        <v>0.40405160495101883</v>
      </c>
      <c r="O165" s="122">
        <v>2.2740628105432825</v>
      </c>
      <c r="P165" s="122">
        <v>3.4241027293180899</v>
      </c>
      <c r="Q165" s="122">
        <v>4.4215649943539681</v>
      </c>
      <c r="R165" s="122">
        <v>5.1258996393885763</v>
      </c>
      <c r="S165" s="122">
        <v>6.757397284104492</v>
      </c>
      <c r="T165" s="122">
        <v>11.57137637243722</v>
      </c>
      <c r="U165" s="122">
        <v>14.828107276015464</v>
      </c>
      <c r="V165" s="122">
        <v>19.806076288458197</v>
      </c>
      <c r="W165" s="122">
        <v>21.297998112807665</v>
      </c>
      <c r="X165" s="122">
        <v>21.093440579002479</v>
      </c>
      <c r="Y165" s="122">
        <v>20.301400045339705</v>
      </c>
      <c r="DA165" s="130" t="s">
        <v>2223</v>
      </c>
    </row>
    <row r="166" spans="1:105" ht="12" customHeight="1" x14ac:dyDescent="0.25">
      <c r="A166" s="97" t="s">
        <v>50</v>
      </c>
      <c r="B166" s="98">
        <v>0.10181627094468383</v>
      </c>
      <c r="C166" s="98">
        <v>0.12351641290116057</v>
      </c>
      <c r="D166" s="98">
        <v>0.1745355508949927</v>
      </c>
      <c r="E166" s="98">
        <v>0.23333954184541841</v>
      </c>
      <c r="F166" s="98">
        <v>0.3487253553719904</v>
      </c>
      <c r="G166" s="98">
        <v>0.43081529379920003</v>
      </c>
      <c r="H166" s="98">
        <v>0.57205932737710197</v>
      </c>
      <c r="I166" s="98">
        <v>0.7300866230668368</v>
      </c>
      <c r="J166" s="98">
        <v>0.81711477547352418</v>
      </c>
      <c r="K166" s="98">
        <v>0.75765596920367106</v>
      </c>
      <c r="L166" s="98">
        <v>1.0048722785269926</v>
      </c>
      <c r="M166" s="98">
        <v>1.051134607830587</v>
      </c>
      <c r="N166" s="98">
        <v>0.40405160495101883</v>
      </c>
      <c r="O166" s="98">
        <v>2.2740628105432825</v>
      </c>
      <c r="P166" s="98">
        <v>3.4241027293180899</v>
      </c>
      <c r="Q166" s="98">
        <v>4.4215649943539681</v>
      </c>
      <c r="R166" s="98">
        <v>5.1258996393885763</v>
      </c>
      <c r="S166" s="98">
        <v>6.757397284104492</v>
      </c>
      <c r="T166" s="98">
        <v>11.57137637243722</v>
      </c>
      <c r="U166" s="98">
        <v>14.828107276015464</v>
      </c>
      <c r="V166" s="98">
        <v>19.806076288458197</v>
      </c>
      <c r="W166" s="98">
        <v>21.297998112807665</v>
      </c>
      <c r="X166" s="98">
        <v>21.093440579002479</v>
      </c>
      <c r="Y166" s="98">
        <v>20.301400045339705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6037.188829128866</v>
      </c>
      <c r="C169" s="117">
        <f t="shared" si="78"/>
        <v>6153.0584299374377</v>
      </c>
      <c r="D169" s="117">
        <f t="shared" si="78"/>
        <v>5716.5249748364067</v>
      </c>
      <c r="E169" s="117">
        <f t="shared" si="78"/>
        <v>6727.4815064698387</v>
      </c>
      <c r="F169" s="117">
        <f t="shared" si="78"/>
        <v>5869.4414995970938</v>
      </c>
      <c r="G169" s="117">
        <f t="shared" si="78"/>
        <v>5635.5577260997215</v>
      </c>
      <c r="H169" s="117">
        <f t="shared" si="78"/>
        <v>5939.5710186522547</v>
      </c>
      <c r="I169" s="117">
        <f t="shared" si="78"/>
        <v>6144.4882004441024</v>
      </c>
      <c r="J169" s="117">
        <f t="shared" si="78"/>
        <v>5847.3036409214128</v>
      </c>
      <c r="K169" s="117">
        <f t="shared" si="78"/>
        <v>5321.5472148943199</v>
      </c>
      <c r="L169" s="117">
        <f t="shared" si="78"/>
        <v>5201.8262135167788</v>
      </c>
      <c r="M169" s="117">
        <f t="shared" si="78"/>
        <v>5712.6464920095641</v>
      </c>
      <c r="N169" s="117">
        <f t="shared" si="78"/>
        <v>6040.2891809919938</v>
      </c>
      <c r="O169" s="117">
        <f t="shared" si="78"/>
        <v>4519.0186086547092</v>
      </c>
      <c r="P169" s="117">
        <f t="shared" si="78"/>
        <v>4203.0401020837826</v>
      </c>
      <c r="Q169" s="117">
        <f t="shared" si="78"/>
        <v>4927.8067382685604</v>
      </c>
      <c r="R169" s="117">
        <f t="shared" ref="R169:V169" si="79">R170+R172+R174+R183</f>
        <v>4898.1593705769146</v>
      </c>
      <c r="S169" s="117">
        <f t="shared" si="79"/>
        <v>4881.9398689953732</v>
      </c>
      <c r="T169" s="117">
        <f t="shared" si="79"/>
        <v>4419.1580929412021</v>
      </c>
      <c r="U169" s="117">
        <f t="shared" si="79"/>
        <v>4760.6796480965413</v>
      </c>
      <c r="V169" s="117">
        <f t="shared" si="79"/>
        <v>4763.0739325053592</v>
      </c>
      <c r="W169" s="117">
        <f t="shared" ref="W169:Y169" si="80">W170+W172+W174+W183</f>
        <v>4783.0716268570022</v>
      </c>
      <c r="X169" s="117">
        <f t="shared" si="80"/>
        <v>4633.7427832597423</v>
      </c>
      <c r="Y169" s="117">
        <f t="shared" si="80"/>
        <v>4576.64979739109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2638.0941103875548</v>
      </c>
      <c r="C170" s="122">
        <f t="shared" si="81"/>
        <v>2817.8430658622001</v>
      </c>
      <c r="D170" s="122">
        <f t="shared" si="81"/>
        <v>2731.8288718194731</v>
      </c>
      <c r="E170" s="122">
        <f t="shared" si="81"/>
        <v>3552.2526929411488</v>
      </c>
      <c r="F170" s="122">
        <f t="shared" si="81"/>
        <v>3111.3641493768509</v>
      </c>
      <c r="G170" s="122">
        <f t="shared" si="81"/>
        <v>2955.0384021647205</v>
      </c>
      <c r="H170" s="122">
        <f t="shared" si="81"/>
        <v>3139.9881119575662</v>
      </c>
      <c r="I170" s="122">
        <f t="shared" si="81"/>
        <v>3076.7104904282141</v>
      </c>
      <c r="J170" s="122">
        <f t="shared" si="81"/>
        <v>2754.1108168431833</v>
      </c>
      <c r="K170" s="122">
        <f t="shared" si="81"/>
        <v>2372.8507646742123</v>
      </c>
      <c r="L170" s="122">
        <f t="shared" si="81"/>
        <v>2173.6053738316227</v>
      </c>
      <c r="M170" s="122">
        <f t="shared" si="81"/>
        <v>2751.1290661783109</v>
      </c>
      <c r="N170" s="122">
        <f t="shared" si="81"/>
        <v>2663.6242851704737</v>
      </c>
      <c r="O170" s="122">
        <f t="shared" si="81"/>
        <v>1417.1848951777904</v>
      </c>
      <c r="P170" s="122">
        <f t="shared" si="81"/>
        <v>1282.72094770238</v>
      </c>
      <c r="Q170" s="122">
        <f t="shared" si="81"/>
        <v>1871.6617730489224</v>
      </c>
      <c r="R170" s="122">
        <f t="shared" si="81"/>
        <v>1542.9798625227088</v>
      </c>
      <c r="S170" s="122">
        <f t="shared" si="81"/>
        <v>1429.6432297165197</v>
      </c>
      <c r="T170" s="122">
        <f t="shared" si="81"/>
        <v>1317.9278195180038</v>
      </c>
      <c r="U170" s="122">
        <f t="shared" si="81"/>
        <v>1220.2707506500142</v>
      </c>
      <c r="V170" s="122">
        <f t="shared" si="81"/>
        <v>1260.0414108716845</v>
      </c>
      <c r="W170" s="122">
        <f t="shared" si="81"/>
        <v>1312.703399937785</v>
      </c>
      <c r="X170" s="122">
        <f t="shared" si="81"/>
        <v>1251.9288235772676</v>
      </c>
      <c r="Y170" s="122">
        <f t="shared" si="81"/>
        <v>1162.4656410509263</v>
      </c>
      <c r="DA170" s="130" t="s">
        <v>2378</v>
      </c>
    </row>
    <row r="171" spans="1:105" ht="12" customHeight="1" x14ac:dyDescent="0.25">
      <c r="A171" s="97" t="s">
        <v>53</v>
      </c>
      <c r="B171" s="98">
        <v>2638.0941103875548</v>
      </c>
      <c r="C171" s="98">
        <v>2817.8430658622001</v>
      </c>
      <c r="D171" s="98">
        <v>2731.8288718194731</v>
      </c>
      <c r="E171" s="98">
        <v>3552.2526929411488</v>
      </c>
      <c r="F171" s="98">
        <v>3111.3641493768509</v>
      </c>
      <c r="G171" s="98">
        <v>2955.0384021647205</v>
      </c>
      <c r="H171" s="98">
        <v>3139.9881119575662</v>
      </c>
      <c r="I171" s="98">
        <v>3076.7104904282141</v>
      </c>
      <c r="J171" s="98">
        <v>2754.1108168431833</v>
      </c>
      <c r="K171" s="98">
        <v>2372.8507646742123</v>
      </c>
      <c r="L171" s="98">
        <v>2173.6053738316227</v>
      </c>
      <c r="M171" s="98">
        <v>2751.1290661783109</v>
      </c>
      <c r="N171" s="98">
        <v>2663.6242851704737</v>
      </c>
      <c r="O171" s="98">
        <v>1417.1848951777904</v>
      </c>
      <c r="P171" s="98">
        <v>1282.72094770238</v>
      </c>
      <c r="Q171" s="98">
        <v>1871.6617730489224</v>
      </c>
      <c r="R171" s="98">
        <v>1542.9798625227088</v>
      </c>
      <c r="S171" s="98">
        <v>1429.6432297165197</v>
      </c>
      <c r="T171" s="98">
        <v>1317.9278195180038</v>
      </c>
      <c r="U171" s="98">
        <v>1220.2707506500142</v>
      </c>
      <c r="V171" s="98">
        <v>1260.0414108716845</v>
      </c>
      <c r="W171" s="98">
        <v>1312.703399937785</v>
      </c>
      <c r="X171" s="98">
        <v>1251.9288235772676</v>
      </c>
      <c r="Y171" s="98">
        <v>1162.4656410509263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1332.7158051456122</v>
      </c>
      <c r="C172" s="122">
        <f t="shared" si="82"/>
        <v>1326.1383959240145</v>
      </c>
      <c r="D172" s="122">
        <f t="shared" si="82"/>
        <v>844.05579232116145</v>
      </c>
      <c r="E172" s="122">
        <f t="shared" si="82"/>
        <v>1083.1365612842117</v>
      </c>
      <c r="F172" s="122">
        <f t="shared" si="82"/>
        <v>552.79372990184095</v>
      </c>
      <c r="G172" s="122">
        <f t="shared" si="82"/>
        <v>536.73866780485844</v>
      </c>
      <c r="H172" s="122">
        <f t="shared" si="82"/>
        <v>603.61750543503445</v>
      </c>
      <c r="I172" s="122">
        <f t="shared" si="82"/>
        <v>938.49788769949851</v>
      </c>
      <c r="J172" s="122">
        <f t="shared" si="82"/>
        <v>890.53377909183371</v>
      </c>
      <c r="K172" s="122">
        <f t="shared" si="82"/>
        <v>601.62220321091388</v>
      </c>
      <c r="L172" s="122">
        <f t="shared" si="82"/>
        <v>758.03734469887229</v>
      </c>
      <c r="M172" s="122">
        <f t="shared" si="82"/>
        <v>740.43957002549962</v>
      </c>
      <c r="N172" s="122">
        <f t="shared" si="82"/>
        <v>1248.3342805056875</v>
      </c>
      <c r="O172" s="122">
        <f t="shared" si="82"/>
        <v>840.63560016700717</v>
      </c>
      <c r="P172" s="122">
        <f t="shared" si="82"/>
        <v>637.01261515390911</v>
      </c>
      <c r="Q172" s="122">
        <f t="shared" si="82"/>
        <v>810.54233156456701</v>
      </c>
      <c r="R172" s="122">
        <f t="shared" si="82"/>
        <v>1028.7007122006037</v>
      </c>
      <c r="S172" s="122">
        <f t="shared" si="82"/>
        <v>1144.2280212809324</v>
      </c>
      <c r="T172" s="122">
        <f t="shared" si="82"/>
        <v>846.01939035319685</v>
      </c>
      <c r="U172" s="122">
        <f t="shared" si="82"/>
        <v>1258.5403948180835</v>
      </c>
      <c r="V172" s="122">
        <f t="shared" si="82"/>
        <v>1110.1450592915658</v>
      </c>
      <c r="W172" s="122">
        <f t="shared" si="82"/>
        <v>1012.0449859328161</v>
      </c>
      <c r="X172" s="122">
        <f t="shared" si="82"/>
        <v>892.62363132168912</v>
      </c>
      <c r="Y172" s="122">
        <f t="shared" si="82"/>
        <v>1133.1726500736136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1332.7158051456122</v>
      </c>
      <c r="C173" s="98">
        <f>RES_hhdet_fech!C147</f>
        <v>1326.1383959240145</v>
      </c>
      <c r="D173" s="98">
        <f>RES_hhdet_fech!D147</f>
        <v>844.05579232116145</v>
      </c>
      <c r="E173" s="98">
        <f>RES_hhdet_fech!E147</f>
        <v>1083.1365612842117</v>
      </c>
      <c r="F173" s="98">
        <f>RES_hhdet_fech!F147</f>
        <v>552.79372990184095</v>
      </c>
      <c r="G173" s="98">
        <f>RES_hhdet_fech!G147</f>
        <v>536.73866780485844</v>
      </c>
      <c r="H173" s="98">
        <f>RES_hhdet_fech!H147</f>
        <v>603.61750543503445</v>
      </c>
      <c r="I173" s="98">
        <f>RES_hhdet_fech!I147</f>
        <v>938.49788769949851</v>
      </c>
      <c r="J173" s="98">
        <f>RES_hhdet_fech!J147</f>
        <v>890.53377909183371</v>
      </c>
      <c r="K173" s="98">
        <f>RES_hhdet_fech!K147</f>
        <v>601.62220321091388</v>
      </c>
      <c r="L173" s="98">
        <f>RES_hhdet_fech!L147</f>
        <v>758.03734469887229</v>
      </c>
      <c r="M173" s="98">
        <f>RES_hhdet_fech!M147</f>
        <v>740.43957002549962</v>
      </c>
      <c r="N173" s="98">
        <f>RES_hhdet_fech!N147</f>
        <v>1248.3342805056875</v>
      </c>
      <c r="O173" s="98">
        <f>RES_hhdet_fech!O147</f>
        <v>840.63560016700717</v>
      </c>
      <c r="P173" s="98">
        <f>RES_hhdet_fech!P147</f>
        <v>637.01261515390911</v>
      </c>
      <c r="Q173" s="98">
        <f>RES_hhdet_fech!Q147</f>
        <v>810.54233156456701</v>
      </c>
      <c r="R173" s="98">
        <f>RES_hhdet_fech!R147</f>
        <v>1028.7007122006037</v>
      </c>
      <c r="S173" s="98">
        <f>RES_hhdet_fech!S147</f>
        <v>1144.2280212809324</v>
      </c>
      <c r="T173" s="98">
        <f>RES_hhdet_fech!T147</f>
        <v>846.01939035319685</v>
      </c>
      <c r="U173" s="98">
        <f>RES_hhdet_fech!U147</f>
        <v>1258.5403948180835</v>
      </c>
      <c r="V173" s="98">
        <f>RES_hhdet_fech!V147</f>
        <v>1110.1450592915658</v>
      </c>
      <c r="W173" s="98">
        <f>RES_hhdet_fech!W147</f>
        <v>1012.0449859328161</v>
      </c>
      <c r="X173" s="98">
        <f>RES_hhdet_fech!X147</f>
        <v>892.62363132168912</v>
      </c>
      <c r="Y173" s="98">
        <f>RES_hhdet_fech!Y147</f>
        <v>1133.1726500736136</v>
      </c>
      <c r="DA173" s="63" t="s">
        <v>2381</v>
      </c>
    </row>
    <row r="174" spans="1:105" ht="12" customHeight="1" x14ac:dyDescent="0.25">
      <c r="A174" s="121" t="s">
        <v>55</v>
      </c>
      <c r="B174" s="122">
        <v>1404.330202833027</v>
      </c>
      <c r="C174" s="122">
        <v>1368.4517889066815</v>
      </c>
      <c r="D174" s="122">
        <v>1422.338959935438</v>
      </c>
      <c r="E174" s="122">
        <v>1398.8805241925488</v>
      </c>
      <c r="F174" s="122">
        <v>1461.4096547501417</v>
      </c>
      <c r="G174" s="122">
        <v>1417.4575167642893</v>
      </c>
      <c r="H174" s="122">
        <v>1447.2273809124952</v>
      </c>
      <c r="I174" s="122">
        <v>1413.8608426851345</v>
      </c>
      <c r="J174" s="122">
        <v>1486.962701232128</v>
      </c>
      <c r="K174" s="122">
        <v>1596.180127349543</v>
      </c>
      <c r="L174" s="122">
        <v>1551.3537538413268</v>
      </c>
      <c r="M174" s="122">
        <v>1540.4537186814505</v>
      </c>
      <c r="N174" s="122">
        <v>1466.4821375826</v>
      </c>
      <c r="O174" s="122">
        <v>1523.786070425255</v>
      </c>
      <c r="P174" s="122">
        <v>1530.8896688213331</v>
      </c>
      <c r="Q174" s="122">
        <v>1503.3710335410112</v>
      </c>
      <c r="R174" s="122">
        <v>1558.2321563270968</v>
      </c>
      <c r="S174" s="122">
        <v>1546.4356730032048</v>
      </c>
      <c r="T174" s="122">
        <v>1469.0661313172732</v>
      </c>
      <c r="U174" s="122">
        <v>1470.4660388323809</v>
      </c>
      <c r="V174" s="122">
        <v>1471.7746398180343</v>
      </c>
      <c r="W174" s="122">
        <v>1579.3066939702687</v>
      </c>
      <c r="X174" s="122">
        <v>1616.2950377783536</v>
      </c>
      <c r="Y174" s="122">
        <v>1555.6304886494429</v>
      </c>
      <c r="DA174" s="130" t="s">
        <v>2382</v>
      </c>
    </row>
    <row r="175" spans="1:105" ht="12" customHeight="1" x14ac:dyDescent="0.25">
      <c r="A175" s="97" t="s">
        <v>124</v>
      </c>
      <c r="B175" s="98">
        <v>1974.8809635523155</v>
      </c>
      <c r="C175" s="98">
        <v>1934.3379553438633</v>
      </c>
      <c r="D175" s="98">
        <v>1999.8391064879904</v>
      </c>
      <c r="E175" s="98">
        <v>1998.5859910019483</v>
      </c>
      <c r="F175" s="98">
        <v>2032.1433922470467</v>
      </c>
      <c r="G175" s="98">
        <v>1999.7654884424358</v>
      </c>
      <c r="H175" s="98">
        <v>2052.4716808354865</v>
      </c>
      <c r="I175" s="98">
        <v>1965.2969286530329</v>
      </c>
      <c r="J175" s="98">
        <v>2131.1847568014759</v>
      </c>
      <c r="K175" s="98">
        <v>2268.9907909062285</v>
      </c>
      <c r="L175" s="98">
        <v>2137.7731173961711</v>
      </c>
      <c r="M175" s="98">
        <v>1774.1463114208084</v>
      </c>
      <c r="N175" s="98">
        <v>1565.5116960287025</v>
      </c>
      <c r="O175" s="98">
        <v>2306.7920772693501</v>
      </c>
      <c r="P175" s="98">
        <v>2184.1101227496792</v>
      </c>
      <c r="Q175" s="98">
        <v>2013.8471030701821</v>
      </c>
      <c r="R175" s="98">
        <v>1939.2716412187883</v>
      </c>
      <c r="S175" s="98">
        <v>1956.6685690346062</v>
      </c>
      <c r="T175" s="98">
        <v>1888.0562224845953</v>
      </c>
      <c r="U175" s="98">
        <v>1853.0613264133649</v>
      </c>
      <c r="V175" s="98">
        <v>1873.8010521852659</v>
      </c>
      <c r="W175" s="98">
        <v>1891.9467462360712</v>
      </c>
      <c r="X175" s="98">
        <v>1950.7530180641747</v>
      </c>
      <c r="Y175" s="98">
        <v>1957.5415654454446</v>
      </c>
      <c r="DA175" s="63" t="s">
        <v>2383</v>
      </c>
    </row>
    <row r="176" spans="1:105" ht="12" customHeight="1" x14ac:dyDescent="0.25">
      <c r="A176" s="97" t="s">
        <v>123</v>
      </c>
      <c r="B176" s="98">
        <v>1219.0331682473093</v>
      </c>
      <c r="C176" s="98">
        <v>1213.4655994941857</v>
      </c>
      <c r="D176" s="98">
        <v>1265.2343023918982</v>
      </c>
      <c r="E176" s="98">
        <v>1263.8086137391733</v>
      </c>
      <c r="F176" s="98">
        <v>1289.7584374709431</v>
      </c>
      <c r="G176" s="98">
        <v>1297.8144743444636</v>
      </c>
      <c r="H176" s="98">
        <v>1313.9917152967923</v>
      </c>
      <c r="I176" s="98">
        <v>1260.2771745692394</v>
      </c>
      <c r="J176" s="98">
        <v>1366.1109788469171</v>
      </c>
      <c r="K176" s="98">
        <v>1461.3707636040633</v>
      </c>
      <c r="L176" s="98">
        <v>1385.808703916216</v>
      </c>
      <c r="M176" s="98">
        <v>1135.4449965928159</v>
      </c>
      <c r="N176" s="98">
        <v>907.57575591880448</v>
      </c>
      <c r="O176" s="98">
        <v>1531.957129349812</v>
      </c>
      <c r="P176" s="98">
        <v>1481.7035012790122</v>
      </c>
      <c r="Q176" s="98">
        <v>1379.6647978694668</v>
      </c>
      <c r="R176" s="98">
        <v>1368.5842696334178</v>
      </c>
      <c r="S176" s="98">
        <v>1418.430454656856</v>
      </c>
      <c r="T176" s="98">
        <v>1387.8495437515019</v>
      </c>
      <c r="U176" s="98">
        <v>1379.0209764936144</v>
      </c>
      <c r="V176" s="98">
        <v>1409.0424944775054</v>
      </c>
      <c r="W176" s="98">
        <v>1460.6176079764221</v>
      </c>
      <c r="X176" s="98">
        <v>1523.5263539886819</v>
      </c>
      <c r="Y176" s="98">
        <v>1524.4011074028217</v>
      </c>
      <c r="DA176" s="63" t="s">
        <v>2384</v>
      </c>
    </row>
    <row r="177" spans="1:105" ht="12" customHeight="1" x14ac:dyDescent="0.25">
      <c r="A177" s="100" t="s">
        <v>50</v>
      </c>
      <c r="B177" s="101">
        <v>395.4363591383019</v>
      </c>
      <c r="C177" s="101">
        <v>390.95032263272719</v>
      </c>
      <c r="D177" s="101">
        <v>409.26696438929883</v>
      </c>
      <c r="E177" s="101">
        <v>396.13301106267954</v>
      </c>
      <c r="F177" s="101">
        <v>408.74678886232147</v>
      </c>
      <c r="G177" s="101">
        <v>456.80870891299799</v>
      </c>
      <c r="H177" s="101">
        <v>421.07804610976763</v>
      </c>
      <c r="I177" s="101">
        <v>403.17525216243359</v>
      </c>
      <c r="J177" s="101">
        <v>429.66546378183358</v>
      </c>
      <c r="K177" s="101">
        <v>460.75841541936484</v>
      </c>
      <c r="L177" s="101">
        <v>432.11592408322593</v>
      </c>
      <c r="M177" s="101">
        <v>298.77776165852492</v>
      </c>
      <c r="N177" s="101">
        <v>15.894776355749144</v>
      </c>
      <c r="O177" s="101">
        <v>424.65681267194094</v>
      </c>
      <c r="P177" s="101">
        <v>392.35097966112971</v>
      </c>
      <c r="Q177" s="101">
        <v>336.51535490726434</v>
      </c>
      <c r="R177" s="101">
        <v>366.29738394323493</v>
      </c>
      <c r="S177" s="101">
        <v>375.00638316293288</v>
      </c>
      <c r="T177" s="101">
        <v>333.17206097896235</v>
      </c>
      <c r="U177" s="101">
        <v>297.64799616030592</v>
      </c>
      <c r="V177" s="101">
        <v>281.38747858000642</v>
      </c>
      <c r="W177" s="101">
        <v>344.96410345743732</v>
      </c>
      <c r="X177" s="101">
        <v>362.93721613566771</v>
      </c>
      <c r="Y177" s="101">
        <v>306.72520679955176</v>
      </c>
      <c r="DA177" s="131" t="s">
        <v>2385</v>
      </c>
    </row>
    <row r="178" spans="1:105" ht="12" customHeight="1" x14ac:dyDescent="0.25">
      <c r="A178" s="103" t="s">
        <v>52</v>
      </c>
      <c r="B178" s="104">
        <v>823.59680910900727</v>
      </c>
      <c r="C178" s="104">
        <v>822.51527686145846</v>
      </c>
      <c r="D178" s="104">
        <v>855.96733800259926</v>
      </c>
      <c r="E178" s="104">
        <v>867.6756026764939</v>
      </c>
      <c r="F178" s="104">
        <v>881.01164860862173</v>
      </c>
      <c r="G178" s="104">
        <v>841.00576543146576</v>
      </c>
      <c r="H178" s="104">
        <v>892.91366918702477</v>
      </c>
      <c r="I178" s="104">
        <v>857.10192240680578</v>
      </c>
      <c r="J178" s="104">
        <v>936.44551506508355</v>
      </c>
      <c r="K178" s="104">
        <v>1000.6123481846981</v>
      </c>
      <c r="L178" s="104">
        <v>953.69277983298991</v>
      </c>
      <c r="M178" s="104">
        <v>836.66723493429095</v>
      </c>
      <c r="N178" s="104">
        <v>891.68097956305542</v>
      </c>
      <c r="O178" s="104">
        <v>1107.3003166778708</v>
      </c>
      <c r="P178" s="104">
        <v>1089.3525216178823</v>
      </c>
      <c r="Q178" s="104">
        <v>1043.1494429622023</v>
      </c>
      <c r="R178" s="104">
        <v>1002.2868856901828</v>
      </c>
      <c r="S178" s="104">
        <v>1043.4240714939231</v>
      </c>
      <c r="T178" s="104">
        <v>1054.6774827725394</v>
      </c>
      <c r="U178" s="104">
        <v>1081.3729803333085</v>
      </c>
      <c r="V178" s="104">
        <v>1127.6550158974992</v>
      </c>
      <c r="W178" s="104">
        <v>1115.6535045189851</v>
      </c>
      <c r="X178" s="104">
        <v>1160.5891378530141</v>
      </c>
      <c r="Y178" s="104">
        <v>1217.6759006032701</v>
      </c>
      <c r="DA178" s="132" t="s">
        <v>2386</v>
      </c>
    </row>
    <row r="179" spans="1:105" ht="12" customHeight="1" x14ac:dyDescent="0.25">
      <c r="A179" s="106" t="s">
        <v>122</v>
      </c>
      <c r="B179" s="101">
        <v>1776.8653014033139</v>
      </c>
      <c r="C179" s="101">
        <v>1736.1149382934375</v>
      </c>
      <c r="D179" s="101">
        <v>1762.1841956244468</v>
      </c>
      <c r="E179" s="101">
        <v>1747.2779455953807</v>
      </c>
      <c r="F179" s="101">
        <v>1800.6727663773681</v>
      </c>
      <c r="G179" s="101">
        <v>1733.4636453237777</v>
      </c>
      <c r="H179" s="101">
        <v>1787.959458128684</v>
      </c>
      <c r="I179" s="101">
        <v>1788.8251924379883</v>
      </c>
      <c r="J179" s="101">
        <v>1910.6873405243261</v>
      </c>
      <c r="K179" s="101">
        <v>2049.1798552576565</v>
      </c>
      <c r="L179" s="101">
        <v>1994.7630392990134</v>
      </c>
      <c r="M179" s="101">
        <v>1970.1306533883615</v>
      </c>
      <c r="N179" s="101">
        <v>1882.7107404194232</v>
      </c>
      <c r="O179" s="101">
        <v>1919.1481196941511</v>
      </c>
      <c r="P179" s="101">
        <v>1918.3600071344272</v>
      </c>
      <c r="Q179" s="101">
        <v>1918.7167539940597</v>
      </c>
      <c r="R179" s="101">
        <v>1953.8935481822468</v>
      </c>
      <c r="S179" s="101">
        <v>1916.5296445921183</v>
      </c>
      <c r="T179" s="101">
        <v>1818.1888269806343</v>
      </c>
      <c r="U179" s="101">
        <v>1800.2892827019646</v>
      </c>
      <c r="V179" s="101">
        <v>1784.4529315287928</v>
      </c>
      <c r="W179" s="101">
        <v>1885.0043955717899</v>
      </c>
      <c r="X179" s="101">
        <v>1943.9188703632456</v>
      </c>
      <c r="Y179" s="101">
        <v>1898.7730544242625</v>
      </c>
      <c r="DA179" s="131" t="s">
        <v>2387</v>
      </c>
    </row>
    <row r="180" spans="1:105" ht="12" customHeight="1" x14ac:dyDescent="0.25">
      <c r="A180" s="107" t="s">
        <v>121</v>
      </c>
      <c r="B180" s="104">
        <v>1192.2581157687991</v>
      </c>
      <c r="C180" s="104">
        <v>1171.8901495383586</v>
      </c>
      <c r="D180" s="104">
        <v>1204.3170980162363</v>
      </c>
      <c r="E180" s="104">
        <v>1193.3474009119534</v>
      </c>
      <c r="F180" s="104">
        <v>1236.6920929956755</v>
      </c>
      <c r="G180" s="104">
        <v>1210.9565190748467</v>
      </c>
      <c r="H180" s="104">
        <v>1235.5905741579495</v>
      </c>
      <c r="I180" s="104">
        <v>1238.2547940188058</v>
      </c>
      <c r="J180" s="104">
        <v>1320.9852264568608</v>
      </c>
      <c r="K180" s="104">
        <v>1421.7617819734253</v>
      </c>
      <c r="L180" s="104">
        <v>1390.1159479158869</v>
      </c>
      <c r="M180" s="104">
        <v>1377.1211896130762</v>
      </c>
      <c r="N180" s="104">
        <v>1301.7905675496993</v>
      </c>
      <c r="O180" s="104">
        <v>1350.9803903200907</v>
      </c>
      <c r="P180" s="104">
        <v>1362.2994301276165</v>
      </c>
      <c r="Q180" s="104">
        <v>1362.4397892099248</v>
      </c>
      <c r="R180" s="104">
        <v>1426.4719094882064</v>
      </c>
      <c r="S180" s="104">
        <v>1425.4976799569361</v>
      </c>
      <c r="T180" s="104">
        <v>1365.1328652086463</v>
      </c>
      <c r="U180" s="104">
        <v>1366.8619012671693</v>
      </c>
      <c r="V180" s="104">
        <v>1370.5880915050548</v>
      </c>
      <c r="W180" s="104">
        <v>1484.1962319041118</v>
      </c>
      <c r="X180" s="104">
        <v>1537.8167699976154</v>
      </c>
      <c r="Y180" s="104">
        <v>1493.7619291945887</v>
      </c>
      <c r="DA180" s="132" t="s">
        <v>2388</v>
      </c>
    </row>
    <row r="181" spans="1:105" ht="12" customHeight="1" x14ac:dyDescent="0.25">
      <c r="A181" s="108" t="s">
        <v>53</v>
      </c>
      <c r="B181" s="98">
        <v>357.01204447395583</v>
      </c>
      <c r="C181" s="98">
        <v>344.86874180610261</v>
      </c>
      <c r="D181" s="98">
        <v>359.47941599336207</v>
      </c>
      <c r="E181" s="98">
        <v>343.76858281739737</v>
      </c>
      <c r="F181" s="98">
        <v>362.12441795546158</v>
      </c>
      <c r="G181" s="98">
        <v>394.20583886249693</v>
      </c>
      <c r="H181" s="98">
        <v>365.69241057836643</v>
      </c>
      <c r="I181" s="98">
        <v>369.41513991494503</v>
      </c>
      <c r="J181" s="98">
        <v>387.20020910372068</v>
      </c>
      <c r="K181" s="98">
        <v>419.15354326562391</v>
      </c>
      <c r="L181" s="98">
        <v>411.32660047060426</v>
      </c>
      <c r="M181" s="98">
        <v>398.21657881698513</v>
      </c>
      <c r="N181" s="98">
        <v>317.98464246174967</v>
      </c>
      <c r="O181" s="98">
        <v>354.42336524639671</v>
      </c>
      <c r="P181" s="98">
        <v>346.43416493097772</v>
      </c>
      <c r="Q181" s="98">
        <v>325.86942093096957</v>
      </c>
      <c r="R181" s="98">
        <v>374.41248317953881</v>
      </c>
      <c r="S181" s="98">
        <v>370.98480492401194</v>
      </c>
      <c r="T181" s="98">
        <v>324.40776130228312</v>
      </c>
      <c r="U181" s="98">
        <v>294.35774846246079</v>
      </c>
      <c r="V181" s="98">
        <v>275.36740410715225</v>
      </c>
      <c r="W181" s="98">
        <v>355.52183795582863</v>
      </c>
      <c r="X181" s="98">
        <v>367.47678033074112</v>
      </c>
      <c r="Y181" s="98">
        <v>291.04273129132474</v>
      </c>
      <c r="DA181" s="63" t="s">
        <v>2389</v>
      </c>
    </row>
    <row r="182" spans="1:105" ht="12" customHeight="1" x14ac:dyDescent="0.25">
      <c r="A182" s="108" t="s">
        <v>52</v>
      </c>
      <c r="B182" s="98">
        <v>835.24607129484355</v>
      </c>
      <c r="C182" s="98">
        <v>827.02140773225585</v>
      </c>
      <c r="D182" s="98">
        <v>844.83768202287433</v>
      </c>
      <c r="E182" s="98">
        <v>849.57881809455603</v>
      </c>
      <c r="F182" s="98">
        <v>874.56767504021389</v>
      </c>
      <c r="G182" s="98">
        <v>816.75068021234949</v>
      </c>
      <c r="H182" s="98">
        <v>869.89816357958307</v>
      </c>
      <c r="I182" s="98">
        <v>868.83965410386077</v>
      </c>
      <c r="J182" s="98">
        <v>933.78501735314012</v>
      </c>
      <c r="K182" s="98">
        <v>1002.6082387078014</v>
      </c>
      <c r="L182" s="98">
        <v>978.7893474452826</v>
      </c>
      <c r="M182" s="98">
        <v>978.90461079609122</v>
      </c>
      <c r="N182" s="98">
        <v>983.8059250879495</v>
      </c>
      <c r="O182" s="98">
        <v>996.55702507369381</v>
      </c>
      <c r="P182" s="98">
        <v>1015.8652651966389</v>
      </c>
      <c r="Q182" s="98">
        <v>1036.5703682789554</v>
      </c>
      <c r="R182" s="98">
        <v>1052.0594263086675</v>
      </c>
      <c r="S182" s="98">
        <v>1054.5128750329238</v>
      </c>
      <c r="T182" s="98">
        <v>1040.7251039063633</v>
      </c>
      <c r="U182" s="98">
        <v>1072.5041528047086</v>
      </c>
      <c r="V182" s="98">
        <v>1095.2206873979023</v>
      </c>
      <c r="W182" s="98">
        <v>1128.6743939482831</v>
      </c>
      <c r="X182" s="98">
        <v>1170.3399896668748</v>
      </c>
      <c r="Y182" s="98">
        <v>1202.7191979032636</v>
      </c>
      <c r="DA182" s="63" t="s">
        <v>2390</v>
      </c>
    </row>
    <row r="183" spans="1:105" ht="12" customHeight="1" x14ac:dyDescent="0.25">
      <c r="A183" s="121" t="s">
        <v>54</v>
      </c>
      <c r="B183" s="122">
        <v>662.04871076267216</v>
      </c>
      <c r="C183" s="122">
        <v>640.62517924454096</v>
      </c>
      <c r="D183" s="122">
        <v>718.30135076033491</v>
      </c>
      <c r="E183" s="122">
        <v>693.21172805192964</v>
      </c>
      <c r="F183" s="122">
        <v>743.87396556826047</v>
      </c>
      <c r="G183" s="122">
        <v>726.32313936585388</v>
      </c>
      <c r="H183" s="122">
        <v>748.73802034715879</v>
      </c>
      <c r="I183" s="122">
        <v>715.4189796312553</v>
      </c>
      <c r="J183" s="122">
        <v>715.69634375426767</v>
      </c>
      <c r="K183" s="122">
        <v>750.8941196596503</v>
      </c>
      <c r="L183" s="122">
        <v>718.8297411449563</v>
      </c>
      <c r="M183" s="122">
        <v>680.6241371243035</v>
      </c>
      <c r="N183" s="122">
        <v>661.84847773323293</v>
      </c>
      <c r="O183" s="122">
        <v>737.41204288465633</v>
      </c>
      <c r="P183" s="122">
        <v>752.41687040616034</v>
      </c>
      <c r="Q183" s="122">
        <v>742.23160011405992</v>
      </c>
      <c r="R183" s="122">
        <v>768.24663952650576</v>
      </c>
      <c r="S183" s="122">
        <v>761.63294499471647</v>
      </c>
      <c r="T183" s="122">
        <v>786.14475175272787</v>
      </c>
      <c r="U183" s="122">
        <v>811.40246379606265</v>
      </c>
      <c r="V183" s="122">
        <v>921.1128225240742</v>
      </c>
      <c r="W183" s="122">
        <v>879.01654701613268</v>
      </c>
      <c r="X183" s="122">
        <v>872.89529058243181</v>
      </c>
      <c r="Y183" s="122">
        <v>725.38101761710732</v>
      </c>
      <c r="DA183" s="130" t="s">
        <v>2391</v>
      </c>
    </row>
    <row r="184" spans="1:105" ht="12" customHeight="1" x14ac:dyDescent="0.25">
      <c r="A184" s="97" t="s">
        <v>50</v>
      </c>
      <c r="B184" s="98">
        <v>834.6627676985305</v>
      </c>
      <c r="C184" s="98">
        <v>836.52601962128062</v>
      </c>
      <c r="D184" s="98">
        <v>885.18147390272372</v>
      </c>
      <c r="E184" s="98">
        <v>852.45101829415353</v>
      </c>
      <c r="F184" s="98">
        <v>972.84727473036855</v>
      </c>
      <c r="G184" s="98">
        <v>901.82024279119946</v>
      </c>
      <c r="H184" s="98">
        <v>903.59171951198391</v>
      </c>
      <c r="I184" s="98">
        <v>938.38694108893526</v>
      </c>
      <c r="J184" s="98">
        <v>947.59988627792097</v>
      </c>
      <c r="K184" s="98">
        <v>836.13451828290135</v>
      </c>
      <c r="L184" s="98">
        <v>1038.4113021276316</v>
      </c>
      <c r="M184" s="98">
        <v>971.30298257964967</v>
      </c>
      <c r="N184" s="98">
        <v>304.62567247783443</v>
      </c>
      <c r="O184" s="98">
        <v>1105.3154183388995</v>
      </c>
      <c r="P184" s="98">
        <v>1072.8490020729705</v>
      </c>
      <c r="Q184" s="98">
        <v>938.09534855605102</v>
      </c>
      <c r="R184" s="98">
        <v>878.87636720821251</v>
      </c>
      <c r="S184" s="98">
        <v>869.27041033882733</v>
      </c>
      <c r="T184" s="98">
        <v>1039.1750533957688</v>
      </c>
      <c r="U184" s="98">
        <v>1068.1554701238674</v>
      </c>
      <c r="V184" s="98">
        <v>1217.2611534628718</v>
      </c>
      <c r="W184" s="98">
        <v>1165.5171427386886</v>
      </c>
      <c r="X184" s="98">
        <v>1086.3921439131232</v>
      </c>
      <c r="Y184" s="98">
        <v>966.98283916733681</v>
      </c>
      <c r="DA184" s="63" t="s">
        <v>2392</v>
      </c>
    </row>
    <row r="185" spans="1:105" ht="12" customHeight="1" x14ac:dyDescent="0.25">
      <c r="A185" s="109" t="s">
        <v>120</v>
      </c>
      <c r="B185" s="33">
        <v>654.30810545373231</v>
      </c>
      <c r="C185" s="33">
        <v>632.72350091721364</v>
      </c>
      <c r="D185" s="33">
        <v>712.93626513169716</v>
      </c>
      <c r="E185" s="33">
        <v>688.26322008973966</v>
      </c>
      <c r="F185" s="33">
        <v>736.72463768567866</v>
      </c>
      <c r="G185" s="33">
        <v>720.45901478884025</v>
      </c>
      <c r="H185" s="33">
        <v>743.06966473534385</v>
      </c>
      <c r="I185" s="33">
        <v>706.60505042759712</v>
      </c>
      <c r="J185" s="33">
        <v>706.11353187767111</v>
      </c>
      <c r="K185" s="33">
        <v>747.29320095940409</v>
      </c>
      <c r="L185" s="33">
        <v>705.03820752473837</v>
      </c>
      <c r="M185" s="33">
        <v>667.38721332919306</v>
      </c>
      <c r="N185" s="33">
        <v>680.27888039010577</v>
      </c>
      <c r="O185" s="33">
        <v>709.96904902464189</v>
      </c>
      <c r="P185" s="33">
        <v>720.01224767492522</v>
      </c>
      <c r="Q185" s="33">
        <v>718.22091271901638</v>
      </c>
      <c r="R185" s="33">
        <v>754.05157479241018</v>
      </c>
      <c r="S185" s="33">
        <v>745.36927205737504</v>
      </c>
      <c r="T185" s="33">
        <v>736.06362427259273</v>
      </c>
      <c r="U185" s="33">
        <v>750.53965165603745</v>
      </c>
      <c r="V185" s="33">
        <v>842.91058752310028</v>
      </c>
      <c r="W185" s="33">
        <v>801.38701015422839</v>
      </c>
      <c r="X185" s="33">
        <v>816.55972456386485</v>
      </c>
      <c r="Y185" s="33">
        <v>662.87993703693155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7407.6630865874668</v>
      </c>
      <c r="C187" s="117">
        <f t="shared" si="83"/>
        <v>7880.2670816337013</v>
      </c>
      <c r="D187" s="117">
        <f t="shared" si="83"/>
        <v>7377.3114904162394</v>
      </c>
      <c r="E187" s="117">
        <f t="shared" si="83"/>
        <v>9497.1518266922249</v>
      </c>
      <c r="F187" s="117">
        <f t="shared" si="83"/>
        <v>8009.9563202373065</v>
      </c>
      <c r="G187" s="117">
        <f t="shared" si="83"/>
        <v>7915.0973120538438</v>
      </c>
      <c r="H187" s="117">
        <f t="shared" si="83"/>
        <v>8715.8597491147557</v>
      </c>
      <c r="I187" s="117">
        <f t="shared" si="83"/>
        <v>9656.1976662606048</v>
      </c>
      <c r="J187" s="117">
        <f t="shared" si="83"/>
        <v>9151.5447054269571</v>
      </c>
      <c r="K187" s="117">
        <f t="shared" si="83"/>
        <v>7918.9012797162968</v>
      </c>
      <c r="L187" s="117">
        <f t="shared" si="83"/>
        <v>8056.737658706561</v>
      </c>
      <c r="M187" s="117">
        <f t="shared" si="83"/>
        <v>9359.1252309478223</v>
      </c>
      <c r="N187" s="117">
        <f t="shared" si="83"/>
        <v>11006.311950718868</v>
      </c>
      <c r="O187" s="117">
        <f t="shared" si="83"/>
        <v>7563.1043526251233</v>
      </c>
      <c r="P187" s="117">
        <f t="shared" si="83"/>
        <v>6948.5292638701176</v>
      </c>
      <c r="Q187" s="117">
        <f t="shared" si="83"/>
        <v>9458.2987020609198</v>
      </c>
      <c r="R187" s="117">
        <f t="shared" ref="R187:V187" si="84">R188+R190+R192+R201</f>
        <v>9835.9179997546216</v>
      </c>
      <c r="S187" s="117">
        <f t="shared" si="84"/>
        <v>10253.824106342072</v>
      </c>
      <c r="T187" s="117">
        <f t="shared" si="84"/>
        <v>9036.1719425418396</v>
      </c>
      <c r="U187" s="117">
        <f t="shared" si="84"/>
        <v>10466.689034889652</v>
      </c>
      <c r="V187" s="117">
        <f t="shared" si="84"/>
        <v>10269.85962088236</v>
      </c>
      <c r="W187" s="117">
        <f t="shared" ref="W187:Y187" si="85">W188+W190+W192+W201</f>
        <v>10265.322896855549</v>
      </c>
      <c r="X187" s="117">
        <f t="shared" si="85"/>
        <v>9775.869362905245</v>
      </c>
      <c r="Y187" s="117">
        <f t="shared" si="85"/>
        <v>10371.589901799123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3601.6488819284646</v>
      </c>
      <c r="C188" s="122">
        <f t="shared" si="86"/>
        <v>3987.2017896915445</v>
      </c>
      <c r="D188" s="122">
        <f t="shared" si="86"/>
        <v>4115.7070788190777</v>
      </c>
      <c r="E188" s="122">
        <f t="shared" si="86"/>
        <v>5615.0623902143752</v>
      </c>
      <c r="F188" s="122">
        <f t="shared" si="86"/>
        <v>5120.3559969943817</v>
      </c>
      <c r="G188" s="122">
        <f t="shared" si="86"/>
        <v>5049.362793389615</v>
      </c>
      <c r="H188" s="122">
        <f t="shared" si="86"/>
        <v>5565.5171996539084</v>
      </c>
      <c r="I188" s="122">
        <f t="shared" si="86"/>
        <v>5617.3438626995348</v>
      </c>
      <c r="J188" s="122">
        <f t="shared" si="86"/>
        <v>5128.6167770890588</v>
      </c>
      <c r="K188" s="122">
        <f t="shared" si="86"/>
        <v>4490.4282423335708</v>
      </c>
      <c r="L188" s="122">
        <f t="shared" si="86"/>
        <v>4209.8746525491979</v>
      </c>
      <c r="M188" s="122">
        <f t="shared" si="86"/>
        <v>5497.5477297097186</v>
      </c>
      <c r="N188" s="122">
        <f t="shared" si="86"/>
        <v>5557.3086322239524</v>
      </c>
      <c r="O188" s="122">
        <f t="shared" si="86"/>
        <v>3109.9332434787621</v>
      </c>
      <c r="P188" s="122">
        <f t="shared" si="86"/>
        <v>3023.5951352427946</v>
      </c>
      <c r="Q188" s="122">
        <f t="shared" si="86"/>
        <v>4823.3623885091447</v>
      </c>
      <c r="R188" s="122">
        <f t="shared" si="86"/>
        <v>4257.2582986030257</v>
      </c>
      <c r="S188" s="122">
        <f t="shared" si="86"/>
        <v>4175.9733729818936</v>
      </c>
      <c r="T188" s="122">
        <f t="shared" si="86"/>
        <v>4035.9433445059526</v>
      </c>
      <c r="U188" s="122">
        <f t="shared" si="86"/>
        <v>3858.5899055239443</v>
      </c>
      <c r="V188" s="122">
        <f t="shared" si="86"/>
        <v>4089.019479000473</v>
      </c>
      <c r="W188" s="122">
        <f t="shared" si="86"/>
        <v>4359.911789477891</v>
      </c>
      <c r="X188" s="122">
        <f t="shared" si="86"/>
        <v>4236.9285670999971</v>
      </c>
      <c r="Y188" s="122">
        <f t="shared" si="86"/>
        <v>4000.6657144356309</v>
      </c>
      <c r="DA188" s="130" t="s">
        <v>2546</v>
      </c>
    </row>
    <row r="189" spans="1:105" ht="12" customHeight="1" x14ac:dyDescent="0.25">
      <c r="A189" s="97" t="s">
        <v>53</v>
      </c>
      <c r="B189" s="98">
        <v>3601.6488819284646</v>
      </c>
      <c r="C189" s="98">
        <v>3987.2017896915445</v>
      </c>
      <c r="D189" s="98">
        <v>4115.7070788190777</v>
      </c>
      <c r="E189" s="98">
        <v>5615.0623902143752</v>
      </c>
      <c r="F189" s="98">
        <v>5120.3559969943817</v>
      </c>
      <c r="G189" s="98">
        <v>5049.362793389615</v>
      </c>
      <c r="H189" s="98">
        <v>5565.5171996539084</v>
      </c>
      <c r="I189" s="98">
        <v>5617.3438626995348</v>
      </c>
      <c r="J189" s="98">
        <v>5128.6167770890588</v>
      </c>
      <c r="K189" s="98">
        <v>4490.4282423335708</v>
      </c>
      <c r="L189" s="98">
        <v>4209.8746525491979</v>
      </c>
      <c r="M189" s="98">
        <v>5497.5477297097186</v>
      </c>
      <c r="N189" s="98">
        <v>5557.3086322239524</v>
      </c>
      <c r="O189" s="98">
        <v>3109.9332434787621</v>
      </c>
      <c r="P189" s="98">
        <v>3023.5951352427946</v>
      </c>
      <c r="Q189" s="98">
        <v>4823.3623885091447</v>
      </c>
      <c r="R189" s="98">
        <v>4257.2582986030257</v>
      </c>
      <c r="S189" s="98">
        <v>4175.9733729818936</v>
      </c>
      <c r="T189" s="98">
        <v>4035.9433445059526</v>
      </c>
      <c r="U189" s="98">
        <v>3858.5899055239443</v>
      </c>
      <c r="V189" s="98">
        <v>4089.019479000473</v>
      </c>
      <c r="W189" s="98">
        <v>4359.911789477891</v>
      </c>
      <c r="X189" s="98">
        <v>4236.9285670999971</v>
      </c>
      <c r="Y189" s="98">
        <v>4000.6657144356309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2278.3178064579715</v>
      </c>
      <c r="C190" s="122">
        <f t="shared" si="87"/>
        <v>2390.6685097465916</v>
      </c>
      <c r="D190" s="122">
        <f t="shared" si="87"/>
        <v>1668.4065528685503</v>
      </c>
      <c r="E190" s="122">
        <f t="shared" si="87"/>
        <v>2308.8462266305692</v>
      </c>
      <c r="F190" s="122">
        <f t="shared" si="87"/>
        <v>1240.8001502657241</v>
      </c>
      <c r="G190" s="122">
        <f t="shared" si="87"/>
        <v>1266.3042990891961</v>
      </c>
      <c r="H190" s="122">
        <f t="shared" si="87"/>
        <v>1497.0347382462428</v>
      </c>
      <c r="I190" s="122">
        <f t="shared" si="87"/>
        <v>2409.123583267432</v>
      </c>
      <c r="J190" s="122">
        <f t="shared" si="87"/>
        <v>2316.2918140393822</v>
      </c>
      <c r="K190" s="122">
        <f t="shared" si="87"/>
        <v>1604.4623020510435</v>
      </c>
      <c r="L190" s="122">
        <f t="shared" si="87"/>
        <v>2075.1858578761653</v>
      </c>
      <c r="M190" s="122">
        <f t="shared" si="87"/>
        <v>2124.6556825241696</v>
      </c>
      <c r="N190" s="122">
        <f t="shared" si="87"/>
        <v>3763.1890291780433</v>
      </c>
      <c r="O190" s="122">
        <f t="shared" si="87"/>
        <v>2678.292244263665</v>
      </c>
      <c r="P190" s="122">
        <f t="shared" si="87"/>
        <v>2120.8609771792567</v>
      </c>
      <c r="Q190" s="122">
        <f t="shared" si="87"/>
        <v>2822.6292908040036</v>
      </c>
      <c r="R190" s="122">
        <f t="shared" si="87"/>
        <v>3688.6997993015748</v>
      </c>
      <c r="S190" s="122">
        <f t="shared" si="87"/>
        <v>4185.3402617647589</v>
      </c>
      <c r="T190" s="122">
        <f t="shared" si="87"/>
        <v>3134.7922142516009</v>
      </c>
      <c r="U190" s="122">
        <f t="shared" si="87"/>
        <v>4707.9298614423851</v>
      </c>
      <c r="V190" s="122">
        <f t="shared" si="87"/>
        <v>4179.6466667397726</v>
      </c>
      <c r="W190" s="122">
        <f t="shared" si="87"/>
        <v>3831.8802099851723</v>
      </c>
      <c r="X190" s="122">
        <f t="shared" si="87"/>
        <v>3400.118591730356</v>
      </c>
      <c r="Y190" s="122">
        <f t="shared" si="87"/>
        <v>4365.2790350956211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2278.3178064579715</v>
      </c>
      <c r="C191" s="98">
        <f>RES_hhdet_tesh!C147</f>
        <v>2390.6685097465916</v>
      </c>
      <c r="D191" s="98">
        <f>RES_hhdet_tesh!D147</f>
        <v>1668.4065528685503</v>
      </c>
      <c r="E191" s="98">
        <f>RES_hhdet_tesh!E147</f>
        <v>2308.8462266305692</v>
      </c>
      <c r="F191" s="98">
        <f>RES_hhdet_tesh!F147</f>
        <v>1240.8001502657241</v>
      </c>
      <c r="G191" s="98">
        <f>RES_hhdet_tesh!G147</f>
        <v>1266.3042990891961</v>
      </c>
      <c r="H191" s="98">
        <f>RES_hhdet_tesh!H147</f>
        <v>1497.0347382462428</v>
      </c>
      <c r="I191" s="98">
        <f>RES_hhdet_tesh!I147</f>
        <v>2409.123583267432</v>
      </c>
      <c r="J191" s="98">
        <f>RES_hhdet_tesh!J147</f>
        <v>2316.2918140393822</v>
      </c>
      <c r="K191" s="98">
        <f>RES_hhdet_tesh!K147</f>
        <v>1604.4623020510435</v>
      </c>
      <c r="L191" s="98">
        <f>RES_hhdet_tesh!L147</f>
        <v>2075.1858578761653</v>
      </c>
      <c r="M191" s="98">
        <f>RES_hhdet_tesh!M147</f>
        <v>2124.6556825241696</v>
      </c>
      <c r="N191" s="98">
        <f>RES_hhdet_tesh!N147</f>
        <v>3763.1890291780433</v>
      </c>
      <c r="O191" s="98">
        <f>RES_hhdet_tesh!O147</f>
        <v>2678.292244263665</v>
      </c>
      <c r="P191" s="98">
        <f>RES_hhdet_tesh!P147</f>
        <v>2120.8609771792567</v>
      </c>
      <c r="Q191" s="98">
        <f>RES_hhdet_tesh!Q147</f>
        <v>2822.6292908040036</v>
      </c>
      <c r="R191" s="98">
        <f>RES_hhdet_tesh!R147</f>
        <v>3688.6997993015748</v>
      </c>
      <c r="S191" s="98">
        <f>RES_hhdet_tesh!S147</f>
        <v>4185.3402617647589</v>
      </c>
      <c r="T191" s="98">
        <f>RES_hhdet_tesh!T147</f>
        <v>3134.7922142516009</v>
      </c>
      <c r="U191" s="98">
        <f>RES_hhdet_tesh!U147</f>
        <v>4707.9298614423851</v>
      </c>
      <c r="V191" s="98">
        <f>RES_hhdet_tesh!V147</f>
        <v>4179.6466667397726</v>
      </c>
      <c r="W191" s="98">
        <f>RES_hhdet_tesh!W147</f>
        <v>3831.8802099851723</v>
      </c>
      <c r="X191" s="98">
        <f>RES_hhdet_tesh!X147</f>
        <v>3400.118591730356</v>
      </c>
      <c r="Y191" s="98">
        <f>RES_hhdet_tesh!Y147</f>
        <v>4365.2790350956211</v>
      </c>
      <c r="DA191" s="63" t="s">
        <v>2549</v>
      </c>
    </row>
    <row r="192" spans="1:105" ht="12" customHeight="1" x14ac:dyDescent="0.25">
      <c r="A192" s="121" t="s">
        <v>55</v>
      </c>
      <c r="B192" s="122">
        <v>1045.1527615830112</v>
      </c>
      <c r="C192" s="122">
        <v>1032.1875128202403</v>
      </c>
      <c r="D192" s="122">
        <v>1061.220036671755</v>
      </c>
      <c r="E192" s="122">
        <v>1057.9194557208077</v>
      </c>
      <c r="F192" s="122">
        <v>1094.8067624105199</v>
      </c>
      <c r="G192" s="122">
        <v>1057.47356367673</v>
      </c>
      <c r="H192" s="122">
        <v>1093.8548837351514</v>
      </c>
      <c r="I192" s="122">
        <v>1095.2745113792203</v>
      </c>
      <c r="J192" s="122">
        <v>1171.6240053780155</v>
      </c>
      <c r="K192" s="122">
        <v>1260.7876144289412</v>
      </c>
      <c r="L192" s="122">
        <v>1233.0357425312632</v>
      </c>
      <c r="M192" s="122">
        <v>1225.765827138189</v>
      </c>
      <c r="N192" s="122">
        <v>1182.4338771518187</v>
      </c>
      <c r="O192" s="122">
        <v>1222.331416596872</v>
      </c>
      <c r="P192" s="122">
        <v>1240.7067444050333</v>
      </c>
      <c r="Q192" s="122">
        <v>1253.1635960466733</v>
      </c>
      <c r="R192" s="122">
        <v>1304.8752626477994</v>
      </c>
      <c r="S192" s="122">
        <v>1309.4170299088066</v>
      </c>
      <c r="T192" s="122">
        <v>1267.4767833456106</v>
      </c>
      <c r="U192" s="122">
        <v>1281.8098065574966</v>
      </c>
      <c r="V192" s="122">
        <v>1294.8294240446648</v>
      </c>
      <c r="W192" s="122">
        <v>1390.6301791262549</v>
      </c>
      <c r="X192" s="122">
        <v>1445.9175695208696</v>
      </c>
      <c r="Y192" s="122">
        <v>1424.5076706387019</v>
      </c>
      <c r="DA192" s="130" t="s">
        <v>2550</v>
      </c>
    </row>
    <row r="193" spans="1:105" ht="12" customHeight="1" x14ac:dyDescent="0.25">
      <c r="A193" s="97" t="s">
        <v>124</v>
      </c>
      <c r="B193" s="98">
        <v>1029.7959519480935</v>
      </c>
      <c r="C193" s="98">
        <v>1026.0886992841188</v>
      </c>
      <c r="D193" s="98">
        <v>1075.9524118036979</v>
      </c>
      <c r="E193" s="98">
        <v>1082.4182582602871</v>
      </c>
      <c r="F193" s="98">
        <v>1104.6926518087757</v>
      </c>
      <c r="G193" s="98">
        <v>1090.6554133437742</v>
      </c>
      <c r="H193" s="98">
        <v>1122.7975104035229</v>
      </c>
      <c r="I193" s="98">
        <v>1077.1091354885596</v>
      </c>
      <c r="J193" s="98">
        <v>1170.5439046847034</v>
      </c>
      <c r="K193" s="98">
        <v>1251.787700807746</v>
      </c>
      <c r="L193" s="98">
        <v>1188.9409565232229</v>
      </c>
      <c r="M193" s="98">
        <v>998.4868914096437</v>
      </c>
      <c r="N193" s="98">
        <v>895.66905361926752</v>
      </c>
      <c r="O193" s="98">
        <v>1358.9009435420201</v>
      </c>
      <c r="P193" s="98">
        <v>1333.0263368302151</v>
      </c>
      <c r="Q193" s="98">
        <v>1264.0204365854361</v>
      </c>
      <c r="R193" s="98">
        <v>1244.5764775137068</v>
      </c>
      <c r="S193" s="98">
        <v>1293.9859752536386</v>
      </c>
      <c r="T193" s="98">
        <v>1285.3433622634202</v>
      </c>
      <c r="U193" s="98">
        <v>1295.7417511672727</v>
      </c>
      <c r="V193" s="98">
        <v>1337.6167214961176</v>
      </c>
      <c r="W193" s="98">
        <v>1374.1892521842303</v>
      </c>
      <c r="X193" s="98">
        <v>1435.2184603922765</v>
      </c>
      <c r="Y193" s="98">
        <v>1453.2776182370271</v>
      </c>
      <c r="DA193" s="63" t="s">
        <v>2551</v>
      </c>
    </row>
    <row r="194" spans="1:105" ht="12" customHeight="1" x14ac:dyDescent="0.25">
      <c r="A194" s="97" t="s">
        <v>123</v>
      </c>
      <c r="B194" s="98">
        <v>1029.7959519480933</v>
      </c>
      <c r="C194" s="98">
        <v>1026.3751889727225</v>
      </c>
      <c r="D194" s="98">
        <v>1075.3899304603524</v>
      </c>
      <c r="E194" s="98">
        <v>1081.6116588229927</v>
      </c>
      <c r="F194" s="98">
        <v>1103.7529373446641</v>
      </c>
      <c r="G194" s="98">
        <v>1090.4804300832825</v>
      </c>
      <c r="H194" s="98">
        <v>1123.4009676276037</v>
      </c>
      <c r="I194" s="98">
        <v>1078.3228193281777</v>
      </c>
      <c r="J194" s="98">
        <v>1172.8146900117999</v>
      </c>
      <c r="K194" s="98">
        <v>1255.0701756457311</v>
      </c>
      <c r="L194" s="98">
        <v>1193.6882721981419</v>
      </c>
      <c r="M194" s="98">
        <v>1002.607233949891</v>
      </c>
      <c r="N194" s="98">
        <v>900.68186588995536</v>
      </c>
      <c r="O194" s="98">
        <v>1362.4812032210962</v>
      </c>
      <c r="P194" s="98">
        <v>1331.2639278317465</v>
      </c>
      <c r="Q194" s="98">
        <v>1256.5490081777241</v>
      </c>
      <c r="R194" s="98">
        <v>1237.9751115629886</v>
      </c>
      <c r="S194" s="98">
        <v>1289.3800160404867</v>
      </c>
      <c r="T194" s="98">
        <v>1280.0120107408766</v>
      </c>
      <c r="U194" s="98">
        <v>1287.478101680199</v>
      </c>
      <c r="V194" s="98">
        <v>1330.4775753133281</v>
      </c>
      <c r="W194" s="98">
        <v>1366.8443048651334</v>
      </c>
      <c r="X194" s="98">
        <v>1427.1581322076527</v>
      </c>
      <c r="Y194" s="98">
        <v>1446.87618958959</v>
      </c>
      <c r="DA194" s="63" t="s">
        <v>2552</v>
      </c>
    </row>
    <row r="195" spans="1:105" ht="12" customHeight="1" x14ac:dyDescent="0.25">
      <c r="A195" s="100" t="s">
        <v>50</v>
      </c>
      <c r="B195" s="101">
        <v>206.19914283908602</v>
      </c>
      <c r="C195" s="101">
        <v>203.85991211126407</v>
      </c>
      <c r="D195" s="101">
        <v>219.42259245775315</v>
      </c>
      <c r="E195" s="101">
        <v>213.93605614649877</v>
      </c>
      <c r="F195" s="101">
        <v>222.74128873604246</v>
      </c>
      <c r="G195" s="101">
        <v>249.47466465181682</v>
      </c>
      <c r="H195" s="101">
        <v>230.48729844057891</v>
      </c>
      <c r="I195" s="101">
        <v>221.22089692137186</v>
      </c>
      <c r="J195" s="101">
        <v>236.3691749467165</v>
      </c>
      <c r="K195" s="101">
        <v>254.45782746103271</v>
      </c>
      <c r="L195" s="101">
        <v>239.99549236515182</v>
      </c>
      <c r="M195" s="101">
        <v>165.93999901560014</v>
      </c>
      <c r="N195" s="101">
        <v>9.0008863269000532</v>
      </c>
      <c r="O195" s="101">
        <v>255.18088654322545</v>
      </c>
      <c r="P195" s="101">
        <v>241.91140621386407</v>
      </c>
      <c r="Q195" s="101">
        <v>213.3995652155219</v>
      </c>
      <c r="R195" s="101">
        <v>235.68822587280582</v>
      </c>
      <c r="S195" s="101">
        <v>245.95594454656384</v>
      </c>
      <c r="T195" s="101">
        <v>225.3345279683368</v>
      </c>
      <c r="U195" s="101">
        <v>206.10512134689029</v>
      </c>
      <c r="V195" s="101">
        <v>202.82255941582901</v>
      </c>
      <c r="W195" s="101">
        <v>251.19080034614851</v>
      </c>
      <c r="X195" s="101">
        <v>266.56899435463833</v>
      </c>
      <c r="Y195" s="101">
        <v>229.20028898632</v>
      </c>
      <c r="DA195" s="131" t="s">
        <v>2553</v>
      </c>
    </row>
    <row r="196" spans="1:105" ht="12" customHeight="1" x14ac:dyDescent="0.25">
      <c r="A196" s="103" t="s">
        <v>52</v>
      </c>
      <c r="B196" s="104">
        <v>823.59680910900727</v>
      </c>
      <c r="C196" s="104">
        <v>822.51527686145846</v>
      </c>
      <c r="D196" s="104">
        <v>855.96733800259926</v>
      </c>
      <c r="E196" s="104">
        <v>867.6756026764939</v>
      </c>
      <c r="F196" s="104">
        <v>881.01164860862173</v>
      </c>
      <c r="G196" s="104">
        <v>841.00576543146576</v>
      </c>
      <c r="H196" s="104">
        <v>892.91366918702477</v>
      </c>
      <c r="I196" s="104">
        <v>857.10192240680578</v>
      </c>
      <c r="J196" s="104">
        <v>936.44551506508355</v>
      </c>
      <c r="K196" s="104">
        <v>1000.6123481846981</v>
      </c>
      <c r="L196" s="104">
        <v>953.69277983298991</v>
      </c>
      <c r="M196" s="104">
        <v>836.66723493429095</v>
      </c>
      <c r="N196" s="104">
        <v>891.68097956305542</v>
      </c>
      <c r="O196" s="104">
        <v>1107.3003166778708</v>
      </c>
      <c r="P196" s="104">
        <v>1089.3525216178823</v>
      </c>
      <c r="Q196" s="104">
        <v>1043.1494429622023</v>
      </c>
      <c r="R196" s="104">
        <v>1002.2868856901828</v>
      </c>
      <c r="S196" s="104">
        <v>1043.4240714939231</v>
      </c>
      <c r="T196" s="104">
        <v>1054.6774827725394</v>
      </c>
      <c r="U196" s="104">
        <v>1081.3729803333085</v>
      </c>
      <c r="V196" s="104">
        <v>1127.6550158974992</v>
      </c>
      <c r="W196" s="104">
        <v>1115.6535045189851</v>
      </c>
      <c r="X196" s="104">
        <v>1160.5891378530141</v>
      </c>
      <c r="Y196" s="104">
        <v>1217.6759006032701</v>
      </c>
      <c r="DA196" s="132" t="s">
        <v>2554</v>
      </c>
    </row>
    <row r="197" spans="1:105" ht="12" customHeight="1" x14ac:dyDescent="0.25">
      <c r="A197" s="106" t="s">
        <v>122</v>
      </c>
      <c r="B197" s="101">
        <v>1045.2627797797038</v>
      </c>
      <c r="C197" s="101">
        <v>1032.0824596026926</v>
      </c>
      <c r="D197" s="101">
        <v>1061.1504376083503</v>
      </c>
      <c r="E197" s="101">
        <v>1057.6734601361595</v>
      </c>
      <c r="F197" s="101">
        <v>1094.9125047484179</v>
      </c>
      <c r="G197" s="101">
        <v>1057.318619872204</v>
      </c>
      <c r="H197" s="101">
        <v>1093.6632183149691</v>
      </c>
      <c r="I197" s="101">
        <v>1095.0943289069314</v>
      </c>
      <c r="J197" s="101">
        <v>1170.8391162948008</v>
      </c>
      <c r="K197" s="101">
        <v>1260.2490498319953</v>
      </c>
      <c r="L197" s="101">
        <v>1232.8879794681266</v>
      </c>
      <c r="M197" s="101">
        <v>1226.8712289351388</v>
      </c>
      <c r="N197" s="101">
        <v>1184.5435097497432</v>
      </c>
      <c r="O197" s="101">
        <v>1223.2687333166509</v>
      </c>
      <c r="P197" s="101">
        <v>1241.5344771118462</v>
      </c>
      <c r="Q197" s="101">
        <v>1252.9710523928402</v>
      </c>
      <c r="R197" s="101">
        <v>1303.3216902693807</v>
      </c>
      <c r="S197" s="101">
        <v>1307.0922835660247</v>
      </c>
      <c r="T197" s="101">
        <v>1263.7344296168021</v>
      </c>
      <c r="U197" s="101">
        <v>1280.8400018419645</v>
      </c>
      <c r="V197" s="101">
        <v>1295.6580473060988</v>
      </c>
      <c r="W197" s="101">
        <v>1392.167867786837</v>
      </c>
      <c r="X197" s="101">
        <v>1444.9873579181151</v>
      </c>
      <c r="Y197" s="101">
        <v>1418.3520983581375</v>
      </c>
      <c r="DA197" s="131" t="s">
        <v>2555</v>
      </c>
    </row>
    <row r="198" spans="1:105" ht="12" customHeight="1" x14ac:dyDescent="0.25">
      <c r="A198" s="107" t="s">
        <v>121</v>
      </c>
      <c r="B198" s="104">
        <v>1045.2627797797034</v>
      </c>
      <c r="C198" s="104">
        <v>1032.3172679251634</v>
      </c>
      <c r="D198" s="104">
        <v>1061.0327434396606</v>
      </c>
      <c r="E198" s="104">
        <v>1057.6691861302006</v>
      </c>
      <c r="F198" s="104">
        <v>1094.5881633333624</v>
      </c>
      <c r="G198" s="104">
        <v>1057.1118398565573</v>
      </c>
      <c r="H198" s="104">
        <v>1093.6245955636737</v>
      </c>
      <c r="I198" s="104">
        <v>1095.5235032050805</v>
      </c>
      <c r="J198" s="104">
        <v>1171.930483413086</v>
      </c>
      <c r="K198" s="104">
        <v>1261.049590169273</v>
      </c>
      <c r="L198" s="104">
        <v>1233.338311261703</v>
      </c>
      <c r="M198" s="104">
        <v>1226.5234253116005</v>
      </c>
      <c r="N198" s="104">
        <v>1183.0243283874395</v>
      </c>
      <c r="O198" s="104">
        <v>1221.1378944170456</v>
      </c>
      <c r="P198" s="104">
        <v>1239.7420364898896</v>
      </c>
      <c r="Q198" s="104">
        <v>1253.1623691356986</v>
      </c>
      <c r="R198" s="104">
        <v>1305.7346094081995</v>
      </c>
      <c r="S198" s="104">
        <v>1310.2536230436958</v>
      </c>
      <c r="T198" s="104">
        <v>1268.4532527183724</v>
      </c>
      <c r="U198" s="104">
        <v>1282.0104949629576</v>
      </c>
      <c r="V198" s="104">
        <v>1294.2527165188073</v>
      </c>
      <c r="W198" s="104">
        <v>1390.2817630135871</v>
      </c>
      <c r="X198" s="104">
        <v>1446.2046028108216</v>
      </c>
      <c r="Y198" s="104">
        <v>1425.4078434565317</v>
      </c>
      <c r="DA198" s="132" t="s">
        <v>2556</v>
      </c>
    </row>
    <row r="199" spans="1:105" ht="12" customHeight="1" x14ac:dyDescent="0.25">
      <c r="A199" s="108" t="s">
        <v>53</v>
      </c>
      <c r="B199" s="98">
        <v>210.01670848485978</v>
      </c>
      <c r="C199" s="98">
        <v>205.29586019290758</v>
      </c>
      <c r="D199" s="98">
        <v>216.1950614167863</v>
      </c>
      <c r="E199" s="98">
        <v>208.09036803564456</v>
      </c>
      <c r="F199" s="98">
        <v>220.02048829314859</v>
      </c>
      <c r="G199" s="98">
        <v>240.36115964420767</v>
      </c>
      <c r="H199" s="98">
        <v>223.72643198409068</v>
      </c>
      <c r="I199" s="98">
        <v>226.68384910121978</v>
      </c>
      <c r="J199" s="98">
        <v>238.14546605994585</v>
      </c>
      <c r="K199" s="98">
        <v>258.44135146147158</v>
      </c>
      <c r="L199" s="98">
        <v>254.54896381642021</v>
      </c>
      <c r="M199" s="98">
        <v>247.61881451550923</v>
      </c>
      <c r="N199" s="98">
        <v>199.21840329948984</v>
      </c>
      <c r="O199" s="98">
        <v>224.58086934335159</v>
      </c>
      <c r="P199" s="98">
        <v>223.87677129325084</v>
      </c>
      <c r="Q199" s="98">
        <v>216.59200085674306</v>
      </c>
      <c r="R199" s="98">
        <v>253.67518309953192</v>
      </c>
      <c r="S199" s="98">
        <v>255.74074801077208</v>
      </c>
      <c r="T199" s="98">
        <v>227.72814881200912</v>
      </c>
      <c r="U199" s="98">
        <v>209.50634215824886</v>
      </c>
      <c r="V199" s="98">
        <v>199.0320291209047</v>
      </c>
      <c r="W199" s="98">
        <v>261.60736906530417</v>
      </c>
      <c r="X199" s="98">
        <v>275.86461314394683</v>
      </c>
      <c r="Y199" s="98">
        <v>222.68864555326795</v>
      </c>
      <c r="DA199" s="63" t="s">
        <v>2557</v>
      </c>
    </row>
    <row r="200" spans="1:105" ht="12" customHeight="1" x14ac:dyDescent="0.25">
      <c r="A200" s="108" t="s">
        <v>52</v>
      </c>
      <c r="B200" s="98">
        <v>835.24607129484355</v>
      </c>
      <c r="C200" s="98">
        <v>827.02140773225585</v>
      </c>
      <c r="D200" s="98">
        <v>844.83768202287433</v>
      </c>
      <c r="E200" s="98">
        <v>849.57881809455603</v>
      </c>
      <c r="F200" s="98">
        <v>874.56767504021389</v>
      </c>
      <c r="G200" s="98">
        <v>816.75068021234949</v>
      </c>
      <c r="H200" s="98">
        <v>869.89816357958307</v>
      </c>
      <c r="I200" s="98">
        <v>868.83965410386077</v>
      </c>
      <c r="J200" s="98">
        <v>933.78501735314012</v>
      </c>
      <c r="K200" s="98">
        <v>1002.6082387078014</v>
      </c>
      <c r="L200" s="98">
        <v>978.7893474452826</v>
      </c>
      <c r="M200" s="98">
        <v>978.90461079609122</v>
      </c>
      <c r="N200" s="98">
        <v>983.8059250879495</v>
      </c>
      <c r="O200" s="98">
        <v>996.55702507369381</v>
      </c>
      <c r="P200" s="98">
        <v>1015.8652651966389</v>
      </c>
      <c r="Q200" s="98">
        <v>1036.5703682789554</v>
      </c>
      <c r="R200" s="98">
        <v>1052.0594263086675</v>
      </c>
      <c r="S200" s="98">
        <v>1054.5128750329238</v>
      </c>
      <c r="T200" s="98">
        <v>1040.7251039063633</v>
      </c>
      <c r="U200" s="98">
        <v>1072.5041528047086</v>
      </c>
      <c r="V200" s="98">
        <v>1095.2206873979023</v>
      </c>
      <c r="W200" s="98">
        <v>1128.6743939482831</v>
      </c>
      <c r="X200" s="98">
        <v>1170.3399896668748</v>
      </c>
      <c r="Y200" s="98">
        <v>1202.7191979032636</v>
      </c>
      <c r="DA200" s="63" t="s">
        <v>2558</v>
      </c>
    </row>
    <row r="201" spans="1:105" ht="12" customHeight="1" x14ac:dyDescent="0.25">
      <c r="A201" s="121" t="s">
        <v>54</v>
      </c>
      <c r="B201" s="122">
        <v>482.54363661801995</v>
      </c>
      <c r="C201" s="122">
        <v>470.20926937532488</v>
      </c>
      <c r="D201" s="122">
        <v>531.97782205685598</v>
      </c>
      <c r="E201" s="122">
        <v>515.3237541264707</v>
      </c>
      <c r="F201" s="122">
        <v>553.99341056668118</v>
      </c>
      <c r="G201" s="122">
        <v>541.95665589830276</v>
      </c>
      <c r="H201" s="122">
        <v>559.45292747945382</v>
      </c>
      <c r="I201" s="122">
        <v>534.45570891441753</v>
      </c>
      <c r="J201" s="122">
        <v>535.01210892050074</v>
      </c>
      <c r="K201" s="122">
        <v>563.22312090274124</v>
      </c>
      <c r="L201" s="122">
        <v>538.64140574993507</v>
      </c>
      <c r="M201" s="122">
        <v>511.15599157574485</v>
      </c>
      <c r="N201" s="122">
        <v>503.38041216505383</v>
      </c>
      <c r="O201" s="122">
        <v>552.54744828582329</v>
      </c>
      <c r="P201" s="122">
        <v>563.36640704303295</v>
      </c>
      <c r="Q201" s="122">
        <v>559.14342670109795</v>
      </c>
      <c r="R201" s="122">
        <v>585.08463920222073</v>
      </c>
      <c r="S201" s="122">
        <v>583.09344168661062</v>
      </c>
      <c r="T201" s="122">
        <v>597.95960043867649</v>
      </c>
      <c r="U201" s="122">
        <v>618.35946136582697</v>
      </c>
      <c r="V201" s="122">
        <v>706.36405109744987</v>
      </c>
      <c r="W201" s="122">
        <v>682.90071826623182</v>
      </c>
      <c r="X201" s="122">
        <v>692.90463455402141</v>
      </c>
      <c r="Y201" s="122">
        <v>581.13748162916738</v>
      </c>
      <c r="DA201" s="130" t="s">
        <v>2559</v>
      </c>
    </row>
    <row r="202" spans="1:105" ht="12" customHeight="1" x14ac:dyDescent="0.25">
      <c r="A202" s="97" t="s">
        <v>50</v>
      </c>
      <c r="B202" s="98">
        <v>482.95784655544236</v>
      </c>
      <c r="C202" s="98">
        <v>485.63440636636233</v>
      </c>
      <c r="D202" s="98">
        <v>515.56210707406615</v>
      </c>
      <c r="E202" s="98">
        <v>497.78561182688242</v>
      </c>
      <c r="F202" s="98">
        <v>569.09810643711114</v>
      </c>
      <c r="G202" s="98">
        <v>528.33083769042923</v>
      </c>
      <c r="H202" s="98">
        <v>530.02604832863335</v>
      </c>
      <c r="I202" s="98">
        <v>550.85850180229625</v>
      </c>
      <c r="J202" s="98">
        <v>556.55598043082887</v>
      </c>
      <c r="K202" s="98">
        <v>491.37866651481716</v>
      </c>
      <c r="L202" s="98">
        <v>610.71974143223679</v>
      </c>
      <c r="M202" s="98">
        <v>571.78413035876019</v>
      </c>
      <c r="N202" s="98">
        <v>179.50159320032506</v>
      </c>
      <c r="O202" s="98">
        <v>651.93570247508035</v>
      </c>
      <c r="P202" s="98">
        <v>633.23505946457806</v>
      </c>
      <c r="Q202" s="98">
        <v>554.38161699827049</v>
      </c>
      <c r="R202" s="98">
        <v>520.43071796803031</v>
      </c>
      <c r="S202" s="98">
        <v>517.12508390615824</v>
      </c>
      <c r="T202" s="98">
        <v>622.80843077856935</v>
      </c>
      <c r="U202" s="98">
        <v>644.14188169179056</v>
      </c>
      <c r="V202" s="98">
        <v>738.28112800159045</v>
      </c>
      <c r="W202" s="98">
        <v>710.58937224397607</v>
      </c>
      <c r="X202" s="98">
        <v>665.0715878077915</v>
      </c>
      <c r="Y202" s="98">
        <v>594.16487597260129</v>
      </c>
      <c r="DA202" s="63" t="s">
        <v>2560</v>
      </c>
    </row>
    <row r="203" spans="1:105" ht="12" customHeight="1" x14ac:dyDescent="0.25">
      <c r="A203" s="109" t="s">
        <v>120</v>
      </c>
      <c r="B203" s="33">
        <v>482.52506202625409</v>
      </c>
      <c r="C203" s="33">
        <v>469.58709506293428</v>
      </c>
      <c r="D203" s="33">
        <v>532.50557644053924</v>
      </c>
      <c r="E203" s="33">
        <v>515.86876809054661</v>
      </c>
      <c r="F203" s="33">
        <v>553.52179043008289</v>
      </c>
      <c r="G203" s="33">
        <v>542.4119539851381</v>
      </c>
      <c r="H203" s="33">
        <v>560.53008622007394</v>
      </c>
      <c r="I203" s="33">
        <v>533.80730609317425</v>
      </c>
      <c r="J203" s="33">
        <v>534.12186435791079</v>
      </c>
      <c r="K203" s="33">
        <v>566.25813767287514</v>
      </c>
      <c r="L203" s="33">
        <v>535.53086712312825</v>
      </c>
      <c r="M203" s="33">
        <v>508.39510936688316</v>
      </c>
      <c r="N203" s="33">
        <v>520.09047926529013</v>
      </c>
      <c r="O203" s="33">
        <v>545.13378635324182</v>
      </c>
      <c r="P203" s="33">
        <v>556.30073822048757</v>
      </c>
      <c r="Q203" s="33">
        <v>559.72717088611807</v>
      </c>
      <c r="R203" s="33">
        <v>593.38047989951485</v>
      </c>
      <c r="S203" s="33">
        <v>593.06104721991483</v>
      </c>
      <c r="T203" s="33">
        <v>593.04138537943811</v>
      </c>
      <c r="U203" s="33">
        <v>612.24778763215784</v>
      </c>
      <c r="V203" s="33">
        <v>697.93588693832919</v>
      </c>
      <c r="W203" s="33">
        <v>675.39826480989302</v>
      </c>
      <c r="X203" s="33">
        <v>700.24896032748563</v>
      </c>
      <c r="Y203" s="33">
        <v>577.76736538424746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11.299882250632479</v>
      </c>
      <c r="C205" s="117">
        <f t="shared" si="88"/>
        <v>10.91111181138073</v>
      </c>
      <c r="D205" s="117">
        <f t="shared" si="88"/>
        <v>10.576857549192777</v>
      </c>
      <c r="E205" s="117">
        <f t="shared" si="88"/>
        <v>10.355593677612777</v>
      </c>
      <c r="F205" s="117">
        <f t="shared" si="88"/>
        <v>10.94102787944437</v>
      </c>
      <c r="G205" s="117">
        <f t="shared" si="88"/>
        <v>10.424369167086752</v>
      </c>
      <c r="H205" s="117">
        <f t="shared" si="88"/>
        <v>10.669872053817832</v>
      </c>
      <c r="I205" s="117">
        <f t="shared" si="88"/>
        <v>10.883842423765081</v>
      </c>
      <c r="J205" s="117">
        <f t="shared" si="88"/>
        <v>11.196963390587639</v>
      </c>
      <c r="K205" s="117">
        <f t="shared" si="88"/>
        <v>10.166367461416973</v>
      </c>
      <c r="L205" s="117">
        <f t="shared" si="88"/>
        <v>11.766581335220833</v>
      </c>
      <c r="M205" s="117">
        <f t="shared" si="88"/>
        <v>11.104655285037415</v>
      </c>
      <c r="N205" s="117">
        <f t="shared" si="88"/>
        <v>4.6442030366031712</v>
      </c>
      <c r="O205" s="117">
        <f t="shared" si="88"/>
        <v>19.531317748505952</v>
      </c>
      <c r="P205" s="117">
        <f t="shared" si="88"/>
        <v>24.664157920191052</v>
      </c>
      <c r="Q205" s="117">
        <f t="shared" si="88"/>
        <v>25.318766980356678</v>
      </c>
      <c r="R205" s="117">
        <f t="shared" ref="R205:V205" si="89">R206+R208+R210+R219</f>
        <v>24.602690563741245</v>
      </c>
      <c r="S205" s="117">
        <f t="shared" si="89"/>
        <v>27.888657261970238</v>
      </c>
      <c r="T205" s="117">
        <f t="shared" si="89"/>
        <v>41.027635307787591</v>
      </c>
      <c r="U205" s="117">
        <f t="shared" si="89"/>
        <v>48.702805104438212</v>
      </c>
      <c r="V205" s="117">
        <f t="shared" si="89"/>
        <v>60.118387237453675</v>
      </c>
      <c r="W205" s="117">
        <f t="shared" ref="W205:Y205" si="90">W206+W208+W210+W219</f>
        <v>58.770981782438028</v>
      </c>
      <c r="X205" s="117">
        <f t="shared" si="90"/>
        <v>53.811392710054719</v>
      </c>
      <c r="Y205" s="117">
        <f t="shared" si="90"/>
        <v>47.322508842876857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3.1623925651558293</v>
      </c>
      <c r="C210" s="122">
        <v>3.5435953842312782</v>
      </c>
      <c r="D210" s="122">
        <v>4.3136949950967942</v>
      </c>
      <c r="E210" s="122">
        <v>4.5193329076115667</v>
      </c>
      <c r="F210" s="122">
        <v>4.2498262490360501</v>
      </c>
      <c r="G210" s="122">
        <v>3.8005177864102455</v>
      </c>
      <c r="H210" s="122">
        <v>3.4217336011462827</v>
      </c>
      <c r="I210" s="122">
        <v>2.777893329005158</v>
      </c>
      <c r="J210" s="122">
        <v>2.6550094137164169</v>
      </c>
      <c r="K210" s="122">
        <v>2.4678634660943515</v>
      </c>
      <c r="L210" s="122">
        <v>2.0080764842196821</v>
      </c>
      <c r="M210" s="122">
        <v>1.49472103900901</v>
      </c>
      <c r="N210" s="122">
        <v>1.2491537562699371</v>
      </c>
      <c r="O210" s="122">
        <v>2.1023437567888377</v>
      </c>
      <c r="P210" s="122">
        <v>2.2819146034951472</v>
      </c>
      <c r="Q210" s="122">
        <v>2.0481071361729795</v>
      </c>
      <c r="R210" s="122">
        <v>1.8990150325083492</v>
      </c>
      <c r="S210" s="122">
        <v>1.9689499908995207</v>
      </c>
      <c r="T210" s="122">
        <v>2.0251431783524025</v>
      </c>
      <c r="U210" s="122">
        <v>2.2067379383151753</v>
      </c>
      <c r="V210" s="122">
        <v>2.3545156542228058</v>
      </c>
      <c r="W210" s="122">
        <v>2.3265764978767218</v>
      </c>
      <c r="X210" s="122">
        <v>2.2876964597463911</v>
      </c>
      <c r="Y210" s="122">
        <v>2.1766844428196963</v>
      </c>
      <c r="DA210" s="130" t="s">
        <v>2718</v>
      </c>
    </row>
    <row r="211" spans="1:105" ht="12" customHeight="1" x14ac:dyDescent="0.25">
      <c r="A211" s="97" t="s">
        <v>124</v>
      </c>
      <c r="B211" s="98">
        <v>448.61395968054404</v>
      </c>
      <c r="C211" s="98">
        <v>439.40420993591204</v>
      </c>
      <c r="D211" s="98">
        <v>454.28345142981192</v>
      </c>
      <c r="E211" s="98">
        <v>453.99879371600269</v>
      </c>
      <c r="F211" s="98">
        <v>461.62169298283919</v>
      </c>
      <c r="G211" s="98">
        <v>454.26672835458373</v>
      </c>
      <c r="H211" s="98">
        <v>466.23946701858915</v>
      </c>
      <c r="I211" s="98">
        <v>446.43685031282303</v>
      </c>
      <c r="J211" s="98">
        <v>484.11992935502343</v>
      </c>
      <c r="K211" s="98">
        <v>515.423948062259</v>
      </c>
      <c r="L211" s="98">
        <v>485.61654134771425</v>
      </c>
      <c r="M211" s="98">
        <v>403.01507610235086</v>
      </c>
      <c r="N211" s="98">
        <v>355.62163686988004</v>
      </c>
      <c r="O211" s="98">
        <v>524.01088827250555</v>
      </c>
      <c r="P211" s="98">
        <v>496.14245548381717</v>
      </c>
      <c r="Q211" s="98">
        <v>457.4655079334226</v>
      </c>
      <c r="R211" s="98">
        <v>440.52494601926003</v>
      </c>
      <c r="S211" s="98">
        <v>444.47683214190118</v>
      </c>
      <c r="T211" s="98">
        <v>428.89085149960073</v>
      </c>
      <c r="U211" s="98">
        <v>420.94141090806005</v>
      </c>
      <c r="V211" s="98">
        <v>425.65264701440503</v>
      </c>
      <c r="W211" s="98">
        <v>429.77462287498611</v>
      </c>
      <c r="X211" s="98">
        <v>443.13305558345803</v>
      </c>
      <c r="Y211" s="98">
        <v>444.67514200658712</v>
      </c>
      <c r="DA211" s="63" t="s">
        <v>2719</v>
      </c>
    </row>
    <row r="212" spans="1:105" ht="12" customHeight="1" x14ac:dyDescent="0.25">
      <c r="A212" s="97" t="s">
        <v>123</v>
      </c>
      <c r="B212" s="98">
        <v>89.827323341856669</v>
      </c>
      <c r="C212" s="98">
        <v>88.808275289250304</v>
      </c>
      <c r="D212" s="98">
        <v>92.96908363067314</v>
      </c>
      <c r="E212" s="98">
        <v>89.985574792998293</v>
      </c>
      <c r="F212" s="98">
        <v>92.850920557964955</v>
      </c>
      <c r="G212" s="98">
        <v>103.76866631667664</v>
      </c>
      <c r="H212" s="98">
        <v>95.652088954294825</v>
      </c>
      <c r="I212" s="98">
        <v>91.585290281218434</v>
      </c>
      <c r="J212" s="98">
        <v>97.602806752681332</v>
      </c>
      <c r="K212" s="98">
        <v>104.66588164666295</v>
      </c>
      <c r="L212" s="98">
        <v>98.159453314745605</v>
      </c>
      <c r="M212" s="98">
        <v>67.870356338350533</v>
      </c>
      <c r="N212" s="98">
        <v>3.610657396971976</v>
      </c>
      <c r="O212" s="98">
        <v>96.465041566558114</v>
      </c>
      <c r="P212" s="98">
        <v>89.126448539822235</v>
      </c>
      <c r="Q212" s="98">
        <v>76.442828020734183</v>
      </c>
      <c r="R212" s="98">
        <v>83.208113736545258</v>
      </c>
      <c r="S212" s="98">
        <v>85.186449999291838</v>
      </c>
      <c r="T212" s="98">
        <v>75.683365371981097</v>
      </c>
      <c r="U212" s="98">
        <v>67.613718807775101</v>
      </c>
      <c r="V212" s="98">
        <v>63.919979634234267</v>
      </c>
      <c r="W212" s="98">
        <v>78.362045741391455</v>
      </c>
      <c r="X212" s="98">
        <v>82.444818017378296</v>
      </c>
      <c r="Y212" s="98">
        <v>69.675697976586193</v>
      </c>
      <c r="DA212" s="63" t="s">
        <v>2720</v>
      </c>
    </row>
    <row r="213" spans="1:105" ht="12" customHeight="1" x14ac:dyDescent="0.25">
      <c r="A213" s="100" t="s">
        <v>50</v>
      </c>
      <c r="B213" s="101">
        <v>89.827323341856669</v>
      </c>
      <c r="C213" s="101">
        <v>88.808275289250304</v>
      </c>
      <c r="D213" s="101">
        <v>92.96908363067314</v>
      </c>
      <c r="E213" s="101">
        <v>89.985574792998293</v>
      </c>
      <c r="F213" s="101">
        <v>92.850920557964955</v>
      </c>
      <c r="G213" s="101">
        <v>103.76866631667664</v>
      </c>
      <c r="H213" s="101">
        <v>95.652088954294825</v>
      </c>
      <c r="I213" s="101">
        <v>91.585290281218434</v>
      </c>
      <c r="J213" s="101">
        <v>97.602806752681332</v>
      </c>
      <c r="K213" s="101">
        <v>104.66588164666295</v>
      </c>
      <c r="L213" s="101">
        <v>98.159453314745605</v>
      </c>
      <c r="M213" s="101">
        <v>67.870356338350533</v>
      </c>
      <c r="N213" s="101">
        <v>3.610657396971976</v>
      </c>
      <c r="O213" s="101">
        <v>96.465041566558114</v>
      </c>
      <c r="P213" s="101">
        <v>89.126448539822235</v>
      </c>
      <c r="Q213" s="101">
        <v>76.442828020734183</v>
      </c>
      <c r="R213" s="101">
        <v>83.208113736545258</v>
      </c>
      <c r="S213" s="101">
        <v>85.186449999291838</v>
      </c>
      <c r="T213" s="101">
        <v>75.683365371981097</v>
      </c>
      <c r="U213" s="101">
        <v>67.613718807775101</v>
      </c>
      <c r="V213" s="101">
        <v>63.919979634234267</v>
      </c>
      <c r="W213" s="101">
        <v>78.362045741391455</v>
      </c>
      <c r="X213" s="101">
        <v>82.444818017378296</v>
      </c>
      <c r="Y213" s="101">
        <v>69.675697976586193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8.1374896854766483</v>
      </c>
      <c r="C219" s="122">
        <v>7.367516427149452</v>
      </c>
      <c r="D219" s="122">
        <v>6.2631625540959819</v>
      </c>
      <c r="E219" s="122">
        <v>5.8362607700012115</v>
      </c>
      <c r="F219" s="122">
        <v>6.6912016304083197</v>
      </c>
      <c r="G219" s="122">
        <v>6.6238513806765074</v>
      </c>
      <c r="H219" s="122">
        <v>7.2481384526715491</v>
      </c>
      <c r="I219" s="122">
        <v>8.1059490947599233</v>
      </c>
      <c r="J219" s="122">
        <v>8.5419539768712216</v>
      </c>
      <c r="K219" s="122">
        <v>7.6985039953226213</v>
      </c>
      <c r="L219" s="122">
        <v>9.7585048510011507</v>
      </c>
      <c r="M219" s="122">
        <v>9.6099342460284056</v>
      </c>
      <c r="N219" s="122">
        <v>3.3950492803332337</v>
      </c>
      <c r="O219" s="122">
        <v>17.428973991717115</v>
      </c>
      <c r="P219" s="122">
        <v>22.382243316695906</v>
      </c>
      <c r="Q219" s="122">
        <v>23.270659844183697</v>
      </c>
      <c r="R219" s="122">
        <v>22.703675531232896</v>
      </c>
      <c r="S219" s="122">
        <v>25.919707271070717</v>
      </c>
      <c r="T219" s="122">
        <v>39.00249212943519</v>
      </c>
      <c r="U219" s="122">
        <v>46.496067166123041</v>
      </c>
      <c r="V219" s="122">
        <v>57.763871583230866</v>
      </c>
      <c r="W219" s="122">
        <v>56.444405284561306</v>
      </c>
      <c r="X219" s="122">
        <v>51.523696250308326</v>
      </c>
      <c r="Y219" s="122">
        <v>45.145824400057158</v>
      </c>
      <c r="DA219" s="130" t="s">
        <v>2727</v>
      </c>
    </row>
    <row r="220" spans="1:105" ht="12" customHeight="1" x14ac:dyDescent="0.25">
      <c r="A220" s="97" t="s">
        <v>50</v>
      </c>
      <c r="B220" s="98">
        <v>189.6019943103982</v>
      </c>
      <c r="C220" s="98">
        <v>190.02525061717012</v>
      </c>
      <c r="D220" s="98">
        <v>201.07782361174276</v>
      </c>
      <c r="E220" s="98">
        <v>193.64277331569994</v>
      </c>
      <c r="F220" s="98">
        <v>220.99198692775059</v>
      </c>
      <c r="G220" s="98">
        <v>204.85748635244889</v>
      </c>
      <c r="H220" s="98">
        <v>205.2598950043423</v>
      </c>
      <c r="I220" s="98">
        <v>213.16397753776258</v>
      </c>
      <c r="J220" s="98">
        <v>215.25679016689259</v>
      </c>
      <c r="K220" s="98">
        <v>189.93631717314392</v>
      </c>
      <c r="L220" s="98">
        <v>235.8855113913128</v>
      </c>
      <c r="M220" s="98">
        <v>220.64118552279325</v>
      </c>
      <c r="N220" s="98">
        <v>69.198767760064882</v>
      </c>
      <c r="O220" s="98">
        <v>251.08345042986446</v>
      </c>
      <c r="P220" s="98">
        <v>243.70837931089608</v>
      </c>
      <c r="Q220" s="98">
        <v>213.09773937799255</v>
      </c>
      <c r="R220" s="98">
        <v>199.64555557501757</v>
      </c>
      <c r="S220" s="98">
        <v>197.46346641256807</v>
      </c>
      <c r="T220" s="98">
        <v>236.05900512938288</v>
      </c>
      <c r="U220" s="98">
        <v>242.64219659333776</v>
      </c>
      <c r="V220" s="98">
        <v>276.51304362062598</v>
      </c>
      <c r="W220" s="98">
        <v>264.75887414452052</v>
      </c>
      <c r="X220" s="98">
        <v>246.78483941130506</v>
      </c>
      <c r="Y220" s="98">
        <v>219.65982174525226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72.279038453596883</v>
      </c>
      <c r="C223" s="118">
        <f t="shared" si="93"/>
        <v>73.473739951515356</v>
      </c>
      <c r="D223" s="118">
        <f t="shared" si="93"/>
        <v>68.037294701386728</v>
      </c>
      <c r="E223" s="118">
        <f t="shared" si="93"/>
        <v>79.811731066638501</v>
      </c>
      <c r="F223" s="118">
        <f t="shared" si="93"/>
        <v>69.242984315536972</v>
      </c>
      <c r="G223" s="118">
        <f t="shared" si="93"/>
        <v>66.26616959497008</v>
      </c>
      <c r="H223" s="118">
        <f t="shared" si="93"/>
        <v>69.550240597165384</v>
      </c>
      <c r="I223" s="118">
        <f t="shared" si="93"/>
        <v>71.588046135584051</v>
      </c>
      <c r="J223" s="118">
        <f t="shared" si="93"/>
        <v>67.688946288978713</v>
      </c>
      <c r="K223" s="118">
        <f t="shared" si="93"/>
        <v>61.189724488780158</v>
      </c>
      <c r="L223" s="118">
        <f t="shared" si="93"/>
        <v>59.457931364381274</v>
      </c>
      <c r="M223" s="118">
        <f t="shared" si="93"/>
        <v>64.880451671768256</v>
      </c>
      <c r="N223" s="118">
        <f t="shared" si="93"/>
        <v>68.174821455891589</v>
      </c>
      <c r="O223" s="118">
        <f t="shared" si="93"/>
        <v>50.548601655122859</v>
      </c>
      <c r="P223" s="118">
        <f t="shared" si="93"/>
        <v>46.639354922423998</v>
      </c>
      <c r="Q223" s="118">
        <f t="shared" si="93"/>
        <v>54.304932870050031</v>
      </c>
      <c r="R223" s="118">
        <f t="shared" ref="R223:V223" si="94">R224+R226+R228+R237</f>
        <v>53.641107162527888</v>
      </c>
      <c r="S223" s="118">
        <f t="shared" si="94"/>
        <v>53.071946335957065</v>
      </c>
      <c r="T223" s="118">
        <f t="shared" si="94"/>
        <v>47.696026809294281</v>
      </c>
      <c r="U223" s="118">
        <f t="shared" si="94"/>
        <v>51.001930201300695</v>
      </c>
      <c r="V223" s="118">
        <f t="shared" si="94"/>
        <v>50.643051761567108</v>
      </c>
      <c r="W223" s="118">
        <f t="shared" ref="W223:Y223" si="95">W224+W226+W228+W237</f>
        <v>50.490774409541793</v>
      </c>
      <c r="X223" s="118">
        <f t="shared" si="95"/>
        <v>48.526007342474308</v>
      </c>
      <c r="Y223" s="118">
        <f t="shared" si="95"/>
        <v>47.57529199159314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31.584055269052012</v>
      </c>
      <c r="C224" s="123">
        <f t="shared" si="96"/>
        <v>33.647895758312366</v>
      </c>
      <c r="D224" s="123">
        <f t="shared" si="96"/>
        <v>32.513851831996469</v>
      </c>
      <c r="E224" s="123">
        <f t="shared" si="96"/>
        <v>42.142284053416951</v>
      </c>
      <c r="F224" s="123">
        <f t="shared" si="96"/>
        <v>36.705389943832671</v>
      </c>
      <c r="G224" s="123">
        <f t="shared" si="96"/>
        <v>34.747062391111371</v>
      </c>
      <c r="H224" s="123">
        <f t="shared" si="96"/>
        <v>36.768131565912626</v>
      </c>
      <c r="I224" s="123">
        <f t="shared" si="96"/>
        <v>35.846059972690824</v>
      </c>
      <c r="J224" s="123">
        <f t="shared" si="96"/>
        <v>31.881850268650865</v>
      </c>
      <c r="K224" s="123">
        <f t="shared" si="96"/>
        <v>27.28418609855175</v>
      </c>
      <c r="L224" s="123">
        <f t="shared" si="96"/>
        <v>24.844751405710159</v>
      </c>
      <c r="M224" s="123">
        <f t="shared" si="96"/>
        <v>31.245500079629295</v>
      </c>
      <c r="N224" s="123">
        <f t="shared" si="96"/>
        <v>30.063479516596772</v>
      </c>
      <c r="O224" s="123">
        <f t="shared" si="96"/>
        <v>15.852272571040617</v>
      </c>
      <c r="P224" s="123">
        <f t="shared" si="96"/>
        <v>14.233810787734148</v>
      </c>
      <c r="Q224" s="123">
        <f t="shared" si="96"/>
        <v>20.62590364016042</v>
      </c>
      <c r="R224" s="123">
        <f t="shared" si="96"/>
        <v>16.897602118130894</v>
      </c>
      <c r="S224" s="123">
        <f t="shared" si="96"/>
        <v>15.541762250892521</v>
      </c>
      <c r="T224" s="123">
        <f t="shared" si="96"/>
        <v>14.224410915023093</v>
      </c>
      <c r="U224" s="123">
        <f t="shared" si="96"/>
        <v>13.07295769758939</v>
      </c>
      <c r="V224" s="123">
        <f t="shared" si="96"/>
        <v>13.397302518654737</v>
      </c>
      <c r="W224" s="123">
        <f t="shared" si="96"/>
        <v>13.857081056603368</v>
      </c>
      <c r="X224" s="123">
        <f t="shared" si="96"/>
        <v>13.110591184439583</v>
      </c>
      <c r="Y224" s="123">
        <f t="shared" si="96"/>
        <v>12.084088744285967</v>
      </c>
      <c r="DA224" s="130" t="s">
        <v>2882</v>
      </c>
    </row>
    <row r="225" spans="1:105" ht="12" customHeight="1" x14ac:dyDescent="0.25">
      <c r="A225" s="97" t="s">
        <v>53</v>
      </c>
      <c r="B225" s="99">
        <v>31.584055269052012</v>
      </c>
      <c r="C225" s="99">
        <v>33.647895758312366</v>
      </c>
      <c r="D225" s="99">
        <v>32.513851831996469</v>
      </c>
      <c r="E225" s="99">
        <v>42.142284053416951</v>
      </c>
      <c r="F225" s="99">
        <v>36.705389943832671</v>
      </c>
      <c r="G225" s="99">
        <v>34.747062391111371</v>
      </c>
      <c r="H225" s="99">
        <v>36.768131565912626</v>
      </c>
      <c r="I225" s="99">
        <v>35.846059972690824</v>
      </c>
      <c r="J225" s="99">
        <v>31.881850268650865</v>
      </c>
      <c r="K225" s="99">
        <v>27.28418609855175</v>
      </c>
      <c r="L225" s="99">
        <v>24.844751405710159</v>
      </c>
      <c r="M225" s="99">
        <v>31.245500079629295</v>
      </c>
      <c r="N225" s="99">
        <v>30.063479516596772</v>
      </c>
      <c r="O225" s="99">
        <v>15.852272571040617</v>
      </c>
      <c r="P225" s="99">
        <v>14.233810787734148</v>
      </c>
      <c r="Q225" s="99">
        <v>20.62590364016042</v>
      </c>
      <c r="R225" s="99">
        <v>16.897602118130894</v>
      </c>
      <c r="S225" s="99">
        <v>15.541762250892521</v>
      </c>
      <c r="T225" s="99">
        <v>14.224410915023093</v>
      </c>
      <c r="U225" s="99">
        <v>13.07295769758939</v>
      </c>
      <c r="V225" s="99">
        <v>13.397302518654737</v>
      </c>
      <c r="W225" s="99">
        <v>13.857081056603368</v>
      </c>
      <c r="X225" s="99">
        <v>13.110591184439583</v>
      </c>
      <c r="Y225" s="99">
        <v>12.084088744285967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15.955674015539373</v>
      </c>
      <c r="C226" s="123">
        <f t="shared" si="97"/>
        <v>15.83543350860581</v>
      </c>
      <c r="D226" s="123">
        <f t="shared" si="97"/>
        <v>10.045836052384386</v>
      </c>
      <c r="E226" s="123">
        <f t="shared" si="97"/>
        <v>12.849831523806163</v>
      </c>
      <c r="F226" s="123">
        <f t="shared" si="97"/>
        <v>6.5214190433532515</v>
      </c>
      <c r="G226" s="123">
        <f t="shared" si="97"/>
        <v>6.3112858243315033</v>
      </c>
      <c r="H226" s="123">
        <f t="shared" si="97"/>
        <v>7.0681439113751825</v>
      </c>
      <c r="I226" s="123">
        <f t="shared" si="97"/>
        <v>10.934227211620971</v>
      </c>
      <c r="J226" s="123">
        <f t="shared" si="97"/>
        <v>10.308904213493111</v>
      </c>
      <c r="K226" s="123">
        <f t="shared" si="97"/>
        <v>6.9177431626978061</v>
      </c>
      <c r="L226" s="123">
        <f t="shared" si="97"/>
        <v>8.6645209898837017</v>
      </c>
      <c r="M226" s="123">
        <f t="shared" si="97"/>
        <v>8.4094217638180915</v>
      </c>
      <c r="N226" s="123">
        <f t="shared" si="97"/>
        <v>14.089551698709792</v>
      </c>
      <c r="O226" s="123">
        <f t="shared" si="97"/>
        <v>9.4031376654603189</v>
      </c>
      <c r="P226" s="123">
        <f t="shared" si="97"/>
        <v>7.0686590483624245</v>
      </c>
      <c r="Q226" s="123">
        <f t="shared" si="97"/>
        <v>8.9322591655478174</v>
      </c>
      <c r="R226" s="123">
        <f t="shared" si="97"/>
        <v>11.265587941623478</v>
      </c>
      <c r="S226" s="123">
        <f t="shared" si="97"/>
        <v>12.43899141961708</v>
      </c>
      <c r="T226" s="123">
        <f t="shared" si="97"/>
        <v>9.1310975246446731</v>
      </c>
      <c r="U226" s="123">
        <f t="shared" si="97"/>
        <v>13.482946578372175</v>
      </c>
      <c r="V226" s="123">
        <f t="shared" si="97"/>
        <v>11.803540003205166</v>
      </c>
      <c r="W226" s="123">
        <f t="shared" si="97"/>
        <v>10.683288703041914</v>
      </c>
      <c r="X226" s="123">
        <f t="shared" si="97"/>
        <v>9.3478345505209148</v>
      </c>
      <c r="Y226" s="123">
        <f t="shared" si="97"/>
        <v>11.779581591510768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15.955674015539373</v>
      </c>
      <c r="C227" s="99">
        <f>RES_hhdet_fecs!C147</f>
        <v>15.83543350860581</v>
      </c>
      <c r="D227" s="99">
        <f>RES_hhdet_fecs!D147</f>
        <v>10.045836052384386</v>
      </c>
      <c r="E227" s="99">
        <f>RES_hhdet_fecs!E147</f>
        <v>12.849831523806163</v>
      </c>
      <c r="F227" s="99">
        <f>RES_hhdet_fecs!F147</f>
        <v>6.5214190433532515</v>
      </c>
      <c r="G227" s="99">
        <f>RES_hhdet_fecs!G147</f>
        <v>6.3112858243315033</v>
      </c>
      <c r="H227" s="99">
        <f>RES_hhdet_fecs!H147</f>
        <v>7.0681439113751825</v>
      </c>
      <c r="I227" s="99">
        <f>RES_hhdet_fecs!I147</f>
        <v>10.934227211620971</v>
      </c>
      <c r="J227" s="99">
        <f>RES_hhdet_fecs!J147</f>
        <v>10.308904213493111</v>
      </c>
      <c r="K227" s="99">
        <f>RES_hhdet_fecs!K147</f>
        <v>6.9177431626978061</v>
      </c>
      <c r="L227" s="99">
        <f>RES_hhdet_fecs!L147</f>
        <v>8.6645209898837017</v>
      </c>
      <c r="M227" s="99">
        <f>RES_hhdet_fecs!M147</f>
        <v>8.4094217638180915</v>
      </c>
      <c r="N227" s="99">
        <f>RES_hhdet_fecs!N147</f>
        <v>14.089551698709792</v>
      </c>
      <c r="O227" s="99">
        <f>RES_hhdet_fecs!O147</f>
        <v>9.4031376654603189</v>
      </c>
      <c r="P227" s="99">
        <f>RES_hhdet_fecs!P147</f>
        <v>7.0686590483624245</v>
      </c>
      <c r="Q227" s="99">
        <f>RES_hhdet_fecs!Q147</f>
        <v>8.9322591655478174</v>
      </c>
      <c r="R227" s="99">
        <f>RES_hhdet_fecs!R147</f>
        <v>11.265587941623478</v>
      </c>
      <c r="S227" s="99">
        <f>RES_hhdet_fecs!S147</f>
        <v>12.43899141961708</v>
      </c>
      <c r="T227" s="99">
        <f>RES_hhdet_fecs!T147</f>
        <v>9.1310975246446731</v>
      </c>
      <c r="U227" s="99">
        <f>RES_hhdet_fecs!U147</f>
        <v>13.482946578372175</v>
      </c>
      <c r="V227" s="99">
        <f>RES_hhdet_fecs!V147</f>
        <v>11.803540003205166</v>
      </c>
      <c r="W227" s="99">
        <f>RES_hhdet_fecs!W147</f>
        <v>10.683288703041914</v>
      </c>
      <c r="X227" s="99">
        <f>RES_hhdet_fecs!X147</f>
        <v>9.3478345505209148</v>
      </c>
      <c r="Y227" s="99">
        <f>RES_hhdet_fecs!Y147</f>
        <v>11.779581591510768</v>
      </c>
      <c r="DA227" s="63" t="s">
        <v>2885</v>
      </c>
    </row>
    <row r="228" spans="1:105" ht="12" customHeight="1" x14ac:dyDescent="0.25">
      <c r="A228" s="121" t="s">
        <v>55</v>
      </c>
      <c r="B228" s="123">
        <v>16.813063100224792</v>
      </c>
      <c r="C228" s="123">
        <v>16.340698210359399</v>
      </c>
      <c r="D228" s="123">
        <v>16.928482847249459</v>
      </c>
      <c r="E228" s="123">
        <v>16.595671958940752</v>
      </c>
      <c r="F228" s="123">
        <v>17.240544233959003</v>
      </c>
      <c r="G228" s="123">
        <v>16.667290934587694</v>
      </c>
      <c r="H228" s="123">
        <v>16.946512168164819</v>
      </c>
      <c r="I228" s="123">
        <v>16.472573782161977</v>
      </c>
      <c r="J228" s="123">
        <v>17.213222469417669</v>
      </c>
      <c r="K228" s="123">
        <v>18.35365135042294</v>
      </c>
      <c r="L228" s="123">
        <v>17.732288860033318</v>
      </c>
      <c r="M228" s="123">
        <v>17.495452096905318</v>
      </c>
      <c r="N228" s="123">
        <v>16.551717128471783</v>
      </c>
      <c r="O228" s="123">
        <v>17.04468641355767</v>
      </c>
      <c r="P228" s="123">
        <v>16.987633921416013</v>
      </c>
      <c r="Q228" s="123">
        <v>16.567302126768801</v>
      </c>
      <c r="R228" s="123">
        <v>17.064634234592873</v>
      </c>
      <c r="S228" s="123">
        <v>16.811421945376182</v>
      </c>
      <c r="T228" s="123">
        <v>15.855648544426758</v>
      </c>
      <c r="U228" s="123">
        <v>15.753340241219139</v>
      </c>
      <c r="V228" s="123">
        <v>15.648541324753547</v>
      </c>
      <c r="W228" s="123">
        <v>16.671382791131276</v>
      </c>
      <c r="X228" s="123">
        <v>16.926348427061729</v>
      </c>
      <c r="Y228" s="123">
        <v>16.171124732049844</v>
      </c>
      <c r="DA228" s="130" t="s">
        <v>2886</v>
      </c>
    </row>
    <row r="229" spans="1:105" ht="12" customHeight="1" x14ac:dyDescent="0.25">
      <c r="A229" s="97" t="s">
        <v>124</v>
      </c>
      <c r="B229" s="99">
        <v>23.643868221771562</v>
      </c>
      <c r="C229" s="99">
        <v>23.097951291635304</v>
      </c>
      <c r="D229" s="99">
        <v>23.801810233038488</v>
      </c>
      <c r="E229" s="99">
        <v>23.710300425797808</v>
      </c>
      <c r="F229" s="99">
        <v>23.973605162593998</v>
      </c>
      <c r="G229" s="99">
        <v>23.514407171019673</v>
      </c>
      <c r="H229" s="99">
        <v>24.033705257954441</v>
      </c>
      <c r="I229" s="99">
        <v>22.897231243501491</v>
      </c>
      <c r="J229" s="99">
        <v>24.670798609714968</v>
      </c>
      <c r="K229" s="99">
        <v>26.089953871787401</v>
      </c>
      <c r="L229" s="99">
        <v>24.435181428490633</v>
      </c>
      <c r="M229" s="99">
        <v>20.149577639328388</v>
      </c>
      <c r="N229" s="99">
        <v>17.669432235086937</v>
      </c>
      <c r="O229" s="99">
        <v>25.803193992554633</v>
      </c>
      <c r="P229" s="99">
        <v>24.236144488385559</v>
      </c>
      <c r="Q229" s="99">
        <v>22.192800479264832</v>
      </c>
      <c r="R229" s="99">
        <v>21.237503734309104</v>
      </c>
      <c r="S229" s="99">
        <v>21.271095523433399</v>
      </c>
      <c r="T229" s="99">
        <v>20.37781367200305</v>
      </c>
      <c r="U229" s="99">
        <v>19.852145368834439</v>
      </c>
      <c r="V229" s="99">
        <v>19.923059146550536</v>
      </c>
      <c r="W229" s="99">
        <v>19.971654997322915</v>
      </c>
      <c r="X229" s="99">
        <v>20.428897266356923</v>
      </c>
      <c r="Y229" s="99">
        <v>20.349079716528951</v>
      </c>
      <c r="DA229" s="63" t="s">
        <v>2887</v>
      </c>
    </row>
    <row r="230" spans="1:105" ht="12" customHeight="1" x14ac:dyDescent="0.25">
      <c r="A230" s="97" t="s">
        <v>123</v>
      </c>
      <c r="B230" s="99">
        <v>14.594631332190941</v>
      </c>
      <c r="C230" s="99">
        <v>14.490006378543688</v>
      </c>
      <c r="D230" s="99">
        <v>15.058644802055552</v>
      </c>
      <c r="E230" s="99">
        <v>14.993241245248798</v>
      </c>
      <c r="F230" s="99">
        <v>15.215540228616712</v>
      </c>
      <c r="G230" s="99">
        <v>15.260458368019806</v>
      </c>
      <c r="H230" s="99">
        <v>15.38637043897336</v>
      </c>
      <c r="I230" s="99">
        <v>14.683205105701949</v>
      </c>
      <c r="J230" s="99">
        <v>15.814231370646192</v>
      </c>
      <c r="K230" s="99">
        <v>16.803548064106902</v>
      </c>
      <c r="L230" s="99">
        <v>15.840075277314295</v>
      </c>
      <c r="M230" s="99">
        <v>12.895631530925812</v>
      </c>
      <c r="N230" s="99">
        <v>10.243518689828493</v>
      </c>
      <c r="O230" s="99">
        <v>17.136085816491516</v>
      </c>
      <c r="P230" s="99">
        <v>16.441835863447739</v>
      </c>
      <c r="Q230" s="99">
        <v>15.204046792183542</v>
      </c>
      <c r="R230" s="99">
        <v>14.987747419845482</v>
      </c>
      <c r="S230" s="99">
        <v>15.419867304987322</v>
      </c>
      <c r="T230" s="99">
        <v>14.979076931366803</v>
      </c>
      <c r="U230" s="99">
        <v>14.773674514599596</v>
      </c>
      <c r="V230" s="99">
        <v>14.981546159737603</v>
      </c>
      <c r="W230" s="99">
        <v>15.418484165875297</v>
      </c>
      <c r="X230" s="99">
        <v>15.954845682672788</v>
      </c>
      <c r="Y230" s="99">
        <v>15.846488371983201</v>
      </c>
      <c r="DA230" s="63" t="s">
        <v>2888</v>
      </c>
    </row>
    <row r="231" spans="1:105" ht="12" customHeight="1" x14ac:dyDescent="0.25">
      <c r="A231" s="100" t="s">
        <v>50</v>
      </c>
      <c r="B231" s="102">
        <v>4.7342828950791427</v>
      </c>
      <c r="C231" s="102">
        <v>4.6683422018747329</v>
      </c>
      <c r="D231" s="102">
        <v>4.8710391698224909</v>
      </c>
      <c r="E231" s="102">
        <v>4.6995389456139049</v>
      </c>
      <c r="F231" s="102">
        <v>4.8220682482588275</v>
      </c>
      <c r="G231" s="102">
        <v>5.3714228206900279</v>
      </c>
      <c r="H231" s="102">
        <v>4.9306724888296607</v>
      </c>
      <c r="I231" s="102">
        <v>4.6973039268663497</v>
      </c>
      <c r="J231" s="102">
        <v>4.9738485096995397</v>
      </c>
      <c r="K231" s="102">
        <v>5.2980231795157993</v>
      </c>
      <c r="L231" s="102">
        <v>4.9391728791005995</v>
      </c>
      <c r="M231" s="102">
        <v>3.3933197429596116</v>
      </c>
      <c r="N231" s="102">
        <v>0.17939928166759758</v>
      </c>
      <c r="O231" s="102">
        <v>4.7501039324727063</v>
      </c>
      <c r="P231" s="102">
        <v>4.3537525577031531</v>
      </c>
      <c r="Q231" s="102">
        <v>3.7084335341448438</v>
      </c>
      <c r="R231" s="102">
        <v>4.0114246472830537</v>
      </c>
      <c r="S231" s="102">
        <v>4.076723428992195</v>
      </c>
      <c r="T231" s="102">
        <v>3.5959300885712513</v>
      </c>
      <c r="U231" s="102">
        <v>3.1887510706154312</v>
      </c>
      <c r="V231" s="102">
        <v>2.991832762773956</v>
      </c>
      <c r="W231" s="102">
        <v>3.6414894205764794</v>
      </c>
      <c r="X231" s="102">
        <v>3.8007923268168531</v>
      </c>
      <c r="Y231" s="102">
        <v>3.1884767069110058</v>
      </c>
      <c r="DA231" s="131" t="s">
        <v>2889</v>
      </c>
    </row>
    <row r="232" spans="1:105" ht="12" customHeight="1" x14ac:dyDescent="0.25">
      <c r="A232" s="103" t="s">
        <v>52</v>
      </c>
      <c r="B232" s="105">
        <v>9.8603484371117975</v>
      </c>
      <c r="C232" s="105">
        <v>9.8216641766689552</v>
      </c>
      <c r="D232" s="105">
        <v>10.18760563223306</v>
      </c>
      <c r="E232" s="105">
        <v>10.293702299634896</v>
      </c>
      <c r="F232" s="105">
        <v>10.393471980357885</v>
      </c>
      <c r="G232" s="105">
        <v>9.8890355473297813</v>
      </c>
      <c r="H232" s="105">
        <v>10.4556979501437</v>
      </c>
      <c r="I232" s="105">
        <v>9.9859011788356007</v>
      </c>
      <c r="J232" s="105">
        <v>10.840382860946653</v>
      </c>
      <c r="K232" s="105">
        <v>11.505524884591098</v>
      </c>
      <c r="L232" s="105">
        <v>10.900902398213692</v>
      </c>
      <c r="M232" s="105">
        <v>9.5023117879661996</v>
      </c>
      <c r="N232" s="105">
        <v>10.064119408160897</v>
      </c>
      <c r="O232" s="105">
        <v>12.385981884018804</v>
      </c>
      <c r="P232" s="105">
        <v>12.088083305744583</v>
      </c>
      <c r="Q232" s="105">
        <v>11.495613258038695</v>
      </c>
      <c r="R232" s="105">
        <v>10.976322772562426</v>
      </c>
      <c r="S232" s="105">
        <v>11.343143875995125</v>
      </c>
      <c r="T232" s="105">
        <v>11.383146842795551</v>
      </c>
      <c r="U232" s="105">
        <v>11.584923443984167</v>
      </c>
      <c r="V232" s="105">
        <v>11.989713396963648</v>
      </c>
      <c r="W232" s="105">
        <v>11.77699474529882</v>
      </c>
      <c r="X232" s="105">
        <v>12.154053355855934</v>
      </c>
      <c r="Y232" s="105">
        <v>12.658011665072197</v>
      </c>
      <c r="DA232" s="132" t="s">
        <v>2890</v>
      </c>
    </row>
    <row r="233" spans="1:105" ht="12" customHeight="1" x14ac:dyDescent="0.25">
      <c r="A233" s="106" t="s">
        <v>122</v>
      </c>
      <c r="B233" s="102">
        <v>21.273165223411425</v>
      </c>
      <c r="C233" s="102">
        <v>20.730968014456209</v>
      </c>
      <c r="D233" s="102">
        <v>20.973274141823836</v>
      </c>
      <c r="E233" s="102">
        <v>20.728897932816984</v>
      </c>
      <c r="F233" s="102">
        <v>21.24289953792734</v>
      </c>
      <c r="G233" s="102">
        <v>20.383075019487055</v>
      </c>
      <c r="H233" s="102">
        <v>20.936362255845928</v>
      </c>
      <c r="I233" s="102">
        <v>20.841198848016358</v>
      </c>
      <c r="J233" s="102">
        <v>22.118299426537494</v>
      </c>
      <c r="K233" s="102">
        <v>23.56246138721227</v>
      </c>
      <c r="L233" s="102">
        <v>22.800547156045965</v>
      </c>
      <c r="M233" s="102">
        <v>22.375437868074336</v>
      </c>
      <c r="N233" s="102">
        <v>21.249556889609746</v>
      </c>
      <c r="O233" s="102">
        <v>21.467106515960374</v>
      </c>
      <c r="P233" s="102">
        <v>21.287228070312352</v>
      </c>
      <c r="Q233" s="102">
        <v>21.144454329574227</v>
      </c>
      <c r="R233" s="102">
        <v>21.39763230894448</v>
      </c>
      <c r="S233" s="102">
        <v>20.834742167767608</v>
      </c>
      <c r="T233" s="102">
        <v>19.623734026295107</v>
      </c>
      <c r="U233" s="102">
        <v>19.286789938748957</v>
      </c>
      <c r="V233" s="102">
        <v>18.973071478224664</v>
      </c>
      <c r="W233" s="102">
        <v>19.898370570785382</v>
      </c>
      <c r="X233" s="102">
        <v>20.357327928776741</v>
      </c>
      <c r="Y233" s="102">
        <v>19.73816798075714</v>
      </c>
      <c r="DA233" s="131" t="s">
        <v>2891</v>
      </c>
    </row>
    <row r="234" spans="1:105" ht="12" customHeight="1" x14ac:dyDescent="0.25">
      <c r="A234" s="107" t="s">
        <v>121</v>
      </c>
      <c r="B234" s="105">
        <v>14.274072359717895</v>
      </c>
      <c r="C234" s="105">
        <v>13.99355346277758</v>
      </c>
      <c r="D234" s="105">
        <v>14.333616606650857</v>
      </c>
      <c r="E234" s="105">
        <v>14.15732198432077</v>
      </c>
      <c r="F234" s="105">
        <v>14.589505867692241</v>
      </c>
      <c r="G234" s="105">
        <v>14.239131948469099</v>
      </c>
      <c r="H234" s="105">
        <v>14.468321271419819</v>
      </c>
      <c r="I234" s="105">
        <v>14.42662731705132</v>
      </c>
      <c r="J234" s="105">
        <v>15.291851344337356</v>
      </c>
      <c r="K234" s="105">
        <v>16.348104830139835</v>
      </c>
      <c r="L234" s="105">
        <v>15.889307952069288</v>
      </c>
      <c r="M234" s="105">
        <v>15.640429512631853</v>
      </c>
      <c r="N234" s="105">
        <v>14.692895796272001</v>
      </c>
      <c r="O234" s="105">
        <v>15.111725688268926</v>
      </c>
      <c r="P234" s="105">
        <v>15.116859484837562</v>
      </c>
      <c r="Q234" s="105">
        <v>15.014225439881255</v>
      </c>
      <c r="R234" s="105">
        <v>15.621691082742428</v>
      </c>
      <c r="S234" s="105">
        <v>15.496695658456401</v>
      </c>
      <c r="T234" s="105">
        <v>14.733895544774446</v>
      </c>
      <c r="U234" s="105">
        <v>14.643412377289126</v>
      </c>
      <c r="V234" s="105">
        <v>14.572682399109468</v>
      </c>
      <c r="W234" s="105">
        <v>15.667383424447072</v>
      </c>
      <c r="X234" s="105">
        <v>16.104499399897183</v>
      </c>
      <c r="Y234" s="105">
        <v>15.527987303697381</v>
      </c>
      <c r="DA234" s="132" t="s">
        <v>2892</v>
      </c>
    </row>
    <row r="235" spans="1:105" ht="12" customHeight="1" x14ac:dyDescent="0.25">
      <c r="A235" s="108" t="s">
        <v>53</v>
      </c>
      <c r="B235" s="99">
        <v>4.2742554558548962</v>
      </c>
      <c r="C235" s="99">
        <v>4.1180815266734783</v>
      </c>
      <c r="D235" s="99">
        <v>4.2784746104818145</v>
      </c>
      <c r="E235" s="99">
        <v>4.0783115724057426</v>
      </c>
      <c r="F235" s="99">
        <v>4.2720547422585637</v>
      </c>
      <c r="G235" s="99">
        <v>4.6353018180276253</v>
      </c>
      <c r="H235" s="99">
        <v>4.2821266149375861</v>
      </c>
      <c r="I235" s="99">
        <v>4.3039724736558069</v>
      </c>
      <c r="J235" s="99">
        <v>4.482266659402188</v>
      </c>
      <c r="K235" s="99">
        <v>4.8196302306844911</v>
      </c>
      <c r="L235" s="99">
        <v>4.7015466828891173</v>
      </c>
      <c r="M235" s="99">
        <v>4.5226799055342362</v>
      </c>
      <c r="N235" s="99">
        <v>3.5889914499068816</v>
      </c>
      <c r="O235" s="99">
        <v>3.9644903149539399</v>
      </c>
      <c r="P235" s="99">
        <v>3.8442331224626902</v>
      </c>
      <c r="Q235" s="99">
        <v>3.5911142558882445</v>
      </c>
      <c r="R235" s="99">
        <v>4.1002953586739439</v>
      </c>
      <c r="S235" s="99">
        <v>4.0330045405566057</v>
      </c>
      <c r="T235" s="99">
        <v>3.5013368960327682</v>
      </c>
      <c r="U235" s="99">
        <v>3.153502115458874</v>
      </c>
      <c r="V235" s="99">
        <v>2.9278247403377224</v>
      </c>
      <c r="W235" s="99">
        <v>3.7529383455394529</v>
      </c>
      <c r="X235" s="99">
        <v>3.8483320664540193</v>
      </c>
      <c r="Y235" s="99">
        <v>3.0254538879310133</v>
      </c>
      <c r="DA235" s="63" t="s">
        <v>2893</v>
      </c>
    </row>
    <row r="236" spans="1:105" ht="12" customHeight="1" x14ac:dyDescent="0.25">
      <c r="A236" s="108" t="s">
        <v>52</v>
      </c>
      <c r="B236" s="99">
        <v>9.9998169038630014</v>
      </c>
      <c r="C236" s="99">
        <v>9.8754719361041001</v>
      </c>
      <c r="D236" s="99">
        <v>10.055141996169043</v>
      </c>
      <c r="E236" s="99">
        <v>10.079010411915027</v>
      </c>
      <c r="F236" s="99">
        <v>10.317451125433676</v>
      </c>
      <c r="G236" s="99">
        <v>9.6038301304414695</v>
      </c>
      <c r="H236" s="99">
        <v>10.186194656482233</v>
      </c>
      <c r="I236" s="99">
        <v>10.122654843395514</v>
      </c>
      <c r="J236" s="99">
        <v>10.809584684935169</v>
      </c>
      <c r="K236" s="99">
        <v>11.528474599455345</v>
      </c>
      <c r="L236" s="99">
        <v>11.18776126918017</v>
      </c>
      <c r="M236" s="99">
        <v>11.117749607097617</v>
      </c>
      <c r="N236" s="99">
        <v>11.10390434636512</v>
      </c>
      <c r="O236" s="99">
        <v>11.147235373314984</v>
      </c>
      <c r="P236" s="99">
        <v>11.272626362374872</v>
      </c>
      <c r="Q236" s="99">
        <v>11.423111183993012</v>
      </c>
      <c r="R236" s="99">
        <v>11.521395724068483</v>
      </c>
      <c r="S236" s="99">
        <v>11.463691117899792</v>
      </c>
      <c r="T236" s="99">
        <v>11.232558648741678</v>
      </c>
      <c r="U236" s="99">
        <v>11.489910261830252</v>
      </c>
      <c r="V236" s="99">
        <v>11.644857658771743</v>
      </c>
      <c r="W236" s="99">
        <v>11.914445078907619</v>
      </c>
      <c r="X236" s="99">
        <v>12.256167333443166</v>
      </c>
      <c r="Y236" s="99">
        <v>12.502533415766365</v>
      </c>
      <c r="DA236" s="63" t="s">
        <v>2894</v>
      </c>
    </row>
    <row r="237" spans="1:105" ht="12" customHeight="1" x14ac:dyDescent="0.25">
      <c r="A237" s="121" t="s">
        <v>54</v>
      </c>
      <c r="B237" s="123">
        <v>7.9262460687806975</v>
      </c>
      <c r="C237" s="123">
        <v>7.6497124742377753</v>
      </c>
      <c r="D237" s="123">
        <v>8.5491239697564048</v>
      </c>
      <c r="E237" s="123">
        <v>8.2239435304746298</v>
      </c>
      <c r="F237" s="123">
        <v>8.7756310943920468</v>
      </c>
      <c r="G237" s="123">
        <v>8.5405304449395114</v>
      </c>
      <c r="H237" s="123">
        <v>8.7674529517127482</v>
      </c>
      <c r="I237" s="123">
        <v>8.335185169110277</v>
      </c>
      <c r="J237" s="123">
        <v>8.2849693374170652</v>
      </c>
      <c r="K237" s="123">
        <v>8.6341438771076628</v>
      </c>
      <c r="L237" s="123">
        <v>8.2163701087540986</v>
      </c>
      <c r="M237" s="123">
        <v>7.7300777314155598</v>
      </c>
      <c r="N237" s="123">
        <v>7.4700731121132389</v>
      </c>
      <c r="O237" s="123">
        <v>8.2485050050642545</v>
      </c>
      <c r="P237" s="123">
        <v>8.3492511649114149</v>
      </c>
      <c r="Q237" s="123">
        <v>8.1794679375729942</v>
      </c>
      <c r="R237" s="123">
        <v>8.4132828681806409</v>
      </c>
      <c r="S237" s="123">
        <v>8.2797707200712836</v>
      </c>
      <c r="T237" s="123">
        <v>8.4848698251997572</v>
      </c>
      <c r="U237" s="123">
        <v>8.6926856841199918</v>
      </c>
      <c r="V237" s="123">
        <v>9.7936679149536552</v>
      </c>
      <c r="W237" s="123">
        <v>9.2790218587652404</v>
      </c>
      <c r="X237" s="123">
        <v>9.1412331804520814</v>
      </c>
      <c r="Y237" s="123">
        <v>7.5404969237465638</v>
      </c>
      <c r="DA237" s="130" t="s">
        <v>2895</v>
      </c>
    </row>
    <row r="238" spans="1:105" ht="12" customHeight="1" x14ac:dyDescent="0.25">
      <c r="A238" s="97" t="s">
        <v>50</v>
      </c>
      <c r="B238" s="99">
        <v>9.9928334179623093</v>
      </c>
      <c r="C238" s="99">
        <v>9.9889666136252089</v>
      </c>
      <c r="D238" s="99">
        <v>10.535308263190254</v>
      </c>
      <c r="E238" s="99">
        <v>10.113084867516186</v>
      </c>
      <c r="F238" s="99">
        <v>11.476875370542819</v>
      </c>
      <c r="G238" s="99">
        <v>10.604127587268593</v>
      </c>
      <c r="H238" s="99">
        <v>10.580734079331707</v>
      </c>
      <c r="I238" s="99">
        <v>10.93293459768528</v>
      </c>
      <c r="J238" s="99">
        <v>10.969506929111875</v>
      </c>
      <c r="K238" s="99">
        <v>9.6142792205416328</v>
      </c>
      <c r="L238" s="99">
        <v>11.869252334779747</v>
      </c>
      <c r="M238" s="99">
        <v>11.031415353295385</v>
      </c>
      <c r="N238" s="99">
        <v>3.4382130076505018</v>
      </c>
      <c r="O238" s="99">
        <v>12.363779312143924</v>
      </c>
      <c r="P238" s="99">
        <v>11.9049507429259</v>
      </c>
      <c r="Q238" s="99">
        <v>10.337906422633369</v>
      </c>
      <c r="R238" s="99">
        <v>9.6248198209353557</v>
      </c>
      <c r="S238" s="99">
        <v>9.4499059404497032</v>
      </c>
      <c r="T238" s="99">
        <v>11.215828934811062</v>
      </c>
      <c r="U238" s="99">
        <v>11.443322121701028</v>
      </c>
      <c r="V238" s="99">
        <v>12.942444412098308</v>
      </c>
      <c r="W238" s="99">
        <v>12.303362298411217</v>
      </c>
      <c r="X238" s="99">
        <v>11.377039170751814</v>
      </c>
      <c r="Y238" s="99">
        <v>10.052001564653377</v>
      </c>
      <c r="DA238" s="63" t="s">
        <v>2896</v>
      </c>
    </row>
    <row r="239" spans="1:105" ht="12" customHeight="1" x14ac:dyDescent="0.25">
      <c r="A239" s="109" t="s">
        <v>120</v>
      </c>
      <c r="B239" s="110">
        <v>7.8335732164624918</v>
      </c>
      <c r="C239" s="110">
        <v>7.5553584444145159</v>
      </c>
      <c r="D239" s="110">
        <v>8.4852694578596459</v>
      </c>
      <c r="E239" s="110">
        <v>8.1652367192734996</v>
      </c>
      <c r="F239" s="110">
        <v>8.6912890324643115</v>
      </c>
      <c r="G239" s="110">
        <v>8.4715766532062222</v>
      </c>
      <c r="H239" s="110">
        <v>8.7010785459932123</v>
      </c>
      <c r="I239" s="110">
        <v>8.2324960679380013</v>
      </c>
      <c r="J239" s="110">
        <v>8.1740377904604724</v>
      </c>
      <c r="K239" s="110">
        <v>8.5927387717357018</v>
      </c>
      <c r="L239" s="110">
        <v>8.0587300750925177</v>
      </c>
      <c r="M239" s="110">
        <v>7.5797415263356909</v>
      </c>
      <c r="N239" s="110">
        <v>7.6780912007912621</v>
      </c>
      <c r="O239" s="110">
        <v>7.9415346017565289</v>
      </c>
      <c r="P239" s="110">
        <v>7.9896707983238979</v>
      </c>
      <c r="Q239" s="110">
        <v>7.9148677134964842</v>
      </c>
      <c r="R239" s="110">
        <v>8.2578287616534869</v>
      </c>
      <c r="S239" s="110">
        <v>8.1029670722349252</v>
      </c>
      <c r="T239" s="110">
        <v>7.9443436098675475</v>
      </c>
      <c r="U239" s="110">
        <v>8.0406525447211745</v>
      </c>
      <c r="V239" s="110">
        <v>8.9621880993671255</v>
      </c>
      <c r="W239" s="110">
        <v>8.4595535883753179</v>
      </c>
      <c r="X239" s="110">
        <v>8.5512694690144126</v>
      </c>
      <c r="Y239" s="110">
        <v>6.8907842976926776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88.686768004240761</v>
      </c>
      <c r="C241" s="118">
        <f t="shared" si="98"/>
        <v>94.098357897493329</v>
      </c>
      <c r="D241" s="118">
        <f t="shared" si="98"/>
        <v>87.803747589109435</v>
      </c>
      <c r="E241" s="118">
        <f t="shared" si="98"/>
        <v>112.66981956948356</v>
      </c>
      <c r="F241" s="118">
        <f t="shared" si="98"/>
        <v>94.495069060386868</v>
      </c>
      <c r="G241" s="118">
        <f t="shared" si="98"/>
        <v>93.070323530205769</v>
      </c>
      <c r="H241" s="118">
        <f t="shared" si="98"/>
        <v>102.05958320195843</v>
      </c>
      <c r="I241" s="118">
        <f t="shared" si="98"/>
        <v>112.50218105661277</v>
      </c>
      <c r="J241" s="118">
        <f t="shared" si="98"/>
        <v>105.93915692895658</v>
      </c>
      <c r="K241" s="118">
        <f t="shared" si="98"/>
        <v>91.055358149126491</v>
      </c>
      <c r="L241" s="118">
        <f t="shared" si="98"/>
        <v>92.090149703086666</v>
      </c>
      <c r="M241" s="118">
        <f t="shared" si="98"/>
        <v>106.29473976481451</v>
      </c>
      <c r="N241" s="118">
        <f t="shared" si="98"/>
        <v>124.22473985010009</v>
      </c>
      <c r="O241" s="118">
        <f t="shared" si="98"/>
        <v>84.598976526627624</v>
      </c>
      <c r="P241" s="118">
        <f t="shared" si="98"/>
        <v>77.104884715665264</v>
      </c>
      <c r="Q241" s="118">
        <f t="shared" si="98"/>
        <v>104.23141640103566</v>
      </c>
      <c r="R241" s="118">
        <f t="shared" ref="R241:V241" si="99">R242+R244+R246+R255</f>
        <v>107.71587683242973</v>
      </c>
      <c r="S241" s="118">
        <f t="shared" si="99"/>
        <v>111.47011583780836</v>
      </c>
      <c r="T241" s="118">
        <f t="shared" si="99"/>
        <v>97.52751319607583</v>
      </c>
      <c r="U241" s="118">
        <f t="shared" si="99"/>
        <v>112.13133061990399</v>
      </c>
      <c r="V241" s="118">
        <f t="shared" si="99"/>
        <v>109.19356695578399</v>
      </c>
      <c r="W241" s="118">
        <f t="shared" ref="W241:Y241" si="100">W242+W244+W246+W255</f>
        <v>108.36218711757402</v>
      </c>
      <c r="X241" s="118">
        <f t="shared" si="100"/>
        <v>102.37596920511204</v>
      </c>
      <c r="Y241" s="118">
        <f t="shared" si="100"/>
        <v>107.81498253950556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43.120022480864655</v>
      </c>
      <c r="C242" s="123">
        <f t="shared" si="101"/>
        <v>47.611221438212773</v>
      </c>
      <c r="D242" s="123">
        <f t="shared" si="101"/>
        <v>48.984580082974368</v>
      </c>
      <c r="E242" s="123">
        <f t="shared" si="101"/>
        <v>66.614504845416661</v>
      </c>
      <c r="F242" s="123">
        <f t="shared" si="101"/>
        <v>60.405871668400735</v>
      </c>
      <c r="G242" s="123">
        <f t="shared" si="101"/>
        <v>59.373348207163282</v>
      </c>
      <c r="H242" s="123">
        <f t="shared" si="101"/>
        <v>65.170204896619666</v>
      </c>
      <c r="I242" s="123">
        <f t="shared" si="101"/>
        <v>65.446406353796775</v>
      </c>
      <c r="J242" s="123">
        <f t="shared" si="101"/>
        <v>59.369358405070393</v>
      </c>
      <c r="K242" s="123">
        <f t="shared" si="101"/>
        <v>51.633116439517515</v>
      </c>
      <c r="L242" s="123">
        <f t="shared" si="101"/>
        <v>48.119723318225255</v>
      </c>
      <c r="M242" s="123">
        <f t="shared" si="101"/>
        <v>62.437502528744524</v>
      </c>
      <c r="N242" s="123">
        <f t="shared" si="101"/>
        <v>62.723573727132653</v>
      </c>
      <c r="O242" s="123">
        <f t="shared" si="101"/>
        <v>34.786928382538946</v>
      </c>
      <c r="P242" s="123">
        <f t="shared" si="101"/>
        <v>33.551553929830256</v>
      </c>
      <c r="Q242" s="123">
        <f t="shared" si="101"/>
        <v>53.153945482842971</v>
      </c>
      <c r="R242" s="123">
        <f t="shared" si="101"/>
        <v>46.62242106406368</v>
      </c>
      <c r="S242" s="123">
        <f t="shared" si="101"/>
        <v>45.397329893145127</v>
      </c>
      <c r="T242" s="123">
        <f t="shared" si="101"/>
        <v>43.559985389033692</v>
      </c>
      <c r="U242" s="123">
        <f t="shared" si="101"/>
        <v>41.337697048290202</v>
      </c>
      <c r="V242" s="123">
        <f t="shared" si="101"/>
        <v>43.476214743564476</v>
      </c>
      <c r="W242" s="123">
        <f t="shared" si="101"/>
        <v>46.023839863063621</v>
      </c>
      <c r="X242" s="123">
        <f t="shared" si="101"/>
        <v>44.370444449227151</v>
      </c>
      <c r="Y242" s="123">
        <f t="shared" si="101"/>
        <v>41.587809413237075</v>
      </c>
      <c r="DA242" s="130" t="s">
        <v>3050</v>
      </c>
    </row>
    <row r="243" spans="1:105" ht="12" customHeight="1" x14ac:dyDescent="0.25">
      <c r="A243" s="97" t="s">
        <v>53</v>
      </c>
      <c r="B243" s="99">
        <v>43.120022480864655</v>
      </c>
      <c r="C243" s="99">
        <v>47.611221438212773</v>
      </c>
      <c r="D243" s="99">
        <v>48.984580082974368</v>
      </c>
      <c r="E243" s="99">
        <v>66.614504845416661</v>
      </c>
      <c r="F243" s="99">
        <v>60.405871668400735</v>
      </c>
      <c r="G243" s="99">
        <v>59.373348207163282</v>
      </c>
      <c r="H243" s="99">
        <v>65.170204896619666</v>
      </c>
      <c r="I243" s="99">
        <v>65.446406353796775</v>
      </c>
      <c r="J243" s="99">
        <v>59.369358405070393</v>
      </c>
      <c r="K243" s="99">
        <v>51.633116439517515</v>
      </c>
      <c r="L243" s="99">
        <v>48.119723318225255</v>
      </c>
      <c r="M243" s="99">
        <v>62.437502528744524</v>
      </c>
      <c r="N243" s="99">
        <v>62.723573727132653</v>
      </c>
      <c r="O243" s="99">
        <v>34.786928382538946</v>
      </c>
      <c r="P243" s="99">
        <v>33.551553929830256</v>
      </c>
      <c r="Q243" s="99">
        <v>53.153945482842971</v>
      </c>
      <c r="R243" s="99">
        <v>46.62242106406368</v>
      </c>
      <c r="S243" s="99">
        <v>45.397329893145127</v>
      </c>
      <c r="T243" s="99">
        <v>43.559985389033692</v>
      </c>
      <c r="U243" s="99">
        <v>41.337697048290202</v>
      </c>
      <c r="V243" s="99">
        <v>43.476214743564476</v>
      </c>
      <c r="W243" s="99">
        <v>46.023839863063621</v>
      </c>
      <c r="X243" s="99">
        <v>44.370444449227151</v>
      </c>
      <c r="Y243" s="99">
        <v>41.587809413237075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27.276705268510188</v>
      </c>
      <c r="C244" s="123">
        <f t="shared" si="102"/>
        <v>28.546999576791571</v>
      </c>
      <c r="D244" s="123">
        <f t="shared" si="102"/>
        <v>19.857145524408519</v>
      </c>
      <c r="E244" s="123">
        <f t="shared" si="102"/>
        <v>27.391084455133196</v>
      </c>
      <c r="F244" s="123">
        <f t="shared" si="102"/>
        <v>14.63796944725715</v>
      </c>
      <c r="G244" s="123">
        <f t="shared" si="102"/>
        <v>14.889943377504769</v>
      </c>
      <c r="H244" s="123">
        <f t="shared" si="102"/>
        <v>17.529738410462901</v>
      </c>
      <c r="I244" s="123">
        <f t="shared" si="102"/>
        <v>28.068155491421948</v>
      </c>
      <c r="J244" s="123">
        <f t="shared" si="102"/>
        <v>26.813615611281371</v>
      </c>
      <c r="K244" s="123">
        <f t="shared" si="102"/>
        <v>18.448883802130656</v>
      </c>
      <c r="L244" s="123">
        <f t="shared" si="102"/>
        <v>23.719796325628966</v>
      </c>
      <c r="M244" s="123">
        <f t="shared" si="102"/>
        <v>24.130430707023418</v>
      </c>
      <c r="N244" s="123">
        <f t="shared" si="102"/>
        <v>42.473916807878595</v>
      </c>
      <c r="O244" s="123">
        <f t="shared" si="102"/>
        <v>29.958701102050163</v>
      </c>
      <c r="P244" s="123">
        <f t="shared" si="102"/>
        <v>23.534295522600889</v>
      </c>
      <c r="Q244" s="123">
        <f t="shared" si="102"/>
        <v>31.105662680271006</v>
      </c>
      <c r="R244" s="123">
        <f t="shared" si="102"/>
        <v>40.395978622766989</v>
      </c>
      <c r="S244" s="123">
        <f t="shared" si="102"/>
        <v>45.499158066403929</v>
      </c>
      <c r="T244" s="123">
        <f t="shared" si="102"/>
        <v>33.833850328038196</v>
      </c>
      <c r="U244" s="123">
        <f t="shared" si="102"/>
        <v>50.4368132146653</v>
      </c>
      <c r="V244" s="123">
        <f t="shared" si="102"/>
        <v>44.439802003540613</v>
      </c>
      <c r="W244" s="123">
        <f t="shared" si="102"/>
        <v>40.44986450974033</v>
      </c>
      <c r="X244" s="123">
        <f t="shared" si="102"/>
        <v>35.607108004281727</v>
      </c>
      <c r="Y244" s="123">
        <f t="shared" si="102"/>
        <v>45.378045931729666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27.276705268510188</v>
      </c>
      <c r="C245" s="99">
        <f>RES_hhdet_tess!C147</f>
        <v>28.546999576791571</v>
      </c>
      <c r="D245" s="99">
        <f>RES_hhdet_tess!D147</f>
        <v>19.857145524408519</v>
      </c>
      <c r="E245" s="99">
        <f>RES_hhdet_tess!E147</f>
        <v>27.391084455133196</v>
      </c>
      <c r="F245" s="99">
        <f>RES_hhdet_tess!F147</f>
        <v>14.63796944725715</v>
      </c>
      <c r="G245" s="99">
        <f>RES_hhdet_tess!G147</f>
        <v>14.889943377504769</v>
      </c>
      <c r="H245" s="99">
        <f>RES_hhdet_tess!H147</f>
        <v>17.529738410462901</v>
      </c>
      <c r="I245" s="99">
        <f>RES_hhdet_tess!I147</f>
        <v>28.068155491421948</v>
      </c>
      <c r="J245" s="99">
        <f>RES_hhdet_tess!J147</f>
        <v>26.813615611281371</v>
      </c>
      <c r="K245" s="99">
        <f>RES_hhdet_tess!K147</f>
        <v>18.448883802130656</v>
      </c>
      <c r="L245" s="99">
        <f>RES_hhdet_tess!L147</f>
        <v>23.719796325628966</v>
      </c>
      <c r="M245" s="99">
        <f>RES_hhdet_tess!M147</f>
        <v>24.130430707023418</v>
      </c>
      <c r="N245" s="99">
        <f>RES_hhdet_tess!N147</f>
        <v>42.473916807878595</v>
      </c>
      <c r="O245" s="99">
        <f>RES_hhdet_tess!O147</f>
        <v>29.958701102050163</v>
      </c>
      <c r="P245" s="99">
        <f>RES_hhdet_tess!P147</f>
        <v>23.534295522600889</v>
      </c>
      <c r="Q245" s="99">
        <f>RES_hhdet_tess!Q147</f>
        <v>31.105662680271006</v>
      </c>
      <c r="R245" s="99">
        <f>RES_hhdet_tess!R147</f>
        <v>40.395978622766989</v>
      </c>
      <c r="S245" s="99">
        <f>RES_hhdet_tess!S147</f>
        <v>45.499158066403929</v>
      </c>
      <c r="T245" s="99">
        <f>RES_hhdet_tess!T147</f>
        <v>33.833850328038196</v>
      </c>
      <c r="U245" s="99">
        <f>RES_hhdet_tess!U147</f>
        <v>50.4368132146653</v>
      </c>
      <c r="V245" s="99">
        <f>RES_hhdet_tess!V147</f>
        <v>44.439802003540613</v>
      </c>
      <c r="W245" s="99">
        <f>RES_hhdet_tess!W147</f>
        <v>40.44986450974033</v>
      </c>
      <c r="X245" s="99">
        <f>RES_hhdet_tess!X147</f>
        <v>35.607108004281727</v>
      </c>
      <c r="Y245" s="99">
        <f>RES_hhdet_tess!Y147</f>
        <v>45.378045931729666</v>
      </c>
      <c r="DA245" s="63" t="s">
        <v>3053</v>
      </c>
    </row>
    <row r="246" spans="1:105" ht="12" customHeight="1" x14ac:dyDescent="0.25">
      <c r="A246" s="121" t="s">
        <v>55</v>
      </c>
      <c r="B246" s="123">
        <v>12.512882863602897</v>
      </c>
      <c r="C246" s="123">
        <v>12.325362705669425</v>
      </c>
      <c r="D246" s="123">
        <v>12.630495046532857</v>
      </c>
      <c r="E246" s="123">
        <v>12.55066743906362</v>
      </c>
      <c r="F246" s="123">
        <v>12.915656026785383</v>
      </c>
      <c r="G246" s="123">
        <v>12.434389978522528</v>
      </c>
      <c r="H246" s="123">
        <v>12.808647308577335</v>
      </c>
      <c r="I246" s="123">
        <v>12.760796293184809</v>
      </c>
      <c r="J246" s="123">
        <v>13.562831561525275</v>
      </c>
      <c r="K246" s="123">
        <v>14.497145970977797</v>
      </c>
      <c r="L246" s="123">
        <v>14.093849263696914</v>
      </c>
      <c r="M246" s="123">
        <v>13.92143564629505</v>
      </c>
      <c r="N246" s="123">
        <v>13.345754821126622</v>
      </c>
      <c r="O246" s="123">
        <v>13.672690736383373</v>
      </c>
      <c r="P246" s="123">
        <v>13.767596977783501</v>
      </c>
      <c r="Q246" s="123">
        <v>13.809990645537422</v>
      </c>
      <c r="R246" s="123">
        <v>14.290052344535738</v>
      </c>
      <c r="S246" s="123">
        <v>14.234773923384909</v>
      </c>
      <c r="T246" s="123">
        <v>13.679892270696067</v>
      </c>
      <c r="U246" s="123">
        <v>13.732235545722327</v>
      </c>
      <c r="V246" s="123">
        <v>13.767183645163859</v>
      </c>
      <c r="W246" s="123">
        <v>14.679687058649101</v>
      </c>
      <c r="X246" s="123">
        <v>15.142102157388843</v>
      </c>
      <c r="Y246" s="123">
        <v>14.808073891415805</v>
      </c>
      <c r="DA246" s="130" t="s">
        <v>3054</v>
      </c>
    </row>
    <row r="247" spans="1:105" ht="12" customHeight="1" x14ac:dyDescent="0.25">
      <c r="A247" s="97" t="s">
        <v>124</v>
      </c>
      <c r="B247" s="99">
        <v>12.329026524909091</v>
      </c>
      <c r="C247" s="99">
        <v>12.252536704605378</v>
      </c>
      <c r="D247" s="99">
        <v>12.805837750870831</v>
      </c>
      <c r="E247" s="99">
        <v>12.841309908738966</v>
      </c>
      <c r="F247" s="99">
        <v>13.032281856448316</v>
      </c>
      <c r="G247" s="99">
        <v>12.824561490266216</v>
      </c>
      <c r="H247" s="99">
        <v>13.147555058308381</v>
      </c>
      <c r="I247" s="99">
        <v>12.54915559587875</v>
      </c>
      <c r="J247" s="99">
        <v>13.550328212579167</v>
      </c>
      <c r="K247" s="99">
        <v>14.39366060992295</v>
      </c>
      <c r="L247" s="99">
        <v>13.589836893352723</v>
      </c>
      <c r="M247" s="99">
        <v>11.340152168283172</v>
      </c>
      <c r="N247" s="99">
        <v>10.109131530691508</v>
      </c>
      <c r="O247" s="99">
        <v>15.200322997635327</v>
      </c>
      <c r="P247" s="99">
        <v>14.79202837335284</v>
      </c>
      <c r="Q247" s="99">
        <v>13.929634135623948</v>
      </c>
      <c r="R247" s="99">
        <v>13.629703558300319</v>
      </c>
      <c r="S247" s="99">
        <v>14.067021733365651</v>
      </c>
      <c r="T247" s="99">
        <v>13.872726473304795</v>
      </c>
      <c r="U247" s="99">
        <v>13.881490719159652</v>
      </c>
      <c r="V247" s="99">
        <v>14.222116604483203</v>
      </c>
      <c r="W247" s="99">
        <v>14.506134329759904</v>
      </c>
      <c r="X247" s="99">
        <v>15.030057731874399</v>
      </c>
      <c r="Y247" s="99">
        <v>15.107143891998634</v>
      </c>
      <c r="DA247" s="63" t="s">
        <v>3055</v>
      </c>
    </row>
    <row r="248" spans="1:105" ht="12" customHeight="1" x14ac:dyDescent="0.25">
      <c r="A248" s="97" t="s">
        <v>123</v>
      </c>
      <c r="B248" s="99">
        <v>12.329026524909088</v>
      </c>
      <c r="C248" s="99">
        <v>12.255957681200828</v>
      </c>
      <c r="D248" s="99">
        <v>12.799143175216969</v>
      </c>
      <c r="E248" s="99">
        <v>12.831740785835256</v>
      </c>
      <c r="F248" s="99">
        <v>13.021195855522327</v>
      </c>
      <c r="G248" s="99">
        <v>12.822503935188335</v>
      </c>
      <c r="H248" s="99">
        <v>13.15462132538274</v>
      </c>
      <c r="I248" s="99">
        <v>12.563295952548051</v>
      </c>
      <c r="J248" s="99">
        <v>13.576615040744537</v>
      </c>
      <c r="K248" s="99">
        <v>14.431404093700655</v>
      </c>
      <c r="L248" s="99">
        <v>13.644099676840362</v>
      </c>
      <c r="M248" s="99">
        <v>11.386948287284682</v>
      </c>
      <c r="N248" s="99">
        <v>10.165709547290692</v>
      </c>
      <c r="O248" s="99">
        <v>15.24037087882637</v>
      </c>
      <c r="P248" s="99">
        <v>14.772471667539516</v>
      </c>
      <c r="Q248" s="99">
        <v>13.847298232518554</v>
      </c>
      <c r="R248" s="99">
        <v>13.557410161619796</v>
      </c>
      <c r="S248" s="99">
        <v>14.016949994109201</v>
      </c>
      <c r="T248" s="99">
        <v>13.815185131763929</v>
      </c>
      <c r="U248" s="99">
        <v>13.792960907136644</v>
      </c>
      <c r="V248" s="99">
        <v>14.146210130052681</v>
      </c>
      <c r="W248" s="99">
        <v>14.42860003651283</v>
      </c>
      <c r="X248" s="99">
        <v>14.945647447798455</v>
      </c>
      <c r="Y248" s="99">
        <v>15.040599618229036</v>
      </c>
      <c r="DA248" s="63" t="s">
        <v>3056</v>
      </c>
    </row>
    <row r="249" spans="1:105" ht="12" customHeight="1" x14ac:dyDescent="0.25">
      <c r="A249" s="100" t="s">
        <v>50</v>
      </c>
      <c r="B249" s="102">
        <v>2.4686780877972905</v>
      </c>
      <c r="C249" s="102">
        <v>2.4342935045318734</v>
      </c>
      <c r="D249" s="102">
        <v>2.6115375429839092</v>
      </c>
      <c r="E249" s="102">
        <v>2.5380384862003611</v>
      </c>
      <c r="F249" s="102">
        <v>2.6277238751644436</v>
      </c>
      <c r="G249" s="102">
        <v>2.9334683878585559</v>
      </c>
      <c r="H249" s="102">
        <v>2.6989233752390396</v>
      </c>
      <c r="I249" s="102">
        <v>2.577394773712451</v>
      </c>
      <c r="J249" s="102">
        <v>2.7362321797978848</v>
      </c>
      <c r="K249" s="102">
        <v>2.9258792091095556</v>
      </c>
      <c r="L249" s="102">
        <v>2.7431972786266674</v>
      </c>
      <c r="M249" s="102">
        <v>1.884636499318483</v>
      </c>
      <c r="N249" s="102">
        <v>0.10159013912979745</v>
      </c>
      <c r="O249" s="102">
        <v>2.8543889948075671</v>
      </c>
      <c r="P249" s="102">
        <v>2.6843883617949329</v>
      </c>
      <c r="Q249" s="102">
        <v>2.35168497447986</v>
      </c>
      <c r="R249" s="102">
        <v>2.5810873890573687</v>
      </c>
      <c r="S249" s="102">
        <v>2.673806118114078</v>
      </c>
      <c r="T249" s="102">
        <v>2.432038288968374</v>
      </c>
      <c r="U249" s="102">
        <v>2.208037463152476</v>
      </c>
      <c r="V249" s="102">
        <v>2.1564967330890346</v>
      </c>
      <c r="W249" s="102">
        <v>2.6516052912140116</v>
      </c>
      <c r="X249" s="102">
        <v>2.7915940919425171</v>
      </c>
      <c r="Y249" s="102">
        <v>2.3825879531568401</v>
      </c>
      <c r="DA249" s="131" t="s">
        <v>3057</v>
      </c>
    </row>
    <row r="250" spans="1:105" ht="12" customHeight="1" x14ac:dyDescent="0.25">
      <c r="A250" s="103" t="s">
        <v>52</v>
      </c>
      <c r="B250" s="105">
        <v>9.8603484371117975</v>
      </c>
      <c r="C250" s="105">
        <v>9.8216641766689552</v>
      </c>
      <c r="D250" s="105">
        <v>10.18760563223306</v>
      </c>
      <c r="E250" s="105">
        <v>10.293702299634896</v>
      </c>
      <c r="F250" s="105">
        <v>10.393471980357885</v>
      </c>
      <c r="G250" s="105">
        <v>9.8890355473297813</v>
      </c>
      <c r="H250" s="105">
        <v>10.4556979501437</v>
      </c>
      <c r="I250" s="105">
        <v>9.9859011788356007</v>
      </c>
      <c r="J250" s="105">
        <v>10.840382860946653</v>
      </c>
      <c r="K250" s="105">
        <v>11.505524884591098</v>
      </c>
      <c r="L250" s="105">
        <v>10.900902398213692</v>
      </c>
      <c r="M250" s="105">
        <v>9.5023117879661996</v>
      </c>
      <c r="N250" s="105">
        <v>10.064119408160897</v>
      </c>
      <c r="O250" s="105">
        <v>12.385981884018804</v>
      </c>
      <c r="P250" s="105">
        <v>12.088083305744583</v>
      </c>
      <c r="Q250" s="105">
        <v>11.495613258038695</v>
      </c>
      <c r="R250" s="105">
        <v>10.976322772562426</v>
      </c>
      <c r="S250" s="105">
        <v>11.343143875995125</v>
      </c>
      <c r="T250" s="105">
        <v>11.383146842795551</v>
      </c>
      <c r="U250" s="105">
        <v>11.584923443984167</v>
      </c>
      <c r="V250" s="105">
        <v>11.989713396963648</v>
      </c>
      <c r="W250" s="105">
        <v>11.77699474529882</v>
      </c>
      <c r="X250" s="105">
        <v>12.154053355855934</v>
      </c>
      <c r="Y250" s="105">
        <v>12.658011665072197</v>
      </c>
      <c r="DA250" s="132" t="s">
        <v>3058</v>
      </c>
    </row>
    <row r="251" spans="1:105" ht="12" customHeight="1" x14ac:dyDescent="0.25">
      <c r="A251" s="106" t="s">
        <v>122</v>
      </c>
      <c r="B251" s="102">
        <v>12.514200034507173</v>
      </c>
      <c r="C251" s="102">
        <v>12.324108264016536</v>
      </c>
      <c r="D251" s="102">
        <v>12.629666688044328</v>
      </c>
      <c r="E251" s="102">
        <v>12.547749061149592</v>
      </c>
      <c r="F251" s="102">
        <v>12.916903490457191</v>
      </c>
      <c r="G251" s="102">
        <v>12.432568059037813</v>
      </c>
      <c r="H251" s="102">
        <v>12.806402975435097</v>
      </c>
      <c r="I251" s="102">
        <v>12.758697027840284</v>
      </c>
      <c r="J251" s="102">
        <v>13.553745610417021</v>
      </c>
      <c r="K251" s="102">
        <v>14.490953294679766</v>
      </c>
      <c r="L251" s="102">
        <v>14.092160301838991</v>
      </c>
      <c r="M251" s="102">
        <v>13.933990067081494</v>
      </c>
      <c r="N251" s="102">
        <v>13.3695655727962</v>
      </c>
      <c r="O251" s="102">
        <v>13.683175324652614</v>
      </c>
      <c r="P251" s="102">
        <v>13.776781976868998</v>
      </c>
      <c r="Q251" s="102">
        <v>13.807868794833585</v>
      </c>
      <c r="R251" s="102">
        <v>14.273038740826538</v>
      </c>
      <c r="S251" s="102">
        <v>14.209501425881937</v>
      </c>
      <c r="T251" s="102">
        <v>13.639501001584373</v>
      </c>
      <c r="U251" s="102">
        <v>13.72184587112403</v>
      </c>
      <c r="V251" s="102">
        <v>13.775993924263927</v>
      </c>
      <c r="W251" s="102">
        <v>14.695919115647289</v>
      </c>
      <c r="X251" s="102">
        <v>15.132360689815719</v>
      </c>
      <c r="Y251" s="102">
        <v>14.744085349231488</v>
      </c>
      <c r="DA251" s="131" t="s">
        <v>3059</v>
      </c>
    </row>
    <row r="252" spans="1:105" ht="12" customHeight="1" x14ac:dyDescent="0.25">
      <c r="A252" s="107" t="s">
        <v>121</v>
      </c>
      <c r="B252" s="105">
        <v>12.514200034507168</v>
      </c>
      <c r="C252" s="105">
        <v>12.32691211283743</v>
      </c>
      <c r="D252" s="105">
        <v>12.62826590822179</v>
      </c>
      <c r="E252" s="105">
        <v>12.547698356318394</v>
      </c>
      <c r="F252" s="105">
        <v>12.913077169415043</v>
      </c>
      <c r="G252" s="105">
        <v>12.430136619196068</v>
      </c>
      <c r="H252" s="105">
        <v>12.805950716907219</v>
      </c>
      <c r="I252" s="105">
        <v>12.763697240787861</v>
      </c>
      <c r="J252" s="105">
        <v>13.566379380576343</v>
      </c>
      <c r="K252" s="105">
        <v>14.500158294786328</v>
      </c>
      <c r="L252" s="105">
        <v>14.09730768581043</v>
      </c>
      <c r="M252" s="105">
        <v>13.930039944100873</v>
      </c>
      <c r="N252" s="105">
        <v>13.352419056291643</v>
      </c>
      <c r="O252" s="105">
        <v>13.659340298498684</v>
      </c>
      <c r="P252" s="105">
        <v>13.756892022856103</v>
      </c>
      <c r="Q252" s="105">
        <v>13.80997712485334</v>
      </c>
      <c r="R252" s="105">
        <v>14.299463290194486</v>
      </c>
      <c r="S252" s="105">
        <v>14.243868592133667</v>
      </c>
      <c r="T252" s="105">
        <v>13.690431316460485</v>
      </c>
      <c r="U252" s="105">
        <v>13.734385553033075</v>
      </c>
      <c r="V252" s="105">
        <v>13.761051842572266</v>
      </c>
      <c r="W252" s="105">
        <v>14.676009129335522</v>
      </c>
      <c r="X252" s="105">
        <v>15.145108060000888</v>
      </c>
      <c r="Y252" s="105">
        <v>14.817431387957395</v>
      </c>
      <c r="DA252" s="132" t="s">
        <v>3060</v>
      </c>
    </row>
    <row r="253" spans="1:105" ht="12" customHeight="1" x14ac:dyDescent="0.25">
      <c r="A253" s="108" t="s">
        <v>53</v>
      </c>
      <c r="B253" s="99">
        <v>2.5143831306441657</v>
      </c>
      <c r="C253" s="99">
        <v>2.4514401767333314</v>
      </c>
      <c r="D253" s="99">
        <v>2.5731239120527474</v>
      </c>
      <c r="E253" s="99">
        <v>2.4686879444033667</v>
      </c>
      <c r="F253" s="99">
        <v>2.5956260439813681</v>
      </c>
      <c r="G253" s="99">
        <v>2.8263064887545966</v>
      </c>
      <c r="H253" s="99">
        <v>2.6197560604249879</v>
      </c>
      <c r="I253" s="99">
        <v>2.6410423973923494</v>
      </c>
      <c r="J253" s="99">
        <v>2.7567946956411742</v>
      </c>
      <c r="K253" s="99">
        <v>2.9716836953309822</v>
      </c>
      <c r="L253" s="99">
        <v>2.909546416630258</v>
      </c>
      <c r="M253" s="99">
        <v>2.8122903370032559</v>
      </c>
      <c r="N253" s="99">
        <v>2.2485147099265221</v>
      </c>
      <c r="O253" s="99">
        <v>2.5121049251836971</v>
      </c>
      <c r="P253" s="99">
        <v>2.4842656604812317</v>
      </c>
      <c r="Q253" s="99">
        <v>2.3868659408603277</v>
      </c>
      <c r="R253" s="99">
        <v>2.7780675661260008</v>
      </c>
      <c r="S253" s="99">
        <v>2.7801774742338758</v>
      </c>
      <c r="T253" s="99">
        <v>2.4578726677188065</v>
      </c>
      <c r="U253" s="99">
        <v>2.2444752912028214</v>
      </c>
      <c r="V253" s="99">
        <v>2.1161941838005194</v>
      </c>
      <c r="W253" s="99">
        <v>2.7615640504279058</v>
      </c>
      <c r="X253" s="99">
        <v>2.8889407265577214</v>
      </c>
      <c r="Y253" s="99">
        <v>2.3148979721910279</v>
      </c>
      <c r="DA253" s="63" t="s">
        <v>3061</v>
      </c>
    </row>
    <row r="254" spans="1:105" ht="12" customHeight="1" x14ac:dyDescent="0.25">
      <c r="A254" s="108" t="s">
        <v>52</v>
      </c>
      <c r="B254" s="99">
        <v>9.9998169038630014</v>
      </c>
      <c r="C254" s="99">
        <v>9.8754719361041001</v>
      </c>
      <c r="D254" s="99">
        <v>10.055141996169043</v>
      </c>
      <c r="E254" s="99">
        <v>10.079010411915027</v>
      </c>
      <c r="F254" s="99">
        <v>10.317451125433676</v>
      </c>
      <c r="G254" s="99">
        <v>9.6038301304414695</v>
      </c>
      <c r="H254" s="99">
        <v>10.186194656482233</v>
      </c>
      <c r="I254" s="99">
        <v>10.122654843395514</v>
      </c>
      <c r="J254" s="99">
        <v>10.809584684935169</v>
      </c>
      <c r="K254" s="99">
        <v>11.528474599455345</v>
      </c>
      <c r="L254" s="99">
        <v>11.18776126918017</v>
      </c>
      <c r="M254" s="99">
        <v>11.117749607097617</v>
      </c>
      <c r="N254" s="99">
        <v>11.10390434636512</v>
      </c>
      <c r="O254" s="99">
        <v>11.147235373314984</v>
      </c>
      <c r="P254" s="99">
        <v>11.272626362374872</v>
      </c>
      <c r="Q254" s="99">
        <v>11.423111183993012</v>
      </c>
      <c r="R254" s="99">
        <v>11.521395724068483</v>
      </c>
      <c r="S254" s="99">
        <v>11.463691117899792</v>
      </c>
      <c r="T254" s="99">
        <v>11.232558648741678</v>
      </c>
      <c r="U254" s="99">
        <v>11.489910261830252</v>
      </c>
      <c r="V254" s="99">
        <v>11.644857658771743</v>
      </c>
      <c r="W254" s="99">
        <v>11.914445078907619</v>
      </c>
      <c r="X254" s="99">
        <v>12.256167333443166</v>
      </c>
      <c r="Y254" s="99">
        <v>12.502533415766365</v>
      </c>
      <c r="DA254" s="63" t="s">
        <v>3062</v>
      </c>
    </row>
    <row r="255" spans="1:105" ht="12" customHeight="1" x14ac:dyDescent="0.25">
      <c r="A255" s="121" t="s">
        <v>54</v>
      </c>
      <c r="B255" s="123">
        <v>5.7771573912630156</v>
      </c>
      <c r="C255" s="123">
        <v>5.614774176819564</v>
      </c>
      <c r="D255" s="123">
        <v>6.3315269351936951</v>
      </c>
      <c r="E255" s="123">
        <v>6.1135628298700864</v>
      </c>
      <c r="F255" s="123">
        <v>6.5355719179435994</v>
      </c>
      <c r="G255" s="123">
        <v>6.3726419670151886</v>
      </c>
      <c r="H255" s="123">
        <v>6.5509925862985297</v>
      </c>
      <c r="I255" s="123">
        <v>6.2268229182092423</v>
      </c>
      <c r="J255" s="123">
        <v>6.1933513510795493</v>
      </c>
      <c r="K255" s="123">
        <v>6.4762119365005129</v>
      </c>
      <c r="L255" s="123">
        <v>6.1567807955355454</v>
      </c>
      <c r="M255" s="123">
        <v>5.8053708827515127</v>
      </c>
      <c r="N255" s="123">
        <v>5.6814944939622336</v>
      </c>
      <c r="O255" s="123">
        <v>6.1806563056551482</v>
      </c>
      <c r="P255" s="123">
        <v>6.251438285450611</v>
      </c>
      <c r="Q255" s="123">
        <v>6.1618175923842502</v>
      </c>
      <c r="R255" s="123">
        <v>6.4074248010633328</v>
      </c>
      <c r="S255" s="123">
        <v>6.3388539548743958</v>
      </c>
      <c r="T255" s="123">
        <v>6.4537852083078846</v>
      </c>
      <c r="U255" s="123">
        <v>6.6245848112261498</v>
      </c>
      <c r="V255" s="123">
        <v>7.5103665635150492</v>
      </c>
      <c r="W255" s="123">
        <v>7.2087956861209701</v>
      </c>
      <c r="X255" s="123">
        <v>7.2563145942143139</v>
      </c>
      <c r="Y255" s="123">
        <v>6.041053303123018</v>
      </c>
      <c r="DA255" s="130" t="s">
        <v>3063</v>
      </c>
    </row>
    <row r="256" spans="1:105" ht="12" customHeight="1" x14ac:dyDescent="0.25">
      <c r="A256" s="97" t="s">
        <v>50</v>
      </c>
      <c r="B256" s="99">
        <v>5.7821164370775788</v>
      </c>
      <c r="C256" s="99">
        <v>5.7989659112067686</v>
      </c>
      <c r="D256" s="99">
        <v>6.1361493512708671</v>
      </c>
      <c r="E256" s="99">
        <v>5.9054984159765613</v>
      </c>
      <c r="F256" s="99">
        <v>6.7137650593726326</v>
      </c>
      <c r="G256" s="99">
        <v>6.2124216615693806</v>
      </c>
      <c r="H256" s="99">
        <v>6.2064144141483677</v>
      </c>
      <c r="I256" s="99">
        <v>6.4179281585000485</v>
      </c>
      <c r="J256" s="99">
        <v>6.4427452685278768</v>
      </c>
      <c r="K256" s="99">
        <v>5.6501096409614311</v>
      </c>
      <c r="L256" s="99">
        <v>6.9806508288559712</v>
      </c>
      <c r="M256" s="99">
        <v>6.4939450897784479</v>
      </c>
      <c r="N256" s="99">
        <v>2.0259773498908022</v>
      </c>
      <c r="O256" s="99">
        <v>7.2923882335983379</v>
      </c>
      <c r="P256" s="99">
        <v>7.0267411136640172</v>
      </c>
      <c r="Q256" s="99">
        <v>6.1093419637757194</v>
      </c>
      <c r="R256" s="99">
        <v>5.6993817067055499</v>
      </c>
      <c r="S256" s="99">
        <v>5.6217068293577004</v>
      </c>
      <c r="T256" s="99">
        <v>6.7219789350641781</v>
      </c>
      <c r="U256" s="99">
        <v>6.9007960455634887</v>
      </c>
      <c r="V256" s="99">
        <v>7.8497226601532768</v>
      </c>
      <c r="W256" s="99">
        <v>7.5010809978951531</v>
      </c>
      <c r="X256" s="99">
        <v>6.964838201599175</v>
      </c>
      <c r="Y256" s="99">
        <v>6.176475963194541</v>
      </c>
      <c r="DA256" s="63" t="s">
        <v>3064</v>
      </c>
    </row>
    <row r="257" spans="1:105" ht="12" customHeight="1" x14ac:dyDescent="0.25">
      <c r="A257" s="109" t="s">
        <v>120</v>
      </c>
      <c r="B257" s="110">
        <v>5.7769350106699111</v>
      </c>
      <c r="C257" s="110">
        <v>5.6073447863540542</v>
      </c>
      <c r="D257" s="110">
        <v>6.3378081953457395</v>
      </c>
      <c r="E257" s="110">
        <v>6.1200286236276105</v>
      </c>
      <c r="F257" s="110">
        <v>6.5300081201404172</v>
      </c>
      <c r="G257" s="110">
        <v>6.3779956270617824</v>
      </c>
      <c r="H257" s="110">
        <v>6.5636057277756175</v>
      </c>
      <c r="I257" s="110">
        <v>6.2192685231860327</v>
      </c>
      <c r="J257" s="110">
        <v>6.1830457948639479</v>
      </c>
      <c r="K257" s="110">
        <v>6.5111100276916494</v>
      </c>
      <c r="L257" s="110">
        <v>6.1212267065315036</v>
      </c>
      <c r="M257" s="110">
        <v>5.7740146129431071</v>
      </c>
      <c r="N257" s="110">
        <v>5.8700957027685119</v>
      </c>
      <c r="O257" s="110">
        <v>6.0977289543231361</v>
      </c>
      <c r="P257" s="110">
        <v>6.1730335526916678</v>
      </c>
      <c r="Q257" s="110">
        <v>6.1682505128424774</v>
      </c>
      <c r="R257" s="110">
        <v>6.4982748625210922</v>
      </c>
      <c r="S257" s="110">
        <v>6.4472125664421309</v>
      </c>
      <c r="T257" s="110">
        <v>6.4007028536181974</v>
      </c>
      <c r="U257" s="110">
        <v>6.559109463120687</v>
      </c>
      <c r="V257" s="110">
        <v>7.4207546952523149</v>
      </c>
      <c r="W257" s="110">
        <v>7.1295987360157085</v>
      </c>
      <c r="X257" s="110">
        <v>7.333226676537091</v>
      </c>
      <c r="Y257" s="110">
        <v>6.0060201956108203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0.13528558520049364</v>
      </c>
      <c r="C259" s="118">
        <f t="shared" si="103"/>
        <v>0.13028970892113675</v>
      </c>
      <c r="D259" s="118">
        <f t="shared" si="103"/>
        <v>0.12588430510786136</v>
      </c>
      <c r="E259" s="118">
        <f t="shared" si="103"/>
        <v>0.12285397690624159</v>
      </c>
      <c r="F259" s="118">
        <f t="shared" si="103"/>
        <v>0.12907351098127884</v>
      </c>
      <c r="G259" s="118">
        <f t="shared" si="103"/>
        <v>0.12257580326922275</v>
      </c>
      <c r="H259" s="118">
        <f t="shared" si="103"/>
        <v>0.1249403645740714</v>
      </c>
      <c r="I259" s="118">
        <f t="shared" si="103"/>
        <v>0.12680519323132677</v>
      </c>
      <c r="J259" s="118">
        <f t="shared" si="103"/>
        <v>0.12961711928914244</v>
      </c>
      <c r="K259" s="118">
        <f t="shared" si="103"/>
        <v>0.11689781165047086</v>
      </c>
      <c r="L259" s="118">
        <f t="shared" si="103"/>
        <v>0.13449441728849743</v>
      </c>
      <c r="M259" s="118">
        <f t="shared" si="103"/>
        <v>0.12611931292445006</v>
      </c>
      <c r="N259" s="118">
        <f t="shared" si="103"/>
        <v>5.2417641496649792E-2</v>
      </c>
      <c r="O259" s="118">
        <f t="shared" si="103"/>
        <v>0.21847239105810351</v>
      </c>
      <c r="P259" s="118">
        <f t="shared" si="103"/>
        <v>0.2736877086973783</v>
      </c>
      <c r="Q259" s="118">
        <f t="shared" si="103"/>
        <v>0.27901539452494989</v>
      </c>
      <c r="R259" s="118">
        <f t="shared" ref="R259:V259" si="104">R260+R262+R264+R273</f>
        <v>0.26943091499710004</v>
      </c>
      <c r="S259" s="118">
        <f t="shared" si="104"/>
        <v>0.30317975257932994</v>
      </c>
      <c r="T259" s="118">
        <f t="shared" si="104"/>
        <v>0.44281176468610717</v>
      </c>
      <c r="U259" s="118">
        <f t="shared" si="104"/>
        <v>0.52176101946646625</v>
      </c>
      <c r="V259" s="118">
        <f t="shared" si="104"/>
        <v>0.63920456407588544</v>
      </c>
      <c r="W259" s="118">
        <f t="shared" ref="W259:Y259" si="105">W260+W262+W264+W273</f>
        <v>0.6203947200670018</v>
      </c>
      <c r="X259" s="118">
        <f t="shared" si="105"/>
        <v>0.5635297770930483</v>
      </c>
      <c r="Y259" s="118">
        <f t="shared" si="105"/>
        <v>0.49192799878592652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3.7861113887877045E-2</v>
      </c>
      <c r="C264" s="123">
        <v>4.2314112358761778E-2</v>
      </c>
      <c r="D264" s="123">
        <v>5.1341005055557644E-2</v>
      </c>
      <c r="E264" s="123">
        <v>5.361527672369245E-2</v>
      </c>
      <c r="F264" s="123">
        <v>5.0136056782567925E-2</v>
      </c>
      <c r="G264" s="123">
        <v>4.4688701353656435E-2</v>
      </c>
      <c r="H264" s="123">
        <v>4.0067269920973106E-2</v>
      </c>
      <c r="I264" s="123">
        <v>3.2364608623087474E-2</v>
      </c>
      <c r="J264" s="123">
        <v>3.0734642946208299E-2</v>
      </c>
      <c r="K264" s="123">
        <v>2.8376688107471446E-2</v>
      </c>
      <c r="L264" s="123">
        <v>2.2952722538656725E-2</v>
      </c>
      <c r="M264" s="123">
        <v>1.6976050639549524E-2</v>
      </c>
      <c r="N264" s="123">
        <v>1.4098800860834506E-2</v>
      </c>
      <c r="O264" s="123">
        <v>2.3516286677936409E-2</v>
      </c>
      <c r="P264" s="123">
        <v>2.5321439365355622E-2</v>
      </c>
      <c r="Q264" s="123">
        <v>2.2570349538428382E-2</v>
      </c>
      <c r="R264" s="123">
        <v>2.0796642402844855E-2</v>
      </c>
      <c r="S264" s="123">
        <v>2.1404607811506323E-2</v>
      </c>
      <c r="T264" s="123">
        <v>2.1857394846688683E-2</v>
      </c>
      <c r="U264" s="123">
        <v>2.3641140051822791E-2</v>
      </c>
      <c r="V264" s="123">
        <v>2.5034223663101082E-2</v>
      </c>
      <c r="W264" s="123">
        <v>2.4559667566179923E-2</v>
      </c>
      <c r="X264" s="123">
        <v>2.3957474636714875E-2</v>
      </c>
      <c r="Y264" s="123">
        <v>2.2627118640307021E-2</v>
      </c>
      <c r="DA264" s="130" t="s">
        <v>3222</v>
      </c>
    </row>
    <row r="265" spans="1:105" ht="12" customHeight="1" x14ac:dyDescent="0.25">
      <c r="A265" s="97" t="s">
        <v>124</v>
      </c>
      <c r="B265" s="99">
        <v>5.3709411052576286</v>
      </c>
      <c r="C265" s="99">
        <v>5.2469306154078765</v>
      </c>
      <c r="D265" s="99">
        <v>5.4068192125370231</v>
      </c>
      <c r="E265" s="99">
        <v>5.386031844724231</v>
      </c>
      <c r="F265" s="99">
        <v>5.445844148734853</v>
      </c>
      <c r="G265" s="99">
        <v>5.3415327329688296</v>
      </c>
      <c r="H265" s="99">
        <v>5.4594964863969313</v>
      </c>
      <c r="I265" s="99">
        <v>5.2013350492737995</v>
      </c>
      <c r="J265" s="99">
        <v>5.6042186121828541</v>
      </c>
      <c r="K265" s="99">
        <v>5.9265939215152272</v>
      </c>
      <c r="L265" s="99">
        <v>5.550695813295933</v>
      </c>
      <c r="M265" s="99">
        <v>4.5771780565498377</v>
      </c>
      <c r="N265" s="99">
        <v>4.0137882265223483</v>
      </c>
      <c r="O265" s="99">
        <v>5.8614535473487095</v>
      </c>
      <c r="P265" s="99">
        <v>5.5054825819816635</v>
      </c>
      <c r="Q265" s="99">
        <v>5.0413165568697993</v>
      </c>
      <c r="R265" s="99">
        <v>4.824311348285657</v>
      </c>
      <c r="S265" s="99">
        <v>4.8319420591031319</v>
      </c>
      <c r="T265" s="99">
        <v>4.629024153732213</v>
      </c>
      <c r="U265" s="99">
        <v>4.5096133419844318</v>
      </c>
      <c r="V265" s="99">
        <v>4.5257221157304199</v>
      </c>
      <c r="W265" s="99">
        <v>4.5367611491918751</v>
      </c>
      <c r="X265" s="99">
        <v>4.6406283030256397</v>
      </c>
      <c r="Y265" s="99">
        <v>4.6224969484067158</v>
      </c>
      <c r="DA265" s="63" t="s">
        <v>3223</v>
      </c>
    </row>
    <row r="266" spans="1:105" ht="12" customHeight="1" x14ac:dyDescent="0.25">
      <c r="A266" s="97" t="s">
        <v>123</v>
      </c>
      <c r="B266" s="99">
        <v>1.0754397024461781</v>
      </c>
      <c r="C266" s="99">
        <v>1.0604606145778643</v>
      </c>
      <c r="D266" s="99">
        <v>1.106505257816877</v>
      </c>
      <c r="E266" s="99">
        <v>1.0675472668856547</v>
      </c>
      <c r="F266" s="99">
        <v>1.0953810232744754</v>
      </c>
      <c r="G266" s="99">
        <v>1.220172407947947</v>
      </c>
      <c r="H266" s="99">
        <v>1.1200515625625458</v>
      </c>
      <c r="I266" s="99">
        <v>1.0670395600269602</v>
      </c>
      <c r="J266" s="99">
        <v>1.1298594274633476</v>
      </c>
      <c r="K266" s="99">
        <v>1.2034989454588094</v>
      </c>
      <c r="L266" s="99">
        <v>1.1219825112164923</v>
      </c>
      <c r="M266" s="99">
        <v>0.77082651281070558</v>
      </c>
      <c r="N266" s="99">
        <v>4.0752340823611469E-2</v>
      </c>
      <c r="O266" s="99">
        <v>1.0790336093005002</v>
      </c>
      <c r="P266" s="99">
        <v>0.98899843100784834</v>
      </c>
      <c r="Q266" s="99">
        <v>0.8424077616163429</v>
      </c>
      <c r="R266" s="99">
        <v>0.91123522287681868</v>
      </c>
      <c r="S266" s="99">
        <v>0.92606849412986714</v>
      </c>
      <c r="T266" s="99">
        <v>0.81685147891984555</v>
      </c>
      <c r="U266" s="99">
        <v>0.72435669320100138</v>
      </c>
      <c r="V266" s="99">
        <v>0.67962473039173199</v>
      </c>
      <c r="W266" s="99">
        <v>0.82720073677815309</v>
      </c>
      <c r="X266" s="99">
        <v>0.86338798495971658</v>
      </c>
      <c r="Y266" s="99">
        <v>0.72429436874190423</v>
      </c>
      <c r="DA266" s="63" t="s">
        <v>3224</v>
      </c>
    </row>
    <row r="267" spans="1:105" ht="12" customHeight="1" x14ac:dyDescent="0.25">
      <c r="A267" s="100" t="s">
        <v>50</v>
      </c>
      <c r="B267" s="102">
        <v>1.0754397024461781</v>
      </c>
      <c r="C267" s="102">
        <v>1.0604606145778643</v>
      </c>
      <c r="D267" s="102">
        <v>1.106505257816877</v>
      </c>
      <c r="E267" s="102">
        <v>1.0675472668856547</v>
      </c>
      <c r="F267" s="102">
        <v>1.0953810232744754</v>
      </c>
      <c r="G267" s="102">
        <v>1.220172407947947</v>
      </c>
      <c r="H267" s="102">
        <v>1.1200515625625458</v>
      </c>
      <c r="I267" s="102">
        <v>1.0670395600269602</v>
      </c>
      <c r="J267" s="102">
        <v>1.1298594274633476</v>
      </c>
      <c r="K267" s="102">
        <v>1.2034989454588094</v>
      </c>
      <c r="L267" s="102">
        <v>1.1219825112164923</v>
      </c>
      <c r="M267" s="102">
        <v>0.77082651281070558</v>
      </c>
      <c r="N267" s="102">
        <v>4.0752340823611469E-2</v>
      </c>
      <c r="O267" s="102">
        <v>1.0790336093005002</v>
      </c>
      <c r="P267" s="102">
        <v>0.98899843100784834</v>
      </c>
      <c r="Q267" s="102">
        <v>0.8424077616163429</v>
      </c>
      <c r="R267" s="102">
        <v>0.91123522287681868</v>
      </c>
      <c r="S267" s="102">
        <v>0.92606849412986714</v>
      </c>
      <c r="T267" s="102">
        <v>0.81685147891984555</v>
      </c>
      <c r="U267" s="102">
        <v>0.72435669320100138</v>
      </c>
      <c r="V267" s="102">
        <v>0.67962473039173199</v>
      </c>
      <c r="W267" s="102">
        <v>0.82720073677815309</v>
      </c>
      <c r="X267" s="102">
        <v>0.86338798495971658</v>
      </c>
      <c r="Y267" s="102">
        <v>0.72429436874190423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9.7424471312616598E-2</v>
      </c>
      <c r="C273" s="123">
        <v>8.7975596562374969E-2</v>
      </c>
      <c r="D273" s="123">
        <v>7.454330005230371E-2</v>
      </c>
      <c r="E273" s="123">
        <v>6.9238700182549143E-2</v>
      </c>
      <c r="F273" s="123">
        <v>7.8937454198710913E-2</v>
      </c>
      <c r="G273" s="123">
        <v>7.7887101915566317E-2</v>
      </c>
      <c r="H273" s="123">
        <v>8.4873094653098294E-2</v>
      </c>
      <c r="I273" s="123">
        <v>9.4440584608239286E-2</v>
      </c>
      <c r="J273" s="123">
        <v>9.8882476342934136E-2</v>
      </c>
      <c r="K273" s="123">
        <v>8.8521123542999416E-2</v>
      </c>
      <c r="L273" s="123">
        <v>0.1115416947498407</v>
      </c>
      <c r="M273" s="123">
        <v>0.10914326228490052</v>
      </c>
      <c r="N273" s="123">
        <v>3.8318840635815282E-2</v>
      </c>
      <c r="O273" s="123">
        <v>0.19495610438016711</v>
      </c>
      <c r="P273" s="123">
        <v>0.24836626933202269</v>
      </c>
      <c r="Q273" s="123">
        <v>0.25644504498652149</v>
      </c>
      <c r="R273" s="123">
        <v>0.24863427259425519</v>
      </c>
      <c r="S273" s="123">
        <v>0.28177514476782362</v>
      </c>
      <c r="T273" s="123">
        <v>0.42095436983941847</v>
      </c>
      <c r="U273" s="123">
        <v>0.49811987941464342</v>
      </c>
      <c r="V273" s="123">
        <v>0.6141703404127844</v>
      </c>
      <c r="W273" s="123">
        <v>0.59583505250082192</v>
      </c>
      <c r="X273" s="123">
        <v>0.53957230245633347</v>
      </c>
      <c r="Y273" s="123">
        <v>0.46930088014561949</v>
      </c>
      <c r="DA273" s="130" t="s">
        <v>3231</v>
      </c>
    </row>
    <row r="274" spans="1:105" ht="12" customHeight="1" x14ac:dyDescent="0.25">
      <c r="A274" s="97" t="s">
        <v>50</v>
      </c>
      <c r="B274" s="99">
        <v>2.2699720392243186</v>
      </c>
      <c r="C274" s="99">
        <v>2.2690936559511026</v>
      </c>
      <c r="D274" s="99">
        <v>2.3932006250662989</v>
      </c>
      <c r="E274" s="99">
        <v>2.2972883585049768</v>
      </c>
      <c r="F274" s="99">
        <v>2.6070870091725076</v>
      </c>
      <c r="G274" s="99">
        <v>2.4088336227239338</v>
      </c>
      <c r="H274" s="99">
        <v>2.403519553460991</v>
      </c>
      <c r="I274" s="99">
        <v>2.4835254232101889</v>
      </c>
      <c r="J274" s="99">
        <v>2.4918331940170537</v>
      </c>
      <c r="K274" s="99">
        <v>2.1839796677382375</v>
      </c>
      <c r="L274" s="99">
        <v>2.6962193603685671</v>
      </c>
      <c r="M274" s="99">
        <v>2.5058963116545798</v>
      </c>
      <c r="N274" s="99">
        <v>0.78102446681788806</v>
      </c>
      <c r="O274" s="99">
        <v>2.8085561085466146</v>
      </c>
      <c r="P274" s="99">
        <v>2.7043286107630484</v>
      </c>
      <c r="Q274" s="99">
        <v>2.348358822965396</v>
      </c>
      <c r="R274" s="99">
        <v>2.1863740705236756</v>
      </c>
      <c r="S274" s="99">
        <v>2.146640633432555</v>
      </c>
      <c r="T274" s="99">
        <v>2.5477877008316812</v>
      </c>
      <c r="U274" s="99">
        <v>2.5994650531656056</v>
      </c>
      <c r="V274" s="99">
        <v>2.9400056726522519</v>
      </c>
      <c r="W274" s="99">
        <v>2.7948317797070925</v>
      </c>
      <c r="X274" s="99">
        <v>2.5844082180279822</v>
      </c>
      <c r="Y274" s="99">
        <v>2.2834126754266615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0.92911847445914597</v>
      </c>
      <c r="D279" s="117">
        <f t="shared" si="108"/>
        <v>2.0250631298303485</v>
      </c>
      <c r="E279" s="117">
        <f t="shared" si="108"/>
        <v>2.5469227755440969</v>
      </c>
      <c r="F279" s="117">
        <f t="shared" si="108"/>
        <v>2.9913569800779798</v>
      </c>
      <c r="G279" s="117">
        <f t="shared" si="108"/>
        <v>1.9700172480162004</v>
      </c>
      <c r="H279" s="117">
        <f t="shared" si="108"/>
        <v>2.236036799613573</v>
      </c>
      <c r="I279" s="117">
        <f t="shared" si="108"/>
        <v>1.9775764586659113</v>
      </c>
      <c r="J279" s="117">
        <f t="shared" si="108"/>
        <v>0.99156793196806559</v>
      </c>
      <c r="K279" s="117">
        <f t="shared" si="108"/>
        <v>0.72430674063608969</v>
      </c>
      <c r="L279" s="117">
        <f t="shared" si="108"/>
        <v>0.87213789127358066</v>
      </c>
      <c r="M279" s="117">
        <f t="shared" si="108"/>
        <v>1.205201867904887</v>
      </c>
      <c r="N279" s="117">
        <f t="shared" si="108"/>
        <v>1.6207832515812488</v>
      </c>
      <c r="O279" s="117">
        <f t="shared" si="108"/>
        <v>2.0945589554603425</v>
      </c>
      <c r="P279" s="117">
        <f t="shared" si="108"/>
        <v>5.5241335644331873</v>
      </c>
      <c r="Q279" s="117">
        <f t="shared" si="108"/>
        <v>7.8248403756323901</v>
      </c>
      <c r="R279" s="117">
        <f t="shared" ref="R279:V279" si="109">R280+R282+R284+R293</f>
        <v>6.1127999295702571</v>
      </c>
      <c r="S279" s="117">
        <f t="shared" si="109"/>
        <v>5.7717817575981503</v>
      </c>
      <c r="T279" s="117">
        <f t="shared" si="109"/>
        <v>5.3279468391350475</v>
      </c>
      <c r="U279" s="117">
        <f t="shared" si="109"/>
        <v>3.9422194660358918</v>
      </c>
      <c r="V279" s="117">
        <f t="shared" si="109"/>
        <v>4.4100863751924262</v>
      </c>
      <c r="W279" s="117">
        <f t="shared" ref="W279:Y279" si="110">W280+W282+W284+W293</f>
        <v>5.407480456197221</v>
      </c>
      <c r="X279" s="117">
        <f t="shared" si="110"/>
        <v>4.4760334396863177</v>
      </c>
      <c r="Y279" s="117">
        <f t="shared" si="110"/>
        <v>5.0052518937170545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0.43541841573086337</v>
      </c>
      <c r="D280" s="122">
        <f t="shared" si="111"/>
        <v>0.94533642487986269</v>
      </c>
      <c r="E280" s="122">
        <f t="shared" si="111"/>
        <v>1.2817241849518006</v>
      </c>
      <c r="F280" s="122">
        <f t="shared" si="111"/>
        <v>1.4736796243802797</v>
      </c>
      <c r="G280" s="122">
        <f t="shared" si="111"/>
        <v>0.94799723174982031</v>
      </c>
      <c r="H280" s="122">
        <f t="shared" si="111"/>
        <v>1.0723661954149626</v>
      </c>
      <c r="I280" s="122">
        <f t="shared" si="111"/>
        <v>0.89197858944440367</v>
      </c>
      <c r="J280" s="122">
        <f t="shared" si="111"/>
        <v>0.49325059830529183</v>
      </c>
      <c r="K280" s="122">
        <f t="shared" si="111"/>
        <v>0.27418333051763932</v>
      </c>
      <c r="L280" s="122">
        <f t="shared" si="111"/>
        <v>0.29679563756369087</v>
      </c>
      <c r="M280" s="122">
        <f t="shared" si="111"/>
        <v>0.47301107824042149</v>
      </c>
      <c r="N280" s="122">
        <f t="shared" si="111"/>
        <v>0.55770776102819053</v>
      </c>
      <c r="O280" s="122">
        <f t="shared" si="111"/>
        <v>0.49640036090158324</v>
      </c>
      <c r="P280" s="122">
        <f t="shared" si="111"/>
        <v>1.2902912402332283</v>
      </c>
      <c r="Q280" s="122">
        <f t="shared" si="111"/>
        <v>2.3955964421420819</v>
      </c>
      <c r="R280" s="122">
        <f t="shared" si="111"/>
        <v>1.5591580509947831</v>
      </c>
      <c r="S280" s="122">
        <f t="shared" si="111"/>
        <v>1.4040617279630372</v>
      </c>
      <c r="T280" s="122">
        <f t="shared" si="111"/>
        <v>1.3565533466966702</v>
      </c>
      <c r="U280" s="122">
        <f t="shared" si="111"/>
        <v>0.85877708532520647</v>
      </c>
      <c r="V280" s="122">
        <f t="shared" si="111"/>
        <v>1.000680100289649</v>
      </c>
      <c r="W280" s="122">
        <f t="shared" si="111"/>
        <v>1.2716771206482678</v>
      </c>
      <c r="X280" s="122">
        <f t="shared" si="111"/>
        <v>1.0300316512869052</v>
      </c>
      <c r="Y280" s="122">
        <f t="shared" si="111"/>
        <v>1.0813513596351181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0.43541841573086337</v>
      </c>
      <c r="D281" s="98">
        <v>0.94533642487986269</v>
      </c>
      <c r="E281" s="98">
        <v>1.2817241849518006</v>
      </c>
      <c r="F281" s="98">
        <v>1.4736796243802797</v>
      </c>
      <c r="G281" s="98">
        <v>0.94799723174982031</v>
      </c>
      <c r="H281" s="98">
        <v>1.0723661954149626</v>
      </c>
      <c r="I281" s="98">
        <v>0.89197858944440367</v>
      </c>
      <c r="J281" s="98">
        <v>0.49325059830529183</v>
      </c>
      <c r="K281" s="98">
        <v>0.27418333051763932</v>
      </c>
      <c r="L281" s="98">
        <v>0.29679563756369087</v>
      </c>
      <c r="M281" s="98">
        <v>0.47301107824042149</v>
      </c>
      <c r="N281" s="98">
        <v>0.55770776102819053</v>
      </c>
      <c r="O281" s="98">
        <v>0.49640036090158324</v>
      </c>
      <c r="P281" s="98">
        <v>1.2902912402332283</v>
      </c>
      <c r="Q281" s="98">
        <v>2.3955964421420819</v>
      </c>
      <c r="R281" s="98">
        <v>1.5591580509947831</v>
      </c>
      <c r="S281" s="98">
        <v>1.4040617279630372</v>
      </c>
      <c r="T281" s="98">
        <v>1.3565533466966702</v>
      </c>
      <c r="U281" s="98">
        <v>0.85877708532520647</v>
      </c>
      <c r="V281" s="98">
        <v>1.000680100289649</v>
      </c>
      <c r="W281" s="98">
        <v>1.2716771206482678</v>
      </c>
      <c r="X281" s="98">
        <v>1.0300316512869052</v>
      </c>
      <c r="Y281" s="98">
        <v>1.0813513596351181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0.17919380911499044</v>
      </c>
      <c r="D282" s="122">
        <f t="shared" si="112"/>
        <v>0.31074260143278915</v>
      </c>
      <c r="E282" s="122">
        <f t="shared" si="112"/>
        <v>0.48162631622962176</v>
      </c>
      <c r="F282" s="122">
        <f t="shared" si="112"/>
        <v>0.3799004674992833</v>
      </c>
      <c r="G282" s="122">
        <f t="shared" si="112"/>
        <v>0.27658420839413878</v>
      </c>
      <c r="H282" s="122">
        <f t="shared" si="112"/>
        <v>0.35429313479367863</v>
      </c>
      <c r="I282" s="122">
        <f t="shared" si="112"/>
        <v>0.44577764387761754</v>
      </c>
      <c r="J282" s="122">
        <f t="shared" si="112"/>
        <v>6.8640619887590598E-2</v>
      </c>
      <c r="K282" s="122">
        <f t="shared" si="112"/>
        <v>0.12025819306219381</v>
      </c>
      <c r="L282" s="122">
        <f t="shared" si="112"/>
        <v>0.19001270097378165</v>
      </c>
      <c r="M282" s="122">
        <f t="shared" si="112"/>
        <v>0.23338871721590687</v>
      </c>
      <c r="N282" s="122">
        <f t="shared" si="112"/>
        <v>0.46841903234186977</v>
      </c>
      <c r="O282" s="122">
        <f t="shared" si="112"/>
        <v>0.4911417942935265</v>
      </c>
      <c r="P282" s="122">
        <f t="shared" si="112"/>
        <v>1.0431394969619379</v>
      </c>
      <c r="Q282" s="122">
        <f t="shared" si="112"/>
        <v>1.6277432462091399</v>
      </c>
      <c r="R282" s="122">
        <f t="shared" si="112"/>
        <v>1.5081271310419599</v>
      </c>
      <c r="S282" s="122">
        <f t="shared" si="112"/>
        <v>1.5245637936672494</v>
      </c>
      <c r="T282" s="122">
        <f t="shared" si="112"/>
        <v>1.1178926305038761</v>
      </c>
      <c r="U282" s="122">
        <f t="shared" si="112"/>
        <v>1.0840492149768421</v>
      </c>
      <c r="V282" s="122">
        <f t="shared" si="112"/>
        <v>1.0621388397041125</v>
      </c>
      <c r="W282" s="122">
        <f t="shared" si="112"/>
        <v>1.189462576042166</v>
      </c>
      <c r="X282" s="122">
        <f t="shared" si="112"/>
        <v>0.89503104627775643</v>
      </c>
      <c r="Y282" s="122">
        <f t="shared" si="112"/>
        <v>1.1426390956357981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0.17919380911499044</v>
      </c>
      <c r="D283" s="98">
        <v>0.31074260143278915</v>
      </c>
      <c r="E283" s="98">
        <v>0.48162631622962176</v>
      </c>
      <c r="F283" s="98">
        <v>0.3799004674992833</v>
      </c>
      <c r="G283" s="98">
        <v>0.27658420839413878</v>
      </c>
      <c r="H283" s="98">
        <v>0.35429313479367863</v>
      </c>
      <c r="I283" s="98">
        <v>0.44577764387761754</v>
      </c>
      <c r="J283" s="98">
        <v>6.8640619887590598E-2</v>
      </c>
      <c r="K283" s="98">
        <v>0.12025819306219381</v>
      </c>
      <c r="L283" s="98">
        <v>0.19001270097378165</v>
      </c>
      <c r="M283" s="98">
        <v>0.23338871721590687</v>
      </c>
      <c r="N283" s="98">
        <v>0.46841903234186977</v>
      </c>
      <c r="O283" s="98">
        <v>0.4911417942935265</v>
      </c>
      <c r="P283" s="98">
        <v>1.0431394969619379</v>
      </c>
      <c r="Q283" s="98">
        <v>1.6277432462091399</v>
      </c>
      <c r="R283" s="98">
        <v>1.5081271310419599</v>
      </c>
      <c r="S283" s="98">
        <v>1.5245637936672494</v>
      </c>
      <c r="T283" s="98">
        <v>1.1178926305038761</v>
      </c>
      <c r="U283" s="98">
        <v>1.0840492149768421</v>
      </c>
      <c r="V283" s="98">
        <v>1.0621388397041125</v>
      </c>
      <c r="W283" s="98">
        <v>1.189462576042166</v>
      </c>
      <c r="X283" s="98">
        <v>0.89503104627775643</v>
      </c>
      <c r="Y283" s="98">
        <v>1.1426390956357981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0.21347175814835817</v>
      </c>
      <c r="D284" s="122">
        <v>0.51382727441884679</v>
      </c>
      <c r="E284" s="122">
        <v>0.52020796765138011</v>
      </c>
      <c r="F284" s="122">
        <v>0.75888971062379285</v>
      </c>
      <c r="G284" s="122">
        <v>0.48990356785562106</v>
      </c>
      <c r="H284" s="122">
        <v>0.52788434968418718</v>
      </c>
      <c r="I284" s="122">
        <v>0.40564876857597165</v>
      </c>
      <c r="J284" s="122">
        <v>0.28080796246193551</v>
      </c>
      <c r="K284" s="122">
        <v>0.22453842909861427</v>
      </c>
      <c r="L284" s="122">
        <v>0.26244370502456882</v>
      </c>
      <c r="M284" s="122">
        <v>0.34655207244816572</v>
      </c>
      <c r="N284" s="122">
        <v>0.41028342998673467</v>
      </c>
      <c r="O284" s="122">
        <v>0.73158451469666175</v>
      </c>
      <c r="P284" s="122">
        <v>2.0823996178981035</v>
      </c>
      <c r="Q284" s="122">
        <v>2.4574743947102489</v>
      </c>
      <c r="R284" s="122">
        <v>2.013567919157385</v>
      </c>
      <c r="S284" s="122">
        <v>1.8811921749416696</v>
      </c>
      <c r="T284" s="122">
        <v>1.8045519941900805</v>
      </c>
      <c r="U284" s="122">
        <v>1.2683936499523711</v>
      </c>
      <c r="V284" s="122">
        <v>1.4236077544113717</v>
      </c>
      <c r="W284" s="122">
        <v>1.8688805450545212</v>
      </c>
      <c r="X284" s="122">
        <v>1.6157250204277831</v>
      </c>
      <c r="Y284" s="122">
        <v>1.8531719043098487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2.9259239819362667E-3</v>
      </c>
      <c r="D285" s="98">
        <v>7.6304327518467319E-3</v>
      </c>
      <c r="E285" s="98">
        <v>7.8003588457299248E-3</v>
      </c>
      <c r="F285" s="98">
        <v>7.2247468026166127E-3</v>
      </c>
      <c r="G285" s="98">
        <v>3.8791963451145928E-3</v>
      </c>
      <c r="H285" s="98">
        <v>3.1022072951021216E-3</v>
      </c>
      <c r="I285" s="98">
        <v>1.1479484089153354E-3</v>
      </c>
      <c r="J285" s="98">
        <v>1.2362608576027736E-3</v>
      </c>
      <c r="K285" s="98">
        <v>1.1215612121279531E-3</v>
      </c>
      <c r="L285" s="98">
        <v>1.4039832369989443E-3</v>
      </c>
      <c r="M285" s="98">
        <v>1.4439215112090234E-3</v>
      </c>
      <c r="N285" s="98">
        <v>1.5060965942517632E-3</v>
      </c>
      <c r="O285" s="98">
        <v>6.2061685302681651E-3</v>
      </c>
      <c r="P285" s="98">
        <v>1.7102431946090974E-2</v>
      </c>
      <c r="Q285" s="98">
        <v>1.2290886021929428E-2</v>
      </c>
      <c r="R285" s="98">
        <v>7.891120337220359E-3</v>
      </c>
      <c r="S285" s="98">
        <v>1.1008046959230947E-2</v>
      </c>
      <c r="T285" s="98">
        <v>1.2726590988303834E-2</v>
      </c>
      <c r="U285" s="98">
        <v>1.1699356714770816E-2</v>
      </c>
      <c r="V285" s="98">
        <v>1.1286179039671461E-2</v>
      </c>
      <c r="W285" s="98">
        <v>1.026243136543277E-2</v>
      </c>
      <c r="X285" s="98">
        <v>7.6959924376857058E-3</v>
      </c>
      <c r="Y285" s="98">
        <v>8.1994233242633306E-3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1.079959778728572E-4</v>
      </c>
      <c r="E286" s="98">
        <v>1.078299477940525E-4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1.2635669206865501E-4</v>
      </c>
      <c r="P286" s="98">
        <v>2.4431002172053734E-4</v>
      </c>
      <c r="Q286" s="98">
        <v>2.2788345208029216E-4</v>
      </c>
      <c r="R286" s="98">
        <v>1.1211451766273049E-4</v>
      </c>
      <c r="S286" s="98">
        <v>1.1548636493664217E-4</v>
      </c>
      <c r="T286" s="98">
        <v>3.393768911936599E-4</v>
      </c>
      <c r="U286" s="98">
        <v>2.2509868665735827E-4</v>
      </c>
      <c r="V286" s="98">
        <v>3.4570887476927949E-4</v>
      </c>
      <c r="W286" s="98">
        <v>1.1877153088995226E-4</v>
      </c>
      <c r="X286" s="98">
        <v>2.4716414244553428E-4</v>
      </c>
      <c r="Y286" s="98">
        <v>4.9466484008557231E-4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3.4598516513727191E-5</v>
      </c>
      <c r="E287" s="101">
        <v>3.3542430380856697E-5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3.420586039249743E-5</v>
      </c>
      <c r="P287" s="101">
        <v>6.2177852527608415E-5</v>
      </c>
      <c r="Q287" s="101">
        <v>5.2870564435449972E-5</v>
      </c>
      <c r="R287" s="101">
        <v>2.8358964295297782E-5</v>
      </c>
      <c r="S287" s="101">
        <v>2.8766084555145118E-5</v>
      </c>
      <c r="T287" s="101">
        <v>7.724167197776281E-5</v>
      </c>
      <c r="U287" s="101">
        <v>4.6232544827851854E-5</v>
      </c>
      <c r="V287" s="101">
        <v>6.7081092097865484E-5</v>
      </c>
      <c r="W287" s="101">
        <v>2.73379871443101E-5</v>
      </c>
      <c r="X287" s="101">
        <v>5.7576226655430385E-5</v>
      </c>
      <c r="Y287" s="101">
        <v>9.840432232364087E-5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7.339746135913002E-5</v>
      </c>
      <c r="E288" s="104">
        <v>7.42875174131958E-5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9.2150831676157579E-5</v>
      </c>
      <c r="P288" s="104">
        <v>1.8213216919292895E-4</v>
      </c>
      <c r="Q288" s="104">
        <v>1.7501288764484218E-4</v>
      </c>
      <c r="R288" s="104">
        <v>8.3755553367432714E-5</v>
      </c>
      <c r="S288" s="104">
        <v>8.6720280381497055E-5</v>
      </c>
      <c r="T288" s="104">
        <v>2.621352192158971E-4</v>
      </c>
      <c r="U288" s="104">
        <v>1.7886614182950641E-4</v>
      </c>
      <c r="V288" s="104">
        <v>2.7862778267141399E-4</v>
      </c>
      <c r="W288" s="104">
        <v>9.1433543745642157E-5</v>
      </c>
      <c r="X288" s="104">
        <v>1.8958791579010392E-4</v>
      </c>
      <c r="Y288" s="104">
        <v>3.9626051776193148E-4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8.4220562247582259E-2</v>
      </c>
      <c r="D289" s="101">
        <v>0.26440483220477873</v>
      </c>
      <c r="E289" s="101">
        <v>0.20745926555976596</v>
      </c>
      <c r="F289" s="101">
        <v>0.41757795752874532</v>
      </c>
      <c r="G289" s="101">
        <v>0.22170857885578327</v>
      </c>
      <c r="H289" s="101">
        <v>0.2205111992998271</v>
      </c>
      <c r="I289" s="101">
        <v>1.9089010702671983E-2</v>
      </c>
      <c r="J289" s="101">
        <v>3.2087096542559083E-2</v>
      </c>
      <c r="K289" s="101">
        <v>9.297077325931126E-2</v>
      </c>
      <c r="L289" s="101">
        <v>9.6190240865624055E-2</v>
      </c>
      <c r="M289" s="101">
        <v>0.15620168042254418</v>
      </c>
      <c r="N289" s="101">
        <v>0.17702219916285644</v>
      </c>
      <c r="O289" s="101">
        <v>0.30801574904749812</v>
      </c>
      <c r="P289" s="101">
        <v>0.67707786244231094</v>
      </c>
      <c r="Q289" s="101">
        <v>0.28663313770176441</v>
      </c>
      <c r="R289" s="101">
        <v>0.59189757248979846</v>
      </c>
      <c r="S289" s="101">
        <v>0.56811343747791532</v>
      </c>
      <c r="T289" s="101">
        <v>0.39760338936555822</v>
      </c>
      <c r="U289" s="101">
        <v>0.47239878013023884</v>
      </c>
      <c r="V289" s="101">
        <v>0.46207021904829348</v>
      </c>
      <c r="W289" s="101">
        <v>0.45420299082036453</v>
      </c>
      <c r="X289" s="101">
        <v>0</v>
      </c>
      <c r="Y289" s="101">
        <v>0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0.12632527191883963</v>
      </c>
      <c r="D290" s="104">
        <v>0.24168401348434843</v>
      </c>
      <c r="E290" s="104">
        <v>0.30484051329809014</v>
      </c>
      <c r="F290" s="104">
        <v>0.33408700629243093</v>
      </c>
      <c r="G290" s="104">
        <v>0.26431579265472316</v>
      </c>
      <c r="H290" s="104">
        <v>0.30427094308925795</v>
      </c>
      <c r="I290" s="104">
        <v>0.38541180946438436</v>
      </c>
      <c r="J290" s="104">
        <v>0.24748460506177367</v>
      </c>
      <c r="K290" s="104">
        <v>0.13044609462717505</v>
      </c>
      <c r="L290" s="104">
        <v>0.16484948092194585</v>
      </c>
      <c r="M290" s="104">
        <v>0.18890647051441251</v>
      </c>
      <c r="N290" s="104">
        <v>0.23175513422962646</v>
      </c>
      <c r="O290" s="104">
        <v>0.41723624042682678</v>
      </c>
      <c r="P290" s="104">
        <v>1.3879750134879811</v>
      </c>
      <c r="Q290" s="104">
        <v>2.1583224875344746</v>
      </c>
      <c r="R290" s="104">
        <v>1.4136671118127033</v>
      </c>
      <c r="S290" s="104">
        <v>1.3019552041395865</v>
      </c>
      <c r="T290" s="104">
        <v>1.3938826369450248</v>
      </c>
      <c r="U290" s="104">
        <v>0.78407041442070402</v>
      </c>
      <c r="V290" s="104">
        <v>0.94990564744863737</v>
      </c>
      <c r="W290" s="104">
        <v>1.4042963513378339</v>
      </c>
      <c r="X290" s="104">
        <v>1.6077818638476518</v>
      </c>
      <c r="Y290" s="104">
        <v>1.8444778161454998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3.6671011228602092E-2</v>
      </c>
      <c r="D291" s="98">
        <v>7.1554964686448494E-2</v>
      </c>
      <c r="E291" s="98">
        <v>8.7323282225980001E-2</v>
      </c>
      <c r="F291" s="98">
        <v>9.7346210432918523E-2</v>
      </c>
      <c r="G291" s="98">
        <v>8.5671433037417255E-2</v>
      </c>
      <c r="H291" s="98">
        <v>8.9658133094092318E-2</v>
      </c>
      <c r="I291" s="98">
        <v>0.11444425370093833</v>
      </c>
      <c r="J291" s="98">
        <v>7.2120303537448111E-2</v>
      </c>
      <c r="K291" s="98">
        <v>3.8181623890414212E-2</v>
      </c>
      <c r="L291" s="98">
        <v>4.838055365018501E-2</v>
      </c>
      <c r="M291" s="98">
        <v>5.3990169205314971E-2</v>
      </c>
      <c r="N291" s="98">
        <v>5.5566450661675079E-2</v>
      </c>
      <c r="O291" s="98">
        <v>0.10653111037310527</v>
      </c>
      <c r="P291" s="98">
        <v>0.34087245808354028</v>
      </c>
      <c r="Q291" s="98">
        <v>0.49836140671039797</v>
      </c>
      <c r="R291" s="98">
        <v>0.35881959213210562</v>
      </c>
      <c r="S291" s="98">
        <v>0.32760030110763827</v>
      </c>
      <c r="T291" s="98">
        <v>0.32021795415924886</v>
      </c>
      <c r="U291" s="98">
        <v>0.16269469511747359</v>
      </c>
      <c r="V291" s="98">
        <v>0.18364812923910795</v>
      </c>
      <c r="W291" s="98">
        <v>0.3251184123628984</v>
      </c>
      <c r="X291" s="98">
        <v>0.37270961320223228</v>
      </c>
      <c r="Y291" s="98">
        <v>0.34948171027323793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8.9654260690237547E-2</v>
      </c>
      <c r="D292" s="98">
        <v>0.17012904879789992</v>
      </c>
      <c r="E292" s="98">
        <v>0.21751723107211016</v>
      </c>
      <c r="F292" s="98">
        <v>0.23674079585951241</v>
      </c>
      <c r="G292" s="98">
        <v>0.1786443596173059</v>
      </c>
      <c r="H292" s="98">
        <v>0.21461280999516563</v>
      </c>
      <c r="I292" s="98">
        <v>0.27096755576344606</v>
      </c>
      <c r="J292" s="98">
        <v>0.17536430152432556</v>
      </c>
      <c r="K292" s="98">
        <v>9.226447073676082E-2</v>
      </c>
      <c r="L292" s="98">
        <v>0.11646892727176084</v>
      </c>
      <c r="M292" s="98">
        <v>0.13491630130909754</v>
      </c>
      <c r="N292" s="98">
        <v>0.17618868356795139</v>
      </c>
      <c r="O292" s="98">
        <v>0.31070513005372152</v>
      </c>
      <c r="P292" s="98">
        <v>1.0471025554044409</v>
      </c>
      <c r="Q292" s="98">
        <v>1.6599610808240766</v>
      </c>
      <c r="R292" s="98">
        <v>1.0548475196805978</v>
      </c>
      <c r="S292" s="98">
        <v>0.97435490303194816</v>
      </c>
      <c r="T292" s="98">
        <v>1.0736646827857759</v>
      </c>
      <c r="U292" s="98">
        <v>0.62137571930323043</v>
      </c>
      <c r="V292" s="98">
        <v>0.76625751820952948</v>
      </c>
      <c r="W292" s="98">
        <v>1.0791779389749356</v>
      </c>
      <c r="X292" s="98">
        <v>1.2350722506454195</v>
      </c>
      <c r="Y292" s="98">
        <v>1.4949961058722618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0.10103449146493391</v>
      </c>
      <c r="D293" s="122">
        <v>0.25515682909885001</v>
      </c>
      <c r="E293" s="122">
        <v>0.26336430671129418</v>
      </c>
      <c r="F293" s="122">
        <v>0.37888717757462381</v>
      </c>
      <c r="G293" s="122">
        <v>0.25553224001662012</v>
      </c>
      <c r="H293" s="122">
        <v>0.28149311972074487</v>
      </c>
      <c r="I293" s="122">
        <v>0.23417145676791831</v>
      </c>
      <c r="J293" s="122">
        <v>0.14886875131324762</v>
      </c>
      <c r="K293" s="122">
        <v>0.10532678795764226</v>
      </c>
      <c r="L293" s="122">
        <v>0.12288584771153933</v>
      </c>
      <c r="M293" s="122">
        <v>0.1522500000003931</v>
      </c>
      <c r="N293" s="122">
        <v>0.18437302822445387</v>
      </c>
      <c r="O293" s="122">
        <v>0.37543228556857111</v>
      </c>
      <c r="P293" s="122">
        <v>1.1083032093399174</v>
      </c>
      <c r="Q293" s="122">
        <v>1.3440262925709201</v>
      </c>
      <c r="R293" s="122">
        <v>1.0319468283761291</v>
      </c>
      <c r="S293" s="122">
        <v>0.96196406102619425</v>
      </c>
      <c r="T293" s="122">
        <v>1.0489488677444205</v>
      </c>
      <c r="U293" s="122">
        <v>0.73099951578147204</v>
      </c>
      <c r="V293" s="122">
        <v>0.92365968078729321</v>
      </c>
      <c r="W293" s="122">
        <v>1.077460214452266</v>
      </c>
      <c r="X293" s="122">
        <v>0.93524572169387288</v>
      </c>
      <c r="Y293" s="122">
        <v>0.92808953413628958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4.2115435771422627E-3</v>
      </c>
      <c r="D294" s="98">
        <v>7.2686696955583125E-3</v>
      </c>
      <c r="E294" s="98">
        <v>9.7144866725227871E-3</v>
      </c>
      <c r="F294" s="98">
        <v>1.6019086006050041E-2</v>
      </c>
      <c r="G294" s="98">
        <v>1.2691792251789047E-2</v>
      </c>
      <c r="H294" s="98">
        <v>1.5591593283796067E-2</v>
      </c>
      <c r="I294" s="98">
        <v>1.4982165766856887E-2</v>
      </c>
      <c r="J294" s="98">
        <v>8.9443290980242614E-3</v>
      </c>
      <c r="K294" s="98">
        <v>4.5905780663095096E-3</v>
      </c>
      <c r="L294" s="98">
        <v>6.8584961359802596E-3</v>
      </c>
      <c r="M294" s="98">
        <v>1.0750620453855091E-2</v>
      </c>
      <c r="N294" s="98">
        <v>5.7798073925995671E-3</v>
      </c>
      <c r="O294" s="98">
        <v>7.6826510396158648E-2</v>
      </c>
      <c r="P294" s="98">
        <v>0.23073780048376977</v>
      </c>
      <c r="Q294" s="98">
        <v>0.24006728141972272</v>
      </c>
      <c r="R294" s="98">
        <v>0.1329790179405734</v>
      </c>
      <c r="S294" s="98">
        <v>0.19785335173405369</v>
      </c>
      <c r="T294" s="98">
        <v>0.37173600533476747</v>
      </c>
      <c r="U294" s="98">
        <v>0.27377390733466411</v>
      </c>
      <c r="V294" s="98">
        <v>0.30935238119500091</v>
      </c>
      <c r="W294" s="98">
        <v>0.29399214193827183</v>
      </c>
      <c r="X294" s="98">
        <v>0.19515094730330165</v>
      </c>
      <c r="Y294" s="98">
        <v>0.22154924671773071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9.6822947887791652E-2</v>
      </c>
      <c r="D295" s="33">
        <v>0.24788815940329167</v>
      </c>
      <c r="E295" s="33">
        <v>0.2536498200387714</v>
      </c>
      <c r="F295" s="33">
        <v>0.36286809156857375</v>
      </c>
      <c r="G295" s="33">
        <v>0.24284044776483105</v>
      </c>
      <c r="H295" s="33">
        <v>0.26590152643694881</v>
      </c>
      <c r="I295" s="33">
        <v>0.21918929100106144</v>
      </c>
      <c r="J295" s="33">
        <v>0.13992442221522336</v>
      </c>
      <c r="K295" s="33">
        <v>0.10073620989133275</v>
      </c>
      <c r="L295" s="33">
        <v>0.11602735157555907</v>
      </c>
      <c r="M295" s="33">
        <v>0.14149937954653802</v>
      </c>
      <c r="N295" s="33">
        <v>0.1785932208318543</v>
      </c>
      <c r="O295" s="33">
        <v>0.29860577517241244</v>
      </c>
      <c r="P295" s="33">
        <v>0.87756540885614776</v>
      </c>
      <c r="Q295" s="33">
        <v>1.1039590111511974</v>
      </c>
      <c r="R295" s="33">
        <v>0.89896781043555574</v>
      </c>
      <c r="S295" s="33">
        <v>0.76411070929214053</v>
      </c>
      <c r="T295" s="33">
        <v>0.67721286240965295</v>
      </c>
      <c r="U295" s="33">
        <v>0.45722560844680793</v>
      </c>
      <c r="V295" s="33">
        <v>0.61430729959229224</v>
      </c>
      <c r="W295" s="33">
        <v>0.7834680725139942</v>
      </c>
      <c r="X295" s="33">
        <v>0.74009477439057125</v>
      </c>
      <c r="Y295" s="33">
        <v>0.7065402874185589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1.3040636495777931</v>
      </c>
      <c r="D297" s="117">
        <f t="shared" si="113"/>
        <v>2.8317242025174325</v>
      </c>
      <c r="E297" s="117">
        <f t="shared" si="113"/>
        <v>3.9813770043230692</v>
      </c>
      <c r="F297" s="117">
        <f t="shared" si="113"/>
        <v>4.5021006066578932</v>
      </c>
      <c r="G297" s="117">
        <f t="shared" si="113"/>
        <v>3.1231981584468014</v>
      </c>
      <c r="H297" s="117">
        <f t="shared" si="113"/>
        <v>3.7723732281531821</v>
      </c>
      <c r="I297" s="117">
        <f t="shared" si="113"/>
        <v>3.6967033654890842</v>
      </c>
      <c r="J297" s="117">
        <f t="shared" si="113"/>
        <v>1.674076946054105</v>
      </c>
      <c r="K297" s="117">
        <f t="shared" si="113"/>
        <v>1.2675156024089238</v>
      </c>
      <c r="L297" s="117">
        <f t="shared" si="113"/>
        <v>1.6295591551396287</v>
      </c>
      <c r="M297" s="117">
        <f t="shared" si="113"/>
        <v>2.3850658370200337</v>
      </c>
      <c r="N297" s="117">
        <f t="shared" si="113"/>
        <v>3.6063830482732353</v>
      </c>
      <c r="O297" s="117">
        <f t="shared" si="113"/>
        <v>4.0880379880530837</v>
      </c>
      <c r="P297" s="117">
        <f t="shared" si="113"/>
        <v>10.604909383817407</v>
      </c>
      <c r="Q297" s="117">
        <f t="shared" si="113"/>
        <v>17.655646269851093</v>
      </c>
      <c r="R297" s="117">
        <f t="shared" ref="R297:V297" si="114">R298+R300+R302+R311</f>
        <v>13.64923095077163</v>
      </c>
      <c r="S297" s="117">
        <f t="shared" si="114"/>
        <v>13.014590822445367</v>
      </c>
      <c r="T297" s="117">
        <f t="shared" si="114"/>
        <v>11.345056869220654</v>
      </c>
      <c r="U297" s="117">
        <f t="shared" si="114"/>
        <v>8.75101791969408</v>
      </c>
      <c r="V297" s="117">
        <f t="shared" si="114"/>
        <v>9.5089961802838268</v>
      </c>
      <c r="W297" s="117">
        <f t="shared" ref="W297:Y297" si="115">W298+W300+W302+W311</f>
        <v>11.614364521658988</v>
      </c>
      <c r="X297" s="117">
        <f t="shared" si="115"/>
        <v>9.4961542790579632</v>
      </c>
      <c r="Y297" s="117">
        <f t="shared" si="115"/>
        <v>11.021685463218891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0.66878985276790304</v>
      </c>
      <c r="D298" s="122">
        <f t="shared" si="116"/>
        <v>1.5484409575828784</v>
      </c>
      <c r="E298" s="122">
        <f t="shared" si="116"/>
        <v>2.2323846258129283</v>
      </c>
      <c r="F298" s="122">
        <f t="shared" si="116"/>
        <v>2.720629921613976</v>
      </c>
      <c r="G298" s="122">
        <f t="shared" si="116"/>
        <v>1.8506983477759213</v>
      </c>
      <c r="H298" s="122">
        <f t="shared" si="116"/>
        <v>2.2088703795122142</v>
      </c>
      <c r="I298" s="122">
        <f t="shared" si="116"/>
        <v>1.9348316774992613</v>
      </c>
      <c r="J298" s="122">
        <f t="shared" si="116"/>
        <v>1.125179031407147</v>
      </c>
      <c r="K298" s="122">
        <f t="shared" si="116"/>
        <v>0.65711127823798243</v>
      </c>
      <c r="L298" s="122">
        <f t="shared" si="116"/>
        <v>0.74666293670903339</v>
      </c>
      <c r="M298" s="122">
        <f t="shared" si="116"/>
        <v>1.2588835024843474</v>
      </c>
      <c r="N298" s="122">
        <f t="shared" si="116"/>
        <v>1.5847438939719114</v>
      </c>
      <c r="O298" s="122">
        <f t="shared" si="116"/>
        <v>1.518377062009943</v>
      </c>
      <c r="P298" s="122">
        <f t="shared" si="116"/>
        <v>4.2466738917182747</v>
      </c>
      <c r="Q298" s="122">
        <f t="shared" si="116"/>
        <v>8.3176119920380671</v>
      </c>
      <c r="R298" s="122">
        <f t="shared" si="116"/>
        <v>5.4147524820734469</v>
      </c>
      <c r="S298" s="122">
        <f t="shared" si="116"/>
        <v>4.8762522534475021</v>
      </c>
      <c r="T298" s="122">
        <f t="shared" si="116"/>
        <v>4.711396030328495</v>
      </c>
      <c r="U298" s="122">
        <f t="shared" si="116"/>
        <v>2.9826848814470877</v>
      </c>
      <c r="V298" s="122">
        <f t="shared" si="116"/>
        <v>3.4857597696565601</v>
      </c>
      <c r="W298" s="122">
        <f t="shared" si="116"/>
        <v>4.4989299454333143</v>
      </c>
      <c r="X298" s="122">
        <f t="shared" si="116"/>
        <v>3.7190865186482598</v>
      </c>
      <c r="Y298" s="122">
        <f t="shared" si="116"/>
        <v>3.994795969702515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0.66878985276790304</v>
      </c>
      <c r="D299" s="98">
        <v>1.5484409575828784</v>
      </c>
      <c r="E299" s="98">
        <v>2.2323846258129283</v>
      </c>
      <c r="F299" s="98">
        <v>2.720629921613976</v>
      </c>
      <c r="G299" s="98">
        <v>1.8506983477759213</v>
      </c>
      <c r="H299" s="98">
        <v>2.2088703795122142</v>
      </c>
      <c r="I299" s="98">
        <v>1.9348316774992613</v>
      </c>
      <c r="J299" s="98">
        <v>1.125179031407147</v>
      </c>
      <c r="K299" s="98">
        <v>0.65711127823798243</v>
      </c>
      <c r="L299" s="98">
        <v>0.74666293670903339</v>
      </c>
      <c r="M299" s="98">
        <v>1.2588835024843474</v>
      </c>
      <c r="N299" s="98">
        <v>1.5847438939719114</v>
      </c>
      <c r="O299" s="98">
        <v>1.518377062009943</v>
      </c>
      <c r="P299" s="98">
        <v>4.2466738917182747</v>
      </c>
      <c r="Q299" s="98">
        <v>8.3176119920380671</v>
      </c>
      <c r="R299" s="98">
        <v>5.4147524820734469</v>
      </c>
      <c r="S299" s="98">
        <v>4.8762522534475021</v>
      </c>
      <c r="T299" s="98">
        <v>4.711396030328495</v>
      </c>
      <c r="U299" s="98">
        <v>2.9826848814470877</v>
      </c>
      <c r="V299" s="98">
        <v>3.4857597696565601</v>
      </c>
      <c r="W299" s="98">
        <v>4.4989299454333143</v>
      </c>
      <c r="X299" s="98">
        <v>3.7190865186482598</v>
      </c>
      <c r="Y299" s="98">
        <v>3.994795969702515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0.39556376021604167</v>
      </c>
      <c r="D300" s="122">
        <f t="shared" si="117"/>
        <v>0.71394019750078697</v>
      </c>
      <c r="E300" s="122">
        <f t="shared" si="117"/>
        <v>1.1505789364103955</v>
      </c>
      <c r="F300" s="122">
        <f t="shared" si="117"/>
        <v>0.9425694061002704</v>
      </c>
      <c r="G300" s="122">
        <f t="shared" si="117"/>
        <v>0.71206994222885789</v>
      </c>
      <c r="H300" s="122">
        <f t="shared" si="117"/>
        <v>0.94564971596060987</v>
      </c>
      <c r="I300" s="122">
        <f t="shared" si="117"/>
        <v>1.2325820257329594</v>
      </c>
      <c r="J300" s="122">
        <f t="shared" si="117"/>
        <v>0.19649830162882725</v>
      </c>
      <c r="K300" s="122">
        <f t="shared" si="117"/>
        <v>0.35627726492563599</v>
      </c>
      <c r="L300" s="122">
        <f t="shared" si="117"/>
        <v>0.58233983662585109</v>
      </c>
      <c r="M300" s="122">
        <f t="shared" si="117"/>
        <v>0.74259275886131615</v>
      </c>
      <c r="N300" s="122">
        <f t="shared" si="117"/>
        <v>1.5539758106174995</v>
      </c>
      <c r="O300" s="122">
        <f t="shared" si="117"/>
        <v>1.7050558698927194</v>
      </c>
      <c r="P300" s="122">
        <f t="shared" si="117"/>
        <v>3.7857226012309102</v>
      </c>
      <c r="Q300" s="122">
        <f t="shared" si="117"/>
        <v>6.1041617484690232</v>
      </c>
      <c r="R300" s="122">
        <f t="shared" si="117"/>
        <v>5.6951042708211732</v>
      </c>
      <c r="S300" s="122">
        <f t="shared" si="117"/>
        <v>5.761611727465735</v>
      </c>
      <c r="T300" s="122">
        <f t="shared" si="117"/>
        <v>4.2283411633432841</v>
      </c>
      <c r="U300" s="122">
        <f t="shared" si="117"/>
        <v>4.1042270526740197</v>
      </c>
      <c r="V300" s="122">
        <f t="shared" si="117"/>
        <v>4.032181849802889</v>
      </c>
      <c r="W300" s="122">
        <f t="shared" si="117"/>
        <v>4.555632327427376</v>
      </c>
      <c r="X300" s="122">
        <f t="shared" si="117"/>
        <v>3.4652183450053688</v>
      </c>
      <c r="Y300" s="122">
        <f t="shared" si="117"/>
        <v>4.4774745090874424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0.39556376021604167</v>
      </c>
      <c r="D301" s="98">
        <v>0.71394019750078697</v>
      </c>
      <c r="E301" s="98">
        <v>1.1505789364103955</v>
      </c>
      <c r="F301" s="98">
        <v>0.9425694061002704</v>
      </c>
      <c r="G301" s="98">
        <v>0.71206994222885789</v>
      </c>
      <c r="H301" s="98">
        <v>0.94564971596060987</v>
      </c>
      <c r="I301" s="98">
        <v>1.2325820257329594</v>
      </c>
      <c r="J301" s="98">
        <v>0.19649830162882725</v>
      </c>
      <c r="K301" s="98">
        <v>0.35627726492563599</v>
      </c>
      <c r="L301" s="98">
        <v>0.58233983662585109</v>
      </c>
      <c r="M301" s="98">
        <v>0.74259275886131615</v>
      </c>
      <c r="N301" s="98">
        <v>1.5539758106174995</v>
      </c>
      <c r="O301" s="98">
        <v>1.7050558698927194</v>
      </c>
      <c r="P301" s="98">
        <v>3.7857226012309102</v>
      </c>
      <c r="Q301" s="98">
        <v>6.1041617484690232</v>
      </c>
      <c r="R301" s="98">
        <v>5.6951042708211732</v>
      </c>
      <c r="S301" s="98">
        <v>5.761611727465735</v>
      </c>
      <c r="T301" s="98">
        <v>4.2283411633432841</v>
      </c>
      <c r="U301" s="98">
        <v>4.1042270526740197</v>
      </c>
      <c r="V301" s="98">
        <v>4.032181849802889</v>
      </c>
      <c r="W301" s="98">
        <v>4.555632327427376</v>
      </c>
      <c r="X301" s="98">
        <v>3.4652183450053688</v>
      </c>
      <c r="Y301" s="98">
        <v>4.4774745090874424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0.16460774820228913</v>
      </c>
      <c r="D302" s="122">
        <v>0.37877906180903254</v>
      </c>
      <c r="E302" s="122">
        <v>0.40172071623810512</v>
      </c>
      <c r="F302" s="122">
        <v>0.55574356828244631</v>
      </c>
      <c r="G302" s="122">
        <v>0.36940839739587072</v>
      </c>
      <c r="H302" s="122">
        <v>0.40727785615174683</v>
      </c>
      <c r="I302" s="122">
        <v>0.35409523698403594</v>
      </c>
      <c r="J302" s="122">
        <v>0.24067857781357113</v>
      </c>
      <c r="K302" s="122">
        <v>0.1745910681958863</v>
      </c>
      <c r="L302" s="122">
        <v>0.20777964912748281</v>
      </c>
      <c r="M302" s="122">
        <v>0.26861777863284125</v>
      </c>
      <c r="N302" s="122">
        <v>0.32642613739036863</v>
      </c>
      <c r="O302" s="122">
        <v>0.5871400094330006</v>
      </c>
      <c r="P302" s="122">
        <v>1.7475731589679464</v>
      </c>
      <c r="Q302" s="122">
        <v>2.2148359828750519</v>
      </c>
      <c r="R302" s="122">
        <v>1.7343423725896538</v>
      </c>
      <c r="S302" s="122">
        <v>1.6283703351416698</v>
      </c>
      <c r="T302" s="122">
        <v>1.6098580503019695</v>
      </c>
      <c r="U302" s="122">
        <v>1.1040392381026993</v>
      </c>
      <c r="V302" s="122">
        <v>1.2646306127197926</v>
      </c>
      <c r="W302" s="122">
        <v>1.6866010179848974</v>
      </c>
      <c r="X302" s="122">
        <v>1.5322487862251974</v>
      </c>
      <c r="Y302" s="122">
        <v>1.778486818076169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1.5853460086295216E-3</v>
      </c>
      <c r="D303" s="98">
        <v>4.1495106065041996E-3</v>
      </c>
      <c r="E303" s="98">
        <v>4.2595380260539214E-3</v>
      </c>
      <c r="F303" s="98">
        <v>3.9618050172048492E-3</v>
      </c>
      <c r="G303" s="98">
        <v>2.137112282148843E-3</v>
      </c>
      <c r="H303" s="98">
        <v>1.7176734481322506E-3</v>
      </c>
      <c r="I303" s="98">
        <v>6.3912300582424008E-4</v>
      </c>
      <c r="J303" s="98">
        <v>6.9268908802217952E-4</v>
      </c>
      <c r="K303" s="98">
        <v>6.3317950656126797E-4</v>
      </c>
      <c r="L303" s="98">
        <v>7.996081704111426E-4</v>
      </c>
      <c r="M303" s="98">
        <v>8.3700229248156717E-4</v>
      </c>
      <c r="N303" s="98">
        <v>8.982290463703718E-4</v>
      </c>
      <c r="O303" s="98">
        <v>3.8530533545509979E-3</v>
      </c>
      <c r="P303" s="98">
        <v>1.1124915360008711E-2</v>
      </c>
      <c r="Q303" s="98">
        <v>8.3231222723901977E-3</v>
      </c>
      <c r="R303" s="98">
        <v>5.4803431452023687E-3</v>
      </c>
      <c r="S303" s="98">
        <v>7.8225197122148704E-3</v>
      </c>
      <c r="T303" s="98">
        <v>9.2277084631539122E-3</v>
      </c>
      <c r="U303" s="98">
        <v>8.6269164536018211E-3</v>
      </c>
      <c r="V303" s="98">
        <v>8.4316240246571812E-3</v>
      </c>
      <c r="W303" s="98">
        <v>7.727938880961893E-3</v>
      </c>
      <c r="X303" s="98">
        <v>5.8205391826154805E-3</v>
      </c>
      <c r="Y303" s="98">
        <v>6.2148891486981453E-3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9.2212503167640207E-5</v>
      </c>
      <c r="E304" s="98">
        <v>9.2604015476837866E-5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1.1338728448723206E-4</v>
      </c>
      <c r="P304" s="98">
        <v>2.2257807471193038E-4</v>
      </c>
      <c r="Q304" s="98">
        <v>2.1081569076427553E-4</v>
      </c>
      <c r="R304" s="98">
        <v>1.0345071057441549E-4</v>
      </c>
      <c r="S304" s="98">
        <v>1.0716198673588049E-4</v>
      </c>
      <c r="T304" s="98">
        <v>3.1814107584100701E-4</v>
      </c>
      <c r="U304" s="98">
        <v>2.1295727276867378E-4</v>
      </c>
      <c r="V304" s="98">
        <v>3.2874240035951586E-4</v>
      </c>
      <c r="W304" s="98">
        <v>1.120199219884594E-4</v>
      </c>
      <c r="X304" s="98">
        <v>2.3313326565220166E-4</v>
      </c>
      <c r="Y304" s="98">
        <v>4.7084770893481026E-4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1.8815041808510188E-5</v>
      </c>
      <c r="E305" s="101">
        <v>1.8316498063642066E-5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2.1236452811074479E-5</v>
      </c>
      <c r="P305" s="101">
        <v>4.0445905519001433E-5</v>
      </c>
      <c r="Q305" s="101">
        <v>3.580280311943335E-5</v>
      </c>
      <c r="R305" s="101">
        <v>1.969515720698278E-5</v>
      </c>
      <c r="S305" s="101">
        <v>2.0441706354383431E-5</v>
      </c>
      <c r="T305" s="101">
        <v>5.6005856625109907E-5</v>
      </c>
      <c r="U305" s="101">
        <v>3.4091130939167376E-5</v>
      </c>
      <c r="V305" s="101">
        <v>5.0114617688101841E-5</v>
      </c>
      <c r="W305" s="101">
        <v>2.0586378242817244E-5</v>
      </c>
      <c r="X305" s="101">
        <v>4.3545349862097732E-5</v>
      </c>
      <c r="Y305" s="101">
        <v>7.4587191172878779E-5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7.339746135913002E-5</v>
      </c>
      <c r="E306" s="104">
        <v>7.42875174131958E-5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9.2150831676157579E-5</v>
      </c>
      <c r="P306" s="104">
        <v>1.8213216919292895E-4</v>
      </c>
      <c r="Q306" s="104">
        <v>1.7501288764484218E-4</v>
      </c>
      <c r="R306" s="104">
        <v>8.3755553367432714E-5</v>
      </c>
      <c r="S306" s="104">
        <v>8.6720280381497055E-5</v>
      </c>
      <c r="T306" s="104">
        <v>2.621352192158971E-4</v>
      </c>
      <c r="U306" s="104">
        <v>1.7886614182950641E-4</v>
      </c>
      <c r="V306" s="104">
        <v>2.7862778267141399E-4</v>
      </c>
      <c r="W306" s="104">
        <v>9.1433543745642157E-5</v>
      </c>
      <c r="X306" s="104">
        <v>1.8958791579010392E-4</v>
      </c>
      <c r="Y306" s="104">
        <v>3.9626051776193148E-4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5.1112794306508606E-2</v>
      </c>
      <c r="D307" s="101">
        <v>0.16087204508627562</v>
      </c>
      <c r="E307" s="101">
        <v>0.12657407243001989</v>
      </c>
      <c r="F307" s="101">
        <v>0.25548259703545051</v>
      </c>
      <c r="G307" s="101">
        <v>0.13605376396522675</v>
      </c>
      <c r="H307" s="101">
        <v>0.13575176447688225</v>
      </c>
      <c r="I307" s="101">
        <v>1.1792005367668291E-2</v>
      </c>
      <c r="J307" s="101">
        <v>1.989800249950649E-2</v>
      </c>
      <c r="K307" s="101">
        <v>5.7910494983750227E-2</v>
      </c>
      <c r="L307" s="101">
        <v>6.0221608766588636E-2</v>
      </c>
      <c r="M307" s="101">
        <v>9.8736722213950148E-2</v>
      </c>
      <c r="N307" s="101">
        <v>0.11366142763662779</v>
      </c>
      <c r="O307" s="101">
        <v>0.20244893512804768</v>
      </c>
      <c r="P307" s="101">
        <v>0.45836225300716493</v>
      </c>
      <c r="Q307" s="101">
        <v>0.19949109953212152</v>
      </c>
      <c r="R307" s="101">
        <v>0.4195636039518657</v>
      </c>
      <c r="S307" s="101">
        <v>0.40978493547612693</v>
      </c>
      <c r="T307" s="101">
        <v>0.29171163554494739</v>
      </c>
      <c r="U307" s="101">
        <v>0.3524421532469541</v>
      </c>
      <c r="V307" s="101">
        <v>0.3503624469015208</v>
      </c>
      <c r="W307" s="101">
        <v>0.34944818059794741</v>
      </c>
      <c r="X307" s="101">
        <v>0</v>
      </c>
      <c r="Y307" s="101">
        <v>0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0.11190960788715101</v>
      </c>
      <c r="D308" s="104">
        <v>0.21366529361308509</v>
      </c>
      <c r="E308" s="104">
        <v>0.27079450176655451</v>
      </c>
      <c r="F308" s="104">
        <v>0.29629916622979102</v>
      </c>
      <c r="G308" s="104">
        <v>0.23121752114849514</v>
      </c>
      <c r="H308" s="104">
        <v>0.26980841822673235</v>
      </c>
      <c r="I308" s="104">
        <v>0.34166410861054342</v>
      </c>
      <c r="J308" s="104">
        <v>0.22008788622604247</v>
      </c>
      <c r="K308" s="104">
        <v>0.11604739370557479</v>
      </c>
      <c r="L308" s="104">
        <v>0.14675843219048304</v>
      </c>
      <c r="M308" s="104">
        <v>0.16904405412640955</v>
      </c>
      <c r="N308" s="104">
        <v>0.21186648070737046</v>
      </c>
      <c r="O308" s="104">
        <v>0.38072463366591469</v>
      </c>
      <c r="P308" s="104">
        <v>1.2778634125260608</v>
      </c>
      <c r="Q308" s="104">
        <v>2.006810945379776</v>
      </c>
      <c r="R308" s="104">
        <v>1.3091949747820113</v>
      </c>
      <c r="S308" s="104">
        <v>1.2106557179665922</v>
      </c>
      <c r="T308" s="104">
        <v>1.3086005652180273</v>
      </c>
      <c r="U308" s="104">
        <v>0.74275721112937465</v>
      </c>
      <c r="V308" s="104">
        <v>0.90550779939325521</v>
      </c>
      <c r="W308" s="104">
        <v>1.3293128785839996</v>
      </c>
      <c r="X308" s="104">
        <v>1.5261951137769298</v>
      </c>
      <c r="Y308" s="104">
        <v>1.7718010812185361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2.225534719691347E-2</v>
      </c>
      <c r="D309" s="98">
        <v>4.3536244815185164E-2</v>
      </c>
      <c r="E309" s="98">
        <v>5.3277270694444323E-2</v>
      </c>
      <c r="F309" s="98">
        <v>5.9558370370278634E-2</v>
      </c>
      <c r="G309" s="98">
        <v>5.2573161531189225E-2</v>
      </c>
      <c r="H309" s="98">
        <v>5.5195608231566703E-2</v>
      </c>
      <c r="I309" s="98">
        <v>7.0696552847097333E-2</v>
      </c>
      <c r="J309" s="98">
        <v>4.4723584701716917E-2</v>
      </c>
      <c r="K309" s="98">
        <v>2.3782922968813978E-2</v>
      </c>
      <c r="L309" s="98">
        <v>3.0289504918722204E-2</v>
      </c>
      <c r="M309" s="98">
        <v>3.4127752817312E-2</v>
      </c>
      <c r="N309" s="98">
        <v>3.5677797139419057E-2</v>
      </c>
      <c r="O309" s="98">
        <v>7.0019503612193154E-2</v>
      </c>
      <c r="P309" s="98">
        <v>0.23076085712161987</v>
      </c>
      <c r="Q309" s="98">
        <v>0.34684986455569933</v>
      </c>
      <c r="R309" s="98">
        <v>0.25434745510141366</v>
      </c>
      <c r="S309" s="98">
        <v>0.236300814934644</v>
      </c>
      <c r="T309" s="98">
        <v>0.23493588243225144</v>
      </c>
      <c r="U309" s="98">
        <v>0.12138149182614426</v>
      </c>
      <c r="V309" s="98">
        <v>0.13925028118372568</v>
      </c>
      <c r="W309" s="98">
        <v>0.25013493960906386</v>
      </c>
      <c r="X309" s="98">
        <v>0.29112286313151031</v>
      </c>
      <c r="Y309" s="98">
        <v>0.27680497534627418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8.9654260690237547E-2</v>
      </c>
      <c r="D310" s="98">
        <v>0.17012904879789992</v>
      </c>
      <c r="E310" s="98">
        <v>0.21751723107211016</v>
      </c>
      <c r="F310" s="98">
        <v>0.23674079585951241</v>
      </c>
      <c r="G310" s="98">
        <v>0.1786443596173059</v>
      </c>
      <c r="H310" s="98">
        <v>0.21461280999516563</v>
      </c>
      <c r="I310" s="98">
        <v>0.27096755576344606</v>
      </c>
      <c r="J310" s="98">
        <v>0.17536430152432556</v>
      </c>
      <c r="K310" s="98">
        <v>9.226447073676082E-2</v>
      </c>
      <c r="L310" s="98">
        <v>0.11646892727176084</v>
      </c>
      <c r="M310" s="98">
        <v>0.13491630130909754</v>
      </c>
      <c r="N310" s="98">
        <v>0.17618868356795139</v>
      </c>
      <c r="O310" s="98">
        <v>0.31070513005372152</v>
      </c>
      <c r="P310" s="98">
        <v>1.0471025554044409</v>
      </c>
      <c r="Q310" s="98">
        <v>1.6599610808240766</v>
      </c>
      <c r="R310" s="98">
        <v>1.0548475196805978</v>
      </c>
      <c r="S310" s="98">
        <v>0.97435490303194816</v>
      </c>
      <c r="T310" s="98">
        <v>1.0736646827857759</v>
      </c>
      <c r="U310" s="98">
        <v>0.62137571930323043</v>
      </c>
      <c r="V310" s="98">
        <v>0.76625751820952948</v>
      </c>
      <c r="W310" s="98">
        <v>1.0791779389749356</v>
      </c>
      <c r="X310" s="98">
        <v>1.2350722506454195</v>
      </c>
      <c r="Y310" s="98">
        <v>1.4949961058722618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7.5102288391559247E-2</v>
      </c>
      <c r="D311" s="122">
        <v>0.19056398562473464</v>
      </c>
      <c r="E311" s="122">
        <v>0.19669272586163966</v>
      </c>
      <c r="F311" s="122">
        <v>0.28315771066120043</v>
      </c>
      <c r="G311" s="122">
        <v>0.19102147104615089</v>
      </c>
      <c r="H311" s="122">
        <v>0.21057527652861088</v>
      </c>
      <c r="I311" s="122">
        <v>0.17519442527282747</v>
      </c>
      <c r="J311" s="122">
        <v>0.11172103520455955</v>
      </c>
      <c r="K311" s="122">
        <v>7.9535991049419164E-2</v>
      </c>
      <c r="L311" s="122">
        <v>9.2776732677261373E-2</v>
      </c>
      <c r="M311" s="122">
        <v>0.11497179704152909</v>
      </c>
      <c r="N311" s="122">
        <v>0.14123720629345601</v>
      </c>
      <c r="O311" s="122">
        <v>0.27746504671742056</v>
      </c>
      <c r="P311" s="122">
        <v>0.82493973190027536</v>
      </c>
      <c r="Q311" s="122">
        <v>1.0190365464689508</v>
      </c>
      <c r="R311" s="122">
        <v>0.80503182528735584</v>
      </c>
      <c r="S311" s="122">
        <v>0.74835650639046014</v>
      </c>
      <c r="T311" s="122">
        <v>0.79546162524690622</v>
      </c>
      <c r="U311" s="122">
        <v>0.56006674747027307</v>
      </c>
      <c r="V311" s="122">
        <v>0.72642394810458644</v>
      </c>
      <c r="W311" s="122">
        <v>0.87320123081340295</v>
      </c>
      <c r="X311" s="122">
        <v>0.77960062917913753</v>
      </c>
      <c r="Y311" s="122">
        <v>0.77092816635276473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2.4636655181096627E-3</v>
      </c>
      <c r="D312" s="98">
        <v>4.2557147273525652E-3</v>
      </c>
      <c r="E312" s="98">
        <v>5.6926471515885944E-3</v>
      </c>
      <c r="F312" s="98">
        <v>9.3952567872678701E-3</v>
      </c>
      <c r="G312" s="98">
        <v>7.450237092109231E-3</v>
      </c>
      <c r="H312" s="98">
        <v>9.1603814027562611E-3</v>
      </c>
      <c r="I312" s="98">
        <v>8.8099468044047329E-3</v>
      </c>
      <c r="J312" s="98">
        <v>5.2640720419080949E-3</v>
      </c>
      <c r="K312" s="98">
        <v>2.7040614494366565E-3</v>
      </c>
      <c r="L312" s="98">
        <v>4.0434583052693209E-3</v>
      </c>
      <c r="M312" s="98">
        <v>6.3422315405227891E-3</v>
      </c>
      <c r="N312" s="98">
        <v>3.4109933015710921E-3</v>
      </c>
      <c r="O312" s="98">
        <v>4.5349611633907182E-2</v>
      </c>
      <c r="P312" s="98">
        <v>0.1362843812416023</v>
      </c>
      <c r="Q312" s="98">
        <v>0.14214668803859348</v>
      </c>
      <c r="R312" s="98">
        <v>7.9250455848785983E-2</v>
      </c>
      <c r="S312" s="98">
        <v>0.1189876805273332</v>
      </c>
      <c r="T312" s="98">
        <v>0.22577475014294537</v>
      </c>
      <c r="U312" s="98">
        <v>0.16776489764784516</v>
      </c>
      <c r="V312" s="98">
        <v>0.19075965517151969</v>
      </c>
      <c r="W312" s="98">
        <v>0.18183267169372958</v>
      </c>
      <c r="X312" s="98">
        <v>0.1207765428589898</v>
      </c>
      <c r="Y312" s="98">
        <v>0.13712283122187907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7.263862287344959E-2</v>
      </c>
      <c r="D313" s="33">
        <v>0.18630827089738208</v>
      </c>
      <c r="E313" s="33">
        <v>0.19100007871005106</v>
      </c>
      <c r="F313" s="33">
        <v>0.27376245387393255</v>
      </c>
      <c r="G313" s="33">
        <v>0.18357123395404165</v>
      </c>
      <c r="H313" s="33">
        <v>0.20141489512585461</v>
      </c>
      <c r="I313" s="33">
        <v>0.16638447846842275</v>
      </c>
      <c r="J313" s="33">
        <v>0.10645696316265145</v>
      </c>
      <c r="K313" s="33">
        <v>7.6831929599982501E-2</v>
      </c>
      <c r="L313" s="33">
        <v>8.8733274371992049E-2</v>
      </c>
      <c r="M313" s="33">
        <v>0.1086295655010063</v>
      </c>
      <c r="N313" s="33">
        <v>0.13782621299188491</v>
      </c>
      <c r="O313" s="33">
        <v>0.23211543508351337</v>
      </c>
      <c r="P313" s="33">
        <v>0.688655350658673</v>
      </c>
      <c r="Q313" s="33">
        <v>0.87688985843035738</v>
      </c>
      <c r="R313" s="33">
        <v>0.72578136943856986</v>
      </c>
      <c r="S313" s="33">
        <v>0.62936882586312692</v>
      </c>
      <c r="T313" s="33">
        <v>0.56968687510396088</v>
      </c>
      <c r="U313" s="33">
        <v>0.39230184982242788</v>
      </c>
      <c r="V313" s="33">
        <v>0.53566429293306672</v>
      </c>
      <c r="W313" s="33">
        <v>0.69136855911967332</v>
      </c>
      <c r="X313" s="33">
        <v>0.65882408632014777</v>
      </c>
      <c r="Y313" s="33">
        <v>0.63380533513088566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1.4035493701025679</v>
      </c>
      <c r="D315" s="154">
        <f t="shared" si="118"/>
        <v>1.3983387287065281</v>
      </c>
      <c r="E315" s="154">
        <f t="shared" si="118"/>
        <v>1.5632107272952283</v>
      </c>
      <c r="F315" s="154">
        <f t="shared" si="118"/>
        <v>1.5050362215680895</v>
      </c>
      <c r="G315" s="154">
        <f t="shared" si="118"/>
        <v>1.5853658954467782</v>
      </c>
      <c r="H315" s="154">
        <f t="shared" si="118"/>
        <v>1.6870801181828115</v>
      </c>
      <c r="I315" s="154">
        <f t="shared" si="118"/>
        <v>1.8693099572913148</v>
      </c>
      <c r="J315" s="154">
        <f t="shared" si="118"/>
        <v>1.688312915416087</v>
      </c>
      <c r="K315" s="154">
        <f t="shared" si="118"/>
        <v>1.7499707393248687</v>
      </c>
      <c r="L315" s="154">
        <f t="shared" si="118"/>
        <v>1.8684650345371279</v>
      </c>
      <c r="M315" s="154">
        <f t="shared" si="118"/>
        <v>1.9789762201134093</v>
      </c>
      <c r="N315" s="154">
        <f t="shared" si="118"/>
        <v>2.2250865714183683</v>
      </c>
      <c r="O315" s="154">
        <f t="shared" si="118"/>
        <v>1.9517416673309222</v>
      </c>
      <c r="P315" s="154">
        <f t="shared" si="118"/>
        <v>1.9197416681045694</v>
      </c>
      <c r="Q315" s="154">
        <f t="shared" si="118"/>
        <v>2.2563586504375426</v>
      </c>
      <c r="R315" s="154">
        <f t="shared" ref="R315:V315" si="119">IF(R297=0,"",R297/R279)</f>
        <v>2.2328934543963062</v>
      </c>
      <c r="S315" s="154">
        <f t="shared" si="119"/>
        <v>2.254865372432449</v>
      </c>
      <c r="T315" s="154">
        <f t="shared" si="119"/>
        <v>2.1293487363440811</v>
      </c>
      <c r="U315" s="154">
        <f t="shared" si="119"/>
        <v>2.2198200772656849</v>
      </c>
      <c r="V315" s="154">
        <f t="shared" si="119"/>
        <v>2.1561927298689061</v>
      </c>
      <c r="W315" s="154">
        <f t="shared" ref="W315:Y315" si="120">IF(W297=0,"",W297/W279)</f>
        <v>2.1478329169638317</v>
      </c>
      <c r="X315" s="154">
        <f t="shared" si="120"/>
        <v>2.1215557048482321</v>
      </c>
      <c r="Y315" s="154">
        <f t="shared" si="120"/>
        <v>2.2020241333016801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1.5359705253745835</v>
      </c>
      <c r="D316" s="155">
        <f t="shared" si="121"/>
        <v>1.6379787309895106</v>
      </c>
      <c r="E316" s="155">
        <f t="shared" si="121"/>
        <v>1.7417043791655358</v>
      </c>
      <c r="F316" s="155">
        <f t="shared" si="121"/>
        <v>1.8461474777857982</v>
      </c>
      <c r="G316" s="155">
        <f t="shared" si="121"/>
        <v>1.9522191476866326</v>
      </c>
      <c r="H316" s="155">
        <f t="shared" si="121"/>
        <v>2.0598097822894075</v>
      </c>
      <c r="I316" s="155">
        <f t="shared" si="121"/>
        <v>2.1691458745713064</v>
      </c>
      <c r="J316" s="155">
        <f t="shared" si="121"/>
        <v>2.2811508699087888</v>
      </c>
      <c r="K316" s="155">
        <f t="shared" si="121"/>
        <v>2.3966127955240801</v>
      </c>
      <c r="L316" s="155">
        <f t="shared" si="121"/>
        <v>2.5157476802495227</v>
      </c>
      <c r="M316" s="155">
        <f t="shared" si="121"/>
        <v>2.6614249864238566</v>
      </c>
      <c r="N316" s="155">
        <f t="shared" si="121"/>
        <v>2.8415310037111121</v>
      </c>
      <c r="O316" s="155">
        <f t="shared" si="121"/>
        <v>3.0587750968838998</v>
      </c>
      <c r="P316" s="155">
        <f t="shared" si="121"/>
        <v>3.2912522067116114</v>
      </c>
      <c r="Q316" s="155">
        <f t="shared" si="121"/>
        <v>3.4720422211850792</v>
      </c>
      <c r="R316" s="155">
        <f t="shared" ref="R316:V316" si="122">IF(R298=0,"",R298/R280)</f>
        <v>3.4728695263566736</v>
      </c>
      <c r="S316" s="155">
        <f t="shared" si="122"/>
        <v>3.4729614491535181</v>
      </c>
      <c r="T316" s="155">
        <f t="shared" si="122"/>
        <v>3.4730635855944549</v>
      </c>
      <c r="U316" s="155">
        <f t="shared" si="122"/>
        <v>3.4731770705288301</v>
      </c>
      <c r="V316" s="155">
        <f t="shared" si="122"/>
        <v>3.4833907146225846</v>
      </c>
      <c r="W316" s="155">
        <f t="shared" ref="W316:Y316" si="123">IF(W298=0,"",W298/W280)</f>
        <v>3.537792630207798</v>
      </c>
      <c r="X316" s="155">
        <f t="shared" si="123"/>
        <v>3.6106526571311592</v>
      </c>
      <c r="Y316" s="155">
        <f t="shared" si="123"/>
        <v>3.6942626779980974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1.5359705253745835</v>
      </c>
      <c r="D317" s="156">
        <f t="shared" si="124"/>
        <v>1.6379787309895106</v>
      </c>
      <c r="E317" s="156">
        <f t="shared" si="124"/>
        <v>1.7417043791655358</v>
      </c>
      <c r="F317" s="156">
        <f t="shared" si="124"/>
        <v>1.8461474777857982</v>
      </c>
      <c r="G317" s="156">
        <f t="shared" si="124"/>
        <v>1.9522191476866326</v>
      </c>
      <c r="H317" s="156">
        <f t="shared" si="124"/>
        <v>2.0598097822894075</v>
      </c>
      <c r="I317" s="156">
        <f t="shared" si="124"/>
        <v>2.1691458745713064</v>
      </c>
      <c r="J317" s="156">
        <f t="shared" si="124"/>
        <v>2.2811508699087888</v>
      </c>
      <c r="K317" s="156">
        <f t="shared" si="124"/>
        <v>2.3966127955240801</v>
      </c>
      <c r="L317" s="156">
        <f t="shared" si="124"/>
        <v>2.5157476802495227</v>
      </c>
      <c r="M317" s="156">
        <f t="shared" si="124"/>
        <v>2.6614249864238566</v>
      </c>
      <c r="N317" s="156">
        <f t="shared" si="124"/>
        <v>2.8415310037111121</v>
      </c>
      <c r="O317" s="156">
        <f t="shared" si="124"/>
        <v>3.0587750968838998</v>
      </c>
      <c r="P317" s="156">
        <f t="shared" si="124"/>
        <v>3.2912522067116114</v>
      </c>
      <c r="Q317" s="156">
        <f t="shared" si="124"/>
        <v>3.4720422211850792</v>
      </c>
      <c r="R317" s="156">
        <f t="shared" ref="R317:V317" si="125">IF(R299=0,"",R299/R281)</f>
        <v>3.4728695263566736</v>
      </c>
      <c r="S317" s="156">
        <f t="shared" si="125"/>
        <v>3.4729614491535181</v>
      </c>
      <c r="T317" s="156">
        <f t="shared" si="125"/>
        <v>3.4730635855944549</v>
      </c>
      <c r="U317" s="156">
        <f t="shared" si="125"/>
        <v>3.4731770705288301</v>
      </c>
      <c r="V317" s="156">
        <f t="shared" si="125"/>
        <v>3.4833907146225846</v>
      </c>
      <c r="W317" s="156">
        <f t="shared" ref="W317:Y317" si="126">IF(W299=0,"",W299/W281)</f>
        <v>3.537792630207798</v>
      </c>
      <c r="X317" s="156">
        <f t="shared" si="126"/>
        <v>3.6106526571311592</v>
      </c>
      <c r="Y317" s="156">
        <f t="shared" si="126"/>
        <v>3.6942626779980974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2.2074633167834747</v>
      </c>
      <c r="D318" s="155">
        <f t="shared" si="127"/>
        <v>2.2975291904261343</v>
      </c>
      <c r="E318" s="155">
        <f t="shared" si="127"/>
        <v>2.388945324702402</v>
      </c>
      <c r="F318" s="155">
        <f t="shared" si="127"/>
        <v>2.4810956730450684</v>
      </c>
      <c r="G318" s="155">
        <f t="shared" si="127"/>
        <v>2.5745140923379908</v>
      </c>
      <c r="H318" s="155">
        <f t="shared" si="127"/>
        <v>2.6691166807714342</v>
      </c>
      <c r="I318" s="155">
        <f t="shared" si="127"/>
        <v>2.7650153448954673</v>
      </c>
      <c r="J318" s="155">
        <f t="shared" si="127"/>
        <v>2.8627116414540392</v>
      </c>
      <c r="K318" s="155">
        <f t="shared" si="127"/>
        <v>2.9626028452080635</v>
      </c>
      <c r="L318" s="155">
        <f t="shared" si="127"/>
        <v>3.0647416390665567</v>
      </c>
      <c r="M318" s="155">
        <f t="shared" si="127"/>
        <v>3.1817851681936573</v>
      </c>
      <c r="N318" s="155">
        <f t="shared" si="127"/>
        <v>3.3174907578976205</v>
      </c>
      <c r="O318" s="155">
        <f t="shared" si="127"/>
        <v>3.4716163228285719</v>
      </c>
      <c r="P318" s="155">
        <f t="shared" si="127"/>
        <v>3.6291623625186573</v>
      </c>
      <c r="Q318" s="155">
        <f t="shared" si="127"/>
        <v>3.7500765324537753</v>
      </c>
      <c r="R318" s="155">
        <f t="shared" ref="R318:V318" si="128">IF(R300=0,"",R300/R282)</f>
        <v>3.7762759873475953</v>
      </c>
      <c r="S318" s="155">
        <f t="shared" si="128"/>
        <v>3.7791870378913521</v>
      </c>
      <c r="T318" s="155">
        <f t="shared" si="128"/>
        <v>3.7824215384955284</v>
      </c>
      <c r="U318" s="155">
        <f t="shared" si="128"/>
        <v>3.7860154280557232</v>
      </c>
      <c r="V318" s="155">
        <f t="shared" si="128"/>
        <v>3.7962850985904653</v>
      </c>
      <c r="W318" s="155">
        <f t="shared" ref="W318:Y318" si="129">IF(W300=0,"",W300/W282)</f>
        <v>3.8299921487112685</v>
      </c>
      <c r="X318" s="155">
        <f t="shared" si="129"/>
        <v>3.8716180398618283</v>
      </c>
      <c r="Y318" s="155">
        <f t="shared" si="129"/>
        <v>3.9185378184491784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2.2074633167834747</v>
      </c>
      <c r="D319" s="156">
        <f t="shared" si="130"/>
        <v>2.2975291904261343</v>
      </c>
      <c r="E319" s="156">
        <f t="shared" si="130"/>
        <v>2.388945324702402</v>
      </c>
      <c r="F319" s="156">
        <f t="shared" si="130"/>
        <v>2.4810956730450684</v>
      </c>
      <c r="G319" s="156">
        <f t="shared" si="130"/>
        <v>2.5745140923379908</v>
      </c>
      <c r="H319" s="156">
        <f t="shared" si="130"/>
        <v>2.6691166807714342</v>
      </c>
      <c r="I319" s="156">
        <f t="shared" si="130"/>
        <v>2.7650153448954673</v>
      </c>
      <c r="J319" s="156">
        <f t="shared" si="130"/>
        <v>2.8627116414540392</v>
      </c>
      <c r="K319" s="156">
        <f t="shared" si="130"/>
        <v>2.9626028452080635</v>
      </c>
      <c r="L319" s="156">
        <f t="shared" si="130"/>
        <v>3.0647416390665567</v>
      </c>
      <c r="M319" s="156">
        <f t="shared" si="130"/>
        <v>3.1817851681936573</v>
      </c>
      <c r="N319" s="156">
        <f t="shared" si="130"/>
        <v>3.3174907578976205</v>
      </c>
      <c r="O319" s="156">
        <f t="shared" si="130"/>
        <v>3.4716163228285719</v>
      </c>
      <c r="P319" s="156">
        <f t="shared" si="130"/>
        <v>3.6291623625186573</v>
      </c>
      <c r="Q319" s="156">
        <f t="shared" si="130"/>
        <v>3.7500765324537753</v>
      </c>
      <c r="R319" s="156">
        <f t="shared" ref="R319:V319" si="131">IF(R301=0,"",R301/R283)</f>
        <v>3.7762759873475953</v>
      </c>
      <c r="S319" s="156">
        <f t="shared" si="131"/>
        <v>3.7791870378913521</v>
      </c>
      <c r="T319" s="156">
        <f t="shared" si="131"/>
        <v>3.7824215384955284</v>
      </c>
      <c r="U319" s="156">
        <f t="shared" si="131"/>
        <v>3.7860154280557232</v>
      </c>
      <c r="V319" s="156">
        <f t="shared" si="131"/>
        <v>3.7962850985904653</v>
      </c>
      <c r="W319" s="156">
        <f t="shared" ref="W319:Y319" si="132">IF(W301=0,"",W301/W283)</f>
        <v>3.8299921487112685</v>
      </c>
      <c r="X319" s="156">
        <f t="shared" si="132"/>
        <v>3.8716180398618283</v>
      </c>
      <c r="Y319" s="156">
        <f t="shared" si="132"/>
        <v>3.9185378184491784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0.77109847986491198</v>
      </c>
      <c r="D320" s="155">
        <f t="shared" si="133"/>
        <v>0.73717196549646458</v>
      </c>
      <c r="E320" s="155">
        <f t="shared" si="133"/>
        <v>0.77223099456123712</v>
      </c>
      <c r="F320" s="155">
        <f t="shared" si="133"/>
        <v>0.73231137608340446</v>
      </c>
      <c r="G320" s="155">
        <f t="shared" si="133"/>
        <v>0.75404308446420354</v>
      </c>
      <c r="H320" s="155">
        <f t="shared" si="133"/>
        <v>0.77152856756485666</v>
      </c>
      <c r="I320" s="155">
        <f t="shared" si="133"/>
        <v>0.87291091312093916</v>
      </c>
      <c r="J320" s="155">
        <f t="shared" si="133"/>
        <v>0.85709313832650291</v>
      </c>
      <c r="K320" s="155">
        <f t="shared" si="133"/>
        <v>0.77755540063571138</v>
      </c>
      <c r="L320" s="155">
        <f t="shared" si="133"/>
        <v>0.79171130855674898</v>
      </c>
      <c r="M320" s="155">
        <f t="shared" si="133"/>
        <v>0.7751151990961439</v>
      </c>
      <c r="N320" s="155">
        <f t="shared" si="133"/>
        <v>0.79561131045658529</v>
      </c>
      <c r="O320" s="155">
        <f t="shared" si="133"/>
        <v>0.8025593730294408</v>
      </c>
      <c r="P320" s="155">
        <f t="shared" si="133"/>
        <v>0.83921123685754495</v>
      </c>
      <c r="Q320" s="155">
        <f t="shared" si="133"/>
        <v>0.90126513124308438</v>
      </c>
      <c r="R320" s="155">
        <f t="shared" ref="R320:V320" si="134">IF(R302=0,"",R302/R284)</f>
        <v>0.86132797214777923</v>
      </c>
      <c r="S320" s="155">
        <f t="shared" si="134"/>
        <v>0.86560552230245214</v>
      </c>
      <c r="T320" s="155">
        <f t="shared" si="134"/>
        <v>0.8921095404760041</v>
      </c>
      <c r="U320" s="155">
        <f t="shared" si="134"/>
        <v>0.8704231830111705</v>
      </c>
      <c r="V320" s="155">
        <f t="shared" si="134"/>
        <v>0.88832798838096216</v>
      </c>
      <c r="W320" s="155">
        <f t="shared" ref="W320:Y320" si="135">IF(W302=0,"",W302/W284)</f>
        <v>0.90246592937575576</v>
      </c>
      <c r="X320" s="155">
        <f t="shared" si="135"/>
        <v>0.94833512315079194</v>
      </c>
      <c r="Y320" s="155">
        <f t="shared" si="135"/>
        <v>0.9596987812841391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0.54182747686438493</v>
      </c>
      <c r="D321" s="156">
        <f t="shared" si="136"/>
        <v>0.54381065156493613</v>
      </c>
      <c r="E321" s="156">
        <f t="shared" si="136"/>
        <v>0.54606949632652857</v>
      </c>
      <c r="F321" s="156">
        <f t="shared" si="136"/>
        <v>0.54836593246008125</v>
      </c>
      <c r="G321" s="156">
        <f t="shared" si="136"/>
        <v>0.55091624450520349</v>
      </c>
      <c r="H321" s="156">
        <f t="shared" si="136"/>
        <v>0.55369396198770349</v>
      </c>
      <c r="I321" s="156">
        <f t="shared" si="136"/>
        <v>0.55675237742446082</v>
      </c>
      <c r="J321" s="156">
        <f t="shared" si="136"/>
        <v>0.56030981144656555</v>
      </c>
      <c r="K321" s="156">
        <f t="shared" si="136"/>
        <v>0.56455189401559991</v>
      </c>
      <c r="L321" s="156">
        <f t="shared" si="136"/>
        <v>0.56952828875672956</v>
      </c>
      <c r="M321" s="156">
        <f t="shared" si="136"/>
        <v>0.57967298498152364</v>
      </c>
      <c r="N321" s="156">
        <f t="shared" si="136"/>
        <v>0.59639537716146074</v>
      </c>
      <c r="O321" s="156">
        <f t="shared" si="136"/>
        <v>0.62084252719842103</v>
      </c>
      <c r="P321" s="156">
        <f t="shared" si="136"/>
        <v>0.65048733391109814</v>
      </c>
      <c r="Q321" s="156">
        <f t="shared" si="136"/>
        <v>0.67717837896633837</v>
      </c>
      <c r="R321" s="156">
        <f t="shared" ref="R321:V321" si="137">IF(R303=0,"",R303/R285)</f>
        <v>0.69449494000909073</v>
      </c>
      <c r="S321" s="156">
        <f t="shared" si="137"/>
        <v>0.71061830869600262</v>
      </c>
      <c r="T321" s="156">
        <f t="shared" si="137"/>
        <v>0.72507307507835261</v>
      </c>
      <c r="U321" s="156">
        <f t="shared" si="137"/>
        <v>0.73738382920746914</v>
      </c>
      <c r="V321" s="156">
        <f t="shared" si="137"/>
        <v>0.74707516113466022</v>
      </c>
      <c r="W321" s="156">
        <f t="shared" ref="W321:Y321" si="138">IF(W303=0,"",W303/W285)</f>
        <v>0.75303196735542832</v>
      </c>
      <c r="X321" s="156">
        <f t="shared" si="138"/>
        <v>0.75630780951830034</v>
      </c>
      <c r="Y321" s="156">
        <f t="shared" si="138"/>
        <v>0.75796661581154745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>
        <f t="shared" si="139"/>
        <v>0.85385127283352391</v>
      </c>
      <c r="E322" s="156">
        <f t="shared" si="139"/>
        <v>0.85879681267865327</v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>
        <f t="shared" si="139"/>
        <v>0.89735875980058011</v>
      </c>
      <c r="P322" s="156">
        <f t="shared" si="139"/>
        <v>0.91104766453884634</v>
      </c>
      <c r="Q322" s="156">
        <f t="shared" si="139"/>
        <v>0.92510311231373221</v>
      </c>
      <c r="R322" s="156">
        <f t="shared" ref="R322:V322" si="140">IF(R304=0,"",R304/R286)</f>
        <v>0.92272359308204877</v>
      </c>
      <c r="S322" s="156">
        <f t="shared" si="140"/>
        <v>0.92791895211760644</v>
      </c>
      <c r="T322" s="156">
        <f t="shared" si="140"/>
        <v>0.9374270437861516</v>
      </c>
      <c r="U322" s="156">
        <f t="shared" si="140"/>
        <v>0.94606181817859314</v>
      </c>
      <c r="V322" s="156">
        <f t="shared" si="140"/>
        <v>0.95092265299498957</v>
      </c>
      <c r="W322" s="156">
        <f t="shared" ref="W322:Y322" si="141">IF(W304=0,"",W304/W286)</f>
        <v>0.94315465287932887</v>
      </c>
      <c r="X322" s="156">
        <f t="shared" si="141"/>
        <v>0.94323255527882854</v>
      </c>
      <c r="Y322" s="156">
        <f t="shared" si="141"/>
        <v>0.95185198295750728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>
        <f t="shared" si="142"/>
        <v>0.54381065156493613</v>
      </c>
      <c r="E323" s="157">
        <f t="shared" si="142"/>
        <v>0.54606949632652857</v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>
        <f t="shared" si="142"/>
        <v>0.62084252719842103</v>
      </c>
      <c r="P323" s="157">
        <f t="shared" si="142"/>
        <v>0.65048733391109814</v>
      </c>
      <c r="Q323" s="157">
        <f t="shared" si="142"/>
        <v>0.67717837896633837</v>
      </c>
      <c r="R323" s="157">
        <f t="shared" ref="R323:V323" si="143">IF(R305=0,"",R305/R287)</f>
        <v>0.69449494000909073</v>
      </c>
      <c r="S323" s="157">
        <f t="shared" si="143"/>
        <v>0.71061830869600273</v>
      </c>
      <c r="T323" s="157">
        <f t="shared" si="143"/>
        <v>0.72507307507835272</v>
      </c>
      <c r="U323" s="157">
        <f t="shared" si="143"/>
        <v>0.73738382920746925</v>
      </c>
      <c r="V323" s="157">
        <f t="shared" si="143"/>
        <v>0.74707516113466022</v>
      </c>
      <c r="W323" s="157">
        <f t="shared" ref="W323:Y323" si="144">IF(W305=0,"",W305/W287)</f>
        <v>0.75303196735542843</v>
      </c>
      <c r="X323" s="157">
        <f t="shared" si="144"/>
        <v>0.75630780951830034</v>
      </c>
      <c r="Y323" s="157">
        <f t="shared" si="144"/>
        <v>0.75796661581154745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>
        <f t="shared" si="145"/>
        <v>1</v>
      </c>
      <c r="E324" s="158">
        <f t="shared" si="145"/>
        <v>1</v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0.60689210499750512</v>
      </c>
      <c r="D325" s="157">
        <f t="shared" si="148"/>
        <v>0.60843080568846009</v>
      </c>
      <c r="E325" s="157">
        <f t="shared" si="148"/>
        <v>0.61011530185696028</v>
      </c>
      <c r="F325" s="157">
        <f t="shared" si="148"/>
        <v>0.61182012227708049</v>
      </c>
      <c r="G325" s="157">
        <f t="shared" si="148"/>
        <v>0.61366034939823799</v>
      </c>
      <c r="H325" s="157">
        <f t="shared" si="148"/>
        <v>0.61562299288165312</v>
      </c>
      <c r="I325" s="157">
        <f t="shared" si="148"/>
        <v>0.61773789911583554</v>
      </c>
      <c r="J325" s="157">
        <f t="shared" si="148"/>
        <v>0.6201247430759137</v>
      </c>
      <c r="K325" s="157">
        <f t="shared" si="148"/>
        <v>0.62288924737915252</v>
      </c>
      <c r="L325" s="157">
        <f t="shared" si="148"/>
        <v>0.62606776139293674</v>
      </c>
      <c r="M325" s="157">
        <f t="shared" si="148"/>
        <v>0.6321104993675839</v>
      </c>
      <c r="N325" s="157">
        <f t="shared" si="148"/>
        <v>0.64207443006660325</v>
      </c>
      <c r="O325" s="157">
        <f t="shared" si="148"/>
        <v>0.657268129159294</v>
      </c>
      <c r="P325" s="157">
        <f t="shared" si="148"/>
        <v>0.67697125904218847</v>
      </c>
      <c r="Q325" s="157">
        <f t="shared" si="148"/>
        <v>0.69598058735165402</v>
      </c>
      <c r="R325" s="157">
        <f t="shared" ref="R325:V325" si="149">IF(R307=0,"",R307/R289)</f>
        <v>0.70884494793074526</v>
      </c>
      <c r="S325" s="157">
        <f t="shared" si="149"/>
        <v>0.72130829591943391</v>
      </c>
      <c r="T325" s="157">
        <f t="shared" si="149"/>
        <v>0.73367492166105885</v>
      </c>
      <c r="U325" s="157">
        <f t="shared" si="149"/>
        <v>0.7460691434253639</v>
      </c>
      <c r="V325" s="157">
        <f t="shared" si="149"/>
        <v>0.75824502956097783</v>
      </c>
      <c r="W325" s="157">
        <f t="shared" ref="W325:Y325" si="150">IF(W307=0,"",W307/W289)</f>
        <v>0.76936565293589798</v>
      </c>
      <c r="X325" s="157" t="str">
        <f t="shared" si="150"/>
        <v/>
      </c>
      <c r="Y325" s="157" t="str">
        <f t="shared" si="150"/>
        <v/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0.88588455965525037</v>
      </c>
      <c r="D326" s="158">
        <f t="shared" si="151"/>
        <v>0.88406879103289204</v>
      </c>
      <c r="E326" s="158">
        <f t="shared" si="151"/>
        <v>0.88831533196428014</v>
      </c>
      <c r="F326" s="158">
        <f t="shared" si="151"/>
        <v>0.88689221864090184</v>
      </c>
      <c r="G326" s="158">
        <f t="shared" si="151"/>
        <v>0.87477754857628043</v>
      </c>
      <c r="H326" s="158">
        <f t="shared" si="151"/>
        <v>0.88673737783625295</v>
      </c>
      <c r="I326" s="158">
        <f t="shared" si="151"/>
        <v>0.8864910213450955</v>
      </c>
      <c r="J326" s="158">
        <f t="shared" si="151"/>
        <v>0.88929930074279651</v>
      </c>
      <c r="K326" s="158">
        <f t="shared" si="151"/>
        <v>0.88961953239954905</v>
      </c>
      <c r="L326" s="158">
        <f t="shared" si="151"/>
        <v>0.89025716896234153</v>
      </c>
      <c r="M326" s="158">
        <f t="shared" si="151"/>
        <v>0.89485581762278721</v>
      </c>
      <c r="N326" s="158">
        <f t="shared" si="151"/>
        <v>0.91418246854220708</v>
      </c>
      <c r="O326" s="158">
        <f t="shared" si="151"/>
        <v>0.91249176551978983</v>
      </c>
      <c r="P326" s="158">
        <f t="shared" si="151"/>
        <v>0.92066744725813909</v>
      </c>
      <c r="Q326" s="158">
        <f t="shared" si="151"/>
        <v>0.92980124933611041</v>
      </c>
      <c r="R326" s="158">
        <f t="shared" ref="R326:V326" si="152">IF(R308=0,"",R308/R290)</f>
        <v>0.92609848799783523</v>
      </c>
      <c r="S326" s="158">
        <f t="shared" si="152"/>
        <v>0.92987509410254188</v>
      </c>
      <c r="T326" s="158">
        <f t="shared" si="152"/>
        <v>0.93881689213525865</v>
      </c>
      <c r="U326" s="158">
        <f t="shared" si="152"/>
        <v>0.94730932001578849</v>
      </c>
      <c r="V326" s="158">
        <f t="shared" si="152"/>
        <v>0.95326078103164158</v>
      </c>
      <c r="W326" s="158">
        <f t="shared" ref="W326:Y326" si="153">IF(W308=0,"",W308/W290)</f>
        <v>0.94660423871186472</v>
      </c>
      <c r="X326" s="158">
        <f t="shared" si="153"/>
        <v>0.94925508745603515</v>
      </c>
      <c r="Y326" s="158">
        <f t="shared" si="153"/>
        <v>0.96059766385326339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0.60689210499750512</v>
      </c>
      <c r="D327" s="156">
        <f t="shared" si="154"/>
        <v>0.60843080568846009</v>
      </c>
      <c r="E327" s="156">
        <f t="shared" si="154"/>
        <v>0.61011530185696028</v>
      </c>
      <c r="F327" s="156">
        <f t="shared" si="154"/>
        <v>0.6118201222770806</v>
      </c>
      <c r="G327" s="156">
        <f t="shared" si="154"/>
        <v>0.61366034939823799</v>
      </c>
      <c r="H327" s="156">
        <f t="shared" si="154"/>
        <v>0.61562299288165312</v>
      </c>
      <c r="I327" s="156">
        <f t="shared" si="154"/>
        <v>0.61773789911583554</v>
      </c>
      <c r="J327" s="156">
        <f t="shared" si="154"/>
        <v>0.6201247430759137</v>
      </c>
      <c r="K327" s="156">
        <f t="shared" si="154"/>
        <v>0.62288924737915252</v>
      </c>
      <c r="L327" s="156">
        <f t="shared" si="154"/>
        <v>0.62606776139293674</v>
      </c>
      <c r="M327" s="156">
        <f t="shared" si="154"/>
        <v>0.63211049936758401</v>
      </c>
      <c r="N327" s="156">
        <f t="shared" si="154"/>
        <v>0.64207443006660325</v>
      </c>
      <c r="O327" s="156">
        <f t="shared" si="154"/>
        <v>0.657268129159294</v>
      </c>
      <c r="P327" s="156">
        <f t="shared" si="154"/>
        <v>0.67697125904218847</v>
      </c>
      <c r="Q327" s="156">
        <f t="shared" si="154"/>
        <v>0.69598058735165402</v>
      </c>
      <c r="R327" s="156">
        <f t="shared" ref="R327:V327" si="155">IF(R309=0,"",R309/R291)</f>
        <v>0.70884494793074526</v>
      </c>
      <c r="S327" s="156">
        <f t="shared" si="155"/>
        <v>0.72130829591943391</v>
      </c>
      <c r="T327" s="156">
        <f t="shared" si="155"/>
        <v>0.73367492166105885</v>
      </c>
      <c r="U327" s="156">
        <f t="shared" si="155"/>
        <v>0.7460691434253639</v>
      </c>
      <c r="V327" s="156">
        <f t="shared" si="155"/>
        <v>0.75824502956097783</v>
      </c>
      <c r="W327" s="156">
        <f t="shared" ref="W327:Y327" si="156">IF(W309=0,"",W309/W291)</f>
        <v>0.76936565293589798</v>
      </c>
      <c r="X327" s="156">
        <f t="shared" si="156"/>
        <v>0.78109834793433941</v>
      </c>
      <c r="Y327" s="156">
        <f t="shared" si="156"/>
        <v>0.79204423925320055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0.74333316575978448</v>
      </c>
      <c r="D329" s="155">
        <f t="shared" si="160"/>
        <v>0.74685042253330591</v>
      </c>
      <c r="E329" s="155">
        <f t="shared" si="160"/>
        <v>0.74684655759847751</v>
      </c>
      <c r="F329" s="155">
        <f t="shared" si="160"/>
        <v>0.74734044174781034</v>
      </c>
      <c r="G329" s="155">
        <f t="shared" si="160"/>
        <v>0.74754352340717023</v>
      </c>
      <c r="H329" s="155">
        <f t="shared" si="160"/>
        <v>0.74806544734561187</v>
      </c>
      <c r="I329" s="155">
        <f t="shared" si="160"/>
        <v>0.7481459426818976</v>
      </c>
      <c r="J329" s="155">
        <f t="shared" si="160"/>
        <v>0.75046666421939456</v>
      </c>
      <c r="K329" s="155">
        <f t="shared" si="160"/>
        <v>0.75513544646785391</v>
      </c>
      <c r="L329" s="155">
        <f t="shared" si="160"/>
        <v>0.7549830546398173</v>
      </c>
      <c r="M329" s="155">
        <f t="shared" si="160"/>
        <v>0.75515137629709184</v>
      </c>
      <c r="N329" s="155">
        <f t="shared" si="160"/>
        <v>0.76604049764543247</v>
      </c>
      <c r="O329" s="155">
        <f t="shared" si="160"/>
        <v>0.73905483727169419</v>
      </c>
      <c r="P329" s="155">
        <f t="shared" si="160"/>
        <v>0.74432675548381066</v>
      </c>
      <c r="Q329" s="155">
        <f t="shared" si="160"/>
        <v>0.75819688357412052</v>
      </c>
      <c r="R329" s="155">
        <f t="shared" ref="R329:V329" si="161">IF(R311=0,"",R311/R293)</f>
        <v>0.78010979165869765</v>
      </c>
      <c r="S329" s="155">
        <f t="shared" si="161"/>
        <v>0.77794642930021318</v>
      </c>
      <c r="T329" s="155">
        <f t="shared" si="161"/>
        <v>0.75834165964391198</v>
      </c>
      <c r="U329" s="155">
        <f t="shared" si="161"/>
        <v>0.76616568873036262</v>
      </c>
      <c r="V329" s="155">
        <f t="shared" si="161"/>
        <v>0.78646276676861071</v>
      </c>
      <c r="W329" s="155">
        <f t="shared" ref="W329:Y329" si="162">IF(W311=0,"",W311/W293)</f>
        <v>0.81042549794499885</v>
      </c>
      <c r="X329" s="155">
        <f t="shared" si="162"/>
        <v>0.83357839666687994</v>
      </c>
      <c r="Y329" s="155">
        <f t="shared" si="162"/>
        <v>0.83066141573314434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0.58497922981990835</v>
      </c>
      <c r="D330" s="156">
        <f t="shared" si="163"/>
        <v>0.58548742831898348</v>
      </c>
      <c r="E330" s="156">
        <f t="shared" si="163"/>
        <v>0.58599567259586882</v>
      </c>
      <c r="F330" s="156">
        <f t="shared" si="163"/>
        <v>0.58650392311518251</v>
      </c>
      <c r="G330" s="156">
        <f t="shared" si="163"/>
        <v>0.58701221579316654</v>
      </c>
      <c r="H330" s="156">
        <f t="shared" si="163"/>
        <v>0.58752054623413019</v>
      </c>
      <c r="I330" s="156">
        <f t="shared" si="163"/>
        <v>0.58802892328783607</v>
      </c>
      <c r="J330" s="156">
        <f t="shared" si="163"/>
        <v>0.58853738320864013</v>
      </c>
      <c r="K330" s="156">
        <f t="shared" si="163"/>
        <v>0.58904595682227989</v>
      </c>
      <c r="L330" s="156">
        <f t="shared" si="163"/>
        <v>0.58955465237590376</v>
      </c>
      <c r="M330" s="156">
        <f t="shared" si="163"/>
        <v>0.5899409776157164</v>
      </c>
      <c r="N330" s="156">
        <f t="shared" si="163"/>
        <v>0.59015691525266201</v>
      </c>
      <c r="O330" s="156">
        <f t="shared" si="163"/>
        <v>0.59028597550585449</v>
      </c>
      <c r="P330" s="156">
        <f t="shared" si="163"/>
        <v>0.59064609680713598</v>
      </c>
      <c r="Q330" s="156">
        <f t="shared" si="163"/>
        <v>0.59211187462930726</v>
      </c>
      <c r="R330" s="156">
        <f t="shared" ref="R330:V330" si="164">IF(R312=0,"",R312/R294)</f>
        <v>0.5959621079785834</v>
      </c>
      <c r="S330" s="156">
        <f t="shared" si="164"/>
        <v>0.60139330208199626</v>
      </c>
      <c r="T330" s="156">
        <f t="shared" si="164"/>
        <v>0.60735238691668714</v>
      </c>
      <c r="U330" s="156">
        <f t="shared" si="164"/>
        <v>0.61278629245981275</v>
      </c>
      <c r="V330" s="156">
        <f t="shared" si="164"/>
        <v>0.61664194868852151</v>
      </c>
      <c r="W330" s="156">
        <f t="shared" ref="W330:Y330" si="165">IF(W312=0,"",W312/W294)</f>
        <v>0.61849500634580956</v>
      </c>
      <c r="X330" s="156">
        <f t="shared" si="165"/>
        <v>0.61888781237264556</v>
      </c>
      <c r="Y330" s="156">
        <f t="shared" si="165"/>
        <v>0.61892709297532922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0.75022114548330698</v>
      </c>
      <c r="D331" s="159">
        <f t="shared" si="166"/>
        <v>0.75158196884376127</v>
      </c>
      <c r="E331" s="159">
        <f t="shared" si="166"/>
        <v>0.7530069553404608</v>
      </c>
      <c r="F331" s="159">
        <f t="shared" si="166"/>
        <v>0.75444069135573943</v>
      </c>
      <c r="G331" s="159">
        <f t="shared" si="166"/>
        <v>0.75593351784548568</v>
      </c>
      <c r="H331" s="159">
        <f t="shared" si="166"/>
        <v>0.75747927371757529</v>
      </c>
      <c r="I331" s="159">
        <f t="shared" si="166"/>
        <v>0.7590903629850102</v>
      </c>
      <c r="J331" s="159">
        <f t="shared" si="166"/>
        <v>0.76081760051083669</v>
      </c>
      <c r="K331" s="159">
        <f t="shared" si="166"/>
        <v>0.762704192294543</v>
      </c>
      <c r="L331" s="159">
        <f t="shared" si="166"/>
        <v>0.76476169771234814</v>
      </c>
      <c r="M331" s="159">
        <f t="shared" si="166"/>
        <v>0.76770347579707165</v>
      </c>
      <c r="N331" s="159">
        <f t="shared" si="166"/>
        <v>0.77173261308528851</v>
      </c>
      <c r="O331" s="159">
        <f t="shared" si="166"/>
        <v>0.77733069613101724</v>
      </c>
      <c r="P331" s="159">
        <f t="shared" si="166"/>
        <v>0.78473392833053057</v>
      </c>
      <c r="Q331" s="159">
        <f t="shared" si="166"/>
        <v>0.79431378300535393</v>
      </c>
      <c r="R331" s="159">
        <f t="shared" ref="R331:V331" si="167">IF(R313=0,"",R313/R295)</f>
        <v>0.80734967483087527</v>
      </c>
      <c r="S331" s="159">
        <f t="shared" si="167"/>
        <v>0.82366183094876888</v>
      </c>
      <c r="T331" s="159">
        <f t="shared" si="167"/>
        <v>0.84122276277639796</v>
      </c>
      <c r="U331" s="159">
        <f t="shared" si="167"/>
        <v>0.85800498173117301</v>
      </c>
      <c r="V331" s="159">
        <f t="shared" si="167"/>
        <v>0.87198099923048311</v>
      </c>
      <c r="W331" s="159">
        <f t="shared" ref="W331:Y331" si="168">IF(W313=0,"",W313/W295)</f>
        <v>0.88244637321493935</v>
      </c>
      <c r="X331" s="159">
        <f t="shared" si="168"/>
        <v>0.89018880975433778</v>
      </c>
      <c r="Y331" s="159">
        <f t="shared" si="168"/>
        <v>0.89705477014846491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1.8856267130276844E-2</v>
      </c>
      <c r="D333" s="117">
        <f t="shared" si="169"/>
        <v>3.9452908512508864E-2</v>
      </c>
      <c r="E333" s="117">
        <f t="shared" si="169"/>
        <v>4.6360573708566929E-2</v>
      </c>
      <c r="F333" s="117">
        <f t="shared" si="169"/>
        <v>6.1407203177298433E-2</v>
      </c>
      <c r="G333" s="117">
        <f t="shared" si="169"/>
        <v>4.3778410901292697E-2</v>
      </c>
      <c r="H333" s="117">
        <f t="shared" si="169"/>
        <v>4.9386605890414229E-2</v>
      </c>
      <c r="I333" s="117">
        <f t="shared" si="169"/>
        <v>4.261367764163871E-2</v>
      </c>
      <c r="J333" s="117">
        <f t="shared" si="169"/>
        <v>2.6895803330544366E-2</v>
      </c>
      <c r="K333" s="117">
        <f t="shared" si="169"/>
        <v>1.5090733965237005E-2</v>
      </c>
      <c r="L333" s="117">
        <f t="shared" si="169"/>
        <v>2.1828402991076069E-2</v>
      </c>
      <c r="M333" s="117">
        <f t="shared" si="169"/>
        <v>3.2216404336877509E-2</v>
      </c>
      <c r="N333" s="117">
        <f t="shared" si="169"/>
        <v>1.9248416994466118E-2</v>
      </c>
      <c r="O333" s="117">
        <f t="shared" si="169"/>
        <v>0.2194519773652622</v>
      </c>
      <c r="P333" s="117">
        <f t="shared" si="169"/>
        <v>0.65492613897466168</v>
      </c>
      <c r="Q333" s="117">
        <f t="shared" si="169"/>
        <v>0.66683735090597318</v>
      </c>
      <c r="R333" s="117">
        <f t="shared" ref="R333:V333" si="170">R334+R336+R338+R347</f>
        <v>0.37223562562775564</v>
      </c>
      <c r="S333" s="117">
        <f t="shared" si="170"/>
        <v>0.55186082673376347</v>
      </c>
      <c r="T333" s="117">
        <f t="shared" si="170"/>
        <v>1.0159045694358508</v>
      </c>
      <c r="U333" s="117">
        <f t="shared" si="170"/>
        <v>0.75430562088308251</v>
      </c>
      <c r="V333" s="117">
        <f t="shared" si="170"/>
        <v>0.84726286921646765</v>
      </c>
      <c r="W333" s="117">
        <f t="shared" ref="W333:Y333" si="171">W334+W336+W338+W347</f>
        <v>0.80387349640748418</v>
      </c>
      <c r="X333" s="117">
        <f t="shared" si="171"/>
        <v>0.53604751592304933</v>
      </c>
      <c r="Y333" s="117">
        <f t="shared" si="171"/>
        <v>0.60722627422851949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7.7299131308971513E-3</v>
      </c>
      <c r="D338" s="122">
        <v>2.0250022288968463E-2</v>
      </c>
      <c r="E338" s="122">
        <v>2.0696155031439817E-2</v>
      </c>
      <c r="F338" s="122">
        <v>1.9086847615226197E-2</v>
      </c>
      <c r="G338" s="122">
        <v>1.0248335551624967E-2</v>
      </c>
      <c r="H338" s="122">
        <v>8.1956308684772786E-3</v>
      </c>
      <c r="I338" s="122">
        <v>3.0327313814198847E-3</v>
      </c>
      <c r="J338" s="122">
        <v>3.2660414608837261E-3</v>
      </c>
      <c r="K338" s="122">
        <v>2.9630198167334455E-3</v>
      </c>
      <c r="L338" s="122">
        <v>3.7091423175169909E-3</v>
      </c>
      <c r="M338" s="122">
        <v>3.8146540779549921E-3</v>
      </c>
      <c r="N338" s="122">
        <v>3.9789126143331818E-3</v>
      </c>
      <c r="O338" s="122">
        <v>1.64862628837542E-2</v>
      </c>
      <c r="P338" s="122">
        <v>4.534668142036432E-2</v>
      </c>
      <c r="Q338" s="122">
        <v>3.2610610087825051E-2</v>
      </c>
      <c r="R338" s="122">
        <v>2.0922241117878614E-2</v>
      </c>
      <c r="S338" s="122">
        <v>2.9157834105437604E-2</v>
      </c>
      <c r="T338" s="122">
        <v>3.3826071633284278E-2</v>
      </c>
      <c r="U338" s="122">
        <v>3.1030329293727347E-2</v>
      </c>
      <c r="V338" s="122">
        <v>2.9993846426925541E-2</v>
      </c>
      <c r="W338" s="122">
        <v>2.7184241191308297E-2</v>
      </c>
      <c r="X338" s="122">
        <v>2.0483926650117851E-2</v>
      </c>
      <c r="Y338" s="122">
        <v>2.1921788562950843E-2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7.7299131308971513E-3</v>
      </c>
      <c r="D339" s="98">
        <v>2.015861747846753E-2</v>
      </c>
      <c r="E339" s="98">
        <v>2.0607540264055597E-2</v>
      </c>
      <c r="F339" s="98">
        <v>1.9086847615226197E-2</v>
      </c>
      <c r="G339" s="98">
        <v>1.0248335551624967E-2</v>
      </c>
      <c r="H339" s="98">
        <v>8.1956308684772786E-3</v>
      </c>
      <c r="I339" s="98">
        <v>3.0327313814198847E-3</v>
      </c>
      <c r="J339" s="98">
        <v>3.2660414608837261E-3</v>
      </c>
      <c r="K339" s="98">
        <v>2.9630198167334455E-3</v>
      </c>
      <c r="L339" s="98">
        <v>3.7091423175169909E-3</v>
      </c>
      <c r="M339" s="98">
        <v>3.8146540779549921E-3</v>
      </c>
      <c r="N339" s="98">
        <v>3.9789126143331818E-3</v>
      </c>
      <c r="O339" s="98">
        <v>1.6395895419994384E-2</v>
      </c>
      <c r="P339" s="98">
        <v>4.5182415567364922E-2</v>
      </c>
      <c r="Q339" s="98">
        <v>3.247093288746352E-2</v>
      </c>
      <c r="R339" s="98">
        <v>2.0847320398188623E-2</v>
      </c>
      <c r="S339" s="98">
        <v>2.9081837826621035E-2</v>
      </c>
      <c r="T339" s="98">
        <v>3.3622009115543049E-2</v>
      </c>
      <c r="U339" s="98">
        <v>3.0908188883536955E-2</v>
      </c>
      <c r="V339" s="98">
        <v>2.981662684848008E-2</v>
      </c>
      <c r="W339" s="98">
        <v>2.7112017761340968E-2</v>
      </c>
      <c r="X339" s="98">
        <v>2.0331817698142688E-2</v>
      </c>
      <c r="Y339" s="98">
        <v>2.1661817057210229E-2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9.1404810500933683E-5</v>
      </c>
      <c r="E340" s="98">
        <v>8.8614767384218198E-5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9.0367463759815514E-5</v>
      </c>
      <c r="P340" s="98">
        <v>1.6426585299939489E-4</v>
      </c>
      <c r="Q340" s="98">
        <v>1.3967720036153379E-4</v>
      </c>
      <c r="R340" s="98">
        <v>7.4920719689989794E-5</v>
      </c>
      <c r="S340" s="98">
        <v>7.5996278816568881E-5</v>
      </c>
      <c r="T340" s="98">
        <v>2.0406251774122985E-4</v>
      </c>
      <c r="U340" s="98">
        <v>1.2214041019039285E-4</v>
      </c>
      <c r="V340" s="98">
        <v>1.7721957844546159E-4</v>
      </c>
      <c r="W340" s="98">
        <v>7.2223429967328251E-5</v>
      </c>
      <c r="X340" s="98">
        <v>1.5210895197516322E-4</v>
      </c>
      <c r="Y340" s="98">
        <v>2.5997150574061503E-4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9.1404810500933683E-5</v>
      </c>
      <c r="E341" s="101">
        <v>8.8614767384218198E-5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9.0367463759815514E-5</v>
      </c>
      <c r="P341" s="101">
        <v>1.6426585299939489E-4</v>
      </c>
      <c r="Q341" s="101">
        <v>1.3967720036153379E-4</v>
      </c>
      <c r="R341" s="101">
        <v>7.4920719689989794E-5</v>
      </c>
      <c r="S341" s="101">
        <v>7.5996278816568881E-5</v>
      </c>
      <c r="T341" s="101">
        <v>2.0406251774122985E-4</v>
      </c>
      <c r="U341" s="101">
        <v>1.2214041019039285E-4</v>
      </c>
      <c r="V341" s="101">
        <v>1.7721957844546159E-4</v>
      </c>
      <c r="W341" s="101">
        <v>7.2223429967328251E-5</v>
      </c>
      <c r="X341" s="101">
        <v>1.5210895197516322E-4</v>
      </c>
      <c r="Y341" s="101">
        <v>2.5997150574061503E-4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1.1126353999379692E-2</v>
      </c>
      <c r="D347" s="122">
        <v>1.9202886223540397E-2</v>
      </c>
      <c r="E347" s="122">
        <v>2.5664418677127116E-2</v>
      </c>
      <c r="F347" s="122">
        <v>4.2320355562072233E-2</v>
      </c>
      <c r="G347" s="122">
        <v>3.3530075349667732E-2</v>
      </c>
      <c r="H347" s="122">
        <v>4.119097502193695E-2</v>
      </c>
      <c r="I347" s="122">
        <v>3.9580946260218824E-2</v>
      </c>
      <c r="J347" s="122">
        <v>2.3629761869660638E-2</v>
      </c>
      <c r="K347" s="122">
        <v>1.212771414850356E-2</v>
      </c>
      <c r="L347" s="122">
        <v>1.8119260673559078E-2</v>
      </c>
      <c r="M347" s="122">
        <v>2.8401750258922519E-2</v>
      </c>
      <c r="N347" s="122">
        <v>1.5269504380132935E-2</v>
      </c>
      <c r="O347" s="122">
        <v>0.20296571448150799</v>
      </c>
      <c r="P347" s="122">
        <v>0.60957945755429732</v>
      </c>
      <c r="Q347" s="122">
        <v>0.63422674081814812</v>
      </c>
      <c r="R347" s="122">
        <v>0.35131338450987704</v>
      </c>
      <c r="S347" s="122">
        <v>0.52270299262832587</v>
      </c>
      <c r="T347" s="122">
        <v>0.98207849780256651</v>
      </c>
      <c r="U347" s="122">
        <v>0.72327529158935511</v>
      </c>
      <c r="V347" s="122">
        <v>0.81726902278954217</v>
      </c>
      <c r="W347" s="122">
        <v>0.77668925521617593</v>
      </c>
      <c r="X347" s="122">
        <v>0.51556358927293144</v>
      </c>
      <c r="Y347" s="122">
        <v>0.5853044856655687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1.1126353999379692E-2</v>
      </c>
      <c r="D348" s="98">
        <v>1.9202886223540397E-2</v>
      </c>
      <c r="E348" s="98">
        <v>2.5664418677127116E-2</v>
      </c>
      <c r="F348" s="98">
        <v>4.2320355562072233E-2</v>
      </c>
      <c r="G348" s="98">
        <v>3.3530075349667732E-2</v>
      </c>
      <c r="H348" s="98">
        <v>4.119097502193695E-2</v>
      </c>
      <c r="I348" s="98">
        <v>3.9580946260218824E-2</v>
      </c>
      <c r="J348" s="98">
        <v>2.3629761869660638E-2</v>
      </c>
      <c r="K348" s="98">
        <v>1.212771414850356E-2</v>
      </c>
      <c r="L348" s="98">
        <v>1.8119260673559078E-2</v>
      </c>
      <c r="M348" s="98">
        <v>2.8401750258922519E-2</v>
      </c>
      <c r="N348" s="98">
        <v>1.5269504380132935E-2</v>
      </c>
      <c r="O348" s="98">
        <v>0.20296571448150799</v>
      </c>
      <c r="P348" s="98">
        <v>0.60957945755429732</v>
      </c>
      <c r="Q348" s="98">
        <v>0.63422674081814812</v>
      </c>
      <c r="R348" s="98">
        <v>0.35131338450987704</v>
      </c>
      <c r="S348" s="98">
        <v>0.52270299262832587</v>
      </c>
      <c r="T348" s="98">
        <v>0.98207849780256651</v>
      </c>
      <c r="U348" s="98">
        <v>0.72327529158935511</v>
      </c>
      <c r="V348" s="98">
        <v>0.81726902278954217</v>
      </c>
      <c r="W348" s="98">
        <v>0.77668925521617593</v>
      </c>
      <c r="X348" s="98">
        <v>0.51556358927293144</v>
      </c>
      <c r="Y348" s="98">
        <v>0.5853044856655687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5815.7415812485833</v>
      </c>
      <c r="D351" s="117">
        <f t="shared" si="174"/>
        <v>5654.6180552045507</v>
      </c>
      <c r="E351" s="117">
        <f t="shared" si="174"/>
        <v>6672.8343950389381</v>
      </c>
      <c r="F351" s="117">
        <f t="shared" si="174"/>
        <v>5852.873768221215</v>
      </c>
      <c r="G351" s="117">
        <f t="shared" si="174"/>
        <v>5588.1220962020507</v>
      </c>
      <c r="H351" s="117">
        <f t="shared" si="174"/>
        <v>5937.2392647273655</v>
      </c>
      <c r="I351" s="117">
        <f t="shared" si="174"/>
        <v>6034.955186115073</v>
      </c>
      <c r="J351" s="117">
        <f t="shared" si="174"/>
        <v>4749.5613874747132</v>
      </c>
      <c r="K351" s="117">
        <f t="shared" si="174"/>
        <v>5130.1384857476996</v>
      </c>
      <c r="L351" s="117">
        <f t="shared" si="174"/>
        <v>5061.3591195168383</v>
      </c>
      <c r="M351" s="117">
        <f t="shared" si="174"/>
        <v>5362.0878820710923</v>
      </c>
      <c r="N351" s="117">
        <f t="shared" si="174"/>
        <v>5706.845054765342</v>
      </c>
      <c r="O351" s="117">
        <f t="shared" si="174"/>
        <v>4228.3840742933144</v>
      </c>
      <c r="P351" s="117">
        <f t="shared" si="174"/>
        <v>3801.519133393962</v>
      </c>
      <c r="Q351" s="117">
        <f t="shared" si="174"/>
        <v>4292.1843962175599</v>
      </c>
      <c r="R351" s="117">
        <f t="shared" ref="R351:V351" si="175">R352+R354+R356+R365</f>
        <v>4444.3525369406161</v>
      </c>
      <c r="S351" s="117">
        <f t="shared" si="175"/>
        <v>4469.6911599991008</v>
      </c>
      <c r="T351" s="117">
        <f t="shared" si="175"/>
        <v>4026.7755224292041</v>
      </c>
      <c r="U351" s="117">
        <f t="shared" si="175"/>
        <v>4374.3929386506461</v>
      </c>
      <c r="V351" s="117">
        <f t="shared" si="175"/>
        <v>4298.8269670176787</v>
      </c>
      <c r="W351" s="117">
        <f t="shared" ref="W351:Y351" si="176">W352+W354+W356+W365</f>
        <v>4226.1271222077603</v>
      </c>
      <c r="X351" s="117">
        <f t="shared" si="176"/>
        <v>3987.7638197910119</v>
      </c>
      <c r="Y351" s="117">
        <f t="shared" si="176"/>
        <v>3769.6593397182587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2725.4661867330146</v>
      </c>
      <c r="D352" s="122">
        <f t="shared" si="177"/>
        <v>2639.6789006849467</v>
      </c>
      <c r="E352" s="122">
        <f t="shared" si="177"/>
        <v>3358.0653910766932</v>
      </c>
      <c r="F352" s="122">
        <f t="shared" si="177"/>
        <v>2883.3940160737975</v>
      </c>
      <c r="G352" s="122">
        <f t="shared" si="177"/>
        <v>2689.0750744513193</v>
      </c>
      <c r="H352" s="122">
        <f t="shared" si="177"/>
        <v>2847.4015645379031</v>
      </c>
      <c r="I352" s="122">
        <f t="shared" si="177"/>
        <v>2722.0443440667577</v>
      </c>
      <c r="J352" s="122">
        <f t="shared" si="177"/>
        <v>2362.6459877638158</v>
      </c>
      <c r="K352" s="122">
        <f t="shared" si="177"/>
        <v>1941.9927733983832</v>
      </c>
      <c r="L352" s="122">
        <f t="shared" si="177"/>
        <v>1722.421788855152</v>
      </c>
      <c r="M352" s="122">
        <f t="shared" si="177"/>
        <v>2104.4831063259762</v>
      </c>
      <c r="N352" s="122">
        <f t="shared" si="177"/>
        <v>1963.712158873102</v>
      </c>
      <c r="O352" s="122">
        <f t="shared" si="177"/>
        <v>1002.1066129639668</v>
      </c>
      <c r="P352" s="122">
        <f t="shared" si="177"/>
        <v>887.93414934393161</v>
      </c>
      <c r="Q352" s="122">
        <f t="shared" si="177"/>
        <v>1314.0640799034247</v>
      </c>
      <c r="R352" s="122">
        <f t="shared" si="177"/>
        <v>1133.5964074186877</v>
      </c>
      <c r="S352" s="122">
        <f t="shared" si="177"/>
        <v>1087.3110864436092</v>
      </c>
      <c r="T352" s="122">
        <f t="shared" si="177"/>
        <v>1025.2609450274417</v>
      </c>
      <c r="U352" s="122">
        <f t="shared" si="177"/>
        <v>952.92219276139213</v>
      </c>
      <c r="V352" s="122">
        <f t="shared" si="177"/>
        <v>975.43454583594155</v>
      </c>
      <c r="W352" s="122">
        <f t="shared" si="177"/>
        <v>993.85826981650121</v>
      </c>
      <c r="X352" s="122">
        <f t="shared" si="177"/>
        <v>917.67030063327013</v>
      </c>
      <c r="Y352" s="122">
        <f t="shared" si="177"/>
        <v>814.40981171845772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2725.4661867330146</v>
      </c>
      <c r="D353" s="98">
        <v>2639.6789006849467</v>
      </c>
      <c r="E353" s="98">
        <v>3358.0653910766932</v>
      </c>
      <c r="F353" s="98">
        <v>2883.3940160737975</v>
      </c>
      <c r="G353" s="98">
        <v>2689.0750744513193</v>
      </c>
      <c r="H353" s="98">
        <v>2847.4015645379031</v>
      </c>
      <c r="I353" s="98">
        <v>2722.0443440667577</v>
      </c>
      <c r="J353" s="98">
        <v>2362.6459877638158</v>
      </c>
      <c r="K353" s="98">
        <v>1941.9927733983832</v>
      </c>
      <c r="L353" s="98">
        <v>1722.421788855152</v>
      </c>
      <c r="M353" s="98">
        <v>2104.4831063259762</v>
      </c>
      <c r="N353" s="98">
        <v>1963.712158873102</v>
      </c>
      <c r="O353" s="98">
        <v>1002.1066129639668</v>
      </c>
      <c r="P353" s="98">
        <v>887.93414934393161</v>
      </c>
      <c r="Q353" s="98">
        <v>1314.0640799034247</v>
      </c>
      <c r="R353" s="98">
        <v>1133.5964074186877</v>
      </c>
      <c r="S353" s="98">
        <v>1087.3110864436092</v>
      </c>
      <c r="T353" s="98">
        <v>1025.2609450274417</v>
      </c>
      <c r="U353" s="98">
        <v>952.92219276139213</v>
      </c>
      <c r="V353" s="98">
        <v>975.43454583594155</v>
      </c>
      <c r="W353" s="98">
        <v>993.85826981650121</v>
      </c>
      <c r="X353" s="98">
        <v>917.67030063327013</v>
      </c>
      <c r="Y353" s="98">
        <v>814.40981171845772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1121.6490850416249</v>
      </c>
      <c r="D354" s="122">
        <f t="shared" si="178"/>
        <v>867.69182584954092</v>
      </c>
      <c r="E354" s="122">
        <f t="shared" si="178"/>
        <v>1261.8414187318092</v>
      </c>
      <c r="F354" s="122">
        <f t="shared" si="178"/>
        <v>743.31131174573773</v>
      </c>
      <c r="G354" s="122">
        <f t="shared" si="178"/>
        <v>784.55471795703272</v>
      </c>
      <c r="H354" s="122">
        <f t="shared" si="178"/>
        <v>940.737250605133</v>
      </c>
      <c r="I354" s="122">
        <f t="shared" si="178"/>
        <v>1360.3762787448679</v>
      </c>
      <c r="J354" s="122">
        <f t="shared" si="178"/>
        <v>328.78517680917577</v>
      </c>
      <c r="K354" s="122">
        <f t="shared" si="178"/>
        <v>851.76783514818158</v>
      </c>
      <c r="L354" s="122">
        <f t="shared" si="178"/>
        <v>1102.7184193238927</v>
      </c>
      <c r="M354" s="122">
        <f t="shared" si="178"/>
        <v>1038.3744381105573</v>
      </c>
      <c r="N354" s="122">
        <f t="shared" si="178"/>
        <v>1649.3228417002558</v>
      </c>
      <c r="O354" s="122">
        <f t="shared" si="178"/>
        <v>991.49089873871094</v>
      </c>
      <c r="P354" s="122">
        <f t="shared" si="178"/>
        <v>717.8528017554637</v>
      </c>
      <c r="Q354" s="122">
        <f t="shared" si="178"/>
        <v>892.87114203435044</v>
      </c>
      <c r="R354" s="122">
        <f t="shared" si="178"/>
        <v>1096.4940318840956</v>
      </c>
      <c r="S354" s="122">
        <f t="shared" si="178"/>
        <v>1180.6283739745713</v>
      </c>
      <c r="T354" s="122">
        <f t="shared" si="178"/>
        <v>844.88505931635541</v>
      </c>
      <c r="U354" s="122">
        <f t="shared" si="178"/>
        <v>1202.890217553733</v>
      </c>
      <c r="V354" s="122">
        <f t="shared" si="178"/>
        <v>1035.3427797970689</v>
      </c>
      <c r="W354" s="122">
        <f t="shared" si="178"/>
        <v>929.60484909417301</v>
      </c>
      <c r="X354" s="122">
        <f t="shared" si="178"/>
        <v>797.39628222845931</v>
      </c>
      <c r="Y354" s="122">
        <f t="shared" si="178"/>
        <v>860.56810531306394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1121.6490850416249</v>
      </c>
      <c r="D355" s="98">
        <f>RES_hhdet_in_fech!D147</f>
        <v>867.69182584954092</v>
      </c>
      <c r="E355" s="98">
        <f>RES_hhdet_in_fech!E147</f>
        <v>1261.8414187318092</v>
      </c>
      <c r="F355" s="98">
        <f>RES_hhdet_in_fech!F147</f>
        <v>743.31131174573773</v>
      </c>
      <c r="G355" s="98">
        <f>RES_hhdet_in_fech!G147</f>
        <v>784.55471795703272</v>
      </c>
      <c r="H355" s="98">
        <f>RES_hhdet_in_fech!H147</f>
        <v>940.737250605133</v>
      </c>
      <c r="I355" s="98">
        <f>RES_hhdet_in_fech!I147</f>
        <v>1360.3762787448679</v>
      </c>
      <c r="J355" s="98">
        <f>RES_hhdet_in_fech!J147</f>
        <v>328.78517680917577</v>
      </c>
      <c r="K355" s="98">
        <f>RES_hhdet_in_fech!K147</f>
        <v>851.76783514818158</v>
      </c>
      <c r="L355" s="98">
        <f>RES_hhdet_in_fech!L147</f>
        <v>1102.7184193238927</v>
      </c>
      <c r="M355" s="98">
        <f>RES_hhdet_in_fech!M147</f>
        <v>1038.3744381105573</v>
      </c>
      <c r="N355" s="98">
        <f>RES_hhdet_in_fech!N147</f>
        <v>1649.3228417002558</v>
      </c>
      <c r="O355" s="98">
        <f>RES_hhdet_in_fech!O147</f>
        <v>991.49089873871094</v>
      </c>
      <c r="P355" s="98">
        <f>RES_hhdet_in_fech!P147</f>
        <v>717.8528017554637</v>
      </c>
      <c r="Q355" s="98">
        <f>RES_hhdet_in_fech!Q147</f>
        <v>892.87114203435044</v>
      </c>
      <c r="R355" s="98">
        <f>RES_hhdet_in_fech!R147</f>
        <v>1096.4940318840956</v>
      </c>
      <c r="S355" s="98">
        <f>RES_hhdet_in_fech!S147</f>
        <v>1180.6283739745713</v>
      </c>
      <c r="T355" s="98">
        <f>RES_hhdet_in_fech!T147</f>
        <v>844.88505931635541</v>
      </c>
      <c r="U355" s="98">
        <f>RES_hhdet_in_fech!U147</f>
        <v>1202.890217553733</v>
      </c>
      <c r="V355" s="98">
        <f>RES_hhdet_in_fech!V147</f>
        <v>1035.3427797970689</v>
      </c>
      <c r="W355" s="98">
        <f>RES_hhdet_in_fech!W147</f>
        <v>929.60484909417301</v>
      </c>
      <c r="X355" s="98">
        <f>RES_hhdet_in_fech!X147</f>
        <v>797.39628222845931</v>
      </c>
      <c r="Y355" s="98">
        <f>RES_hhdet_in_fech!Y147</f>
        <v>860.56810531306394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1336.2091212407997</v>
      </c>
      <c r="D356" s="122">
        <v>1434.7685957962037</v>
      </c>
      <c r="E356" s="122">
        <v>1362.9237809834538</v>
      </c>
      <c r="F356" s="122">
        <v>1484.83972654016</v>
      </c>
      <c r="G356" s="122">
        <v>1389.6532912587495</v>
      </c>
      <c r="H356" s="122">
        <v>1401.665522106643</v>
      </c>
      <c r="I356" s="122">
        <v>1237.9152921906455</v>
      </c>
      <c r="J356" s="122">
        <v>1345.0562617101771</v>
      </c>
      <c r="K356" s="122">
        <v>1590.3665836887235</v>
      </c>
      <c r="L356" s="122">
        <v>1523.0640166844985</v>
      </c>
      <c r="M356" s="122">
        <v>1541.8517989947081</v>
      </c>
      <c r="N356" s="122">
        <v>1444.6249744915906</v>
      </c>
      <c r="O356" s="122">
        <v>1476.8838579972532</v>
      </c>
      <c r="P356" s="122">
        <v>1433.0359500683398</v>
      </c>
      <c r="Q356" s="122">
        <v>1348.0061885897649</v>
      </c>
      <c r="R356" s="122">
        <v>1463.9781757814696</v>
      </c>
      <c r="S356" s="122">
        <v>1456.8028362346263</v>
      </c>
      <c r="T356" s="122">
        <v>1363.8510327807794</v>
      </c>
      <c r="U356" s="122">
        <v>1407.4437695779102</v>
      </c>
      <c r="V356" s="122">
        <v>1387.6924133605107</v>
      </c>
      <c r="W356" s="122">
        <v>1460.5927517629248</v>
      </c>
      <c r="X356" s="122">
        <v>1439.4731107380969</v>
      </c>
      <c r="Y356" s="122">
        <v>1395.6993425154474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1890.4719949954879</v>
      </c>
      <c r="D357" s="98">
        <v>1972.0429534217224</v>
      </c>
      <c r="E357" s="98">
        <v>1972.1342038225878</v>
      </c>
      <c r="F357" s="98">
        <v>2000.5667932007429</v>
      </c>
      <c r="G357" s="98">
        <v>1961.5240649427269</v>
      </c>
      <c r="H357" s="98">
        <v>2004.3706023354264</v>
      </c>
      <c r="I357" s="98">
        <v>1907.2342850979073</v>
      </c>
      <c r="J357" s="98">
        <v>2053.9591105600366</v>
      </c>
      <c r="K357" s="98">
        <v>2173.9594828413492</v>
      </c>
      <c r="L357" s="98">
        <v>2041.0406307872152</v>
      </c>
      <c r="M357" s="98">
        <v>1679.280717536094</v>
      </c>
      <c r="N357" s="98">
        <v>1459.6586159290002</v>
      </c>
      <c r="O357" s="98">
        <v>2122.8747060887872</v>
      </c>
      <c r="P357" s="98">
        <v>1989.0128353303801</v>
      </c>
      <c r="Q357" s="98">
        <v>1809.4051194308765</v>
      </c>
      <c r="R357" s="98">
        <v>1731.5798022994863</v>
      </c>
      <c r="S357" s="98">
        <v>1753.7477552856974</v>
      </c>
      <c r="T357" s="98">
        <v>1701.2672780916505</v>
      </c>
      <c r="U357" s="98">
        <v>1679.7965258368467</v>
      </c>
      <c r="V357" s="98">
        <v>1704.6527562516762</v>
      </c>
      <c r="W357" s="98">
        <v>1729.740243188161</v>
      </c>
      <c r="X357" s="98">
        <v>1790.0878410056953</v>
      </c>
      <c r="Y357" s="98">
        <v>1799.2319483241986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1255.9932226613294</v>
      </c>
      <c r="E358" s="98">
        <v>1254.0622928448306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1469.5283287584577</v>
      </c>
      <c r="P358" s="98">
        <v>1420.6627763049246</v>
      </c>
      <c r="Q358" s="98">
        <v>1325.1422738468989</v>
      </c>
      <c r="R358" s="98">
        <v>1303.8918404175556</v>
      </c>
      <c r="S358" s="98">
        <v>1343.1064242131486</v>
      </c>
      <c r="T358" s="98">
        <v>1315.6510815274214</v>
      </c>
      <c r="U358" s="98">
        <v>1308.9488629125383</v>
      </c>
      <c r="V358" s="98">
        <v>1340.1980711889069</v>
      </c>
      <c r="W358" s="98">
        <v>1381.3129042501448</v>
      </c>
      <c r="X358" s="98">
        <v>1437.2594883207819</v>
      </c>
      <c r="Y358" s="98">
        <v>1438.2380225488014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402.3807470546472</v>
      </c>
      <c r="E359" s="101">
        <v>390.09846532936336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397.81415636474509</v>
      </c>
      <c r="P359" s="101">
        <v>361.56421244804295</v>
      </c>
      <c r="Q359" s="101">
        <v>307.44233219214158</v>
      </c>
      <c r="R359" s="101">
        <v>329.81475475431319</v>
      </c>
      <c r="S359" s="101">
        <v>334.54956337633774</v>
      </c>
      <c r="T359" s="101">
        <v>299.44021503379378</v>
      </c>
      <c r="U359" s="101">
        <v>268.84224817395852</v>
      </c>
      <c r="V359" s="101">
        <v>260.05103369939189</v>
      </c>
      <c r="W359" s="101">
        <v>317.94079048832646</v>
      </c>
      <c r="X359" s="101">
        <v>334.80575800132766</v>
      </c>
      <c r="Y359" s="101">
        <v>286.11056715598579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853.6124756066821</v>
      </c>
      <c r="E360" s="104">
        <v>863.96382751546719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1071.7141723937127</v>
      </c>
      <c r="P360" s="104">
        <v>1059.098563856882</v>
      </c>
      <c r="Q360" s="104">
        <v>1017.6999416547571</v>
      </c>
      <c r="R360" s="104">
        <v>974.07708566324243</v>
      </c>
      <c r="S360" s="104">
        <v>1008.5568608368108</v>
      </c>
      <c r="T360" s="104">
        <v>1016.2108664936277</v>
      </c>
      <c r="U360" s="104">
        <v>1040.1066147385798</v>
      </c>
      <c r="V360" s="104">
        <v>1080.147037489515</v>
      </c>
      <c r="W360" s="104">
        <v>1063.3721137618184</v>
      </c>
      <c r="X360" s="104">
        <v>1102.4537303194543</v>
      </c>
      <c r="Y360" s="104">
        <v>1152.1274553928158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1697.5479011081138</v>
      </c>
      <c r="D361" s="101">
        <v>1738.2861495430056</v>
      </c>
      <c r="E361" s="101">
        <v>1724.6256314939799</v>
      </c>
      <c r="F361" s="101">
        <v>1777.6104121739781</v>
      </c>
      <c r="G361" s="101">
        <v>1707.5965378097746</v>
      </c>
      <c r="H361" s="101">
        <v>1756.5378409979378</v>
      </c>
      <c r="I361" s="101">
        <v>1748.0723974179148</v>
      </c>
      <c r="J361" s="101">
        <v>1856.581755173941</v>
      </c>
      <c r="K361" s="101">
        <v>1983.9451247812658</v>
      </c>
      <c r="L361" s="101">
        <v>1925.4604152619756</v>
      </c>
      <c r="M361" s="101">
        <v>1892.3182742856131</v>
      </c>
      <c r="N361" s="101">
        <v>1793.3520699163942</v>
      </c>
      <c r="O361" s="101">
        <v>1804.646428928163</v>
      </c>
      <c r="P361" s="101">
        <v>1777.1192823751019</v>
      </c>
      <c r="Q361" s="101">
        <v>1739.8451938786638</v>
      </c>
      <c r="R361" s="101">
        <v>1772.7964893269007</v>
      </c>
      <c r="S361" s="101">
        <v>1742.3943243323195</v>
      </c>
      <c r="T361" s="101">
        <v>1650.8844763732388</v>
      </c>
      <c r="U361" s="101">
        <v>1639.9993471387097</v>
      </c>
      <c r="V361" s="101">
        <v>1626.4759829090963</v>
      </c>
      <c r="W361" s="101">
        <v>1715.0586958574152</v>
      </c>
      <c r="X361" s="101">
        <v>0</v>
      </c>
      <c r="Y361" s="101">
        <v>0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1163.2327097514687</v>
      </c>
      <c r="D362" s="104">
        <v>1196.0787560948818</v>
      </c>
      <c r="E362" s="104">
        <v>1184.5289574529866</v>
      </c>
      <c r="F362" s="104">
        <v>1225.6882912242813</v>
      </c>
      <c r="G362" s="104">
        <v>1197.5039612677954</v>
      </c>
      <c r="H362" s="104">
        <v>1219.3904438759719</v>
      </c>
      <c r="I362" s="104">
        <v>1219.020762597441</v>
      </c>
      <c r="J362" s="104">
        <v>1296.5071877785711</v>
      </c>
      <c r="K362" s="104">
        <v>1390.5481947883095</v>
      </c>
      <c r="L362" s="104">
        <v>1354.9112813584663</v>
      </c>
      <c r="M362" s="104">
        <v>1336.3639002935629</v>
      </c>
      <c r="N362" s="104">
        <v>1257.7285166078186</v>
      </c>
      <c r="O362" s="104">
        <v>1297.1017044009611</v>
      </c>
      <c r="P362" s="104">
        <v>1305.2599180775628</v>
      </c>
      <c r="Q362" s="104">
        <v>1307.0185123679219</v>
      </c>
      <c r="R362" s="104">
        <v>1363.3757782885596</v>
      </c>
      <c r="S362" s="104">
        <v>1357.7599555365309</v>
      </c>
      <c r="T362" s="104">
        <v>1297.1797285485027</v>
      </c>
      <c r="U362" s="104">
        <v>1293.8051815710542</v>
      </c>
      <c r="V362" s="104">
        <v>1292.5474060872411</v>
      </c>
      <c r="W362" s="104">
        <v>1392.2058278116963</v>
      </c>
      <c r="X362" s="104">
        <v>1438.1251404820941</v>
      </c>
      <c r="Y362" s="104">
        <v>1394.2981476614989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337.6752657075553</v>
      </c>
      <c r="D363" s="98">
        <v>354.12095289506209</v>
      </c>
      <c r="E363" s="98">
        <v>339.31499241167643</v>
      </c>
      <c r="F363" s="98">
        <v>357.14082881225318</v>
      </c>
      <c r="G363" s="98">
        <v>388.14131913718842</v>
      </c>
      <c r="H363" s="98">
        <v>359.3122287678475</v>
      </c>
      <c r="I363" s="98">
        <v>361.97624980742802</v>
      </c>
      <c r="J363" s="98">
        <v>377.81942799122595</v>
      </c>
      <c r="K363" s="98">
        <v>407.01401085748608</v>
      </c>
      <c r="L363" s="98">
        <v>397.64370243932973</v>
      </c>
      <c r="M363" s="98">
        <v>381.93775417141916</v>
      </c>
      <c r="N363" s="98">
        <v>301.5575460547276</v>
      </c>
      <c r="O363" s="98">
        <v>331.18332361379692</v>
      </c>
      <c r="P363" s="98">
        <v>320.55847719831593</v>
      </c>
      <c r="Q363" s="98">
        <v>301.79344754188639</v>
      </c>
      <c r="R363" s="98">
        <v>346.05455315502013</v>
      </c>
      <c r="S363" s="98">
        <v>341.64199263646282</v>
      </c>
      <c r="T363" s="98">
        <v>298.00230510298985</v>
      </c>
      <c r="U363" s="98">
        <v>268.46471399208542</v>
      </c>
      <c r="V363" s="98">
        <v>249.89209582904243</v>
      </c>
      <c r="W363" s="98">
        <v>322.31925119601982</v>
      </c>
      <c r="X363" s="98">
        <v>333.38046466251052</v>
      </c>
      <c r="Y363" s="98">
        <v>264.18409427869727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825.55744404391339</v>
      </c>
      <c r="D364" s="98">
        <v>841.95780319981964</v>
      </c>
      <c r="E364" s="98">
        <v>845.21396504131008</v>
      </c>
      <c r="F364" s="98">
        <v>868.54746241202827</v>
      </c>
      <c r="G364" s="98">
        <v>809.3626421306069</v>
      </c>
      <c r="H364" s="98">
        <v>860.07821510812403</v>
      </c>
      <c r="I364" s="98">
        <v>857.04451279001296</v>
      </c>
      <c r="J364" s="98">
        <v>918.68775978734516</v>
      </c>
      <c r="K364" s="98">
        <v>983.53418393082336</v>
      </c>
      <c r="L364" s="98">
        <v>957.26757891913678</v>
      </c>
      <c r="M364" s="98">
        <v>954.4261461221439</v>
      </c>
      <c r="N364" s="98">
        <v>956.17097055309125</v>
      </c>
      <c r="O364" s="98">
        <v>965.91838078716421</v>
      </c>
      <c r="P364" s="98">
        <v>984.701440879247</v>
      </c>
      <c r="Q364" s="98">
        <v>1005.2250648260355</v>
      </c>
      <c r="R364" s="98">
        <v>1017.3212251335395</v>
      </c>
      <c r="S364" s="98">
        <v>1016.1179629000679</v>
      </c>
      <c r="T364" s="98">
        <v>999.17742344551277</v>
      </c>
      <c r="U364" s="98">
        <v>1025.3404675789684</v>
      </c>
      <c r="V364" s="98">
        <v>1042.6553102581991</v>
      </c>
      <c r="W364" s="98">
        <v>1069.8865766156766</v>
      </c>
      <c r="X364" s="98">
        <v>1104.7446758195838</v>
      </c>
      <c r="Y364" s="98">
        <v>1130.1140533828018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632.41718823314397</v>
      </c>
      <c r="D365" s="122">
        <v>712.4787328738596</v>
      </c>
      <c r="E365" s="122">
        <v>690.00380424698164</v>
      </c>
      <c r="F365" s="122">
        <v>741.32871386151999</v>
      </c>
      <c r="G365" s="122">
        <v>724.83901253494923</v>
      </c>
      <c r="H365" s="122">
        <v>747.43492747768562</v>
      </c>
      <c r="I365" s="122">
        <v>714.61927111280238</v>
      </c>
      <c r="J365" s="122">
        <v>713.07396119154441</v>
      </c>
      <c r="K365" s="122">
        <v>746.01129351241127</v>
      </c>
      <c r="L365" s="122">
        <v>713.1548946532946</v>
      </c>
      <c r="M365" s="122">
        <v>677.37853863985151</v>
      </c>
      <c r="N365" s="122">
        <v>649.1850797003932</v>
      </c>
      <c r="O365" s="122">
        <v>757.90270459338342</v>
      </c>
      <c r="P365" s="122">
        <v>762.69623222622727</v>
      </c>
      <c r="Q365" s="122">
        <v>737.24298569001985</v>
      </c>
      <c r="R365" s="122">
        <v>750.28392185636289</v>
      </c>
      <c r="S365" s="122">
        <v>744.94886334629371</v>
      </c>
      <c r="T365" s="122">
        <v>792.77848530462768</v>
      </c>
      <c r="U365" s="122">
        <v>811.13675875761089</v>
      </c>
      <c r="V365" s="122">
        <v>900.35722802415728</v>
      </c>
      <c r="W365" s="122">
        <v>842.07125153416121</v>
      </c>
      <c r="X365" s="122">
        <v>833.22412619118597</v>
      </c>
      <c r="Y365" s="122">
        <v>698.98208017128923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830.17375935872064</v>
      </c>
      <c r="D366" s="98">
        <v>880.56904749315811</v>
      </c>
      <c r="E366" s="98">
        <v>849.46977444691731</v>
      </c>
      <c r="F366" s="98">
        <v>970.32276172063519</v>
      </c>
      <c r="G366" s="98">
        <v>900.03380419699158</v>
      </c>
      <c r="H366" s="98">
        <v>902.14044721665789</v>
      </c>
      <c r="I366" s="98">
        <v>936.78810682013773</v>
      </c>
      <c r="J366" s="98">
        <v>945.65952190929238</v>
      </c>
      <c r="K366" s="98">
        <v>834.19410798718116</v>
      </c>
      <c r="L366" s="98">
        <v>1035.9001306681873</v>
      </c>
      <c r="M366" s="98">
        <v>969.22260370802098</v>
      </c>
      <c r="N366" s="98">
        <v>304.15909491372383</v>
      </c>
      <c r="O366" s="98">
        <v>1104.4404399348887</v>
      </c>
      <c r="P366" s="98">
        <v>1072.1057209853147</v>
      </c>
      <c r="Q366" s="98">
        <v>936.27849862889855</v>
      </c>
      <c r="R366" s="98">
        <v>873.26142216198116</v>
      </c>
      <c r="S366" s="98">
        <v>859.87835600412723</v>
      </c>
      <c r="T366" s="98">
        <v>1025.448231034949</v>
      </c>
      <c r="U366" s="98">
        <v>1051.1688815787863</v>
      </c>
      <c r="V366" s="98">
        <v>1197.2606300492048</v>
      </c>
      <c r="W366" s="98">
        <v>1148.9007428568889</v>
      </c>
      <c r="X366" s="98">
        <v>1074.623824402177</v>
      </c>
      <c r="Y366" s="98">
        <v>959.9917061576781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625.93156416621275</v>
      </c>
      <c r="D367" s="33">
        <v>708.51297465231812</v>
      </c>
      <c r="E367" s="33">
        <v>685.07835742009092</v>
      </c>
      <c r="F367" s="33">
        <v>733.68496261170242</v>
      </c>
      <c r="G367" s="33">
        <v>717.53922954903078</v>
      </c>
      <c r="H367" s="33">
        <v>739.99395847372932</v>
      </c>
      <c r="I367" s="33">
        <v>703.21971154271569</v>
      </c>
      <c r="J367" s="33">
        <v>702.03668264152179</v>
      </c>
      <c r="K367" s="33">
        <v>742.43480420544984</v>
      </c>
      <c r="L367" s="33">
        <v>700.25848408082618</v>
      </c>
      <c r="M367" s="33">
        <v>662.22848455784197</v>
      </c>
      <c r="N367" s="33">
        <v>673.92574895342807</v>
      </c>
      <c r="O367" s="33">
        <v>701.28941140047596</v>
      </c>
      <c r="P367" s="33">
        <v>708.90363999423471</v>
      </c>
      <c r="Q367" s="33">
        <v>704.66757956577533</v>
      </c>
      <c r="R367" s="33">
        <v>734.97333113290074</v>
      </c>
      <c r="S367" s="33">
        <v>720.02978034901912</v>
      </c>
      <c r="T367" s="33">
        <v>704.97543768566629</v>
      </c>
      <c r="U367" s="33">
        <v>713.57136691309404</v>
      </c>
      <c r="V367" s="33">
        <v>800.40263211498541</v>
      </c>
      <c r="W367" s="33">
        <v>765.37032199393127</v>
      </c>
      <c r="X367" s="33">
        <v>786.62970445643782</v>
      </c>
      <c r="Y367" s="33">
        <v>644.07144871279525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8162.6804330407613</v>
      </c>
      <c r="D369" s="117">
        <f t="shared" si="179"/>
        <v>7907.0714226357122</v>
      </c>
      <c r="E369" s="117">
        <f t="shared" si="179"/>
        <v>10431.046307789431</v>
      </c>
      <c r="F369" s="117">
        <f t="shared" si="179"/>
        <v>8808.7870214386458</v>
      </c>
      <c r="G369" s="117">
        <f t="shared" si="179"/>
        <v>8859.2181909112915</v>
      </c>
      <c r="H369" s="117">
        <f t="shared" si="179"/>
        <v>10016.598320415869</v>
      </c>
      <c r="I369" s="117">
        <f t="shared" si="179"/>
        <v>11281.201821211767</v>
      </c>
      <c r="J369" s="117">
        <f t="shared" si="179"/>
        <v>8018.7458330351064</v>
      </c>
      <c r="K369" s="117">
        <f t="shared" si="179"/>
        <v>8977.5922387428654</v>
      </c>
      <c r="L369" s="117">
        <f t="shared" si="179"/>
        <v>9456.9725420528357</v>
      </c>
      <c r="M369" s="117">
        <f t="shared" si="179"/>
        <v>10611.444408776968</v>
      </c>
      <c r="N369" s="117">
        <f t="shared" si="179"/>
        <v>12698.224296523686</v>
      </c>
      <c r="O369" s="117">
        <f t="shared" si="179"/>
        <v>8252.7133832767504</v>
      </c>
      <c r="P369" s="117">
        <f t="shared" si="179"/>
        <v>7297.934682473162</v>
      </c>
      <c r="Q369" s="117">
        <f t="shared" si="179"/>
        <v>9684.7073916785303</v>
      </c>
      <c r="R369" s="117">
        <f t="shared" ref="R369:V369" si="180">R370+R372+R374+R383</f>
        <v>9923.7656887643188</v>
      </c>
      <c r="S369" s="117">
        <f t="shared" si="180"/>
        <v>10078.551822149395</v>
      </c>
      <c r="T369" s="117">
        <f t="shared" si="180"/>
        <v>8574.4093702259033</v>
      </c>
      <c r="U369" s="117">
        <f t="shared" si="180"/>
        <v>9710.3652710659426</v>
      </c>
      <c r="V369" s="117">
        <f t="shared" si="180"/>
        <v>9269.0994532479181</v>
      </c>
      <c r="W369" s="117">
        <f t="shared" ref="W369:Y369" si="181">W370+W372+W374+W383</f>
        <v>9077.0149443514601</v>
      </c>
      <c r="X369" s="117">
        <f t="shared" si="181"/>
        <v>8460.2630814650001</v>
      </c>
      <c r="Y369" s="117">
        <f t="shared" si="181"/>
        <v>8300.8808403856819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4186.2357307269713</v>
      </c>
      <c r="D370" s="122">
        <f t="shared" si="182"/>
        <v>4323.7378959637153</v>
      </c>
      <c r="E370" s="122">
        <f t="shared" si="182"/>
        <v>5848.7571971625048</v>
      </c>
      <c r="F370" s="122">
        <f t="shared" si="182"/>
        <v>5323.1705902373051</v>
      </c>
      <c r="G370" s="122">
        <f t="shared" si="182"/>
        <v>5249.663849910723</v>
      </c>
      <c r="H370" s="122">
        <f t="shared" si="182"/>
        <v>5865.1055967413358</v>
      </c>
      <c r="I370" s="122">
        <f t="shared" si="182"/>
        <v>5904.5112593325657</v>
      </c>
      <c r="J370" s="122">
        <f t="shared" si="182"/>
        <v>5389.5519502739371</v>
      </c>
      <c r="K370" s="122">
        <f t="shared" si="182"/>
        <v>4654.2047295418615</v>
      </c>
      <c r="L370" s="122">
        <f t="shared" si="182"/>
        <v>4333.1786197235824</v>
      </c>
      <c r="M370" s="122">
        <f t="shared" si="182"/>
        <v>5600.9239226828468</v>
      </c>
      <c r="N370" s="122">
        <f t="shared" si="182"/>
        <v>5579.9489818024003</v>
      </c>
      <c r="O370" s="122">
        <f t="shared" si="182"/>
        <v>3065.2187521568544</v>
      </c>
      <c r="P370" s="122">
        <f t="shared" si="182"/>
        <v>2922.4152284428128</v>
      </c>
      <c r="Q370" s="122">
        <f t="shared" si="182"/>
        <v>4562.4859667674145</v>
      </c>
      <c r="R370" s="122">
        <f t="shared" si="182"/>
        <v>3936.8324185117649</v>
      </c>
      <c r="S370" s="122">
        <f t="shared" si="182"/>
        <v>3776.1894864558826</v>
      </c>
      <c r="T370" s="122">
        <f t="shared" si="182"/>
        <v>3560.7964539069662</v>
      </c>
      <c r="U370" s="122">
        <f t="shared" si="182"/>
        <v>3309.6675098969213</v>
      </c>
      <c r="V370" s="122">
        <f t="shared" si="182"/>
        <v>3397.8196396870167</v>
      </c>
      <c r="W370" s="122">
        <f t="shared" si="182"/>
        <v>3516.0644624278907</v>
      </c>
      <c r="X370" s="122">
        <f t="shared" si="182"/>
        <v>3313.3887093518661</v>
      </c>
      <c r="Y370" s="122">
        <f t="shared" si="182"/>
        <v>3008.6437720269555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4186.2357307269713</v>
      </c>
      <c r="D371" s="98">
        <v>4323.7378959637153</v>
      </c>
      <c r="E371" s="98">
        <v>5848.7571971625048</v>
      </c>
      <c r="F371" s="98">
        <v>5323.1705902373051</v>
      </c>
      <c r="G371" s="98">
        <v>5249.663849910723</v>
      </c>
      <c r="H371" s="98">
        <v>5865.1055967413358</v>
      </c>
      <c r="I371" s="98">
        <v>5904.5112593325657</v>
      </c>
      <c r="J371" s="98">
        <v>5389.5519502739371</v>
      </c>
      <c r="K371" s="98">
        <v>4654.2047295418615</v>
      </c>
      <c r="L371" s="98">
        <v>4333.1786197235824</v>
      </c>
      <c r="M371" s="98">
        <v>5600.9239226828468</v>
      </c>
      <c r="N371" s="98">
        <v>5579.9489818024003</v>
      </c>
      <c r="O371" s="98">
        <v>3065.2187521568544</v>
      </c>
      <c r="P371" s="98">
        <v>2922.4152284428128</v>
      </c>
      <c r="Q371" s="98">
        <v>4562.4859667674145</v>
      </c>
      <c r="R371" s="98">
        <v>3936.8324185117649</v>
      </c>
      <c r="S371" s="98">
        <v>3776.1894864558826</v>
      </c>
      <c r="T371" s="98">
        <v>3560.7964539069662</v>
      </c>
      <c r="U371" s="98">
        <v>3309.6675098969213</v>
      </c>
      <c r="V371" s="98">
        <v>3397.8196396870167</v>
      </c>
      <c r="W371" s="98">
        <v>3516.0644624278907</v>
      </c>
      <c r="X371" s="98">
        <v>3313.3887093518661</v>
      </c>
      <c r="Y371" s="98">
        <v>3008.6437720269555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2475.9992095331349</v>
      </c>
      <c r="D372" s="122">
        <f t="shared" si="183"/>
        <v>1993.54729818347</v>
      </c>
      <c r="E372" s="122">
        <f t="shared" si="183"/>
        <v>3014.4701577952014</v>
      </c>
      <c r="F372" s="122">
        <f t="shared" si="183"/>
        <v>1844.2264792978037</v>
      </c>
      <c r="G372" s="122">
        <f t="shared" si="183"/>
        <v>2019.8471775906385</v>
      </c>
      <c r="H372" s="122">
        <f t="shared" si="183"/>
        <v>2510.9374878132176</v>
      </c>
      <c r="I372" s="122">
        <f t="shared" si="183"/>
        <v>3761.4612855613536</v>
      </c>
      <c r="J372" s="122">
        <f t="shared" si="183"/>
        <v>941.21715318915187</v>
      </c>
      <c r="K372" s="122">
        <f t="shared" si="183"/>
        <v>2523.4498118667157</v>
      </c>
      <c r="L372" s="122">
        <f t="shared" si="183"/>
        <v>3379.5470558675893</v>
      </c>
      <c r="M372" s="122">
        <f t="shared" si="183"/>
        <v>3303.8843862115937</v>
      </c>
      <c r="N372" s="122">
        <f t="shared" si="183"/>
        <v>5471.6132841300396</v>
      </c>
      <c r="O372" s="122">
        <f t="shared" si="183"/>
        <v>3442.0759879972793</v>
      </c>
      <c r="P372" s="122">
        <f t="shared" si="183"/>
        <v>2605.204369959496</v>
      </c>
      <c r="Q372" s="122">
        <f t="shared" si="183"/>
        <v>3348.335116248219</v>
      </c>
      <c r="R372" s="122">
        <f t="shared" si="183"/>
        <v>4140.6640828738591</v>
      </c>
      <c r="S372" s="122">
        <f t="shared" si="183"/>
        <v>4461.8154474914436</v>
      </c>
      <c r="T372" s="122">
        <f t="shared" si="183"/>
        <v>3195.7114459112549</v>
      </c>
      <c r="U372" s="122">
        <f t="shared" si="183"/>
        <v>4554.1609219157381</v>
      </c>
      <c r="V372" s="122">
        <f t="shared" si="183"/>
        <v>3930.4563668768415</v>
      </c>
      <c r="W372" s="122">
        <f t="shared" si="183"/>
        <v>3560.3792734346071</v>
      </c>
      <c r="X372" s="122">
        <f t="shared" si="183"/>
        <v>3087.2138311944568</v>
      </c>
      <c r="Y372" s="122">
        <f t="shared" si="183"/>
        <v>3372.1686660203959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2475.9992095331349</v>
      </c>
      <c r="D373" s="98">
        <f>RES_hhdet_in_tesh!D147</f>
        <v>1993.54729818347</v>
      </c>
      <c r="E373" s="98">
        <f>RES_hhdet_in_tesh!E147</f>
        <v>3014.4701577952014</v>
      </c>
      <c r="F373" s="98">
        <f>RES_hhdet_in_tesh!F147</f>
        <v>1844.2264792978037</v>
      </c>
      <c r="G373" s="98">
        <f>RES_hhdet_in_tesh!G147</f>
        <v>2019.8471775906385</v>
      </c>
      <c r="H373" s="98">
        <f>RES_hhdet_in_tesh!H147</f>
        <v>2510.9374878132176</v>
      </c>
      <c r="I373" s="98">
        <f>RES_hhdet_in_tesh!I147</f>
        <v>3761.4612855613536</v>
      </c>
      <c r="J373" s="98">
        <f>RES_hhdet_in_tesh!J147</f>
        <v>941.21715318915187</v>
      </c>
      <c r="K373" s="98">
        <f>RES_hhdet_in_tesh!K147</f>
        <v>2523.4498118667157</v>
      </c>
      <c r="L373" s="98">
        <f>RES_hhdet_in_tesh!L147</f>
        <v>3379.5470558675893</v>
      </c>
      <c r="M373" s="98">
        <f>RES_hhdet_in_tesh!M147</f>
        <v>3303.8843862115937</v>
      </c>
      <c r="N373" s="98">
        <f>RES_hhdet_in_tesh!N147</f>
        <v>5471.6132841300396</v>
      </c>
      <c r="O373" s="98">
        <f>RES_hhdet_in_tesh!O147</f>
        <v>3442.0759879972793</v>
      </c>
      <c r="P373" s="98">
        <f>RES_hhdet_in_tesh!P147</f>
        <v>2605.204369959496</v>
      </c>
      <c r="Q373" s="98">
        <f>RES_hhdet_in_tesh!Q147</f>
        <v>3348.335116248219</v>
      </c>
      <c r="R373" s="98">
        <f>RES_hhdet_in_tesh!R147</f>
        <v>4140.6640828738591</v>
      </c>
      <c r="S373" s="98">
        <f>RES_hhdet_in_tesh!S147</f>
        <v>4461.8154474914436</v>
      </c>
      <c r="T373" s="98">
        <f>RES_hhdet_in_tesh!T147</f>
        <v>3195.7114459112549</v>
      </c>
      <c r="U373" s="98">
        <f>RES_hhdet_in_tesh!U147</f>
        <v>4554.1609219157381</v>
      </c>
      <c r="V373" s="98">
        <f>RES_hhdet_in_tesh!V147</f>
        <v>3930.4563668768415</v>
      </c>
      <c r="W373" s="98">
        <f>RES_hhdet_in_tesh!W147</f>
        <v>3560.3792734346071</v>
      </c>
      <c r="X373" s="98">
        <f>RES_hhdet_in_tesh!X147</f>
        <v>3087.2138311944568</v>
      </c>
      <c r="Y373" s="98">
        <f>RES_hhdet_in_tesh!Y147</f>
        <v>3372.1686660203959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1030.3488221704106</v>
      </c>
      <c r="D374" s="122">
        <v>1057.6711857956898</v>
      </c>
      <c r="E374" s="122">
        <v>1052.4919869000141</v>
      </c>
      <c r="F374" s="122">
        <v>1087.3650234059305</v>
      </c>
      <c r="G374" s="122">
        <v>1047.8584540765796</v>
      </c>
      <c r="H374" s="122">
        <v>1081.4249924759852</v>
      </c>
      <c r="I374" s="122">
        <v>1080.5897680725107</v>
      </c>
      <c r="J374" s="122">
        <v>1152.8384925748896</v>
      </c>
      <c r="K374" s="122">
        <v>1236.5981261377331</v>
      </c>
      <c r="L374" s="122">
        <v>1205.8270056649828</v>
      </c>
      <c r="M374" s="122">
        <v>1195.1127641545309</v>
      </c>
      <c r="N374" s="122">
        <v>1149.3599690735657</v>
      </c>
      <c r="O374" s="122">
        <v>1185.2869831115772</v>
      </c>
      <c r="P374" s="122">
        <v>1202.6198721181784</v>
      </c>
      <c r="Q374" s="122">
        <v>1214.9109744758443</v>
      </c>
      <c r="R374" s="122">
        <v>1260.9653534144581</v>
      </c>
      <c r="S374" s="122">
        <v>1261.0165799505673</v>
      </c>
      <c r="T374" s="122">
        <v>1216.7045181317847</v>
      </c>
      <c r="U374" s="122">
        <v>1225.0716858252451</v>
      </c>
      <c r="V374" s="122">
        <v>1232.726010052065</v>
      </c>
      <c r="W374" s="122">
        <v>1318.1351951592201</v>
      </c>
      <c r="X374" s="122">
        <v>1365.1029097440667</v>
      </c>
      <c r="Y374" s="122">
        <v>1339.4509580511494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1024.3096711311855</v>
      </c>
      <c r="D375" s="98">
        <v>1072.4179634143077</v>
      </c>
      <c r="E375" s="98">
        <v>1076.9223313697198</v>
      </c>
      <c r="F375" s="98">
        <v>1097.0426750022</v>
      </c>
      <c r="G375" s="98">
        <v>1080.6354713648282</v>
      </c>
      <c r="H375" s="98">
        <v>1109.8079000987818</v>
      </c>
      <c r="I375" s="98">
        <v>1061.8572225337018</v>
      </c>
      <c r="J375" s="98">
        <v>1150.8534419568498</v>
      </c>
      <c r="K375" s="98">
        <v>1227.3129435512576</v>
      </c>
      <c r="L375" s="98">
        <v>1162.4303777351986</v>
      </c>
      <c r="M375" s="98">
        <v>973.4336661560626</v>
      </c>
      <c r="N375" s="98">
        <v>870.5336507739521</v>
      </c>
      <c r="O375" s="98">
        <v>1317.970897453768</v>
      </c>
      <c r="P375" s="98">
        <v>1293.8276563690131</v>
      </c>
      <c r="Q375" s="98">
        <v>1225.2900256695948</v>
      </c>
      <c r="R375" s="98">
        <v>1202.573410918935</v>
      </c>
      <c r="S375" s="98">
        <v>1246.2452637405333</v>
      </c>
      <c r="T375" s="98">
        <v>1233.5430968560918</v>
      </c>
      <c r="U375" s="98">
        <v>1238.6547945109776</v>
      </c>
      <c r="V375" s="98">
        <v>1273.503732555364</v>
      </c>
      <c r="W375" s="98">
        <v>1302.5496983418377</v>
      </c>
      <c r="X375" s="98">
        <v>1353.8574138763609</v>
      </c>
      <c r="Y375" s="98">
        <v>1363.7577509313101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1072.4314118396555</v>
      </c>
      <c r="E376" s="98">
        <v>1076.9846999956244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1318.6941185865089</v>
      </c>
      <c r="P376" s="98">
        <v>1294.291504449875</v>
      </c>
      <c r="Q376" s="98">
        <v>1225.8932417942624</v>
      </c>
      <c r="R376" s="98">
        <v>1203.1317639804522</v>
      </c>
      <c r="S376" s="98">
        <v>1246.2939057382901</v>
      </c>
      <c r="T376" s="98">
        <v>1233.3269040103039</v>
      </c>
      <c r="U376" s="98">
        <v>1238.346541149838</v>
      </c>
      <c r="V376" s="98">
        <v>1274.4247053937231</v>
      </c>
      <c r="W376" s="98">
        <v>1302.7916927257827</v>
      </c>
      <c r="X376" s="98">
        <v>1355.6699397675527</v>
      </c>
      <c r="Y376" s="98">
        <v>1368.9897137279606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218.8189362329735</v>
      </c>
      <c r="E377" s="101">
        <v>213.02087248015721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246.97994619279618</v>
      </c>
      <c r="P377" s="101">
        <v>235.19294059299335</v>
      </c>
      <c r="Q377" s="101">
        <v>208.19330013950494</v>
      </c>
      <c r="R377" s="101">
        <v>229.05467831720975</v>
      </c>
      <c r="S377" s="101">
        <v>237.73704490147929</v>
      </c>
      <c r="T377" s="101">
        <v>217.11603751667607</v>
      </c>
      <c r="U377" s="101">
        <v>198.2399264112583</v>
      </c>
      <c r="V377" s="101">
        <v>194.27766790420813</v>
      </c>
      <c r="W377" s="101">
        <v>239.41957896396454</v>
      </c>
      <c r="X377" s="101">
        <v>253.21620944809831</v>
      </c>
      <c r="Y377" s="101">
        <v>216.86225833514504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853.6124756066821</v>
      </c>
      <c r="E378" s="104">
        <v>863.96382751546719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1071.7141723937127</v>
      </c>
      <c r="P378" s="104">
        <v>1059.098563856882</v>
      </c>
      <c r="Q378" s="104">
        <v>1017.6999416547571</v>
      </c>
      <c r="R378" s="104">
        <v>974.07708566324243</v>
      </c>
      <c r="S378" s="104">
        <v>1008.5568608368108</v>
      </c>
      <c r="T378" s="104">
        <v>1016.2108664936277</v>
      </c>
      <c r="U378" s="104">
        <v>1040.1066147385798</v>
      </c>
      <c r="V378" s="104">
        <v>1080.147037489515</v>
      </c>
      <c r="W378" s="104">
        <v>1063.3721137618184</v>
      </c>
      <c r="X378" s="104">
        <v>1102.4537303194543</v>
      </c>
      <c r="Y378" s="104">
        <v>1152.1274553928158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1030.2284190375997</v>
      </c>
      <c r="D379" s="101">
        <v>1057.6268424835416</v>
      </c>
      <c r="E379" s="101">
        <v>1052.2204877492004</v>
      </c>
      <c r="F379" s="101">
        <v>1087.5778197372947</v>
      </c>
      <c r="G379" s="101">
        <v>1047.8842880235677</v>
      </c>
      <c r="H379" s="101">
        <v>1081.3650827850277</v>
      </c>
      <c r="I379" s="101">
        <v>1079.8505702833247</v>
      </c>
      <c r="J379" s="101">
        <v>1151.3122839266691</v>
      </c>
      <c r="K379" s="101">
        <v>1235.7780856165416</v>
      </c>
      <c r="L379" s="101">
        <v>1205.4686918337795</v>
      </c>
      <c r="M379" s="101">
        <v>1196.1542493210836</v>
      </c>
      <c r="N379" s="101">
        <v>1151.4655082003321</v>
      </c>
      <c r="O379" s="101">
        <v>1186.1365821356144</v>
      </c>
      <c r="P379" s="101">
        <v>1203.0586780576232</v>
      </c>
      <c r="Q379" s="101">
        <v>1210.8984799366249</v>
      </c>
      <c r="R379" s="101">
        <v>1256.6378351687349</v>
      </c>
      <c r="S379" s="101">
        <v>1256.8034809038386</v>
      </c>
      <c r="T379" s="101">
        <v>1211.2125388745942</v>
      </c>
      <c r="U379" s="101">
        <v>1223.5529081379334</v>
      </c>
      <c r="V379" s="101">
        <v>1233.2673297411279</v>
      </c>
      <c r="W379" s="101">
        <v>1319.5072533617301</v>
      </c>
      <c r="X379" s="101">
        <v>0</v>
      </c>
      <c r="Y379" s="101">
        <v>0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1030.4898968547634</v>
      </c>
      <c r="D380" s="104">
        <v>1057.4158998809273</v>
      </c>
      <c r="E380" s="104">
        <v>1052.2352340611524</v>
      </c>
      <c r="F380" s="104">
        <v>1087.0534079660786</v>
      </c>
      <c r="G380" s="104">
        <v>1047.5495796482269</v>
      </c>
      <c r="H380" s="104">
        <v>1081.2790847611639</v>
      </c>
      <c r="I380" s="104">
        <v>1080.6509608758824</v>
      </c>
      <c r="J380" s="104">
        <v>1152.9829354994929</v>
      </c>
      <c r="K380" s="104">
        <v>1237.0588348266131</v>
      </c>
      <c r="L380" s="104">
        <v>1206.2194815373271</v>
      </c>
      <c r="M380" s="104">
        <v>1195.853010638773</v>
      </c>
      <c r="N380" s="104">
        <v>1149.7933600684642</v>
      </c>
      <c r="O380" s="104">
        <v>1183.5946243075616</v>
      </c>
      <c r="P380" s="104">
        <v>1201.7103167848377</v>
      </c>
      <c r="Q380" s="104">
        <v>1215.2674457051182</v>
      </c>
      <c r="R380" s="104">
        <v>1262.6202468459069</v>
      </c>
      <c r="S380" s="104">
        <v>1262.5471664231948</v>
      </c>
      <c r="T380" s="104">
        <v>1217.8142412967636</v>
      </c>
      <c r="U380" s="104">
        <v>1225.6337067869788</v>
      </c>
      <c r="V380" s="104">
        <v>1232.1347498471462</v>
      </c>
      <c r="W380" s="104">
        <v>1317.8679377659121</v>
      </c>
      <c r="X380" s="104">
        <v>1365.1476060010532</v>
      </c>
      <c r="Y380" s="104">
        <v>1339.3595433585683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204.93245281085007</v>
      </c>
      <c r="D381" s="98">
        <v>215.45809668110786</v>
      </c>
      <c r="E381" s="98">
        <v>207.02126901984209</v>
      </c>
      <c r="F381" s="98">
        <v>218.50594555405064</v>
      </c>
      <c r="G381" s="98">
        <v>238.18693751762004</v>
      </c>
      <c r="H381" s="98">
        <v>221.20086965303955</v>
      </c>
      <c r="I381" s="98">
        <v>223.60644808586946</v>
      </c>
      <c r="J381" s="98">
        <v>234.29517571214762</v>
      </c>
      <c r="K381" s="98">
        <v>253.52465089578973</v>
      </c>
      <c r="L381" s="98">
        <v>248.95190261819025</v>
      </c>
      <c r="M381" s="98">
        <v>241.42686451662931</v>
      </c>
      <c r="N381" s="98">
        <v>193.62238951537267</v>
      </c>
      <c r="O381" s="98">
        <v>217.67624352039732</v>
      </c>
      <c r="P381" s="98">
        <v>217.0088759055906</v>
      </c>
      <c r="Q381" s="98">
        <v>210.04238087908271</v>
      </c>
      <c r="R381" s="98">
        <v>245.29902171236759</v>
      </c>
      <c r="S381" s="98">
        <v>246.42920352312677</v>
      </c>
      <c r="T381" s="98">
        <v>218.63681785125107</v>
      </c>
      <c r="U381" s="98">
        <v>200.29323920801045</v>
      </c>
      <c r="V381" s="98">
        <v>189.47943958894695</v>
      </c>
      <c r="W381" s="98">
        <v>247.98136115023547</v>
      </c>
      <c r="X381" s="98">
        <v>260.4029301814694</v>
      </c>
      <c r="Y381" s="98">
        <v>209.24548997576656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825.55744404391339</v>
      </c>
      <c r="D382" s="98">
        <v>841.95780319981964</v>
      </c>
      <c r="E382" s="98">
        <v>845.21396504131008</v>
      </c>
      <c r="F382" s="98">
        <v>868.54746241202827</v>
      </c>
      <c r="G382" s="98">
        <v>809.3626421306069</v>
      </c>
      <c r="H382" s="98">
        <v>860.07821510812403</v>
      </c>
      <c r="I382" s="98">
        <v>857.04451279001296</v>
      </c>
      <c r="J382" s="98">
        <v>918.68775978734516</v>
      </c>
      <c r="K382" s="98">
        <v>983.53418393082336</v>
      </c>
      <c r="L382" s="98">
        <v>957.26757891913678</v>
      </c>
      <c r="M382" s="98">
        <v>954.4261461221439</v>
      </c>
      <c r="N382" s="98">
        <v>956.17097055309125</v>
      </c>
      <c r="O382" s="98">
        <v>965.91838078716421</v>
      </c>
      <c r="P382" s="98">
        <v>984.701440879247</v>
      </c>
      <c r="Q382" s="98">
        <v>1005.2250648260355</v>
      </c>
      <c r="R382" s="98">
        <v>1017.3212251335395</v>
      </c>
      <c r="S382" s="98">
        <v>1016.1179629000679</v>
      </c>
      <c r="T382" s="98">
        <v>999.17742344551277</v>
      </c>
      <c r="U382" s="98">
        <v>1025.3404675789684</v>
      </c>
      <c r="V382" s="98">
        <v>1042.6553102581991</v>
      </c>
      <c r="W382" s="98">
        <v>1069.8865766156766</v>
      </c>
      <c r="X382" s="98">
        <v>1104.7446758195838</v>
      </c>
      <c r="Y382" s="98">
        <v>1130.1140533828018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470.09667061024442</v>
      </c>
      <c r="D383" s="122">
        <v>532.1150426928366</v>
      </c>
      <c r="E383" s="122">
        <v>515.32696593171192</v>
      </c>
      <c r="F383" s="122">
        <v>554.02492849760449</v>
      </c>
      <c r="G383" s="122">
        <v>541.84870933335003</v>
      </c>
      <c r="H383" s="122">
        <v>559.13024338532978</v>
      </c>
      <c r="I383" s="122">
        <v>534.63950824533811</v>
      </c>
      <c r="J383" s="122">
        <v>535.13823699712827</v>
      </c>
      <c r="K383" s="122">
        <v>563.33957119655588</v>
      </c>
      <c r="L383" s="122">
        <v>538.41986079668152</v>
      </c>
      <c r="M383" s="122">
        <v>511.5233357279966</v>
      </c>
      <c r="N383" s="122">
        <v>497.30206151767891</v>
      </c>
      <c r="O383" s="122">
        <v>560.13166001103991</v>
      </c>
      <c r="P383" s="122">
        <v>567.69521195267475</v>
      </c>
      <c r="Q383" s="122">
        <v>558.97533418705302</v>
      </c>
      <c r="R383" s="122">
        <v>585.30383396423781</v>
      </c>
      <c r="S383" s="122">
        <v>579.53030825150154</v>
      </c>
      <c r="T383" s="122">
        <v>601.19695227589807</v>
      </c>
      <c r="U383" s="122">
        <v>621.46515342803889</v>
      </c>
      <c r="V383" s="122">
        <v>708.09743663199561</v>
      </c>
      <c r="W383" s="122">
        <v>682.43601332974106</v>
      </c>
      <c r="X383" s="122">
        <v>694.55763117461083</v>
      </c>
      <c r="Y383" s="122">
        <v>580.61744428718134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485.63440636636233</v>
      </c>
      <c r="D384" s="98">
        <v>515.56210707406592</v>
      </c>
      <c r="E384" s="98">
        <v>497.78561182688236</v>
      </c>
      <c r="F384" s="98">
        <v>569.09810643711114</v>
      </c>
      <c r="G384" s="98">
        <v>528.33083769042901</v>
      </c>
      <c r="H384" s="98">
        <v>530.02604832863346</v>
      </c>
      <c r="I384" s="98">
        <v>550.8585018022959</v>
      </c>
      <c r="J384" s="98">
        <v>556.55598043082853</v>
      </c>
      <c r="K384" s="98">
        <v>491.37866651481744</v>
      </c>
      <c r="L384" s="98">
        <v>610.71974143223645</v>
      </c>
      <c r="M384" s="98">
        <v>571.78413035875997</v>
      </c>
      <c r="N384" s="98">
        <v>179.50159320032489</v>
      </c>
      <c r="O384" s="98">
        <v>651.93570247508114</v>
      </c>
      <c r="P384" s="98">
        <v>633.23505946457647</v>
      </c>
      <c r="Q384" s="98">
        <v>554.38161699827037</v>
      </c>
      <c r="R384" s="98">
        <v>520.43071796802985</v>
      </c>
      <c r="S384" s="98">
        <v>517.1250839061604</v>
      </c>
      <c r="T384" s="98">
        <v>622.80843077857082</v>
      </c>
      <c r="U384" s="98">
        <v>644.14188169179249</v>
      </c>
      <c r="V384" s="98">
        <v>738.28112800158851</v>
      </c>
      <c r="W384" s="98">
        <v>710.58937224397675</v>
      </c>
      <c r="X384" s="98">
        <v>665.07158780778946</v>
      </c>
      <c r="Y384" s="98">
        <v>594.16487597259811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469.58709506293422</v>
      </c>
      <c r="D385" s="33">
        <v>532.50557644053924</v>
      </c>
      <c r="E385" s="33">
        <v>515.86876809054672</v>
      </c>
      <c r="F385" s="33">
        <v>553.52179043008266</v>
      </c>
      <c r="G385" s="33">
        <v>542.41195398513833</v>
      </c>
      <c r="H385" s="33">
        <v>560.53008622007405</v>
      </c>
      <c r="I385" s="33">
        <v>533.80730609317425</v>
      </c>
      <c r="J385" s="33">
        <v>534.12186435791034</v>
      </c>
      <c r="K385" s="33">
        <v>566.25813767287491</v>
      </c>
      <c r="L385" s="33">
        <v>535.5308671231279</v>
      </c>
      <c r="M385" s="33">
        <v>508.39510936688265</v>
      </c>
      <c r="N385" s="33">
        <v>520.09047926528922</v>
      </c>
      <c r="O385" s="33">
        <v>545.13378635324318</v>
      </c>
      <c r="P385" s="33">
        <v>556.30073822048814</v>
      </c>
      <c r="Q385" s="33">
        <v>559.72717088611728</v>
      </c>
      <c r="R385" s="33">
        <v>593.38047989951258</v>
      </c>
      <c r="S385" s="33">
        <v>593.06104721991289</v>
      </c>
      <c r="T385" s="33">
        <v>593.04138537943663</v>
      </c>
      <c r="U385" s="33">
        <v>612.24778763215727</v>
      </c>
      <c r="V385" s="33">
        <v>697.93588693833362</v>
      </c>
      <c r="W385" s="33">
        <v>675.39826480989507</v>
      </c>
      <c r="X385" s="33">
        <v>700.24896032748302</v>
      </c>
      <c r="Y385" s="33">
        <v>577.76736538424518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10.148690597565578</v>
      </c>
      <c r="D387" s="117">
        <f t="shared" si="184"/>
        <v>9.4724870378172525</v>
      </c>
      <c r="E387" s="117">
        <f t="shared" si="184"/>
        <v>10.443922889967769</v>
      </c>
      <c r="F387" s="117">
        <f t="shared" si="184"/>
        <v>10.330956120003101</v>
      </c>
      <c r="G387" s="117">
        <f t="shared" si="184"/>
        <v>10.677661195437246</v>
      </c>
      <c r="H387" s="117">
        <f t="shared" si="184"/>
        <v>11.275480796898227</v>
      </c>
      <c r="I387" s="117">
        <f t="shared" si="184"/>
        <v>11.181757449918317</v>
      </c>
      <c r="J387" s="117">
        <f t="shared" si="184"/>
        <v>11.077348982926015</v>
      </c>
      <c r="K387" s="117">
        <f t="shared" si="184"/>
        <v>9.1904591749311848</v>
      </c>
      <c r="L387" s="117">
        <f t="shared" si="184"/>
        <v>10.892416662213607</v>
      </c>
      <c r="M387" s="117">
        <f t="shared" si="184"/>
        <v>12.324561720305093</v>
      </c>
      <c r="N387" s="117">
        <f t="shared" si="184"/>
        <v>5.8275558566352155</v>
      </c>
      <c r="O387" s="117">
        <f t="shared" si="184"/>
        <v>38.092688311970527</v>
      </c>
      <c r="P387" s="117">
        <f t="shared" si="184"/>
        <v>38.753025974832049</v>
      </c>
      <c r="Q387" s="117">
        <f t="shared" si="184"/>
        <v>31.451624889443128</v>
      </c>
      <c r="R387" s="117">
        <f t="shared" ref="R387:V387" si="185">R388+R390+R392+R401</f>
        <v>23.270544237794176</v>
      </c>
      <c r="S387" s="117">
        <f t="shared" si="185"/>
        <v>36.746625831253397</v>
      </c>
      <c r="T387" s="117">
        <f t="shared" si="185"/>
        <v>66.019272773320168</v>
      </c>
      <c r="U387" s="117">
        <f t="shared" si="185"/>
        <v>71.968859925873716</v>
      </c>
      <c r="V387" s="117">
        <f t="shared" si="185"/>
        <v>71.01356711226785</v>
      </c>
      <c r="W387" s="117">
        <f t="shared" ref="W387:Y387" si="186">W388+W390+W392+W401</f>
        <v>54.020126094179439</v>
      </c>
      <c r="X387" s="117">
        <f t="shared" si="186"/>
        <v>41.063851380653382</v>
      </c>
      <c r="Y387" s="117">
        <f t="shared" si="186"/>
        <v>39.323032912091669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4.1603407593633754</v>
      </c>
      <c r="D392" s="122">
        <v>4.8619501294041925</v>
      </c>
      <c r="E392" s="122">
        <v>4.6623462562378499</v>
      </c>
      <c r="F392" s="122">
        <v>3.2111116445535326</v>
      </c>
      <c r="G392" s="122">
        <v>2.4995940369816991</v>
      </c>
      <c r="H392" s="122">
        <v>1.8711486001089679</v>
      </c>
      <c r="I392" s="122">
        <v>0.79578362146940029</v>
      </c>
      <c r="J392" s="122">
        <v>1.3451571090954391</v>
      </c>
      <c r="K392" s="122">
        <v>1.8045187678035601</v>
      </c>
      <c r="L392" s="122">
        <v>1.8508694199186579</v>
      </c>
      <c r="M392" s="122">
        <v>1.4593167857517184</v>
      </c>
      <c r="N392" s="122">
        <v>1.2046359716418957</v>
      </c>
      <c r="O392" s="122">
        <v>2.8617015941250128</v>
      </c>
      <c r="P392" s="122">
        <v>2.6832355870038063</v>
      </c>
      <c r="Q392" s="122">
        <v>1.5380912219519409</v>
      </c>
      <c r="R392" s="122">
        <v>1.3079670616328216</v>
      </c>
      <c r="S392" s="122">
        <v>1.9415257760978561</v>
      </c>
      <c r="T392" s="122">
        <v>2.1982110497325369</v>
      </c>
      <c r="U392" s="122">
        <v>2.9606267811971518</v>
      </c>
      <c r="V392" s="122">
        <v>2.5139423708763342</v>
      </c>
      <c r="W392" s="122">
        <v>1.8267751623753981</v>
      </c>
      <c r="X392" s="122">
        <v>1.5691685805207485</v>
      </c>
      <c r="Y392" s="122">
        <v>1.4196210700007021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429.43961838317506</v>
      </c>
      <c r="D393" s="98">
        <v>447.96927729927847</v>
      </c>
      <c r="E393" s="98">
        <v>447.99000574033909</v>
      </c>
      <c r="F393" s="98">
        <v>454.4487527434809</v>
      </c>
      <c r="G393" s="98">
        <v>445.57980659238984</v>
      </c>
      <c r="H393" s="98">
        <v>455.31282602651549</v>
      </c>
      <c r="I393" s="98">
        <v>433.24734020284069</v>
      </c>
      <c r="J393" s="98">
        <v>466.57735155481799</v>
      </c>
      <c r="K393" s="98">
        <v>493.83663612224092</v>
      </c>
      <c r="L393" s="98">
        <v>463.64278968962384</v>
      </c>
      <c r="M393" s="98">
        <v>381.46540779549917</v>
      </c>
      <c r="N393" s="98">
        <v>331.57605119443184</v>
      </c>
      <c r="O393" s="98">
        <v>482.23221823512893</v>
      </c>
      <c r="P393" s="98">
        <v>451.82415567364922</v>
      </c>
      <c r="Q393" s="98">
        <v>411.02446692991799</v>
      </c>
      <c r="R393" s="98">
        <v>393.34566789035136</v>
      </c>
      <c r="S393" s="98">
        <v>398.3813400906991</v>
      </c>
      <c r="T393" s="98">
        <v>386.45987489129942</v>
      </c>
      <c r="U393" s="98">
        <v>381.58257880909821</v>
      </c>
      <c r="V393" s="98">
        <v>387.2289201101309</v>
      </c>
      <c r="W393" s="98">
        <v>392.92779364262276</v>
      </c>
      <c r="X393" s="98">
        <v>406.63635396285378</v>
      </c>
      <c r="Y393" s="98">
        <v>408.71352938132503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91.404810500933678</v>
      </c>
      <c r="E394" s="98">
        <v>88.614767384218197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90.367463759815507</v>
      </c>
      <c r="P394" s="98">
        <v>82.132926499697447</v>
      </c>
      <c r="Q394" s="98">
        <v>69.838600180766889</v>
      </c>
      <c r="R394" s="98">
        <v>74.920719689989795</v>
      </c>
      <c r="S394" s="98">
        <v>75.996278816568875</v>
      </c>
      <c r="T394" s="98">
        <v>68.020839247076609</v>
      </c>
      <c r="U394" s="98">
        <v>61.070205095196421</v>
      </c>
      <c r="V394" s="98">
        <v>59.073192815153867</v>
      </c>
      <c r="W394" s="98">
        <v>72.223429967328258</v>
      </c>
      <c r="X394" s="98">
        <v>76.054475987581611</v>
      </c>
      <c r="Y394" s="98">
        <v>64.992876435153761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91.404810500933678</v>
      </c>
      <c r="E395" s="101">
        <v>88.614767384218197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90.367463759815507</v>
      </c>
      <c r="P395" s="101">
        <v>82.132926499697447</v>
      </c>
      <c r="Q395" s="101">
        <v>69.838600180766889</v>
      </c>
      <c r="R395" s="101">
        <v>74.920719689989795</v>
      </c>
      <c r="S395" s="101">
        <v>75.996278816568875</v>
      </c>
      <c r="T395" s="101">
        <v>68.020839247076609</v>
      </c>
      <c r="U395" s="101">
        <v>61.070205095196421</v>
      </c>
      <c r="V395" s="101">
        <v>59.073192815153867</v>
      </c>
      <c r="W395" s="101">
        <v>72.223429967328258</v>
      </c>
      <c r="X395" s="101">
        <v>76.054475987581611</v>
      </c>
      <c r="Y395" s="101">
        <v>64.992876435153761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5.9883498382022022</v>
      </c>
      <c r="D401" s="122">
        <v>4.610536908413061</v>
      </c>
      <c r="E401" s="122">
        <v>5.7815766337299204</v>
      </c>
      <c r="F401" s="122">
        <v>7.1198444754495682</v>
      </c>
      <c r="G401" s="122">
        <v>8.178067158455546</v>
      </c>
      <c r="H401" s="122">
        <v>9.4043321967892588</v>
      </c>
      <c r="I401" s="122">
        <v>10.385973828448916</v>
      </c>
      <c r="J401" s="122">
        <v>9.7321918738305762</v>
      </c>
      <c r="K401" s="122">
        <v>7.3859404071276247</v>
      </c>
      <c r="L401" s="122">
        <v>9.0415472422949499</v>
      </c>
      <c r="M401" s="122">
        <v>10.865244934553374</v>
      </c>
      <c r="N401" s="122">
        <v>4.62291988499332</v>
      </c>
      <c r="O401" s="122">
        <v>35.230986717845511</v>
      </c>
      <c r="P401" s="122">
        <v>36.069790387828242</v>
      </c>
      <c r="Q401" s="122">
        <v>29.913533667491187</v>
      </c>
      <c r="R401" s="122">
        <v>21.962577176161354</v>
      </c>
      <c r="S401" s="122">
        <v>34.805100055155542</v>
      </c>
      <c r="T401" s="122">
        <v>63.821061723587633</v>
      </c>
      <c r="U401" s="122">
        <v>69.008233144676566</v>
      </c>
      <c r="V401" s="122">
        <v>68.499624741391514</v>
      </c>
      <c r="W401" s="122">
        <v>52.193350931804041</v>
      </c>
      <c r="X401" s="122">
        <v>39.494682800132637</v>
      </c>
      <c r="Y401" s="122">
        <v>37.903411842090968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188.58227117592696</v>
      </c>
      <c r="D402" s="98">
        <v>200.03006482854582</v>
      </c>
      <c r="E402" s="98">
        <v>192.96555396336177</v>
      </c>
      <c r="F402" s="98">
        <v>220.41851855245955</v>
      </c>
      <c r="G402" s="98">
        <v>204.45167896138864</v>
      </c>
      <c r="H402" s="98">
        <v>204.93022398973608</v>
      </c>
      <c r="I402" s="98">
        <v>212.80078634526248</v>
      </c>
      <c r="J402" s="98">
        <v>214.81601699691487</v>
      </c>
      <c r="K402" s="98">
        <v>189.49553357036811</v>
      </c>
      <c r="L402" s="98">
        <v>235.31507368258542</v>
      </c>
      <c r="M402" s="98">
        <v>220.1686066583141</v>
      </c>
      <c r="N402" s="98">
        <v>69.092780000601522</v>
      </c>
      <c r="O402" s="98">
        <v>250.88469033560938</v>
      </c>
      <c r="P402" s="98">
        <v>243.53953557902409</v>
      </c>
      <c r="Q402" s="98">
        <v>212.68502374854063</v>
      </c>
      <c r="R402" s="98">
        <v>198.37006465831564</v>
      </c>
      <c r="S402" s="98">
        <v>195.32996734989757</v>
      </c>
      <c r="T402" s="98">
        <v>232.94082016189907</v>
      </c>
      <c r="U402" s="98">
        <v>238.78352313943714</v>
      </c>
      <c r="V402" s="98">
        <v>271.96972472197746</v>
      </c>
      <c r="W402" s="98">
        <v>260.98429274737094</v>
      </c>
      <c r="X402" s="98">
        <v>244.11154795119862</v>
      </c>
      <c r="Y402" s="98">
        <v>218.07171597077823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64.253551620220989</v>
      </c>
      <c r="D405" s="118">
        <f t="shared" si="189"/>
        <v>61.069161235945415</v>
      </c>
      <c r="E405" s="118">
        <f t="shared" si="189"/>
        <v>71.593337676980312</v>
      </c>
      <c r="F405" s="118">
        <f t="shared" si="189"/>
        <v>61.767881922865087</v>
      </c>
      <c r="G405" s="118">
        <f t="shared" si="189"/>
        <v>58.021739472102524</v>
      </c>
      <c r="H405" s="118">
        <f t="shared" si="189"/>
        <v>59.532769406402657</v>
      </c>
      <c r="I405" s="118">
        <f t="shared" si="189"/>
        <v>59.548485434251873</v>
      </c>
      <c r="J405" s="118">
        <f t="shared" si="189"/>
        <v>45.933641825819386</v>
      </c>
      <c r="K405" s="118">
        <f t="shared" si="189"/>
        <v>49.396479936883985</v>
      </c>
      <c r="L405" s="118">
        <f t="shared" si="189"/>
        <v>48.065513845010564</v>
      </c>
      <c r="M405" s="118">
        <f t="shared" si="189"/>
        <v>50.364294458426592</v>
      </c>
      <c r="N405" s="118">
        <f t="shared" si="189"/>
        <v>53.243932554902997</v>
      </c>
      <c r="O405" s="118">
        <f t="shared" si="189"/>
        <v>39.326699039579992</v>
      </c>
      <c r="P405" s="118">
        <f t="shared" si="189"/>
        <v>35.254830941024174</v>
      </c>
      <c r="Q405" s="118">
        <f t="shared" si="189"/>
        <v>39.696747175395593</v>
      </c>
      <c r="R405" s="118">
        <f t="shared" ref="R405:V405" si="190">R406+R408+R410+R419</f>
        <v>41.016571048602913</v>
      </c>
      <c r="S405" s="118">
        <f t="shared" si="190"/>
        <v>41.064817004656582</v>
      </c>
      <c r="T405" s="118">
        <f t="shared" si="190"/>
        <v>36.841998582582619</v>
      </c>
      <c r="U405" s="118">
        <f t="shared" si="190"/>
        <v>39.862402727565325</v>
      </c>
      <c r="V405" s="118">
        <f t="shared" si="190"/>
        <v>39.095603570607075</v>
      </c>
      <c r="W405" s="118">
        <f t="shared" ref="W405:Y405" si="191">W406+W408+W410+W419</f>
        <v>38.126260656578424</v>
      </c>
      <c r="X405" s="118">
        <f t="shared" si="191"/>
        <v>35.551950282189424</v>
      </c>
      <c r="Y405" s="118">
        <f t="shared" si="191"/>
        <v>33.48133850597371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30.111530897977044</v>
      </c>
      <c r="D406" s="123">
        <f t="shared" si="192"/>
        <v>28.508198931080727</v>
      </c>
      <c r="E406" s="123">
        <f t="shared" si="192"/>
        <v>36.028933921015103</v>
      </c>
      <c r="F406" s="123">
        <f t="shared" si="192"/>
        <v>30.429691152568623</v>
      </c>
      <c r="G406" s="123">
        <f t="shared" si="192"/>
        <v>27.920795341386857</v>
      </c>
      <c r="H406" s="123">
        <f t="shared" si="192"/>
        <v>28.550929681431512</v>
      </c>
      <c r="I406" s="123">
        <f t="shared" si="192"/>
        <v>26.859125374614877</v>
      </c>
      <c r="J406" s="123">
        <f t="shared" si="192"/>
        <v>22.84946455252657</v>
      </c>
      <c r="K406" s="123">
        <f t="shared" si="192"/>
        <v>18.698833829778344</v>
      </c>
      <c r="L406" s="123">
        <f t="shared" si="192"/>
        <v>16.35708638415452</v>
      </c>
      <c r="M406" s="123">
        <f t="shared" si="192"/>
        <v>19.766704533915075</v>
      </c>
      <c r="N406" s="123">
        <f t="shared" si="192"/>
        <v>18.321113809980879</v>
      </c>
      <c r="O406" s="123">
        <f t="shared" si="192"/>
        <v>9.3202378216300676</v>
      </c>
      <c r="P406" s="123">
        <f t="shared" si="192"/>
        <v>8.2345944406531277</v>
      </c>
      <c r="Q406" s="123">
        <f t="shared" si="192"/>
        <v>12.153268531092021</v>
      </c>
      <c r="R406" s="123">
        <f t="shared" si="192"/>
        <v>10.461869799675362</v>
      </c>
      <c r="S406" s="123">
        <f t="shared" si="192"/>
        <v>9.9895561446241246</v>
      </c>
      <c r="T406" s="123">
        <f t="shared" si="192"/>
        <v>9.3803744641547535</v>
      </c>
      <c r="U406" s="123">
        <f t="shared" si="192"/>
        <v>8.6836662249200209</v>
      </c>
      <c r="V406" s="123">
        <f t="shared" si="192"/>
        <v>8.8710717146016034</v>
      </c>
      <c r="W406" s="123">
        <f t="shared" si="192"/>
        <v>8.9661523080083914</v>
      </c>
      <c r="X406" s="123">
        <f t="shared" si="192"/>
        <v>8.181269096640138</v>
      </c>
      <c r="Y406" s="123">
        <f t="shared" si="192"/>
        <v>7.2334203521875677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30.111530897977044</v>
      </c>
      <c r="D407" s="99">
        <v>28.508198931080727</v>
      </c>
      <c r="E407" s="99">
        <v>36.028933921015103</v>
      </c>
      <c r="F407" s="99">
        <v>30.429691152568623</v>
      </c>
      <c r="G407" s="99">
        <v>27.920795341386857</v>
      </c>
      <c r="H407" s="99">
        <v>28.550929681431512</v>
      </c>
      <c r="I407" s="99">
        <v>26.859125374614877</v>
      </c>
      <c r="J407" s="99">
        <v>22.84946455252657</v>
      </c>
      <c r="K407" s="99">
        <v>18.698833829778344</v>
      </c>
      <c r="L407" s="99">
        <v>16.35708638415452</v>
      </c>
      <c r="M407" s="99">
        <v>19.766704533915075</v>
      </c>
      <c r="N407" s="99">
        <v>18.321113809980879</v>
      </c>
      <c r="O407" s="99">
        <v>9.3202378216300676</v>
      </c>
      <c r="P407" s="99">
        <v>8.2345944406531277</v>
      </c>
      <c r="Q407" s="99">
        <v>12.153268531092021</v>
      </c>
      <c r="R407" s="99">
        <v>10.461869799675362</v>
      </c>
      <c r="S407" s="99">
        <v>9.9895561446241246</v>
      </c>
      <c r="T407" s="99">
        <v>9.3803744641547535</v>
      </c>
      <c r="U407" s="99">
        <v>8.6836662249200209</v>
      </c>
      <c r="V407" s="99">
        <v>8.8710717146016034</v>
      </c>
      <c r="W407" s="99">
        <v>8.9661523080083914</v>
      </c>
      <c r="X407" s="99">
        <v>8.181269096640138</v>
      </c>
      <c r="Y407" s="99">
        <v>7.2334203521875677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12.392217979194145</v>
      </c>
      <c r="D408" s="123">
        <f t="shared" si="193"/>
        <v>9.3709621938383325</v>
      </c>
      <c r="E408" s="123">
        <f t="shared" si="193"/>
        <v>13.538390650490461</v>
      </c>
      <c r="F408" s="123">
        <f t="shared" si="193"/>
        <v>7.84448241223462</v>
      </c>
      <c r="G408" s="123">
        <f t="shared" si="193"/>
        <v>8.1460692274154489</v>
      </c>
      <c r="H408" s="123">
        <f t="shared" si="193"/>
        <v>9.4327837089213755</v>
      </c>
      <c r="I408" s="123">
        <f t="shared" si="193"/>
        <v>13.423189488849982</v>
      </c>
      <c r="J408" s="123">
        <f t="shared" si="193"/>
        <v>3.1797253087450033</v>
      </c>
      <c r="K408" s="123">
        <f t="shared" si="193"/>
        <v>8.201402924437442</v>
      </c>
      <c r="L408" s="123">
        <f t="shared" si="193"/>
        <v>10.472034526611584</v>
      </c>
      <c r="M408" s="123">
        <f t="shared" si="193"/>
        <v>9.7531031026115489</v>
      </c>
      <c r="N408" s="123">
        <f t="shared" si="193"/>
        <v>15.387912813827091</v>
      </c>
      <c r="O408" s="123">
        <f t="shared" si="193"/>
        <v>9.2215048325988871</v>
      </c>
      <c r="P408" s="123">
        <f t="shared" si="193"/>
        <v>6.6572804919266195</v>
      </c>
      <c r="Q408" s="123">
        <f t="shared" si="193"/>
        <v>8.2578185636150767</v>
      </c>
      <c r="R408" s="123">
        <f t="shared" si="193"/>
        <v>10.119454968822605</v>
      </c>
      <c r="S408" s="123">
        <f t="shared" si="193"/>
        <v>10.84689890023202</v>
      </c>
      <c r="T408" s="123">
        <f t="shared" si="193"/>
        <v>7.730069377942498</v>
      </c>
      <c r="U408" s="123">
        <f t="shared" si="193"/>
        <v>10.961542541252953</v>
      </c>
      <c r="V408" s="123">
        <f t="shared" si="193"/>
        <v>9.415906057441946</v>
      </c>
      <c r="W408" s="123">
        <f t="shared" si="193"/>
        <v>8.3864861986613271</v>
      </c>
      <c r="X408" s="123">
        <f t="shared" si="193"/>
        <v>7.1089949811708166</v>
      </c>
      <c r="Y408" s="123">
        <f t="shared" si="193"/>
        <v>7.6433888170872724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12.392217979194145</v>
      </c>
      <c r="D409" s="99">
        <f>RES_hhdet_in_fecs!D147</f>
        <v>9.3709621938383325</v>
      </c>
      <c r="E409" s="99">
        <f>RES_hhdet_in_fecs!E147</f>
        <v>13.538390650490461</v>
      </c>
      <c r="F409" s="99">
        <f>RES_hhdet_in_fecs!F147</f>
        <v>7.84448241223462</v>
      </c>
      <c r="G409" s="99">
        <f>RES_hhdet_in_fecs!G147</f>
        <v>8.1460692274154489</v>
      </c>
      <c r="H409" s="99">
        <f>RES_hhdet_in_fecs!H147</f>
        <v>9.4327837089213755</v>
      </c>
      <c r="I409" s="99">
        <f>RES_hhdet_in_fecs!I147</f>
        <v>13.423189488849982</v>
      </c>
      <c r="J409" s="99">
        <f>RES_hhdet_in_fecs!J147</f>
        <v>3.1797253087450033</v>
      </c>
      <c r="K409" s="99">
        <f>RES_hhdet_in_fecs!K147</f>
        <v>8.201402924437442</v>
      </c>
      <c r="L409" s="99">
        <f>RES_hhdet_in_fecs!L147</f>
        <v>10.472034526611584</v>
      </c>
      <c r="M409" s="99">
        <f>RES_hhdet_in_fecs!M147</f>
        <v>9.7531031026115489</v>
      </c>
      <c r="N409" s="99">
        <f>RES_hhdet_in_fecs!N147</f>
        <v>15.387912813827091</v>
      </c>
      <c r="O409" s="99">
        <f>RES_hhdet_in_fecs!O147</f>
        <v>9.2215048325988871</v>
      </c>
      <c r="P409" s="99">
        <f>RES_hhdet_in_fecs!P147</f>
        <v>6.6572804919266195</v>
      </c>
      <c r="Q409" s="99">
        <f>RES_hhdet_in_fecs!Q147</f>
        <v>8.2578185636150767</v>
      </c>
      <c r="R409" s="99">
        <f>RES_hhdet_in_fecs!R147</f>
        <v>10.119454968822605</v>
      </c>
      <c r="S409" s="99">
        <f>RES_hhdet_in_fecs!S147</f>
        <v>10.84689890023202</v>
      </c>
      <c r="T409" s="99">
        <f>RES_hhdet_in_fecs!T147</f>
        <v>7.730069377942498</v>
      </c>
      <c r="U409" s="99">
        <f>RES_hhdet_in_fecs!U147</f>
        <v>10.961542541252953</v>
      </c>
      <c r="V409" s="99">
        <f>RES_hhdet_in_fecs!V147</f>
        <v>9.415906057441946</v>
      </c>
      <c r="W409" s="99">
        <f>RES_hhdet_in_fecs!W147</f>
        <v>8.3864861986613271</v>
      </c>
      <c r="X409" s="99">
        <f>RES_hhdet_in_fecs!X147</f>
        <v>7.1089949811708166</v>
      </c>
      <c r="Y409" s="99">
        <f>RES_hhdet_in_fecs!Y147</f>
        <v>7.6433888170872724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14.762722955895738</v>
      </c>
      <c r="D410" s="123">
        <v>15.49531972938529</v>
      </c>
      <c r="E410" s="123">
        <v>14.622910850669445</v>
      </c>
      <c r="F410" s="123">
        <v>15.670149149856979</v>
      </c>
      <c r="G410" s="123">
        <v>14.428836706478723</v>
      </c>
      <c r="H410" s="123">
        <v>14.054517022451767</v>
      </c>
      <c r="I410" s="123">
        <v>12.214834820224413</v>
      </c>
      <c r="J410" s="123">
        <v>13.008218553381059</v>
      </c>
      <c r="K410" s="123">
        <v>15.313136528715196</v>
      </c>
      <c r="L410" s="123">
        <v>14.463872815998592</v>
      </c>
      <c r="M410" s="123">
        <v>14.482097221023256</v>
      </c>
      <c r="N410" s="123">
        <v>13.478115135565295</v>
      </c>
      <c r="O410" s="123">
        <v>13.735972413901116</v>
      </c>
      <c r="P410" s="123">
        <v>13.289802939111921</v>
      </c>
      <c r="Q410" s="123">
        <v>12.467185917378783</v>
      </c>
      <c r="R410" s="123">
        <v>13.510936488823155</v>
      </c>
      <c r="S410" s="123">
        <v>13.384222699147665</v>
      </c>
      <c r="T410" s="123">
        <v>12.478221727704147</v>
      </c>
      <c r="U410" s="123">
        <v>12.825571718443644</v>
      </c>
      <c r="V410" s="123">
        <v>12.620343383655532</v>
      </c>
      <c r="W410" s="123">
        <v>13.176825579664802</v>
      </c>
      <c r="X410" s="123">
        <v>12.833276687933683</v>
      </c>
      <c r="Y410" s="123">
        <v>12.39631434250958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20.886337231467287</v>
      </c>
      <c r="D411" s="99">
        <v>21.297814973705535</v>
      </c>
      <c r="E411" s="99">
        <v>21.159174893290508</v>
      </c>
      <c r="F411" s="99">
        <v>21.112837616995719</v>
      </c>
      <c r="G411" s="99">
        <v>20.366598350046385</v>
      </c>
      <c r="H411" s="99">
        <v>20.097848099656584</v>
      </c>
      <c r="I411" s="99">
        <v>18.819180846141403</v>
      </c>
      <c r="J411" s="99">
        <v>19.864112580615757</v>
      </c>
      <c r="K411" s="99">
        <v>20.93236786416308</v>
      </c>
      <c r="L411" s="99">
        <v>19.382870169998341</v>
      </c>
      <c r="M411" s="99">
        <v>15.772920995781693</v>
      </c>
      <c r="N411" s="99">
        <v>13.618376555503382</v>
      </c>
      <c r="O411" s="99">
        <v>19.744103940946623</v>
      </c>
      <c r="P411" s="99">
        <v>18.445865662787057</v>
      </c>
      <c r="Q411" s="99">
        <v>16.734485505145386</v>
      </c>
      <c r="R411" s="99">
        <v>15.980610313202895</v>
      </c>
      <c r="S411" s="99">
        <v>16.112372883308765</v>
      </c>
      <c r="T411" s="99">
        <v>15.565329206688784</v>
      </c>
      <c r="U411" s="99">
        <v>15.307432723208588</v>
      </c>
      <c r="V411" s="99">
        <v>15.50293345028329</v>
      </c>
      <c r="W411" s="99">
        <v>15.604955902394432</v>
      </c>
      <c r="X411" s="99">
        <v>15.95909808106979</v>
      </c>
      <c r="Y411" s="99">
        <v>15.980407905269084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13.564568265642968</v>
      </c>
      <c r="E412" s="99">
        <v>13.454927828923623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13.667561247940681</v>
      </c>
      <c r="P412" s="99">
        <v>13.17505561470646</v>
      </c>
      <c r="Q412" s="99">
        <v>12.25572644611581</v>
      </c>
      <c r="R412" s="99">
        <v>12.033512613514546</v>
      </c>
      <c r="S412" s="99">
        <v>12.339648882609307</v>
      </c>
      <c r="T412" s="99">
        <v>12.037228052773516</v>
      </c>
      <c r="U412" s="99">
        <v>11.928020060151116</v>
      </c>
      <c r="V412" s="99">
        <v>12.188406953640074</v>
      </c>
      <c r="W412" s="99">
        <v>12.461597654976398</v>
      </c>
      <c r="X412" s="99">
        <v>12.813541669090954</v>
      </c>
      <c r="Y412" s="99">
        <v>12.774134144630075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4.3456612772463385</v>
      </c>
      <c r="E413" s="102">
        <v>4.1853955159386116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3.6999282293568454</v>
      </c>
      <c r="P413" s="102">
        <v>3.3531029930132159</v>
      </c>
      <c r="Q413" s="102">
        <v>2.8434147756560679</v>
      </c>
      <c r="R413" s="102">
        <v>3.0438337662948061</v>
      </c>
      <c r="S413" s="102">
        <v>3.0736388952295828</v>
      </c>
      <c r="T413" s="102">
        <v>2.7396550705136113</v>
      </c>
      <c r="U413" s="102">
        <v>2.4498709003037438</v>
      </c>
      <c r="V413" s="102">
        <v>2.3650293904923756</v>
      </c>
      <c r="W413" s="102">
        <v>2.8683220123260176</v>
      </c>
      <c r="X413" s="102">
        <v>2.9848802989736107</v>
      </c>
      <c r="Y413" s="102">
        <v>2.5411751794531225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9.218906988396629</v>
      </c>
      <c r="E414" s="105">
        <v>9.2695323129850102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9.967633018583836</v>
      </c>
      <c r="P414" s="105">
        <v>9.8219526216932476</v>
      </c>
      <c r="Q414" s="105">
        <v>9.41231167045974</v>
      </c>
      <c r="R414" s="105">
        <v>8.9896788472197411</v>
      </c>
      <c r="S414" s="105">
        <v>9.2660099873797233</v>
      </c>
      <c r="T414" s="105">
        <v>9.297572982259906</v>
      </c>
      <c r="U414" s="105">
        <v>9.4781491598473728</v>
      </c>
      <c r="V414" s="105">
        <v>9.8233775631476998</v>
      </c>
      <c r="W414" s="105">
        <v>9.5932756426503794</v>
      </c>
      <c r="X414" s="105">
        <v>9.8286613701173433</v>
      </c>
      <c r="Y414" s="105">
        <v>10.232958965176955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18.754870753426935</v>
      </c>
      <c r="D415" s="102">
        <v>18.77327099802012</v>
      </c>
      <c r="E415" s="102">
        <v>18.503636969279743</v>
      </c>
      <c r="F415" s="102">
        <v>18.75988350204717</v>
      </c>
      <c r="G415" s="102">
        <v>17.730056669234354</v>
      </c>
      <c r="H415" s="102">
        <v>17.612826025557265</v>
      </c>
      <c r="I415" s="102">
        <v>17.248688761625807</v>
      </c>
      <c r="J415" s="102">
        <v>17.955249844207838</v>
      </c>
      <c r="K415" s="102">
        <v>19.102779744522522</v>
      </c>
      <c r="L415" s="102">
        <v>18.285255415076932</v>
      </c>
      <c r="M415" s="102">
        <v>17.773911370205081</v>
      </c>
      <c r="N415" s="102">
        <v>16.731681996183159</v>
      </c>
      <c r="O415" s="102">
        <v>16.784375718086093</v>
      </c>
      <c r="P415" s="102">
        <v>16.480790353469359</v>
      </c>
      <c r="Q415" s="102">
        <v>16.091152758160217</v>
      </c>
      <c r="R415" s="102">
        <v>16.360995792931675</v>
      </c>
      <c r="S415" s="102">
        <v>16.008064431609039</v>
      </c>
      <c r="T415" s="102">
        <v>15.104364074871233</v>
      </c>
      <c r="U415" s="102">
        <v>14.944774135620575</v>
      </c>
      <c r="V415" s="102">
        <v>14.791956208705439</v>
      </c>
      <c r="W415" s="102">
        <v>15.472505437894089</v>
      </c>
      <c r="X415" s="102">
        <v>0</v>
      </c>
      <c r="Y415" s="102">
        <v>0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12.851642721425593</v>
      </c>
      <c r="D416" s="105">
        <v>12.917499589493508</v>
      </c>
      <c r="E416" s="105">
        <v>12.708899489869365</v>
      </c>
      <c r="F416" s="105">
        <v>12.935213135407951</v>
      </c>
      <c r="G416" s="105">
        <v>12.433741006609985</v>
      </c>
      <c r="H416" s="105">
        <v>12.22684262413209</v>
      </c>
      <c r="I416" s="105">
        <v>12.028397541807394</v>
      </c>
      <c r="J416" s="105">
        <v>12.538693982368978</v>
      </c>
      <c r="K416" s="105">
        <v>13.389148498808979</v>
      </c>
      <c r="L416" s="105">
        <v>12.86699983444629</v>
      </c>
      <c r="M416" s="105">
        <v>12.552018254501276</v>
      </c>
      <c r="N416" s="105">
        <v>11.734401699714354</v>
      </c>
      <c r="O416" s="105">
        <v>12.063882432730102</v>
      </c>
      <c r="P416" s="105">
        <v>12.104823395913366</v>
      </c>
      <c r="Q416" s="105">
        <v>12.088106812175541</v>
      </c>
      <c r="R416" s="105">
        <v>12.582485077705298</v>
      </c>
      <c r="S416" s="105">
        <v>12.47427665905434</v>
      </c>
      <c r="T416" s="105">
        <v>11.868228922705999</v>
      </c>
      <c r="U416" s="105">
        <v>11.790020677636027</v>
      </c>
      <c r="V416" s="105">
        <v>11.755048847583785</v>
      </c>
      <c r="W416" s="105">
        <v>12.559868821699592</v>
      </c>
      <c r="X416" s="105">
        <v>12.821259182963743</v>
      </c>
      <c r="Y416" s="105">
        <v>12.38386921816543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3.7307082532635745</v>
      </c>
      <c r="D417" s="99">
        <v>3.8244615919673959</v>
      </c>
      <c r="E417" s="99">
        <v>3.640535849151612</v>
      </c>
      <c r="F417" s="99">
        <v>3.7690600237588545</v>
      </c>
      <c r="G417" s="99">
        <v>4.0300899138625166</v>
      </c>
      <c r="H417" s="99">
        <v>3.6028280327555775</v>
      </c>
      <c r="I417" s="99">
        <v>3.5717145818739033</v>
      </c>
      <c r="J417" s="99">
        <v>3.6539420936745031</v>
      </c>
      <c r="K417" s="99">
        <v>3.9190091022313309</v>
      </c>
      <c r="L417" s="99">
        <v>3.7762483225658574</v>
      </c>
      <c r="M417" s="99">
        <v>3.5874133246114641</v>
      </c>
      <c r="N417" s="99">
        <v>2.8134826667762365</v>
      </c>
      <c r="O417" s="99">
        <v>3.080218510392617</v>
      </c>
      <c r="P417" s="99">
        <v>2.9728207392314605</v>
      </c>
      <c r="Q417" s="99">
        <v>2.7911704345271628</v>
      </c>
      <c r="R417" s="99">
        <v>3.1937095557109427</v>
      </c>
      <c r="S417" s="99">
        <v>3.1387998424314847</v>
      </c>
      <c r="T417" s="99">
        <v>2.7264992649968929</v>
      </c>
      <c r="U417" s="99">
        <v>2.4464305555948185</v>
      </c>
      <c r="V417" s="99">
        <v>2.2726391150230776</v>
      </c>
      <c r="W417" s="99">
        <v>2.907822559609341</v>
      </c>
      <c r="X417" s="99">
        <v>2.9721734386355734</v>
      </c>
      <c r="Y417" s="99">
        <v>2.3464287595547617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9.1209344681620177</v>
      </c>
      <c r="D418" s="99">
        <v>9.0930379975261104</v>
      </c>
      <c r="E418" s="99">
        <v>9.0683636407177524</v>
      </c>
      <c r="F418" s="99">
        <v>9.1661531116490966</v>
      </c>
      <c r="G418" s="99">
        <v>8.4036510927474666</v>
      </c>
      <c r="H418" s="99">
        <v>8.6240145913765076</v>
      </c>
      <c r="I418" s="99">
        <v>8.4566829599334898</v>
      </c>
      <c r="J418" s="99">
        <v>8.8847518886944759</v>
      </c>
      <c r="K418" s="99">
        <v>9.4701393965776468</v>
      </c>
      <c r="L418" s="99">
        <v>9.0907515118804323</v>
      </c>
      <c r="M418" s="99">
        <v>8.9646049298898127</v>
      </c>
      <c r="N418" s="99">
        <v>8.9209190329381212</v>
      </c>
      <c r="O418" s="99">
        <v>8.9836639223374846</v>
      </c>
      <c r="P418" s="99">
        <v>9.132002656681907</v>
      </c>
      <c r="Q418" s="99">
        <v>9.2969363776483771</v>
      </c>
      <c r="R418" s="99">
        <v>9.3887755219943578</v>
      </c>
      <c r="S418" s="99">
        <v>9.3354768166228546</v>
      </c>
      <c r="T418" s="99">
        <v>9.1417296577091065</v>
      </c>
      <c r="U418" s="99">
        <v>9.3435901220412045</v>
      </c>
      <c r="V418" s="99">
        <v>9.4824097325607113</v>
      </c>
      <c r="W418" s="99">
        <v>9.6520462620902521</v>
      </c>
      <c r="X418" s="99">
        <v>9.8490857443281712</v>
      </c>
      <c r="Y418" s="99">
        <v>10.03744045861067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6.9870797871540526</v>
      </c>
      <c r="D419" s="123">
        <v>7.6946803816410654</v>
      </c>
      <c r="E419" s="123">
        <v>7.4031022548053089</v>
      </c>
      <c r="F419" s="123">
        <v>7.8235592082048671</v>
      </c>
      <c r="G419" s="123">
        <v>7.5260381968215038</v>
      </c>
      <c r="H419" s="123">
        <v>7.4945389935979989</v>
      </c>
      <c r="I419" s="123">
        <v>7.0513357505626031</v>
      </c>
      <c r="J419" s="123">
        <v>6.8962334111667518</v>
      </c>
      <c r="K419" s="123">
        <v>7.1831066539530051</v>
      </c>
      <c r="L419" s="123">
        <v>6.7725201182458692</v>
      </c>
      <c r="M419" s="123">
        <v>6.3623896008767158</v>
      </c>
      <c r="N419" s="123">
        <v>6.0567907955297269</v>
      </c>
      <c r="O419" s="123">
        <v>7.0489839714499221</v>
      </c>
      <c r="P419" s="123">
        <v>7.0731530693325064</v>
      </c>
      <c r="Q419" s="123">
        <v>6.8184741633097063</v>
      </c>
      <c r="R419" s="123">
        <v>6.9243097912817833</v>
      </c>
      <c r="S419" s="123">
        <v>6.8441392606527716</v>
      </c>
      <c r="T419" s="123">
        <v>7.2533330127812192</v>
      </c>
      <c r="U419" s="123">
        <v>7.39162224294871</v>
      </c>
      <c r="V419" s="123">
        <v>8.1882824149079969</v>
      </c>
      <c r="W419" s="123">
        <v>7.5967965702439022</v>
      </c>
      <c r="X419" s="123">
        <v>7.4284095164447868</v>
      </c>
      <c r="Y419" s="123">
        <v>6.2082149941892899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9.1719365029380384</v>
      </c>
      <c r="D420" s="99">
        <v>9.5100345621482045</v>
      </c>
      <c r="E420" s="99">
        <v>9.1140245370965136</v>
      </c>
      <c r="F420" s="99">
        <v>10.240231405373999</v>
      </c>
      <c r="G420" s="99">
        <v>9.3450941128676082</v>
      </c>
      <c r="H420" s="99">
        <v>9.0457730978447355</v>
      </c>
      <c r="I420" s="99">
        <v>9.2435339142708379</v>
      </c>
      <c r="J420" s="99">
        <v>9.1455993985272599</v>
      </c>
      <c r="K420" s="99">
        <v>8.0321910671871386</v>
      </c>
      <c r="L420" s="99">
        <v>9.8374904639118181</v>
      </c>
      <c r="M420" s="99">
        <v>9.1035830971981966</v>
      </c>
      <c r="N420" s="99">
        <v>2.8377546928532396</v>
      </c>
      <c r="O420" s="99">
        <v>10.272008413928145</v>
      </c>
      <c r="P420" s="99">
        <v>9.9425794315277756</v>
      </c>
      <c r="Q420" s="99">
        <v>8.6592763532208785</v>
      </c>
      <c r="R420" s="99">
        <v>8.0592592213144485</v>
      </c>
      <c r="S420" s="99">
        <v>7.9000418757302988</v>
      </c>
      <c r="T420" s="99">
        <v>9.38208799171165</v>
      </c>
      <c r="U420" s="99">
        <v>9.5789559556813408</v>
      </c>
      <c r="V420" s="99">
        <v>10.888464998062453</v>
      </c>
      <c r="W420" s="99">
        <v>10.364877327167376</v>
      </c>
      <c r="X420" s="99">
        <v>9.5805505299972022</v>
      </c>
      <c r="Y420" s="99">
        <v>8.5264487796381943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6.9154252311611355</v>
      </c>
      <c r="D421" s="110">
        <v>7.6518506934305268</v>
      </c>
      <c r="E421" s="110">
        <v>7.3502567686128497</v>
      </c>
      <c r="F421" s="110">
        <v>7.7428914297179965</v>
      </c>
      <c r="G421" s="110">
        <v>7.4502442003195828</v>
      </c>
      <c r="H421" s="110">
        <v>7.4199283080383927</v>
      </c>
      <c r="I421" s="110">
        <v>6.9388533068523319</v>
      </c>
      <c r="J421" s="110">
        <v>6.7894904178062445</v>
      </c>
      <c r="K421" s="110">
        <v>7.1486697702730408</v>
      </c>
      <c r="L421" s="110">
        <v>6.6500485476095026</v>
      </c>
      <c r="M421" s="110">
        <v>6.220090220182362</v>
      </c>
      <c r="N421" s="110">
        <v>6.287617200037027</v>
      </c>
      <c r="O421" s="110">
        <v>6.5224438313116186</v>
      </c>
      <c r="P421" s="110">
        <v>6.5742870427592788</v>
      </c>
      <c r="Q421" s="110">
        <v>6.5171968784406005</v>
      </c>
      <c r="R421" s="110">
        <v>6.7830095845620759</v>
      </c>
      <c r="S421" s="110">
        <v>6.6151978088663945</v>
      </c>
      <c r="T421" s="110">
        <v>6.4500004858235833</v>
      </c>
      <c r="U421" s="110">
        <v>6.5025409472070121</v>
      </c>
      <c r="V421" s="110">
        <v>7.2792471625688586</v>
      </c>
      <c r="W421" s="110">
        <v>6.9048345095463581</v>
      </c>
      <c r="X421" s="110">
        <v>7.0130081436954983</v>
      </c>
      <c r="Y421" s="110">
        <v>5.7205100655057306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90.183031903413976</v>
      </c>
      <c r="D423" s="118">
        <f t="shared" si="194"/>
        <v>85.395373285845906</v>
      </c>
      <c r="E423" s="118">
        <f t="shared" si="194"/>
        <v>111.91547345952526</v>
      </c>
      <c r="F423" s="118">
        <f t="shared" si="194"/>
        <v>92.962899623452785</v>
      </c>
      <c r="G423" s="118">
        <f t="shared" si="194"/>
        <v>91.985686953569498</v>
      </c>
      <c r="H423" s="118">
        <f t="shared" si="194"/>
        <v>100.43655164590382</v>
      </c>
      <c r="I423" s="118">
        <f t="shared" si="194"/>
        <v>111.31457676386387</v>
      </c>
      <c r="J423" s="118">
        <f t="shared" si="194"/>
        <v>77.550360746627433</v>
      </c>
      <c r="K423" s="118">
        <f t="shared" si="194"/>
        <v>86.442394515194934</v>
      </c>
      <c r="L423" s="118">
        <f t="shared" si="194"/>
        <v>89.808731986462476</v>
      </c>
      <c r="M423" s="118">
        <f t="shared" si="194"/>
        <v>99.669741076015782</v>
      </c>
      <c r="N423" s="118">
        <f t="shared" si="194"/>
        <v>118.47235933741996</v>
      </c>
      <c r="O423" s="118">
        <f t="shared" si="194"/>
        <v>76.755557154131225</v>
      </c>
      <c r="P423" s="118">
        <f t="shared" si="194"/>
        <v>67.680167959466331</v>
      </c>
      <c r="Q423" s="118">
        <f t="shared" si="194"/>
        <v>89.570098883435918</v>
      </c>
      <c r="R423" s="118">
        <f t="shared" ref="R423:V423" si="195">R424+R426+R428+R437</f>
        <v>91.585633016206472</v>
      </c>
      <c r="S423" s="118">
        <f t="shared" si="195"/>
        <v>92.595633889075316</v>
      </c>
      <c r="T423" s="118">
        <f t="shared" si="195"/>
        <v>78.449463126212748</v>
      </c>
      <c r="U423" s="118">
        <f t="shared" si="195"/>
        <v>88.487361902699917</v>
      </c>
      <c r="V423" s="118">
        <f t="shared" si="195"/>
        <v>84.29765618877984</v>
      </c>
      <c r="W423" s="118">
        <f t="shared" ref="W423:Y423" si="196">W424+W426+W428+W437</f>
        <v>81.888837638942221</v>
      </c>
      <c r="X423" s="118">
        <f t="shared" si="196"/>
        <v>75.425442939659703</v>
      </c>
      <c r="Y423" s="118">
        <f t="shared" si="196"/>
        <v>73.726715405396931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46.250423933198803</v>
      </c>
      <c r="D424" s="123">
        <f t="shared" si="197"/>
        <v>46.695823507928132</v>
      </c>
      <c r="E424" s="123">
        <f t="shared" si="197"/>
        <v>62.751751986897723</v>
      </c>
      <c r="F424" s="123">
        <f t="shared" si="197"/>
        <v>56.177697571115388</v>
      </c>
      <c r="G424" s="123">
        <f t="shared" si="197"/>
        <v>54.507511284095152</v>
      </c>
      <c r="H424" s="123">
        <f t="shared" si="197"/>
        <v>58.809484251269616</v>
      </c>
      <c r="I424" s="123">
        <f t="shared" si="197"/>
        <v>58.26136100093936</v>
      </c>
      <c r="J424" s="123">
        <f t="shared" si="197"/>
        <v>52.123075940946009</v>
      </c>
      <c r="K424" s="123">
        <f t="shared" si="197"/>
        <v>44.813864417825322</v>
      </c>
      <c r="L424" s="123">
        <f t="shared" si="197"/>
        <v>41.150302126577792</v>
      </c>
      <c r="M424" s="123">
        <f t="shared" si="197"/>
        <v>52.607601345819312</v>
      </c>
      <c r="N424" s="123">
        <f t="shared" si="197"/>
        <v>52.060012913580486</v>
      </c>
      <c r="O424" s="123">
        <f t="shared" si="197"/>
        <v>28.508511345837501</v>
      </c>
      <c r="P424" s="123">
        <f t="shared" si="197"/>
        <v>27.102127124174778</v>
      </c>
      <c r="Q424" s="123">
        <f t="shared" si="197"/>
        <v>42.196661465351468</v>
      </c>
      <c r="R424" s="123">
        <f t="shared" si="197"/>
        <v>36.332708816003766</v>
      </c>
      <c r="S424" s="123">
        <f t="shared" si="197"/>
        <v>34.693343384434222</v>
      </c>
      <c r="T424" s="123">
        <f t="shared" si="197"/>
        <v>32.578636970695975</v>
      </c>
      <c r="U424" s="123">
        <f t="shared" si="197"/>
        <v>30.159910420517864</v>
      </c>
      <c r="V424" s="123">
        <f t="shared" si="197"/>
        <v>30.901408839394279</v>
      </c>
      <c r="W424" s="123">
        <f t="shared" si="197"/>
        <v>31.720387556592723</v>
      </c>
      <c r="X424" s="123">
        <f t="shared" si="197"/>
        <v>29.539721002488747</v>
      </c>
      <c r="Y424" s="123">
        <f t="shared" si="197"/>
        <v>26.722154841358382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46.250423933198803</v>
      </c>
      <c r="D425" s="99">
        <v>46.695823507928132</v>
      </c>
      <c r="E425" s="99">
        <v>62.751751986897723</v>
      </c>
      <c r="F425" s="99">
        <v>56.177697571115388</v>
      </c>
      <c r="G425" s="99">
        <v>54.507511284095152</v>
      </c>
      <c r="H425" s="99">
        <v>58.809484251269616</v>
      </c>
      <c r="I425" s="99">
        <v>58.26136100093936</v>
      </c>
      <c r="J425" s="99">
        <v>52.123075940946009</v>
      </c>
      <c r="K425" s="99">
        <v>44.813864417825322</v>
      </c>
      <c r="L425" s="99">
        <v>41.150302126577792</v>
      </c>
      <c r="M425" s="99">
        <v>52.607601345819312</v>
      </c>
      <c r="N425" s="99">
        <v>52.060012913580486</v>
      </c>
      <c r="O425" s="99">
        <v>28.508511345837501</v>
      </c>
      <c r="P425" s="99">
        <v>27.102127124174778</v>
      </c>
      <c r="Q425" s="99">
        <v>42.196661465351468</v>
      </c>
      <c r="R425" s="99">
        <v>36.332708816003766</v>
      </c>
      <c r="S425" s="99">
        <v>34.693343384434222</v>
      </c>
      <c r="T425" s="99">
        <v>32.578636970695975</v>
      </c>
      <c r="U425" s="99">
        <v>30.159910420517864</v>
      </c>
      <c r="V425" s="99">
        <v>30.901408839394279</v>
      </c>
      <c r="W425" s="99">
        <v>31.720387556592723</v>
      </c>
      <c r="X425" s="99">
        <v>29.539721002488747</v>
      </c>
      <c r="Y425" s="99">
        <v>26.722154841358382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27.355366602655714</v>
      </c>
      <c r="D426" s="123">
        <f t="shared" si="198"/>
        <v>21.530059182723296</v>
      </c>
      <c r="E426" s="123">
        <f t="shared" si="198"/>
        <v>32.342475048483898</v>
      </c>
      <c r="F426" s="123">
        <f t="shared" si="198"/>
        <v>19.462911370273456</v>
      </c>
      <c r="G426" s="123">
        <f t="shared" si="198"/>
        <v>20.972170023141921</v>
      </c>
      <c r="H426" s="123">
        <f t="shared" si="198"/>
        <v>25.177200343591078</v>
      </c>
      <c r="I426" s="123">
        <f t="shared" si="198"/>
        <v>37.115324914109742</v>
      </c>
      <c r="J426" s="123">
        <f t="shared" si="198"/>
        <v>9.1026366579703577</v>
      </c>
      <c r="K426" s="123">
        <f t="shared" si="198"/>
        <v>24.297499638636101</v>
      </c>
      <c r="L426" s="123">
        <f t="shared" si="198"/>
        <v>32.094080259449157</v>
      </c>
      <c r="M426" s="123">
        <f t="shared" si="198"/>
        <v>31.032278795752966</v>
      </c>
      <c r="N426" s="123">
        <f t="shared" si="198"/>
        <v>51.049258543205752</v>
      </c>
      <c r="O426" s="123">
        <f t="shared" si="198"/>
        <v>32.01352669789285</v>
      </c>
      <c r="P426" s="123">
        <f t="shared" si="198"/>
        <v>24.16035179802978</v>
      </c>
      <c r="Q426" s="123">
        <f t="shared" si="198"/>
        <v>30.967451604674039</v>
      </c>
      <c r="R426" s="123">
        <f t="shared" si="198"/>
        <v>38.213854803810115</v>
      </c>
      <c r="S426" s="123">
        <f t="shared" si="198"/>
        <v>40.992459725074809</v>
      </c>
      <c r="T426" s="123">
        <f t="shared" si="198"/>
        <v>29.23838090919444</v>
      </c>
      <c r="U426" s="123">
        <f t="shared" si="198"/>
        <v>41.500569176472816</v>
      </c>
      <c r="V426" s="123">
        <f t="shared" si="198"/>
        <v>35.745463855594551</v>
      </c>
      <c r="W426" s="123">
        <f t="shared" si="198"/>
        <v>32.120176296148301</v>
      </c>
      <c r="X426" s="123">
        <f t="shared" si="198"/>
        <v>27.523313214388132</v>
      </c>
      <c r="Y426" s="123">
        <f t="shared" si="198"/>
        <v>29.950908140868002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27.355366602655714</v>
      </c>
      <c r="D427" s="99">
        <f>RES_hhdet_in_tess!D147</f>
        <v>21.530059182723296</v>
      </c>
      <c r="E427" s="99">
        <f>RES_hhdet_in_tess!E147</f>
        <v>32.342475048483898</v>
      </c>
      <c r="F427" s="99">
        <f>RES_hhdet_in_tess!F147</f>
        <v>19.462911370273456</v>
      </c>
      <c r="G427" s="99">
        <f>RES_hhdet_in_tess!G147</f>
        <v>20.972170023141921</v>
      </c>
      <c r="H427" s="99">
        <f>RES_hhdet_in_tess!H147</f>
        <v>25.177200343591078</v>
      </c>
      <c r="I427" s="99">
        <f>RES_hhdet_in_tess!I147</f>
        <v>37.115324914109742</v>
      </c>
      <c r="J427" s="99">
        <f>RES_hhdet_in_tess!J147</f>
        <v>9.1026366579703577</v>
      </c>
      <c r="K427" s="99">
        <f>RES_hhdet_in_tess!K147</f>
        <v>24.297499638636101</v>
      </c>
      <c r="L427" s="99">
        <f>RES_hhdet_in_tess!L147</f>
        <v>32.094080259449157</v>
      </c>
      <c r="M427" s="99">
        <f>RES_hhdet_in_tess!M147</f>
        <v>31.032278795752966</v>
      </c>
      <c r="N427" s="99">
        <f>RES_hhdet_in_tess!N147</f>
        <v>51.049258543205752</v>
      </c>
      <c r="O427" s="99">
        <f>RES_hhdet_in_tess!O147</f>
        <v>32.01352669789285</v>
      </c>
      <c r="P427" s="99">
        <f>RES_hhdet_in_tess!P147</f>
        <v>24.16035179802978</v>
      </c>
      <c r="Q427" s="99">
        <f>RES_hhdet_in_tess!Q147</f>
        <v>30.967451604674039</v>
      </c>
      <c r="R427" s="99">
        <f>RES_hhdet_in_tess!R147</f>
        <v>38.213854803810115</v>
      </c>
      <c r="S427" s="99">
        <f>RES_hhdet_in_tess!S147</f>
        <v>40.992459725074809</v>
      </c>
      <c r="T427" s="99">
        <f>RES_hhdet_in_tess!T147</f>
        <v>29.23838090919444</v>
      </c>
      <c r="U427" s="99">
        <f>RES_hhdet_in_tess!U147</f>
        <v>41.500569176472816</v>
      </c>
      <c r="V427" s="99">
        <f>RES_hhdet_in_tess!V147</f>
        <v>35.745463855594551</v>
      </c>
      <c r="W427" s="99">
        <f>RES_hhdet_in_tess!W147</f>
        <v>32.120176296148301</v>
      </c>
      <c r="X427" s="99">
        <f>RES_hhdet_in_tess!X147</f>
        <v>27.523313214388132</v>
      </c>
      <c r="Y427" s="99">
        <f>RES_hhdet_in_tess!Y147</f>
        <v>29.950908140868002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11.383513229958044</v>
      </c>
      <c r="D428" s="123">
        <v>11.422715300907097</v>
      </c>
      <c r="E428" s="123">
        <v>11.29226498959277</v>
      </c>
      <c r="F428" s="123">
        <v>11.475428487363954</v>
      </c>
      <c r="G428" s="123">
        <v>10.879964535383536</v>
      </c>
      <c r="H428" s="123">
        <v>10.843461386148105</v>
      </c>
      <c r="I428" s="123">
        <v>10.662462616543536</v>
      </c>
      <c r="J428" s="123">
        <v>11.149254863954415</v>
      </c>
      <c r="K428" s="123">
        <v>11.906812008574491</v>
      </c>
      <c r="L428" s="123">
        <v>11.451211673952638</v>
      </c>
      <c r="M428" s="123">
        <v>11.225293670803154</v>
      </c>
      <c r="N428" s="123">
        <v>10.723340845491844</v>
      </c>
      <c r="O428" s="123">
        <v>11.023933408450175</v>
      </c>
      <c r="P428" s="123">
        <v>11.152951962125149</v>
      </c>
      <c r="Q428" s="123">
        <v>11.236239952058321</v>
      </c>
      <c r="R428" s="123">
        <v>11.637347527735482</v>
      </c>
      <c r="S428" s="123">
        <v>11.58545708010805</v>
      </c>
      <c r="T428" s="123">
        <v>11.131940651459836</v>
      </c>
      <c r="U428" s="123">
        <v>11.163674959105766</v>
      </c>
      <c r="V428" s="123">
        <v>11.211004250679704</v>
      </c>
      <c r="W428" s="123">
        <v>11.891636142974425</v>
      </c>
      <c r="X428" s="123">
        <v>12.170247028279775</v>
      </c>
      <c r="Y428" s="123">
        <v>11.89672776692154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11.316791403064585</v>
      </c>
      <c r="D429" s="99">
        <v>11.581978637760258</v>
      </c>
      <c r="E429" s="99">
        <v>11.554379976664075</v>
      </c>
      <c r="F429" s="99">
        <v>11.577560886722138</v>
      </c>
      <c r="G429" s="99">
        <v>11.22028987635343</v>
      </c>
      <c r="H429" s="99">
        <v>11.128057141725892</v>
      </c>
      <c r="I429" s="99">
        <v>10.477623677270103</v>
      </c>
      <c r="J429" s="99">
        <v>11.130057174598168</v>
      </c>
      <c r="K429" s="99">
        <v>11.817407923944543</v>
      </c>
      <c r="L429" s="99">
        <v>11.039092879113015</v>
      </c>
      <c r="M429" s="99">
        <v>9.143136195502521</v>
      </c>
      <c r="N429" s="99">
        <v>8.1219368221462371</v>
      </c>
      <c r="O429" s="99">
        <v>12.257979387965607</v>
      </c>
      <c r="P429" s="99">
        <v>11.998801976668625</v>
      </c>
      <c r="Q429" s="99">
        <v>11.33223176721004</v>
      </c>
      <c r="R429" s="99">
        <v>11.098453000776502</v>
      </c>
      <c r="S429" s="99">
        <v>11.449747167416211</v>
      </c>
      <c r="T429" s="99">
        <v>11.286001112500729</v>
      </c>
      <c r="U429" s="99">
        <v>11.287453356775268</v>
      </c>
      <c r="V429" s="99">
        <v>11.581856505430306</v>
      </c>
      <c r="W429" s="99">
        <v>11.751030643674779</v>
      </c>
      <c r="X429" s="99">
        <v>12.069990511581603</v>
      </c>
      <c r="Y429" s="99">
        <v>12.112615699244909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11.582123879056473</v>
      </c>
      <c r="E430" s="99">
        <v>11.555049134300919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12.26470581095052</v>
      </c>
      <c r="P430" s="99">
        <v>12.003103647947734</v>
      </c>
      <c r="Q430" s="99">
        <v>11.337810678967454</v>
      </c>
      <c r="R430" s="99">
        <v>11.103605996140297</v>
      </c>
      <c r="S430" s="99">
        <v>11.45019406065002</v>
      </c>
      <c r="T430" s="99">
        <v>11.284023108891212</v>
      </c>
      <c r="U430" s="99">
        <v>11.284644345377297</v>
      </c>
      <c r="V430" s="99">
        <v>11.590232276137998</v>
      </c>
      <c r="W430" s="99">
        <v>11.753213810601121</v>
      </c>
      <c r="X430" s="99">
        <v>12.086149650708407</v>
      </c>
      <c r="Y430" s="99">
        <v>12.159084916131338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2.3632168906598445</v>
      </c>
      <c r="E431" s="102">
        <v>2.2855168213159089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2.2970727923666829</v>
      </c>
      <c r="P431" s="102">
        <v>2.1811510262544904</v>
      </c>
      <c r="Q431" s="102">
        <v>1.9254990085077106</v>
      </c>
      <c r="R431" s="102">
        <v>2.1139271489205562</v>
      </c>
      <c r="S431" s="102">
        <v>2.1841840732702966</v>
      </c>
      <c r="T431" s="102">
        <v>1.9864501266313057</v>
      </c>
      <c r="U431" s="102">
        <v>1.8064951855299249</v>
      </c>
      <c r="V431" s="102">
        <v>1.7668547129902985</v>
      </c>
      <c r="W431" s="102">
        <v>2.1599381679507421</v>
      </c>
      <c r="X431" s="102">
        <v>2.2574882805910614</v>
      </c>
      <c r="Y431" s="102">
        <v>1.9261259509543851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9.218906988396629</v>
      </c>
      <c r="E432" s="105">
        <v>9.2695323129850102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9.967633018583836</v>
      </c>
      <c r="P432" s="105">
        <v>9.8219526216932476</v>
      </c>
      <c r="Q432" s="105">
        <v>9.41231167045974</v>
      </c>
      <c r="R432" s="105">
        <v>8.9896788472197411</v>
      </c>
      <c r="S432" s="105">
        <v>9.2660099873797233</v>
      </c>
      <c r="T432" s="105">
        <v>9.297572982259906</v>
      </c>
      <c r="U432" s="105">
        <v>9.4781491598473728</v>
      </c>
      <c r="V432" s="105">
        <v>9.8233775631476998</v>
      </c>
      <c r="W432" s="105">
        <v>9.5932756426503794</v>
      </c>
      <c r="X432" s="105">
        <v>9.8286613701173433</v>
      </c>
      <c r="Y432" s="105">
        <v>10.232958965176955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11.382182990503415</v>
      </c>
      <c r="D433" s="102">
        <v>11.42223639873318</v>
      </c>
      <c r="E433" s="102">
        <v>11.289352054963722</v>
      </c>
      <c r="F433" s="102">
        <v>11.477674218126284</v>
      </c>
      <c r="G433" s="102">
        <v>10.880232770492912</v>
      </c>
      <c r="H433" s="102">
        <v>10.842860670957432</v>
      </c>
      <c r="I433" s="102">
        <v>10.655168758109649</v>
      </c>
      <c r="J433" s="102">
        <v>11.134494696503225</v>
      </c>
      <c r="K433" s="102">
        <v>11.898916097915354</v>
      </c>
      <c r="L433" s="102">
        <v>11.447808924215291</v>
      </c>
      <c r="M433" s="102">
        <v>11.235075991935512</v>
      </c>
      <c r="N433" s="102">
        <v>10.74298518175495</v>
      </c>
      <c r="O433" s="102">
        <v>11.031835227333127</v>
      </c>
      <c r="P433" s="102">
        <v>11.157021395598507</v>
      </c>
      <c r="Q433" s="102">
        <v>11.199129947789537</v>
      </c>
      <c r="R433" s="102">
        <v>11.597409210935794</v>
      </c>
      <c r="S433" s="102">
        <v>11.546749676132416</v>
      </c>
      <c r="T433" s="102">
        <v>11.081693129371263</v>
      </c>
      <c r="U433" s="102">
        <v>11.149834838047978</v>
      </c>
      <c r="V433" s="102">
        <v>11.215927272734543</v>
      </c>
      <c r="W433" s="102">
        <v>11.904014248779621</v>
      </c>
      <c r="X433" s="102">
        <v>0</v>
      </c>
      <c r="Y433" s="102">
        <v>0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11.385071853116713</v>
      </c>
      <c r="D434" s="105">
        <v>11.419958245251403</v>
      </c>
      <c r="E434" s="105">
        <v>11.289510269243976</v>
      </c>
      <c r="F434" s="105">
        <v>11.472139876254891</v>
      </c>
      <c r="G434" s="105">
        <v>10.876757477394653</v>
      </c>
      <c r="H434" s="105">
        <v>10.84199836773942</v>
      </c>
      <c r="I434" s="105">
        <v>10.66306642198167</v>
      </c>
      <c r="J434" s="105">
        <v>11.150651790748643</v>
      </c>
      <c r="K434" s="105">
        <v>11.911248026738567</v>
      </c>
      <c r="L434" s="105">
        <v>11.454938845653073</v>
      </c>
      <c r="M434" s="105">
        <v>11.232246557947887</v>
      </c>
      <c r="N434" s="105">
        <v>10.727384312710742</v>
      </c>
      <c r="O434" s="105">
        <v>11.008193380065068</v>
      </c>
      <c r="P434" s="105">
        <v>11.14451685542616</v>
      </c>
      <c r="Q434" s="105">
        <v>11.239536816069164</v>
      </c>
      <c r="R434" s="105">
        <v>11.652620405718203</v>
      </c>
      <c r="S434" s="105">
        <v>11.599519182199296</v>
      </c>
      <c r="T434" s="105">
        <v>11.142093792364633</v>
      </c>
      <c r="U434" s="105">
        <v>11.168796471103468</v>
      </c>
      <c r="V434" s="105">
        <v>11.20562704551282</v>
      </c>
      <c r="W434" s="105">
        <v>11.889225064285828</v>
      </c>
      <c r="X434" s="105">
        <v>12.170645507020742</v>
      </c>
      <c r="Y434" s="105">
        <v>11.895915840434052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2.264137384954696</v>
      </c>
      <c r="D435" s="99">
        <v>2.3269202477252935</v>
      </c>
      <c r="E435" s="99">
        <v>2.2211466285262205</v>
      </c>
      <c r="F435" s="99">
        <v>2.3059867646057985</v>
      </c>
      <c r="G435" s="99">
        <v>2.473106384647187</v>
      </c>
      <c r="H435" s="99">
        <v>2.2179837763629076</v>
      </c>
      <c r="I435" s="99">
        <v>2.2063834620481804</v>
      </c>
      <c r="J435" s="99">
        <v>2.265899902054167</v>
      </c>
      <c r="K435" s="99">
        <v>2.4411086301609219</v>
      </c>
      <c r="L435" s="99">
        <v>2.3641873337726391</v>
      </c>
      <c r="M435" s="99">
        <v>2.2676416280580773</v>
      </c>
      <c r="N435" s="99">
        <v>1.8064652797726188</v>
      </c>
      <c r="O435" s="99">
        <v>2.0245294577275827</v>
      </c>
      <c r="P435" s="99">
        <v>2.0125141987442512</v>
      </c>
      <c r="Q435" s="99">
        <v>1.9426004384207864</v>
      </c>
      <c r="R435" s="99">
        <v>2.2638448837238467</v>
      </c>
      <c r="S435" s="99">
        <v>2.2640423655764419</v>
      </c>
      <c r="T435" s="99">
        <v>2.0003641346555301</v>
      </c>
      <c r="U435" s="99">
        <v>1.8252063490622632</v>
      </c>
      <c r="V435" s="99">
        <v>1.7232173129521076</v>
      </c>
      <c r="W435" s="99">
        <v>2.2371788021955745</v>
      </c>
      <c r="X435" s="99">
        <v>2.321559762692571</v>
      </c>
      <c r="Y435" s="99">
        <v>1.8584753818233821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9.1209344681620177</v>
      </c>
      <c r="D436" s="99">
        <v>9.0930379975261104</v>
      </c>
      <c r="E436" s="99">
        <v>9.0683636407177524</v>
      </c>
      <c r="F436" s="99">
        <v>9.1661531116490966</v>
      </c>
      <c r="G436" s="99">
        <v>8.4036510927474666</v>
      </c>
      <c r="H436" s="99">
        <v>8.6240145913765076</v>
      </c>
      <c r="I436" s="99">
        <v>8.4566829599334898</v>
      </c>
      <c r="J436" s="99">
        <v>8.8847518886944759</v>
      </c>
      <c r="K436" s="99">
        <v>9.4701393965776468</v>
      </c>
      <c r="L436" s="99">
        <v>9.0907515118804323</v>
      </c>
      <c r="M436" s="99">
        <v>8.9646049298898127</v>
      </c>
      <c r="N436" s="99">
        <v>8.9209190329381212</v>
      </c>
      <c r="O436" s="99">
        <v>8.9836639223374846</v>
      </c>
      <c r="P436" s="99">
        <v>9.132002656681907</v>
      </c>
      <c r="Q436" s="99">
        <v>9.2969363776483771</v>
      </c>
      <c r="R436" s="99">
        <v>9.3887755219943578</v>
      </c>
      <c r="S436" s="99">
        <v>9.3354768166228546</v>
      </c>
      <c r="T436" s="99">
        <v>9.1417296577091065</v>
      </c>
      <c r="U436" s="99">
        <v>9.3435901220412045</v>
      </c>
      <c r="V436" s="99">
        <v>9.4824097325607113</v>
      </c>
      <c r="W436" s="99">
        <v>9.6520462620902521</v>
      </c>
      <c r="X436" s="99">
        <v>9.8490857443281712</v>
      </c>
      <c r="Y436" s="99">
        <v>10.03744045861067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5.1937281376014228</v>
      </c>
      <c r="D437" s="123">
        <v>5.7467752942873709</v>
      </c>
      <c r="E437" s="123">
        <v>5.5289814345508717</v>
      </c>
      <c r="F437" s="123">
        <v>5.846862194699975</v>
      </c>
      <c r="G437" s="123">
        <v>5.6260411109488935</v>
      </c>
      <c r="H437" s="123">
        <v>5.6064056648950178</v>
      </c>
      <c r="I437" s="123">
        <v>5.2754282322712243</v>
      </c>
      <c r="J437" s="123">
        <v>5.1753932837566481</v>
      </c>
      <c r="K437" s="123">
        <v>5.4242184501590147</v>
      </c>
      <c r="L437" s="123">
        <v>5.1131379264828833</v>
      </c>
      <c r="M437" s="123">
        <v>4.8045672636403562</v>
      </c>
      <c r="N437" s="123">
        <v>4.6397470351418661</v>
      </c>
      <c r="O437" s="123">
        <v>5.2095857019507035</v>
      </c>
      <c r="P437" s="123">
        <v>5.2647370751366216</v>
      </c>
      <c r="Q437" s="123">
        <v>5.1697458613520784</v>
      </c>
      <c r="R437" s="123">
        <v>5.4017218686571118</v>
      </c>
      <c r="S437" s="123">
        <v>5.3243736994582234</v>
      </c>
      <c r="T437" s="123">
        <v>5.5005045948624867</v>
      </c>
      <c r="U437" s="123">
        <v>5.6632073466034658</v>
      </c>
      <c r="V437" s="123">
        <v>6.4397792431113032</v>
      </c>
      <c r="W437" s="123">
        <v>6.156637643226774</v>
      </c>
      <c r="X437" s="123">
        <v>6.1921616945030378</v>
      </c>
      <c r="Y437" s="123">
        <v>5.1569246562490099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5.3653923514457968</v>
      </c>
      <c r="D438" s="99">
        <v>5.5680056790168022</v>
      </c>
      <c r="E438" s="99">
        <v>5.3407789386711251</v>
      </c>
      <c r="F438" s="99">
        <v>6.0059358928591511</v>
      </c>
      <c r="G438" s="99">
        <v>5.485684401990091</v>
      </c>
      <c r="H438" s="99">
        <v>5.3145775515557405</v>
      </c>
      <c r="I438" s="99">
        <v>5.4354652949832776</v>
      </c>
      <c r="J438" s="99">
        <v>5.3825271378837458</v>
      </c>
      <c r="K438" s="99">
        <v>4.7313296725506184</v>
      </c>
      <c r="L438" s="99">
        <v>5.7997382707028002</v>
      </c>
      <c r="M438" s="99">
        <v>5.3705767121670149</v>
      </c>
      <c r="N438" s="99">
        <v>1.6747205557780331</v>
      </c>
      <c r="O438" s="99">
        <v>6.0634225070199221</v>
      </c>
      <c r="P438" s="99">
        <v>5.8725457334267928</v>
      </c>
      <c r="Q438" s="99">
        <v>5.1272603544388451</v>
      </c>
      <c r="R438" s="99">
        <v>4.803013114280394</v>
      </c>
      <c r="S438" s="99">
        <v>4.7510322702314918</v>
      </c>
      <c r="T438" s="99">
        <v>5.6982335360284591</v>
      </c>
      <c r="U438" s="99">
        <v>5.8698529057178117</v>
      </c>
      <c r="V438" s="99">
        <v>6.7142842746319884</v>
      </c>
      <c r="W438" s="99">
        <v>6.4106248682399238</v>
      </c>
      <c r="X438" s="99">
        <v>5.9292859588355604</v>
      </c>
      <c r="Y438" s="99">
        <v>5.2772501565845111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5.1880982384258703</v>
      </c>
      <c r="D439" s="110">
        <v>5.7509930094670159</v>
      </c>
      <c r="E439" s="110">
        <v>5.5347944703037761</v>
      </c>
      <c r="F439" s="110">
        <v>5.8415523633288755</v>
      </c>
      <c r="G439" s="110">
        <v>5.6318893071555101</v>
      </c>
      <c r="H439" s="110">
        <v>5.6204419058093995</v>
      </c>
      <c r="I439" s="110">
        <v>5.2672166753982754</v>
      </c>
      <c r="J439" s="110">
        <v>5.1655638083666648</v>
      </c>
      <c r="K439" s="110">
        <v>5.4523204031165173</v>
      </c>
      <c r="L439" s="110">
        <v>5.0857024171393785</v>
      </c>
      <c r="M439" s="110">
        <v>4.7751848818053722</v>
      </c>
      <c r="N439" s="110">
        <v>4.8523592518645806</v>
      </c>
      <c r="O439" s="110">
        <v>5.0700958038689183</v>
      </c>
      <c r="P439" s="110">
        <v>5.1590660970369964</v>
      </c>
      <c r="Q439" s="110">
        <v>5.1766993071048377</v>
      </c>
      <c r="R439" s="110">
        <v>5.4762605824709016</v>
      </c>
      <c r="S439" s="110">
        <v>5.4486859393391782</v>
      </c>
      <c r="T439" s="110">
        <v>5.4258872285936244</v>
      </c>
      <c r="U439" s="110">
        <v>5.5792125266145556</v>
      </c>
      <c r="V439" s="110">
        <v>6.3473652144624504</v>
      </c>
      <c r="W439" s="110">
        <v>6.0931461705985388</v>
      </c>
      <c r="X439" s="110">
        <v>6.2429013722337752</v>
      </c>
      <c r="Y439" s="110">
        <v>5.1316108419442212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0.11212489517946117</v>
      </c>
      <c r="D441" s="118">
        <f t="shared" si="199"/>
        <v>0.10230166433353188</v>
      </c>
      <c r="E441" s="118">
        <f t="shared" si="199"/>
        <v>0.11205362726965197</v>
      </c>
      <c r="F441" s="118">
        <f t="shared" si="199"/>
        <v>0.10902700161336089</v>
      </c>
      <c r="G441" s="118">
        <f t="shared" si="199"/>
        <v>0.11086666779777497</v>
      </c>
      <c r="H441" s="118">
        <f t="shared" si="199"/>
        <v>0.11305938135523115</v>
      </c>
      <c r="I441" s="118">
        <f t="shared" si="199"/>
        <v>0.11033333307391718</v>
      </c>
      <c r="J441" s="118">
        <f t="shared" si="199"/>
        <v>0.1071305198629854</v>
      </c>
      <c r="K441" s="118">
        <f t="shared" si="199"/>
        <v>8.8492022877443677E-2</v>
      </c>
      <c r="L441" s="118">
        <f t="shared" si="199"/>
        <v>0.10344051696794644</v>
      </c>
      <c r="M441" s="118">
        <f t="shared" si="199"/>
        <v>0.11576047785937213</v>
      </c>
      <c r="N441" s="118">
        <f t="shared" si="199"/>
        <v>5.4370144626850005E-2</v>
      </c>
      <c r="O441" s="118">
        <f t="shared" si="199"/>
        <v>0.35428656965220467</v>
      </c>
      <c r="P441" s="118">
        <f t="shared" si="199"/>
        <v>0.35939089907356675</v>
      </c>
      <c r="Q441" s="118">
        <f t="shared" si="199"/>
        <v>0.29088386850104897</v>
      </c>
      <c r="R441" s="118">
        <f t="shared" ref="R441:V441" si="200">R442+R444+R446+R455</f>
        <v>0.21476197559390309</v>
      </c>
      <c r="S441" s="118">
        <f t="shared" si="200"/>
        <v>0.33760575647900265</v>
      </c>
      <c r="T441" s="118">
        <f t="shared" si="200"/>
        <v>0.60402720250730324</v>
      </c>
      <c r="U441" s="118">
        <f t="shared" si="200"/>
        <v>0.65582852716790008</v>
      </c>
      <c r="V441" s="118">
        <f t="shared" si="200"/>
        <v>0.64583159295709025</v>
      </c>
      <c r="W441" s="118">
        <f t="shared" ref="W441:Y441" si="201">W442+W444+W446+W455</f>
        <v>0.48734582482033251</v>
      </c>
      <c r="X441" s="118">
        <f t="shared" si="201"/>
        <v>0.36609490146703672</v>
      </c>
      <c r="Y441" s="118">
        <f t="shared" si="201"/>
        <v>0.34925908612996504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4.5964330774489762E-2</v>
      </c>
      <c r="D446" s="123">
        <v>5.2508447692665536E-2</v>
      </c>
      <c r="E446" s="123">
        <v>5.0022660556060992E-2</v>
      </c>
      <c r="F446" s="123">
        <v>3.3888235550003948E-2</v>
      </c>
      <c r="G446" s="123">
        <v>2.5953404650614718E-2</v>
      </c>
      <c r="H446" s="123">
        <v>1.8762029483498591E-2</v>
      </c>
      <c r="I446" s="123">
        <v>7.852205680153863E-3</v>
      </c>
      <c r="J446" s="123">
        <v>1.3009193861898161E-2</v>
      </c>
      <c r="K446" s="123">
        <v>1.737514013650409E-2</v>
      </c>
      <c r="L446" s="123">
        <v>1.7576897356554187E-2</v>
      </c>
      <c r="M446" s="123">
        <v>1.3706873501919549E-2</v>
      </c>
      <c r="N446" s="123">
        <v>1.1239056924062305E-2</v>
      </c>
      <c r="O446" s="123">
        <v>2.6615670515230949E-2</v>
      </c>
      <c r="P446" s="123">
        <v>2.4884003914062529E-2</v>
      </c>
      <c r="Q446" s="123">
        <v>1.4225208596426439E-2</v>
      </c>
      <c r="R446" s="123">
        <v>1.2071122501372315E-2</v>
      </c>
      <c r="S446" s="123">
        <v>1.7837563681983422E-2</v>
      </c>
      <c r="T446" s="123">
        <v>2.0111994802632413E-2</v>
      </c>
      <c r="U446" s="123">
        <v>2.6979217169845929E-2</v>
      </c>
      <c r="V446" s="123">
        <v>2.2863003113455869E-2</v>
      </c>
      <c r="W446" s="123">
        <v>1.6480362276774844E-2</v>
      </c>
      <c r="X446" s="123">
        <v>1.3989545489675225E-2</v>
      </c>
      <c r="Y446" s="123">
        <v>1.2608782203237103E-2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4.744540365500109</v>
      </c>
      <c r="D447" s="99">
        <v>4.8380116494269494</v>
      </c>
      <c r="E447" s="99">
        <v>4.8065181687598724</v>
      </c>
      <c r="F447" s="99">
        <v>4.7959921930767484</v>
      </c>
      <c r="G447" s="99">
        <v>4.6264764811965362</v>
      </c>
      <c r="H447" s="99">
        <v>4.5654271743179899</v>
      </c>
      <c r="I447" s="99">
        <v>4.2749651210094815</v>
      </c>
      <c r="J447" s="99">
        <v>4.5123318138126765</v>
      </c>
      <c r="K447" s="99">
        <v>4.7549966840232853</v>
      </c>
      <c r="L447" s="99">
        <v>4.4030127878168237</v>
      </c>
      <c r="M447" s="99">
        <v>3.5829767334017699</v>
      </c>
      <c r="N447" s="99">
        <v>3.0935504183481495</v>
      </c>
      <c r="O447" s="99">
        <v>4.4850706512254348</v>
      </c>
      <c r="P447" s="99">
        <v>4.1901628439587091</v>
      </c>
      <c r="Q447" s="99">
        <v>3.8014057273488269</v>
      </c>
      <c r="R447" s="99">
        <v>3.6301554387471699</v>
      </c>
      <c r="S447" s="99">
        <v>3.6600866241724201</v>
      </c>
      <c r="T447" s="99">
        <v>3.5358201825914248</v>
      </c>
      <c r="U447" s="99">
        <v>3.4772364174040638</v>
      </c>
      <c r="V447" s="99">
        <v>3.5216463625663534</v>
      </c>
      <c r="W447" s="99">
        <v>3.54482178278792</v>
      </c>
      <c r="X447" s="99">
        <v>3.6252687200958138</v>
      </c>
      <c r="Y447" s="99">
        <v>3.6301094597609258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0.9871604157392786</v>
      </c>
      <c r="E448" s="99">
        <v>0.95075444540061516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0.84047569658070109</v>
      </c>
      <c r="P448" s="99">
        <v>0.76169087589288231</v>
      </c>
      <c r="Q448" s="99">
        <v>0.64591010043803243</v>
      </c>
      <c r="R448" s="99">
        <v>0.69143727835152824</v>
      </c>
      <c r="S448" s="99">
        <v>0.69820781144035204</v>
      </c>
      <c r="T448" s="99">
        <v>0.62234004581787206</v>
      </c>
      <c r="U448" s="99">
        <v>0.55651267371299851</v>
      </c>
      <c r="V448" s="99">
        <v>0.53724007634424809</v>
      </c>
      <c r="W448" s="99">
        <v>0.65156802831997829</v>
      </c>
      <c r="X448" s="99">
        <v>0.67804540871484553</v>
      </c>
      <c r="Y448" s="99">
        <v>0.57725335376457154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0.9871604157392786</v>
      </c>
      <c r="E449" s="102">
        <v>0.95075444540061516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0.84047569658070109</v>
      </c>
      <c r="P449" s="102">
        <v>0.76169087589288231</v>
      </c>
      <c r="Q449" s="102">
        <v>0.64591010043803243</v>
      </c>
      <c r="R449" s="102">
        <v>0.69143727835152824</v>
      </c>
      <c r="S449" s="102">
        <v>0.69820781144035204</v>
      </c>
      <c r="T449" s="102">
        <v>0.62234004581787206</v>
      </c>
      <c r="U449" s="102">
        <v>0.55651267371299851</v>
      </c>
      <c r="V449" s="102">
        <v>0.53724007634424809</v>
      </c>
      <c r="W449" s="102">
        <v>0.65156802831997829</v>
      </c>
      <c r="X449" s="102">
        <v>0.67804540871484553</v>
      </c>
      <c r="Y449" s="102">
        <v>0.57725335376457154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6.6160564404971409E-2</v>
      </c>
      <c r="D455" s="123">
        <v>4.979321664086634E-2</v>
      </c>
      <c r="E455" s="123">
        <v>6.2030966713590978E-2</v>
      </c>
      <c r="F455" s="123">
        <v>7.513876606335694E-2</v>
      </c>
      <c r="G455" s="123">
        <v>8.4913263147160259E-2</v>
      </c>
      <c r="H455" s="123">
        <v>9.4297351871732563E-2</v>
      </c>
      <c r="I455" s="123">
        <v>0.10248112739376332</v>
      </c>
      <c r="J455" s="123">
        <v>9.4121326001087233E-2</v>
      </c>
      <c r="K455" s="123">
        <v>7.111688274093958E-2</v>
      </c>
      <c r="L455" s="123">
        <v>8.5863619611392258E-2</v>
      </c>
      <c r="M455" s="123">
        <v>0.10205360435745257</v>
      </c>
      <c r="N455" s="123">
        <v>4.3131087702787702E-2</v>
      </c>
      <c r="O455" s="123">
        <v>0.32767089913697373</v>
      </c>
      <c r="P455" s="123">
        <v>0.33450689515950421</v>
      </c>
      <c r="Q455" s="123">
        <v>0.27665865990462252</v>
      </c>
      <c r="R455" s="123">
        <v>0.20269085309253076</v>
      </c>
      <c r="S455" s="123">
        <v>0.31976819279701924</v>
      </c>
      <c r="T455" s="123">
        <v>0.58391520770467087</v>
      </c>
      <c r="U455" s="123">
        <v>0.62884930999805411</v>
      </c>
      <c r="V455" s="123">
        <v>0.62296858984363435</v>
      </c>
      <c r="W455" s="123">
        <v>0.47086546254355766</v>
      </c>
      <c r="X455" s="123">
        <v>0.35210535597736148</v>
      </c>
      <c r="Y455" s="123">
        <v>0.33665030392672796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2.0834970960074046</v>
      </c>
      <c r="D456" s="99">
        <v>2.1602994511375866</v>
      </c>
      <c r="E456" s="99">
        <v>2.0703418138468446</v>
      </c>
      <c r="F456" s="99">
        <v>2.3261709660447583</v>
      </c>
      <c r="G456" s="99">
        <v>2.1228315786790062</v>
      </c>
      <c r="H456" s="99">
        <v>2.054837816906411</v>
      </c>
      <c r="I456" s="99">
        <v>2.0997611639657636</v>
      </c>
      <c r="J456" s="99">
        <v>2.0775143593694523</v>
      </c>
      <c r="K456" s="99">
        <v>1.8245925228222308</v>
      </c>
      <c r="L456" s="99">
        <v>2.2346843337822087</v>
      </c>
      <c r="M456" s="99">
        <v>2.0679699363595425</v>
      </c>
      <c r="N456" s="99">
        <v>0.64462435602854196</v>
      </c>
      <c r="O456" s="99">
        <v>2.3333894313079178</v>
      </c>
      <c r="P456" s="99">
        <v>2.2585563436658496</v>
      </c>
      <c r="Q456" s="99">
        <v>1.9670412163976549</v>
      </c>
      <c r="R456" s="99">
        <v>1.83074132471379</v>
      </c>
      <c r="S456" s="99">
        <v>1.794573512490895</v>
      </c>
      <c r="T456" s="99">
        <v>2.131235108197219</v>
      </c>
      <c r="U456" s="99">
        <v>2.1759556348925737</v>
      </c>
      <c r="V456" s="99">
        <v>2.4734237089598681</v>
      </c>
      <c r="W456" s="99">
        <v>2.354485533639342</v>
      </c>
      <c r="X456" s="99">
        <v>2.1763178583941656</v>
      </c>
      <c r="Y456" s="99">
        <v>1.9368681047826128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234109</v>
      </c>
      <c r="C5" s="120">
        <v>250691</v>
      </c>
      <c r="D5" s="120">
        <v>284479</v>
      </c>
      <c r="E5" s="120">
        <v>292982</v>
      </c>
      <c r="F5" s="120">
        <v>307547</v>
      </c>
      <c r="G5" s="120">
        <v>306358</v>
      </c>
      <c r="H5" s="120">
        <v>320950</v>
      </c>
      <c r="I5" s="120">
        <v>334506</v>
      </c>
      <c r="J5" s="120">
        <v>357758</v>
      </c>
      <c r="K5" s="120">
        <v>367782</v>
      </c>
      <c r="L5" s="120">
        <v>367480</v>
      </c>
      <c r="M5" s="120">
        <v>364105</v>
      </c>
      <c r="N5" s="120">
        <v>359566</v>
      </c>
      <c r="O5" s="120">
        <v>375765</v>
      </c>
      <c r="P5" s="120">
        <v>397233</v>
      </c>
      <c r="Q5" s="120">
        <v>407837</v>
      </c>
      <c r="R5" s="120">
        <v>414220</v>
      </c>
      <c r="S5" s="120">
        <v>400923</v>
      </c>
      <c r="T5" s="120">
        <v>368756</v>
      </c>
      <c r="U5" s="120">
        <v>300450</v>
      </c>
      <c r="V5" s="120">
        <v>247948</v>
      </c>
      <c r="W5" s="120">
        <v>201736</v>
      </c>
      <c r="X5" s="120">
        <v>135326</v>
      </c>
      <c r="Y5" s="120">
        <v>69771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234109</v>
      </c>
      <c r="C7" s="52">
        <v>250691</v>
      </c>
      <c r="D7" s="52">
        <v>284479</v>
      </c>
      <c r="E7" s="52">
        <v>292982</v>
      </c>
      <c r="F7" s="52">
        <v>307547</v>
      </c>
      <c r="G7" s="52">
        <v>306358</v>
      </c>
      <c r="H7" s="52">
        <v>320950</v>
      </c>
      <c r="I7" s="52">
        <v>334506</v>
      </c>
      <c r="J7" s="52">
        <v>357758</v>
      </c>
      <c r="K7" s="52">
        <v>367782</v>
      </c>
      <c r="L7" s="52">
        <v>367480</v>
      </c>
      <c r="M7" s="52">
        <v>364105</v>
      </c>
      <c r="N7" s="52">
        <v>359566</v>
      </c>
      <c r="O7" s="52">
        <v>375765</v>
      </c>
      <c r="P7" s="52">
        <v>397233</v>
      </c>
      <c r="Q7" s="52">
        <v>407837</v>
      </c>
      <c r="R7" s="52">
        <v>414220</v>
      </c>
      <c r="S7" s="52">
        <v>400923</v>
      </c>
      <c r="T7" s="52">
        <v>368756</v>
      </c>
      <c r="U7" s="52">
        <v>300450</v>
      </c>
      <c r="V7" s="52">
        <v>247948</v>
      </c>
      <c r="W7" s="52">
        <v>201736</v>
      </c>
      <c r="X7" s="52">
        <v>135326</v>
      </c>
      <c r="Y7" s="52">
        <v>69771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176918</v>
      </c>
      <c r="C9" s="52">
        <v>171772</v>
      </c>
      <c r="D9" s="52">
        <v>170614</v>
      </c>
      <c r="E9" s="52">
        <v>175563</v>
      </c>
      <c r="F9" s="52">
        <v>155391</v>
      </c>
      <c r="G9" s="52">
        <v>141971</v>
      </c>
      <c r="H9" s="52">
        <v>131373</v>
      </c>
      <c r="I9" s="52">
        <v>138751</v>
      </c>
      <c r="J9" s="52">
        <v>135477</v>
      </c>
      <c r="K9" s="52">
        <v>146075</v>
      </c>
      <c r="L9" s="52">
        <v>148396</v>
      </c>
      <c r="M9" s="52">
        <v>153295</v>
      </c>
      <c r="N9" s="52">
        <v>168723</v>
      </c>
      <c r="O9" s="52">
        <v>188036</v>
      </c>
      <c r="P9" s="52">
        <v>208100</v>
      </c>
      <c r="Q9" s="52">
        <v>228539</v>
      </c>
      <c r="R9" s="52">
        <v>246409</v>
      </c>
      <c r="S9" s="52">
        <v>255626</v>
      </c>
      <c r="T9" s="52">
        <v>247209</v>
      </c>
      <c r="U9" s="52">
        <v>220926</v>
      </c>
      <c r="V9" s="52">
        <v>195158</v>
      </c>
      <c r="W9" s="52">
        <v>164517</v>
      </c>
      <c r="X9" s="52">
        <v>122340</v>
      </c>
      <c r="Y9" s="52">
        <v>67559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1645</v>
      </c>
      <c r="C11" s="52">
        <v>1899</v>
      </c>
      <c r="D11" s="52">
        <v>2403</v>
      </c>
      <c r="E11" s="52">
        <v>2619</v>
      </c>
      <c r="F11" s="52">
        <v>2709</v>
      </c>
      <c r="G11" s="52">
        <v>2616</v>
      </c>
      <c r="H11" s="52">
        <v>2484</v>
      </c>
      <c r="I11" s="52">
        <v>2249</v>
      </c>
      <c r="J11" s="52">
        <v>2021</v>
      </c>
      <c r="K11" s="52">
        <v>1743</v>
      </c>
      <c r="L11" s="52">
        <v>1470</v>
      </c>
      <c r="M11" s="52">
        <v>1311</v>
      </c>
      <c r="N11" s="52">
        <v>1228</v>
      </c>
      <c r="O11" s="52">
        <v>1449</v>
      </c>
      <c r="P11" s="52">
        <v>1721</v>
      </c>
      <c r="Q11" s="52">
        <v>1816</v>
      </c>
      <c r="R11" s="52">
        <v>1823</v>
      </c>
      <c r="S11" s="52">
        <v>1801</v>
      </c>
      <c r="T11" s="52">
        <v>1709</v>
      </c>
      <c r="U11" s="52">
        <v>1451</v>
      </c>
      <c r="V11" s="52">
        <v>1223</v>
      </c>
      <c r="W11" s="52">
        <v>960</v>
      </c>
      <c r="X11" s="52">
        <v>623</v>
      </c>
      <c r="Y11" s="52">
        <v>353</v>
      </c>
      <c r="DA11" s="63" t="s">
        <v>1130</v>
      </c>
    </row>
    <row r="12" spans="1:105" ht="12" customHeight="1" x14ac:dyDescent="0.25">
      <c r="A12" s="97" t="s">
        <v>123</v>
      </c>
      <c r="B12" s="52">
        <v>21</v>
      </c>
      <c r="C12" s="52">
        <v>26</v>
      </c>
      <c r="D12" s="52">
        <v>30</v>
      </c>
      <c r="E12" s="52">
        <v>35</v>
      </c>
      <c r="F12" s="52">
        <v>35</v>
      </c>
      <c r="G12" s="52">
        <v>34</v>
      </c>
      <c r="H12" s="52">
        <v>33</v>
      </c>
      <c r="I12" s="52">
        <v>33</v>
      </c>
      <c r="J12" s="52">
        <v>33</v>
      </c>
      <c r="K12" s="52">
        <v>30</v>
      </c>
      <c r="L12" s="52">
        <v>27</v>
      </c>
      <c r="M12" s="52">
        <v>21</v>
      </c>
      <c r="N12" s="52">
        <v>18</v>
      </c>
      <c r="O12" s="52">
        <v>27</v>
      </c>
      <c r="P12" s="52">
        <v>30</v>
      </c>
      <c r="Q12" s="52">
        <v>29</v>
      </c>
      <c r="R12" s="52">
        <v>26</v>
      </c>
      <c r="S12" s="52">
        <v>26</v>
      </c>
      <c r="T12" s="52">
        <v>27</v>
      </c>
      <c r="U12" s="52">
        <v>25</v>
      </c>
      <c r="V12" s="52">
        <v>21</v>
      </c>
      <c r="W12" s="52">
        <v>14</v>
      </c>
      <c r="X12" s="52">
        <v>10</v>
      </c>
      <c r="Y12" s="52">
        <v>10</v>
      </c>
      <c r="DA12" s="63" t="s">
        <v>1131</v>
      </c>
    </row>
    <row r="13" spans="1:105" ht="12" customHeight="1" x14ac:dyDescent="0.25">
      <c r="A13" s="97" t="s">
        <v>122</v>
      </c>
      <c r="B13" s="52">
        <v>82717</v>
      </c>
      <c r="C13" s="52">
        <v>86297</v>
      </c>
      <c r="D13" s="52">
        <v>103280</v>
      </c>
      <c r="E13" s="52">
        <v>104556</v>
      </c>
      <c r="F13" s="52">
        <v>115482</v>
      </c>
      <c r="G13" s="52">
        <v>115688</v>
      </c>
      <c r="H13" s="52">
        <v>119426</v>
      </c>
      <c r="I13" s="52">
        <v>107257</v>
      </c>
      <c r="J13" s="52">
        <v>96905</v>
      </c>
      <c r="K13" s="52">
        <v>98530</v>
      </c>
      <c r="L13" s="52">
        <v>93590</v>
      </c>
      <c r="M13" s="52">
        <v>94370</v>
      </c>
      <c r="N13" s="52">
        <v>94350</v>
      </c>
      <c r="O13" s="52">
        <v>105213</v>
      </c>
      <c r="P13" s="52">
        <v>113734</v>
      </c>
      <c r="Q13" s="52">
        <v>109755</v>
      </c>
      <c r="R13" s="52">
        <v>111527</v>
      </c>
      <c r="S13" s="52">
        <v>104146</v>
      </c>
      <c r="T13" s="52">
        <v>90824</v>
      </c>
      <c r="U13" s="52">
        <v>71378</v>
      </c>
      <c r="V13" s="52">
        <v>56547</v>
      </c>
      <c r="W13" s="52">
        <v>43357</v>
      </c>
      <c r="X13" s="52">
        <v>27192</v>
      </c>
      <c r="Y13" s="52">
        <v>14205</v>
      </c>
      <c r="DA13" s="63" t="s">
        <v>1132</v>
      </c>
    </row>
    <row r="14" spans="1:105" ht="12" customHeight="1" x14ac:dyDescent="0.25">
      <c r="A14" s="97" t="s">
        <v>121</v>
      </c>
      <c r="B14" s="52">
        <v>149726</v>
      </c>
      <c r="C14" s="52">
        <v>162469</v>
      </c>
      <c r="D14" s="52">
        <v>178766</v>
      </c>
      <c r="E14" s="52">
        <v>185772</v>
      </c>
      <c r="F14" s="52">
        <v>189321</v>
      </c>
      <c r="G14" s="52">
        <v>188020</v>
      </c>
      <c r="H14" s="52">
        <v>199007</v>
      </c>
      <c r="I14" s="52">
        <v>224967</v>
      </c>
      <c r="J14" s="52">
        <v>258799</v>
      </c>
      <c r="K14" s="52">
        <v>267479</v>
      </c>
      <c r="L14" s="52">
        <v>272393</v>
      </c>
      <c r="M14" s="52">
        <v>268403</v>
      </c>
      <c r="N14" s="52">
        <v>263970</v>
      </c>
      <c r="O14" s="52">
        <v>269076</v>
      </c>
      <c r="P14" s="52">
        <v>281748</v>
      </c>
      <c r="Q14" s="52">
        <v>296237</v>
      </c>
      <c r="R14" s="52">
        <v>300844</v>
      </c>
      <c r="S14" s="52">
        <v>294950</v>
      </c>
      <c r="T14" s="52">
        <v>276196</v>
      </c>
      <c r="U14" s="52">
        <v>227596</v>
      </c>
      <c r="V14" s="52">
        <v>190157</v>
      </c>
      <c r="W14" s="52">
        <v>157405</v>
      </c>
      <c r="X14" s="52">
        <v>107501</v>
      </c>
      <c r="Y14" s="52">
        <v>55203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10056</v>
      </c>
      <c r="C16" s="52">
        <v>10179</v>
      </c>
      <c r="D16" s="52">
        <v>10231</v>
      </c>
      <c r="E16" s="52">
        <v>10006</v>
      </c>
      <c r="F16" s="52">
        <v>10101</v>
      </c>
      <c r="G16" s="52">
        <v>10025</v>
      </c>
      <c r="H16" s="52">
        <v>11051</v>
      </c>
      <c r="I16" s="52">
        <v>12277</v>
      </c>
      <c r="J16" s="52">
        <v>13971</v>
      </c>
      <c r="K16" s="52">
        <v>14822</v>
      </c>
      <c r="L16" s="52">
        <v>15250</v>
      </c>
      <c r="M16" s="52">
        <v>15730</v>
      </c>
      <c r="N16" s="52">
        <v>16926</v>
      </c>
      <c r="O16" s="52">
        <v>24607</v>
      </c>
      <c r="P16" s="52">
        <v>33084</v>
      </c>
      <c r="Q16" s="52">
        <v>39934</v>
      </c>
      <c r="R16" s="52">
        <v>44361</v>
      </c>
      <c r="S16" s="52">
        <v>49266</v>
      </c>
      <c r="T16" s="52">
        <v>52452</v>
      </c>
      <c r="U16" s="52">
        <v>46688</v>
      </c>
      <c r="V16" s="52">
        <v>41723</v>
      </c>
      <c r="W16" s="52">
        <v>35586</v>
      </c>
      <c r="X16" s="52">
        <v>24646</v>
      </c>
      <c r="Y16" s="52">
        <v>13230</v>
      </c>
      <c r="DA16" s="63" t="s">
        <v>1134</v>
      </c>
    </row>
    <row r="17" spans="1:105" ht="12" customHeight="1" x14ac:dyDescent="0.25">
      <c r="A17" s="109" t="s">
        <v>120</v>
      </c>
      <c r="B17" s="36">
        <v>224053</v>
      </c>
      <c r="C17" s="36">
        <v>240512</v>
      </c>
      <c r="D17" s="36">
        <v>274248</v>
      </c>
      <c r="E17" s="36">
        <v>282976</v>
      </c>
      <c r="F17" s="36">
        <v>297446</v>
      </c>
      <c r="G17" s="36">
        <v>296333</v>
      </c>
      <c r="H17" s="36">
        <v>309899</v>
      </c>
      <c r="I17" s="36">
        <v>322229</v>
      </c>
      <c r="J17" s="36">
        <v>343787</v>
      </c>
      <c r="K17" s="36">
        <v>352960</v>
      </c>
      <c r="L17" s="36">
        <v>352230</v>
      </c>
      <c r="M17" s="36">
        <v>348375</v>
      </c>
      <c r="N17" s="36">
        <v>342640</v>
      </c>
      <c r="O17" s="36">
        <v>351158</v>
      </c>
      <c r="P17" s="36">
        <v>364149</v>
      </c>
      <c r="Q17" s="36">
        <v>367903</v>
      </c>
      <c r="R17" s="36">
        <v>369859</v>
      </c>
      <c r="S17" s="36">
        <v>351657</v>
      </c>
      <c r="T17" s="36">
        <v>316304</v>
      </c>
      <c r="U17" s="36">
        <v>253762</v>
      </c>
      <c r="V17" s="36">
        <v>206225</v>
      </c>
      <c r="W17" s="36">
        <v>166150</v>
      </c>
      <c r="X17" s="36">
        <v>110680</v>
      </c>
      <c r="Y17" s="36">
        <v>56541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18290</v>
      </c>
      <c r="D21" s="52">
        <v>18298</v>
      </c>
      <c r="E21" s="52">
        <v>18361</v>
      </c>
      <c r="F21" s="52">
        <v>18548</v>
      </c>
      <c r="G21" s="52">
        <v>18901</v>
      </c>
      <c r="H21" s="52">
        <v>19464</v>
      </c>
      <c r="I21" s="52">
        <v>20273</v>
      </c>
      <c r="J21" s="52">
        <v>21378</v>
      </c>
      <c r="K21" s="52">
        <v>22820</v>
      </c>
      <c r="L21" s="52">
        <v>24668</v>
      </c>
      <c r="M21" s="52">
        <v>26966</v>
      </c>
      <c r="N21" s="52">
        <v>29757</v>
      </c>
      <c r="O21" s="52">
        <v>29410</v>
      </c>
      <c r="P21" s="52">
        <v>18659</v>
      </c>
      <c r="Q21" s="52">
        <v>23168</v>
      </c>
      <c r="R21" s="52">
        <v>28364</v>
      </c>
      <c r="S21" s="52">
        <v>34282</v>
      </c>
      <c r="T21" s="52">
        <v>34039</v>
      </c>
      <c r="U21" s="52">
        <v>68308</v>
      </c>
      <c r="V21" s="52">
        <v>52502</v>
      </c>
      <c r="W21" s="52">
        <v>46212</v>
      </c>
      <c r="X21" s="52">
        <v>66411</v>
      </c>
      <c r="Y21" s="52">
        <v>65555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27643</v>
      </c>
      <c r="D23" s="52">
        <v>27688</v>
      </c>
      <c r="E23" s="52">
        <v>28002</v>
      </c>
      <c r="F23" s="52">
        <v>37019</v>
      </c>
      <c r="G23" s="52">
        <v>34146</v>
      </c>
      <c r="H23" s="52">
        <v>36330</v>
      </c>
      <c r="I23" s="52">
        <v>20892</v>
      </c>
      <c r="J23" s="52">
        <v>18718</v>
      </c>
      <c r="K23" s="52">
        <v>23171</v>
      </c>
      <c r="L23" s="52">
        <v>21387</v>
      </c>
      <c r="M23" s="52">
        <v>30172</v>
      </c>
      <c r="N23" s="52">
        <v>21400</v>
      </c>
      <c r="O23" s="52">
        <v>34430</v>
      </c>
      <c r="P23" s="52">
        <v>22733</v>
      </c>
      <c r="Q23" s="52">
        <v>26826</v>
      </c>
      <c r="R23" s="52">
        <v>34253</v>
      </c>
      <c r="S23" s="52">
        <v>44636</v>
      </c>
      <c r="T23" s="52">
        <v>42998</v>
      </c>
      <c r="U23" s="52">
        <v>45537</v>
      </c>
      <c r="V23" s="52">
        <v>39357</v>
      </c>
      <c r="W23" s="52">
        <v>39245</v>
      </c>
      <c r="X23" s="52">
        <v>46190</v>
      </c>
      <c r="Y23" s="52">
        <v>58847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257</v>
      </c>
      <c r="D25" s="52">
        <v>257</v>
      </c>
      <c r="E25" s="52">
        <v>266</v>
      </c>
      <c r="F25" s="52">
        <v>286</v>
      </c>
      <c r="G25" s="52">
        <v>329</v>
      </c>
      <c r="H25" s="52">
        <v>398</v>
      </c>
      <c r="I25" s="52">
        <v>333</v>
      </c>
      <c r="J25" s="52">
        <v>404</v>
      </c>
      <c r="K25" s="52">
        <v>507</v>
      </c>
      <c r="L25" s="52">
        <v>489</v>
      </c>
      <c r="M25" s="52">
        <v>341</v>
      </c>
      <c r="N25" s="52">
        <v>273</v>
      </c>
      <c r="O25" s="52">
        <v>207</v>
      </c>
      <c r="P25" s="52">
        <v>161</v>
      </c>
      <c r="Q25" s="52">
        <v>162</v>
      </c>
      <c r="R25" s="52">
        <v>217</v>
      </c>
      <c r="S25" s="52">
        <v>253</v>
      </c>
      <c r="T25" s="52">
        <v>259</v>
      </c>
      <c r="U25" s="52">
        <v>337</v>
      </c>
      <c r="V25" s="52">
        <v>326</v>
      </c>
      <c r="W25" s="52">
        <v>346</v>
      </c>
      <c r="X25" s="52">
        <v>370</v>
      </c>
      <c r="Y25" s="52">
        <v>283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3</v>
      </c>
      <c r="D26" s="52">
        <v>4</v>
      </c>
      <c r="E26" s="52">
        <v>3</v>
      </c>
      <c r="F26" s="52">
        <v>3</v>
      </c>
      <c r="G26" s="52">
        <v>3</v>
      </c>
      <c r="H26" s="52">
        <v>6</v>
      </c>
      <c r="I26" s="52">
        <v>3</v>
      </c>
      <c r="J26" s="52">
        <v>7</v>
      </c>
      <c r="K26" s="52">
        <v>5</v>
      </c>
      <c r="L26" s="52">
        <v>5</v>
      </c>
      <c r="M26" s="52">
        <v>6</v>
      </c>
      <c r="N26" s="52">
        <v>4</v>
      </c>
      <c r="O26" s="52">
        <v>4</v>
      </c>
      <c r="P26" s="52">
        <v>3</v>
      </c>
      <c r="Q26" s="52">
        <v>4</v>
      </c>
      <c r="R26" s="52">
        <v>4</v>
      </c>
      <c r="S26" s="52">
        <v>3</v>
      </c>
      <c r="T26" s="52">
        <v>1</v>
      </c>
      <c r="U26" s="52">
        <v>3</v>
      </c>
      <c r="V26" s="52">
        <v>7</v>
      </c>
      <c r="W26" s="52">
        <v>7</v>
      </c>
      <c r="X26" s="52">
        <v>4</v>
      </c>
      <c r="Y26" s="52">
        <v>1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12925</v>
      </c>
      <c r="D27" s="52">
        <v>12957</v>
      </c>
      <c r="E27" s="52">
        <v>13208</v>
      </c>
      <c r="F27" s="52">
        <v>13974</v>
      </c>
      <c r="G27" s="52">
        <v>15473</v>
      </c>
      <c r="H27" s="52">
        <v>17963</v>
      </c>
      <c r="I27" s="52">
        <v>13897</v>
      </c>
      <c r="J27" s="52">
        <v>15887</v>
      </c>
      <c r="K27" s="52">
        <v>20209</v>
      </c>
      <c r="L27" s="52">
        <v>21577</v>
      </c>
      <c r="M27" s="52">
        <v>17486</v>
      </c>
      <c r="N27" s="52">
        <v>18286</v>
      </c>
      <c r="O27" s="52">
        <v>14089</v>
      </c>
      <c r="P27" s="52">
        <v>10719</v>
      </c>
      <c r="Q27" s="52">
        <v>10133</v>
      </c>
      <c r="R27" s="52">
        <v>14909</v>
      </c>
      <c r="S27" s="52">
        <v>19968</v>
      </c>
      <c r="T27" s="52">
        <v>18710</v>
      </c>
      <c r="U27" s="52">
        <v>22768</v>
      </c>
      <c r="V27" s="52">
        <v>19088</v>
      </c>
      <c r="W27" s="52">
        <v>17054</v>
      </c>
      <c r="X27" s="52">
        <v>16165</v>
      </c>
      <c r="Y27" s="52">
        <v>12987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23395</v>
      </c>
      <c r="D28" s="52">
        <v>23464</v>
      </c>
      <c r="E28" s="52">
        <v>23968</v>
      </c>
      <c r="F28" s="52">
        <v>25338</v>
      </c>
      <c r="G28" s="52">
        <v>27962</v>
      </c>
      <c r="H28" s="52">
        <v>32166</v>
      </c>
      <c r="I28" s="52">
        <v>24279</v>
      </c>
      <c r="J28" s="52">
        <v>27183</v>
      </c>
      <c r="K28" s="52">
        <v>34985</v>
      </c>
      <c r="L28" s="52">
        <v>35578</v>
      </c>
      <c r="M28" s="52">
        <v>35257</v>
      </c>
      <c r="N28" s="52">
        <v>38528</v>
      </c>
      <c r="O28" s="52">
        <v>41932</v>
      </c>
      <c r="P28" s="52">
        <v>41017</v>
      </c>
      <c r="Q28" s="52">
        <v>47251</v>
      </c>
      <c r="R28" s="52">
        <v>47240</v>
      </c>
      <c r="S28" s="52">
        <v>42903</v>
      </c>
      <c r="T28" s="52">
        <v>42803</v>
      </c>
      <c r="U28" s="52">
        <v>55589</v>
      </c>
      <c r="V28" s="52">
        <v>48447</v>
      </c>
      <c r="W28" s="52">
        <v>47468</v>
      </c>
      <c r="X28" s="52">
        <v>58711</v>
      </c>
      <c r="Y28" s="52">
        <v>56635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1571</v>
      </c>
      <c r="D30" s="52">
        <v>1574</v>
      </c>
      <c r="E30" s="52">
        <v>1599</v>
      </c>
      <c r="F30" s="52">
        <v>1659</v>
      </c>
      <c r="G30" s="52">
        <v>1774</v>
      </c>
      <c r="H30" s="52">
        <v>1967</v>
      </c>
      <c r="I30" s="52">
        <v>1317</v>
      </c>
      <c r="J30" s="52">
        <v>1319</v>
      </c>
      <c r="K30" s="52">
        <v>1691</v>
      </c>
      <c r="L30" s="52">
        <v>1787</v>
      </c>
      <c r="M30" s="52">
        <v>1966</v>
      </c>
      <c r="N30" s="52">
        <v>2318</v>
      </c>
      <c r="O30" s="52">
        <v>2496</v>
      </c>
      <c r="P30" s="52">
        <v>2383</v>
      </c>
      <c r="Q30" s="52">
        <v>2736</v>
      </c>
      <c r="R30" s="52">
        <v>3181</v>
      </c>
      <c r="S30" s="52">
        <v>3969</v>
      </c>
      <c r="T30" s="52">
        <v>4926</v>
      </c>
      <c r="U30" s="52">
        <v>8766</v>
      </c>
      <c r="V30" s="52">
        <v>8837</v>
      </c>
      <c r="W30" s="52">
        <v>9866</v>
      </c>
      <c r="X30" s="52">
        <v>12367</v>
      </c>
      <c r="Y30" s="52">
        <v>12172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35008</v>
      </c>
      <c r="D31" s="36">
        <v>35110</v>
      </c>
      <c r="E31" s="36">
        <v>35845</v>
      </c>
      <c r="F31" s="36">
        <v>37948</v>
      </c>
      <c r="G31" s="36">
        <v>41990</v>
      </c>
      <c r="H31" s="36">
        <v>48568</v>
      </c>
      <c r="I31" s="36">
        <v>37197</v>
      </c>
      <c r="J31" s="36">
        <v>42166</v>
      </c>
      <c r="K31" s="36">
        <v>54008</v>
      </c>
      <c r="L31" s="36">
        <v>55863</v>
      </c>
      <c r="M31" s="36">
        <v>51124</v>
      </c>
      <c r="N31" s="36">
        <v>54786</v>
      </c>
      <c r="O31" s="36">
        <v>53746</v>
      </c>
      <c r="P31" s="36">
        <v>49521</v>
      </c>
      <c r="Q31" s="36">
        <v>54827</v>
      </c>
      <c r="R31" s="36">
        <v>59173</v>
      </c>
      <c r="S31" s="36">
        <v>59144</v>
      </c>
      <c r="T31" s="36">
        <v>56865</v>
      </c>
      <c r="U31" s="36">
        <v>69933</v>
      </c>
      <c r="V31" s="36">
        <v>59024</v>
      </c>
      <c r="W31" s="36">
        <v>55015</v>
      </c>
      <c r="X31" s="36">
        <v>62860</v>
      </c>
      <c r="Y31" s="36">
        <v>57747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34872</v>
      </c>
      <c r="D35" s="52">
        <v>52086</v>
      </c>
      <c r="E35" s="52">
        <v>26864</v>
      </c>
      <c r="F35" s="52">
        <v>33113</v>
      </c>
      <c r="G35" s="52">
        <v>17712</v>
      </c>
      <c r="H35" s="52">
        <v>34056</v>
      </c>
      <c r="I35" s="52">
        <v>33829</v>
      </c>
      <c r="J35" s="52">
        <v>44630</v>
      </c>
      <c r="K35" s="52">
        <v>32844</v>
      </c>
      <c r="L35" s="52">
        <v>24366</v>
      </c>
      <c r="M35" s="52">
        <v>23591</v>
      </c>
      <c r="N35" s="52">
        <v>25218</v>
      </c>
      <c r="O35" s="52">
        <v>45609</v>
      </c>
      <c r="P35" s="52">
        <v>40127</v>
      </c>
      <c r="Q35" s="52">
        <v>33772</v>
      </c>
      <c r="R35" s="52">
        <v>34747</v>
      </c>
      <c r="S35" s="52">
        <v>20985</v>
      </c>
      <c r="T35" s="52">
        <v>1872</v>
      </c>
      <c r="U35" s="52">
        <v>2</v>
      </c>
      <c r="V35" s="52">
        <v>0</v>
      </c>
      <c r="W35" s="52">
        <v>0</v>
      </c>
      <c r="X35" s="52">
        <v>1</v>
      </c>
      <c r="Y35" s="52">
        <v>0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22497</v>
      </c>
      <c r="D37" s="52">
        <v>26530</v>
      </c>
      <c r="E37" s="52">
        <v>32951</v>
      </c>
      <c r="F37" s="52">
        <v>16847</v>
      </c>
      <c r="G37" s="52">
        <v>20726</v>
      </c>
      <c r="H37" s="52">
        <v>25732</v>
      </c>
      <c r="I37" s="52">
        <v>28270</v>
      </c>
      <c r="J37" s="52">
        <v>15444</v>
      </c>
      <c r="K37" s="52">
        <v>33769</v>
      </c>
      <c r="L37" s="52">
        <v>23708</v>
      </c>
      <c r="M37" s="52">
        <v>35071</v>
      </c>
      <c r="N37" s="52">
        <v>36828</v>
      </c>
      <c r="O37" s="52">
        <v>53743</v>
      </c>
      <c r="P37" s="52">
        <v>42797</v>
      </c>
      <c r="Q37" s="52">
        <v>47265</v>
      </c>
      <c r="R37" s="52">
        <v>52123</v>
      </c>
      <c r="S37" s="52">
        <v>53853</v>
      </c>
      <c r="T37" s="52">
        <v>34581</v>
      </c>
      <c r="U37" s="52">
        <v>19254</v>
      </c>
      <c r="V37" s="52">
        <v>13589</v>
      </c>
      <c r="W37" s="52">
        <v>8604</v>
      </c>
      <c r="X37" s="52">
        <v>4013</v>
      </c>
      <c r="Y37" s="52">
        <v>4066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511</v>
      </c>
      <c r="D39" s="52">
        <v>761</v>
      </c>
      <c r="E39" s="52">
        <v>482</v>
      </c>
      <c r="F39" s="52">
        <v>376</v>
      </c>
      <c r="G39" s="52">
        <v>236</v>
      </c>
      <c r="H39" s="52">
        <v>266</v>
      </c>
      <c r="I39" s="52">
        <v>98</v>
      </c>
      <c r="J39" s="52">
        <v>176</v>
      </c>
      <c r="K39" s="52">
        <v>229</v>
      </c>
      <c r="L39" s="52">
        <v>216</v>
      </c>
      <c r="M39" s="52">
        <v>182</v>
      </c>
      <c r="N39" s="52">
        <v>190</v>
      </c>
      <c r="O39" s="52">
        <v>428</v>
      </c>
      <c r="P39" s="52">
        <v>433</v>
      </c>
      <c r="Q39" s="52">
        <v>257</v>
      </c>
      <c r="R39" s="52">
        <v>224</v>
      </c>
      <c r="S39" s="52">
        <v>231</v>
      </c>
      <c r="T39" s="52">
        <v>167</v>
      </c>
      <c r="U39" s="52">
        <v>79</v>
      </c>
      <c r="V39" s="52">
        <v>98</v>
      </c>
      <c r="W39" s="52">
        <v>83</v>
      </c>
      <c r="X39" s="52">
        <v>33</v>
      </c>
      <c r="Y39" s="52">
        <v>13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8</v>
      </c>
      <c r="D40" s="52">
        <v>8</v>
      </c>
      <c r="E40" s="52">
        <v>8</v>
      </c>
      <c r="F40" s="52">
        <v>3</v>
      </c>
      <c r="G40" s="52">
        <v>2</v>
      </c>
      <c r="H40" s="52">
        <v>5</v>
      </c>
      <c r="I40" s="52">
        <v>3</v>
      </c>
      <c r="J40" s="52">
        <v>7</v>
      </c>
      <c r="K40" s="52">
        <v>2</v>
      </c>
      <c r="L40" s="52">
        <v>2</v>
      </c>
      <c r="M40" s="52">
        <v>0</v>
      </c>
      <c r="N40" s="52">
        <v>1</v>
      </c>
      <c r="O40" s="52">
        <v>13</v>
      </c>
      <c r="P40" s="52">
        <v>6</v>
      </c>
      <c r="Q40" s="52">
        <v>3</v>
      </c>
      <c r="R40" s="52">
        <v>1</v>
      </c>
      <c r="S40" s="52">
        <v>3</v>
      </c>
      <c r="T40" s="52">
        <v>2</v>
      </c>
      <c r="U40" s="52">
        <v>1</v>
      </c>
      <c r="V40" s="52">
        <v>3</v>
      </c>
      <c r="W40" s="52">
        <v>0</v>
      </c>
      <c r="X40" s="52">
        <v>0</v>
      </c>
      <c r="Y40" s="52">
        <v>1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16505</v>
      </c>
      <c r="D41" s="52">
        <v>29940</v>
      </c>
      <c r="E41" s="52">
        <v>14484</v>
      </c>
      <c r="F41" s="52">
        <v>24900</v>
      </c>
      <c r="G41" s="52">
        <v>15679</v>
      </c>
      <c r="H41" s="52">
        <v>21701</v>
      </c>
      <c r="I41" s="52">
        <v>1728</v>
      </c>
      <c r="J41" s="52">
        <v>5535</v>
      </c>
      <c r="K41" s="52">
        <v>21834</v>
      </c>
      <c r="L41" s="52">
        <v>16637</v>
      </c>
      <c r="M41" s="52">
        <v>18266</v>
      </c>
      <c r="N41" s="52">
        <v>18266</v>
      </c>
      <c r="O41" s="52">
        <v>24952</v>
      </c>
      <c r="P41" s="52">
        <v>19240</v>
      </c>
      <c r="Q41" s="52">
        <v>6154</v>
      </c>
      <c r="R41" s="52">
        <v>16681</v>
      </c>
      <c r="S41" s="52">
        <v>12587</v>
      </c>
      <c r="T41" s="52">
        <v>5388</v>
      </c>
      <c r="U41" s="52">
        <v>3322</v>
      </c>
      <c r="V41" s="52">
        <v>4257</v>
      </c>
      <c r="W41" s="52">
        <v>3864</v>
      </c>
      <c r="X41" s="52">
        <v>0</v>
      </c>
      <c r="Y41" s="52">
        <v>0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36138</v>
      </c>
      <c r="D42" s="52">
        <v>39761</v>
      </c>
      <c r="E42" s="52">
        <v>30974</v>
      </c>
      <c r="F42" s="52">
        <v>28887</v>
      </c>
      <c r="G42" s="52">
        <v>26661</v>
      </c>
      <c r="H42" s="52">
        <v>43153</v>
      </c>
      <c r="I42" s="52">
        <v>50239</v>
      </c>
      <c r="J42" s="52">
        <v>61015</v>
      </c>
      <c r="K42" s="52">
        <v>43665</v>
      </c>
      <c r="L42" s="52">
        <v>40492</v>
      </c>
      <c r="M42" s="52">
        <v>31267</v>
      </c>
      <c r="N42" s="52">
        <v>34095</v>
      </c>
      <c r="O42" s="52">
        <v>47038</v>
      </c>
      <c r="P42" s="52">
        <v>53689</v>
      </c>
      <c r="Q42" s="52">
        <v>61740</v>
      </c>
      <c r="R42" s="52">
        <v>51847</v>
      </c>
      <c r="S42" s="52">
        <v>37009</v>
      </c>
      <c r="T42" s="52">
        <v>24049</v>
      </c>
      <c r="U42" s="52">
        <v>6989</v>
      </c>
      <c r="V42" s="52">
        <v>11008</v>
      </c>
      <c r="W42" s="52">
        <v>14716</v>
      </c>
      <c r="X42" s="52">
        <v>8807</v>
      </c>
      <c r="Y42" s="52">
        <v>4337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1694</v>
      </c>
      <c r="D44" s="52">
        <v>1626</v>
      </c>
      <c r="E44" s="52">
        <v>1374</v>
      </c>
      <c r="F44" s="52">
        <v>1754</v>
      </c>
      <c r="G44" s="52">
        <v>1698</v>
      </c>
      <c r="H44" s="52">
        <v>2993</v>
      </c>
      <c r="I44" s="52">
        <v>2543</v>
      </c>
      <c r="J44" s="52">
        <v>3013</v>
      </c>
      <c r="K44" s="52">
        <v>2542</v>
      </c>
      <c r="L44" s="52">
        <v>2215</v>
      </c>
      <c r="M44" s="52">
        <v>2446</v>
      </c>
      <c r="N44" s="52">
        <v>3514</v>
      </c>
      <c r="O44" s="52">
        <v>10177</v>
      </c>
      <c r="P44" s="52">
        <v>10860</v>
      </c>
      <c r="Q44" s="52">
        <v>9586</v>
      </c>
      <c r="R44" s="52">
        <v>7608</v>
      </c>
      <c r="S44" s="52">
        <v>8874</v>
      </c>
      <c r="T44" s="52">
        <v>8112</v>
      </c>
      <c r="U44" s="52">
        <v>3002</v>
      </c>
      <c r="V44" s="52">
        <v>3872</v>
      </c>
      <c r="W44" s="52">
        <v>3729</v>
      </c>
      <c r="X44" s="52">
        <v>1427</v>
      </c>
      <c r="Y44" s="52">
        <v>756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51467</v>
      </c>
      <c r="D45" s="36">
        <v>68846</v>
      </c>
      <c r="E45" s="36">
        <v>44573</v>
      </c>
      <c r="F45" s="36">
        <v>52418</v>
      </c>
      <c r="G45" s="36">
        <v>40877</v>
      </c>
      <c r="H45" s="36">
        <v>62134</v>
      </c>
      <c r="I45" s="36">
        <v>49527</v>
      </c>
      <c r="J45" s="36">
        <v>63724</v>
      </c>
      <c r="K45" s="36">
        <v>63181</v>
      </c>
      <c r="L45" s="36">
        <v>55133</v>
      </c>
      <c r="M45" s="36">
        <v>47269</v>
      </c>
      <c r="N45" s="36">
        <v>49051</v>
      </c>
      <c r="O45" s="36">
        <v>62264</v>
      </c>
      <c r="P45" s="36">
        <v>62512</v>
      </c>
      <c r="Q45" s="36">
        <v>58581</v>
      </c>
      <c r="R45" s="36">
        <v>61129</v>
      </c>
      <c r="S45" s="36">
        <v>40942</v>
      </c>
      <c r="T45" s="36">
        <v>21512</v>
      </c>
      <c r="U45" s="36">
        <v>7391</v>
      </c>
      <c r="V45" s="36">
        <v>11487</v>
      </c>
      <c r="W45" s="36">
        <v>14940</v>
      </c>
      <c r="X45" s="36">
        <v>7390</v>
      </c>
      <c r="Y45" s="36">
        <v>3608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12390</v>
      </c>
      <c r="D49" s="52">
        <v>17957</v>
      </c>
      <c r="E49" s="52">
        <v>9100</v>
      </c>
      <c r="F49" s="52">
        <v>14958</v>
      </c>
      <c r="G49" s="52">
        <v>5176</v>
      </c>
      <c r="H49" s="52">
        <v>9854</v>
      </c>
      <c r="I49" s="52">
        <v>10215</v>
      </c>
      <c r="J49" s="52">
        <v>14631</v>
      </c>
      <c r="K49" s="52">
        <v>10720</v>
      </c>
      <c r="L49" s="52">
        <v>6576</v>
      </c>
      <c r="M49" s="52">
        <v>6157</v>
      </c>
      <c r="N49" s="52">
        <v>5894</v>
      </c>
      <c r="O49" s="52">
        <v>15612</v>
      </c>
      <c r="P49" s="52">
        <v>23927</v>
      </c>
      <c r="Q49" s="52">
        <v>16149</v>
      </c>
      <c r="R49" s="52">
        <v>12404</v>
      </c>
      <c r="S49" s="52">
        <v>6848</v>
      </c>
      <c r="T49" s="52">
        <v>594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6457</v>
      </c>
      <c r="D51" s="52">
        <v>6846</v>
      </c>
      <c r="E51" s="52">
        <v>6159</v>
      </c>
      <c r="F51" s="52">
        <v>7621</v>
      </c>
      <c r="G51" s="52">
        <v>4196</v>
      </c>
      <c r="H51" s="52">
        <v>8096</v>
      </c>
      <c r="I51" s="52">
        <v>4717</v>
      </c>
      <c r="J51" s="52">
        <v>1560</v>
      </c>
      <c r="K51" s="52">
        <v>8393</v>
      </c>
      <c r="L51" s="52">
        <v>5385</v>
      </c>
      <c r="M51" s="52">
        <v>5137</v>
      </c>
      <c r="N51" s="52">
        <v>4955</v>
      </c>
      <c r="O51" s="52">
        <v>9770</v>
      </c>
      <c r="P51" s="52">
        <v>16060</v>
      </c>
      <c r="Q51" s="52">
        <v>13090</v>
      </c>
      <c r="R51" s="52">
        <v>10609</v>
      </c>
      <c r="S51" s="52">
        <v>5949</v>
      </c>
      <c r="T51" s="52">
        <v>516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119</v>
      </c>
      <c r="D53" s="52">
        <v>194</v>
      </c>
      <c r="E53" s="52">
        <v>95</v>
      </c>
      <c r="F53" s="52">
        <v>104</v>
      </c>
      <c r="G53" s="52">
        <v>29</v>
      </c>
      <c r="H53" s="52">
        <v>40</v>
      </c>
      <c r="I53" s="52">
        <v>19</v>
      </c>
      <c r="J53" s="52">
        <v>38</v>
      </c>
      <c r="K53" s="52">
        <v>37</v>
      </c>
      <c r="L53" s="52">
        <v>25</v>
      </c>
      <c r="M53" s="52">
        <v>23</v>
      </c>
      <c r="N53" s="52">
        <v>22</v>
      </c>
      <c r="O53" s="52">
        <v>93</v>
      </c>
      <c r="P53" s="52">
        <v>142</v>
      </c>
      <c r="Q53" s="52">
        <v>61</v>
      </c>
      <c r="R53" s="52">
        <v>41</v>
      </c>
      <c r="S53" s="52">
        <v>33</v>
      </c>
      <c r="T53" s="52">
        <v>3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2</v>
      </c>
      <c r="D54" s="52">
        <v>2</v>
      </c>
      <c r="E54" s="52">
        <v>2</v>
      </c>
      <c r="F54" s="52">
        <v>1</v>
      </c>
      <c r="G54" s="52">
        <v>0</v>
      </c>
      <c r="H54" s="52">
        <v>1</v>
      </c>
      <c r="I54" s="52">
        <v>1</v>
      </c>
      <c r="J54" s="52">
        <v>2</v>
      </c>
      <c r="K54" s="52">
        <v>1</v>
      </c>
      <c r="L54" s="52">
        <v>0</v>
      </c>
      <c r="M54" s="52">
        <v>0</v>
      </c>
      <c r="N54" s="52">
        <v>0</v>
      </c>
      <c r="O54" s="52">
        <v>3</v>
      </c>
      <c r="P54" s="52">
        <v>3</v>
      </c>
      <c r="Q54" s="52">
        <v>1</v>
      </c>
      <c r="R54" s="52">
        <v>1</v>
      </c>
      <c r="S54" s="52">
        <v>1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3847</v>
      </c>
      <c r="D55" s="52">
        <v>7629</v>
      </c>
      <c r="E55" s="52">
        <v>2869</v>
      </c>
      <c r="F55" s="52">
        <v>6876</v>
      </c>
      <c r="G55" s="52">
        <v>1906</v>
      </c>
      <c r="H55" s="52">
        <v>3284</v>
      </c>
      <c r="I55" s="52">
        <v>339</v>
      </c>
      <c r="J55" s="52">
        <v>1214</v>
      </c>
      <c r="K55" s="52">
        <v>3561</v>
      </c>
      <c r="L55" s="52">
        <v>1908</v>
      </c>
      <c r="M55" s="52">
        <v>2262</v>
      </c>
      <c r="N55" s="52">
        <v>2048</v>
      </c>
      <c r="O55" s="52">
        <v>5378</v>
      </c>
      <c r="P55" s="52">
        <v>6273</v>
      </c>
      <c r="Q55" s="52">
        <v>1460</v>
      </c>
      <c r="R55" s="52">
        <v>3011</v>
      </c>
      <c r="S55" s="52">
        <v>1729</v>
      </c>
      <c r="T55" s="52">
        <v>108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8422</v>
      </c>
      <c r="D56" s="52">
        <v>10132</v>
      </c>
      <c r="E56" s="52">
        <v>6134</v>
      </c>
      <c r="F56" s="52">
        <v>7977</v>
      </c>
      <c r="G56" s="52">
        <v>3241</v>
      </c>
      <c r="H56" s="52">
        <v>6529</v>
      </c>
      <c r="I56" s="52">
        <v>9856</v>
      </c>
      <c r="J56" s="52">
        <v>13377</v>
      </c>
      <c r="K56" s="52">
        <v>7121</v>
      </c>
      <c r="L56" s="52">
        <v>4643</v>
      </c>
      <c r="M56" s="52">
        <v>3872</v>
      </c>
      <c r="N56" s="52">
        <v>3824</v>
      </c>
      <c r="O56" s="52">
        <v>10138</v>
      </c>
      <c r="P56" s="52">
        <v>17509</v>
      </c>
      <c r="Q56" s="52">
        <v>14627</v>
      </c>
      <c r="R56" s="52">
        <v>9351</v>
      </c>
      <c r="S56" s="52">
        <v>5085</v>
      </c>
      <c r="T56" s="52">
        <v>483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395</v>
      </c>
      <c r="D58" s="52">
        <v>414</v>
      </c>
      <c r="E58" s="52">
        <v>272</v>
      </c>
      <c r="F58" s="52">
        <v>484</v>
      </c>
      <c r="G58" s="52">
        <v>207</v>
      </c>
      <c r="H58" s="52">
        <v>453</v>
      </c>
      <c r="I58" s="52">
        <v>499</v>
      </c>
      <c r="J58" s="52">
        <v>661</v>
      </c>
      <c r="K58" s="52">
        <v>415</v>
      </c>
      <c r="L58" s="52">
        <v>254</v>
      </c>
      <c r="M58" s="52">
        <v>303</v>
      </c>
      <c r="N58" s="52">
        <v>394</v>
      </c>
      <c r="O58" s="52">
        <v>2194</v>
      </c>
      <c r="P58" s="52">
        <v>3543</v>
      </c>
      <c r="Q58" s="52">
        <v>2271</v>
      </c>
      <c r="R58" s="52">
        <v>1374</v>
      </c>
      <c r="S58" s="52">
        <v>1220</v>
      </c>
      <c r="T58" s="52">
        <v>163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11995</v>
      </c>
      <c r="D59" s="36">
        <v>17543</v>
      </c>
      <c r="E59" s="36">
        <v>8828</v>
      </c>
      <c r="F59" s="36">
        <v>14474</v>
      </c>
      <c r="G59" s="36">
        <v>4969</v>
      </c>
      <c r="H59" s="36">
        <v>9401</v>
      </c>
      <c r="I59" s="36">
        <v>9716</v>
      </c>
      <c r="J59" s="36">
        <v>13970</v>
      </c>
      <c r="K59" s="36">
        <v>10305</v>
      </c>
      <c r="L59" s="36">
        <v>6322</v>
      </c>
      <c r="M59" s="36">
        <v>5854</v>
      </c>
      <c r="N59" s="36">
        <v>5500</v>
      </c>
      <c r="O59" s="36">
        <v>13418</v>
      </c>
      <c r="P59" s="36">
        <v>20384</v>
      </c>
      <c r="Q59" s="36">
        <v>13878</v>
      </c>
      <c r="R59" s="36">
        <v>11030</v>
      </c>
      <c r="S59" s="36">
        <v>5628</v>
      </c>
      <c r="T59" s="36">
        <v>431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22482</v>
      </c>
      <c r="D63" s="52">
        <v>34129</v>
      </c>
      <c r="E63" s="52">
        <v>17764</v>
      </c>
      <c r="F63" s="52">
        <v>18155</v>
      </c>
      <c r="G63" s="52">
        <v>12536</v>
      </c>
      <c r="H63" s="52">
        <v>24202</v>
      </c>
      <c r="I63" s="52">
        <v>23614</v>
      </c>
      <c r="J63" s="52">
        <v>29999</v>
      </c>
      <c r="K63" s="52">
        <v>22124</v>
      </c>
      <c r="L63" s="52">
        <v>17790</v>
      </c>
      <c r="M63" s="52">
        <v>17434</v>
      </c>
      <c r="N63" s="52">
        <v>19324</v>
      </c>
      <c r="O63" s="52">
        <v>29997</v>
      </c>
      <c r="P63" s="52">
        <v>16200</v>
      </c>
      <c r="Q63" s="52">
        <v>17623</v>
      </c>
      <c r="R63" s="52">
        <v>22343</v>
      </c>
      <c r="S63" s="52">
        <v>14137</v>
      </c>
      <c r="T63" s="52">
        <v>1278</v>
      </c>
      <c r="U63" s="52">
        <v>2</v>
      </c>
      <c r="V63" s="52">
        <v>0</v>
      </c>
      <c r="W63" s="52">
        <v>0</v>
      </c>
      <c r="X63" s="52">
        <v>1</v>
      </c>
      <c r="Y63" s="52">
        <v>0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16040</v>
      </c>
      <c r="D65" s="52">
        <v>19684</v>
      </c>
      <c r="E65" s="52">
        <v>26792</v>
      </c>
      <c r="F65" s="52">
        <v>9226</v>
      </c>
      <c r="G65" s="52">
        <v>16530</v>
      </c>
      <c r="H65" s="52">
        <v>17636</v>
      </c>
      <c r="I65" s="52">
        <v>23553</v>
      </c>
      <c r="J65" s="52">
        <v>13884</v>
      </c>
      <c r="K65" s="52">
        <v>25376</v>
      </c>
      <c r="L65" s="52">
        <v>18323</v>
      </c>
      <c r="M65" s="52">
        <v>29934</v>
      </c>
      <c r="N65" s="52">
        <v>31873</v>
      </c>
      <c r="O65" s="52">
        <v>43973</v>
      </c>
      <c r="P65" s="52">
        <v>26737</v>
      </c>
      <c r="Q65" s="52">
        <v>34175</v>
      </c>
      <c r="R65" s="52">
        <v>41514</v>
      </c>
      <c r="S65" s="52">
        <v>47904</v>
      </c>
      <c r="T65" s="52">
        <v>34065</v>
      </c>
      <c r="U65" s="52">
        <v>19254</v>
      </c>
      <c r="V65" s="52">
        <v>13589</v>
      </c>
      <c r="W65" s="52">
        <v>8604</v>
      </c>
      <c r="X65" s="52">
        <v>4013</v>
      </c>
      <c r="Y65" s="52">
        <v>4066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392</v>
      </c>
      <c r="D67" s="52">
        <f t="shared" si="0"/>
        <v>567</v>
      </c>
      <c r="E67" s="52">
        <f t="shared" si="0"/>
        <v>387</v>
      </c>
      <c r="F67" s="52">
        <f t="shared" si="0"/>
        <v>272</v>
      </c>
      <c r="G67" s="52">
        <f t="shared" si="0"/>
        <v>207</v>
      </c>
      <c r="H67" s="52">
        <f t="shared" si="0"/>
        <v>226</v>
      </c>
      <c r="I67" s="52">
        <f t="shared" si="0"/>
        <v>79</v>
      </c>
      <c r="J67" s="52">
        <f t="shared" si="0"/>
        <v>138</v>
      </c>
      <c r="K67" s="52">
        <f t="shared" si="0"/>
        <v>192</v>
      </c>
      <c r="L67" s="52">
        <f t="shared" si="0"/>
        <v>191</v>
      </c>
      <c r="M67" s="52">
        <f t="shared" si="0"/>
        <v>159</v>
      </c>
      <c r="N67" s="52">
        <f t="shared" si="0"/>
        <v>168</v>
      </c>
      <c r="O67" s="52">
        <f t="shared" si="0"/>
        <v>335</v>
      </c>
      <c r="P67" s="52">
        <f t="shared" si="0"/>
        <v>291</v>
      </c>
      <c r="Q67" s="52">
        <f t="shared" si="0"/>
        <v>196</v>
      </c>
      <c r="R67" s="52">
        <f t="shared" ref="R67:V67" si="1">R39-R53</f>
        <v>183</v>
      </c>
      <c r="S67" s="52">
        <f t="shared" si="1"/>
        <v>198</v>
      </c>
      <c r="T67" s="52">
        <f t="shared" si="1"/>
        <v>164</v>
      </c>
      <c r="U67" s="52">
        <f t="shared" si="1"/>
        <v>79</v>
      </c>
      <c r="V67" s="52">
        <f t="shared" si="1"/>
        <v>98</v>
      </c>
      <c r="W67" s="52">
        <f t="shared" ref="W67:Y67" si="2">W39-W53</f>
        <v>83</v>
      </c>
      <c r="X67" s="52">
        <f t="shared" si="2"/>
        <v>33</v>
      </c>
      <c r="Y67" s="52">
        <f t="shared" si="2"/>
        <v>13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6</v>
      </c>
      <c r="D68" s="52">
        <f t="shared" si="3"/>
        <v>6</v>
      </c>
      <c r="E68" s="52">
        <f t="shared" si="3"/>
        <v>6</v>
      </c>
      <c r="F68" s="52">
        <f t="shared" si="3"/>
        <v>2</v>
      </c>
      <c r="G68" s="52">
        <f t="shared" si="3"/>
        <v>2</v>
      </c>
      <c r="H68" s="52">
        <f t="shared" si="3"/>
        <v>4</v>
      </c>
      <c r="I68" s="52">
        <f t="shared" si="3"/>
        <v>2</v>
      </c>
      <c r="J68" s="52">
        <f t="shared" si="3"/>
        <v>5</v>
      </c>
      <c r="K68" s="52">
        <f t="shared" si="3"/>
        <v>1</v>
      </c>
      <c r="L68" s="52">
        <f t="shared" si="3"/>
        <v>2</v>
      </c>
      <c r="M68" s="52">
        <f t="shared" si="3"/>
        <v>0</v>
      </c>
      <c r="N68" s="52">
        <f t="shared" si="3"/>
        <v>1</v>
      </c>
      <c r="O68" s="52">
        <f t="shared" si="3"/>
        <v>10</v>
      </c>
      <c r="P68" s="52">
        <f t="shared" si="3"/>
        <v>3</v>
      </c>
      <c r="Q68" s="52">
        <f t="shared" si="3"/>
        <v>2</v>
      </c>
      <c r="R68" s="52">
        <f t="shared" ref="R68:V68" si="4">R40-R54</f>
        <v>0</v>
      </c>
      <c r="S68" s="52">
        <f t="shared" si="4"/>
        <v>2</v>
      </c>
      <c r="T68" s="52">
        <f t="shared" si="4"/>
        <v>2</v>
      </c>
      <c r="U68" s="52">
        <f t="shared" si="4"/>
        <v>1</v>
      </c>
      <c r="V68" s="52">
        <f t="shared" si="4"/>
        <v>3</v>
      </c>
      <c r="W68" s="52">
        <f t="shared" ref="W68:Y68" si="5">W40-W54</f>
        <v>0</v>
      </c>
      <c r="X68" s="52">
        <f t="shared" si="5"/>
        <v>0</v>
      </c>
      <c r="Y68" s="52">
        <f t="shared" si="5"/>
        <v>1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12658</v>
      </c>
      <c r="D69" s="52">
        <f t="shared" si="6"/>
        <v>22311</v>
      </c>
      <c r="E69" s="52">
        <f t="shared" si="6"/>
        <v>11615</v>
      </c>
      <c r="F69" s="52">
        <f t="shared" si="6"/>
        <v>18024</v>
      </c>
      <c r="G69" s="52">
        <f t="shared" si="6"/>
        <v>13773</v>
      </c>
      <c r="H69" s="52">
        <f t="shared" si="6"/>
        <v>18417</v>
      </c>
      <c r="I69" s="52">
        <f t="shared" si="6"/>
        <v>1389</v>
      </c>
      <c r="J69" s="52">
        <f t="shared" si="6"/>
        <v>4321</v>
      </c>
      <c r="K69" s="52">
        <f t="shared" si="6"/>
        <v>18273</v>
      </c>
      <c r="L69" s="52">
        <f t="shared" si="6"/>
        <v>14729</v>
      </c>
      <c r="M69" s="52">
        <f t="shared" si="6"/>
        <v>16004</v>
      </c>
      <c r="N69" s="52">
        <f t="shared" si="6"/>
        <v>16218</v>
      </c>
      <c r="O69" s="52">
        <f t="shared" si="6"/>
        <v>19574</v>
      </c>
      <c r="P69" s="52">
        <f t="shared" si="6"/>
        <v>12967</v>
      </c>
      <c r="Q69" s="52">
        <f t="shared" si="6"/>
        <v>4694</v>
      </c>
      <c r="R69" s="52">
        <f t="shared" ref="R69:V69" si="7">R41-R55</f>
        <v>13670</v>
      </c>
      <c r="S69" s="52">
        <f t="shared" si="7"/>
        <v>10858</v>
      </c>
      <c r="T69" s="52">
        <f t="shared" si="7"/>
        <v>5280</v>
      </c>
      <c r="U69" s="52">
        <f t="shared" si="7"/>
        <v>3322</v>
      </c>
      <c r="V69" s="52">
        <f t="shared" si="7"/>
        <v>4257</v>
      </c>
      <c r="W69" s="52">
        <f t="shared" ref="W69:Y69" si="8">W41-W55</f>
        <v>3864</v>
      </c>
      <c r="X69" s="52">
        <f t="shared" si="8"/>
        <v>0</v>
      </c>
      <c r="Y69" s="52">
        <f t="shared" si="8"/>
        <v>0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27716</v>
      </c>
      <c r="D70" s="52">
        <f t="shared" si="9"/>
        <v>29629</v>
      </c>
      <c r="E70" s="52">
        <f t="shared" si="9"/>
        <v>24840</v>
      </c>
      <c r="F70" s="52">
        <f t="shared" si="9"/>
        <v>20910</v>
      </c>
      <c r="G70" s="52">
        <f t="shared" si="9"/>
        <v>23420</v>
      </c>
      <c r="H70" s="52">
        <f t="shared" si="9"/>
        <v>36624</v>
      </c>
      <c r="I70" s="52">
        <f t="shared" si="9"/>
        <v>40383</v>
      </c>
      <c r="J70" s="52">
        <f t="shared" si="9"/>
        <v>47638</v>
      </c>
      <c r="K70" s="52">
        <f t="shared" si="9"/>
        <v>36544</v>
      </c>
      <c r="L70" s="52">
        <f t="shared" si="9"/>
        <v>35849</v>
      </c>
      <c r="M70" s="52">
        <f t="shared" si="9"/>
        <v>27395</v>
      </c>
      <c r="N70" s="52">
        <f t="shared" si="9"/>
        <v>30271</v>
      </c>
      <c r="O70" s="52">
        <f t="shared" si="9"/>
        <v>36900</v>
      </c>
      <c r="P70" s="52">
        <f t="shared" si="9"/>
        <v>36180</v>
      </c>
      <c r="Q70" s="52">
        <f t="shared" si="9"/>
        <v>47113</v>
      </c>
      <c r="R70" s="52">
        <f t="shared" ref="R70:V70" si="10">R42-R56</f>
        <v>42496</v>
      </c>
      <c r="S70" s="52">
        <f t="shared" si="10"/>
        <v>31924</v>
      </c>
      <c r="T70" s="52">
        <f t="shared" si="10"/>
        <v>23566</v>
      </c>
      <c r="U70" s="52">
        <f t="shared" si="10"/>
        <v>6989</v>
      </c>
      <c r="V70" s="52">
        <f t="shared" si="10"/>
        <v>11008</v>
      </c>
      <c r="W70" s="52">
        <f t="shared" ref="W70:Y70" si="11">W42-W56</f>
        <v>14716</v>
      </c>
      <c r="X70" s="52">
        <f t="shared" si="11"/>
        <v>8807</v>
      </c>
      <c r="Y70" s="52">
        <f t="shared" si="11"/>
        <v>4337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1299</v>
      </c>
      <c r="D72" s="52">
        <v>1212</v>
      </c>
      <c r="E72" s="52">
        <v>1102</v>
      </c>
      <c r="F72" s="52">
        <v>1270</v>
      </c>
      <c r="G72" s="52">
        <v>1491</v>
      </c>
      <c r="H72" s="52">
        <v>2540</v>
      </c>
      <c r="I72" s="52">
        <v>2044</v>
      </c>
      <c r="J72" s="52">
        <v>2352</v>
      </c>
      <c r="K72" s="52">
        <v>2127</v>
      </c>
      <c r="L72" s="52">
        <v>1961</v>
      </c>
      <c r="M72" s="52">
        <v>2143</v>
      </c>
      <c r="N72" s="52">
        <v>3120</v>
      </c>
      <c r="O72" s="52">
        <v>7983</v>
      </c>
      <c r="P72" s="52">
        <v>7317</v>
      </c>
      <c r="Q72" s="52">
        <v>7315</v>
      </c>
      <c r="R72" s="52">
        <v>6234</v>
      </c>
      <c r="S72" s="52">
        <v>7654</v>
      </c>
      <c r="T72" s="52">
        <v>7949</v>
      </c>
      <c r="U72" s="52">
        <v>3002</v>
      </c>
      <c r="V72" s="52">
        <v>3872</v>
      </c>
      <c r="W72" s="52">
        <v>3729</v>
      </c>
      <c r="X72" s="52">
        <v>1427</v>
      </c>
      <c r="Y72" s="52">
        <v>756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39472</v>
      </c>
      <c r="D73" s="36">
        <v>51303</v>
      </c>
      <c r="E73" s="36">
        <v>35745</v>
      </c>
      <c r="F73" s="36">
        <v>37944</v>
      </c>
      <c r="G73" s="36">
        <v>35908</v>
      </c>
      <c r="H73" s="36">
        <v>52733</v>
      </c>
      <c r="I73" s="36">
        <v>39811</v>
      </c>
      <c r="J73" s="36">
        <v>49754</v>
      </c>
      <c r="K73" s="36">
        <v>52876</v>
      </c>
      <c r="L73" s="36">
        <v>48811</v>
      </c>
      <c r="M73" s="36">
        <v>41415</v>
      </c>
      <c r="N73" s="36">
        <v>43551</v>
      </c>
      <c r="O73" s="36">
        <v>48846</v>
      </c>
      <c r="P73" s="36">
        <v>42128</v>
      </c>
      <c r="Q73" s="36">
        <v>44703</v>
      </c>
      <c r="R73" s="36">
        <v>50099</v>
      </c>
      <c r="S73" s="36">
        <v>35314</v>
      </c>
      <c r="T73" s="36">
        <v>21081</v>
      </c>
      <c r="U73" s="36">
        <v>7391</v>
      </c>
      <c r="V73" s="36">
        <v>11487</v>
      </c>
      <c r="W73" s="36">
        <v>14940</v>
      </c>
      <c r="X73" s="36">
        <v>7390</v>
      </c>
      <c r="Y73" s="36">
        <v>3608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4271</v>
      </c>
      <c r="K79" s="138">
        <f>RES_hhdet_numvin!K163</f>
        <v>5893</v>
      </c>
      <c r="L79" s="138">
        <f>RES_hhdet_numvin!L163</f>
        <v>5051</v>
      </c>
      <c r="M79" s="138">
        <f>RES_hhdet_numvin!M163</f>
        <v>5205</v>
      </c>
      <c r="N79" s="138">
        <f>RES_hhdet_numvin!N163</f>
        <v>5826</v>
      </c>
      <c r="O79" s="138">
        <f>RES_hhdet_numvin!O163</f>
        <v>10883</v>
      </c>
      <c r="P79" s="138">
        <f>RES_hhdet_numvin!P163</f>
        <v>9806</v>
      </c>
      <c r="Q79" s="138">
        <f>RES_hhdet_numvin!Q163</f>
        <v>8380</v>
      </c>
      <c r="R79" s="138">
        <f>RES_hhdet_numvin!R163</f>
        <v>8703</v>
      </c>
      <c r="S79" s="138">
        <f>RES_hhdet_numvin!S163</f>
        <v>5279</v>
      </c>
      <c r="T79" s="138">
        <f>RES_hhdet_numvin!T163</f>
        <v>472</v>
      </c>
      <c r="U79" s="138">
        <f>RES_hhdet_numvin!U163</f>
        <v>1</v>
      </c>
      <c r="V79" s="138">
        <f>RES_hhdet_numvin!V163</f>
        <v>0</v>
      </c>
      <c r="W79" s="138">
        <f>RES_hhdet_numvin!W163</f>
        <v>0</v>
      </c>
      <c r="X79" s="138">
        <f>RES_hhdet_numvin!X163</f>
        <v>1</v>
      </c>
      <c r="Y79" s="138">
        <f>RES_hhdet_numvin!Y163</f>
        <v>0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9782</v>
      </c>
      <c r="S81" s="138">
        <f>RES_hhdet_numvin!S165</f>
        <v>13328</v>
      </c>
      <c r="T81" s="138">
        <f>RES_hhdet_numvin!T165</f>
        <v>12551</v>
      </c>
      <c r="U81" s="138">
        <f>RES_hhdet_numvin!U165</f>
        <v>9915</v>
      </c>
      <c r="V81" s="138">
        <f>RES_hhdet_numvin!V165</f>
        <v>8207</v>
      </c>
      <c r="W81" s="138">
        <f>RES_hhdet_numvin!W165</f>
        <v>6076</v>
      </c>
      <c r="X81" s="138">
        <f>RES_hhdet_numvin!X165</f>
        <v>3634</v>
      </c>
      <c r="Y81" s="138">
        <f>RES_hhdet_numvin!Y165</f>
        <v>4066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56</v>
      </c>
      <c r="S83" s="138">
        <f>RES_hhdet_numvin!S167</f>
        <v>71</v>
      </c>
      <c r="T83" s="138">
        <f>RES_hhdet_numvin!T167</f>
        <v>69</v>
      </c>
      <c r="U83" s="138">
        <f>RES_hhdet_numvin!U167</f>
        <v>32</v>
      </c>
      <c r="V83" s="138">
        <f>RES_hhdet_numvin!V167</f>
        <v>46</v>
      </c>
      <c r="W83" s="138">
        <f>RES_hhdet_numvin!W167</f>
        <v>41</v>
      </c>
      <c r="X83" s="138">
        <f>RES_hhdet_numvin!X167</f>
        <v>25</v>
      </c>
      <c r="Y83" s="138">
        <f>RES_hhdet_numvin!Y167</f>
        <v>13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3</v>
      </c>
      <c r="T84" s="138">
        <f>RES_hhdet_numvin!T168</f>
        <v>2</v>
      </c>
      <c r="U84" s="138">
        <f>RES_hhdet_numvin!U168</f>
        <v>1</v>
      </c>
      <c r="V84" s="138">
        <f>RES_hhdet_numvin!V168</f>
        <v>3</v>
      </c>
      <c r="W84" s="138">
        <f>RES_hhdet_numvin!W168</f>
        <v>0</v>
      </c>
      <c r="X84" s="138">
        <f>RES_hhdet_numvin!X168</f>
        <v>0</v>
      </c>
      <c r="Y84" s="138">
        <f>RES_hhdet_numvin!Y168</f>
        <v>1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3997</v>
      </c>
      <c r="S87" s="138">
        <f>RES_hhdet_numvin!S171</f>
        <v>3765</v>
      </c>
      <c r="T87" s="138">
        <f>RES_hhdet_numvin!T171</f>
        <v>1834</v>
      </c>
      <c r="U87" s="138">
        <f>RES_hhdet_numvin!U171</f>
        <v>1207</v>
      </c>
      <c r="V87" s="138">
        <f>RES_hhdet_numvin!V171</f>
        <v>1676</v>
      </c>
      <c r="W87" s="138">
        <f>RES_hhdet_numvin!W171</f>
        <v>1726</v>
      </c>
      <c r="X87" s="138">
        <f>RES_hhdet_numvin!X171</f>
        <v>0</v>
      </c>
      <c r="Y87" s="138">
        <f>RES_hhdet_numvin!Y171</f>
        <v>0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12411</v>
      </c>
      <c r="S88" s="138">
        <f>RES_hhdet_numvin!S172</f>
        <v>11026</v>
      </c>
      <c r="T88" s="138">
        <f>RES_hhdet_numvin!T172</f>
        <v>8071</v>
      </c>
      <c r="U88" s="138">
        <f>RES_hhdet_numvin!U172</f>
        <v>2532</v>
      </c>
      <c r="V88" s="138">
        <f>RES_hhdet_numvin!V172</f>
        <v>4309</v>
      </c>
      <c r="W88" s="138">
        <f>RES_hhdet_numvin!W172</f>
        <v>6531</v>
      </c>
      <c r="X88" s="138">
        <f>RES_hhdet_numvin!X172</f>
        <v>5986</v>
      </c>
      <c r="Y88" s="138">
        <f>RES_hhdet_numvin!Y172</f>
        <v>4337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1825</v>
      </c>
      <c r="S92" s="138">
        <f>RES_hhdet_numvin!S176</f>
        <v>2660</v>
      </c>
      <c r="T92" s="138">
        <f>RES_hhdet_numvin!T176</f>
        <v>2742</v>
      </c>
      <c r="U92" s="138">
        <f>RES_hhdet_numvin!U176</f>
        <v>1086</v>
      </c>
      <c r="V92" s="138">
        <f>RES_hhdet_numvin!V176</f>
        <v>1524</v>
      </c>
      <c r="W92" s="138">
        <f>RES_hhdet_numvin!W176</f>
        <v>1663</v>
      </c>
      <c r="X92" s="138">
        <f>RES_hhdet_numvin!X176</f>
        <v>974</v>
      </c>
      <c r="Y92" s="138">
        <f>RES_hhdet_numvin!Y176</f>
        <v>756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14647</v>
      </c>
      <c r="S93" s="39">
        <f>RES_hhdet_numvin!S177</f>
        <v>12193</v>
      </c>
      <c r="T93" s="39">
        <f>RES_hhdet_numvin!T177</f>
        <v>7238</v>
      </c>
      <c r="U93" s="39">
        <f>RES_hhdet_numvin!U177</f>
        <v>2675</v>
      </c>
      <c r="V93" s="39">
        <f>RES_hhdet_numvin!V177</f>
        <v>4506</v>
      </c>
      <c r="W93" s="39">
        <f>RES_hhdet_numvin!W177</f>
        <v>6644</v>
      </c>
      <c r="X93" s="39">
        <f>RES_hhdet_numvin!X177</f>
        <v>5030</v>
      </c>
      <c r="Y93" s="39">
        <f>RES_hhdet_numvin!Y177</f>
        <v>3608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196.20494261573108</v>
      </c>
      <c r="C97" s="117">
        <f t="shared" si="12"/>
        <v>199.46656093342051</v>
      </c>
      <c r="D97" s="117">
        <f t="shared" si="12"/>
        <v>267.19031857202788</v>
      </c>
      <c r="E97" s="117">
        <f t="shared" si="12"/>
        <v>284.08389718461763</v>
      </c>
      <c r="F97" s="117">
        <f t="shared" si="12"/>
        <v>292.12966692651173</v>
      </c>
      <c r="G97" s="117">
        <f t="shared" si="12"/>
        <v>274.82151458488744</v>
      </c>
      <c r="H97" s="117">
        <f t="shared" si="12"/>
        <v>307.19379169491339</v>
      </c>
      <c r="I97" s="117">
        <f t="shared" si="12"/>
        <v>305.7917026566692</v>
      </c>
      <c r="J97" s="117">
        <f t="shared" si="12"/>
        <v>316.26392656421109</v>
      </c>
      <c r="K97" s="117">
        <f t="shared" si="12"/>
        <v>319.65781249182555</v>
      </c>
      <c r="L97" s="117">
        <f t="shared" si="12"/>
        <v>315.38699030588111</v>
      </c>
      <c r="M97" s="117">
        <f t="shared" si="12"/>
        <v>273.36333123445178</v>
      </c>
      <c r="N97" s="117">
        <f t="shared" si="12"/>
        <v>353.07443727627509</v>
      </c>
      <c r="O97" s="117">
        <f t="shared" si="12"/>
        <v>269.59609080487979</v>
      </c>
      <c r="P97" s="117">
        <f t="shared" si="12"/>
        <v>259.34761570828357</v>
      </c>
      <c r="Q97" s="117">
        <f t="shared" si="12"/>
        <v>273.66874613684445</v>
      </c>
      <c r="R97" s="117">
        <f t="shared" ref="R97:V97" si="13">R98+R100+R102+R111</f>
        <v>444.8648148406167</v>
      </c>
      <c r="S97" s="117">
        <f t="shared" si="13"/>
        <v>398.41120294716939</v>
      </c>
      <c r="T97" s="117">
        <f t="shared" si="13"/>
        <v>227.3189799946706</v>
      </c>
      <c r="U97" s="117">
        <f t="shared" si="13"/>
        <v>227.28724435190804</v>
      </c>
      <c r="V97" s="117">
        <f t="shared" si="13"/>
        <v>205.08249514280092</v>
      </c>
      <c r="W97" s="117">
        <f t="shared" ref="W97:Y97" si="14">W98+W100+W102+W111</f>
        <v>177.28585603473826</v>
      </c>
      <c r="X97" s="117">
        <f t="shared" si="14"/>
        <v>117.66306811690185</v>
      </c>
      <c r="Y97" s="117">
        <f t="shared" si="14"/>
        <v>35.992689042696128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134.33583150504262</v>
      </c>
      <c r="C98" s="122">
        <f t="shared" si="15"/>
        <v>131.37209238083381</v>
      </c>
      <c r="D98" s="122">
        <f t="shared" si="15"/>
        <v>195.12575083630085</v>
      </c>
      <c r="E98" s="122">
        <f t="shared" si="15"/>
        <v>203.51559959799951</v>
      </c>
      <c r="F98" s="122">
        <f t="shared" si="15"/>
        <v>219.2669340853393</v>
      </c>
      <c r="G98" s="122">
        <f t="shared" si="15"/>
        <v>204.70434159891201</v>
      </c>
      <c r="H98" s="122">
        <f t="shared" si="15"/>
        <v>232.7111307569339</v>
      </c>
      <c r="I98" s="122">
        <f t="shared" si="15"/>
        <v>223.868914396734</v>
      </c>
      <c r="J98" s="122">
        <f t="shared" si="15"/>
        <v>228.91938016016704</v>
      </c>
      <c r="K98" s="122">
        <f t="shared" si="15"/>
        <v>231.74707121109753</v>
      </c>
      <c r="L98" s="122">
        <f t="shared" si="15"/>
        <v>225.44962040281828</v>
      </c>
      <c r="M98" s="122">
        <f t="shared" si="15"/>
        <v>186.88769857861649</v>
      </c>
      <c r="N98" s="122">
        <f t="shared" si="15"/>
        <v>257.5057570960949</v>
      </c>
      <c r="O98" s="122">
        <f t="shared" si="15"/>
        <v>177.04491930705865</v>
      </c>
      <c r="P98" s="122">
        <f t="shared" si="15"/>
        <v>164.505240800363</v>
      </c>
      <c r="Q98" s="122">
        <f t="shared" si="15"/>
        <v>170.87468251676421</v>
      </c>
      <c r="R98" s="122">
        <f t="shared" si="15"/>
        <v>331.27804404151948</v>
      </c>
      <c r="S98" s="122">
        <f t="shared" si="15"/>
        <v>285.85095700048544</v>
      </c>
      <c r="T98" s="122">
        <f t="shared" si="15"/>
        <v>132.54947674245898</v>
      </c>
      <c r="U98" s="122">
        <f t="shared" si="15"/>
        <v>139.1050131933892</v>
      </c>
      <c r="V98" s="122">
        <f t="shared" si="15"/>
        <v>131.51788785821179</v>
      </c>
      <c r="W98" s="122">
        <f t="shared" si="15"/>
        <v>117.01335279522391</v>
      </c>
      <c r="X98" s="122">
        <f t="shared" si="15"/>
        <v>77.087608246456071</v>
      </c>
      <c r="Y98" s="122">
        <f t="shared" si="15"/>
        <v>15.604868370547129</v>
      </c>
      <c r="DA98" s="130" t="s">
        <v>1723</v>
      </c>
    </row>
    <row r="99" spans="1:105" ht="12" customHeight="1" x14ac:dyDescent="0.25">
      <c r="A99" s="97" t="s">
        <v>53</v>
      </c>
      <c r="B99" s="98">
        <v>134.33583150504262</v>
      </c>
      <c r="C99" s="98">
        <v>131.37209238083381</v>
      </c>
      <c r="D99" s="98">
        <v>195.12575083630085</v>
      </c>
      <c r="E99" s="98">
        <v>203.51559959799951</v>
      </c>
      <c r="F99" s="98">
        <v>219.2669340853393</v>
      </c>
      <c r="G99" s="98">
        <v>204.70434159891201</v>
      </c>
      <c r="H99" s="98">
        <v>232.7111307569339</v>
      </c>
      <c r="I99" s="98">
        <v>223.868914396734</v>
      </c>
      <c r="J99" s="98">
        <v>228.91938016016704</v>
      </c>
      <c r="K99" s="98">
        <v>231.74707121109753</v>
      </c>
      <c r="L99" s="98">
        <v>225.44962040281828</v>
      </c>
      <c r="M99" s="98">
        <v>186.88769857861649</v>
      </c>
      <c r="N99" s="98">
        <v>257.5057570960949</v>
      </c>
      <c r="O99" s="98">
        <v>177.04491930705865</v>
      </c>
      <c r="P99" s="98">
        <v>164.505240800363</v>
      </c>
      <c r="Q99" s="98">
        <v>170.87468251676421</v>
      </c>
      <c r="R99" s="98">
        <v>331.27804404151948</v>
      </c>
      <c r="S99" s="98">
        <v>285.85095700048544</v>
      </c>
      <c r="T99" s="98">
        <v>132.54947674245898</v>
      </c>
      <c r="U99" s="98">
        <v>139.1050131933892</v>
      </c>
      <c r="V99" s="98">
        <v>131.51788785821179</v>
      </c>
      <c r="W99" s="98">
        <v>117.01335279522391</v>
      </c>
      <c r="X99" s="98">
        <v>77.087608246456071</v>
      </c>
      <c r="Y99" s="98">
        <v>15.604868370547129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20.273552434630389</v>
      </c>
      <c r="C100" s="122">
        <f t="shared" si="16"/>
        <v>24.578916066079692</v>
      </c>
      <c r="D100" s="122">
        <f t="shared" si="16"/>
        <v>19.610388097959941</v>
      </c>
      <c r="E100" s="122">
        <f t="shared" si="16"/>
        <v>27.545633520762355</v>
      </c>
      <c r="F100" s="122">
        <f t="shared" si="16"/>
        <v>14.378374581147302</v>
      </c>
      <c r="G100" s="122">
        <f t="shared" si="16"/>
        <v>13.464564820351963</v>
      </c>
      <c r="H100" s="122">
        <f t="shared" si="16"/>
        <v>13.740099757974246</v>
      </c>
      <c r="I100" s="122">
        <f t="shared" si="16"/>
        <v>20.437327167392677</v>
      </c>
      <c r="J100" s="122">
        <f t="shared" si="16"/>
        <v>19.595299524437529</v>
      </c>
      <c r="K100" s="122">
        <f t="shared" si="16"/>
        <v>13.766770551935695</v>
      </c>
      <c r="L100" s="122">
        <f t="shared" si="16"/>
        <v>18.341637670907708</v>
      </c>
      <c r="M100" s="122">
        <f t="shared" si="16"/>
        <v>17.153970075369493</v>
      </c>
      <c r="N100" s="122">
        <f t="shared" si="16"/>
        <v>29.995554049612515</v>
      </c>
      <c r="O100" s="122">
        <f t="shared" si="16"/>
        <v>19.749821579148499</v>
      </c>
      <c r="P100" s="122">
        <f t="shared" si="16"/>
        <v>16.831593248835695</v>
      </c>
      <c r="Q100" s="122">
        <f t="shared" si="16"/>
        <v>23.141465681221916</v>
      </c>
      <c r="R100" s="122">
        <f t="shared" si="16"/>
        <v>29.568513022686577</v>
      </c>
      <c r="S100" s="122">
        <f t="shared" si="16"/>
        <v>31.870737813109322</v>
      </c>
      <c r="T100" s="122">
        <f t="shared" si="16"/>
        <v>22.192279048788222</v>
      </c>
      <c r="U100" s="122">
        <f t="shared" si="16"/>
        <v>28.4443609727835</v>
      </c>
      <c r="V100" s="122">
        <f t="shared" si="16"/>
        <v>21.932005528947681</v>
      </c>
      <c r="W100" s="122">
        <f t="shared" si="16"/>
        <v>17.093650755240422</v>
      </c>
      <c r="X100" s="122">
        <f t="shared" si="16"/>
        <v>11.006164311802959</v>
      </c>
      <c r="Y100" s="122">
        <f t="shared" si="16"/>
        <v>6.2877967329115281</v>
      </c>
      <c r="DA100" s="130" t="s">
        <v>1725</v>
      </c>
    </row>
    <row r="101" spans="1:105" ht="12" customHeight="1" x14ac:dyDescent="0.25">
      <c r="A101" s="97" t="s">
        <v>53</v>
      </c>
      <c r="B101" s="98">
        <v>20.273552434630389</v>
      </c>
      <c r="C101" s="98">
        <v>24.578916066079692</v>
      </c>
      <c r="D101" s="98">
        <v>19.610388097959941</v>
      </c>
      <c r="E101" s="98">
        <v>27.545633520762355</v>
      </c>
      <c r="F101" s="98">
        <v>14.378374581147302</v>
      </c>
      <c r="G101" s="98">
        <v>13.464564820351963</v>
      </c>
      <c r="H101" s="98">
        <v>13.740099757974246</v>
      </c>
      <c r="I101" s="98">
        <v>20.437327167392677</v>
      </c>
      <c r="J101" s="98">
        <v>19.595299524437529</v>
      </c>
      <c r="K101" s="98">
        <v>13.766770551935695</v>
      </c>
      <c r="L101" s="98">
        <v>18.341637670907708</v>
      </c>
      <c r="M101" s="98">
        <v>17.153970075369493</v>
      </c>
      <c r="N101" s="98">
        <v>29.995554049612515</v>
      </c>
      <c r="O101" s="98">
        <v>19.749821579148499</v>
      </c>
      <c r="P101" s="98">
        <v>16.831593248835695</v>
      </c>
      <c r="Q101" s="98">
        <v>23.141465681221916</v>
      </c>
      <c r="R101" s="98">
        <v>29.568513022686577</v>
      </c>
      <c r="S101" s="98">
        <v>31.870737813109322</v>
      </c>
      <c r="T101" s="98">
        <v>22.192279048788222</v>
      </c>
      <c r="U101" s="98">
        <v>28.4443609727835</v>
      </c>
      <c r="V101" s="98">
        <v>21.932005528947681</v>
      </c>
      <c r="W101" s="98">
        <v>17.093650755240422</v>
      </c>
      <c r="X101" s="98">
        <v>11.006164311802959</v>
      </c>
      <c r="Y101" s="98">
        <v>6.2877967329115281</v>
      </c>
      <c r="DA101" s="63" t="s">
        <v>1726</v>
      </c>
    </row>
    <row r="102" spans="1:105" ht="12" customHeight="1" x14ac:dyDescent="0.25">
      <c r="A102" s="121" t="s">
        <v>55</v>
      </c>
      <c r="B102" s="122">
        <v>28.268554140959061</v>
      </c>
      <c r="C102" s="122">
        <v>29.661763283365389</v>
      </c>
      <c r="D102" s="122">
        <v>34.780318669172637</v>
      </c>
      <c r="E102" s="122">
        <v>35.450921663311142</v>
      </c>
      <c r="F102" s="122">
        <v>38.711133907474348</v>
      </c>
      <c r="G102" s="122">
        <v>37.45325506689106</v>
      </c>
      <c r="H102" s="122">
        <v>40.052199015663376</v>
      </c>
      <c r="I102" s="122">
        <v>40.902292503775328</v>
      </c>
      <c r="J102" s="122">
        <v>45.734426060705353</v>
      </c>
      <c r="K102" s="122">
        <v>50.407810096153796</v>
      </c>
      <c r="L102" s="122">
        <v>48.886846153533583</v>
      </c>
      <c r="M102" s="122">
        <v>48.007791109262406</v>
      </c>
      <c r="N102" s="122">
        <v>45.063051422547801</v>
      </c>
      <c r="O102" s="122">
        <v>48.994732132126089</v>
      </c>
      <c r="P102" s="122">
        <v>52.354828169863076</v>
      </c>
      <c r="Q102" s="122">
        <v>53.5988943934913</v>
      </c>
      <c r="R102" s="122">
        <v>56.545398581776602</v>
      </c>
      <c r="S102" s="122">
        <v>54.283691735249519</v>
      </c>
      <c r="T102" s="122">
        <v>47.593439227783776</v>
      </c>
      <c r="U102" s="122">
        <v>38.726168518881948</v>
      </c>
      <c r="V102" s="122">
        <v>31.904074775303215</v>
      </c>
      <c r="W102" s="122">
        <v>27.808098903073297</v>
      </c>
      <c r="X102" s="122">
        <v>19.231172234167524</v>
      </c>
      <c r="Y102" s="122">
        <v>9.6596673181532928</v>
      </c>
      <c r="DA102" s="130" t="s">
        <v>1727</v>
      </c>
    </row>
    <row r="103" spans="1:105" ht="12" customHeight="1" x14ac:dyDescent="0.25">
      <c r="A103" s="97" t="s">
        <v>124</v>
      </c>
      <c r="B103" s="98">
        <v>0.27933612941045222</v>
      </c>
      <c r="C103" s="98">
        <v>0.31810073499062907</v>
      </c>
      <c r="D103" s="98">
        <v>0.41755180131067654</v>
      </c>
      <c r="E103" s="98">
        <v>0.45492993983932684</v>
      </c>
      <c r="F103" s="98">
        <v>0.47764517682646501</v>
      </c>
      <c r="G103" s="98">
        <v>0.45312171502782833</v>
      </c>
      <c r="H103" s="98">
        <v>0.44020386056127281</v>
      </c>
      <c r="I103" s="98">
        <v>0.38107642783840184</v>
      </c>
      <c r="J103" s="98">
        <v>0.37097062023243982</v>
      </c>
      <c r="K103" s="98">
        <v>0.34001003516923678</v>
      </c>
      <c r="L103" s="98">
        <v>0.27007591347561866</v>
      </c>
      <c r="M103" s="98">
        <v>0.20039273753764816</v>
      </c>
      <c r="N103" s="98">
        <v>0.16616285897396743</v>
      </c>
      <c r="O103" s="98">
        <v>0.28906019044743392</v>
      </c>
      <c r="P103" s="98">
        <v>0.32759320888657389</v>
      </c>
      <c r="Q103" s="98">
        <v>0.32138885247852134</v>
      </c>
      <c r="R103" s="98">
        <v>0.31055487850943164</v>
      </c>
      <c r="S103" s="98">
        <v>0.31128639336877273</v>
      </c>
      <c r="T103" s="98">
        <v>0.28731466991478455</v>
      </c>
      <c r="U103" s="98">
        <v>0.24201698859199425</v>
      </c>
      <c r="V103" s="98">
        <v>0.20655929051950564</v>
      </c>
      <c r="W103" s="98">
        <v>0.16233345080001366</v>
      </c>
      <c r="X103" s="98">
        <v>0.10787927578241706</v>
      </c>
      <c r="Y103" s="98">
        <v>6.1272048508323469E-2</v>
      </c>
      <c r="DA103" s="63" t="s">
        <v>1728</v>
      </c>
    </row>
    <row r="104" spans="1:105" ht="12" customHeight="1" x14ac:dyDescent="0.25">
      <c r="A104" s="97" t="s">
        <v>123</v>
      </c>
      <c r="B104" s="98">
        <v>2.201177689870464E-3</v>
      </c>
      <c r="C104" s="98">
        <v>2.7022930741903042E-3</v>
      </c>
      <c r="D104" s="98">
        <v>3.2738351097283342E-3</v>
      </c>
      <c r="E104" s="98">
        <v>3.816286538188119E-3</v>
      </c>
      <c r="F104" s="98">
        <v>3.9015857522398121E-3</v>
      </c>
      <c r="G104" s="98">
        <v>3.810346415777926E-3</v>
      </c>
      <c r="H104" s="98">
        <v>3.7334730807621775E-3</v>
      </c>
      <c r="I104" s="98">
        <v>3.5770679191457619E-3</v>
      </c>
      <c r="J104" s="98">
        <v>3.8680886009562344E-3</v>
      </c>
      <c r="K104" s="98">
        <v>3.7576050254929296E-3</v>
      </c>
      <c r="L104" s="98">
        <v>3.2033837672281852E-3</v>
      </c>
      <c r="M104" s="98">
        <v>2.0381817766924673E-3</v>
      </c>
      <c r="N104" s="98">
        <v>1.3976516293727822E-3</v>
      </c>
      <c r="O104" s="98">
        <v>3.5647218775021047E-3</v>
      </c>
      <c r="P104" s="98">
        <v>3.8558747909406459E-3</v>
      </c>
      <c r="Q104" s="98">
        <v>3.4943755837250111E-3</v>
      </c>
      <c r="R104" s="98">
        <v>3.1023914346022708E-3</v>
      </c>
      <c r="S104" s="98">
        <v>3.2035766027906486E-3</v>
      </c>
      <c r="T104" s="98">
        <v>3.2826942113538256E-3</v>
      </c>
      <c r="U104" s="98">
        <v>3.0384236631533102E-3</v>
      </c>
      <c r="V104" s="98">
        <v>2.6058365602240306E-3</v>
      </c>
      <c r="W104" s="98">
        <v>1.7914576513316351E-3</v>
      </c>
      <c r="X104" s="98">
        <v>1.3366060124766366E-3</v>
      </c>
      <c r="Y104" s="98">
        <v>1.3427844766086122E-3</v>
      </c>
      <c r="DA104" s="63" t="s">
        <v>1729</v>
      </c>
    </row>
    <row r="105" spans="1:105" ht="12" customHeight="1" x14ac:dyDescent="0.25">
      <c r="A105" s="100" t="s">
        <v>50</v>
      </c>
      <c r="B105" s="101">
        <v>7.1402953928670148E-4</v>
      </c>
      <c r="C105" s="101">
        <v>8.6376279583342782E-4</v>
      </c>
      <c r="D105" s="101">
        <v>1.0637018414779316E-3</v>
      </c>
      <c r="E105" s="101">
        <v>1.201431702966509E-3</v>
      </c>
      <c r="F105" s="101">
        <v>1.2458088979793072E-3</v>
      </c>
      <c r="G105" s="101">
        <v>1.348963440080576E-3</v>
      </c>
      <c r="H105" s="101">
        <v>1.1990647889984485E-3</v>
      </c>
      <c r="I105" s="101">
        <v>1.1459969695591871E-3</v>
      </c>
      <c r="J105" s="101">
        <v>1.2152934822656663E-3</v>
      </c>
      <c r="K105" s="101">
        <v>1.1833620800012208E-3</v>
      </c>
      <c r="L105" s="101">
        <v>9.9812313148005174E-4</v>
      </c>
      <c r="M105" s="101">
        <v>5.3407970101547453E-4</v>
      </c>
      <c r="N105" s="101">
        <v>2.4661966180538079E-5</v>
      </c>
      <c r="O105" s="101">
        <v>1.0015593838114964E-3</v>
      </c>
      <c r="P105" s="101">
        <v>1.0359413617638908E-3</v>
      </c>
      <c r="Q105" s="101">
        <v>8.6874297193906345E-4</v>
      </c>
      <c r="R105" s="101">
        <v>8.4274253701432814E-4</v>
      </c>
      <c r="S105" s="101">
        <v>8.577562555055747E-4</v>
      </c>
      <c r="T105" s="101">
        <v>8.111633606696073E-4</v>
      </c>
      <c r="U105" s="101">
        <v>6.8255339745031693E-4</v>
      </c>
      <c r="V105" s="101">
        <v>5.4305210874831496E-4</v>
      </c>
      <c r="W105" s="101">
        <v>4.3188793933580558E-4</v>
      </c>
      <c r="X105" s="101">
        <v>3.2149153459776138E-4</v>
      </c>
      <c r="Y105" s="101">
        <v>2.7483515052366381E-4</v>
      </c>
      <c r="DA105" s="131" t="s">
        <v>1730</v>
      </c>
    </row>
    <row r="106" spans="1:105" ht="12" customHeight="1" x14ac:dyDescent="0.25">
      <c r="A106" s="103" t="s">
        <v>52</v>
      </c>
      <c r="B106" s="104">
        <v>1.4871481505837625E-3</v>
      </c>
      <c r="C106" s="104">
        <v>1.8385302783568763E-3</v>
      </c>
      <c r="D106" s="104">
        <v>2.2101332682504023E-3</v>
      </c>
      <c r="E106" s="104">
        <v>2.61485483522161E-3</v>
      </c>
      <c r="F106" s="104">
        <v>2.6557768542605047E-3</v>
      </c>
      <c r="G106" s="104">
        <v>2.46138297569735E-3</v>
      </c>
      <c r="H106" s="104">
        <v>2.5344082917637292E-3</v>
      </c>
      <c r="I106" s="104">
        <v>2.4310709495865748E-3</v>
      </c>
      <c r="J106" s="104">
        <v>2.6527951186905681E-3</v>
      </c>
      <c r="K106" s="104">
        <v>2.5742429454917088E-3</v>
      </c>
      <c r="L106" s="104">
        <v>2.2052606357481335E-3</v>
      </c>
      <c r="M106" s="104">
        <v>1.5041020756769927E-3</v>
      </c>
      <c r="N106" s="104">
        <v>1.372989663192244E-3</v>
      </c>
      <c r="O106" s="104">
        <v>2.5631624936906083E-3</v>
      </c>
      <c r="P106" s="104">
        <v>2.8199334291767551E-3</v>
      </c>
      <c r="Q106" s="104">
        <v>2.6256326117859476E-3</v>
      </c>
      <c r="R106" s="104">
        <v>2.2596488975879427E-3</v>
      </c>
      <c r="S106" s="104">
        <v>2.3458203472850742E-3</v>
      </c>
      <c r="T106" s="104">
        <v>2.4715308506842184E-3</v>
      </c>
      <c r="U106" s="104">
        <v>2.3558702657029934E-3</v>
      </c>
      <c r="V106" s="104">
        <v>2.0627844514757156E-3</v>
      </c>
      <c r="W106" s="104">
        <v>1.3595697119958294E-3</v>
      </c>
      <c r="X106" s="104">
        <v>1.0151144778788753E-3</v>
      </c>
      <c r="Y106" s="104">
        <v>1.0679493260849484E-3</v>
      </c>
      <c r="DA106" s="132" t="s">
        <v>1731</v>
      </c>
    </row>
    <row r="107" spans="1:105" ht="12" customHeight="1" x14ac:dyDescent="0.25">
      <c r="A107" s="106" t="s">
        <v>122</v>
      </c>
      <c r="B107" s="101">
        <v>12.63774437972295</v>
      </c>
      <c r="C107" s="101">
        <v>12.943536190905947</v>
      </c>
      <c r="D107" s="101">
        <v>15.79370908458236</v>
      </c>
      <c r="E107" s="101">
        <v>15.864330886145565</v>
      </c>
      <c r="F107" s="101">
        <v>18.031176741884618</v>
      </c>
      <c r="G107" s="101">
        <v>17.358084376854965</v>
      </c>
      <c r="H107" s="101">
        <v>18.424892455222075</v>
      </c>
      <c r="I107" s="101">
        <v>16.531899166102075</v>
      </c>
      <c r="J107" s="101">
        <v>15.945569884876608</v>
      </c>
      <c r="K107" s="101">
        <v>17.361123569361645</v>
      </c>
      <c r="L107" s="101">
        <v>16.051709257351867</v>
      </c>
      <c r="M107" s="101">
        <v>16.010115325018084</v>
      </c>
      <c r="N107" s="101">
        <v>15.322156873007568</v>
      </c>
      <c r="O107" s="101">
        <v>17.411470073848612</v>
      </c>
      <c r="P107" s="101">
        <v>18.891161666987276</v>
      </c>
      <c r="Q107" s="101">
        <v>18.292063267052825</v>
      </c>
      <c r="R107" s="101">
        <v>19.028682194816458</v>
      </c>
      <c r="S107" s="101">
        <v>17.511272651630165</v>
      </c>
      <c r="T107" s="101">
        <v>14.569374445256912</v>
      </c>
      <c r="U107" s="101">
        <v>11.449819285405168</v>
      </c>
      <c r="V107" s="101">
        <v>9.0207244347680167</v>
      </c>
      <c r="W107" s="101">
        <v>7.270784573918335</v>
      </c>
      <c r="X107" s="101">
        <v>4.6778960342775688</v>
      </c>
      <c r="Y107" s="101">
        <v>2.3917103902175518</v>
      </c>
      <c r="DA107" s="131" t="s">
        <v>1732</v>
      </c>
    </row>
    <row r="108" spans="1:105" ht="12" customHeight="1" x14ac:dyDescent="0.25">
      <c r="A108" s="107" t="s">
        <v>121</v>
      </c>
      <c r="B108" s="104">
        <v>15.349272454135791</v>
      </c>
      <c r="C108" s="104">
        <v>16.39742406439462</v>
      </c>
      <c r="D108" s="104">
        <v>18.565783948169873</v>
      </c>
      <c r="E108" s="104">
        <v>19.127844550788062</v>
      </c>
      <c r="F108" s="104">
        <v>20.198410403011025</v>
      </c>
      <c r="G108" s="104">
        <v>19.638238628592489</v>
      </c>
      <c r="H108" s="104">
        <v>21.183369226799265</v>
      </c>
      <c r="I108" s="104">
        <v>23.985739841915702</v>
      </c>
      <c r="J108" s="104">
        <v>29.414017466995347</v>
      </c>
      <c r="K108" s="104">
        <v>32.702918886597416</v>
      </c>
      <c r="L108" s="104">
        <v>32.561857598938865</v>
      </c>
      <c r="M108" s="104">
        <v>31.79524486492998</v>
      </c>
      <c r="N108" s="104">
        <v>29.573334038936892</v>
      </c>
      <c r="O108" s="104">
        <v>31.290637145952541</v>
      </c>
      <c r="P108" s="104">
        <v>33.132217419198284</v>
      </c>
      <c r="Q108" s="104">
        <v>34.981947898376227</v>
      </c>
      <c r="R108" s="104">
        <v>37.20305911701611</v>
      </c>
      <c r="S108" s="104">
        <v>36.457929113647793</v>
      </c>
      <c r="T108" s="104">
        <v>32.733467418400721</v>
      </c>
      <c r="U108" s="104">
        <v>27.031293821221631</v>
      </c>
      <c r="V108" s="104">
        <v>22.67418521345547</v>
      </c>
      <c r="W108" s="104">
        <v>20.373189420703618</v>
      </c>
      <c r="X108" s="104">
        <v>14.444060318095062</v>
      </c>
      <c r="Y108" s="104">
        <v>7.2053420949508089</v>
      </c>
      <c r="DA108" s="132" t="s">
        <v>1733</v>
      </c>
    </row>
    <row r="109" spans="1:105" ht="12" customHeight="1" x14ac:dyDescent="0.25">
      <c r="A109" s="108" t="s">
        <v>53</v>
      </c>
      <c r="B109" s="98">
        <v>4.5962154231218832</v>
      </c>
      <c r="C109" s="98">
        <v>4.8426217093161856</v>
      </c>
      <c r="D109" s="98">
        <v>5.574664138889557</v>
      </c>
      <c r="E109" s="98">
        <v>5.5474440409269743</v>
      </c>
      <c r="F109" s="98">
        <v>5.9475438858657697</v>
      </c>
      <c r="G109" s="98">
        <v>6.4189389196667896</v>
      </c>
      <c r="H109" s="98">
        <v>6.2810042521337266</v>
      </c>
      <c r="I109" s="98">
        <v>7.1614155602114176</v>
      </c>
      <c r="J109" s="98">
        <v>8.6221220595778281</v>
      </c>
      <c r="K109" s="98">
        <v>9.6364709505561947</v>
      </c>
      <c r="L109" s="98">
        <v>9.6322349676704064</v>
      </c>
      <c r="M109" s="98">
        <v>9.1998224006310849</v>
      </c>
      <c r="N109" s="98">
        <v>7.2395932534825054</v>
      </c>
      <c r="O109" s="98">
        <v>8.2319915652595874</v>
      </c>
      <c r="P109" s="98">
        <v>8.4754184748399339</v>
      </c>
      <c r="Q109" s="98">
        <v>8.4606013575610639</v>
      </c>
      <c r="R109" s="98">
        <v>9.8615557098527766</v>
      </c>
      <c r="S109" s="98">
        <v>9.5871996824479897</v>
      </c>
      <c r="T109" s="98">
        <v>7.8864603929245565</v>
      </c>
      <c r="U109" s="98">
        <v>5.9233182458681259</v>
      </c>
      <c r="V109" s="98">
        <v>4.6483637172364096</v>
      </c>
      <c r="W109" s="98">
        <v>4.9775629780945767</v>
      </c>
      <c r="X109" s="98">
        <v>3.5301161739640552</v>
      </c>
      <c r="Y109" s="98">
        <v>1.4406865928001942</v>
      </c>
      <c r="DA109" s="63" t="s">
        <v>1734</v>
      </c>
    </row>
    <row r="110" spans="1:105" ht="12" customHeight="1" x14ac:dyDescent="0.25">
      <c r="A110" s="108" t="s">
        <v>52</v>
      </c>
      <c r="B110" s="98">
        <v>10.753057031013908</v>
      </c>
      <c r="C110" s="98">
        <v>11.554802355078435</v>
      </c>
      <c r="D110" s="98">
        <v>12.991119809280315</v>
      </c>
      <c r="E110" s="98">
        <v>13.580400509861086</v>
      </c>
      <c r="F110" s="98">
        <v>14.250866517145255</v>
      </c>
      <c r="G110" s="98">
        <v>13.219299708925698</v>
      </c>
      <c r="H110" s="98">
        <v>14.902364974665536</v>
      </c>
      <c r="I110" s="98">
        <v>16.824324281704286</v>
      </c>
      <c r="J110" s="98">
        <v>20.79189540741752</v>
      </c>
      <c r="K110" s="98">
        <v>23.066447936041222</v>
      </c>
      <c r="L110" s="98">
        <v>22.929622631268458</v>
      </c>
      <c r="M110" s="98">
        <v>22.595422464298895</v>
      </c>
      <c r="N110" s="98">
        <v>22.333740785454388</v>
      </c>
      <c r="O110" s="98">
        <v>23.058645580692954</v>
      </c>
      <c r="P110" s="98">
        <v>24.656798944358354</v>
      </c>
      <c r="Q110" s="98">
        <v>26.521346540815163</v>
      </c>
      <c r="R110" s="98">
        <v>27.341503407163337</v>
      </c>
      <c r="S110" s="98">
        <v>26.870729431199806</v>
      </c>
      <c r="T110" s="98">
        <v>24.847007025476167</v>
      </c>
      <c r="U110" s="98">
        <v>21.107975575353503</v>
      </c>
      <c r="V110" s="98">
        <v>18.025821496219059</v>
      </c>
      <c r="W110" s="98">
        <v>15.395626442609039</v>
      </c>
      <c r="X110" s="98">
        <v>10.913944144131007</v>
      </c>
      <c r="Y110" s="98">
        <v>5.7646555021506147</v>
      </c>
      <c r="DA110" s="63" t="s">
        <v>1735</v>
      </c>
    </row>
    <row r="111" spans="1:105" ht="12" customHeight="1" x14ac:dyDescent="0.25">
      <c r="A111" s="121" t="s">
        <v>54</v>
      </c>
      <c r="B111" s="122">
        <v>13.327004535099011</v>
      </c>
      <c r="C111" s="122">
        <v>13.853789203141611</v>
      </c>
      <c r="D111" s="122">
        <v>17.673860968594443</v>
      </c>
      <c r="E111" s="122">
        <v>17.571742402544579</v>
      </c>
      <c r="F111" s="122">
        <v>19.773224352550734</v>
      </c>
      <c r="G111" s="122">
        <v>19.199353098732377</v>
      </c>
      <c r="H111" s="122">
        <v>20.690362164341892</v>
      </c>
      <c r="I111" s="122">
        <v>20.583168588767172</v>
      </c>
      <c r="J111" s="122">
        <v>22.01482081890115</v>
      </c>
      <c r="K111" s="122">
        <v>23.73616063263853</v>
      </c>
      <c r="L111" s="122">
        <v>22.708886078621479</v>
      </c>
      <c r="M111" s="122">
        <v>21.313871471203395</v>
      </c>
      <c r="N111" s="122">
        <v>20.510074708019907</v>
      </c>
      <c r="O111" s="122">
        <v>23.806617786546543</v>
      </c>
      <c r="P111" s="122">
        <v>25.655953489221812</v>
      </c>
      <c r="Q111" s="122">
        <v>26.053703545367007</v>
      </c>
      <c r="R111" s="122">
        <v>27.47285919463399</v>
      </c>
      <c r="S111" s="122">
        <v>26.405816398325108</v>
      </c>
      <c r="T111" s="122">
        <v>24.983784975639587</v>
      </c>
      <c r="U111" s="122">
        <v>21.011701666853408</v>
      </c>
      <c r="V111" s="122">
        <v>19.728526980338223</v>
      </c>
      <c r="W111" s="122">
        <v>15.370753581200622</v>
      </c>
      <c r="X111" s="122">
        <v>10.338123324475303</v>
      </c>
      <c r="Y111" s="122">
        <v>4.4403566210841783</v>
      </c>
      <c r="DA111" s="130" t="s">
        <v>1736</v>
      </c>
    </row>
    <row r="112" spans="1:105" ht="12" customHeight="1" x14ac:dyDescent="0.25">
      <c r="A112" s="97" t="s">
        <v>50</v>
      </c>
      <c r="B112" s="98">
        <v>0.7216998101441463</v>
      </c>
      <c r="C112" s="98">
        <v>0.73324824717479309</v>
      </c>
      <c r="D112" s="98">
        <v>0.78096195031691618</v>
      </c>
      <c r="E112" s="98">
        <v>0.73613470648628587</v>
      </c>
      <c r="F112" s="98">
        <v>0.84771742886229029</v>
      </c>
      <c r="G112" s="98">
        <v>0.77930028153197073</v>
      </c>
      <c r="H112" s="98">
        <v>0.85940140300236334</v>
      </c>
      <c r="I112" s="98">
        <v>0.99087057461438466</v>
      </c>
      <c r="J112" s="98">
        <v>1.1383671942244615</v>
      </c>
      <c r="K112" s="98">
        <v>1.0654357838155319</v>
      </c>
      <c r="L112" s="98">
        <v>1.3614818143864107</v>
      </c>
      <c r="M112" s="98">
        <v>1.3138748068828543</v>
      </c>
      <c r="N112" s="98">
        <v>0.44346907510988859</v>
      </c>
      <c r="O112" s="98">
        <v>2.3391100340671542</v>
      </c>
      <c r="P112" s="98">
        <v>3.0526175545030556</v>
      </c>
      <c r="Q112" s="98">
        <v>3.2227455258691489</v>
      </c>
      <c r="R112" s="98">
        <v>3.3551365134974329</v>
      </c>
      <c r="S112" s="98">
        <v>3.6908866493005781</v>
      </c>
      <c r="T112" s="98">
        <v>4.7139867022436466</v>
      </c>
      <c r="U112" s="98">
        <v>4.3283044769926002</v>
      </c>
      <c r="V112" s="98">
        <v>4.4151932869297852</v>
      </c>
      <c r="W112" s="98">
        <v>3.6037736396148525</v>
      </c>
      <c r="X112" s="98">
        <v>2.3247261214784416</v>
      </c>
      <c r="Y112" s="98">
        <v>1.1100482632920348</v>
      </c>
      <c r="DA112" s="63" t="s">
        <v>1737</v>
      </c>
    </row>
    <row r="113" spans="1:105" ht="12" customHeight="1" x14ac:dyDescent="0.25">
      <c r="A113" s="109" t="s">
        <v>120</v>
      </c>
      <c r="B113" s="33">
        <v>12.605304724954864</v>
      </c>
      <c r="C113" s="33">
        <v>13.120540955966819</v>
      </c>
      <c r="D113" s="33">
        <v>16.892899018277529</v>
      </c>
      <c r="E113" s="33">
        <v>16.835607696058293</v>
      </c>
      <c r="F113" s="33">
        <v>18.925506923688445</v>
      </c>
      <c r="G113" s="33">
        <v>18.420052817200407</v>
      </c>
      <c r="H113" s="33">
        <v>19.830960761339529</v>
      </c>
      <c r="I113" s="33">
        <v>19.592298014152789</v>
      </c>
      <c r="J113" s="33">
        <v>20.876453624676689</v>
      </c>
      <c r="K113" s="33">
        <v>22.670724848822999</v>
      </c>
      <c r="L113" s="33">
        <v>21.347404264235067</v>
      </c>
      <c r="M113" s="33">
        <v>19.999996664320541</v>
      </c>
      <c r="N113" s="33">
        <v>20.066605632910019</v>
      </c>
      <c r="O113" s="33">
        <v>21.467507752479388</v>
      </c>
      <c r="P113" s="33">
        <v>22.603335934718757</v>
      </c>
      <c r="Q113" s="33">
        <v>22.83095801949786</v>
      </c>
      <c r="R113" s="33">
        <v>24.117722681136556</v>
      </c>
      <c r="S113" s="33">
        <v>22.714929749024531</v>
      </c>
      <c r="T113" s="33">
        <v>20.269798273395939</v>
      </c>
      <c r="U113" s="33">
        <v>16.683397189860809</v>
      </c>
      <c r="V113" s="33">
        <v>15.313333693408438</v>
      </c>
      <c r="W113" s="33">
        <v>11.76697994158577</v>
      </c>
      <c r="X113" s="33">
        <v>8.0133972029968614</v>
      </c>
      <c r="Y113" s="33">
        <v>3.3303083577921435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149.54085966736181</v>
      </c>
      <c r="C115" s="117">
        <f t="shared" si="17"/>
        <v>158.64537071052044</v>
      </c>
      <c r="D115" s="117">
        <f t="shared" si="17"/>
        <v>199.55572042190443</v>
      </c>
      <c r="E115" s="117">
        <f t="shared" si="17"/>
        <v>223.95466047167122</v>
      </c>
      <c r="F115" s="117">
        <f t="shared" si="17"/>
        <v>214.46979252693288</v>
      </c>
      <c r="G115" s="117">
        <f t="shared" si="17"/>
        <v>204.09591502022229</v>
      </c>
      <c r="H115" s="117">
        <f t="shared" si="17"/>
        <v>230.16730425195715</v>
      </c>
      <c r="I115" s="117">
        <f t="shared" si="17"/>
        <v>245.42216225792603</v>
      </c>
      <c r="J115" s="117">
        <f t="shared" si="17"/>
        <v>254.46594858180521</v>
      </c>
      <c r="K115" s="117">
        <f t="shared" si="17"/>
        <v>249.33417780989302</v>
      </c>
      <c r="L115" s="117">
        <f t="shared" si="17"/>
        <v>258.44391044871128</v>
      </c>
      <c r="M115" s="117">
        <f t="shared" si="17"/>
        <v>230.4313708450901</v>
      </c>
      <c r="N115" s="117">
        <f t="shared" si="17"/>
        <v>317.59618887884096</v>
      </c>
      <c r="O115" s="117">
        <f t="shared" si="17"/>
        <v>241.32379372720243</v>
      </c>
      <c r="P115" s="117">
        <f t="shared" si="17"/>
        <v>230.26075583385602</v>
      </c>
      <c r="Q115" s="117">
        <f t="shared" si="17"/>
        <v>260.55158654285566</v>
      </c>
      <c r="R115" s="117">
        <f t="shared" ref="R115:V115" si="18">R116+R118+R120+R129</f>
        <v>401.23625368745684</v>
      </c>
      <c r="S115" s="117">
        <f t="shared" si="18"/>
        <v>379.87304433887584</v>
      </c>
      <c r="T115" s="117">
        <f t="shared" si="18"/>
        <v>233.4550106661292</v>
      </c>
      <c r="U115" s="117">
        <f t="shared" si="18"/>
        <v>252.39436405662849</v>
      </c>
      <c r="V115" s="117">
        <f t="shared" si="18"/>
        <v>217.50606427962762</v>
      </c>
      <c r="W115" s="117">
        <f t="shared" ref="W115:Y115" si="19">W116+W118+W120+W129</f>
        <v>183.15563279817874</v>
      </c>
      <c r="X115" s="117">
        <f t="shared" si="19"/>
        <v>121.23483665909797</v>
      </c>
      <c r="Y115" s="117">
        <f t="shared" si="19"/>
        <v>47.060981425863929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84.130464320299026</v>
      </c>
      <c r="C116" s="122">
        <f t="shared" si="20"/>
        <v>82.940239375983353</v>
      </c>
      <c r="D116" s="122">
        <f t="shared" si="20"/>
        <v>124.51342836722773</v>
      </c>
      <c r="E116" s="122">
        <f t="shared" si="20"/>
        <v>130.61804898114036</v>
      </c>
      <c r="F116" s="122">
        <f t="shared" si="20"/>
        <v>141.69240394809222</v>
      </c>
      <c r="G116" s="122">
        <f t="shared" si="20"/>
        <v>132.89344446432852</v>
      </c>
      <c r="H116" s="122">
        <f t="shared" si="20"/>
        <v>152.16522662825324</v>
      </c>
      <c r="I116" s="122">
        <f t="shared" si="20"/>
        <v>147.4193865779707</v>
      </c>
      <c r="J116" s="122">
        <f t="shared" si="20"/>
        <v>151.9826330098748</v>
      </c>
      <c r="K116" s="122">
        <f t="shared" si="20"/>
        <v>154.88769649793176</v>
      </c>
      <c r="L116" s="122">
        <f t="shared" si="20"/>
        <v>151.58094173190452</v>
      </c>
      <c r="M116" s="122">
        <f t="shared" si="20"/>
        <v>126.43903907924656</v>
      </c>
      <c r="N116" s="122">
        <f t="shared" si="20"/>
        <v>175.39736582816042</v>
      </c>
      <c r="O116" s="122">
        <f t="shared" si="20"/>
        <v>121.51696026541369</v>
      </c>
      <c r="P116" s="122">
        <f t="shared" si="20"/>
        <v>113.317636669745</v>
      </c>
      <c r="Q116" s="122">
        <f t="shared" si="20"/>
        <v>118.16766678623567</v>
      </c>
      <c r="R116" s="122">
        <f t="shared" si="20"/>
        <v>230.42654451358379</v>
      </c>
      <c r="S116" s="122">
        <f t="shared" si="20"/>
        <v>200.06144758292305</v>
      </c>
      <c r="T116" s="122">
        <f t="shared" si="20"/>
        <v>93.076365715862977</v>
      </c>
      <c r="U116" s="122">
        <f t="shared" si="20"/>
        <v>97.910158673259701</v>
      </c>
      <c r="V116" s="122">
        <f t="shared" si="20"/>
        <v>92.716400163909526</v>
      </c>
      <c r="W116" s="122">
        <f t="shared" si="20"/>
        <v>82.605470781275017</v>
      </c>
      <c r="X116" s="122">
        <f t="shared" si="20"/>
        <v>54.525515359005858</v>
      </c>
      <c r="Y116" s="122">
        <f t="shared" si="20"/>
        <v>11.0552105052807</v>
      </c>
      <c r="DA116" s="130" t="s">
        <v>1891</v>
      </c>
    </row>
    <row r="117" spans="1:105" ht="12" customHeight="1" x14ac:dyDescent="0.25">
      <c r="A117" s="97" t="s">
        <v>53</v>
      </c>
      <c r="B117" s="98">
        <v>84.130464320299026</v>
      </c>
      <c r="C117" s="98">
        <v>82.940239375983353</v>
      </c>
      <c r="D117" s="98">
        <v>124.51342836722773</v>
      </c>
      <c r="E117" s="98">
        <v>130.61804898114036</v>
      </c>
      <c r="F117" s="98">
        <v>141.69240394809222</v>
      </c>
      <c r="G117" s="98">
        <v>132.89344446432852</v>
      </c>
      <c r="H117" s="98">
        <v>152.16522662825324</v>
      </c>
      <c r="I117" s="98">
        <v>147.4193865779707</v>
      </c>
      <c r="J117" s="98">
        <v>151.9826330098748</v>
      </c>
      <c r="K117" s="98">
        <v>154.88769649793176</v>
      </c>
      <c r="L117" s="98">
        <v>151.58094173190452</v>
      </c>
      <c r="M117" s="98">
        <v>126.43903907924656</v>
      </c>
      <c r="N117" s="98">
        <v>175.39736582816042</v>
      </c>
      <c r="O117" s="98">
        <v>121.51696026541369</v>
      </c>
      <c r="P117" s="98">
        <v>113.317636669745</v>
      </c>
      <c r="Q117" s="98">
        <v>118.16766678623567</v>
      </c>
      <c r="R117" s="98">
        <v>230.42654451358379</v>
      </c>
      <c r="S117" s="98">
        <v>200.06144758292305</v>
      </c>
      <c r="T117" s="98">
        <v>93.076365715862977</v>
      </c>
      <c r="U117" s="98">
        <v>97.910158673259701</v>
      </c>
      <c r="V117" s="98">
        <v>92.716400163909526</v>
      </c>
      <c r="W117" s="98">
        <v>82.605470781275017</v>
      </c>
      <c r="X117" s="98">
        <v>54.525515359005858</v>
      </c>
      <c r="Y117" s="98">
        <v>11.0552105052807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34.658248468007855</v>
      </c>
      <c r="C118" s="122">
        <f t="shared" si="21"/>
        <v>43.316761803685608</v>
      </c>
      <c r="D118" s="122">
        <f t="shared" si="21"/>
        <v>36.063416862536116</v>
      </c>
      <c r="E118" s="122">
        <f t="shared" si="21"/>
        <v>53.687519335168275</v>
      </c>
      <c r="F118" s="122">
        <f t="shared" si="21"/>
        <v>29.146053683195102</v>
      </c>
      <c r="G118" s="122">
        <f t="shared" si="21"/>
        <v>29.038420681512566</v>
      </c>
      <c r="H118" s="122">
        <f t="shared" si="21"/>
        <v>32.340639070399497</v>
      </c>
      <c r="I118" s="122">
        <f t="shared" si="21"/>
        <v>51.095280085679804</v>
      </c>
      <c r="J118" s="122">
        <f t="shared" si="21"/>
        <v>49.959146590010597</v>
      </c>
      <c r="K118" s="122">
        <f t="shared" si="21"/>
        <v>36.748649657344231</v>
      </c>
      <c r="L118" s="122">
        <f t="shared" si="21"/>
        <v>50.871643554978426</v>
      </c>
      <c r="M118" s="122">
        <f t="shared" si="21"/>
        <v>49.606444843191838</v>
      </c>
      <c r="N118" s="122">
        <f t="shared" si="21"/>
        <v>90.050691678045325</v>
      </c>
      <c r="O118" s="122">
        <f t="shared" si="21"/>
        <v>62.473701693337986</v>
      </c>
      <c r="P118" s="122">
        <f t="shared" si="21"/>
        <v>55.273019005368553</v>
      </c>
      <c r="Q118" s="122">
        <f t="shared" si="21"/>
        <v>78.658072596399151</v>
      </c>
      <c r="R118" s="122">
        <f t="shared" si="21"/>
        <v>103.28218856936839</v>
      </c>
      <c r="S118" s="122">
        <f t="shared" si="21"/>
        <v>114.34626090969367</v>
      </c>
      <c r="T118" s="122">
        <f t="shared" si="21"/>
        <v>81.048128688389397</v>
      </c>
      <c r="U118" s="122">
        <f t="shared" si="21"/>
        <v>105.23625843079012</v>
      </c>
      <c r="V118" s="122">
        <f t="shared" si="21"/>
        <v>81.975710366139296</v>
      </c>
      <c r="W118" s="122">
        <f t="shared" si="21"/>
        <v>64.414831850079977</v>
      </c>
      <c r="X118" s="122">
        <f t="shared" si="21"/>
        <v>41.662714757525656</v>
      </c>
      <c r="Y118" s="122">
        <f t="shared" si="21"/>
        <v>23.894600351750025</v>
      </c>
      <c r="DA118" s="130" t="s">
        <v>1893</v>
      </c>
    </row>
    <row r="119" spans="1:105" ht="12" customHeight="1" x14ac:dyDescent="0.25">
      <c r="A119" s="97" t="s">
        <v>53</v>
      </c>
      <c r="B119" s="98">
        <v>34.658248468007855</v>
      </c>
      <c r="C119" s="98">
        <v>43.316761803685608</v>
      </c>
      <c r="D119" s="98">
        <v>36.063416862536116</v>
      </c>
      <c r="E119" s="98">
        <v>53.687519335168275</v>
      </c>
      <c r="F119" s="98">
        <v>29.146053683195102</v>
      </c>
      <c r="G119" s="98">
        <v>29.038420681512566</v>
      </c>
      <c r="H119" s="98">
        <v>32.340639070399497</v>
      </c>
      <c r="I119" s="98">
        <v>51.095280085679804</v>
      </c>
      <c r="J119" s="98">
        <v>49.959146590010597</v>
      </c>
      <c r="K119" s="98">
        <v>36.748649657344231</v>
      </c>
      <c r="L119" s="98">
        <v>50.871643554978426</v>
      </c>
      <c r="M119" s="98">
        <v>49.606444843191838</v>
      </c>
      <c r="N119" s="98">
        <v>90.050691678045325</v>
      </c>
      <c r="O119" s="98">
        <v>62.473701693337986</v>
      </c>
      <c r="P119" s="98">
        <v>55.273019005368553</v>
      </c>
      <c r="Q119" s="98">
        <v>78.658072596399151</v>
      </c>
      <c r="R119" s="98">
        <v>103.28218856936839</v>
      </c>
      <c r="S119" s="98">
        <v>114.34626090969367</v>
      </c>
      <c r="T119" s="98">
        <v>81.048128688389397</v>
      </c>
      <c r="U119" s="98">
        <v>105.23625843079012</v>
      </c>
      <c r="V119" s="98">
        <v>81.975710366139296</v>
      </c>
      <c r="W119" s="98">
        <v>64.414831850079977</v>
      </c>
      <c r="X119" s="98">
        <v>41.662714757525656</v>
      </c>
      <c r="Y119" s="98">
        <v>23.894600351750025</v>
      </c>
      <c r="DA119" s="63" t="s">
        <v>1894</v>
      </c>
    </row>
    <row r="120" spans="1:105" ht="12" customHeight="1" x14ac:dyDescent="0.25">
      <c r="A120" s="121" t="s">
        <v>55</v>
      </c>
      <c r="B120" s="122">
        <v>21.038663488931999</v>
      </c>
      <c r="C120" s="122">
        <v>22.252118109511859</v>
      </c>
      <c r="D120" s="122">
        <v>25.968272849480218</v>
      </c>
      <c r="E120" s="122">
        <v>26.668926776933475</v>
      </c>
      <c r="F120" s="122">
        <v>28.980320067667279</v>
      </c>
      <c r="G120" s="122">
        <v>27.887946847027379</v>
      </c>
      <c r="H120" s="122">
        <v>30.221625049469974</v>
      </c>
      <c r="I120" s="122">
        <v>31.535949226113537</v>
      </c>
      <c r="J120" s="122">
        <v>36.066748776880104</v>
      </c>
      <c r="K120" s="122">
        <v>39.886164684015043</v>
      </c>
      <c r="L120" s="122">
        <v>38.971246624973602</v>
      </c>
      <c r="M120" s="122">
        <v>38.383624618590574</v>
      </c>
      <c r="N120" s="122">
        <v>36.564120557332785</v>
      </c>
      <c r="O120" s="122">
        <v>39.493899440072738</v>
      </c>
      <c r="P120" s="122">
        <v>42.450297387497457</v>
      </c>
      <c r="Q120" s="122">
        <v>44.115874602720915</v>
      </c>
      <c r="R120" s="122">
        <v>46.671635996169897</v>
      </c>
      <c r="S120" s="122">
        <v>45.342313226660337</v>
      </c>
      <c r="T120" s="122">
        <v>40.392518826601275</v>
      </c>
      <c r="U120" s="122">
        <v>33.303069974286458</v>
      </c>
      <c r="V120" s="122">
        <v>27.78943682890236</v>
      </c>
      <c r="W120" s="122">
        <v>24.312075214215163</v>
      </c>
      <c r="X120" s="122">
        <v>16.973097575915006</v>
      </c>
      <c r="Y120" s="122">
        <v>8.6263600860036185</v>
      </c>
      <c r="DA120" s="130" t="s">
        <v>1895</v>
      </c>
    </row>
    <row r="121" spans="1:105" ht="12" customHeight="1" x14ac:dyDescent="0.25">
      <c r="A121" s="97" t="s">
        <v>124</v>
      </c>
      <c r="B121" s="98">
        <v>0.14565901469945089</v>
      </c>
      <c r="C121" s="98">
        <v>0.16756817847012961</v>
      </c>
      <c r="D121" s="98">
        <v>0.22240472940236988</v>
      </c>
      <c r="E121" s="98">
        <v>0.24391665318379741</v>
      </c>
      <c r="F121" s="98">
        <v>0.25754758792678312</v>
      </c>
      <c r="G121" s="98">
        <v>0.24557065374890816</v>
      </c>
      <c r="H121" s="98">
        <v>0.24005536473437855</v>
      </c>
      <c r="I121" s="98">
        <v>0.20849902224939759</v>
      </c>
      <c r="J121" s="98">
        <v>0.20358679878365324</v>
      </c>
      <c r="K121" s="98">
        <v>0.187721064571057</v>
      </c>
      <c r="L121" s="98">
        <v>0.15034706881840082</v>
      </c>
      <c r="M121" s="98">
        <v>0.11259628784924301</v>
      </c>
      <c r="N121" s="98">
        <v>9.4597909724261964E-2</v>
      </c>
      <c r="O121" s="98">
        <v>0.16931754807997051</v>
      </c>
      <c r="P121" s="98">
        <v>0.19765083583680454</v>
      </c>
      <c r="Q121" s="98">
        <v>0.19808909477323669</v>
      </c>
      <c r="R121" s="98">
        <v>0.19584956213591714</v>
      </c>
      <c r="S121" s="98">
        <v>0.20123572066493439</v>
      </c>
      <c r="T121" s="98">
        <v>0.1898275681800109</v>
      </c>
      <c r="U121" s="98">
        <v>0.16260949157390164</v>
      </c>
      <c r="V121" s="98">
        <v>0.14163119935876198</v>
      </c>
      <c r="W121" s="98">
        <v>0.11431874128576079</v>
      </c>
      <c r="X121" s="98">
        <v>7.7554722855175215E-2</v>
      </c>
      <c r="Y121" s="98">
        <v>4.4563059318848512E-2</v>
      </c>
      <c r="DA121" s="63" t="s">
        <v>1896</v>
      </c>
    </row>
    <row r="122" spans="1:105" ht="12" customHeight="1" x14ac:dyDescent="0.25">
      <c r="A122" s="97" t="s">
        <v>123</v>
      </c>
      <c r="B122" s="98">
        <v>1.8594767833972454E-3</v>
      </c>
      <c r="C122" s="98">
        <v>2.2942088918774628E-3</v>
      </c>
      <c r="D122" s="98">
        <v>2.7766889647893251E-3</v>
      </c>
      <c r="E122" s="98">
        <v>3.2595793487579052E-3</v>
      </c>
      <c r="F122" s="98">
        <v>3.3272221865073281E-3</v>
      </c>
      <c r="G122" s="98">
        <v>3.1915238590083661E-3</v>
      </c>
      <c r="H122" s="98">
        <v>3.1886136651072435E-3</v>
      </c>
      <c r="I122" s="98">
        <v>3.0585385609493412E-3</v>
      </c>
      <c r="J122" s="98">
        <v>3.3223898611716481E-3</v>
      </c>
      <c r="K122" s="98">
        <v>3.2288783479580791E-3</v>
      </c>
      <c r="L122" s="98">
        <v>2.7602114786836785E-3</v>
      </c>
      <c r="M122" s="98">
        <v>1.802417447112333E-3</v>
      </c>
      <c r="N122" s="98">
        <v>1.386849018914352E-3</v>
      </c>
      <c r="O122" s="98">
        <v>3.1538514582315552E-3</v>
      </c>
      <c r="P122" s="98">
        <v>3.4461531769113844E-3</v>
      </c>
      <c r="Q122" s="98">
        <v>3.1627645266338556E-3</v>
      </c>
      <c r="R122" s="98">
        <v>2.7910063835249257E-3</v>
      </c>
      <c r="S122" s="98">
        <v>2.898777169938182E-3</v>
      </c>
      <c r="T122" s="98">
        <v>2.999579706087933E-3</v>
      </c>
      <c r="U122" s="98">
        <v>2.8048891850036995E-3</v>
      </c>
      <c r="V122" s="98">
        <v>2.4338014877795838E-3</v>
      </c>
      <c r="W122" s="98">
        <v>1.6656785555564098E-3</v>
      </c>
      <c r="X122" s="98">
        <v>1.2482702404974946E-3</v>
      </c>
      <c r="Y122" s="98">
        <v>1.2689669318699918E-3</v>
      </c>
      <c r="DA122" s="63" t="s">
        <v>1897</v>
      </c>
    </row>
    <row r="123" spans="1:105" ht="12" customHeight="1" x14ac:dyDescent="0.25">
      <c r="A123" s="100" t="s">
        <v>50</v>
      </c>
      <c r="B123" s="101">
        <v>3.7232863281348288E-4</v>
      </c>
      <c r="C123" s="101">
        <v>4.5567861352058654E-4</v>
      </c>
      <c r="D123" s="101">
        <v>5.6655569653892273E-4</v>
      </c>
      <c r="E123" s="101">
        <v>6.4472451353629536E-4</v>
      </c>
      <c r="F123" s="101">
        <v>6.7144533224682338E-4</v>
      </c>
      <c r="G123" s="101">
        <v>7.3014088331101602E-4</v>
      </c>
      <c r="H123" s="101">
        <v>6.5420537334351402E-4</v>
      </c>
      <c r="I123" s="101">
        <v>6.2746761136276623E-4</v>
      </c>
      <c r="J123" s="101">
        <v>6.6959474248107979E-4</v>
      </c>
      <c r="K123" s="101">
        <v>6.5463540246637054E-4</v>
      </c>
      <c r="L123" s="101">
        <v>5.5495084293554495E-4</v>
      </c>
      <c r="M123" s="101">
        <v>2.9831537143534044E-4</v>
      </c>
      <c r="N123" s="101">
        <v>1.3859355722108086E-5</v>
      </c>
      <c r="O123" s="101">
        <v>5.906889645409467E-4</v>
      </c>
      <c r="P123" s="101">
        <v>6.2621974773462933E-4</v>
      </c>
      <c r="Q123" s="101">
        <v>5.3713191484790798E-4</v>
      </c>
      <c r="R123" s="101">
        <v>5.3135748593698324E-4</v>
      </c>
      <c r="S123" s="101">
        <v>5.5295682265310792E-4</v>
      </c>
      <c r="T123" s="101">
        <v>5.280488554037147E-4</v>
      </c>
      <c r="U123" s="101">
        <v>4.4901891930070628E-4</v>
      </c>
      <c r="V123" s="101">
        <v>3.7101703630386835E-4</v>
      </c>
      <c r="W123" s="101">
        <v>3.0610884356058025E-4</v>
      </c>
      <c r="X123" s="101">
        <v>2.3315576261861943E-4</v>
      </c>
      <c r="Y123" s="101">
        <v>2.0101760578504336E-4</v>
      </c>
      <c r="DA123" s="131" t="s">
        <v>1898</v>
      </c>
    </row>
    <row r="124" spans="1:105" ht="12" customHeight="1" x14ac:dyDescent="0.25">
      <c r="A124" s="103" t="s">
        <v>52</v>
      </c>
      <c r="B124" s="104">
        <v>1.4871481505837625E-3</v>
      </c>
      <c r="C124" s="104">
        <v>1.8385302783568763E-3</v>
      </c>
      <c r="D124" s="104">
        <v>2.2101332682504023E-3</v>
      </c>
      <c r="E124" s="104">
        <v>2.61485483522161E-3</v>
      </c>
      <c r="F124" s="104">
        <v>2.6557768542605047E-3</v>
      </c>
      <c r="G124" s="104">
        <v>2.46138297569735E-3</v>
      </c>
      <c r="H124" s="104">
        <v>2.5344082917637292E-3</v>
      </c>
      <c r="I124" s="104">
        <v>2.4310709495865748E-3</v>
      </c>
      <c r="J124" s="104">
        <v>2.6527951186905681E-3</v>
      </c>
      <c r="K124" s="104">
        <v>2.5742429454917088E-3</v>
      </c>
      <c r="L124" s="104">
        <v>2.2052606357481335E-3</v>
      </c>
      <c r="M124" s="104">
        <v>1.5041020756769927E-3</v>
      </c>
      <c r="N124" s="104">
        <v>1.372989663192244E-3</v>
      </c>
      <c r="O124" s="104">
        <v>2.5631624936906083E-3</v>
      </c>
      <c r="P124" s="104">
        <v>2.8199334291767551E-3</v>
      </c>
      <c r="Q124" s="104">
        <v>2.6256326117859476E-3</v>
      </c>
      <c r="R124" s="104">
        <v>2.2596488975879427E-3</v>
      </c>
      <c r="S124" s="104">
        <v>2.3458203472850742E-3</v>
      </c>
      <c r="T124" s="104">
        <v>2.4715308506842184E-3</v>
      </c>
      <c r="U124" s="104">
        <v>2.3558702657029934E-3</v>
      </c>
      <c r="V124" s="104">
        <v>2.0627844514757156E-3</v>
      </c>
      <c r="W124" s="104">
        <v>1.3595697119958294E-3</v>
      </c>
      <c r="X124" s="104">
        <v>1.0151144778788753E-3</v>
      </c>
      <c r="Y124" s="104">
        <v>1.0679493260849484E-3</v>
      </c>
      <c r="DA124" s="132" t="s">
        <v>1899</v>
      </c>
    </row>
    <row r="125" spans="1:105" ht="12" customHeight="1" x14ac:dyDescent="0.25">
      <c r="A125" s="106" t="s">
        <v>122</v>
      </c>
      <c r="B125" s="101">
        <v>7.4343079411038477</v>
      </c>
      <c r="C125" s="101">
        <v>7.6591441955477304</v>
      </c>
      <c r="D125" s="101">
        <v>9.427527169597548</v>
      </c>
      <c r="E125" s="101">
        <v>9.5150541335820904</v>
      </c>
      <c r="F125" s="101">
        <v>10.883398657508225</v>
      </c>
      <c r="G125" s="101">
        <v>10.529583691450906</v>
      </c>
      <c r="H125" s="101">
        <v>11.243322703666704</v>
      </c>
      <c r="I125" s="101">
        <v>10.110531790132608</v>
      </c>
      <c r="J125" s="101">
        <v>9.7653364819875215</v>
      </c>
      <c r="K125" s="101">
        <v>10.682950934152572</v>
      </c>
      <c r="L125" s="101">
        <v>9.9253217759833561</v>
      </c>
      <c r="M125" s="101">
        <v>9.9581783897399099</v>
      </c>
      <c r="N125" s="101">
        <v>9.6118646384729978</v>
      </c>
      <c r="O125" s="101">
        <v>11.066360639415075</v>
      </c>
      <c r="P125" s="101">
        <v>12.158526778804886</v>
      </c>
      <c r="Q125" s="101">
        <v>11.851624918257848</v>
      </c>
      <c r="R125" s="101">
        <v>12.538840778946208</v>
      </c>
      <c r="S125" s="101">
        <v>11.750752719487101</v>
      </c>
      <c r="T125" s="101">
        <v>9.9157418023440069</v>
      </c>
      <c r="U125" s="101">
        <v>7.9063815287525205</v>
      </c>
      <c r="V125" s="101">
        <v>6.3437577265239078</v>
      </c>
      <c r="W125" s="101">
        <v>5.2320221594386824</v>
      </c>
      <c r="X125" s="101">
        <v>3.4077894685617425</v>
      </c>
      <c r="Y125" s="101">
        <v>1.7485217344899027</v>
      </c>
      <c r="DA125" s="131" t="s">
        <v>1900</v>
      </c>
    </row>
    <row r="126" spans="1:105" ht="12" customHeight="1" x14ac:dyDescent="0.25">
      <c r="A126" s="107" t="s">
        <v>121</v>
      </c>
      <c r="B126" s="104">
        <v>13.456837056345302</v>
      </c>
      <c r="C126" s="104">
        <v>14.423111526602122</v>
      </c>
      <c r="D126" s="104">
        <v>16.315564261515512</v>
      </c>
      <c r="E126" s="104">
        <v>16.906696410818832</v>
      </c>
      <c r="F126" s="104">
        <v>17.836046600045766</v>
      </c>
      <c r="G126" s="104">
        <v>17.109600977968555</v>
      </c>
      <c r="H126" s="104">
        <v>18.735058367403784</v>
      </c>
      <c r="I126" s="104">
        <v>21.213859875170581</v>
      </c>
      <c r="J126" s="104">
        <v>26.09450310624776</v>
      </c>
      <c r="K126" s="104">
        <v>29.012263806943452</v>
      </c>
      <c r="L126" s="104">
        <v>28.892817568693161</v>
      </c>
      <c r="M126" s="104">
        <v>28.311047523554311</v>
      </c>
      <c r="N126" s="104">
        <v>26.856271160116613</v>
      </c>
      <c r="O126" s="104">
        <v>28.255067401119462</v>
      </c>
      <c r="P126" s="104">
        <v>30.090673619678853</v>
      </c>
      <c r="Q126" s="104">
        <v>32.062997825163194</v>
      </c>
      <c r="R126" s="104">
        <v>33.934154648704244</v>
      </c>
      <c r="S126" s="104">
        <v>33.387426009338363</v>
      </c>
      <c r="T126" s="104">
        <v>30.283949876371171</v>
      </c>
      <c r="U126" s="104">
        <v>25.231274064775029</v>
      </c>
      <c r="V126" s="104">
        <v>21.301614101531911</v>
      </c>
      <c r="W126" s="104">
        <v>18.964068634935163</v>
      </c>
      <c r="X126" s="104">
        <v>13.486505114257589</v>
      </c>
      <c r="Y126" s="104">
        <v>6.8320063252629977</v>
      </c>
      <c r="DA126" s="132" t="s">
        <v>1901</v>
      </c>
    </row>
    <row r="127" spans="1:105" ht="12" customHeight="1" x14ac:dyDescent="0.25">
      <c r="A127" s="108" t="s">
        <v>53</v>
      </c>
      <c r="B127" s="98">
        <v>2.7037800253313939</v>
      </c>
      <c r="C127" s="98">
        <v>2.8683091715236881</v>
      </c>
      <c r="D127" s="98">
        <v>3.3244444522351948</v>
      </c>
      <c r="E127" s="98">
        <v>3.3262959009577457</v>
      </c>
      <c r="F127" s="98">
        <v>3.5851800829005103</v>
      </c>
      <c r="G127" s="98">
        <v>3.8903012690428551</v>
      </c>
      <c r="H127" s="98">
        <v>3.8326933927382476</v>
      </c>
      <c r="I127" s="98">
        <v>4.3895355934662961</v>
      </c>
      <c r="J127" s="98">
        <v>5.3026076988302391</v>
      </c>
      <c r="K127" s="98">
        <v>5.9458158709022291</v>
      </c>
      <c r="L127" s="98">
        <v>5.9631949374247037</v>
      </c>
      <c r="M127" s="98">
        <v>5.715625059255415</v>
      </c>
      <c r="N127" s="98">
        <v>4.5225303746622236</v>
      </c>
      <c r="O127" s="98">
        <v>5.196421820426508</v>
      </c>
      <c r="P127" s="98">
        <v>5.4338746753204994</v>
      </c>
      <c r="Q127" s="98">
        <v>5.541651284348033</v>
      </c>
      <c r="R127" s="98">
        <v>6.5926512415409046</v>
      </c>
      <c r="S127" s="98">
        <v>6.5166965781385562</v>
      </c>
      <c r="T127" s="98">
        <v>5.4369428508950044</v>
      </c>
      <c r="U127" s="98">
        <v>4.1232984894215248</v>
      </c>
      <c r="V127" s="98">
        <v>3.2757926053128501</v>
      </c>
      <c r="W127" s="98">
        <v>3.5684421923261231</v>
      </c>
      <c r="X127" s="98">
        <v>2.5725609701265819</v>
      </c>
      <c r="Y127" s="98">
        <v>1.0673508231123827</v>
      </c>
      <c r="DA127" s="63" t="s">
        <v>1902</v>
      </c>
    </row>
    <row r="128" spans="1:105" ht="12" customHeight="1" x14ac:dyDescent="0.25">
      <c r="A128" s="108" t="s">
        <v>52</v>
      </c>
      <c r="B128" s="98">
        <v>10.753057031013908</v>
      </c>
      <c r="C128" s="98">
        <v>11.554802355078435</v>
      </c>
      <c r="D128" s="98">
        <v>12.991119809280315</v>
      </c>
      <c r="E128" s="98">
        <v>13.580400509861086</v>
      </c>
      <c r="F128" s="98">
        <v>14.250866517145255</v>
      </c>
      <c r="G128" s="98">
        <v>13.219299708925698</v>
      </c>
      <c r="H128" s="98">
        <v>14.902364974665536</v>
      </c>
      <c r="I128" s="98">
        <v>16.824324281704286</v>
      </c>
      <c r="J128" s="98">
        <v>20.79189540741752</v>
      </c>
      <c r="K128" s="98">
        <v>23.066447936041222</v>
      </c>
      <c r="L128" s="98">
        <v>22.929622631268458</v>
      </c>
      <c r="M128" s="98">
        <v>22.595422464298895</v>
      </c>
      <c r="N128" s="98">
        <v>22.333740785454388</v>
      </c>
      <c r="O128" s="98">
        <v>23.058645580692954</v>
      </c>
      <c r="P128" s="98">
        <v>24.656798944358354</v>
      </c>
      <c r="Q128" s="98">
        <v>26.521346540815163</v>
      </c>
      <c r="R128" s="98">
        <v>27.341503407163337</v>
      </c>
      <c r="S128" s="98">
        <v>26.870729431199806</v>
      </c>
      <c r="T128" s="98">
        <v>24.847007025476167</v>
      </c>
      <c r="U128" s="98">
        <v>21.107975575353503</v>
      </c>
      <c r="V128" s="98">
        <v>18.025821496219059</v>
      </c>
      <c r="W128" s="98">
        <v>15.395626442609039</v>
      </c>
      <c r="X128" s="98">
        <v>10.913944144131007</v>
      </c>
      <c r="Y128" s="98">
        <v>5.7646555021506147</v>
      </c>
      <c r="DA128" s="63" t="s">
        <v>1903</v>
      </c>
    </row>
    <row r="129" spans="1:105" ht="12" customHeight="1" x14ac:dyDescent="0.25">
      <c r="A129" s="121" t="s">
        <v>54</v>
      </c>
      <c r="B129" s="122">
        <v>9.7134833901229456</v>
      </c>
      <c r="C129" s="122">
        <v>10.136251421339608</v>
      </c>
      <c r="D129" s="122">
        <v>13.01060234266034</v>
      </c>
      <c r="E129" s="122">
        <v>12.980165378429088</v>
      </c>
      <c r="F129" s="122">
        <v>14.651014827978296</v>
      </c>
      <c r="G129" s="122">
        <v>14.276103027353788</v>
      </c>
      <c r="H129" s="122">
        <v>15.439813503834433</v>
      </c>
      <c r="I129" s="122">
        <v>15.371546368162013</v>
      </c>
      <c r="J129" s="122">
        <v>16.457420205039721</v>
      </c>
      <c r="K129" s="122">
        <v>17.811666970601969</v>
      </c>
      <c r="L129" s="122">
        <v>17.020078536854744</v>
      </c>
      <c r="M129" s="122">
        <v>16.002262304061148</v>
      </c>
      <c r="N129" s="122">
        <v>15.584010815302472</v>
      </c>
      <c r="O129" s="122">
        <v>17.839232328378007</v>
      </c>
      <c r="P129" s="122">
        <v>19.219802771245</v>
      </c>
      <c r="Q129" s="122">
        <v>19.60997255749994</v>
      </c>
      <c r="R129" s="122">
        <v>20.855884608334822</v>
      </c>
      <c r="S129" s="122">
        <v>20.123022619598753</v>
      </c>
      <c r="T129" s="122">
        <v>18.937997435275559</v>
      </c>
      <c r="U129" s="122">
        <v>15.944876978292191</v>
      </c>
      <c r="V129" s="122">
        <v>15.024516920676472</v>
      </c>
      <c r="W129" s="122">
        <v>11.823254952608615</v>
      </c>
      <c r="X129" s="122">
        <v>8.0735089666514508</v>
      </c>
      <c r="Y129" s="122">
        <v>3.4848104828295892</v>
      </c>
      <c r="DA129" s="130" t="s">
        <v>1904</v>
      </c>
    </row>
    <row r="130" spans="1:105" ht="12" customHeight="1" x14ac:dyDescent="0.25">
      <c r="A130" s="97" t="s">
        <v>50</v>
      </c>
      <c r="B130" s="98">
        <v>0.4175945060156086</v>
      </c>
      <c r="C130" s="98">
        <v>0.42504493743793648</v>
      </c>
      <c r="D130" s="98">
        <v>0.45354393099525103</v>
      </c>
      <c r="E130" s="98">
        <v>0.42827539397590592</v>
      </c>
      <c r="F130" s="98">
        <v>0.49427858754267068</v>
      </c>
      <c r="G130" s="98">
        <v>0.45541845639265294</v>
      </c>
      <c r="H130" s="98">
        <v>0.50363868100427589</v>
      </c>
      <c r="I130" s="98">
        <v>0.58150385439611241</v>
      </c>
      <c r="J130" s="98">
        <v>0.66858500452270875</v>
      </c>
      <c r="K130" s="98">
        <v>0.6262437313054704</v>
      </c>
      <c r="L130" s="98">
        <v>0.80081479422541768</v>
      </c>
      <c r="M130" s="98">
        <v>0.77335893125909771</v>
      </c>
      <c r="N130" s="98">
        <v>0.261241957567386</v>
      </c>
      <c r="O130" s="98">
        <v>1.3793793491663224</v>
      </c>
      <c r="P130" s="98">
        <v>1.8013713419884851</v>
      </c>
      <c r="Q130" s="98">
        <v>1.9035834473954407</v>
      </c>
      <c r="R130" s="98">
        <v>1.9851098090954176</v>
      </c>
      <c r="S130" s="98">
        <v>2.1906005489011866</v>
      </c>
      <c r="T130" s="98">
        <v>2.8089035091313477</v>
      </c>
      <c r="U130" s="98">
        <v>2.5858724137941844</v>
      </c>
      <c r="V130" s="98">
        <v>2.6486073519871343</v>
      </c>
      <c r="W130" s="98">
        <v>2.1742934996280558</v>
      </c>
      <c r="X130" s="98">
        <v>1.4094027818667905</v>
      </c>
      <c r="Y130" s="98">
        <v>0.67590724927923018</v>
      </c>
      <c r="DA130" s="63" t="s">
        <v>1905</v>
      </c>
    </row>
    <row r="131" spans="1:105" ht="12" customHeight="1" x14ac:dyDescent="0.25">
      <c r="A131" s="109" t="s">
        <v>120</v>
      </c>
      <c r="B131" s="33">
        <v>9.2958888841073364</v>
      </c>
      <c r="C131" s="33">
        <v>9.7112064839016714</v>
      </c>
      <c r="D131" s="33">
        <v>12.557058411665089</v>
      </c>
      <c r="E131" s="33">
        <v>12.551889984453183</v>
      </c>
      <c r="F131" s="33">
        <v>14.156736240435626</v>
      </c>
      <c r="G131" s="33">
        <v>13.820684570961134</v>
      </c>
      <c r="H131" s="33">
        <v>14.936174822830157</v>
      </c>
      <c r="I131" s="33">
        <v>14.790042513765901</v>
      </c>
      <c r="J131" s="33">
        <v>15.788835200517013</v>
      </c>
      <c r="K131" s="33">
        <v>17.185423239296497</v>
      </c>
      <c r="L131" s="33">
        <v>16.219263742629327</v>
      </c>
      <c r="M131" s="33">
        <v>15.22890337280205</v>
      </c>
      <c r="N131" s="33">
        <v>15.322768857735086</v>
      </c>
      <c r="O131" s="33">
        <v>16.459852979211686</v>
      </c>
      <c r="P131" s="33">
        <v>17.418431429256515</v>
      </c>
      <c r="Q131" s="33">
        <v>17.706389110104499</v>
      </c>
      <c r="R131" s="33">
        <v>18.870774799239406</v>
      </c>
      <c r="S131" s="33">
        <v>17.932422070697566</v>
      </c>
      <c r="T131" s="33">
        <v>16.129093926144211</v>
      </c>
      <c r="U131" s="33">
        <v>13.359004564498006</v>
      </c>
      <c r="V131" s="33">
        <v>12.375909568689337</v>
      </c>
      <c r="W131" s="33">
        <v>9.6489614529805579</v>
      </c>
      <c r="X131" s="33">
        <v>6.6641061847846608</v>
      </c>
      <c r="Y131" s="33">
        <v>2.808903233550359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0.76216662880016617</v>
      </c>
      <c r="C133" s="154">
        <f t="shared" si="22"/>
        <v>0.79534820256651595</v>
      </c>
      <c r="D133" s="154">
        <f t="shared" si="22"/>
        <v>0.74686733220129442</v>
      </c>
      <c r="E133" s="154">
        <f t="shared" si="22"/>
        <v>0.78833986259393574</v>
      </c>
      <c r="F133" s="154">
        <f t="shared" si="22"/>
        <v>0.73415957640784557</v>
      </c>
      <c r="G133" s="154">
        <f t="shared" si="22"/>
        <v>0.74264897101853622</v>
      </c>
      <c r="H133" s="154">
        <f t="shared" si="22"/>
        <v>0.7492576688546676</v>
      </c>
      <c r="I133" s="154">
        <f t="shared" si="22"/>
        <v>0.80257953412645833</v>
      </c>
      <c r="J133" s="154">
        <f t="shared" si="22"/>
        <v>0.80459997871474276</v>
      </c>
      <c r="K133" s="154">
        <f t="shared" si="22"/>
        <v>0.78000339133356589</v>
      </c>
      <c r="L133" s="154">
        <f t="shared" si="22"/>
        <v>0.81945013076809847</v>
      </c>
      <c r="M133" s="154">
        <f t="shared" si="22"/>
        <v>0.84294908832325866</v>
      </c>
      <c r="N133" s="154">
        <f t="shared" si="22"/>
        <v>0.8995162360913912</v>
      </c>
      <c r="O133" s="154">
        <f t="shared" si="22"/>
        <v>0.89513090863717515</v>
      </c>
      <c r="P133" s="154">
        <f t="shared" si="22"/>
        <v>0.8878460486517652</v>
      </c>
      <c r="Q133" s="154">
        <f t="shared" si="22"/>
        <v>0.95206920856271349</v>
      </c>
      <c r="R133" s="154">
        <f t="shared" ref="R133:V133" si="23">IF(R115=0,"",R115/R97)</f>
        <v>0.9019284967079475</v>
      </c>
      <c r="S133" s="154">
        <f t="shared" si="23"/>
        <v>0.95346978581133979</v>
      </c>
      <c r="T133" s="154">
        <f t="shared" si="23"/>
        <v>1.0269930415471795</v>
      </c>
      <c r="U133" s="154">
        <f t="shared" si="23"/>
        <v>1.1104642707790815</v>
      </c>
      <c r="V133" s="154">
        <f t="shared" si="23"/>
        <v>1.060578398600895</v>
      </c>
      <c r="W133" s="154">
        <f t="shared" ref="W133:Y133" si="24">IF(W115=0,"",W115/W97)</f>
        <v>1.0331091091795295</v>
      </c>
      <c r="X133" s="154">
        <f t="shared" si="24"/>
        <v>1.030355901808097</v>
      </c>
      <c r="Y133" s="154">
        <f t="shared" si="24"/>
        <v>1.3075150170090959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0.62626972549122895</v>
      </c>
      <c r="C134" s="155">
        <f t="shared" si="25"/>
        <v>0.63133834494732999</v>
      </c>
      <c r="D134" s="155">
        <f t="shared" si="25"/>
        <v>0.63811889426981505</v>
      </c>
      <c r="E134" s="155">
        <f t="shared" si="25"/>
        <v>0.64180853575425034</v>
      </c>
      <c r="F134" s="155">
        <f t="shared" si="25"/>
        <v>0.64620962818290306</v>
      </c>
      <c r="G134" s="155">
        <f t="shared" si="25"/>
        <v>0.64919700005539527</v>
      </c>
      <c r="H134" s="155">
        <f t="shared" si="25"/>
        <v>0.65388031132550073</v>
      </c>
      <c r="I134" s="155">
        <f t="shared" si="25"/>
        <v>0.6585076225309171</v>
      </c>
      <c r="J134" s="155">
        <f t="shared" si="25"/>
        <v>0.66391335195621171</v>
      </c>
      <c r="K134" s="155">
        <f t="shared" si="25"/>
        <v>0.66834802135145488</v>
      </c>
      <c r="L134" s="155">
        <f t="shared" si="25"/>
        <v>0.6723495096645975</v>
      </c>
      <c r="M134" s="155">
        <f t="shared" si="25"/>
        <v>0.67655089147592284</v>
      </c>
      <c r="N134" s="155">
        <f t="shared" si="25"/>
        <v>0.68113959006635483</v>
      </c>
      <c r="O134" s="155">
        <f t="shared" si="25"/>
        <v>0.68636231268890691</v>
      </c>
      <c r="P134" s="155">
        <f t="shared" si="25"/>
        <v>0.68883906748759915</v>
      </c>
      <c r="Q134" s="155">
        <f t="shared" si="25"/>
        <v>0.69154578692277868</v>
      </c>
      <c r="R134" s="155">
        <f t="shared" ref="R134:V134" si="26">IF(R116=0,"",R116/R98)</f>
        <v>0.69556841649519086</v>
      </c>
      <c r="S134" s="155">
        <f t="shared" si="26"/>
        <v>0.69988027915744677</v>
      </c>
      <c r="T134" s="155">
        <f t="shared" si="26"/>
        <v>0.70220092906672515</v>
      </c>
      <c r="U134" s="155">
        <f t="shared" si="26"/>
        <v>0.70385787273634193</v>
      </c>
      <c r="V134" s="155">
        <f t="shared" si="26"/>
        <v>0.70497178500818236</v>
      </c>
      <c r="W134" s="155">
        <f t="shared" ref="W134:Y134" si="27">IF(W116=0,"",W116/W98)</f>
        <v>0.70594909732940059</v>
      </c>
      <c r="X134" s="155">
        <f t="shared" si="27"/>
        <v>0.7073188103681054</v>
      </c>
      <c r="Y134" s="155">
        <f t="shared" si="27"/>
        <v>0.70844625169325204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0.62626972549122895</v>
      </c>
      <c r="C135" s="156">
        <f t="shared" si="28"/>
        <v>0.63133834494732999</v>
      </c>
      <c r="D135" s="156">
        <f t="shared" si="28"/>
        <v>0.63811889426981505</v>
      </c>
      <c r="E135" s="156">
        <f t="shared" si="28"/>
        <v>0.64180853575425034</v>
      </c>
      <c r="F135" s="156">
        <f t="shared" si="28"/>
        <v>0.64620962818290306</v>
      </c>
      <c r="G135" s="156">
        <f t="shared" si="28"/>
        <v>0.64919700005539527</v>
      </c>
      <c r="H135" s="156">
        <f t="shared" si="28"/>
        <v>0.65388031132550073</v>
      </c>
      <c r="I135" s="156">
        <f t="shared" si="28"/>
        <v>0.6585076225309171</v>
      </c>
      <c r="J135" s="156">
        <f t="shared" si="28"/>
        <v>0.66391335195621171</v>
      </c>
      <c r="K135" s="156">
        <f t="shared" si="28"/>
        <v>0.66834802135145488</v>
      </c>
      <c r="L135" s="156">
        <f t="shared" si="28"/>
        <v>0.6723495096645975</v>
      </c>
      <c r="M135" s="156">
        <f t="shared" si="28"/>
        <v>0.67655089147592284</v>
      </c>
      <c r="N135" s="156">
        <f t="shared" si="28"/>
        <v>0.68113959006635483</v>
      </c>
      <c r="O135" s="156">
        <f t="shared" si="28"/>
        <v>0.68636231268890691</v>
      </c>
      <c r="P135" s="156">
        <f t="shared" si="28"/>
        <v>0.68883906748759915</v>
      </c>
      <c r="Q135" s="156">
        <f t="shared" si="28"/>
        <v>0.69154578692277868</v>
      </c>
      <c r="R135" s="156">
        <f t="shared" ref="R135:V135" si="29">IF(R117=0,"",R117/R99)</f>
        <v>0.69556841649519086</v>
      </c>
      <c r="S135" s="156">
        <f t="shared" si="29"/>
        <v>0.69988027915744677</v>
      </c>
      <c r="T135" s="156">
        <f t="shared" si="29"/>
        <v>0.70220092906672515</v>
      </c>
      <c r="U135" s="156">
        <f t="shared" si="29"/>
        <v>0.70385787273634193</v>
      </c>
      <c r="V135" s="156">
        <f t="shared" si="29"/>
        <v>0.70497178500818236</v>
      </c>
      <c r="W135" s="156">
        <f t="shared" ref="W135:Y135" si="30">IF(W117=0,"",W117/W99)</f>
        <v>0.70594909732940059</v>
      </c>
      <c r="X135" s="156">
        <f t="shared" si="30"/>
        <v>0.7073188103681054</v>
      </c>
      <c r="Y135" s="156">
        <f t="shared" si="30"/>
        <v>0.70844625169325204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1.7095301171197881</v>
      </c>
      <c r="C136" s="155">
        <f t="shared" si="31"/>
        <v>1.7623544377314999</v>
      </c>
      <c r="D136" s="155">
        <f t="shared" si="31"/>
        <v>1.8389955712445984</v>
      </c>
      <c r="E136" s="155">
        <f t="shared" si="31"/>
        <v>1.9490391932609439</v>
      </c>
      <c r="F136" s="155">
        <f t="shared" si="31"/>
        <v>2.0270756975138866</v>
      </c>
      <c r="G136" s="155">
        <f t="shared" si="31"/>
        <v>2.1566549731797053</v>
      </c>
      <c r="H136" s="155">
        <f t="shared" si="31"/>
        <v>2.3537412129508146</v>
      </c>
      <c r="I136" s="155">
        <f t="shared" si="31"/>
        <v>2.5000960089928608</v>
      </c>
      <c r="J136" s="155">
        <f t="shared" si="31"/>
        <v>2.5495474834516285</v>
      </c>
      <c r="K136" s="155">
        <f t="shared" si="31"/>
        <v>2.6693732941003465</v>
      </c>
      <c r="L136" s="155">
        <f t="shared" si="31"/>
        <v>2.7735605984446887</v>
      </c>
      <c r="M136" s="155">
        <f t="shared" si="31"/>
        <v>2.8918346380013329</v>
      </c>
      <c r="N136" s="155">
        <f t="shared" si="31"/>
        <v>3.0021346339894865</v>
      </c>
      <c r="O136" s="155">
        <f t="shared" si="31"/>
        <v>3.1632539789269072</v>
      </c>
      <c r="P136" s="155">
        <f t="shared" si="31"/>
        <v>3.2838851431484062</v>
      </c>
      <c r="Q136" s="155">
        <f t="shared" si="31"/>
        <v>3.3990099711024806</v>
      </c>
      <c r="R136" s="155">
        <f t="shared" ref="R136:V136" si="32">IF(R118=0,"",R118/R100)</f>
        <v>3.492978780844497</v>
      </c>
      <c r="S136" s="155">
        <f t="shared" si="32"/>
        <v>3.587813422463658</v>
      </c>
      <c r="T136" s="155">
        <f t="shared" si="32"/>
        <v>3.6520867690159524</v>
      </c>
      <c r="U136" s="155">
        <f t="shared" si="32"/>
        <v>3.6997230674819388</v>
      </c>
      <c r="V136" s="155">
        <f t="shared" si="32"/>
        <v>3.7377206684514532</v>
      </c>
      <c r="W136" s="155">
        <f t="shared" ref="W136:Y136" si="33">IF(W118=0,"",W118/W100)</f>
        <v>3.7683484220205119</v>
      </c>
      <c r="X136" s="155">
        <f t="shared" si="33"/>
        <v>3.7853982166018327</v>
      </c>
      <c r="Y136" s="155">
        <f t="shared" si="33"/>
        <v>3.8001547070822324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1.7095301171197881</v>
      </c>
      <c r="C137" s="156">
        <f t="shared" si="34"/>
        <v>1.7623544377314999</v>
      </c>
      <c r="D137" s="156">
        <f t="shared" si="34"/>
        <v>1.8389955712445984</v>
      </c>
      <c r="E137" s="156">
        <f t="shared" si="34"/>
        <v>1.9490391932609439</v>
      </c>
      <c r="F137" s="156">
        <f t="shared" si="34"/>
        <v>2.0270756975138866</v>
      </c>
      <c r="G137" s="156">
        <f t="shared" si="34"/>
        <v>2.1566549731797053</v>
      </c>
      <c r="H137" s="156">
        <f t="shared" si="34"/>
        <v>2.3537412129508146</v>
      </c>
      <c r="I137" s="156">
        <f t="shared" si="34"/>
        <v>2.5000960089928608</v>
      </c>
      <c r="J137" s="156">
        <f t="shared" si="34"/>
        <v>2.5495474834516285</v>
      </c>
      <c r="K137" s="156">
        <f t="shared" si="34"/>
        <v>2.6693732941003465</v>
      </c>
      <c r="L137" s="156">
        <f t="shared" si="34"/>
        <v>2.7735605984446887</v>
      </c>
      <c r="M137" s="156">
        <f t="shared" si="34"/>
        <v>2.8918346380013329</v>
      </c>
      <c r="N137" s="156">
        <f t="shared" si="34"/>
        <v>3.0021346339894865</v>
      </c>
      <c r="O137" s="156">
        <f t="shared" si="34"/>
        <v>3.1632539789269072</v>
      </c>
      <c r="P137" s="156">
        <f t="shared" si="34"/>
        <v>3.2838851431484062</v>
      </c>
      <c r="Q137" s="156">
        <f t="shared" si="34"/>
        <v>3.3990099711024806</v>
      </c>
      <c r="R137" s="156">
        <f t="shared" ref="R137:V137" si="35">IF(R119=0,"",R119/R101)</f>
        <v>3.492978780844497</v>
      </c>
      <c r="S137" s="156">
        <f t="shared" si="35"/>
        <v>3.587813422463658</v>
      </c>
      <c r="T137" s="156">
        <f t="shared" si="35"/>
        <v>3.6520867690159524</v>
      </c>
      <c r="U137" s="156">
        <f t="shared" si="35"/>
        <v>3.6997230674819388</v>
      </c>
      <c r="V137" s="156">
        <f t="shared" si="35"/>
        <v>3.7377206684514532</v>
      </c>
      <c r="W137" s="156">
        <f t="shared" ref="W137:Y137" si="36">IF(W119=0,"",W119/W101)</f>
        <v>3.7683484220205119</v>
      </c>
      <c r="X137" s="156">
        <f t="shared" si="36"/>
        <v>3.7853982166018327</v>
      </c>
      <c r="Y137" s="156">
        <f t="shared" si="36"/>
        <v>3.8001547070822324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0.74424264446013944</v>
      </c>
      <c r="C138" s="155">
        <f t="shared" si="37"/>
        <v>0.75019539118198908</v>
      </c>
      <c r="D138" s="155">
        <f t="shared" si="37"/>
        <v>0.74663700170456082</v>
      </c>
      <c r="E138" s="155">
        <f t="shared" si="37"/>
        <v>0.75227738872960459</v>
      </c>
      <c r="F138" s="155">
        <f t="shared" si="37"/>
        <v>0.74863010050118306</v>
      </c>
      <c r="G138" s="155">
        <f t="shared" si="37"/>
        <v>0.74460675840377144</v>
      </c>
      <c r="H138" s="155">
        <f t="shared" si="37"/>
        <v>0.7545559492913505</v>
      </c>
      <c r="I138" s="155">
        <f t="shared" si="37"/>
        <v>0.77100688728395195</v>
      </c>
      <c r="J138" s="155">
        <f t="shared" si="37"/>
        <v>0.78861269033981296</v>
      </c>
      <c r="K138" s="155">
        <f t="shared" si="37"/>
        <v>0.79126953954023138</v>
      </c>
      <c r="L138" s="155">
        <f t="shared" si="37"/>
        <v>0.79717244394495934</v>
      </c>
      <c r="M138" s="155">
        <f t="shared" si="37"/>
        <v>0.79952907083835834</v>
      </c>
      <c r="N138" s="155">
        <f t="shared" si="37"/>
        <v>0.81139912640353329</v>
      </c>
      <c r="O138" s="155">
        <f t="shared" si="37"/>
        <v>0.80608460790372183</v>
      </c>
      <c r="P138" s="155">
        <f t="shared" si="37"/>
        <v>0.81081915214713762</v>
      </c>
      <c r="Q138" s="155">
        <f t="shared" si="37"/>
        <v>0.82307433953484788</v>
      </c>
      <c r="R138" s="155">
        <f t="shared" ref="R138:V138" si="38">IF(R120=0,"",R120/R102)</f>
        <v>0.82538344704870803</v>
      </c>
      <c r="S138" s="155">
        <f t="shared" si="38"/>
        <v>0.83528425899627912</v>
      </c>
      <c r="T138" s="155">
        <f t="shared" si="38"/>
        <v>0.84869930566020546</v>
      </c>
      <c r="U138" s="155">
        <f t="shared" si="38"/>
        <v>0.8599629461935715</v>
      </c>
      <c r="V138" s="155">
        <f t="shared" si="38"/>
        <v>0.87103095841582046</v>
      </c>
      <c r="W138" s="155">
        <f t="shared" ref="W138:Y138" si="39">IF(W120=0,"",W120/W102)</f>
        <v>0.87428037777613921</v>
      </c>
      <c r="X138" s="155">
        <f t="shared" si="39"/>
        <v>0.88258257839110532</v>
      </c>
      <c r="Y138" s="155">
        <f t="shared" si="39"/>
        <v>0.89302869362718185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0.52144710033345443</v>
      </c>
      <c r="C139" s="156">
        <f t="shared" si="40"/>
        <v>0.52677708674601464</v>
      </c>
      <c r="D139" s="156">
        <f t="shared" si="40"/>
        <v>0.53263985140107484</v>
      </c>
      <c r="E139" s="156">
        <f t="shared" si="40"/>
        <v>0.53616311397298766</v>
      </c>
      <c r="F139" s="156">
        <f t="shared" si="40"/>
        <v>0.53920273965281484</v>
      </c>
      <c r="G139" s="156">
        <f t="shared" si="40"/>
        <v>0.54195295790188847</v>
      </c>
      <c r="H139" s="156">
        <f t="shared" si="40"/>
        <v>0.5453277134559904</v>
      </c>
      <c r="I139" s="156">
        <f t="shared" si="40"/>
        <v>0.54713177467332896</v>
      </c>
      <c r="J139" s="156">
        <f t="shared" si="40"/>
        <v>0.54879493868299178</v>
      </c>
      <c r="K139" s="156">
        <f t="shared" si="40"/>
        <v>0.55210448267393231</v>
      </c>
      <c r="L139" s="156">
        <f t="shared" si="40"/>
        <v>0.55668447764770235</v>
      </c>
      <c r="M139" s="156">
        <f t="shared" si="40"/>
        <v>0.56187808616611834</v>
      </c>
      <c r="N139" s="156">
        <f t="shared" si="40"/>
        <v>0.56930839002404576</v>
      </c>
      <c r="O139" s="156">
        <f t="shared" si="40"/>
        <v>0.58575187340008761</v>
      </c>
      <c r="P139" s="156">
        <f t="shared" si="40"/>
        <v>0.60334228694355907</v>
      </c>
      <c r="Q139" s="156">
        <f t="shared" si="40"/>
        <v>0.61635334656317964</v>
      </c>
      <c r="R139" s="156">
        <f t="shared" ref="R139:V139" si="41">IF(R121=0,"",R121/R103)</f>
        <v>0.63064397209258183</v>
      </c>
      <c r="S139" s="156">
        <f t="shared" si="41"/>
        <v>0.64646487913313888</v>
      </c>
      <c r="T139" s="156">
        <f t="shared" si="41"/>
        <v>0.66069570424758461</v>
      </c>
      <c r="U139" s="156">
        <f t="shared" si="41"/>
        <v>0.67189288041277884</v>
      </c>
      <c r="V139" s="156">
        <f t="shared" si="41"/>
        <v>0.68566850226176379</v>
      </c>
      <c r="W139" s="156">
        <f t="shared" ref="W139:Y139" si="42">IF(W121=0,"",W121/W103)</f>
        <v>0.70422171599490924</v>
      </c>
      <c r="X139" s="156">
        <f t="shared" si="42"/>
        <v>0.71890288744240571</v>
      </c>
      <c r="Y139" s="156">
        <f t="shared" si="42"/>
        <v>0.72729834245373515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0.84476450581628093</v>
      </c>
      <c r="C140" s="156">
        <f t="shared" si="43"/>
        <v>0.84898596447200059</v>
      </c>
      <c r="D140" s="156">
        <f t="shared" si="43"/>
        <v>0.84814563706592339</v>
      </c>
      <c r="E140" s="156">
        <f t="shared" si="43"/>
        <v>0.85412332542133351</v>
      </c>
      <c r="F140" s="156">
        <f t="shared" si="43"/>
        <v>0.85278714804544409</v>
      </c>
      <c r="G140" s="156">
        <f t="shared" si="43"/>
        <v>0.83759414781628982</v>
      </c>
      <c r="H140" s="156">
        <f t="shared" si="43"/>
        <v>0.85406097650402701</v>
      </c>
      <c r="I140" s="156">
        <f t="shared" si="43"/>
        <v>0.8550406729989487</v>
      </c>
      <c r="J140" s="156">
        <f t="shared" si="43"/>
        <v>0.85892289549683953</v>
      </c>
      <c r="K140" s="156">
        <f t="shared" si="43"/>
        <v>0.8592915769625119</v>
      </c>
      <c r="L140" s="156">
        <f t="shared" si="43"/>
        <v>0.86165494965719525</v>
      </c>
      <c r="M140" s="156">
        <f t="shared" si="43"/>
        <v>0.88432615173180018</v>
      </c>
      <c r="N140" s="156">
        <f t="shared" si="43"/>
        <v>0.99227088479603598</v>
      </c>
      <c r="O140" s="156">
        <f t="shared" si="43"/>
        <v>0.88473983850923665</v>
      </c>
      <c r="P140" s="156">
        <f t="shared" si="43"/>
        <v>0.89374094433981621</v>
      </c>
      <c r="Q140" s="156">
        <f t="shared" si="43"/>
        <v>0.90510148404320712</v>
      </c>
      <c r="R140" s="156">
        <f t="shared" ref="R140:V140" si="44">IF(R122=0,"",R122/R104)</f>
        <v>0.89963063731921855</v>
      </c>
      <c r="S140" s="156">
        <f t="shared" si="44"/>
        <v>0.90485651799711775</v>
      </c>
      <c r="T140" s="156">
        <f t="shared" si="44"/>
        <v>0.91375544384040186</v>
      </c>
      <c r="U140" s="156">
        <f t="shared" si="44"/>
        <v>0.92313959340770602</v>
      </c>
      <c r="V140" s="156">
        <f t="shared" si="44"/>
        <v>0.93398086623297027</v>
      </c>
      <c r="W140" s="156">
        <f t="shared" ref="W140:Y140" si="45">IF(W122=0,"",W122/W104)</f>
        <v>0.92978952325123032</v>
      </c>
      <c r="X140" s="156">
        <f t="shared" si="45"/>
        <v>0.93391038858529296</v>
      </c>
      <c r="Y140" s="156">
        <f t="shared" si="45"/>
        <v>0.94502651317130437</v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0.52144710033345443</v>
      </c>
      <c r="C141" s="157">
        <f t="shared" si="46"/>
        <v>0.52755063741881958</v>
      </c>
      <c r="D141" s="157">
        <f t="shared" si="46"/>
        <v>0.53262641319839898</v>
      </c>
      <c r="E141" s="157">
        <f t="shared" si="46"/>
        <v>0.53663018209389435</v>
      </c>
      <c r="F141" s="157">
        <f t="shared" si="46"/>
        <v>0.53896334609256902</v>
      </c>
      <c r="G141" s="157">
        <f t="shared" si="46"/>
        <v>0.54126069070293215</v>
      </c>
      <c r="H141" s="157">
        <f t="shared" si="46"/>
        <v>0.54559635087771763</v>
      </c>
      <c r="I141" s="157">
        <f t="shared" si="46"/>
        <v>0.54752990455474282</v>
      </c>
      <c r="J141" s="157">
        <f t="shared" si="46"/>
        <v>0.55097369668498286</v>
      </c>
      <c r="K141" s="157">
        <f t="shared" si="46"/>
        <v>0.55319957731423608</v>
      </c>
      <c r="L141" s="157">
        <f t="shared" si="46"/>
        <v>0.5559943712682468</v>
      </c>
      <c r="M141" s="157">
        <f t="shared" si="46"/>
        <v>0.55855965105608274</v>
      </c>
      <c r="N141" s="157">
        <f t="shared" si="46"/>
        <v>0.56197286220614306</v>
      </c>
      <c r="O141" s="157">
        <f t="shared" si="46"/>
        <v>0.58976928786093863</v>
      </c>
      <c r="P141" s="157">
        <f t="shared" si="46"/>
        <v>0.6044934306594042</v>
      </c>
      <c r="Q141" s="157">
        <f t="shared" si="46"/>
        <v>0.61828634267856175</v>
      </c>
      <c r="R141" s="157">
        <f t="shared" ref="R141:V141" si="47">IF(R123=0,"",R123/R105)</f>
        <v>0.63050986819708754</v>
      </c>
      <c r="S141" s="157">
        <f t="shared" si="47"/>
        <v>0.6446549577504237</v>
      </c>
      <c r="T141" s="157">
        <f t="shared" si="47"/>
        <v>0.65097720262884606</v>
      </c>
      <c r="U141" s="157">
        <f t="shared" si="47"/>
        <v>0.65785170944576588</v>
      </c>
      <c r="V141" s="157">
        <f t="shared" si="47"/>
        <v>0.68320706305519818</v>
      </c>
      <c r="W141" s="157">
        <f t="shared" ref="W141:Y141" si="48">IF(W123=0,"",W123/W105)</f>
        <v>0.70876914051209849</v>
      </c>
      <c r="X141" s="157">
        <f t="shared" si="48"/>
        <v>0.72523142144422403</v>
      </c>
      <c r="Y141" s="157">
        <f t="shared" si="48"/>
        <v>0.73141155853619744</v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0.58826224979135289</v>
      </c>
      <c r="C143" s="157">
        <f t="shared" si="52"/>
        <v>0.59173506239577711</v>
      </c>
      <c r="D143" s="157">
        <f t="shared" si="52"/>
        <v>0.59691660262379997</v>
      </c>
      <c r="E143" s="157">
        <f t="shared" si="52"/>
        <v>0.59977658067455308</v>
      </c>
      <c r="F143" s="157">
        <f t="shared" si="52"/>
        <v>0.60358781976925446</v>
      </c>
      <c r="G143" s="157">
        <f t="shared" si="52"/>
        <v>0.60660977691126505</v>
      </c>
      <c r="H143" s="157">
        <f t="shared" si="52"/>
        <v>0.61022460407795032</v>
      </c>
      <c r="I143" s="157">
        <f t="shared" si="52"/>
        <v>0.61157715084929898</v>
      </c>
      <c r="J143" s="157">
        <f t="shared" si="52"/>
        <v>0.61241690027330675</v>
      </c>
      <c r="K143" s="157">
        <f t="shared" si="52"/>
        <v>0.61533753224390975</v>
      </c>
      <c r="L143" s="157">
        <f t="shared" si="52"/>
        <v>0.61833426066058639</v>
      </c>
      <c r="M143" s="157">
        <f t="shared" si="52"/>
        <v>0.62199292057433453</v>
      </c>
      <c r="N143" s="157">
        <f t="shared" si="52"/>
        <v>0.6273179891145636</v>
      </c>
      <c r="O143" s="157">
        <f t="shared" si="52"/>
        <v>0.63557876460048834</v>
      </c>
      <c r="P143" s="157">
        <f t="shared" si="52"/>
        <v>0.64360927046917293</v>
      </c>
      <c r="Q143" s="157">
        <f t="shared" si="52"/>
        <v>0.64791077667026642</v>
      </c>
      <c r="R143" s="157">
        <f t="shared" ref="R143:V143" si="53">IF(R125=0,"",R125/R107)</f>
        <v>0.65894425323693051</v>
      </c>
      <c r="S143" s="157">
        <f t="shared" si="53"/>
        <v>0.67103933296322682</v>
      </c>
      <c r="T143" s="157">
        <f t="shared" si="53"/>
        <v>0.68058802658971373</v>
      </c>
      <c r="U143" s="157">
        <f t="shared" si="53"/>
        <v>0.69052456913714011</v>
      </c>
      <c r="V143" s="157">
        <f t="shared" si="53"/>
        <v>0.70324260234284042</v>
      </c>
      <c r="W143" s="157">
        <f t="shared" ref="W143:Y143" si="54">IF(W125=0,"",W125/W107)</f>
        <v>0.71959526599191581</v>
      </c>
      <c r="X143" s="157">
        <f t="shared" si="54"/>
        <v>0.72848764564046675</v>
      </c>
      <c r="Y143" s="157">
        <f t="shared" si="54"/>
        <v>0.73107586171035355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0.87670846266849722</v>
      </c>
      <c r="C144" s="158">
        <f t="shared" si="55"/>
        <v>0.87959617742157914</v>
      </c>
      <c r="D144" s="158">
        <f t="shared" si="55"/>
        <v>0.8787974861209038</v>
      </c>
      <c r="E144" s="158">
        <f t="shared" si="55"/>
        <v>0.88387880641377758</v>
      </c>
      <c r="F144" s="158">
        <f t="shared" si="55"/>
        <v>0.88304209312366999</v>
      </c>
      <c r="G144" s="158">
        <f t="shared" si="55"/>
        <v>0.87123908113926574</v>
      </c>
      <c r="H144" s="158">
        <f t="shared" si="55"/>
        <v>0.88442297194640307</v>
      </c>
      <c r="I144" s="158">
        <f t="shared" si="55"/>
        <v>0.88443633654771869</v>
      </c>
      <c r="J144" s="158">
        <f t="shared" si="55"/>
        <v>0.88714515572473829</v>
      </c>
      <c r="K144" s="158">
        <f t="shared" si="55"/>
        <v>0.88714600392546306</v>
      </c>
      <c r="L144" s="158">
        <f t="shared" si="55"/>
        <v>0.88732092390314765</v>
      </c>
      <c r="M144" s="158">
        <f t="shared" si="55"/>
        <v>0.89041765974198472</v>
      </c>
      <c r="N144" s="158">
        <f t="shared" si="55"/>
        <v>0.90812456670448671</v>
      </c>
      <c r="O144" s="158">
        <f t="shared" si="55"/>
        <v>0.90298792157302776</v>
      </c>
      <c r="P144" s="158">
        <f t="shared" si="55"/>
        <v>0.90819981165048658</v>
      </c>
      <c r="Q144" s="158">
        <f t="shared" si="55"/>
        <v>0.91655838943867041</v>
      </c>
      <c r="R144" s="158">
        <f t="shared" ref="R144:V144" si="56">IF(R126=0,"",R126/R108)</f>
        <v>0.91213344961686982</v>
      </c>
      <c r="S144" s="158">
        <f t="shared" si="56"/>
        <v>0.91577955251550458</v>
      </c>
      <c r="T144" s="158">
        <f t="shared" si="56"/>
        <v>0.92516779506675229</v>
      </c>
      <c r="U144" s="158">
        <f t="shared" si="56"/>
        <v>0.93340978170147926</v>
      </c>
      <c r="V144" s="158">
        <f t="shared" si="56"/>
        <v>0.93946547146007087</v>
      </c>
      <c r="W144" s="158">
        <f t="shared" ref="W144:Y144" si="57">IF(W126=0,"",W126/W108)</f>
        <v>0.9308345513964309</v>
      </c>
      <c r="X144" s="158">
        <f t="shared" si="57"/>
        <v>0.93370595367579035</v>
      </c>
      <c r="Y144" s="158">
        <f t="shared" si="57"/>
        <v>0.94818625337033913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0.58826224979135289</v>
      </c>
      <c r="C145" s="156">
        <f t="shared" si="58"/>
        <v>0.59230502477731528</v>
      </c>
      <c r="D145" s="156">
        <f t="shared" si="58"/>
        <v>0.59634883275630057</v>
      </c>
      <c r="E145" s="156">
        <f t="shared" si="58"/>
        <v>0.59960873447619745</v>
      </c>
      <c r="F145" s="156">
        <f t="shared" si="58"/>
        <v>0.60280010567397846</v>
      </c>
      <c r="G145" s="156">
        <f t="shared" si="58"/>
        <v>0.60606609873221895</v>
      </c>
      <c r="H145" s="156">
        <f t="shared" si="58"/>
        <v>0.61020391626645365</v>
      </c>
      <c r="I145" s="156">
        <f t="shared" si="58"/>
        <v>0.61294244923509356</v>
      </c>
      <c r="J145" s="156">
        <f t="shared" si="58"/>
        <v>0.61500030528329996</v>
      </c>
      <c r="K145" s="156">
        <f t="shared" si="58"/>
        <v>0.61701175683604903</v>
      </c>
      <c r="L145" s="156">
        <f t="shared" si="58"/>
        <v>0.61908736211684479</v>
      </c>
      <c r="M145" s="156">
        <f t="shared" si="58"/>
        <v>0.62127558667473159</v>
      </c>
      <c r="N145" s="156">
        <f t="shared" si="58"/>
        <v>0.62469398712237367</v>
      </c>
      <c r="O145" s="156">
        <f t="shared" si="58"/>
        <v>0.63124722361916608</v>
      </c>
      <c r="P145" s="156">
        <f t="shared" si="58"/>
        <v>0.64113349582105716</v>
      </c>
      <c r="Q145" s="156">
        <f t="shared" si="58"/>
        <v>0.65499496432314164</v>
      </c>
      <c r="R145" s="156">
        <f t="shared" ref="R145:V145" si="59">IF(R127=0,"",R127/R109)</f>
        <v>0.66852040748034536</v>
      </c>
      <c r="S145" s="156">
        <f t="shared" si="59"/>
        <v>0.67972888789092034</v>
      </c>
      <c r="T145" s="156">
        <f t="shared" si="59"/>
        <v>0.68940216269555232</v>
      </c>
      <c r="U145" s="156">
        <f t="shared" si="59"/>
        <v>0.69611294181226469</v>
      </c>
      <c r="V145" s="156">
        <f t="shared" si="59"/>
        <v>0.70471951090359297</v>
      </c>
      <c r="W145" s="156">
        <f t="shared" ref="W145:Y145" si="60">IF(W127=0,"",W127/W109)</f>
        <v>0.71690548327168158</v>
      </c>
      <c r="X145" s="156">
        <f t="shared" si="60"/>
        <v>0.72874682966532212</v>
      </c>
      <c r="Y145" s="156">
        <f t="shared" si="60"/>
        <v>0.74086260568151996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0.72885721352767441</v>
      </c>
      <c r="C147" s="155">
        <f t="shared" si="64"/>
        <v>0.73165913474712174</v>
      </c>
      <c r="D147" s="155">
        <f t="shared" si="64"/>
        <v>0.73614941103019438</v>
      </c>
      <c r="E147" s="155">
        <f t="shared" si="64"/>
        <v>0.73869540544535983</v>
      </c>
      <c r="F147" s="155">
        <f t="shared" si="64"/>
        <v>0.74095223756910056</v>
      </c>
      <c r="G147" s="155">
        <f t="shared" si="64"/>
        <v>0.74357208568117628</v>
      </c>
      <c r="H147" s="155">
        <f t="shared" si="64"/>
        <v>0.74623215298007972</v>
      </c>
      <c r="I147" s="155">
        <f t="shared" si="64"/>
        <v>0.74680175221179057</v>
      </c>
      <c r="J147" s="155">
        <f t="shared" si="64"/>
        <v>0.74756094271319073</v>
      </c>
      <c r="K147" s="155">
        <f t="shared" si="64"/>
        <v>0.75040219209293457</v>
      </c>
      <c r="L147" s="155">
        <f t="shared" si="64"/>
        <v>0.74948980227073869</v>
      </c>
      <c r="M147" s="155">
        <f t="shared" si="64"/>
        <v>0.75079097317825993</v>
      </c>
      <c r="N147" s="155">
        <f t="shared" si="64"/>
        <v>0.75982223551866279</v>
      </c>
      <c r="O147" s="155">
        <f t="shared" si="64"/>
        <v>0.74933921686511928</v>
      </c>
      <c r="P147" s="155">
        <f t="shared" si="64"/>
        <v>0.74913617142778699</v>
      </c>
      <c r="Q147" s="155">
        <f t="shared" si="64"/>
        <v>0.75267504765122262</v>
      </c>
      <c r="R147" s="155">
        <f t="shared" ref="R147:V147" si="65">IF(R129=0,"",R129/R111)</f>
        <v>0.75914503330648608</v>
      </c>
      <c r="S147" s="155">
        <f t="shared" si="65"/>
        <v>0.76206780794231133</v>
      </c>
      <c r="T147" s="155">
        <f t="shared" si="65"/>
        <v>0.7580115444373634</v>
      </c>
      <c r="U147" s="155">
        <f t="shared" si="65"/>
        <v>0.75885700411622126</v>
      </c>
      <c r="V147" s="155">
        <f t="shared" si="65"/>
        <v>0.7615630368983024</v>
      </c>
      <c r="W147" s="155">
        <f t="shared" ref="W147:Y147" si="66">IF(W129=0,"",W129/W111)</f>
        <v>0.7692046385461011</v>
      </c>
      <c r="X147" s="155">
        <f t="shared" si="66"/>
        <v>0.78094531408206147</v>
      </c>
      <c r="Y147" s="155">
        <f t="shared" si="66"/>
        <v>0.78480419033972126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0.57862632100762468</v>
      </c>
      <c r="C148" s="156">
        <f t="shared" si="67"/>
        <v>0.57967399046044155</v>
      </c>
      <c r="D148" s="156">
        <f t="shared" si="67"/>
        <v>0.58075035641775097</v>
      </c>
      <c r="E148" s="156">
        <f t="shared" si="67"/>
        <v>0.58178943364883262</v>
      </c>
      <c r="F148" s="156">
        <f t="shared" si="67"/>
        <v>0.58306998383415931</v>
      </c>
      <c r="G148" s="156">
        <f t="shared" si="67"/>
        <v>0.58439406116648429</v>
      </c>
      <c r="H148" s="156">
        <f t="shared" si="67"/>
        <v>0.58603427832999577</v>
      </c>
      <c r="I148" s="156">
        <f t="shared" si="67"/>
        <v>0.58686156324948413</v>
      </c>
      <c r="J148" s="156">
        <f t="shared" si="67"/>
        <v>0.58731928319332627</v>
      </c>
      <c r="K148" s="156">
        <f t="shared" si="67"/>
        <v>0.58778177044398705</v>
      </c>
      <c r="L148" s="156">
        <f t="shared" si="67"/>
        <v>0.5881935298462484</v>
      </c>
      <c r="M148" s="156">
        <f t="shared" si="67"/>
        <v>0.58860930067901873</v>
      </c>
      <c r="N148" s="156">
        <f t="shared" si="67"/>
        <v>0.58908720411372995</v>
      </c>
      <c r="O148" s="156">
        <f t="shared" si="67"/>
        <v>0.58970263436812798</v>
      </c>
      <c r="P148" s="156">
        <f t="shared" si="67"/>
        <v>0.5901071162128384</v>
      </c>
      <c r="Q148" s="156">
        <f t="shared" si="67"/>
        <v>0.59067134904548801</v>
      </c>
      <c r="R148" s="156">
        <f t="shared" ref="R148:V148" si="68">IF(R130=0,"",R130/R112)</f>
        <v>0.59166290286832957</v>
      </c>
      <c r="S148" s="156">
        <f t="shared" si="68"/>
        <v>0.593516072707436</v>
      </c>
      <c r="T148" s="156">
        <f t="shared" si="68"/>
        <v>0.59586581094818014</v>
      </c>
      <c r="U148" s="156">
        <f t="shared" si="68"/>
        <v>0.59743311209725813</v>
      </c>
      <c r="V148" s="156">
        <f t="shared" si="68"/>
        <v>0.59988480228663088</v>
      </c>
      <c r="W148" s="156">
        <f t="shared" ref="W148:Y148" si="69">IF(W130=0,"",W130/W112)</f>
        <v>0.6033379776484602</v>
      </c>
      <c r="X148" s="156">
        <f t="shared" si="69"/>
        <v>0.60626616135343347</v>
      </c>
      <c r="Y148" s="156">
        <f t="shared" si="69"/>
        <v>0.60889897460378306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0.73745848172191819</v>
      </c>
      <c r="C149" s="159">
        <f t="shared" si="70"/>
        <v>0.74015290348873253</v>
      </c>
      <c r="D149" s="159">
        <f t="shared" si="70"/>
        <v>0.74333353902600074</v>
      </c>
      <c r="E149" s="159">
        <f t="shared" si="70"/>
        <v>0.74555609818539226</v>
      </c>
      <c r="F149" s="159">
        <f t="shared" si="70"/>
        <v>0.74802415055609928</v>
      </c>
      <c r="G149" s="159">
        <f t="shared" si="70"/>
        <v>0.75030645721360567</v>
      </c>
      <c r="H149" s="159">
        <f t="shared" si="70"/>
        <v>0.75317454371390014</v>
      </c>
      <c r="I149" s="159">
        <f t="shared" si="70"/>
        <v>0.75489064647149062</v>
      </c>
      <c r="J149" s="159">
        <f t="shared" si="70"/>
        <v>0.7562987222051003</v>
      </c>
      <c r="K149" s="159">
        <f t="shared" si="70"/>
        <v>0.75804471863583645</v>
      </c>
      <c r="L149" s="159">
        <f t="shared" si="70"/>
        <v>0.75977685820110197</v>
      </c>
      <c r="M149" s="159">
        <f t="shared" si="70"/>
        <v>0.76144529563697405</v>
      </c>
      <c r="N149" s="159">
        <f t="shared" si="70"/>
        <v>0.76359545495851799</v>
      </c>
      <c r="O149" s="159">
        <f t="shared" si="70"/>
        <v>0.76673329615128039</v>
      </c>
      <c r="P149" s="159">
        <f t="shared" si="70"/>
        <v>0.77061330591038024</v>
      </c>
      <c r="Q149" s="159">
        <f t="shared" si="70"/>
        <v>0.77554297524366134</v>
      </c>
      <c r="R149" s="159">
        <f t="shared" ref="R149:V149" si="71">IF(R131=0,"",R131/R113)</f>
        <v>0.78244430656792485</v>
      </c>
      <c r="S149" s="159">
        <f t="shared" si="71"/>
        <v>0.78945531722226236</v>
      </c>
      <c r="T149" s="159">
        <f t="shared" si="71"/>
        <v>0.79572049551739288</v>
      </c>
      <c r="U149" s="159">
        <f t="shared" si="71"/>
        <v>0.80073646946539323</v>
      </c>
      <c r="V149" s="159">
        <f t="shared" si="71"/>
        <v>0.80817866419357776</v>
      </c>
      <c r="W149" s="159">
        <f t="shared" ref="W149:Y149" si="72">IF(W131=0,"",W131/W113)</f>
        <v>0.82000322095222511</v>
      </c>
      <c r="X149" s="159">
        <f t="shared" si="72"/>
        <v>0.83162059934984989</v>
      </c>
      <c r="Y149" s="159">
        <f t="shared" si="72"/>
        <v>0.84343638239329455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2.6464939922500381</v>
      </c>
      <c r="C151" s="117">
        <f t="shared" si="73"/>
        <v>2.7798101263009887</v>
      </c>
      <c r="D151" s="117">
        <f t="shared" si="73"/>
        <v>3.1691286466582973</v>
      </c>
      <c r="E151" s="117">
        <f t="shared" si="73"/>
        <v>3.1498129373742252</v>
      </c>
      <c r="F151" s="117">
        <f t="shared" si="73"/>
        <v>3.5047280335309887</v>
      </c>
      <c r="G151" s="117">
        <f t="shared" si="73"/>
        <v>3.2594634731116505</v>
      </c>
      <c r="H151" s="117">
        <f t="shared" si="73"/>
        <v>3.4365569715884376</v>
      </c>
      <c r="I151" s="117">
        <f t="shared" si="73"/>
        <v>3.6275343008583127</v>
      </c>
      <c r="J151" s="117">
        <f t="shared" si="73"/>
        <v>3.9906861477137339</v>
      </c>
      <c r="K151" s="117">
        <f t="shared" si="73"/>
        <v>3.7161325598829293</v>
      </c>
      <c r="L151" s="117">
        <f t="shared" si="73"/>
        <v>4.3130016321089037</v>
      </c>
      <c r="M151" s="117">
        <f t="shared" si="73"/>
        <v>4.0019101785592142</v>
      </c>
      <c r="N151" s="117">
        <f t="shared" si="73"/>
        <v>1.6106339591319871</v>
      </c>
      <c r="O151" s="117">
        <f t="shared" si="73"/>
        <v>6.945932164065094</v>
      </c>
      <c r="P151" s="117">
        <f t="shared" si="73"/>
        <v>8.932816936878929</v>
      </c>
      <c r="Q151" s="117">
        <f t="shared" si="73"/>
        <v>9.3654402321231345</v>
      </c>
      <c r="R151" s="117">
        <f t="shared" ref="R151:V151" si="74">R152+R154+R156+R165</f>
        <v>9.686509467254746</v>
      </c>
      <c r="S151" s="117">
        <f t="shared" si="74"/>
        <v>10.575490179180251</v>
      </c>
      <c r="T151" s="117">
        <f t="shared" si="74"/>
        <v>13.214935045901878</v>
      </c>
      <c r="U151" s="117">
        <f t="shared" si="74"/>
        <v>12.076002044431311</v>
      </c>
      <c r="V151" s="117">
        <f t="shared" si="74"/>
        <v>12.211507852697002</v>
      </c>
      <c r="W151" s="117">
        <f t="shared" ref="W151:Y151" si="75">W152+W154+W156+W165</f>
        <v>9.9507093439758005</v>
      </c>
      <c r="X151" s="117">
        <f t="shared" si="75"/>
        <v>6.4274785060435642</v>
      </c>
      <c r="Y151" s="117">
        <f t="shared" si="75"/>
        <v>3.0952030081512447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0.73985633746467405</v>
      </c>
      <c r="C156" s="122">
        <v>0.84266299293872005</v>
      </c>
      <c r="D156" s="122">
        <v>1.1059280742049851</v>
      </c>
      <c r="E156" s="122">
        <v>1.2050401514415359</v>
      </c>
      <c r="F156" s="122">
        <v>1.2651681115686266</v>
      </c>
      <c r="G156" s="122">
        <v>1.2006528149005575</v>
      </c>
      <c r="H156" s="122">
        <v>1.1661294995174616</v>
      </c>
      <c r="I156" s="122">
        <v>1.0097822632053481</v>
      </c>
      <c r="J156" s="122">
        <v>0.98326709761420017</v>
      </c>
      <c r="K156" s="122">
        <v>0.90138887334556239</v>
      </c>
      <c r="L156" s="122">
        <v>0.71614258195042524</v>
      </c>
      <c r="M156" s="122">
        <v>0.53082269139976213</v>
      </c>
      <c r="N156" s="122">
        <v>0.43904595889616554</v>
      </c>
      <c r="O156" s="122">
        <v>0.76630566707607228</v>
      </c>
      <c r="P156" s="122">
        <v>0.86819575606989652</v>
      </c>
      <c r="Q156" s="122">
        <v>0.85136293149878428</v>
      </c>
      <c r="R156" s="122">
        <v>0.82267228223207123</v>
      </c>
      <c r="S156" s="122">
        <v>0.82464451428321195</v>
      </c>
      <c r="T156" s="122">
        <v>0.76119122565609088</v>
      </c>
      <c r="U156" s="122">
        <v>0.64118083315528762</v>
      </c>
      <c r="V156" s="122">
        <v>0.54713763160117945</v>
      </c>
      <c r="W156" s="122">
        <v>0.4300049956675962</v>
      </c>
      <c r="X156" s="122">
        <v>0.28585244771241586</v>
      </c>
      <c r="Y156" s="122">
        <v>0.16259891476930544</v>
      </c>
      <c r="DA156" s="130" t="s">
        <v>2231</v>
      </c>
    </row>
    <row r="157" spans="1:105" ht="12" customHeight="1" x14ac:dyDescent="0.25">
      <c r="A157" s="97" t="s">
        <v>124</v>
      </c>
      <c r="B157" s="98">
        <v>0.73796996367449508</v>
      </c>
      <c r="C157" s="98">
        <v>0.8403810432302814</v>
      </c>
      <c r="D157" s="98">
        <v>1.1031179113700782</v>
      </c>
      <c r="E157" s="98">
        <v>1.2018661241072743</v>
      </c>
      <c r="F157" s="98">
        <v>1.2618768454186748</v>
      </c>
      <c r="G157" s="98">
        <v>1.1970890277779411</v>
      </c>
      <c r="H157" s="98">
        <v>1.1629617252640985</v>
      </c>
      <c r="I157" s="98">
        <v>1.0067546872745812</v>
      </c>
      <c r="J157" s="98">
        <v>0.98005644924997215</v>
      </c>
      <c r="K157" s="98">
        <v>0.89826258362057987</v>
      </c>
      <c r="L157" s="98">
        <v>0.71350566959456352</v>
      </c>
      <c r="M157" s="98">
        <v>0.52941172183277663</v>
      </c>
      <c r="N157" s="98">
        <v>0.4389808051678426</v>
      </c>
      <c r="O157" s="98">
        <v>0.7636596765855147</v>
      </c>
      <c r="P157" s="98">
        <v>0.86545893283574027</v>
      </c>
      <c r="Q157" s="98">
        <v>0.84906782480851328</v>
      </c>
      <c r="R157" s="98">
        <v>0.82044586533161512</v>
      </c>
      <c r="S157" s="98">
        <v>0.82237843307827441</v>
      </c>
      <c r="T157" s="98">
        <v>0.75904823685950795</v>
      </c>
      <c r="U157" s="98">
        <v>0.63937761526512282</v>
      </c>
      <c r="V157" s="98">
        <v>0.54570295809219882</v>
      </c>
      <c r="W157" s="98">
        <v>0.42886400353179277</v>
      </c>
      <c r="X157" s="98">
        <v>0.28500310861471484</v>
      </c>
      <c r="Y157" s="98">
        <v>0.16187283581032336</v>
      </c>
      <c r="DA157" s="63" t="s">
        <v>2232</v>
      </c>
    </row>
    <row r="158" spans="1:105" ht="12" customHeight="1" x14ac:dyDescent="0.25">
      <c r="A158" s="97" t="s">
        <v>123</v>
      </c>
      <c r="B158" s="98">
        <v>1.8863737901789897E-3</v>
      </c>
      <c r="C158" s="98">
        <v>2.281949708438695E-3</v>
      </c>
      <c r="D158" s="98">
        <v>2.8101628349067767E-3</v>
      </c>
      <c r="E158" s="98">
        <v>3.1740273342614938E-3</v>
      </c>
      <c r="F158" s="98">
        <v>3.2912661499517109E-3</v>
      </c>
      <c r="G158" s="98">
        <v>3.5637871226164241E-3</v>
      </c>
      <c r="H158" s="98">
        <v>3.1677742533631629E-3</v>
      </c>
      <c r="I158" s="98">
        <v>3.0275759307669056E-3</v>
      </c>
      <c r="J158" s="98">
        <v>3.210648364227982E-3</v>
      </c>
      <c r="K158" s="98">
        <v>3.1262897249824898E-3</v>
      </c>
      <c r="L158" s="98">
        <v>2.6369123558617098E-3</v>
      </c>
      <c r="M158" s="98">
        <v>1.4109695669855128E-3</v>
      </c>
      <c r="N158" s="98">
        <v>6.5153728322951094E-5</v>
      </c>
      <c r="O158" s="98">
        <v>2.6459904905575854E-3</v>
      </c>
      <c r="P158" s="98">
        <v>2.7368232341562601E-3</v>
      </c>
      <c r="Q158" s="98">
        <v>2.2951066902710316E-3</v>
      </c>
      <c r="R158" s="98">
        <v>2.2264169004560731E-3</v>
      </c>
      <c r="S158" s="98">
        <v>2.2660812049375176E-3</v>
      </c>
      <c r="T158" s="98">
        <v>2.1429887965829044E-3</v>
      </c>
      <c r="U158" s="98">
        <v>1.8032178901647871E-3</v>
      </c>
      <c r="V158" s="98">
        <v>1.4346735089805981E-3</v>
      </c>
      <c r="W158" s="98">
        <v>1.1409921358034364E-3</v>
      </c>
      <c r="X158" s="98">
        <v>8.4933909770101563E-4</v>
      </c>
      <c r="Y158" s="98">
        <v>7.2607895898207226E-4</v>
      </c>
      <c r="DA158" s="63" t="s">
        <v>2233</v>
      </c>
    </row>
    <row r="159" spans="1:105" ht="12" customHeight="1" x14ac:dyDescent="0.25">
      <c r="A159" s="100" t="s">
        <v>50</v>
      </c>
      <c r="B159" s="101">
        <v>1.8863737901789897E-3</v>
      </c>
      <c r="C159" s="101">
        <v>2.281949708438695E-3</v>
      </c>
      <c r="D159" s="101">
        <v>2.8101628349067767E-3</v>
      </c>
      <c r="E159" s="101">
        <v>3.1740273342614938E-3</v>
      </c>
      <c r="F159" s="101">
        <v>3.2912661499517109E-3</v>
      </c>
      <c r="G159" s="101">
        <v>3.5637871226164241E-3</v>
      </c>
      <c r="H159" s="101">
        <v>3.1677742533631629E-3</v>
      </c>
      <c r="I159" s="101">
        <v>3.0275759307669056E-3</v>
      </c>
      <c r="J159" s="101">
        <v>3.210648364227982E-3</v>
      </c>
      <c r="K159" s="101">
        <v>3.1262897249824898E-3</v>
      </c>
      <c r="L159" s="101">
        <v>2.6369123558617098E-3</v>
      </c>
      <c r="M159" s="101">
        <v>1.4109695669855128E-3</v>
      </c>
      <c r="N159" s="101">
        <v>6.5153728322951094E-5</v>
      </c>
      <c r="O159" s="101">
        <v>2.6459904905575854E-3</v>
      </c>
      <c r="P159" s="101">
        <v>2.7368232341562601E-3</v>
      </c>
      <c r="Q159" s="101">
        <v>2.2951066902710316E-3</v>
      </c>
      <c r="R159" s="101">
        <v>2.2264169004560731E-3</v>
      </c>
      <c r="S159" s="101">
        <v>2.2660812049375176E-3</v>
      </c>
      <c r="T159" s="101">
        <v>2.1429887965829044E-3</v>
      </c>
      <c r="U159" s="101">
        <v>1.8032178901647871E-3</v>
      </c>
      <c r="V159" s="101">
        <v>1.4346735089805981E-3</v>
      </c>
      <c r="W159" s="101">
        <v>1.1409921358034364E-3</v>
      </c>
      <c r="X159" s="101">
        <v>8.4933909770101563E-4</v>
      </c>
      <c r="Y159" s="101">
        <v>7.2607895898207226E-4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1.9066376547853643</v>
      </c>
      <c r="C165" s="122">
        <v>1.9371471333622687</v>
      </c>
      <c r="D165" s="122">
        <v>2.063200572453312</v>
      </c>
      <c r="E165" s="122">
        <v>1.9447727859326895</v>
      </c>
      <c r="F165" s="122">
        <v>2.2395599219623623</v>
      </c>
      <c r="G165" s="122">
        <v>2.058810658211093</v>
      </c>
      <c r="H165" s="122">
        <v>2.2704274720709763</v>
      </c>
      <c r="I165" s="122">
        <v>2.6177520376529646</v>
      </c>
      <c r="J165" s="122">
        <v>3.0074190500995339</v>
      </c>
      <c r="K165" s="122">
        <v>2.814743686537367</v>
      </c>
      <c r="L165" s="122">
        <v>3.596859050158479</v>
      </c>
      <c r="M165" s="122">
        <v>3.4710874871594521</v>
      </c>
      <c r="N165" s="122">
        <v>1.1715880002358217</v>
      </c>
      <c r="O165" s="122">
        <v>6.1796264969890213</v>
      </c>
      <c r="P165" s="122">
        <v>8.0646211808090325</v>
      </c>
      <c r="Q165" s="122">
        <v>8.5140773006243506</v>
      </c>
      <c r="R165" s="122">
        <v>8.8638371850226747</v>
      </c>
      <c r="S165" s="122">
        <v>9.7508456648970387</v>
      </c>
      <c r="T165" s="122">
        <v>12.453743820245787</v>
      </c>
      <c r="U165" s="122">
        <v>11.434821211276024</v>
      </c>
      <c r="V165" s="122">
        <v>11.664370221095822</v>
      </c>
      <c r="W165" s="122">
        <v>9.5207043483082039</v>
      </c>
      <c r="X165" s="122">
        <v>6.1416260583311484</v>
      </c>
      <c r="Y165" s="122">
        <v>2.9326040933819391</v>
      </c>
      <c r="DA165" s="130" t="s">
        <v>2240</v>
      </c>
    </row>
    <row r="166" spans="1:105" ht="12" customHeight="1" x14ac:dyDescent="0.25">
      <c r="A166" s="97" t="s">
        <v>50</v>
      </c>
      <c r="B166" s="98">
        <v>1.9066376547853643</v>
      </c>
      <c r="C166" s="98">
        <v>1.9371471333622687</v>
      </c>
      <c r="D166" s="98">
        <v>2.063200572453312</v>
      </c>
      <c r="E166" s="98">
        <v>1.9447727859326895</v>
      </c>
      <c r="F166" s="98">
        <v>2.2395599219623623</v>
      </c>
      <c r="G166" s="98">
        <v>2.058810658211093</v>
      </c>
      <c r="H166" s="98">
        <v>2.2704274720709763</v>
      </c>
      <c r="I166" s="98">
        <v>2.6177520376529646</v>
      </c>
      <c r="J166" s="98">
        <v>3.0074190500995339</v>
      </c>
      <c r="K166" s="98">
        <v>2.814743686537367</v>
      </c>
      <c r="L166" s="98">
        <v>3.596859050158479</v>
      </c>
      <c r="M166" s="98">
        <v>3.4710874871594521</v>
      </c>
      <c r="N166" s="98">
        <v>1.1715880002358217</v>
      </c>
      <c r="O166" s="98">
        <v>6.1796264969890213</v>
      </c>
      <c r="P166" s="98">
        <v>8.0646211808090325</v>
      </c>
      <c r="Q166" s="98">
        <v>8.5140773006243506</v>
      </c>
      <c r="R166" s="98">
        <v>8.8638371850226747</v>
      </c>
      <c r="S166" s="98">
        <v>9.7508456648970387</v>
      </c>
      <c r="T166" s="98">
        <v>12.453743820245787</v>
      </c>
      <c r="U166" s="98">
        <v>11.434821211276024</v>
      </c>
      <c r="V166" s="98">
        <v>11.664370221095822</v>
      </c>
      <c r="W166" s="98">
        <v>9.5207043483082039</v>
      </c>
      <c r="X166" s="98">
        <v>6.1416260583311484</v>
      </c>
      <c r="Y166" s="98">
        <v>2.9326040933819391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9747.0130692154198</v>
      </c>
      <c r="C169" s="117">
        <f t="shared" si="78"/>
        <v>9253.607443648476</v>
      </c>
      <c r="D169" s="117">
        <f t="shared" si="78"/>
        <v>10923.20840903084</v>
      </c>
      <c r="E169" s="117">
        <f t="shared" si="78"/>
        <v>11276.787393959705</v>
      </c>
      <c r="F169" s="117">
        <f t="shared" si="78"/>
        <v>11046.988025749986</v>
      </c>
      <c r="G169" s="117">
        <f t="shared" si="78"/>
        <v>10432.80806971661</v>
      </c>
      <c r="H169" s="117">
        <f t="shared" si="78"/>
        <v>11131.527644218237</v>
      </c>
      <c r="I169" s="117">
        <f t="shared" si="78"/>
        <v>10631.67028961233</v>
      </c>
      <c r="J169" s="117">
        <f t="shared" si="78"/>
        <v>10281.11032022142</v>
      </c>
      <c r="K169" s="117">
        <f t="shared" si="78"/>
        <v>10108.217257179338</v>
      </c>
      <c r="L169" s="117">
        <f t="shared" si="78"/>
        <v>9981.3614271726256</v>
      </c>
      <c r="M169" s="117">
        <f t="shared" si="78"/>
        <v>8731.5899047161511</v>
      </c>
      <c r="N169" s="117">
        <f t="shared" si="78"/>
        <v>11420.033333304817</v>
      </c>
      <c r="O169" s="117">
        <f t="shared" si="78"/>
        <v>8344.0515643041581</v>
      </c>
      <c r="P169" s="117">
        <f t="shared" si="78"/>
        <v>7593.0568978089386</v>
      </c>
      <c r="Q169" s="117">
        <f t="shared" si="78"/>
        <v>7804.0185602863412</v>
      </c>
      <c r="R169" s="117">
        <f t="shared" ref="R169:V169" si="79">R170+R172+R174+R183</f>
        <v>12490.410401710134</v>
      </c>
      <c r="S169" s="117">
        <f t="shared" si="79"/>
        <v>11557.137630606325</v>
      </c>
      <c r="T169" s="117">
        <f t="shared" si="79"/>
        <v>7169.2928042879803</v>
      </c>
      <c r="U169" s="117">
        <f t="shared" si="79"/>
        <v>8797.9718815533051</v>
      </c>
      <c r="V169" s="117">
        <f t="shared" si="79"/>
        <v>9619.3936571812428</v>
      </c>
      <c r="W169" s="117">
        <f t="shared" ref="W169:Y169" si="80">W170+W172+W174+W183</f>
        <v>10220.458944779344</v>
      </c>
      <c r="X169" s="117">
        <f t="shared" si="80"/>
        <v>10112.036727602741</v>
      </c>
      <c r="Y169" s="117">
        <f t="shared" si="80"/>
        <v>5999.5553104664687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6673.4970479718668</v>
      </c>
      <c r="C170" s="122">
        <f t="shared" si="81"/>
        <v>6094.584306533131</v>
      </c>
      <c r="D170" s="122">
        <f t="shared" si="81"/>
        <v>7977.0826044318883</v>
      </c>
      <c r="E170" s="122">
        <f t="shared" si="81"/>
        <v>8078.6069564844738</v>
      </c>
      <c r="F170" s="122">
        <f t="shared" si="81"/>
        <v>8291.6576764283054</v>
      </c>
      <c r="G170" s="122">
        <f t="shared" si="81"/>
        <v>7771.0113422706336</v>
      </c>
      <c r="H170" s="122">
        <f t="shared" si="81"/>
        <v>8432.5609929993498</v>
      </c>
      <c r="I170" s="122">
        <f t="shared" si="81"/>
        <v>7783.4044065996313</v>
      </c>
      <c r="J170" s="122">
        <f t="shared" si="81"/>
        <v>7441.7130889113378</v>
      </c>
      <c r="K170" s="122">
        <f t="shared" si="81"/>
        <v>7328.3043710270331</v>
      </c>
      <c r="L170" s="122">
        <f t="shared" si="81"/>
        <v>7135.0252674561243</v>
      </c>
      <c r="M170" s="122">
        <f t="shared" si="81"/>
        <v>5969.4427005103189</v>
      </c>
      <c r="N170" s="122">
        <f t="shared" si="81"/>
        <v>8328.90750245458</v>
      </c>
      <c r="O170" s="122">
        <f t="shared" si="81"/>
        <v>5479.5747649224695</v>
      </c>
      <c r="P170" s="122">
        <f t="shared" si="81"/>
        <v>4816.3066777136391</v>
      </c>
      <c r="Q170" s="122">
        <f t="shared" si="81"/>
        <v>4872.712769243516</v>
      </c>
      <c r="R170" s="122">
        <f t="shared" si="81"/>
        <v>9301.2497035461147</v>
      </c>
      <c r="S170" s="122">
        <f t="shared" si="81"/>
        <v>8291.9828244217606</v>
      </c>
      <c r="T170" s="122">
        <f t="shared" si="81"/>
        <v>4180.4076801863503</v>
      </c>
      <c r="U170" s="122">
        <f t="shared" si="81"/>
        <v>5384.5608368750745</v>
      </c>
      <c r="V170" s="122">
        <f t="shared" si="81"/>
        <v>6168.8460313896594</v>
      </c>
      <c r="W170" s="122">
        <f t="shared" si="81"/>
        <v>6745.7731540649866</v>
      </c>
      <c r="X170" s="122">
        <f t="shared" si="81"/>
        <v>6624.9566521310326</v>
      </c>
      <c r="Y170" s="122">
        <f t="shared" si="81"/>
        <v>2601.1468826512896</v>
      </c>
      <c r="DA170" s="130" t="s">
        <v>2395</v>
      </c>
    </row>
    <row r="171" spans="1:105" ht="12" customHeight="1" x14ac:dyDescent="0.25">
      <c r="A171" s="97" t="s">
        <v>53</v>
      </c>
      <c r="B171" s="98">
        <v>6673.4970479718668</v>
      </c>
      <c r="C171" s="98">
        <v>6094.584306533131</v>
      </c>
      <c r="D171" s="98">
        <v>7977.0826044318883</v>
      </c>
      <c r="E171" s="98">
        <v>8078.6069564844738</v>
      </c>
      <c r="F171" s="98">
        <v>8291.6576764283054</v>
      </c>
      <c r="G171" s="98">
        <v>7771.0113422706336</v>
      </c>
      <c r="H171" s="98">
        <v>8432.5609929993498</v>
      </c>
      <c r="I171" s="98">
        <v>7783.4044065996313</v>
      </c>
      <c r="J171" s="98">
        <v>7441.7130889113378</v>
      </c>
      <c r="K171" s="98">
        <v>7328.3043710270331</v>
      </c>
      <c r="L171" s="98">
        <v>7135.0252674561243</v>
      </c>
      <c r="M171" s="98">
        <v>5969.4427005103189</v>
      </c>
      <c r="N171" s="98">
        <v>8328.90750245458</v>
      </c>
      <c r="O171" s="98">
        <v>5479.5747649224695</v>
      </c>
      <c r="P171" s="98">
        <v>4816.3066777136391</v>
      </c>
      <c r="Q171" s="98">
        <v>4872.712769243516</v>
      </c>
      <c r="R171" s="98">
        <v>9301.2497035461147</v>
      </c>
      <c r="S171" s="98">
        <v>8291.9828244217606</v>
      </c>
      <c r="T171" s="98">
        <v>4180.4076801863503</v>
      </c>
      <c r="U171" s="98">
        <v>5384.5608368750745</v>
      </c>
      <c r="V171" s="98">
        <v>6168.8460313896594</v>
      </c>
      <c r="W171" s="98">
        <v>6745.7731540649866</v>
      </c>
      <c r="X171" s="98">
        <v>6624.9566521310326</v>
      </c>
      <c r="Y171" s="98">
        <v>2601.1468826512896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1007.1437442163755</v>
      </c>
      <c r="C172" s="122">
        <f t="shared" si="82"/>
        <v>1140.2594981411651</v>
      </c>
      <c r="D172" s="122">
        <f t="shared" si="82"/>
        <v>801.70702786242259</v>
      </c>
      <c r="E172" s="122">
        <f t="shared" si="82"/>
        <v>1093.4313979919114</v>
      </c>
      <c r="F172" s="122">
        <f t="shared" si="82"/>
        <v>543.72338660023706</v>
      </c>
      <c r="G172" s="122">
        <f t="shared" si="82"/>
        <v>511.14346242204653</v>
      </c>
      <c r="H172" s="122">
        <f t="shared" si="82"/>
        <v>497.88864366798714</v>
      </c>
      <c r="I172" s="122">
        <f t="shared" si="82"/>
        <v>710.55859971652774</v>
      </c>
      <c r="J172" s="122">
        <f t="shared" si="82"/>
        <v>637.00415775247075</v>
      </c>
      <c r="K172" s="122">
        <f t="shared" si="82"/>
        <v>435.33272840707843</v>
      </c>
      <c r="L172" s="122">
        <f t="shared" si="82"/>
        <v>580.47579762886869</v>
      </c>
      <c r="M172" s="122">
        <f t="shared" si="82"/>
        <v>547.92071511390179</v>
      </c>
      <c r="N172" s="122">
        <f t="shared" si="82"/>
        <v>970.19265891934606</v>
      </c>
      <c r="O172" s="122">
        <f t="shared" si="82"/>
        <v>611.26082781924083</v>
      </c>
      <c r="P172" s="122">
        <f t="shared" si="82"/>
        <v>492.78743076219536</v>
      </c>
      <c r="Q172" s="122">
        <f t="shared" si="82"/>
        <v>659.90885052756596</v>
      </c>
      <c r="R172" s="122">
        <f t="shared" si="82"/>
        <v>830.19121832322173</v>
      </c>
      <c r="S172" s="122">
        <f t="shared" si="82"/>
        <v>924.50839878595502</v>
      </c>
      <c r="T172" s="122">
        <f t="shared" si="82"/>
        <v>699.91052440477449</v>
      </c>
      <c r="U172" s="122">
        <f t="shared" si="82"/>
        <v>1101.0414981310437</v>
      </c>
      <c r="V172" s="122">
        <f t="shared" si="82"/>
        <v>1028.7206361884812</v>
      </c>
      <c r="W172" s="122">
        <f t="shared" si="82"/>
        <v>985.44215352463664</v>
      </c>
      <c r="X172" s="122">
        <f t="shared" si="82"/>
        <v>945.87655695334536</v>
      </c>
      <c r="Y172" s="122">
        <f t="shared" si="82"/>
        <v>1048.1013028874613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1007.1437442163755</v>
      </c>
      <c r="C173" s="98">
        <f>RES_hhdet_fech!C165</f>
        <v>1140.2594981411651</v>
      </c>
      <c r="D173" s="98">
        <f>RES_hhdet_fech!D165</f>
        <v>801.70702786242259</v>
      </c>
      <c r="E173" s="98">
        <f>RES_hhdet_fech!E165</f>
        <v>1093.4313979919114</v>
      </c>
      <c r="F173" s="98">
        <f>RES_hhdet_fech!F165</f>
        <v>543.72338660023706</v>
      </c>
      <c r="G173" s="98">
        <f>RES_hhdet_fech!G165</f>
        <v>511.14346242204653</v>
      </c>
      <c r="H173" s="98">
        <f>RES_hhdet_fech!H165</f>
        <v>497.88864366798714</v>
      </c>
      <c r="I173" s="98">
        <f>RES_hhdet_fech!I165</f>
        <v>710.55859971652774</v>
      </c>
      <c r="J173" s="98">
        <f>RES_hhdet_fech!J165</f>
        <v>637.00415775247075</v>
      </c>
      <c r="K173" s="98">
        <f>RES_hhdet_fech!K165</f>
        <v>435.33272840707843</v>
      </c>
      <c r="L173" s="98">
        <f>RES_hhdet_fech!L165</f>
        <v>580.47579762886869</v>
      </c>
      <c r="M173" s="98">
        <f>RES_hhdet_fech!M165</f>
        <v>547.92071511390179</v>
      </c>
      <c r="N173" s="98">
        <f>RES_hhdet_fech!N165</f>
        <v>970.19265891934606</v>
      </c>
      <c r="O173" s="98">
        <f>RES_hhdet_fech!O165</f>
        <v>611.26082781924083</v>
      </c>
      <c r="P173" s="98">
        <f>RES_hhdet_fech!P165</f>
        <v>492.78743076219536</v>
      </c>
      <c r="Q173" s="98">
        <f>RES_hhdet_fech!Q165</f>
        <v>659.90885052756596</v>
      </c>
      <c r="R173" s="98">
        <f>RES_hhdet_fech!R165</f>
        <v>830.19121832322173</v>
      </c>
      <c r="S173" s="98">
        <f>RES_hhdet_fech!S165</f>
        <v>924.50839878595502</v>
      </c>
      <c r="T173" s="98">
        <f>RES_hhdet_fech!T165</f>
        <v>699.91052440477449</v>
      </c>
      <c r="U173" s="98">
        <f>RES_hhdet_fech!U165</f>
        <v>1101.0414981310437</v>
      </c>
      <c r="V173" s="98">
        <f>RES_hhdet_fech!V165</f>
        <v>1028.7206361884812</v>
      </c>
      <c r="W173" s="98">
        <f>RES_hhdet_fech!W165</f>
        <v>985.44215352463664</v>
      </c>
      <c r="X173" s="98">
        <f>RES_hhdet_fech!X165</f>
        <v>945.87655695334536</v>
      </c>
      <c r="Y173" s="98">
        <f>RES_hhdet_fech!Y165</f>
        <v>1048.1013028874613</v>
      </c>
      <c r="DA173" s="63" t="s">
        <v>2398</v>
      </c>
    </row>
    <row r="174" spans="1:105" ht="12" customHeight="1" x14ac:dyDescent="0.25">
      <c r="A174" s="121" t="s">
        <v>55</v>
      </c>
      <c r="B174" s="122">
        <v>1404.3171542288162</v>
      </c>
      <c r="C174" s="122">
        <v>1376.0617931459026</v>
      </c>
      <c r="D174" s="122">
        <v>1421.8803712136141</v>
      </c>
      <c r="E174" s="122">
        <v>1407.2339561621825</v>
      </c>
      <c r="F174" s="122">
        <v>1463.8753990249511</v>
      </c>
      <c r="G174" s="122">
        <v>1421.8050660597833</v>
      </c>
      <c r="H174" s="122">
        <v>1451.3384469610999</v>
      </c>
      <c r="I174" s="122">
        <v>1422.0781146493848</v>
      </c>
      <c r="J174" s="122">
        <v>1486.7350977085159</v>
      </c>
      <c r="K174" s="122">
        <v>1593.9954413708897</v>
      </c>
      <c r="L174" s="122">
        <v>1547.1699705170229</v>
      </c>
      <c r="M174" s="122">
        <v>1533.4329674152286</v>
      </c>
      <c r="N174" s="122">
        <v>1457.5440615748732</v>
      </c>
      <c r="O174" s="122">
        <v>1516.3965103099715</v>
      </c>
      <c r="P174" s="122">
        <v>1532.8199107715311</v>
      </c>
      <c r="Q174" s="122">
        <v>1528.4418573996566</v>
      </c>
      <c r="R174" s="122">
        <v>1587.6176560911156</v>
      </c>
      <c r="S174" s="122">
        <v>1574.6647981805779</v>
      </c>
      <c r="T174" s="122">
        <v>1501.0242496911922</v>
      </c>
      <c r="U174" s="122">
        <v>1499.0359123800865</v>
      </c>
      <c r="V174" s="122">
        <v>1496.4605063835013</v>
      </c>
      <c r="W174" s="122">
        <v>1603.1258191038903</v>
      </c>
      <c r="X174" s="122">
        <v>1652.7388165124833</v>
      </c>
      <c r="Y174" s="122">
        <v>1610.1522252816042</v>
      </c>
      <c r="DA174" s="130" t="s">
        <v>2399</v>
      </c>
    </row>
    <row r="175" spans="1:105" ht="12" customHeight="1" x14ac:dyDescent="0.25">
      <c r="A175" s="97" t="s">
        <v>124</v>
      </c>
      <c r="B175" s="98">
        <v>1974.8809635523157</v>
      </c>
      <c r="C175" s="98">
        <v>1948.136676114279</v>
      </c>
      <c r="D175" s="98">
        <v>2020.8603617324879</v>
      </c>
      <c r="E175" s="98">
        <v>2020.173806923013</v>
      </c>
      <c r="F175" s="98">
        <v>2050.5771157223285</v>
      </c>
      <c r="G175" s="98">
        <v>2014.4516612284572</v>
      </c>
      <c r="H175" s="98">
        <v>2061.0188801640916</v>
      </c>
      <c r="I175" s="98">
        <v>1970.617543690802</v>
      </c>
      <c r="J175" s="98">
        <v>2134.7789773890527</v>
      </c>
      <c r="K175" s="98">
        <v>2268.6842851510178</v>
      </c>
      <c r="L175" s="98">
        <v>2136.7230433479217</v>
      </c>
      <c r="M175" s="98">
        <v>1777.7021644262761</v>
      </c>
      <c r="N175" s="98">
        <v>1573.675936373975</v>
      </c>
      <c r="O175" s="98">
        <v>2320.0621220867192</v>
      </c>
      <c r="P175" s="98">
        <v>2213.7763040969521</v>
      </c>
      <c r="Q175" s="98">
        <v>2058.2336752892088</v>
      </c>
      <c r="R175" s="98">
        <v>1981.2140631183158</v>
      </c>
      <c r="S175" s="98">
        <v>2010.1392309155062</v>
      </c>
      <c r="T175" s="98">
        <v>1955.2191990104998</v>
      </c>
      <c r="U175" s="98">
        <v>1939.8053599758052</v>
      </c>
      <c r="V175" s="98">
        <v>1964.2555590693794</v>
      </c>
      <c r="W175" s="98">
        <v>1966.6021175043322</v>
      </c>
      <c r="X175" s="98">
        <v>2013.8619219093266</v>
      </c>
      <c r="Y175" s="98">
        <v>2018.6796718181358</v>
      </c>
      <c r="DA175" s="63" t="s">
        <v>2400</v>
      </c>
    </row>
    <row r="176" spans="1:105" ht="12" customHeight="1" x14ac:dyDescent="0.25">
      <c r="A176" s="97" t="s">
        <v>123</v>
      </c>
      <c r="B176" s="98">
        <v>1219.0331682473095</v>
      </c>
      <c r="C176" s="98">
        <v>1208.7564789551245</v>
      </c>
      <c r="D176" s="98">
        <v>1269.1567442046842</v>
      </c>
      <c r="E176" s="98">
        <v>1268.097498260795</v>
      </c>
      <c r="F176" s="98">
        <v>1296.4412085299716</v>
      </c>
      <c r="G176" s="98">
        <v>1303.362612220508</v>
      </c>
      <c r="H176" s="98">
        <v>1315.7664220989129</v>
      </c>
      <c r="I176" s="98">
        <v>1260.6454515050063</v>
      </c>
      <c r="J176" s="98">
        <v>1363.2081948218488</v>
      </c>
      <c r="K176" s="98">
        <v>1456.6982148827592</v>
      </c>
      <c r="L176" s="98">
        <v>1379.8278967727331</v>
      </c>
      <c r="M176" s="98">
        <v>1128.7644791873045</v>
      </c>
      <c r="N176" s="98">
        <v>903.0382472003032</v>
      </c>
      <c r="O176" s="98">
        <v>1535.4709420499805</v>
      </c>
      <c r="P176" s="98">
        <v>1494.7941272879905</v>
      </c>
      <c r="Q176" s="98">
        <v>1401.3651047835133</v>
      </c>
      <c r="R176" s="98">
        <v>1387.7235532470927</v>
      </c>
      <c r="S176" s="98">
        <v>1432.9844573252014</v>
      </c>
      <c r="T176" s="98">
        <v>1413.9901362238886</v>
      </c>
      <c r="U176" s="98">
        <v>1413.4746880989198</v>
      </c>
      <c r="V176" s="98">
        <v>1443.1371045431179</v>
      </c>
      <c r="W176" s="98">
        <v>1488.1894632133512</v>
      </c>
      <c r="X176" s="98">
        <v>1554.4727925103284</v>
      </c>
      <c r="Y176" s="98">
        <v>1561.658346295816</v>
      </c>
      <c r="DA176" s="63" t="s">
        <v>2401</v>
      </c>
    </row>
    <row r="177" spans="1:105" ht="12" customHeight="1" x14ac:dyDescent="0.25">
      <c r="A177" s="100" t="s">
        <v>50</v>
      </c>
      <c r="B177" s="101">
        <v>395.43635913830178</v>
      </c>
      <c r="C177" s="101">
        <v>386.36774290549096</v>
      </c>
      <c r="D177" s="101">
        <v>412.36174721294481</v>
      </c>
      <c r="E177" s="101">
        <v>399.21859158572852</v>
      </c>
      <c r="F177" s="101">
        <v>413.96449952855261</v>
      </c>
      <c r="G177" s="101">
        <v>461.42484729814998</v>
      </c>
      <c r="H177" s="101">
        <v>422.57949988036228</v>
      </c>
      <c r="I177" s="101">
        <v>403.87711381737415</v>
      </c>
      <c r="J177" s="101">
        <v>428.29888481059697</v>
      </c>
      <c r="K177" s="101">
        <v>458.75003301380656</v>
      </c>
      <c r="L177" s="101">
        <v>429.93229700418527</v>
      </c>
      <c r="M177" s="101">
        <v>295.77842489571276</v>
      </c>
      <c r="N177" s="101">
        <v>15.934370371092102</v>
      </c>
      <c r="O177" s="101">
        <v>431.41243087880383</v>
      </c>
      <c r="P177" s="101">
        <v>401.599934577135</v>
      </c>
      <c r="Q177" s="101">
        <v>348.39588840176924</v>
      </c>
      <c r="R177" s="101">
        <v>376.96521944140903</v>
      </c>
      <c r="S177" s="101">
        <v>383.6809712126859</v>
      </c>
      <c r="T177" s="101">
        <v>349.40110683657525</v>
      </c>
      <c r="U177" s="101">
        <v>317.52384049388746</v>
      </c>
      <c r="V177" s="101">
        <v>300.74742974966205</v>
      </c>
      <c r="W177" s="101">
        <v>358.7754810339585</v>
      </c>
      <c r="X177" s="101">
        <v>373.8946547371965</v>
      </c>
      <c r="Y177" s="101">
        <v>319.63328005902099</v>
      </c>
      <c r="DA177" s="131" t="s">
        <v>2402</v>
      </c>
    </row>
    <row r="178" spans="1:105" ht="12" customHeight="1" x14ac:dyDescent="0.25">
      <c r="A178" s="103" t="s">
        <v>52</v>
      </c>
      <c r="B178" s="104">
        <v>823.59680910900749</v>
      </c>
      <c r="C178" s="104">
        <v>822.38873604963362</v>
      </c>
      <c r="D178" s="104">
        <v>856.79499699173925</v>
      </c>
      <c r="E178" s="104">
        <v>868.87890667506645</v>
      </c>
      <c r="F178" s="104">
        <v>882.47670900141918</v>
      </c>
      <c r="G178" s="104">
        <v>841.93776492235827</v>
      </c>
      <c r="H178" s="104">
        <v>893.18692221855065</v>
      </c>
      <c r="I178" s="104">
        <v>856.7683376876322</v>
      </c>
      <c r="J178" s="104">
        <v>934.9093100112517</v>
      </c>
      <c r="K178" s="104">
        <v>997.94818186895247</v>
      </c>
      <c r="L178" s="104">
        <v>949.89559976854787</v>
      </c>
      <c r="M178" s="104">
        <v>832.98605429159159</v>
      </c>
      <c r="N178" s="104">
        <v>887.103876829211</v>
      </c>
      <c r="O178" s="104">
        <v>1104.0585111711769</v>
      </c>
      <c r="P178" s="104">
        <v>1093.1941927108555</v>
      </c>
      <c r="Q178" s="104">
        <v>1052.9692163817438</v>
      </c>
      <c r="R178" s="104">
        <v>1010.7583338056836</v>
      </c>
      <c r="S178" s="104">
        <v>1049.3034861125159</v>
      </c>
      <c r="T178" s="104">
        <v>1064.5890293873133</v>
      </c>
      <c r="U178" s="104">
        <v>1095.9508476050325</v>
      </c>
      <c r="V178" s="104">
        <v>1142.3896747934557</v>
      </c>
      <c r="W178" s="104">
        <v>1129.4139821793926</v>
      </c>
      <c r="X178" s="104">
        <v>1180.5781377731321</v>
      </c>
      <c r="Y178" s="104">
        <v>1242.0250662367948</v>
      </c>
      <c r="DA178" s="132" t="s">
        <v>2403</v>
      </c>
    </row>
    <row r="179" spans="1:105" ht="12" customHeight="1" x14ac:dyDescent="0.25">
      <c r="A179" s="106" t="s">
        <v>122</v>
      </c>
      <c r="B179" s="101">
        <v>1776.8653014033137</v>
      </c>
      <c r="C179" s="101">
        <v>1744.3633718464855</v>
      </c>
      <c r="D179" s="101">
        <v>1778.4744060194892</v>
      </c>
      <c r="E179" s="101">
        <v>1764.6253510642421</v>
      </c>
      <c r="F179" s="101">
        <v>1815.889796748568</v>
      </c>
      <c r="G179" s="101">
        <v>1744.9910215650996</v>
      </c>
      <c r="H179" s="101">
        <v>1794.2617123091516</v>
      </c>
      <c r="I179" s="101">
        <v>1792.5728605290763</v>
      </c>
      <c r="J179" s="101">
        <v>1913.6987540489649</v>
      </c>
      <c r="K179" s="101">
        <v>2049.2222380155886</v>
      </c>
      <c r="L179" s="101">
        <v>1994.672279762819</v>
      </c>
      <c r="M179" s="101">
        <v>1973.0596718232523</v>
      </c>
      <c r="N179" s="101">
        <v>1888.6771005095709</v>
      </c>
      <c r="O179" s="101">
        <v>1924.6233541374104</v>
      </c>
      <c r="P179" s="101">
        <v>1931.7373009571631</v>
      </c>
      <c r="Q179" s="101">
        <v>1938.2870556769565</v>
      </c>
      <c r="R179" s="101">
        <v>1984.3049120456519</v>
      </c>
      <c r="S179" s="101">
        <v>1955.4865375382522</v>
      </c>
      <c r="T179" s="101">
        <v>1865.60628026004</v>
      </c>
      <c r="U179" s="101">
        <v>1865.5804069778098</v>
      </c>
      <c r="V179" s="101">
        <v>1855.2889662820669</v>
      </c>
      <c r="W179" s="101">
        <v>1950.3015567191051</v>
      </c>
      <c r="X179" s="101">
        <v>2000.7329684704371</v>
      </c>
      <c r="Y179" s="101">
        <v>1958.1550044512587</v>
      </c>
      <c r="DA179" s="131" t="s">
        <v>2404</v>
      </c>
    </row>
    <row r="180" spans="1:105" ht="12" customHeight="1" x14ac:dyDescent="0.25">
      <c r="A180" s="107" t="s">
        <v>121</v>
      </c>
      <c r="B180" s="104">
        <v>1192.2581157687994</v>
      </c>
      <c r="C180" s="104">
        <v>1173.7749470293377</v>
      </c>
      <c r="D180" s="104">
        <v>1207.836318523744</v>
      </c>
      <c r="E180" s="104">
        <v>1197.4723431177204</v>
      </c>
      <c r="F180" s="104">
        <v>1240.7895214319501</v>
      </c>
      <c r="G180" s="104">
        <v>1214.7256422217351</v>
      </c>
      <c r="H180" s="104">
        <v>1237.9593889042869</v>
      </c>
      <c r="I180" s="104">
        <v>1239.9781050619852</v>
      </c>
      <c r="J180" s="104">
        <v>1321.8174071041847</v>
      </c>
      <c r="K180" s="104">
        <v>1421.924512395844</v>
      </c>
      <c r="L180" s="104">
        <v>1390.2501307877185</v>
      </c>
      <c r="M180" s="104">
        <v>1377.699570344354</v>
      </c>
      <c r="N180" s="104">
        <v>1302.9430422882754</v>
      </c>
      <c r="O180" s="104">
        <v>1352.4435847397317</v>
      </c>
      <c r="P180" s="104">
        <v>1367.6323827863055</v>
      </c>
      <c r="Q180" s="104">
        <v>1373.3600261213676</v>
      </c>
      <c r="R180" s="104">
        <v>1438.1924769345485</v>
      </c>
      <c r="S180" s="104">
        <v>1437.5511632199486</v>
      </c>
      <c r="T180" s="104">
        <v>1378.333596706688</v>
      </c>
      <c r="U180" s="104">
        <v>1381.2806338459709</v>
      </c>
      <c r="V180" s="104">
        <v>1386.752914867647</v>
      </c>
      <c r="W180" s="104">
        <v>1505.2901303184974</v>
      </c>
      <c r="X180" s="104">
        <v>1562.6312452855839</v>
      </c>
      <c r="Y180" s="104">
        <v>1517.9995392329749</v>
      </c>
      <c r="DA180" s="132" t="s">
        <v>2405</v>
      </c>
    </row>
    <row r="181" spans="1:105" ht="12" customHeight="1" x14ac:dyDescent="0.25">
      <c r="A181" s="108" t="s">
        <v>53</v>
      </c>
      <c r="B181" s="98">
        <v>357.01204447395577</v>
      </c>
      <c r="C181" s="98">
        <v>346.64884057480037</v>
      </c>
      <c r="D181" s="98">
        <v>362.67155910679628</v>
      </c>
      <c r="E181" s="98">
        <v>347.2900878279865</v>
      </c>
      <c r="F181" s="98">
        <v>365.35796553271382</v>
      </c>
      <c r="G181" s="98">
        <v>397.04424867420897</v>
      </c>
      <c r="H181" s="98">
        <v>367.062864383239</v>
      </c>
      <c r="I181" s="98">
        <v>370.2199120993692</v>
      </c>
      <c r="J181" s="98">
        <v>387.46393746842199</v>
      </c>
      <c r="K181" s="98">
        <v>418.99422816358873</v>
      </c>
      <c r="L181" s="98">
        <v>411.25466760895779</v>
      </c>
      <c r="M181" s="98">
        <v>398.63166402513951</v>
      </c>
      <c r="N181" s="98">
        <v>318.96226668940233</v>
      </c>
      <c r="O181" s="98">
        <v>355.80305156895821</v>
      </c>
      <c r="P181" s="98">
        <v>349.848505978351</v>
      </c>
      <c r="Q181" s="98">
        <v>332.15565168576234</v>
      </c>
      <c r="R181" s="98">
        <v>381.22712404298505</v>
      </c>
      <c r="S181" s="98">
        <v>378.02723277460626</v>
      </c>
      <c r="T181" s="98">
        <v>332.08132764309619</v>
      </c>
      <c r="U181" s="98">
        <v>302.67751278338068</v>
      </c>
      <c r="V181" s="98">
        <v>284.293873123048</v>
      </c>
      <c r="W181" s="98">
        <v>367.77140138648662</v>
      </c>
      <c r="X181" s="98">
        <v>381.90575997620454</v>
      </c>
      <c r="Y181" s="98">
        <v>303.51946586718577</v>
      </c>
      <c r="DA181" s="63" t="s">
        <v>2406</v>
      </c>
    </row>
    <row r="182" spans="1:105" ht="12" customHeight="1" x14ac:dyDescent="0.25">
      <c r="A182" s="108" t="s">
        <v>52</v>
      </c>
      <c r="B182" s="98">
        <v>835.24607129484355</v>
      </c>
      <c r="C182" s="98">
        <v>827.12610645453708</v>
      </c>
      <c r="D182" s="98">
        <v>845.16475941694762</v>
      </c>
      <c r="E182" s="98">
        <v>850.1822552897338</v>
      </c>
      <c r="F182" s="98">
        <v>875.43155589923629</v>
      </c>
      <c r="G182" s="98">
        <v>817.681393547526</v>
      </c>
      <c r="H182" s="98">
        <v>870.89652452104792</v>
      </c>
      <c r="I182" s="98">
        <v>869.75819296261602</v>
      </c>
      <c r="J182" s="98">
        <v>934.35346963576274</v>
      </c>
      <c r="K182" s="98">
        <v>1002.9302842322553</v>
      </c>
      <c r="L182" s="98">
        <v>978.9954631787607</v>
      </c>
      <c r="M182" s="98">
        <v>979.06790631921456</v>
      </c>
      <c r="N182" s="98">
        <v>983.98077559887315</v>
      </c>
      <c r="O182" s="98">
        <v>996.64053317077355</v>
      </c>
      <c r="P182" s="98">
        <v>1017.7838768079547</v>
      </c>
      <c r="Q182" s="98">
        <v>1041.2043744356051</v>
      </c>
      <c r="R182" s="98">
        <v>1056.9653528915637</v>
      </c>
      <c r="S182" s="98">
        <v>1059.5239304453423</v>
      </c>
      <c r="T182" s="98">
        <v>1046.2522690635917</v>
      </c>
      <c r="U182" s="98">
        <v>1078.6031210625902</v>
      </c>
      <c r="V182" s="98">
        <v>1102.4590417445988</v>
      </c>
      <c r="W182" s="98">
        <v>1137.5187289320104</v>
      </c>
      <c r="X182" s="98">
        <v>1180.7254853093796</v>
      </c>
      <c r="Y182" s="98">
        <v>1214.4800733657889</v>
      </c>
      <c r="DA182" s="63" t="s">
        <v>2407</v>
      </c>
    </row>
    <row r="183" spans="1:105" ht="12" customHeight="1" x14ac:dyDescent="0.25">
      <c r="A183" s="121" t="s">
        <v>54</v>
      </c>
      <c r="B183" s="122">
        <v>662.05512279836103</v>
      </c>
      <c r="C183" s="122">
        <v>642.70184582827835</v>
      </c>
      <c r="D183" s="122">
        <v>722.53840552291513</v>
      </c>
      <c r="E183" s="122">
        <v>697.51508332113735</v>
      </c>
      <c r="F183" s="122">
        <v>747.73156369649212</v>
      </c>
      <c r="G183" s="122">
        <v>728.84819896414513</v>
      </c>
      <c r="H183" s="122">
        <v>749.73956058979968</v>
      </c>
      <c r="I183" s="122">
        <v>715.62916864678732</v>
      </c>
      <c r="J183" s="122">
        <v>715.65797584909456</v>
      </c>
      <c r="K183" s="122">
        <v>750.58471637433615</v>
      </c>
      <c r="L183" s="122">
        <v>718.69039157061013</v>
      </c>
      <c r="M183" s="122">
        <v>680.79352167670174</v>
      </c>
      <c r="N183" s="122">
        <v>663.38911035601677</v>
      </c>
      <c r="O183" s="122">
        <v>736.81946125247509</v>
      </c>
      <c r="P183" s="122">
        <v>751.14287856157387</v>
      </c>
      <c r="Q183" s="122">
        <v>742.9550831156032</v>
      </c>
      <c r="R183" s="122">
        <v>771.35182374968213</v>
      </c>
      <c r="S183" s="122">
        <v>765.98160921803196</v>
      </c>
      <c r="T183" s="122">
        <v>787.95035000566338</v>
      </c>
      <c r="U183" s="122">
        <v>813.33363416709983</v>
      </c>
      <c r="V183" s="122">
        <v>925.36648321960058</v>
      </c>
      <c r="W183" s="122">
        <v>886.11781808583123</v>
      </c>
      <c r="X183" s="122">
        <v>888.46470200588033</v>
      </c>
      <c r="Y183" s="122">
        <v>740.15489964611368</v>
      </c>
      <c r="DA183" s="130" t="s">
        <v>2408</v>
      </c>
    </row>
    <row r="184" spans="1:105" ht="12" customHeight="1" x14ac:dyDescent="0.25">
      <c r="A184" s="97" t="s">
        <v>50</v>
      </c>
      <c r="B184" s="98">
        <v>834.66276769853039</v>
      </c>
      <c r="C184" s="98">
        <v>837.7715998273743</v>
      </c>
      <c r="D184" s="98">
        <v>887.75168431098973</v>
      </c>
      <c r="E184" s="98">
        <v>855.6112968654312</v>
      </c>
      <c r="F184" s="98">
        <v>976.03739210656715</v>
      </c>
      <c r="G184" s="98">
        <v>904.06606226601696</v>
      </c>
      <c r="H184" s="98">
        <v>904.42840620011623</v>
      </c>
      <c r="I184" s="98">
        <v>938.65152584224916</v>
      </c>
      <c r="J184" s="98">
        <v>947.6208194710822</v>
      </c>
      <c r="K184" s="98">
        <v>835.9882718779271</v>
      </c>
      <c r="L184" s="98">
        <v>1038.2972787746858</v>
      </c>
      <c r="M184" s="98">
        <v>971.41538487270157</v>
      </c>
      <c r="N184" s="98">
        <v>304.71141105565425</v>
      </c>
      <c r="O184" s="98">
        <v>1105.532966074735</v>
      </c>
      <c r="P184" s="98">
        <v>1073.0849401182004</v>
      </c>
      <c r="Q184" s="98">
        <v>938.56188876291401</v>
      </c>
      <c r="R184" s="98">
        <v>879.60680895325038</v>
      </c>
      <c r="S184" s="98">
        <v>871.29078332654819</v>
      </c>
      <c r="T184" s="98">
        <v>1045.2159183080455</v>
      </c>
      <c r="U184" s="98">
        <v>1078.1824251932817</v>
      </c>
      <c r="V184" s="98">
        <v>1230.7048373078014</v>
      </c>
      <c r="W184" s="98">
        <v>1177.7633740437457</v>
      </c>
      <c r="X184" s="98">
        <v>1096.9960558627881</v>
      </c>
      <c r="Y184" s="98">
        <v>975.802063649763</v>
      </c>
      <c r="DA184" s="63" t="s">
        <v>2409</v>
      </c>
    </row>
    <row r="185" spans="1:105" ht="12" customHeight="1" x14ac:dyDescent="0.25">
      <c r="A185" s="109" t="s">
        <v>120</v>
      </c>
      <c r="B185" s="33">
        <v>654.3081054537322</v>
      </c>
      <c r="C185" s="33">
        <v>634.44606222514506</v>
      </c>
      <c r="D185" s="33">
        <v>716.37501670957545</v>
      </c>
      <c r="E185" s="33">
        <v>691.92481873076849</v>
      </c>
      <c r="F185" s="33">
        <v>739.97850205582392</v>
      </c>
      <c r="G185" s="33">
        <v>722.92054635845739</v>
      </c>
      <c r="H185" s="33">
        <v>744.22335552673212</v>
      </c>
      <c r="I185" s="33">
        <v>707.13196485914341</v>
      </c>
      <c r="J185" s="33">
        <v>706.23134573148457</v>
      </c>
      <c r="K185" s="33">
        <v>746.99832839928456</v>
      </c>
      <c r="L185" s="33">
        <v>704.85282796199601</v>
      </c>
      <c r="M185" s="33">
        <v>667.67121982360356</v>
      </c>
      <c r="N185" s="33">
        <v>681.10735323004769</v>
      </c>
      <c r="O185" s="33">
        <v>710.98227909184834</v>
      </c>
      <c r="P185" s="33">
        <v>721.89350216746209</v>
      </c>
      <c r="Q185" s="33">
        <v>721.72295895048455</v>
      </c>
      <c r="R185" s="33">
        <v>758.36768817743553</v>
      </c>
      <c r="S185" s="33">
        <v>751.22813702316546</v>
      </c>
      <c r="T185" s="33">
        <v>745.2885639119163</v>
      </c>
      <c r="U185" s="33">
        <v>764.60584846462916</v>
      </c>
      <c r="V185" s="33">
        <v>863.59108184914601</v>
      </c>
      <c r="W185" s="33">
        <v>823.6531851979687</v>
      </c>
      <c r="X185" s="33">
        <v>842.02935915118803</v>
      </c>
      <c r="Y185" s="33">
        <v>685.01593889606886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7428.848091835077</v>
      </c>
      <c r="C187" s="117">
        <f t="shared" si="83"/>
        <v>7359.8400475619492</v>
      </c>
      <c r="D187" s="117">
        <f t="shared" si="83"/>
        <v>8158.1875235316065</v>
      </c>
      <c r="E187" s="117">
        <f t="shared" si="83"/>
        <v>8889.9410246552216</v>
      </c>
      <c r="F187" s="117">
        <f t="shared" si="83"/>
        <v>8110.2520495671542</v>
      </c>
      <c r="G187" s="117">
        <f t="shared" si="83"/>
        <v>7747.9141778089206</v>
      </c>
      <c r="H187" s="117">
        <f t="shared" si="83"/>
        <v>8340.382453498245</v>
      </c>
      <c r="I187" s="117">
        <f t="shared" si="83"/>
        <v>8532.7609880231757</v>
      </c>
      <c r="J187" s="117">
        <f t="shared" si="83"/>
        <v>8272.1811448140761</v>
      </c>
      <c r="K187" s="117">
        <f t="shared" si="83"/>
        <v>7884.4437409363572</v>
      </c>
      <c r="L187" s="117">
        <f t="shared" si="83"/>
        <v>8179.2279267402637</v>
      </c>
      <c r="M187" s="117">
        <f t="shared" si="83"/>
        <v>7360.2857497930481</v>
      </c>
      <c r="N187" s="117">
        <f t="shared" si="83"/>
        <v>10272.505400012573</v>
      </c>
      <c r="O187" s="117">
        <f t="shared" si="83"/>
        <v>7469.0184584710241</v>
      </c>
      <c r="P187" s="117">
        <f t="shared" si="83"/>
        <v>6741.4655639076946</v>
      </c>
      <c r="Q187" s="117">
        <f t="shared" si="83"/>
        <v>7429.9657743005455</v>
      </c>
      <c r="R187" s="117">
        <f t="shared" ref="R187:V187" si="84">R188+R190+R192+R201</f>
        <v>11265.457076879737</v>
      </c>
      <c r="S187" s="117">
        <f t="shared" si="84"/>
        <v>11019.381541246388</v>
      </c>
      <c r="T187" s="117">
        <f t="shared" si="84"/>
        <v>7362.8138228180223</v>
      </c>
      <c r="U187" s="117">
        <f t="shared" si="84"/>
        <v>9769.8334297839538</v>
      </c>
      <c r="V187" s="117">
        <f t="shared" si="84"/>
        <v>10202.121120444888</v>
      </c>
      <c r="W187" s="117">
        <f t="shared" ref="W187:Y187" si="85">W188+W190+W192+W201</f>
        <v>10558.849235846945</v>
      </c>
      <c r="X187" s="117">
        <f t="shared" si="85"/>
        <v>10418.996721585721</v>
      </c>
      <c r="Y187" s="117">
        <f t="shared" si="85"/>
        <v>7844.5086638115754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4179.4091642998674</v>
      </c>
      <c r="C188" s="122">
        <f t="shared" si="86"/>
        <v>3847.7447692285973</v>
      </c>
      <c r="D188" s="122">
        <f t="shared" si="86"/>
        <v>5090.3271310390519</v>
      </c>
      <c r="E188" s="122">
        <f t="shared" si="86"/>
        <v>5184.9189016754017</v>
      </c>
      <c r="F188" s="122">
        <f t="shared" si="86"/>
        <v>5358.1490241046486</v>
      </c>
      <c r="G188" s="122">
        <f t="shared" si="86"/>
        <v>5044.9172507985459</v>
      </c>
      <c r="H188" s="122">
        <f t="shared" si="86"/>
        <v>5513.8856073736879</v>
      </c>
      <c r="I188" s="122">
        <f t="shared" si="86"/>
        <v>5125.431130986587</v>
      </c>
      <c r="J188" s="122">
        <f t="shared" si="86"/>
        <v>4940.6526811555404</v>
      </c>
      <c r="K188" s="122">
        <f t="shared" si="86"/>
        <v>4897.8577262371355</v>
      </c>
      <c r="L188" s="122">
        <f t="shared" si="86"/>
        <v>4797.2307400186392</v>
      </c>
      <c r="M188" s="122">
        <f t="shared" si="86"/>
        <v>4038.6317806446973</v>
      </c>
      <c r="N188" s="122">
        <f t="shared" si="86"/>
        <v>5673.1486419225002</v>
      </c>
      <c r="O188" s="122">
        <f t="shared" si="86"/>
        <v>3760.9736082039603</v>
      </c>
      <c r="P188" s="122">
        <f t="shared" si="86"/>
        <v>3317.6602006105595</v>
      </c>
      <c r="Q188" s="122">
        <f t="shared" si="86"/>
        <v>3369.7039864551789</v>
      </c>
      <c r="R188" s="122">
        <f t="shared" si="86"/>
        <v>6469.655527721935</v>
      </c>
      <c r="S188" s="122">
        <f t="shared" si="86"/>
        <v>5803.3952539250558</v>
      </c>
      <c r="T188" s="122">
        <f t="shared" si="86"/>
        <v>2935.4861569045288</v>
      </c>
      <c r="U188" s="122">
        <f t="shared" si="86"/>
        <v>3789.965536262308</v>
      </c>
      <c r="V188" s="122">
        <f t="shared" si="86"/>
        <v>4348.8623981894089</v>
      </c>
      <c r="W188" s="122">
        <f t="shared" si="86"/>
        <v>4762.1724689010807</v>
      </c>
      <c r="X188" s="122">
        <f t="shared" si="86"/>
        <v>4685.9564579255884</v>
      </c>
      <c r="Y188" s="122">
        <f t="shared" si="86"/>
        <v>1842.7727591178932</v>
      </c>
      <c r="DA188" s="130" t="s">
        <v>2563</v>
      </c>
    </row>
    <row r="189" spans="1:105" ht="12" customHeight="1" x14ac:dyDescent="0.25">
      <c r="A189" s="97" t="s">
        <v>53</v>
      </c>
      <c r="B189" s="98">
        <v>4179.4091642998674</v>
      </c>
      <c r="C189" s="98">
        <v>3847.7447692285973</v>
      </c>
      <c r="D189" s="98">
        <v>5090.3271310390519</v>
      </c>
      <c r="E189" s="98">
        <v>5184.9189016754017</v>
      </c>
      <c r="F189" s="98">
        <v>5358.1490241046486</v>
      </c>
      <c r="G189" s="98">
        <v>5044.9172507985459</v>
      </c>
      <c r="H189" s="98">
        <v>5513.8856073736879</v>
      </c>
      <c r="I189" s="98">
        <v>5125.431130986587</v>
      </c>
      <c r="J189" s="98">
        <v>4940.6526811555404</v>
      </c>
      <c r="K189" s="98">
        <v>4897.8577262371355</v>
      </c>
      <c r="L189" s="98">
        <v>4797.2307400186392</v>
      </c>
      <c r="M189" s="98">
        <v>4038.6317806446973</v>
      </c>
      <c r="N189" s="98">
        <v>5673.1486419225002</v>
      </c>
      <c r="O189" s="98">
        <v>3760.9736082039603</v>
      </c>
      <c r="P189" s="98">
        <v>3317.6602006105595</v>
      </c>
      <c r="Q189" s="98">
        <v>3369.7039864551789</v>
      </c>
      <c r="R189" s="98">
        <v>6469.655527721935</v>
      </c>
      <c r="S189" s="98">
        <v>5803.3952539250558</v>
      </c>
      <c r="T189" s="98">
        <v>2935.4861569045288</v>
      </c>
      <c r="U189" s="98">
        <v>3789.965536262308</v>
      </c>
      <c r="V189" s="98">
        <v>4348.8623981894089</v>
      </c>
      <c r="W189" s="98">
        <v>4762.1724689010807</v>
      </c>
      <c r="X189" s="98">
        <v>4685.9564579255884</v>
      </c>
      <c r="Y189" s="98">
        <v>1842.7727591178932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1721.7425630066823</v>
      </c>
      <c r="C190" s="122">
        <f t="shared" si="87"/>
        <v>2009.5413867145755</v>
      </c>
      <c r="D190" s="122">
        <f t="shared" si="87"/>
        <v>1474.3356736746648</v>
      </c>
      <c r="E190" s="122">
        <f t="shared" si="87"/>
        <v>2131.1406498283413</v>
      </c>
      <c r="F190" s="122">
        <f t="shared" si="87"/>
        <v>1102.1684631472883</v>
      </c>
      <c r="G190" s="122">
        <f t="shared" si="87"/>
        <v>1102.3600902408004</v>
      </c>
      <c r="H190" s="122">
        <f t="shared" si="87"/>
        <v>1171.9010200615242</v>
      </c>
      <c r="I190" s="122">
        <f t="shared" si="87"/>
        <v>1776.464719306847</v>
      </c>
      <c r="J190" s="122">
        <f t="shared" si="87"/>
        <v>1624.0723473460362</v>
      </c>
      <c r="K190" s="122">
        <f t="shared" si="87"/>
        <v>1162.0655592576945</v>
      </c>
      <c r="L190" s="122">
        <f t="shared" si="87"/>
        <v>1609.9848006541829</v>
      </c>
      <c r="M190" s="122">
        <f t="shared" si="87"/>
        <v>1584.4961028448415</v>
      </c>
      <c r="N190" s="122">
        <f t="shared" si="87"/>
        <v>2912.6489829841175</v>
      </c>
      <c r="O190" s="122">
        <f t="shared" si="87"/>
        <v>1933.573245761369</v>
      </c>
      <c r="P190" s="122">
        <f t="shared" si="87"/>
        <v>1618.257322610247</v>
      </c>
      <c r="Q190" s="122">
        <f t="shared" si="87"/>
        <v>2243.0367629619732</v>
      </c>
      <c r="R190" s="122">
        <f t="shared" si="87"/>
        <v>2899.840309646454</v>
      </c>
      <c r="S190" s="122">
        <f t="shared" si="87"/>
        <v>3316.9636423446332</v>
      </c>
      <c r="T190" s="122">
        <f t="shared" si="87"/>
        <v>2556.1339656736941</v>
      </c>
      <c r="U190" s="122">
        <f t="shared" si="87"/>
        <v>4073.5486288902948</v>
      </c>
      <c r="V190" s="122">
        <f t="shared" si="87"/>
        <v>3845.070383944214</v>
      </c>
      <c r="W190" s="122">
        <f t="shared" si="87"/>
        <v>3713.4893842270599</v>
      </c>
      <c r="X190" s="122">
        <f t="shared" si="87"/>
        <v>3580.519431816675</v>
      </c>
      <c r="Y190" s="122">
        <f t="shared" si="87"/>
        <v>3982.9470996668069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1721.7425630066823</v>
      </c>
      <c r="C191" s="98">
        <f>RES_hhdet_tesh!C165</f>
        <v>2009.5413867145755</v>
      </c>
      <c r="D191" s="98">
        <f>RES_hhdet_tesh!D165</f>
        <v>1474.3356736746648</v>
      </c>
      <c r="E191" s="98">
        <f>RES_hhdet_tesh!E165</f>
        <v>2131.1406498283413</v>
      </c>
      <c r="F191" s="98">
        <f>RES_hhdet_tesh!F165</f>
        <v>1102.1684631472883</v>
      </c>
      <c r="G191" s="98">
        <f>RES_hhdet_tesh!G165</f>
        <v>1102.3600902408004</v>
      </c>
      <c r="H191" s="98">
        <f>RES_hhdet_tesh!H165</f>
        <v>1171.9010200615242</v>
      </c>
      <c r="I191" s="98">
        <f>RES_hhdet_tesh!I165</f>
        <v>1776.464719306847</v>
      </c>
      <c r="J191" s="98">
        <f>RES_hhdet_tesh!J165</f>
        <v>1624.0723473460362</v>
      </c>
      <c r="K191" s="98">
        <f>RES_hhdet_tesh!K165</f>
        <v>1162.0655592576945</v>
      </c>
      <c r="L191" s="98">
        <f>RES_hhdet_tesh!L165</f>
        <v>1609.9848006541829</v>
      </c>
      <c r="M191" s="98">
        <f>RES_hhdet_tesh!M165</f>
        <v>1584.4961028448415</v>
      </c>
      <c r="N191" s="98">
        <f>RES_hhdet_tesh!N165</f>
        <v>2912.6489829841175</v>
      </c>
      <c r="O191" s="98">
        <f>RES_hhdet_tesh!O165</f>
        <v>1933.573245761369</v>
      </c>
      <c r="P191" s="98">
        <f>RES_hhdet_tesh!P165</f>
        <v>1618.257322610247</v>
      </c>
      <c r="Q191" s="98">
        <f>RES_hhdet_tesh!Q165</f>
        <v>2243.0367629619732</v>
      </c>
      <c r="R191" s="98">
        <f>RES_hhdet_tesh!R165</f>
        <v>2899.840309646454</v>
      </c>
      <c r="S191" s="98">
        <f>RES_hhdet_tesh!S165</f>
        <v>3316.9636423446332</v>
      </c>
      <c r="T191" s="98">
        <f>RES_hhdet_tesh!T165</f>
        <v>2556.1339656736941</v>
      </c>
      <c r="U191" s="98">
        <f>RES_hhdet_tesh!U165</f>
        <v>4073.5486288902948</v>
      </c>
      <c r="V191" s="98">
        <f>RES_hhdet_tesh!V165</f>
        <v>3845.070383944214</v>
      </c>
      <c r="W191" s="98">
        <f>RES_hhdet_tesh!W165</f>
        <v>3713.4893842270599</v>
      </c>
      <c r="X191" s="98">
        <f>RES_hhdet_tesh!X165</f>
        <v>3580.519431816675</v>
      </c>
      <c r="Y191" s="98">
        <f>RES_hhdet_tesh!Y165</f>
        <v>3982.9470996668069</v>
      </c>
      <c r="DA191" s="63" t="s">
        <v>2566</v>
      </c>
    </row>
    <row r="192" spans="1:105" ht="12" customHeight="1" x14ac:dyDescent="0.25">
      <c r="A192" s="121" t="s">
        <v>55</v>
      </c>
      <c r="B192" s="122">
        <v>1045.1527125239916</v>
      </c>
      <c r="C192" s="122">
        <v>1032.3152151996799</v>
      </c>
      <c r="D192" s="122">
        <v>1061.6284971455009</v>
      </c>
      <c r="E192" s="122">
        <v>1058.6302858733175</v>
      </c>
      <c r="F192" s="122">
        <v>1095.9011870932588</v>
      </c>
      <c r="G192" s="122">
        <v>1058.6856613208352</v>
      </c>
      <c r="H192" s="122">
        <v>1095.1160595897672</v>
      </c>
      <c r="I192" s="122">
        <v>1096.4320206504531</v>
      </c>
      <c r="J192" s="122">
        <v>1172.4581652265376</v>
      </c>
      <c r="K192" s="122">
        <v>1261.2800389227721</v>
      </c>
      <c r="L192" s="122">
        <v>1233.3612665953058</v>
      </c>
      <c r="M192" s="122">
        <v>1226.0242356304043</v>
      </c>
      <c r="N192" s="122">
        <v>1182.6499782565102</v>
      </c>
      <c r="O192" s="122">
        <v>1222.3438864397856</v>
      </c>
      <c r="P192" s="122">
        <v>1242.8397404460241</v>
      </c>
      <c r="Q192" s="122">
        <v>1258.0212722966387</v>
      </c>
      <c r="R192" s="122">
        <v>1310.3933335798752</v>
      </c>
      <c r="S192" s="122">
        <v>1315.2927191157896</v>
      </c>
      <c r="T192" s="122">
        <v>1273.9182384920457</v>
      </c>
      <c r="U192" s="122">
        <v>1289.1153396603479</v>
      </c>
      <c r="V192" s="122">
        <v>1303.4634291066452</v>
      </c>
      <c r="W192" s="122">
        <v>1401.5814467488319</v>
      </c>
      <c r="X192" s="122">
        <v>1458.6784860846512</v>
      </c>
      <c r="Y192" s="122">
        <v>1437.9121382841306</v>
      </c>
      <c r="DA192" s="130" t="s">
        <v>2567</v>
      </c>
    </row>
    <row r="193" spans="1:105" ht="12" customHeight="1" x14ac:dyDescent="0.25">
      <c r="A193" s="97" t="s">
        <v>124</v>
      </c>
      <c r="B193" s="98">
        <v>1029.7959519480935</v>
      </c>
      <c r="C193" s="98">
        <v>1026.2337628265443</v>
      </c>
      <c r="D193" s="98">
        <v>1076.3907627755148</v>
      </c>
      <c r="E193" s="98">
        <v>1083.1426790865078</v>
      </c>
      <c r="F193" s="98">
        <v>1105.6767986668467</v>
      </c>
      <c r="G193" s="98">
        <v>1091.7380363531354</v>
      </c>
      <c r="H193" s="98">
        <v>1123.9307133095099</v>
      </c>
      <c r="I193" s="98">
        <v>1078.1874738819449</v>
      </c>
      <c r="J193" s="98">
        <v>1171.5558979979651</v>
      </c>
      <c r="K193" s="98">
        <v>1252.5507636037823</v>
      </c>
      <c r="L193" s="98">
        <v>1189.4805512639468</v>
      </c>
      <c r="M193" s="98">
        <v>998.85188992120243</v>
      </c>
      <c r="N193" s="98">
        <v>895.9069137566504</v>
      </c>
      <c r="O193" s="98">
        <v>1358.9807344168787</v>
      </c>
      <c r="P193" s="98">
        <v>1335.6648580953149</v>
      </c>
      <c r="Q193" s="98">
        <v>1268.5992137735366</v>
      </c>
      <c r="R193" s="98">
        <v>1249.4407063306178</v>
      </c>
      <c r="S193" s="98">
        <v>1299.4844149545736</v>
      </c>
      <c r="T193" s="98">
        <v>1291.8049256486406</v>
      </c>
      <c r="U193" s="98">
        <v>1303.3414107542908</v>
      </c>
      <c r="V193" s="98">
        <v>1346.8281672464445</v>
      </c>
      <c r="W193" s="98">
        <v>1384.9239178681228</v>
      </c>
      <c r="X193" s="98">
        <v>1447.7711505709276</v>
      </c>
      <c r="Y193" s="98">
        <v>1468.18237925838</v>
      </c>
      <c r="DA193" s="63" t="s">
        <v>2568</v>
      </c>
    </row>
    <row r="194" spans="1:105" ht="12" customHeight="1" x14ac:dyDescent="0.25">
      <c r="A194" s="97" t="s">
        <v>123</v>
      </c>
      <c r="B194" s="98">
        <v>1029.7959519480933</v>
      </c>
      <c r="C194" s="98">
        <v>1026.2172850974957</v>
      </c>
      <c r="D194" s="98">
        <v>1076.429755349995</v>
      </c>
      <c r="E194" s="98">
        <v>1083.1116521729841</v>
      </c>
      <c r="F194" s="98">
        <v>1105.5884008308635</v>
      </c>
      <c r="G194" s="98">
        <v>1091.68889647845</v>
      </c>
      <c r="H194" s="98">
        <v>1123.7447553090074</v>
      </c>
      <c r="I194" s="98">
        <v>1077.9031352679044</v>
      </c>
      <c r="J194" s="98">
        <v>1170.8907298614022</v>
      </c>
      <c r="K194" s="98">
        <v>1251.7285062250821</v>
      </c>
      <c r="L194" s="98">
        <v>1188.9355369293028</v>
      </c>
      <c r="M194" s="98">
        <v>998.19594809125863</v>
      </c>
      <c r="N194" s="98">
        <v>896.05856055410629</v>
      </c>
      <c r="O194" s="98">
        <v>1358.4923133049253</v>
      </c>
      <c r="P194" s="98">
        <v>1335.9587149159802</v>
      </c>
      <c r="Q194" s="98">
        <v>1268.3776360259219</v>
      </c>
      <c r="R194" s="98">
        <v>1248.4386246305726</v>
      </c>
      <c r="S194" s="98">
        <v>1296.6453263992712</v>
      </c>
      <c r="T194" s="98">
        <v>1292.0411845112094</v>
      </c>
      <c r="U194" s="98">
        <v>1304.834448863721</v>
      </c>
      <c r="V194" s="98">
        <v>1347.8624429941219</v>
      </c>
      <c r="W194" s="98">
        <v>1383.702971508646</v>
      </c>
      <c r="X194" s="98">
        <v>1451.7382896985862</v>
      </c>
      <c r="Y194" s="98">
        <v>1475.8085417648003</v>
      </c>
      <c r="DA194" s="63" t="s">
        <v>2569</v>
      </c>
    </row>
    <row r="195" spans="1:105" ht="12" customHeight="1" x14ac:dyDescent="0.25">
      <c r="A195" s="100" t="s">
        <v>50</v>
      </c>
      <c r="B195" s="101">
        <v>206.19914283908599</v>
      </c>
      <c r="C195" s="101">
        <v>203.8285490478624</v>
      </c>
      <c r="D195" s="101">
        <v>219.63475835825571</v>
      </c>
      <c r="E195" s="101">
        <v>214.23274549791756</v>
      </c>
      <c r="F195" s="101">
        <v>223.11169182944445</v>
      </c>
      <c r="G195" s="101">
        <v>249.75113155609165</v>
      </c>
      <c r="H195" s="101">
        <v>230.55783309045663</v>
      </c>
      <c r="I195" s="101">
        <v>221.13479758027185</v>
      </c>
      <c r="J195" s="101">
        <v>235.98141985015025</v>
      </c>
      <c r="K195" s="101">
        <v>253.78032435612965</v>
      </c>
      <c r="L195" s="101">
        <v>239.0399371607551</v>
      </c>
      <c r="M195" s="101">
        <v>165.2098937996671</v>
      </c>
      <c r="N195" s="101">
        <v>8.954683724895391</v>
      </c>
      <c r="O195" s="101">
        <v>254.43380213374851</v>
      </c>
      <c r="P195" s="101">
        <v>242.76452220512465</v>
      </c>
      <c r="Q195" s="101">
        <v>215.40841964417825</v>
      </c>
      <c r="R195" s="101">
        <v>237.68029082488903</v>
      </c>
      <c r="S195" s="101">
        <v>247.3418402867556</v>
      </c>
      <c r="T195" s="101">
        <v>227.45215512389638</v>
      </c>
      <c r="U195" s="101">
        <v>208.88360125868857</v>
      </c>
      <c r="V195" s="101">
        <v>205.47276820066617</v>
      </c>
      <c r="W195" s="101">
        <v>254.28898932925344</v>
      </c>
      <c r="X195" s="101">
        <v>271.16015192545444</v>
      </c>
      <c r="Y195" s="101">
        <v>233.78347552800545</v>
      </c>
      <c r="DA195" s="131" t="s">
        <v>2570</v>
      </c>
    </row>
    <row r="196" spans="1:105" ht="12" customHeight="1" x14ac:dyDescent="0.25">
      <c r="A196" s="103" t="s">
        <v>52</v>
      </c>
      <c r="B196" s="104">
        <v>823.59680910900749</v>
      </c>
      <c r="C196" s="104">
        <v>822.38873604963362</v>
      </c>
      <c r="D196" s="104">
        <v>856.79499699173925</v>
      </c>
      <c r="E196" s="104">
        <v>868.87890667506645</v>
      </c>
      <c r="F196" s="104">
        <v>882.47670900141918</v>
      </c>
      <c r="G196" s="104">
        <v>841.93776492235827</v>
      </c>
      <c r="H196" s="104">
        <v>893.18692221855065</v>
      </c>
      <c r="I196" s="104">
        <v>856.7683376876322</v>
      </c>
      <c r="J196" s="104">
        <v>934.9093100112517</v>
      </c>
      <c r="K196" s="104">
        <v>997.94818186895247</v>
      </c>
      <c r="L196" s="104">
        <v>949.89559976854787</v>
      </c>
      <c r="M196" s="104">
        <v>832.98605429159159</v>
      </c>
      <c r="N196" s="104">
        <v>887.103876829211</v>
      </c>
      <c r="O196" s="104">
        <v>1104.0585111711769</v>
      </c>
      <c r="P196" s="104">
        <v>1093.1941927108555</v>
      </c>
      <c r="Q196" s="104">
        <v>1052.9692163817438</v>
      </c>
      <c r="R196" s="104">
        <v>1010.7583338056836</v>
      </c>
      <c r="S196" s="104">
        <v>1049.3034861125159</v>
      </c>
      <c r="T196" s="104">
        <v>1064.5890293873133</v>
      </c>
      <c r="U196" s="104">
        <v>1095.9508476050325</v>
      </c>
      <c r="V196" s="104">
        <v>1142.3896747934557</v>
      </c>
      <c r="W196" s="104">
        <v>1129.4139821793926</v>
      </c>
      <c r="X196" s="104">
        <v>1180.5781377731321</v>
      </c>
      <c r="Y196" s="104">
        <v>1242.0250662367948</v>
      </c>
      <c r="DA196" s="132" t="s">
        <v>2571</v>
      </c>
    </row>
    <row r="197" spans="1:105" ht="12" customHeight="1" x14ac:dyDescent="0.25">
      <c r="A197" s="106" t="s">
        <v>122</v>
      </c>
      <c r="B197" s="101">
        <v>1045.2627797797036</v>
      </c>
      <c r="C197" s="101">
        <v>1032.2009686804884</v>
      </c>
      <c r="D197" s="101">
        <v>1061.6009002945341</v>
      </c>
      <c r="E197" s="101">
        <v>1058.3809592329442</v>
      </c>
      <c r="F197" s="101">
        <v>1096.0489633607026</v>
      </c>
      <c r="G197" s="101">
        <v>1058.5286143037656</v>
      </c>
      <c r="H197" s="101">
        <v>1094.9026430060771</v>
      </c>
      <c r="I197" s="101">
        <v>1096.2966027321502</v>
      </c>
      <c r="J197" s="101">
        <v>1171.9814590115564</v>
      </c>
      <c r="K197" s="101">
        <v>1260.9633549598541</v>
      </c>
      <c r="L197" s="101">
        <v>1233.3742093673088</v>
      </c>
      <c r="M197" s="101">
        <v>1227.2291477447827</v>
      </c>
      <c r="N197" s="101">
        <v>1184.8011207783886</v>
      </c>
      <c r="O197" s="101">
        <v>1223.2497337439036</v>
      </c>
      <c r="P197" s="101">
        <v>1243.2840350071292</v>
      </c>
      <c r="Q197" s="101">
        <v>1255.8370716535808</v>
      </c>
      <c r="R197" s="101">
        <v>1307.5463184622952</v>
      </c>
      <c r="S197" s="101">
        <v>1312.2083817682385</v>
      </c>
      <c r="T197" s="101">
        <v>1269.7092966755572</v>
      </c>
      <c r="U197" s="101">
        <v>1288.2291067190424</v>
      </c>
      <c r="V197" s="101">
        <v>1304.7182407461589</v>
      </c>
      <c r="W197" s="101">
        <v>1403.4277674717318</v>
      </c>
      <c r="X197" s="101">
        <v>1457.5092497562907</v>
      </c>
      <c r="Y197" s="101">
        <v>1431.5598572416452</v>
      </c>
      <c r="DA197" s="131" t="s">
        <v>2572</v>
      </c>
    </row>
    <row r="198" spans="1:105" ht="12" customHeight="1" x14ac:dyDescent="0.25">
      <c r="A198" s="107" t="s">
        <v>121</v>
      </c>
      <c r="B198" s="104">
        <v>1045.2627797797034</v>
      </c>
      <c r="C198" s="104">
        <v>1032.4479565602219</v>
      </c>
      <c r="D198" s="104">
        <v>1061.4435203641933</v>
      </c>
      <c r="E198" s="104">
        <v>1058.4204253484004</v>
      </c>
      <c r="F198" s="104">
        <v>1095.669376131186</v>
      </c>
      <c r="G198" s="104">
        <v>1058.3164523655691</v>
      </c>
      <c r="H198" s="104">
        <v>1094.8797218836826</v>
      </c>
      <c r="I198" s="104">
        <v>1096.6816926404044</v>
      </c>
      <c r="J198" s="104">
        <v>1172.6439094651116</v>
      </c>
      <c r="K198" s="104">
        <v>1261.4546490556354</v>
      </c>
      <c r="L198" s="104">
        <v>1233.5980305070302</v>
      </c>
      <c r="M198" s="104">
        <v>1226.7280272535577</v>
      </c>
      <c r="N198" s="104">
        <v>1183.2345857186658</v>
      </c>
      <c r="O198" s="104">
        <v>1221.2402216289054</v>
      </c>
      <c r="P198" s="104">
        <v>1242.0834724536289</v>
      </c>
      <c r="Q198" s="104">
        <v>1258.7646536612508</v>
      </c>
      <c r="R198" s="104">
        <v>1311.8234651993403</v>
      </c>
      <c r="S198" s="104">
        <v>1316.4799609717074</v>
      </c>
      <c r="T198" s="104">
        <v>1275.1898545315526</v>
      </c>
      <c r="U198" s="104">
        <v>1289.3008549066485</v>
      </c>
      <c r="V198" s="104">
        <v>1302.8064809647615</v>
      </c>
      <c r="W198" s="104">
        <v>1401.1760631764937</v>
      </c>
      <c r="X198" s="104">
        <v>1459.038097122964</v>
      </c>
      <c r="Y198" s="104">
        <v>1439.3462957232155</v>
      </c>
      <c r="DA198" s="132" t="s">
        <v>2573</v>
      </c>
    </row>
    <row r="199" spans="1:105" ht="12" customHeight="1" x14ac:dyDescent="0.25">
      <c r="A199" s="108" t="s">
        <v>53</v>
      </c>
      <c r="B199" s="98">
        <v>210.01670848485978</v>
      </c>
      <c r="C199" s="98">
        <v>205.32185010568472</v>
      </c>
      <c r="D199" s="98">
        <v>216.27876094724564</v>
      </c>
      <c r="E199" s="98">
        <v>208.23817005866644</v>
      </c>
      <c r="F199" s="98">
        <v>220.23782023194963</v>
      </c>
      <c r="G199" s="98">
        <v>240.63505881804278</v>
      </c>
      <c r="H199" s="98">
        <v>223.98319736263457</v>
      </c>
      <c r="I199" s="98">
        <v>226.92349967778841</v>
      </c>
      <c r="J199" s="98">
        <v>238.29043982934894</v>
      </c>
      <c r="K199" s="98">
        <v>258.52436482338027</v>
      </c>
      <c r="L199" s="98">
        <v>254.60256732826946</v>
      </c>
      <c r="M199" s="98">
        <v>247.66012093434304</v>
      </c>
      <c r="N199" s="98">
        <v>199.25381011979263</v>
      </c>
      <c r="O199" s="98">
        <v>224.59968845813185</v>
      </c>
      <c r="P199" s="98">
        <v>224.29959564567417</v>
      </c>
      <c r="Q199" s="98">
        <v>217.56027922564576</v>
      </c>
      <c r="R199" s="98">
        <v>254.85811230777654</v>
      </c>
      <c r="S199" s="98">
        <v>256.95603052636517</v>
      </c>
      <c r="T199" s="98">
        <v>228.93758546796079</v>
      </c>
      <c r="U199" s="98">
        <v>210.69773384405846</v>
      </c>
      <c r="V199" s="98">
        <v>200.34743922016253</v>
      </c>
      <c r="W199" s="98">
        <v>263.6573342444828</v>
      </c>
      <c r="X199" s="98">
        <v>278.31261181358451</v>
      </c>
      <c r="Y199" s="98">
        <v>224.86622235742644</v>
      </c>
      <c r="DA199" s="63" t="s">
        <v>2574</v>
      </c>
    </row>
    <row r="200" spans="1:105" ht="12" customHeight="1" x14ac:dyDescent="0.25">
      <c r="A200" s="108" t="s">
        <v>52</v>
      </c>
      <c r="B200" s="98">
        <v>835.24607129484355</v>
      </c>
      <c r="C200" s="98">
        <v>827.12610645453708</v>
      </c>
      <c r="D200" s="98">
        <v>845.16475941694762</v>
      </c>
      <c r="E200" s="98">
        <v>850.1822552897338</v>
      </c>
      <c r="F200" s="98">
        <v>875.43155589923629</v>
      </c>
      <c r="G200" s="98">
        <v>817.681393547526</v>
      </c>
      <c r="H200" s="98">
        <v>870.89652452104792</v>
      </c>
      <c r="I200" s="98">
        <v>869.75819296261602</v>
      </c>
      <c r="J200" s="98">
        <v>934.35346963576274</v>
      </c>
      <c r="K200" s="98">
        <v>1002.9302842322553</v>
      </c>
      <c r="L200" s="98">
        <v>978.9954631787607</v>
      </c>
      <c r="M200" s="98">
        <v>979.06790631921456</v>
      </c>
      <c r="N200" s="98">
        <v>983.98077559887315</v>
      </c>
      <c r="O200" s="98">
        <v>996.64053317077355</v>
      </c>
      <c r="P200" s="98">
        <v>1017.7838768079547</v>
      </c>
      <c r="Q200" s="98">
        <v>1041.2043744356051</v>
      </c>
      <c r="R200" s="98">
        <v>1056.9653528915637</v>
      </c>
      <c r="S200" s="98">
        <v>1059.5239304453423</v>
      </c>
      <c r="T200" s="98">
        <v>1046.2522690635917</v>
      </c>
      <c r="U200" s="98">
        <v>1078.6031210625902</v>
      </c>
      <c r="V200" s="98">
        <v>1102.4590417445988</v>
      </c>
      <c r="W200" s="98">
        <v>1137.5187289320104</v>
      </c>
      <c r="X200" s="98">
        <v>1180.7254853093796</v>
      </c>
      <c r="Y200" s="98">
        <v>1214.4800733657889</v>
      </c>
      <c r="DA200" s="63" t="s">
        <v>2575</v>
      </c>
    </row>
    <row r="201" spans="1:105" ht="12" customHeight="1" x14ac:dyDescent="0.25">
      <c r="A201" s="121" t="s">
        <v>54</v>
      </c>
      <c r="B201" s="122">
        <v>482.54365200453572</v>
      </c>
      <c r="C201" s="122">
        <v>470.23867641909624</v>
      </c>
      <c r="D201" s="122">
        <v>531.89622167238974</v>
      </c>
      <c r="E201" s="122">
        <v>515.25118727816152</v>
      </c>
      <c r="F201" s="122">
        <v>554.03337522195818</v>
      </c>
      <c r="G201" s="122">
        <v>541.95117544873824</v>
      </c>
      <c r="H201" s="122">
        <v>559.47976647326516</v>
      </c>
      <c r="I201" s="122">
        <v>534.43311707928763</v>
      </c>
      <c r="J201" s="122">
        <v>534.997951085963</v>
      </c>
      <c r="K201" s="122">
        <v>563.24041651875541</v>
      </c>
      <c r="L201" s="122">
        <v>538.65111947213643</v>
      </c>
      <c r="M201" s="122">
        <v>511.13363067310564</v>
      </c>
      <c r="N201" s="122">
        <v>504.05779684944559</v>
      </c>
      <c r="O201" s="122">
        <v>552.12771806590877</v>
      </c>
      <c r="P201" s="122">
        <v>562.70830024086456</v>
      </c>
      <c r="Q201" s="122">
        <v>559.20375258675483</v>
      </c>
      <c r="R201" s="122">
        <v>585.56790593147116</v>
      </c>
      <c r="S201" s="122">
        <v>583.7299258609097</v>
      </c>
      <c r="T201" s="122">
        <v>597.27546174775387</v>
      </c>
      <c r="U201" s="122">
        <v>617.2039249710042</v>
      </c>
      <c r="V201" s="122">
        <v>704.72490920462099</v>
      </c>
      <c r="W201" s="122">
        <v>681.60593596997171</v>
      </c>
      <c r="X201" s="122">
        <v>693.84234575880737</v>
      </c>
      <c r="Y201" s="122">
        <v>580.87666674274578</v>
      </c>
      <c r="DA201" s="130" t="s">
        <v>2576</v>
      </c>
    </row>
    <row r="202" spans="1:105" ht="12" customHeight="1" x14ac:dyDescent="0.25">
      <c r="A202" s="97" t="s">
        <v>50</v>
      </c>
      <c r="B202" s="98">
        <v>482.95784655544236</v>
      </c>
      <c r="C202" s="98">
        <v>485.63440636636227</v>
      </c>
      <c r="D202" s="98">
        <v>515.56210707406603</v>
      </c>
      <c r="E202" s="98">
        <v>497.78561182688247</v>
      </c>
      <c r="F202" s="98">
        <v>569.09810643711126</v>
      </c>
      <c r="G202" s="98">
        <v>528.33083769042923</v>
      </c>
      <c r="H202" s="98">
        <v>530.02604832863346</v>
      </c>
      <c r="I202" s="98">
        <v>550.8585018022959</v>
      </c>
      <c r="J202" s="98">
        <v>556.5559804308283</v>
      </c>
      <c r="K202" s="98">
        <v>491.37866651481721</v>
      </c>
      <c r="L202" s="98">
        <v>610.71974143223656</v>
      </c>
      <c r="M202" s="98">
        <v>571.78413035876076</v>
      </c>
      <c r="N202" s="98">
        <v>179.50159320032489</v>
      </c>
      <c r="O202" s="98">
        <v>651.93570247508148</v>
      </c>
      <c r="P202" s="98">
        <v>633.2350594645776</v>
      </c>
      <c r="Q202" s="98">
        <v>554.38161699827151</v>
      </c>
      <c r="R202" s="98">
        <v>520.43071796802826</v>
      </c>
      <c r="S202" s="98">
        <v>517.12508390615847</v>
      </c>
      <c r="T202" s="98">
        <v>622.80843077857037</v>
      </c>
      <c r="U202" s="98">
        <v>644.14188169179158</v>
      </c>
      <c r="V202" s="98">
        <v>738.28112800159079</v>
      </c>
      <c r="W202" s="98">
        <v>710.58937224398039</v>
      </c>
      <c r="X202" s="98">
        <v>665.07158780778911</v>
      </c>
      <c r="Y202" s="98">
        <v>594.16487597259606</v>
      </c>
      <c r="DA202" s="63" t="s">
        <v>2577</v>
      </c>
    </row>
    <row r="203" spans="1:105" ht="12" customHeight="1" x14ac:dyDescent="0.25">
      <c r="A203" s="109" t="s">
        <v>120</v>
      </c>
      <c r="B203" s="33">
        <v>482.52506202625415</v>
      </c>
      <c r="C203" s="33">
        <v>469.58709506293422</v>
      </c>
      <c r="D203" s="33">
        <v>532.50557644053924</v>
      </c>
      <c r="E203" s="33">
        <v>515.86876809054661</v>
      </c>
      <c r="F203" s="33">
        <v>553.52179043008255</v>
      </c>
      <c r="G203" s="33">
        <v>542.41195398513833</v>
      </c>
      <c r="H203" s="33">
        <v>560.53008622007405</v>
      </c>
      <c r="I203" s="33">
        <v>533.80730609317413</v>
      </c>
      <c r="J203" s="33">
        <v>534.12186435791011</v>
      </c>
      <c r="K203" s="33">
        <v>566.25813767287593</v>
      </c>
      <c r="L203" s="33">
        <v>535.53086712312711</v>
      </c>
      <c r="M203" s="33">
        <v>508.39510936688288</v>
      </c>
      <c r="N203" s="33">
        <v>520.09047926529036</v>
      </c>
      <c r="O203" s="33">
        <v>545.1337863532425</v>
      </c>
      <c r="P203" s="33">
        <v>556.30073822049019</v>
      </c>
      <c r="Q203" s="33">
        <v>559.72717088611762</v>
      </c>
      <c r="R203" s="33">
        <v>593.38047989951394</v>
      </c>
      <c r="S203" s="33">
        <v>593.06104721991233</v>
      </c>
      <c r="T203" s="33">
        <v>593.04138537943606</v>
      </c>
      <c r="U203" s="33">
        <v>612.24778763215863</v>
      </c>
      <c r="V203" s="33">
        <v>697.93588693832942</v>
      </c>
      <c r="W203" s="33">
        <v>675.39826480989393</v>
      </c>
      <c r="X203" s="33">
        <v>700.2489603274812</v>
      </c>
      <c r="Y203" s="33">
        <v>577.76736538424632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11.304537596803364</v>
      </c>
      <c r="C205" s="117">
        <f t="shared" si="88"/>
        <v>11.088591637916753</v>
      </c>
      <c r="D205" s="117">
        <f t="shared" si="88"/>
        <v>11.140114548554717</v>
      </c>
      <c r="E205" s="117">
        <f t="shared" si="88"/>
        <v>10.750875266651963</v>
      </c>
      <c r="F205" s="117">
        <f t="shared" si="88"/>
        <v>11.395747750851054</v>
      </c>
      <c r="G205" s="117">
        <f t="shared" si="88"/>
        <v>10.639394019779639</v>
      </c>
      <c r="H205" s="117">
        <f t="shared" si="88"/>
        <v>10.707452785756153</v>
      </c>
      <c r="I205" s="117">
        <f t="shared" si="88"/>
        <v>10.844452120016719</v>
      </c>
      <c r="J205" s="117">
        <f t="shared" si="88"/>
        <v>11.154708343946842</v>
      </c>
      <c r="K205" s="117">
        <f t="shared" si="88"/>
        <v>10.104171927617255</v>
      </c>
      <c r="L205" s="117">
        <f t="shared" si="88"/>
        <v>11.736697594723262</v>
      </c>
      <c r="M205" s="117">
        <f t="shared" si="88"/>
        <v>10.99108822608647</v>
      </c>
      <c r="N205" s="117">
        <f t="shared" si="88"/>
        <v>4.4793833653125912</v>
      </c>
      <c r="O205" s="117">
        <f t="shared" si="88"/>
        <v>18.484776826114974</v>
      </c>
      <c r="P205" s="117">
        <f t="shared" si="88"/>
        <v>22.487600317392889</v>
      </c>
      <c r="Q205" s="117">
        <f t="shared" si="88"/>
        <v>22.963684589978676</v>
      </c>
      <c r="R205" s="117">
        <f t="shared" ref="R205:V205" si="89">R206+R208+R210+R219</f>
        <v>23.38493908371094</v>
      </c>
      <c r="S205" s="117">
        <f t="shared" si="89"/>
        <v>26.377858539371033</v>
      </c>
      <c r="T205" s="117">
        <f t="shared" si="89"/>
        <v>35.83652888604356</v>
      </c>
      <c r="U205" s="117">
        <f t="shared" si="89"/>
        <v>40.193050572246008</v>
      </c>
      <c r="V205" s="117">
        <f t="shared" si="89"/>
        <v>49.250277690068089</v>
      </c>
      <c r="W205" s="117">
        <f t="shared" ref="W205:Y205" si="90">W206+W208+W210+W219</f>
        <v>49.32540222853531</v>
      </c>
      <c r="X205" s="117">
        <f t="shared" si="90"/>
        <v>47.496257231009295</v>
      </c>
      <c r="Y205" s="117">
        <f t="shared" si="90"/>
        <v>44.362313972155263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3.1603071110665288</v>
      </c>
      <c r="C210" s="122">
        <v>3.3613611694824308</v>
      </c>
      <c r="D210" s="122">
        <v>3.8875561085527757</v>
      </c>
      <c r="E210" s="122">
        <v>4.1130176988399834</v>
      </c>
      <c r="F210" s="122">
        <v>4.1137390758766195</v>
      </c>
      <c r="G210" s="122">
        <v>3.9191168988587126</v>
      </c>
      <c r="H210" s="122">
        <v>3.6333681243728355</v>
      </c>
      <c r="I210" s="122">
        <v>3.0187269083524604</v>
      </c>
      <c r="J210" s="122">
        <v>2.7484140050374841</v>
      </c>
      <c r="K210" s="122">
        <v>2.4508781651781826</v>
      </c>
      <c r="L210" s="122">
        <v>1.9487933546054894</v>
      </c>
      <c r="M210" s="122">
        <v>1.4578835539192325</v>
      </c>
      <c r="N210" s="122">
        <v>1.2210441445970017</v>
      </c>
      <c r="O210" s="122">
        <v>2.0393215628812484</v>
      </c>
      <c r="P210" s="122">
        <v>2.1856083358378999</v>
      </c>
      <c r="Q210" s="122">
        <v>2.0875078315571769</v>
      </c>
      <c r="R210" s="122">
        <v>1.9860757139492813</v>
      </c>
      <c r="S210" s="122">
        <v>2.0568650695600201</v>
      </c>
      <c r="T210" s="122">
        <v>2.064213804402073</v>
      </c>
      <c r="U210" s="122">
        <v>2.1340683413389505</v>
      </c>
      <c r="V210" s="122">
        <v>2.2066628147885021</v>
      </c>
      <c r="W210" s="122">
        <v>2.1315233556112752</v>
      </c>
      <c r="X210" s="122">
        <v>2.1123246657140227</v>
      </c>
      <c r="Y210" s="122">
        <v>2.3304655912815559</v>
      </c>
      <c r="DA210" s="130" t="s">
        <v>2735</v>
      </c>
    </row>
    <row r="211" spans="1:105" ht="12" customHeight="1" x14ac:dyDescent="0.25">
      <c r="A211" s="97" t="s">
        <v>124</v>
      </c>
      <c r="B211" s="98">
        <v>448.61395968054416</v>
      </c>
      <c r="C211" s="98">
        <v>442.53872734611974</v>
      </c>
      <c r="D211" s="98">
        <v>459.05863977115195</v>
      </c>
      <c r="E211" s="98">
        <v>458.9026819806316</v>
      </c>
      <c r="F211" s="98">
        <v>465.80909760748426</v>
      </c>
      <c r="G211" s="98">
        <v>457.6028393646564</v>
      </c>
      <c r="H211" s="98">
        <v>468.18104881807506</v>
      </c>
      <c r="I211" s="98">
        <v>447.64548122480267</v>
      </c>
      <c r="J211" s="98">
        <v>484.93639250369722</v>
      </c>
      <c r="K211" s="98">
        <v>515.35432221490532</v>
      </c>
      <c r="L211" s="98">
        <v>485.37800652691396</v>
      </c>
      <c r="M211" s="98">
        <v>403.82282367107297</v>
      </c>
      <c r="N211" s="98">
        <v>357.47622570671223</v>
      </c>
      <c r="O211" s="98">
        <v>527.02531165321921</v>
      </c>
      <c r="P211" s="98">
        <v>502.88142523866372</v>
      </c>
      <c r="Q211" s="98">
        <v>467.54836167869672</v>
      </c>
      <c r="R211" s="98">
        <v>450.05258657795673</v>
      </c>
      <c r="S211" s="98">
        <v>456.62322769476646</v>
      </c>
      <c r="T211" s="98">
        <v>444.14759324722525</v>
      </c>
      <c r="U211" s="98">
        <v>440.64618557210395</v>
      </c>
      <c r="V211" s="98">
        <v>446.20029279820017</v>
      </c>
      <c r="W211" s="98">
        <v>446.73333701228415</v>
      </c>
      <c r="X211" s="98">
        <v>457.46887418092268</v>
      </c>
      <c r="Y211" s="98">
        <v>458.56327425020783</v>
      </c>
      <c r="DA211" s="63" t="s">
        <v>2736</v>
      </c>
    </row>
    <row r="212" spans="1:105" ht="12" customHeight="1" x14ac:dyDescent="0.25">
      <c r="A212" s="97" t="s">
        <v>123</v>
      </c>
      <c r="B212" s="98">
        <v>89.827323341856655</v>
      </c>
      <c r="C212" s="98">
        <v>87.767296478411339</v>
      </c>
      <c r="D212" s="98">
        <v>93.672094496892569</v>
      </c>
      <c r="E212" s="98">
        <v>90.686495264614109</v>
      </c>
      <c r="F212" s="98">
        <v>94.036175712906015</v>
      </c>
      <c r="G212" s="98">
        <v>104.81726831224776</v>
      </c>
      <c r="H212" s="98">
        <v>95.993159192823114</v>
      </c>
      <c r="I212" s="98">
        <v>91.744725174754706</v>
      </c>
      <c r="J212" s="98">
        <v>97.29237467357521</v>
      </c>
      <c r="K212" s="98">
        <v>104.20965749941634</v>
      </c>
      <c r="L212" s="98">
        <v>97.663420587470739</v>
      </c>
      <c r="M212" s="98">
        <v>67.18902699931013</v>
      </c>
      <c r="N212" s="98">
        <v>3.6196515734972832</v>
      </c>
      <c r="O212" s="98">
        <v>97.999647798429095</v>
      </c>
      <c r="P212" s="98">
        <v>91.227441138542005</v>
      </c>
      <c r="Q212" s="98">
        <v>79.141610009345925</v>
      </c>
      <c r="R212" s="98">
        <v>85.631419248310507</v>
      </c>
      <c r="S212" s="98">
        <v>87.156969420673761</v>
      </c>
      <c r="T212" s="98">
        <v>79.369955428996462</v>
      </c>
      <c r="U212" s="98">
        <v>72.128715606591484</v>
      </c>
      <c r="V212" s="98">
        <v>68.31778614193324</v>
      </c>
      <c r="W212" s="98">
        <v>81.499438271674038</v>
      </c>
      <c r="X212" s="98">
        <v>84.933909770101565</v>
      </c>
      <c r="Y212" s="98">
        <v>72.607895898207218</v>
      </c>
      <c r="DA212" s="63" t="s">
        <v>2737</v>
      </c>
    </row>
    <row r="213" spans="1:105" ht="12" customHeight="1" x14ac:dyDescent="0.25">
      <c r="A213" s="100" t="s">
        <v>50</v>
      </c>
      <c r="B213" s="101">
        <v>89.827323341856655</v>
      </c>
      <c r="C213" s="101">
        <v>87.767296478411339</v>
      </c>
      <c r="D213" s="101">
        <v>93.672094496892569</v>
      </c>
      <c r="E213" s="101">
        <v>90.686495264614109</v>
      </c>
      <c r="F213" s="101">
        <v>94.036175712906015</v>
      </c>
      <c r="G213" s="101">
        <v>104.81726831224776</v>
      </c>
      <c r="H213" s="101">
        <v>95.993159192823114</v>
      </c>
      <c r="I213" s="101">
        <v>91.744725174754706</v>
      </c>
      <c r="J213" s="101">
        <v>97.29237467357521</v>
      </c>
      <c r="K213" s="101">
        <v>104.20965749941634</v>
      </c>
      <c r="L213" s="101">
        <v>97.663420587470739</v>
      </c>
      <c r="M213" s="101">
        <v>67.18902699931013</v>
      </c>
      <c r="N213" s="101">
        <v>3.6196515734972832</v>
      </c>
      <c r="O213" s="101">
        <v>97.999647798429095</v>
      </c>
      <c r="P213" s="101">
        <v>91.227441138542005</v>
      </c>
      <c r="Q213" s="101">
        <v>79.141610009345925</v>
      </c>
      <c r="R213" s="101">
        <v>85.631419248310507</v>
      </c>
      <c r="S213" s="101">
        <v>87.156969420673761</v>
      </c>
      <c r="T213" s="101">
        <v>79.369955428996462</v>
      </c>
      <c r="U213" s="101">
        <v>72.128715606591484</v>
      </c>
      <c r="V213" s="101">
        <v>68.31778614193324</v>
      </c>
      <c r="W213" s="101">
        <v>81.499438271674038</v>
      </c>
      <c r="X213" s="101">
        <v>84.933909770101565</v>
      </c>
      <c r="Y213" s="101">
        <v>72.607895898207218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8.1442304857368342</v>
      </c>
      <c r="C219" s="122">
        <v>7.7272304684343229</v>
      </c>
      <c r="D219" s="122">
        <v>7.2525584400019412</v>
      </c>
      <c r="E219" s="122">
        <v>6.63785756781198</v>
      </c>
      <c r="F219" s="122">
        <v>7.2820086749744339</v>
      </c>
      <c r="G219" s="122">
        <v>6.720277120920926</v>
      </c>
      <c r="H219" s="122">
        <v>7.0740846613833188</v>
      </c>
      <c r="I219" s="122">
        <v>7.8257252116642588</v>
      </c>
      <c r="J219" s="122">
        <v>8.4062943389093583</v>
      </c>
      <c r="K219" s="122">
        <v>7.6532937624390724</v>
      </c>
      <c r="L219" s="122">
        <v>9.787904240117772</v>
      </c>
      <c r="M219" s="122">
        <v>9.533204672167237</v>
      </c>
      <c r="N219" s="122">
        <v>3.2583392207155892</v>
      </c>
      <c r="O219" s="122">
        <v>16.445455263233725</v>
      </c>
      <c r="P219" s="122">
        <v>20.301991981554988</v>
      </c>
      <c r="Q219" s="122">
        <v>20.876176758421501</v>
      </c>
      <c r="R219" s="122">
        <v>21.39886336976166</v>
      </c>
      <c r="S219" s="122">
        <v>24.320993469811011</v>
      </c>
      <c r="T219" s="122">
        <v>33.772315081641487</v>
      </c>
      <c r="U219" s="122">
        <v>38.058982230907056</v>
      </c>
      <c r="V219" s="122">
        <v>47.043614875279587</v>
      </c>
      <c r="W219" s="122">
        <v>47.193878872924039</v>
      </c>
      <c r="X219" s="122">
        <v>45.383932565295275</v>
      </c>
      <c r="Y219" s="122">
        <v>42.031848380873704</v>
      </c>
      <c r="DA219" s="130" t="s">
        <v>2744</v>
      </c>
    </row>
    <row r="220" spans="1:105" ht="12" customHeight="1" x14ac:dyDescent="0.25">
      <c r="A220" s="97" t="s">
        <v>50</v>
      </c>
      <c r="B220" s="98">
        <v>189.6019943103982</v>
      </c>
      <c r="C220" s="98">
        <v>190.3081966167864</v>
      </c>
      <c r="D220" s="98">
        <v>201.66167260808447</v>
      </c>
      <c r="E220" s="98">
        <v>194.36066219595136</v>
      </c>
      <c r="F220" s="98">
        <v>221.71665399092785</v>
      </c>
      <c r="G220" s="98">
        <v>205.36764670434843</v>
      </c>
      <c r="H220" s="98">
        <v>205.44995675241844</v>
      </c>
      <c r="I220" s="98">
        <v>213.22408061032539</v>
      </c>
      <c r="J220" s="98">
        <v>215.26154535105104</v>
      </c>
      <c r="K220" s="98">
        <v>189.90309583978996</v>
      </c>
      <c r="L220" s="98">
        <v>235.85960984645763</v>
      </c>
      <c r="M220" s="98">
        <v>220.6667188276829</v>
      </c>
      <c r="N220" s="98">
        <v>69.218244135402429</v>
      </c>
      <c r="O220" s="98">
        <v>251.13286857353685</v>
      </c>
      <c r="P220" s="98">
        <v>243.76197499725041</v>
      </c>
      <c r="Q220" s="98">
        <v>213.20371865138353</v>
      </c>
      <c r="R220" s="98">
        <v>199.8114827218204</v>
      </c>
      <c r="S220" s="98">
        <v>197.92241434045872</v>
      </c>
      <c r="T220" s="98">
        <v>237.43124800285571</v>
      </c>
      <c r="U220" s="98">
        <v>244.91991970690594</v>
      </c>
      <c r="V220" s="98">
        <v>279.56691084284023</v>
      </c>
      <c r="W220" s="98">
        <v>267.54072804777729</v>
      </c>
      <c r="X220" s="98">
        <v>249.193624049791</v>
      </c>
      <c r="Y220" s="98">
        <v>221.6631967786802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116.69416882214513</v>
      </c>
      <c r="C223" s="118">
        <f t="shared" si="93"/>
        <v>110.49743061434701</v>
      </c>
      <c r="D223" s="118">
        <f t="shared" si="93"/>
        <v>130.00652544707282</v>
      </c>
      <c r="E223" s="118">
        <f t="shared" si="93"/>
        <v>133.78259336972079</v>
      </c>
      <c r="F223" s="118">
        <f t="shared" si="93"/>
        <v>130.32354418277092</v>
      </c>
      <c r="G223" s="118">
        <f t="shared" si="93"/>
        <v>122.67503280071625</v>
      </c>
      <c r="H223" s="118">
        <f t="shared" si="93"/>
        <v>130.34618551375607</v>
      </c>
      <c r="I223" s="118">
        <f t="shared" si="93"/>
        <v>123.8671925736754</v>
      </c>
      <c r="J223" s="118">
        <f t="shared" si="93"/>
        <v>119.01511653786297</v>
      </c>
      <c r="K223" s="118">
        <f t="shared" si="93"/>
        <v>116.22917246855997</v>
      </c>
      <c r="L223" s="118">
        <f t="shared" si="93"/>
        <v>114.08899073133146</v>
      </c>
      <c r="M223" s="118">
        <f t="shared" si="93"/>
        <v>99.167609552425176</v>
      </c>
      <c r="N223" s="118">
        <f t="shared" si="93"/>
        <v>128.89428141427558</v>
      </c>
      <c r="O223" s="118">
        <f t="shared" si="93"/>
        <v>93.334454942503015</v>
      </c>
      <c r="P223" s="118">
        <f t="shared" si="93"/>
        <v>84.256934742901407</v>
      </c>
      <c r="Q223" s="118">
        <f t="shared" si="93"/>
        <v>86.00108050947631</v>
      </c>
      <c r="R223" s="118">
        <f t="shared" ref="R223:V223" si="94">R224+R226+R228+R237</f>
        <v>136.78596227120565</v>
      </c>
      <c r="S223" s="118">
        <f t="shared" si="94"/>
        <v>125.63853807872255</v>
      </c>
      <c r="T223" s="118">
        <f t="shared" si="94"/>
        <v>77.378264050611278</v>
      </c>
      <c r="U223" s="118">
        <f t="shared" si="94"/>
        <v>94.254094159727074</v>
      </c>
      <c r="V223" s="118">
        <f t="shared" si="94"/>
        <v>102.27753291229683</v>
      </c>
      <c r="W223" s="118">
        <f t="shared" ref="W223:Y223" si="95">W224+W226+W228+W237</f>
        <v>107.88859695206595</v>
      </c>
      <c r="X223" s="118">
        <f t="shared" si="95"/>
        <v>105.89641925394605</v>
      </c>
      <c r="Y223" s="118">
        <f t="shared" si="95"/>
        <v>62.366711098993115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79.897111619734588</v>
      </c>
      <c r="C224" s="123">
        <f t="shared" si="96"/>
        <v>72.775499785942202</v>
      </c>
      <c r="D224" s="123">
        <f t="shared" si="96"/>
        <v>94.942140969229243</v>
      </c>
      <c r="E224" s="123">
        <f t="shared" si="96"/>
        <v>95.840858898525227</v>
      </c>
      <c r="F224" s="123">
        <f t="shared" si="96"/>
        <v>97.818356734305723</v>
      </c>
      <c r="G224" s="123">
        <f t="shared" si="96"/>
        <v>91.376076789427913</v>
      </c>
      <c r="H224" s="123">
        <f t="shared" si="96"/>
        <v>98.742256649783442</v>
      </c>
      <c r="I224" s="123">
        <f t="shared" si="96"/>
        <v>90.682689196358169</v>
      </c>
      <c r="J224" s="123">
        <f t="shared" si="96"/>
        <v>86.145982577011068</v>
      </c>
      <c r="K224" s="123">
        <f t="shared" si="96"/>
        <v>84.264389156974275</v>
      </c>
      <c r="L224" s="123">
        <f t="shared" si="96"/>
        <v>81.554789649291706</v>
      </c>
      <c r="M224" s="123">
        <f t="shared" si="96"/>
        <v>67.796972765525908</v>
      </c>
      <c r="N224" s="123">
        <f t="shared" si="96"/>
        <v>94.005728018674731</v>
      </c>
      <c r="O224" s="123">
        <f t="shared" si="96"/>
        <v>61.29314039580521</v>
      </c>
      <c r="P224" s="123">
        <f t="shared" si="96"/>
        <v>53.444514232866936</v>
      </c>
      <c r="Q224" s="123">
        <f t="shared" si="96"/>
        <v>53.697791712054688</v>
      </c>
      <c r="R224" s="123">
        <f t="shared" si="96"/>
        <v>101.86057544195076</v>
      </c>
      <c r="S224" s="123">
        <f t="shared" si="96"/>
        <v>90.142787352059145</v>
      </c>
      <c r="T224" s="123">
        <f t="shared" si="96"/>
        <v>45.119190713370301</v>
      </c>
      <c r="U224" s="123">
        <f t="shared" si="96"/>
        <v>57.685670170384618</v>
      </c>
      <c r="V224" s="123">
        <f t="shared" si="96"/>
        <v>65.589825667996351</v>
      </c>
      <c r="W224" s="123">
        <f t="shared" si="96"/>
        <v>71.209326790627472</v>
      </c>
      <c r="X224" s="123">
        <f t="shared" si="96"/>
        <v>69.378623325036628</v>
      </c>
      <c r="Y224" s="123">
        <f t="shared" si="96"/>
        <v>27.03950005650443</v>
      </c>
      <c r="DA224" s="130" t="s">
        <v>2899</v>
      </c>
    </row>
    <row r="225" spans="1:105" ht="12" customHeight="1" x14ac:dyDescent="0.25">
      <c r="A225" s="97" t="s">
        <v>53</v>
      </c>
      <c r="B225" s="99">
        <v>79.897111619734588</v>
      </c>
      <c r="C225" s="99">
        <v>72.775499785942202</v>
      </c>
      <c r="D225" s="99">
        <v>94.942140969229243</v>
      </c>
      <c r="E225" s="99">
        <v>95.840858898525227</v>
      </c>
      <c r="F225" s="99">
        <v>97.818356734305723</v>
      </c>
      <c r="G225" s="99">
        <v>91.376076789427913</v>
      </c>
      <c r="H225" s="99">
        <v>98.742256649783442</v>
      </c>
      <c r="I225" s="99">
        <v>90.682689196358169</v>
      </c>
      <c r="J225" s="99">
        <v>86.145982577011068</v>
      </c>
      <c r="K225" s="99">
        <v>84.264389156974275</v>
      </c>
      <c r="L225" s="99">
        <v>81.554789649291706</v>
      </c>
      <c r="M225" s="99">
        <v>67.796972765525908</v>
      </c>
      <c r="N225" s="99">
        <v>94.005728018674731</v>
      </c>
      <c r="O225" s="99">
        <v>61.29314039580521</v>
      </c>
      <c r="P225" s="99">
        <v>53.444514232866936</v>
      </c>
      <c r="Q225" s="99">
        <v>53.697791712054688</v>
      </c>
      <c r="R225" s="99">
        <v>101.86057544195076</v>
      </c>
      <c r="S225" s="99">
        <v>90.142787352059145</v>
      </c>
      <c r="T225" s="99">
        <v>45.119190713370301</v>
      </c>
      <c r="U225" s="99">
        <v>57.685670170384618</v>
      </c>
      <c r="V225" s="99">
        <v>65.589825667996351</v>
      </c>
      <c r="W225" s="99">
        <v>71.209326790627472</v>
      </c>
      <c r="X225" s="99">
        <v>69.378623325036628</v>
      </c>
      <c r="Y225" s="99">
        <v>27.03950005650443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12.057827488397264</v>
      </c>
      <c r="C226" s="123">
        <f t="shared" si="97"/>
        <v>13.615851498507745</v>
      </c>
      <c r="D226" s="123">
        <f t="shared" si="97"/>
        <v>9.5418068772470406</v>
      </c>
      <c r="E226" s="123">
        <f t="shared" si="97"/>
        <v>12.971964708103988</v>
      </c>
      <c r="F226" s="123">
        <f t="shared" si="97"/>
        <v>6.4144143753601197</v>
      </c>
      <c r="G226" s="123">
        <f t="shared" si="97"/>
        <v>6.010322494143181</v>
      </c>
      <c r="H226" s="123">
        <f t="shared" si="97"/>
        <v>5.8300969630568256</v>
      </c>
      <c r="I226" s="123">
        <f t="shared" si="97"/>
        <v>8.2785579789812704</v>
      </c>
      <c r="J226" s="123">
        <f t="shared" si="97"/>
        <v>7.3740210647190878</v>
      </c>
      <c r="K226" s="123">
        <f t="shared" si="97"/>
        <v>5.0056663290747654</v>
      </c>
      <c r="L226" s="123">
        <f t="shared" si="97"/>
        <v>6.6349564013535316</v>
      </c>
      <c r="M226" s="123">
        <f t="shared" si="97"/>
        <v>6.2229202396178467</v>
      </c>
      <c r="N226" s="123">
        <f t="shared" si="97"/>
        <v>10.950255744010679</v>
      </c>
      <c r="O226" s="123">
        <f t="shared" si="97"/>
        <v>6.8374093511453262</v>
      </c>
      <c r="P226" s="123">
        <f t="shared" si="97"/>
        <v>5.4682532943791857</v>
      </c>
      <c r="Q226" s="123">
        <f t="shared" si="97"/>
        <v>7.272262840576178</v>
      </c>
      <c r="R226" s="123">
        <f t="shared" si="97"/>
        <v>9.0916551990876542</v>
      </c>
      <c r="S226" s="123">
        <f t="shared" si="97"/>
        <v>10.050402390066042</v>
      </c>
      <c r="T226" s="123">
        <f t="shared" si="97"/>
        <v>7.5541427652114352</v>
      </c>
      <c r="U226" s="123">
        <f t="shared" si="97"/>
        <v>11.795635452779845</v>
      </c>
      <c r="V226" s="123">
        <f t="shared" si="97"/>
        <v>10.937800497100909</v>
      </c>
      <c r="W226" s="123">
        <f t="shared" si="97"/>
        <v>10.402465475926901</v>
      </c>
      <c r="X226" s="123">
        <f t="shared" si="97"/>
        <v>9.9055158852608844</v>
      </c>
      <c r="Y226" s="123">
        <f t="shared" si="97"/>
        <v>10.895246026922333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12.057827488397264</v>
      </c>
      <c r="C227" s="99">
        <f>RES_hhdet_fecs!C165</f>
        <v>13.615851498507745</v>
      </c>
      <c r="D227" s="99">
        <f>RES_hhdet_fecs!D165</f>
        <v>9.5418068772470406</v>
      </c>
      <c r="E227" s="99">
        <f>RES_hhdet_fecs!E165</f>
        <v>12.971964708103988</v>
      </c>
      <c r="F227" s="99">
        <f>RES_hhdet_fecs!F165</f>
        <v>6.4144143753601197</v>
      </c>
      <c r="G227" s="99">
        <f>RES_hhdet_fecs!G165</f>
        <v>6.010322494143181</v>
      </c>
      <c r="H227" s="99">
        <f>RES_hhdet_fecs!H165</f>
        <v>5.8300969630568256</v>
      </c>
      <c r="I227" s="99">
        <f>RES_hhdet_fecs!I165</f>
        <v>8.2785579789812704</v>
      </c>
      <c r="J227" s="99">
        <f>RES_hhdet_fecs!J165</f>
        <v>7.3740210647190878</v>
      </c>
      <c r="K227" s="99">
        <f>RES_hhdet_fecs!K165</f>
        <v>5.0056663290747654</v>
      </c>
      <c r="L227" s="99">
        <f>RES_hhdet_fecs!L165</f>
        <v>6.6349564013535316</v>
      </c>
      <c r="M227" s="99">
        <f>RES_hhdet_fecs!M165</f>
        <v>6.2229202396178467</v>
      </c>
      <c r="N227" s="99">
        <f>RES_hhdet_fecs!N165</f>
        <v>10.950255744010679</v>
      </c>
      <c r="O227" s="99">
        <f>RES_hhdet_fecs!O165</f>
        <v>6.8374093511453262</v>
      </c>
      <c r="P227" s="99">
        <f>RES_hhdet_fecs!P165</f>
        <v>5.4682532943791857</v>
      </c>
      <c r="Q227" s="99">
        <f>RES_hhdet_fecs!Q165</f>
        <v>7.272262840576178</v>
      </c>
      <c r="R227" s="99">
        <f>RES_hhdet_fecs!R165</f>
        <v>9.0916551990876542</v>
      </c>
      <c r="S227" s="99">
        <f>RES_hhdet_fecs!S165</f>
        <v>10.050402390066042</v>
      </c>
      <c r="T227" s="99">
        <f>RES_hhdet_fecs!T165</f>
        <v>7.5541427652114352</v>
      </c>
      <c r="U227" s="99">
        <f>RES_hhdet_fecs!U165</f>
        <v>11.795635452779845</v>
      </c>
      <c r="V227" s="99">
        <f>RES_hhdet_fecs!V165</f>
        <v>10.937800497100909</v>
      </c>
      <c r="W227" s="99">
        <f>RES_hhdet_fecs!W165</f>
        <v>10.402465475926901</v>
      </c>
      <c r="X227" s="99">
        <f>RES_hhdet_fecs!X165</f>
        <v>9.9055158852608844</v>
      </c>
      <c r="Y227" s="99">
        <f>RES_hhdet_fecs!Y165</f>
        <v>10.895246026922333</v>
      </c>
      <c r="DA227" s="63" t="s">
        <v>2902</v>
      </c>
    </row>
    <row r="228" spans="1:105" ht="12" customHeight="1" x14ac:dyDescent="0.25">
      <c r="A228" s="121" t="s">
        <v>55</v>
      </c>
      <c r="B228" s="123">
        <v>16.812906878414903</v>
      </c>
      <c r="C228" s="123">
        <v>16.431569356614407</v>
      </c>
      <c r="D228" s="123">
        <v>16.92302478730031</v>
      </c>
      <c r="E228" s="123">
        <v>16.694773214767721</v>
      </c>
      <c r="F228" s="123">
        <v>17.269633116122403</v>
      </c>
      <c r="G228" s="123">
        <v>16.718411950987448</v>
      </c>
      <c r="H228" s="123">
        <v>16.994651273142836</v>
      </c>
      <c r="I228" s="123">
        <v>16.568311364413805</v>
      </c>
      <c r="J228" s="123">
        <v>17.210587709256227</v>
      </c>
      <c r="K228" s="123">
        <v>18.328530774069854</v>
      </c>
      <c r="L228" s="123">
        <v>17.684467365902368</v>
      </c>
      <c r="M228" s="123">
        <v>17.415715058412783</v>
      </c>
      <c r="N228" s="123">
        <v>16.450835909422949</v>
      </c>
      <c r="O228" s="123">
        <v>16.962028659071184</v>
      </c>
      <c r="P228" s="123">
        <v>17.009052998373381</v>
      </c>
      <c r="Q228" s="123">
        <v>16.8435851628034</v>
      </c>
      <c r="R228" s="123">
        <v>17.386443024918233</v>
      </c>
      <c r="S228" s="123">
        <v>17.11830295102709</v>
      </c>
      <c r="T228" s="123">
        <v>16.200572903021619</v>
      </c>
      <c r="U228" s="123">
        <v>16.059413912259505</v>
      </c>
      <c r="V228" s="123">
        <v>15.911012081237585</v>
      </c>
      <c r="W228" s="123">
        <v>16.922820814137552</v>
      </c>
      <c r="X228" s="123">
        <v>17.307999104960558</v>
      </c>
      <c r="Y228" s="123">
        <v>16.73789030402838</v>
      </c>
      <c r="DA228" s="130" t="s">
        <v>2903</v>
      </c>
    </row>
    <row r="229" spans="1:105" ht="12" customHeight="1" x14ac:dyDescent="0.25">
      <c r="A229" s="97" t="s">
        <v>124</v>
      </c>
      <c r="B229" s="99">
        <v>23.643868221771566</v>
      </c>
      <c r="C229" s="99">
        <v>23.262721971630196</v>
      </c>
      <c r="D229" s="99">
        <v>24.052002324275506</v>
      </c>
      <c r="E229" s="99">
        <v>23.966408295726715</v>
      </c>
      <c r="F229" s="99">
        <v>24.191071513619644</v>
      </c>
      <c r="G229" s="99">
        <v>23.687095743089909</v>
      </c>
      <c r="H229" s="99">
        <v>24.133789888287104</v>
      </c>
      <c r="I229" s="99">
        <v>22.959220529243137</v>
      </c>
      <c r="J229" s="99">
        <v>24.712405651052894</v>
      </c>
      <c r="K229" s="99">
        <v>26.086429520323776</v>
      </c>
      <c r="L229" s="99">
        <v>24.423178868596171</v>
      </c>
      <c r="M229" s="99">
        <v>20.189962660420775</v>
      </c>
      <c r="N229" s="99">
        <v>17.761579417313488</v>
      </c>
      <c r="O229" s="99">
        <v>25.951629364813147</v>
      </c>
      <c r="P229" s="99">
        <v>24.565337531383765</v>
      </c>
      <c r="Q229" s="99">
        <v>22.681945032351098</v>
      </c>
      <c r="R229" s="99">
        <v>21.696826875422726</v>
      </c>
      <c r="S229" s="99">
        <v>21.852379229100016</v>
      </c>
      <c r="T229" s="99">
        <v>21.102704490932656</v>
      </c>
      <c r="U229" s="99">
        <v>20.781448214679099</v>
      </c>
      <c r="V229" s="99">
        <v>20.884810389363945</v>
      </c>
      <c r="W229" s="99">
        <v>20.759727558896337</v>
      </c>
      <c r="X229" s="99">
        <v>21.089793495303621</v>
      </c>
      <c r="Y229" s="99">
        <v>20.984623922719241</v>
      </c>
      <c r="DA229" s="63" t="s">
        <v>2904</v>
      </c>
    </row>
    <row r="230" spans="1:105" ht="12" customHeight="1" x14ac:dyDescent="0.25">
      <c r="A230" s="97" t="s">
        <v>123</v>
      </c>
      <c r="B230" s="99">
        <v>14.594631332190945</v>
      </c>
      <c r="C230" s="99">
        <v>14.433774717195588</v>
      </c>
      <c r="D230" s="99">
        <v>15.10532916550018</v>
      </c>
      <c r="E230" s="99">
        <v>15.044122588837235</v>
      </c>
      <c r="F230" s="99">
        <v>15.294378225665731</v>
      </c>
      <c r="G230" s="99">
        <v>15.325696604109117</v>
      </c>
      <c r="H230" s="99">
        <v>15.407151617393367</v>
      </c>
      <c r="I230" s="99">
        <v>14.687495817215799</v>
      </c>
      <c r="J230" s="99">
        <v>15.780628465097337</v>
      </c>
      <c r="K230" s="99">
        <v>16.74982083828867</v>
      </c>
      <c r="L230" s="99">
        <v>15.771713435521738</v>
      </c>
      <c r="M230" s="99">
        <v>12.819758643066052</v>
      </c>
      <c r="N230" s="99">
        <v>10.19230527314112</v>
      </c>
      <c r="O230" s="99">
        <v>17.175390438546259</v>
      </c>
      <c r="P230" s="99">
        <v>16.587096992954155</v>
      </c>
      <c r="Q230" s="99">
        <v>15.443186387710949</v>
      </c>
      <c r="R230" s="99">
        <v>15.197347044043546</v>
      </c>
      <c r="S230" s="99">
        <v>15.578084994945629</v>
      </c>
      <c r="T230" s="99">
        <v>15.261212662461224</v>
      </c>
      <c r="U230" s="99">
        <v>15.142782693338763</v>
      </c>
      <c r="V230" s="99">
        <v>15.344054726014473</v>
      </c>
      <c r="W230" s="99">
        <v>15.70953653377285</v>
      </c>
      <c r="X230" s="99">
        <v>16.2789264901682</v>
      </c>
      <c r="Y230" s="99">
        <v>16.23378565222194</v>
      </c>
      <c r="DA230" s="63" t="s">
        <v>2905</v>
      </c>
    </row>
    <row r="231" spans="1:105" ht="12" customHeight="1" x14ac:dyDescent="0.25">
      <c r="A231" s="100" t="s">
        <v>50</v>
      </c>
      <c r="B231" s="102">
        <v>4.7342828950791409</v>
      </c>
      <c r="C231" s="102">
        <v>4.613621565784582</v>
      </c>
      <c r="D231" s="102">
        <v>4.9078728497129935</v>
      </c>
      <c r="E231" s="102">
        <v>4.7361448467454368</v>
      </c>
      <c r="F231" s="102">
        <v>4.8836226325813659</v>
      </c>
      <c r="G231" s="102">
        <v>5.4257020640180942</v>
      </c>
      <c r="H231" s="102">
        <v>4.9482539725197192</v>
      </c>
      <c r="I231" s="102">
        <v>4.7054811587033392</v>
      </c>
      <c r="J231" s="102">
        <v>4.9580288608042231</v>
      </c>
      <c r="K231" s="102">
        <v>5.2749298269434002</v>
      </c>
      <c r="L231" s="102">
        <v>4.9142135775665281</v>
      </c>
      <c r="M231" s="102">
        <v>3.3592552644102769</v>
      </c>
      <c r="N231" s="102">
        <v>0.17984616671661516</v>
      </c>
      <c r="O231" s="102">
        <v>4.8256705727646496</v>
      </c>
      <c r="P231" s="102">
        <v>4.4563842910466454</v>
      </c>
      <c r="Q231" s="102">
        <v>3.8393582250157681</v>
      </c>
      <c r="R231" s="102">
        <v>4.1282510842885891</v>
      </c>
      <c r="S231" s="102">
        <v>4.171025547374855</v>
      </c>
      <c r="T231" s="102">
        <v>3.7710903770321669</v>
      </c>
      <c r="U231" s="102">
        <v>3.4016842020851263</v>
      </c>
      <c r="V231" s="102">
        <v>3.1976760948489154</v>
      </c>
      <c r="W231" s="102">
        <v>3.7872842578491484</v>
      </c>
      <c r="X231" s="102">
        <v>3.9155420595714285</v>
      </c>
      <c r="Y231" s="102">
        <v>3.3226589977907217</v>
      </c>
      <c r="DA231" s="131" t="s">
        <v>2906</v>
      </c>
    </row>
    <row r="232" spans="1:105" ht="12" customHeight="1" x14ac:dyDescent="0.25">
      <c r="A232" s="103" t="s">
        <v>52</v>
      </c>
      <c r="B232" s="105">
        <v>9.8603484371118011</v>
      </c>
      <c r="C232" s="105">
        <v>9.8201531514110059</v>
      </c>
      <c r="D232" s="105">
        <v>10.197456315787186</v>
      </c>
      <c r="E232" s="105">
        <v>10.307977742091797</v>
      </c>
      <c r="F232" s="105">
        <v>10.410755593084369</v>
      </c>
      <c r="G232" s="105">
        <v>9.8999945400910256</v>
      </c>
      <c r="H232" s="105">
        <v>10.458897644873648</v>
      </c>
      <c r="I232" s="105">
        <v>9.9820146585124583</v>
      </c>
      <c r="J232" s="105">
        <v>10.822599604293114</v>
      </c>
      <c r="K232" s="105">
        <v>11.474891011345269</v>
      </c>
      <c r="L232" s="105">
        <v>10.85749985795521</v>
      </c>
      <c r="M232" s="105">
        <v>9.4605033786557744</v>
      </c>
      <c r="N232" s="105">
        <v>10.012459106424505</v>
      </c>
      <c r="O232" s="105">
        <v>12.34971986578161</v>
      </c>
      <c r="P232" s="105">
        <v>12.130712701907509</v>
      </c>
      <c r="Q232" s="105">
        <v>11.603828162695176</v>
      </c>
      <c r="R232" s="105">
        <v>11.069095959754955</v>
      </c>
      <c r="S232" s="105">
        <v>11.407059447570777</v>
      </c>
      <c r="T232" s="105">
        <v>11.490122285429056</v>
      </c>
      <c r="U232" s="105">
        <v>11.741098491253638</v>
      </c>
      <c r="V232" s="105">
        <v>12.146378631165557</v>
      </c>
      <c r="W232" s="105">
        <v>11.9222522759237</v>
      </c>
      <c r="X232" s="105">
        <v>12.363384430596772</v>
      </c>
      <c r="Y232" s="105">
        <v>12.911126654431216</v>
      </c>
      <c r="DA232" s="132" t="s">
        <v>2907</v>
      </c>
    </row>
    <row r="233" spans="1:105" ht="12" customHeight="1" x14ac:dyDescent="0.25">
      <c r="A233" s="106" t="s">
        <v>122</v>
      </c>
      <c r="B233" s="102">
        <v>21.273165223411421</v>
      </c>
      <c r="C233" s="102">
        <v>20.829462652331795</v>
      </c>
      <c r="D233" s="102">
        <v>21.167157987389789</v>
      </c>
      <c r="E233" s="102">
        <v>20.934699533111715</v>
      </c>
      <c r="F233" s="102">
        <v>21.422417912102187</v>
      </c>
      <c r="G233" s="102">
        <v>20.518620622268262</v>
      </c>
      <c r="H233" s="102">
        <v>21.010159385837223</v>
      </c>
      <c r="I233" s="102">
        <v>20.884862083660014</v>
      </c>
      <c r="J233" s="102">
        <v>22.153159837564662</v>
      </c>
      <c r="K233" s="102">
        <v>23.562948724668129</v>
      </c>
      <c r="L233" s="102">
        <v>22.799509756092139</v>
      </c>
      <c r="M233" s="102">
        <v>22.408703717672495</v>
      </c>
      <c r="N233" s="102">
        <v>21.316897296947754</v>
      </c>
      <c r="O233" s="102">
        <v>21.52835110661346</v>
      </c>
      <c r="P233" s="102">
        <v>21.435670231068993</v>
      </c>
      <c r="Q233" s="102">
        <v>21.360121050203322</v>
      </c>
      <c r="R233" s="102">
        <v>21.730675622674674</v>
      </c>
      <c r="S233" s="102">
        <v>21.25824556750905</v>
      </c>
      <c r="T233" s="102">
        <v>20.135511173724051</v>
      </c>
      <c r="U233" s="102">
        <v>19.986264301493051</v>
      </c>
      <c r="V233" s="102">
        <v>19.726230682853529</v>
      </c>
      <c r="W233" s="102">
        <v>20.587656554829699</v>
      </c>
      <c r="X233" s="102">
        <v>20.952302978290856</v>
      </c>
      <c r="Y233" s="102">
        <v>20.355456551356312</v>
      </c>
      <c r="DA233" s="131" t="s">
        <v>2908</v>
      </c>
    </row>
    <row r="234" spans="1:105" ht="12" customHeight="1" x14ac:dyDescent="0.25">
      <c r="A234" s="107" t="s">
        <v>121</v>
      </c>
      <c r="B234" s="105">
        <v>14.274072359717897</v>
      </c>
      <c r="C234" s="105">
        <v>14.016059850826762</v>
      </c>
      <c r="D234" s="105">
        <v>14.375501885529625</v>
      </c>
      <c r="E234" s="105">
        <v>14.206258392050094</v>
      </c>
      <c r="F234" s="105">
        <v>14.637844056762951</v>
      </c>
      <c r="G234" s="105">
        <v>14.283451493368675</v>
      </c>
      <c r="H234" s="105">
        <v>14.496059240209233</v>
      </c>
      <c r="I234" s="105">
        <v>14.446705225323024</v>
      </c>
      <c r="J234" s="105">
        <v>15.301484747115557</v>
      </c>
      <c r="K234" s="105">
        <v>16.349975983267235</v>
      </c>
      <c r="L234" s="105">
        <v>15.890841689579185</v>
      </c>
      <c r="M234" s="105">
        <v>15.646998377541669</v>
      </c>
      <c r="N234" s="105">
        <v>14.705903411831551</v>
      </c>
      <c r="O234" s="105">
        <v>15.128092611768816</v>
      </c>
      <c r="P234" s="105">
        <v>15.176037000586167</v>
      </c>
      <c r="Q234" s="105">
        <v>15.134567564460861</v>
      </c>
      <c r="R234" s="105">
        <v>15.750046280446178</v>
      </c>
      <c r="S234" s="105">
        <v>15.627730008338224</v>
      </c>
      <c r="T234" s="105">
        <v>14.876371199682243</v>
      </c>
      <c r="U234" s="105">
        <v>14.797882588883658</v>
      </c>
      <c r="V234" s="105">
        <v>14.744553757368596</v>
      </c>
      <c r="W234" s="105">
        <v>15.890053572282259</v>
      </c>
      <c r="X234" s="105">
        <v>16.364364365724335</v>
      </c>
      <c r="Y234" s="105">
        <v>15.77994264784714</v>
      </c>
      <c r="DA234" s="132" t="s">
        <v>2909</v>
      </c>
    </row>
    <row r="235" spans="1:105" ht="12" customHeight="1" x14ac:dyDescent="0.25">
      <c r="A235" s="108" t="s">
        <v>53</v>
      </c>
      <c r="B235" s="99">
        <v>4.2742554558548962</v>
      </c>
      <c r="C235" s="99">
        <v>4.1393377061017373</v>
      </c>
      <c r="D235" s="99">
        <v>4.3164670591623944</v>
      </c>
      <c r="E235" s="99">
        <v>4.1200890801676984</v>
      </c>
      <c r="F235" s="99">
        <v>4.3102015547262553</v>
      </c>
      <c r="G235" s="99">
        <v>4.6686774935338562</v>
      </c>
      <c r="H235" s="99">
        <v>4.2981741361401893</v>
      </c>
      <c r="I235" s="99">
        <v>4.3133486928603668</v>
      </c>
      <c r="J235" s="99">
        <v>4.4853196041797121</v>
      </c>
      <c r="K235" s="99">
        <v>4.8177983485632261</v>
      </c>
      <c r="L235" s="99">
        <v>4.7007244756536073</v>
      </c>
      <c r="M235" s="99">
        <v>4.5273941681487697</v>
      </c>
      <c r="N235" s="99">
        <v>3.6000255834018322</v>
      </c>
      <c r="O235" s="99">
        <v>3.9799231379555131</v>
      </c>
      <c r="P235" s="99">
        <v>3.8821206181960033</v>
      </c>
      <c r="Q235" s="99">
        <v>3.6603891599735885</v>
      </c>
      <c r="R235" s="99">
        <v>4.1749243883102762</v>
      </c>
      <c r="S235" s="99">
        <v>4.1095633190322012</v>
      </c>
      <c r="T235" s="99">
        <v>3.5841577904694111</v>
      </c>
      <c r="U235" s="99">
        <v>3.24263309476274</v>
      </c>
      <c r="V235" s="99">
        <v>3.0227348002750558</v>
      </c>
      <c r="W235" s="99">
        <v>3.8822464538102754</v>
      </c>
      <c r="X235" s="99">
        <v>3.9994368655269636</v>
      </c>
      <c r="Y235" s="99">
        <v>3.1551523173119471</v>
      </c>
      <c r="DA235" s="63" t="s">
        <v>2910</v>
      </c>
    </row>
    <row r="236" spans="1:105" ht="12" customHeight="1" x14ac:dyDescent="0.25">
      <c r="A236" s="108" t="s">
        <v>52</v>
      </c>
      <c r="B236" s="99">
        <v>9.9998169038630014</v>
      </c>
      <c r="C236" s="99">
        <v>9.8767221447250222</v>
      </c>
      <c r="D236" s="99">
        <v>10.059034826367229</v>
      </c>
      <c r="E236" s="99">
        <v>10.086169311882395</v>
      </c>
      <c r="F236" s="99">
        <v>10.327642502036696</v>
      </c>
      <c r="G236" s="99">
        <v>9.6147739998348172</v>
      </c>
      <c r="H236" s="99">
        <v>10.197885104069043</v>
      </c>
      <c r="I236" s="99">
        <v>10.13335653246266</v>
      </c>
      <c r="J236" s="99">
        <v>10.816165142935846</v>
      </c>
      <c r="K236" s="99">
        <v>11.532177634704009</v>
      </c>
      <c r="L236" s="99">
        <v>11.190117213925578</v>
      </c>
      <c r="M236" s="99">
        <v>11.1196042093929</v>
      </c>
      <c r="N236" s="99">
        <v>11.105877828429721</v>
      </c>
      <c r="O236" s="99">
        <v>11.148169473813304</v>
      </c>
      <c r="P236" s="99">
        <v>11.293916382390165</v>
      </c>
      <c r="Q236" s="99">
        <v>11.474178404487271</v>
      </c>
      <c r="R236" s="99">
        <v>11.575121892135906</v>
      </c>
      <c r="S236" s="99">
        <v>11.518166689306023</v>
      </c>
      <c r="T236" s="99">
        <v>11.292213409212831</v>
      </c>
      <c r="U236" s="99">
        <v>11.555249494120918</v>
      </c>
      <c r="V236" s="99">
        <v>11.721818957093539</v>
      </c>
      <c r="W236" s="99">
        <v>12.007807118471979</v>
      </c>
      <c r="X236" s="99">
        <v>12.364927500197371</v>
      </c>
      <c r="Y236" s="99">
        <v>12.624790330535191</v>
      </c>
      <c r="DA236" s="63" t="s">
        <v>2911</v>
      </c>
    </row>
    <row r="237" spans="1:105" ht="12" customHeight="1" x14ac:dyDescent="0.25">
      <c r="A237" s="121" t="s">
        <v>54</v>
      </c>
      <c r="B237" s="123">
        <v>7.9263228355983735</v>
      </c>
      <c r="C237" s="123">
        <v>7.6745099732826647</v>
      </c>
      <c r="D237" s="123">
        <v>8.5995528132962384</v>
      </c>
      <c r="E237" s="123">
        <v>8.2749965483238661</v>
      </c>
      <c r="F237" s="123">
        <v>8.8211399569826572</v>
      </c>
      <c r="G237" s="123">
        <v>8.5702215661577092</v>
      </c>
      <c r="H237" s="123">
        <v>8.7791806277729663</v>
      </c>
      <c r="I237" s="123">
        <v>8.3376340339221588</v>
      </c>
      <c r="J237" s="123">
        <v>8.2845251868765821</v>
      </c>
      <c r="K237" s="123">
        <v>8.6305862084410556</v>
      </c>
      <c r="L237" s="123">
        <v>8.2147773147838574</v>
      </c>
      <c r="M237" s="123">
        <v>7.7320014888686401</v>
      </c>
      <c r="N237" s="123">
        <v>7.4874617421672323</v>
      </c>
      <c r="O237" s="123">
        <v>8.2418765364812963</v>
      </c>
      <c r="P237" s="123">
        <v>8.3351142172818928</v>
      </c>
      <c r="Q237" s="123">
        <v>8.1874407940420433</v>
      </c>
      <c r="R237" s="123">
        <v>8.4472886052490068</v>
      </c>
      <c r="S237" s="123">
        <v>8.3270453855702655</v>
      </c>
      <c r="T237" s="123">
        <v>8.5043576690079217</v>
      </c>
      <c r="U237" s="123">
        <v>8.7133746243031087</v>
      </c>
      <c r="V237" s="123">
        <v>9.838894665961984</v>
      </c>
      <c r="W237" s="123">
        <v>9.3539838713740213</v>
      </c>
      <c r="X237" s="123">
        <v>9.3042809386879775</v>
      </c>
      <c r="Y237" s="123">
        <v>7.694074711537974</v>
      </c>
      <c r="DA237" s="130" t="s">
        <v>2912</v>
      </c>
    </row>
    <row r="238" spans="1:105" ht="12" customHeight="1" x14ac:dyDescent="0.25">
      <c r="A238" s="97" t="s">
        <v>50</v>
      </c>
      <c r="B238" s="99">
        <v>9.9928334179623075</v>
      </c>
      <c r="C238" s="99">
        <v>10.003840100882538</v>
      </c>
      <c r="D238" s="99">
        <v>10.565898554278203</v>
      </c>
      <c r="E238" s="99">
        <v>10.15057695176553</v>
      </c>
      <c r="F238" s="99">
        <v>11.514509828175628</v>
      </c>
      <c r="G238" s="99">
        <v>10.63053524050027</v>
      </c>
      <c r="H238" s="99">
        <v>10.590531379554452</v>
      </c>
      <c r="I238" s="99">
        <v>10.936017214969114</v>
      </c>
      <c r="J238" s="99">
        <v>10.969749253758337</v>
      </c>
      <c r="K238" s="99">
        <v>9.6125976086219254</v>
      </c>
      <c r="L238" s="99">
        <v>11.867949024669967</v>
      </c>
      <c r="M238" s="99">
        <v>11.032691944023053</v>
      </c>
      <c r="N238" s="99">
        <v>3.4391807116891</v>
      </c>
      <c r="O238" s="99">
        <v>12.366212746212698</v>
      </c>
      <c r="P238" s="99">
        <v>11.90756884743214</v>
      </c>
      <c r="Q238" s="99">
        <v>10.343047743298021</v>
      </c>
      <c r="R238" s="99">
        <v>9.632819091877197</v>
      </c>
      <c r="S238" s="99">
        <v>9.4718695716414576</v>
      </c>
      <c r="T238" s="99">
        <v>11.28102806295891</v>
      </c>
      <c r="U238" s="99">
        <v>11.550742511305758</v>
      </c>
      <c r="V238" s="99">
        <v>13.085383444007645</v>
      </c>
      <c r="W238" s="99">
        <v>12.432635232297221</v>
      </c>
      <c r="X238" s="99">
        <v>11.488086661559322</v>
      </c>
      <c r="Y238" s="99">
        <v>10.143679363581757</v>
      </c>
      <c r="DA238" s="63" t="s">
        <v>2913</v>
      </c>
    </row>
    <row r="239" spans="1:105" ht="12" customHeight="1" x14ac:dyDescent="0.25">
      <c r="A239" s="109" t="s">
        <v>120</v>
      </c>
      <c r="B239" s="110">
        <v>7.8335732164624901</v>
      </c>
      <c r="C239" s="110">
        <v>7.5759275683763025</v>
      </c>
      <c r="D239" s="110">
        <v>8.5261970065957833</v>
      </c>
      <c r="E239" s="110">
        <v>8.2086762331139624</v>
      </c>
      <c r="F239" s="110">
        <v>8.7296755262324695</v>
      </c>
      <c r="G239" s="110">
        <v>8.5005207748678959</v>
      </c>
      <c r="H239" s="110">
        <v>8.7145878502617879</v>
      </c>
      <c r="I239" s="110">
        <v>8.2386350291345281</v>
      </c>
      <c r="J239" s="110">
        <v>8.175401614902059</v>
      </c>
      <c r="K239" s="110">
        <v>8.5893481843774779</v>
      </c>
      <c r="L239" s="110">
        <v>8.0566111489951311</v>
      </c>
      <c r="M239" s="110">
        <v>7.5829670838178211</v>
      </c>
      <c r="N239" s="110">
        <v>7.6874419100456857</v>
      </c>
      <c r="O239" s="110">
        <v>7.9528683375712301</v>
      </c>
      <c r="P239" s="110">
        <v>8.0105462822226432</v>
      </c>
      <c r="Q239" s="110">
        <v>7.9534606201603752</v>
      </c>
      <c r="R239" s="110">
        <v>8.3050957211571941</v>
      </c>
      <c r="S239" s="110">
        <v>8.1666592469437536</v>
      </c>
      <c r="T239" s="110">
        <v>8.0439084951008013</v>
      </c>
      <c r="U239" s="110">
        <v>8.1913459836540774</v>
      </c>
      <c r="V239" s="110">
        <v>9.1820720145550307</v>
      </c>
      <c r="W239" s="110">
        <v>8.6945984525969333</v>
      </c>
      <c r="X239" s="110">
        <v>8.8179954684504729</v>
      </c>
      <c r="Y239" s="110">
        <v>7.1208929576507192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88.940401251811807</v>
      </c>
      <c r="C241" s="118">
        <f t="shared" si="98"/>
        <v>87.883932827339208</v>
      </c>
      <c r="D241" s="118">
        <f t="shared" si="98"/>
        <v>97.097626829414963</v>
      </c>
      <c r="E241" s="118">
        <f t="shared" si="98"/>
        <v>105.46615127454609</v>
      </c>
      <c r="F241" s="118">
        <f t="shared" si="98"/>
        <v>95.678277993192253</v>
      </c>
      <c r="G241" s="118">
        <f t="shared" si="98"/>
        <v>91.10448687911709</v>
      </c>
      <c r="H241" s="118">
        <f t="shared" si="98"/>
        <v>97.662879102134895</v>
      </c>
      <c r="I241" s="118">
        <f t="shared" si="98"/>
        <v>99.413273709332714</v>
      </c>
      <c r="J241" s="118">
        <f t="shared" si="98"/>
        <v>95.75956023309719</v>
      </c>
      <c r="K241" s="118">
        <f t="shared" si="98"/>
        <v>90.659148697370682</v>
      </c>
      <c r="L241" s="118">
        <f t="shared" si="98"/>
        <v>93.490238373989968</v>
      </c>
      <c r="M241" s="118">
        <f t="shared" si="98"/>
        <v>83.593246063413687</v>
      </c>
      <c r="N241" s="118">
        <f t="shared" si="98"/>
        <v>115.94249887147375</v>
      </c>
      <c r="O241" s="118">
        <f t="shared" si="98"/>
        <v>83.546555459838217</v>
      </c>
      <c r="P241" s="118">
        <f t="shared" si="98"/>
        <v>74.807186582994618</v>
      </c>
      <c r="Q241" s="118">
        <f t="shared" si="98"/>
        <v>81.878980656195324</v>
      </c>
      <c r="R241" s="118">
        <f t="shared" ref="R241:V241" si="99">R242+R244+R246+R255</f>
        <v>123.37115732201856</v>
      </c>
      <c r="S241" s="118">
        <f t="shared" si="99"/>
        <v>119.79254999156944</v>
      </c>
      <c r="T241" s="118">
        <f t="shared" si="99"/>
        <v>79.466938746978073</v>
      </c>
      <c r="U241" s="118">
        <f t="shared" si="99"/>
        <v>104.66580393902422</v>
      </c>
      <c r="V241" s="118">
        <f t="shared" si="99"/>
        <v>108.47334206897412</v>
      </c>
      <c r="W241" s="118">
        <f t="shared" ref="W241:Y241" si="100">W242+W244+W246+W255</f>
        <v>111.46069228777816</v>
      </c>
      <c r="X241" s="118">
        <f t="shared" si="100"/>
        <v>109.11100055864792</v>
      </c>
      <c r="Y241" s="118">
        <f t="shared" si="100"/>
        <v>81.545411323401353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50.037142161633255</v>
      </c>
      <c r="C242" s="123">
        <f t="shared" si="101"/>
        <v>45.945963587571512</v>
      </c>
      <c r="D242" s="123">
        <f t="shared" si="101"/>
        <v>60.584374014893456</v>
      </c>
      <c r="E242" s="123">
        <f t="shared" si="101"/>
        <v>61.511481315092198</v>
      </c>
      <c r="F242" s="123">
        <f t="shared" si="101"/>
        <v>63.211163934738266</v>
      </c>
      <c r="G242" s="123">
        <f t="shared" si="101"/>
        <v>59.321074928528034</v>
      </c>
      <c r="H242" s="123">
        <f t="shared" si="101"/>
        <v>64.565617519142876</v>
      </c>
      <c r="I242" s="123">
        <f t="shared" si="101"/>
        <v>59.715242067403899</v>
      </c>
      <c r="J242" s="123">
        <f t="shared" si="101"/>
        <v>57.193468050264826</v>
      </c>
      <c r="K242" s="123">
        <f t="shared" si="101"/>
        <v>56.31793776345274</v>
      </c>
      <c r="L242" s="123">
        <f t="shared" si="101"/>
        <v>54.833322831500674</v>
      </c>
      <c r="M242" s="123">
        <f t="shared" si="101"/>
        <v>45.868102363885427</v>
      </c>
      <c r="N242" s="123">
        <f t="shared" si="101"/>
        <v>64.031023046529356</v>
      </c>
      <c r="O242" s="123">
        <f t="shared" si="101"/>
        <v>42.069301594030733</v>
      </c>
      <c r="P242" s="123">
        <f t="shared" si="101"/>
        <v>36.814669346495776</v>
      </c>
      <c r="Q242" s="123">
        <f t="shared" si="101"/>
        <v>37.134481625528316</v>
      </c>
      <c r="R242" s="123">
        <f t="shared" si="101"/>
        <v>70.850999163446616</v>
      </c>
      <c r="S242" s="123">
        <f t="shared" si="101"/>
        <v>63.089159175989515</v>
      </c>
      <c r="T242" s="123">
        <f t="shared" si="101"/>
        <v>31.682737637667387</v>
      </c>
      <c r="U242" s="123">
        <f t="shared" si="101"/>
        <v>40.602513093497187</v>
      </c>
      <c r="V242" s="123">
        <f t="shared" si="101"/>
        <v>46.238976479542877</v>
      </c>
      <c r="W242" s="123">
        <f t="shared" si="101"/>
        <v>50.270159969277771</v>
      </c>
      <c r="X242" s="123">
        <f t="shared" si="101"/>
        <v>49.072805315241801</v>
      </c>
      <c r="Y242" s="123">
        <f t="shared" si="101"/>
        <v>19.156032462690039</v>
      </c>
      <c r="DA242" s="130" t="s">
        <v>3067</v>
      </c>
    </row>
    <row r="243" spans="1:105" ht="12" customHeight="1" x14ac:dyDescent="0.25">
      <c r="A243" s="97" t="s">
        <v>53</v>
      </c>
      <c r="B243" s="99">
        <v>50.037142161633255</v>
      </c>
      <c r="C243" s="99">
        <v>45.945963587571512</v>
      </c>
      <c r="D243" s="99">
        <v>60.584374014893456</v>
      </c>
      <c r="E243" s="99">
        <v>61.511481315092198</v>
      </c>
      <c r="F243" s="99">
        <v>63.211163934738266</v>
      </c>
      <c r="G243" s="99">
        <v>59.321074928528034</v>
      </c>
      <c r="H243" s="99">
        <v>64.565617519142876</v>
      </c>
      <c r="I243" s="99">
        <v>59.715242067403899</v>
      </c>
      <c r="J243" s="99">
        <v>57.193468050264826</v>
      </c>
      <c r="K243" s="99">
        <v>56.31793776345274</v>
      </c>
      <c r="L243" s="99">
        <v>54.833322831500674</v>
      </c>
      <c r="M243" s="99">
        <v>45.868102363885427</v>
      </c>
      <c r="N243" s="99">
        <v>64.031023046529356</v>
      </c>
      <c r="O243" s="99">
        <v>42.069301594030733</v>
      </c>
      <c r="P243" s="99">
        <v>36.814669346495776</v>
      </c>
      <c r="Q243" s="99">
        <v>37.134481625528316</v>
      </c>
      <c r="R243" s="99">
        <v>70.850999163446616</v>
      </c>
      <c r="S243" s="99">
        <v>63.089159175989515</v>
      </c>
      <c r="T243" s="99">
        <v>31.682737637667387</v>
      </c>
      <c r="U243" s="99">
        <v>40.602513093497187</v>
      </c>
      <c r="V243" s="99">
        <v>46.238976479542877</v>
      </c>
      <c r="W243" s="99">
        <v>50.270159969277771</v>
      </c>
      <c r="X243" s="99">
        <v>49.072805315241801</v>
      </c>
      <c r="Y243" s="99">
        <v>19.156032462690039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20.613219238449975</v>
      </c>
      <c r="C244" s="123">
        <f t="shared" si="102"/>
        <v>23.995956311888222</v>
      </c>
      <c r="D244" s="123">
        <f t="shared" si="102"/>
        <v>17.547340588928556</v>
      </c>
      <c r="E244" s="123">
        <f t="shared" si="102"/>
        <v>25.282867629692436</v>
      </c>
      <c r="F244" s="123">
        <f t="shared" si="102"/>
        <v>13.002503494076217</v>
      </c>
      <c r="G244" s="123">
        <f t="shared" si="102"/>
        <v>12.96219189740774</v>
      </c>
      <c r="H244" s="123">
        <f t="shared" si="102"/>
        <v>13.722539497446235</v>
      </c>
      <c r="I244" s="123">
        <f t="shared" si="102"/>
        <v>20.69718976346708</v>
      </c>
      <c r="J244" s="123">
        <f t="shared" si="102"/>
        <v>18.800416848473851</v>
      </c>
      <c r="K244" s="123">
        <f t="shared" si="102"/>
        <v>13.361992018009497</v>
      </c>
      <c r="L244" s="123">
        <f t="shared" si="102"/>
        <v>18.402453647192516</v>
      </c>
      <c r="M244" s="123">
        <f t="shared" si="102"/>
        <v>17.995656298446441</v>
      </c>
      <c r="N244" s="123">
        <f t="shared" si="102"/>
        <v>32.874142020136766</v>
      </c>
      <c r="O244" s="123">
        <f t="shared" si="102"/>
        <v>21.628462335562499</v>
      </c>
      <c r="P244" s="123">
        <f t="shared" si="102"/>
        <v>17.957115752384134</v>
      </c>
      <c r="Q244" s="123">
        <f t="shared" si="102"/>
        <v>24.718493907596478</v>
      </c>
      <c r="R244" s="123">
        <f t="shared" si="102"/>
        <v>31.756958693167721</v>
      </c>
      <c r="S244" s="123">
        <f t="shared" si="102"/>
        <v>36.058968596239772</v>
      </c>
      <c r="T244" s="123">
        <f t="shared" si="102"/>
        <v>27.588384844086267</v>
      </c>
      <c r="U244" s="123">
        <f t="shared" si="102"/>
        <v>43.640584580257361</v>
      </c>
      <c r="V244" s="123">
        <f t="shared" si="102"/>
        <v>40.882442985412645</v>
      </c>
      <c r="W244" s="123">
        <f t="shared" si="102"/>
        <v>39.200114361331991</v>
      </c>
      <c r="X244" s="123">
        <f t="shared" si="102"/>
        <v>37.496322166587667</v>
      </c>
      <c r="Y244" s="123">
        <f t="shared" si="102"/>
        <v>41.403620474027903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20.613219238449975</v>
      </c>
      <c r="C245" s="99">
        <f>RES_hhdet_tess!C165</f>
        <v>23.995956311888222</v>
      </c>
      <c r="D245" s="99">
        <f>RES_hhdet_tess!D165</f>
        <v>17.547340588928556</v>
      </c>
      <c r="E245" s="99">
        <f>RES_hhdet_tess!E165</f>
        <v>25.282867629692436</v>
      </c>
      <c r="F245" s="99">
        <f>RES_hhdet_tess!F165</f>
        <v>13.002503494076217</v>
      </c>
      <c r="G245" s="99">
        <f>RES_hhdet_tess!G165</f>
        <v>12.96219189740774</v>
      </c>
      <c r="H245" s="99">
        <f>RES_hhdet_tess!H165</f>
        <v>13.722539497446235</v>
      </c>
      <c r="I245" s="99">
        <f>RES_hhdet_tess!I165</f>
        <v>20.69718976346708</v>
      </c>
      <c r="J245" s="99">
        <f>RES_hhdet_tess!J165</f>
        <v>18.800416848473851</v>
      </c>
      <c r="K245" s="99">
        <f>RES_hhdet_tess!K165</f>
        <v>13.361992018009497</v>
      </c>
      <c r="L245" s="99">
        <f>RES_hhdet_tess!L165</f>
        <v>18.402453647192516</v>
      </c>
      <c r="M245" s="99">
        <f>RES_hhdet_tess!M165</f>
        <v>17.995656298446441</v>
      </c>
      <c r="N245" s="99">
        <f>RES_hhdet_tess!N165</f>
        <v>32.874142020136766</v>
      </c>
      <c r="O245" s="99">
        <f>RES_hhdet_tess!O165</f>
        <v>21.628462335562499</v>
      </c>
      <c r="P245" s="99">
        <f>RES_hhdet_tess!P165</f>
        <v>17.957115752384134</v>
      </c>
      <c r="Q245" s="99">
        <f>RES_hhdet_tess!Q165</f>
        <v>24.718493907596478</v>
      </c>
      <c r="R245" s="99">
        <f>RES_hhdet_tess!R165</f>
        <v>31.756958693167721</v>
      </c>
      <c r="S245" s="99">
        <f>RES_hhdet_tess!S165</f>
        <v>36.058968596239772</v>
      </c>
      <c r="T245" s="99">
        <f>RES_hhdet_tess!T165</f>
        <v>27.588384844086267</v>
      </c>
      <c r="U245" s="99">
        <f>RES_hhdet_tess!U165</f>
        <v>43.640584580257361</v>
      </c>
      <c r="V245" s="99">
        <f>RES_hhdet_tess!V165</f>
        <v>40.882442985412645</v>
      </c>
      <c r="W245" s="99">
        <f>RES_hhdet_tess!W165</f>
        <v>39.200114361331991</v>
      </c>
      <c r="X245" s="99">
        <f>RES_hhdet_tess!X165</f>
        <v>37.496322166587667</v>
      </c>
      <c r="Y245" s="99">
        <f>RES_hhdet_tess!Y165</f>
        <v>41.403620474027903</v>
      </c>
      <c r="DA245" s="63" t="s">
        <v>3070</v>
      </c>
    </row>
    <row r="246" spans="1:105" ht="12" customHeight="1" x14ac:dyDescent="0.25">
      <c r="A246" s="121" t="s">
        <v>55</v>
      </c>
      <c r="B246" s="123">
        <v>12.512882276253576</v>
      </c>
      <c r="C246" s="123">
        <v>12.326887601219333</v>
      </c>
      <c r="D246" s="123">
        <v>12.635356486961868</v>
      </c>
      <c r="E246" s="123">
        <v>12.559100399438407</v>
      </c>
      <c r="F246" s="123">
        <v>12.928567175341277</v>
      </c>
      <c r="G246" s="123">
        <v>12.448642528483633</v>
      </c>
      <c r="H246" s="123">
        <v>12.823415224281755</v>
      </c>
      <c r="I246" s="123">
        <v>12.774282172628013</v>
      </c>
      <c r="J246" s="123">
        <v>13.572487875725873</v>
      </c>
      <c r="K246" s="123">
        <v>14.502808106047219</v>
      </c>
      <c r="L246" s="123">
        <v>14.097570069941268</v>
      </c>
      <c r="M246" s="123">
        <v>13.924370478638378</v>
      </c>
      <c r="N246" s="123">
        <v>13.348193885513659</v>
      </c>
      <c r="O246" s="123">
        <v>13.672830220899089</v>
      </c>
      <c r="P246" s="123">
        <v>13.791265930966835</v>
      </c>
      <c r="Q246" s="123">
        <v>13.863522733273372</v>
      </c>
      <c r="R246" s="123">
        <v>14.350482275822975</v>
      </c>
      <c r="S246" s="123">
        <v>14.298648995722482</v>
      </c>
      <c r="T246" s="123">
        <v>13.749414974091989</v>
      </c>
      <c r="U246" s="123">
        <v>13.810500902128716</v>
      </c>
      <c r="V246" s="123">
        <v>13.858984102486072</v>
      </c>
      <c r="W246" s="123">
        <v>14.795290174422091</v>
      </c>
      <c r="X246" s="123">
        <v>15.27573847684703</v>
      </c>
      <c r="Y246" s="123">
        <v>14.947416312281538</v>
      </c>
      <c r="DA246" s="130" t="s">
        <v>3071</v>
      </c>
    </row>
    <row r="247" spans="1:105" ht="12" customHeight="1" x14ac:dyDescent="0.25">
      <c r="A247" s="97" t="s">
        <v>124</v>
      </c>
      <c r="B247" s="99">
        <v>12.329026524909091</v>
      </c>
      <c r="C247" s="99">
        <v>12.254268909997863</v>
      </c>
      <c r="D247" s="99">
        <v>12.811054943900412</v>
      </c>
      <c r="E247" s="99">
        <v>12.84990410258488</v>
      </c>
      <c r="F247" s="99">
        <v>13.043892035280878</v>
      </c>
      <c r="G247" s="99">
        <v>12.837291602072806</v>
      </c>
      <c r="H247" s="99">
        <v>13.160824456806909</v>
      </c>
      <c r="I247" s="99">
        <v>12.561719073281125</v>
      </c>
      <c r="J247" s="99">
        <v>13.562043143978793</v>
      </c>
      <c r="K247" s="99">
        <v>14.402434675128351</v>
      </c>
      <c r="L247" s="99">
        <v>13.596004570960863</v>
      </c>
      <c r="M247" s="99">
        <v>11.344297579402619</v>
      </c>
      <c r="N247" s="99">
        <v>10.111816182354971</v>
      </c>
      <c r="O247" s="99">
        <v>15.201215518224029</v>
      </c>
      <c r="P247" s="99">
        <v>14.821306925725525</v>
      </c>
      <c r="Q247" s="99">
        <v>13.980092727251686</v>
      </c>
      <c r="R247" s="99">
        <v>13.682973082521668</v>
      </c>
      <c r="S247" s="99">
        <v>14.126795697111659</v>
      </c>
      <c r="T247" s="99">
        <v>13.942466205165418</v>
      </c>
      <c r="U247" s="99">
        <v>13.962907100109737</v>
      </c>
      <c r="V247" s="99">
        <v>14.320056659696098</v>
      </c>
      <c r="W247" s="99">
        <v>14.619450965112785</v>
      </c>
      <c r="X247" s="99">
        <v>15.16151343933784</v>
      </c>
      <c r="Y247" s="99">
        <v>15.262082196008699</v>
      </c>
      <c r="DA247" s="63" t="s">
        <v>3072</v>
      </c>
    </row>
    <row r="248" spans="1:105" ht="12" customHeight="1" x14ac:dyDescent="0.25">
      <c r="A248" s="97" t="s">
        <v>123</v>
      </c>
      <c r="B248" s="99">
        <v>12.329026524909088</v>
      </c>
      <c r="C248" s="99">
        <v>12.254072149249872</v>
      </c>
      <c r="D248" s="99">
        <v>12.811519028163625</v>
      </c>
      <c r="E248" s="99">
        <v>12.849536013623862</v>
      </c>
      <c r="F248" s="99">
        <v>13.042849188193822</v>
      </c>
      <c r="G248" s="99">
        <v>12.836713786809787</v>
      </c>
      <c r="H248" s="99">
        <v>13.158646955496577</v>
      </c>
      <c r="I248" s="99">
        <v>12.558406308221443</v>
      </c>
      <c r="J248" s="99">
        <v>13.554343094001252</v>
      </c>
      <c r="K248" s="99">
        <v>14.392979961972614</v>
      </c>
      <c r="L248" s="99">
        <v>13.58977494629219</v>
      </c>
      <c r="M248" s="99">
        <v>11.336847826953088</v>
      </c>
      <c r="N248" s="99">
        <v>10.113527771491043</v>
      </c>
      <c r="O248" s="99">
        <v>15.195752162932505</v>
      </c>
      <c r="P248" s="99">
        <v>14.824567730338972</v>
      </c>
      <c r="Q248" s="99">
        <v>13.97765091787303</v>
      </c>
      <c r="R248" s="99">
        <v>13.671999006794238</v>
      </c>
      <c r="S248" s="99">
        <v>14.095931745589649</v>
      </c>
      <c r="T248" s="99">
        <v>13.945016149930014</v>
      </c>
      <c r="U248" s="99">
        <v>13.978902258589994</v>
      </c>
      <c r="V248" s="99">
        <v>14.3310535245291</v>
      </c>
      <c r="W248" s="99">
        <v>14.606562484234441</v>
      </c>
      <c r="X248" s="99">
        <v>15.203058564184401</v>
      </c>
      <c r="Y248" s="99">
        <v>15.341357850489649</v>
      </c>
      <c r="DA248" s="63" t="s">
        <v>3073</v>
      </c>
    </row>
    <row r="249" spans="1:105" ht="12" customHeight="1" x14ac:dyDescent="0.25">
      <c r="A249" s="100" t="s">
        <v>50</v>
      </c>
      <c r="B249" s="102">
        <v>2.4686780877972905</v>
      </c>
      <c r="C249" s="102">
        <v>2.4339189978388696</v>
      </c>
      <c r="D249" s="102">
        <v>2.6140627123764371</v>
      </c>
      <c r="E249" s="102">
        <v>2.5415582715320633</v>
      </c>
      <c r="F249" s="102">
        <v>2.632093595109454</v>
      </c>
      <c r="G249" s="102">
        <v>2.9367192467187584</v>
      </c>
      <c r="H249" s="102">
        <v>2.6997493106229293</v>
      </c>
      <c r="I249" s="102">
        <v>2.57639164970898</v>
      </c>
      <c r="J249" s="102">
        <v>2.731743489708137</v>
      </c>
      <c r="K249" s="102">
        <v>2.9180889506273457</v>
      </c>
      <c r="L249" s="102">
        <v>2.7322750883369831</v>
      </c>
      <c r="M249" s="102">
        <v>1.8763444482973133</v>
      </c>
      <c r="N249" s="102">
        <v>0.10106866506653941</v>
      </c>
      <c r="O249" s="102">
        <v>2.8460322971508951</v>
      </c>
      <c r="P249" s="102">
        <v>2.693855028431464</v>
      </c>
      <c r="Q249" s="102">
        <v>2.3738227551778537</v>
      </c>
      <c r="R249" s="102">
        <v>2.6029030470392827</v>
      </c>
      <c r="S249" s="102">
        <v>2.6888722980188753</v>
      </c>
      <c r="T249" s="102">
        <v>2.4548938645009608</v>
      </c>
      <c r="U249" s="102">
        <v>2.2378037673363567</v>
      </c>
      <c r="V249" s="102">
        <v>2.1846748933635429</v>
      </c>
      <c r="W249" s="102">
        <v>2.6843102083107415</v>
      </c>
      <c r="X249" s="102">
        <v>2.8396741335876321</v>
      </c>
      <c r="Y249" s="102">
        <v>2.4302311960584322</v>
      </c>
      <c r="DA249" s="131" t="s">
        <v>3074</v>
      </c>
    </row>
    <row r="250" spans="1:105" ht="12" customHeight="1" x14ac:dyDescent="0.25">
      <c r="A250" s="103" t="s">
        <v>52</v>
      </c>
      <c r="B250" s="105">
        <v>9.8603484371118011</v>
      </c>
      <c r="C250" s="105">
        <v>9.8201531514110059</v>
      </c>
      <c r="D250" s="105">
        <v>10.197456315787186</v>
      </c>
      <c r="E250" s="105">
        <v>10.307977742091797</v>
      </c>
      <c r="F250" s="105">
        <v>10.410755593084369</v>
      </c>
      <c r="G250" s="105">
        <v>9.8999945400910256</v>
      </c>
      <c r="H250" s="105">
        <v>10.458897644873648</v>
      </c>
      <c r="I250" s="105">
        <v>9.9820146585124583</v>
      </c>
      <c r="J250" s="105">
        <v>10.822599604293114</v>
      </c>
      <c r="K250" s="105">
        <v>11.474891011345269</v>
      </c>
      <c r="L250" s="105">
        <v>10.85749985795521</v>
      </c>
      <c r="M250" s="105">
        <v>9.4605033786557744</v>
      </c>
      <c r="N250" s="105">
        <v>10.012459106424505</v>
      </c>
      <c r="O250" s="105">
        <v>12.34971986578161</v>
      </c>
      <c r="P250" s="105">
        <v>12.130712701907509</v>
      </c>
      <c r="Q250" s="105">
        <v>11.603828162695176</v>
      </c>
      <c r="R250" s="105">
        <v>11.069095959754955</v>
      </c>
      <c r="S250" s="105">
        <v>11.407059447570777</v>
      </c>
      <c r="T250" s="105">
        <v>11.490122285429056</v>
      </c>
      <c r="U250" s="105">
        <v>11.741098491253638</v>
      </c>
      <c r="V250" s="105">
        <v>12.146378631165557</v>
      </c>
      <c r="W250" s="105">
        <v>11.9222522759237</v>
      </c>
      <c r="X250" s="105">
        <v>12.363384430596772</v>
      </c>
      <c r="Y250" s="105">
        <v>12.911126654431216</v>
      </c>
      <c r="DA250" s="132" t="s">
        <v>3075</v>
      </c>
    </row>
    <row r="251" spans="1:105" ht="12" customHeight="1" x14ac:dyDescent="0.25">
      <c r="A251" s="106" t="s">
        <v>122</v>
      </c>
      <c r="B251" s="102">
        <v>12.514200034507169</v>
      </c>
      <c r="C251" s="102">
        <v>12.325523382248065</v>
      </c>
      <c r="D251" s="102">
        <v>12.635028033033944</v>
      </c>
      <c r="E251" s="102">
        <v>12.55614250341891</v>
      </c>
      <c r="F251" s="102">
        <v>12.930310521751581</v>
      </c>
      <c r="G251" s="102">
        <v>12.446795878201034</v>
      </c>
      <c r="H251" s="102">
        <v>12.820916192837149</v>
      </c>
      <c r="I251" s="102">
        <v>12.772704449005344</v>
      </c>
      <c r="J251" s="102">
        <v>13.566969478980463</v>
      </c>
      <c r="K251" s="102">
        <v>14.499166720627066</v>
      </c>
      <c r="L251" s="102">
        <v>14.097718008457058</v>
      </c>
      <c r="M251" s="102">
        <v>13.938055071640063</v>
      </c>
      <c r="N251" s="102">
        <v>13.372473146482942</v>
      </c>
      <c r="O251" s="102">
        <v>13.682962800226939</v>
      </c>
      <c r="P251" s="102">
        <v>13.796196079436086</v>
      </c>
      <c r="Q251" s="102">
        <v>13.839452619408142</v>
      </c>
      <c r="R251" s="102">
        <v>14.319303820517332</v>
      </c>
      <c r="S251" s="102">
        <v>14.265118925589745</v>
      </c>
      <c r="T251" s="102">
        <v>13.703987814099985</v>
      </c>
      <c r="U251" s="102">
        <v>13.801006545449491</v>
      </c>
      <c r="V251" s="102">
        <v>13.872325799825102</v>
      </c>
      <c r="W251" s="102">
        <v>14.814780194722886</v>
      </c>
      <c r="X251" s="102">
        <v>15.263493867400843</v>
      </c>
      <c r="Y251" s="102">
        <v>14.881382938790479</v>
      </c>
      <c r="DA251" s="131" t="s">
        <v>3076</v>
      </c>
    </row>
    <row r="252" spans="1:105" ht="12" customHeight="1" x14ac:dyDescent="0.25">
      <c r="A252" s="107" t="s">
        <v>121</v>
      </c>
      <c r="B252" s="105">
        <v>12.514200034507168</v>
      </c>
      <c r="C252" s="105">
        <v>12.328472667299287</v>
      </c>
      <c r="D252" s="105">
        <v>12.633154918729744</v>
      </c>
      <c r="E252" s="105">
        <v>12.556610711170951</v>
      </c>
      <c r="F252" s="105">
        <v>12.92583245470183</v>
      </c>
      <c r="G252" s="105">
        <v>12.444301154579801</v>
      </c>
      <c r="H252" s="105">
        <v>12.820647794736969</v>
      </c>
      <c r="I252" s="105">
        <v>12.777191044669481</v>
      </c>
      <c r="J252" s="105">
        <v>13.574638068799539</v>
      </c>
      <c r="K252" s="105">
        <v>14.504815857832819</v>
      </c>
      <c r="L252" s="105">
        <v>14.100276329596058</v>
      </c>
      <c r="M252" s="105">
        <v>13.932363677317285</v>
      </c>
      <c r="N252" s="105">
        <v>13.354792163867561</v>
      </c>
      <c r="O252" s="105">
        <v>13.660484904865401</v>
      </c>
      <c r="P252" s="105">
        <v>13.782873945533174</v>
      </c>
      <c r="Q252" s="105">
        <v>13.871714871732985</v>
      </c>
      <c r="R252" s="105">
        <v>14.366144045408722</v>
      </c>
      <c r="S252" s="105">
        <v>14.311555593869098</v>
      </c>
      <c r="T252" s="105">
        <v>13.763139541404556</v>
      </c>
      <c r="U252" s="105">
        <v>13.812488356934015</v>
      </c>
      <c r="V252" s="105">
        <v>13.851999147134647</v>
      </c>
      <c r="W252" s="105">
        <v>14.791010888620612</v>
      </c>
      <c r="X252" s="105">
        <v>15.279504436396758</v>
      </c>
      <c r="Y252" s="105">
        <v>14.962324697661007</v>
      </c>
      <c r="DA252" s="132" t="s">
        <v>3077</v>
      </c>
    </row>
    <row r="253" spans="1:105" ht="12" customHeight="1" x14ac:dyDescent="0.25">
      <c r="A253" s="108" t="s">
        <v>53</v>
      </c>
      <c r="B253" s="99">
        <v>2.5143831306441657</v>
      </c>
      <c r="C253" s="99">
        <v>2.4517505225742644</v>
      </c>
      <c r="D253" s="99">
        <v>2.5741200923625156</v>
      </c>
      <c r="E253" s="99">
        <v>2.4704413992885543</v>
      </c>
      <c r="F253" s="99">
        <v>2.5981899526651326</v>
      </c>
      <c r="G253" s="99">
        <v>2.8295271547449778</v>
      </c>
      <c r="H253" s="99">
        <v>2.6227626906679244</v>
      </c>
      <c r="I253" s="99">
        <v>2.6438345122068223</v>
      </c>
      <c r="J253" s="99">
        <v>2.7584729258636926</v>
      </c>
      <c r="K253" s="99">
        <v>2.9726382231288118</v>
      </c>
      <c r="L253" s="99">
        <v>2.91015911567048</v>
      </c>
      <c r="M253" s="99">
        <v>2.8127594679243852</v>
      </c>
      <c r="N253" s="99">
        <v>2.2489143354378403</v>
      </c>
      <c r="O253" s="99">
        <v>2.5123154310520972</v>
      </c>
      <c r="P253" s="99">
        <v>2.488957563143007</v>
      </c>
      <c r="Q253" s="99">
        <v>2.3975364672457151</v>
      </c>
      <c r="R253" s="99">
        <v>2.7910221532728174</v>
      </c>
      <c r="S253" s="99">
        <v>2.7933889045630771</v>
      </c>
      <c r="T253" s="99">
        <v>2.4709261321917237</v>
      </c>
      <c r="U253" s="99">
        <v>2.2572388628130988</v>
      </c>
      <c r="V253" s="99">
        <v>2.1301801900411075</v>
      </c>
      <c r="W253" s="99">
        <v>2.7832037701486279</v>
      </c>
      <c r="X253" s="99">
        <v>2.9145769361993881</v>
      </c>
      <c r="Y253" s="99">
        <v>2.3375343671258153</v>
      </c>
      <c r="DA253" s="63" t="s">
        <v>3078</v>
      </c>
    </row>
    <row r="254" spans="1:105" ht="12" customHeight="1" x14ac:dyDescent="0.25">
      <c r="A254" s="108" t="s">
        <v>52</v>
      </c>
      <c r="B254" s="99">
        <v>9.9998169038630014</v>
      </c>
      <c r="C254" s="99">
        <v>9.8767221447250222</v>
      </c>
      <c r="D254" s="99">
        <v>10.059034826367229</v>
      </c>
      <c r="E254" s="99">
        <v>10.086169311882395</v>
      </c>
      <c r="F254" s="99">
        <v>10.327642502036696</v>
      </c>
      <c r="G254" s="99">
        <v>9.6147739998348172</v>
      </c>
      <c r="H254" s="99">
        <v>10.197885104069043</v>
      </c>
      <c r="I254" s="99">
        <v>10.13335653246266</v>
      </c>
      <c r="J254" s="99">
        <v>10.816165142935846</v>
      </c>
      <c r="K254" s="99">
        <v>11.532177634704009</v>
      </c>
      <c r="L254" s="99">
        <v>11.190117213925578</v>
      </c>
      <c r="M254" s="99">
        <v>11.1196042093929</v>
      </c>
      <c r="N254" s="99">
        <v>11.105877828429721</v>
      </c>
      <c r="O254" s="99">
        <v>11.148169473813304</v>
      </c>
      <c r="P254" s="99">
        <v>11.293916382390165</v>
      </c>
      <c r="Q254" s="99">
        <v>11.474178404487271</v>
      </c>
      <c r="R254" s="99">
        <v>11.575121892135906</v>
      </c>
      <c r="S254" s="99">
        <v>11.518166689306023</v>
      </c>
      <c r="T254" s="99">
        <v>11.292213409212831</v>
      </c>
      <c r="U254" s="99">
        <v>11.555249494120918</v>
      </c>
      <c r="V254" s="99">
        <v>11.721818957093539</v>
      </c>
      <c r="W254" s="99">
        <v>12.007807118471979</v>
      </c>
      <c r="X254" s="99">
        <v>12.364927500197371</v>
      </c>
      <c r="Y254" s="99">
        <v>12.624790330535191</v>
      </c>
      <c r="DA254" s="63" t="s">
        <v>3079</v>
      </c>
    </row>
    <row r="255" spans="1:105" ht="12" customHeight="1" x14ac:dyDescent="0.25">
      <c r="A255" s="121" t="s">
        <v>54</v>
      </c>
      <c r="B255" s="123">
        <v>5.7771575754750053</v>
      </c>
      <c r="C255" s="123">
        <v>5.6151253266601513</v>
      </c>
      <c r="D255" s="123">
        <v>6.3305557386310776</v>
      </c>
      <c r="E255" s="123">
        <v>6.1127019303230519</v>
      </c>
      <c r="F255" s="123">
        <v>6.5360433890364984</v>
      </c>
      <c r="G255" s="123">
        <v>6.3725775246976841</v>
      </c>
      <c r="H255" s="123">
        <v>6.5513068612640284</v>
      </c>
      <c r="I255" s="123">
        <v>6.2265597058337265</v>
      </c>
      <c r="J255" s="123">
        <v>6.1931874586326296</v>
      </c>
      <c r="K255" s="123">
        <v>6.4764108098612168</v>
      </c>
      <c r="L255" s="123">
        <v>6.1568918253555038</v>
      </c>
      <c r="M255" s="123">
        <v>5.8051169224434407</v>
      </c>
      <c r="N255" s="123">
        <v>5.6891399192939689</v>
      </c>
      <c r="O255" s="123">
        <v>6.1759613093458956</v>
      </c>
      <c r="P255" s="123">
        <v>6.2441355531478724</v>
      </c>
      <c r="Q255" s="123">
        <v>6.1624823897971606</v>
      </c>
      <c r="R255" s="123">
        <v>6.4127171895812571</v>
      </c>
      <c r="S255" s="123">
        <v>6.3457732236176705</v>
      </c>
      <c r="T255" s="123">
        <v>6.44640129113243</v>
      </c>
      <c r="U255" s="123">
        <v>6.6122053631409639</v>
      </c>
      <c r="V255" s="123">
        <v>7.4929385015325174</v>
      </c>
      <c r="W255" s="123">
        <v>7.1951277827463151</v>
      </c>
      <c r="X255" s="123">
        <v>7.2661345999714211</v>
      </c>
      <c r="Y255" s="123">
        <v>6.038342074401883</v>
      </c>
      <c r="DA255" s="130" t="s">
        <v>3080</v>
      </c>
    </row>
    <row r="256" spans="1:105" ht="12" customHeight="1" x14ac:dyDescent="0.25">
      <c r="A256" s="97" t="s">
        <v>50</v>
      </c>
      <c r="B256" s="99">
        <v>5.7821164370775788</v>
      </c>
      <c r="C256" s="99">
        <v>5.7989659112067677</v>
      </c>
      <c r="D256" s="99">
        <v>6.1361493512708654</v>
      </c>
      <c r="E256" s="99">
        <v>5.9054984159765622</v>
      </c>
      <c r="F256" s="99">
        <v>6.7137650593726335</v>
      </c>
      <c r="G256" s="99">
        <v>6.2124216615693806</v>
      </c>
      <c r="H256" s="99">
        <v>6.2064144141483686</v>
      </c>
      <c r="I256" s="99">
        <v>6.4179281585000441</v>
      </c>
      <c r="J256" s="99">
        <v>6.4427452685278706</v>
      </c>
      <c r="K256" s="99">
        <v>5.650109640961432</v>
      </c>
      <c r="L256" s="99">
        <v>6.9806508288559685</v>
      </c>
      <c r="M256" s="99">
        <v>6.4939450897784541</v>
      </c>
      <c r="N256" s="99">
        <v>2.0259773498908005</v>
      </c>
      <c r="O256" s="99">
        <v>7.2923882335983503</v>
      </c>
      <c r="P256" s="99">
        <v>7.0267411136640128</v>
      </c>
      <c r="Q256" s="99">
        <v>6.10934196377573</v>
      </c>
      <c r="R256" s="99">
        <v>5.6993817067055277</v>
      </c>
      <c r="S256" s="99">
        <v>5.6217068293577022</v>
      </c>
      <c r="T256" s="99">
        <v>6.7219789350641896</v>
      </c>
      <c r="U256" s="99">
        <v>6.9007960455634993</v>
      </c>
      <c r="V256" s="99">
        <v>7.8497226601532804</v>
      </c>
      <c r="W256" s="99">
        <v>7.5010809978951984</v>
      </c>
      <c r="X256" s="99">
        <v>6.9648382015991501</v>
      </c>
      <c r="Y256" s="99">
        <v>6.1764759631944859</v>
      </c>
      <c r="DA256" s="63" t="s">
        <v>3081</v>
      </c>
    </row>
    <row r="257" spans="1:105" ht="12" customHeight="1" x14ac:dyDescent="0.25">
      <c r="A257" s="109" t="s">
        <v>120</v>
      </c>
      <c r="B257" s="110">
        <v>5.776935010669912</v>
      </c>
      <c r="C257" s="110">
        <v>5.6073447863540542</v>
      </c>
      <c r="D257" s="110">
        <v>6.3378081953457395</v>
      </c>
      <c r="E257" s="110">
        <v>6.1200286236276105</v>
      </c>
      <c r="F257" s="110">
        <v>6.5300081201404128</v>
      </c>
      <c r="G257" s="110">
        <v>6.377995627061785</v>
      </c>
      <c r="H257" s="110">
        <v>6.5636057277756183</v>
      </c>
      <c r="I257" s="110">
        <v>6.219268523186031</v>
      </c>
      <c r="J257" s="110">
        <v>6.1830457948639408</v>
      </c>
      <c r="K257" s="110">
        <v>6.5111100276916591</v>
      </c>
      <c r="L257" s="110">
        <v>6.1212267065314903</v>
      </c>
      <c r="M257" s="110">
        <v>5.7740146129431036</v>
      </c>
      <c r="N257" s="110">
        <v>5.8700957027685146</v>
      </c>
      <c r="O257" s="110">
        <v>6.0977289543231441</v>
      </c>
      <c r="P257" s="110">
        <v>6.1730335526916971</v>
      </c>
      <c r="Q257" s="110">
        <v>6.1682505128424729</v>
      </c>
      <c r="R257" s="110">
        <v>6.4982748625210824</v>
      </c>
      <c r="S257" s="110">
        <v>6.4472125664421034</v>
      </c>
      <c r="T257" s="110">
        <v>6.4007028536181751</v>
      </c>
      <c r="U257" s="110">
        <v>6.559109463120695</v>
      </c>
      <c r="V257" s="110">
        <v>7.4207546952523176</v>
      </c>
      <c r="W257" s="110">
        <v>7.1295987360157174</v>
      </c>
      <c r="X257" s="110">
        <v>7.3332266765370449</v>
      </c>
      <c r="Y257" s="110">
        <v>6.0060201956108088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0.1353413204034869</v>
      </c>
      <c r="C259" s="118">
        <f t="shared" si="103"/>
        <v>0.13240899752696272</v>
      </c>
      <c r="D259" s="118">
        <f t="shared" si="103"/>
        <v>0.13258811251304178</v>
      </c>
      <c r="E259" s="118">
        <f t="shared" si="103"/>
        <v>0.12754341497450666</v>
      </c>
      <c r="F259" s="118">
        <f t="shared" si="103"/>
        <v>0.134437932949866</v>
      </c>
      <c r="G259" s="118">
        <f t="shared" si="103"/>
        <v>0.12510419070631526</v>
      </c>
      <c r="H259" s="118">
        <f t="shared" si="103"/>
        <v>0.12538042143001601</v>
      </c>
      <c r="I259" s="118">
        <f t="shared" si="103"/>
        <v>0.12634626568682783</v>
      </c>
      <c r="J259" s="118">
        <f t="shared" si="103"/>
        <v>0.12912797082719316</v>
      </c>
      <c r="K259" s="118">
        <f t="shared" si="103"/>
        <v>0.11618265731208866</v>
      </c>
      <c r="L259" s="118">
        <f t="shared" si="103"/>
        <v>0.1341528400580243</v>
      </c>
      <c r="M259" s="118">
        <f t="shared" si="103"/>
        <v>0.12482949355787837</v>
      </c>
      <c r="N259" s="118">
        <f t="shared" si="103"/>
        <v>5.0557374326327217E-2</v>
      </c>
      <c r="O259" s="118">
        <f t="shared" si="103"/>
        <v>0.20676604842423796</v>
      </c>
      <c r="P259" s="118">
        <f t="shared" si="103"/>
        <v>0.24953537132242065</v>
      </c>
      <c r="Q259" s="118">
        <f t="shared" si="103"/>
        <v>0.25306214637507402</v>
      </c>
      <c r="R259" s="118">
        <f t="shared" ref="R259:V259" si="104">R260+R262+R264+R273</f>
        <v>0.25609497945567672</v>
      </c>
      <c r="S259" s="118">
        <f t="shared" si="104"/>
        <v>0.2867557426812487</v>
      </c>
      <c r="T259" s="118">
        <f t="shared" si="104"/>
        <v>0.3867840902164178</v>
      </c>
      <c r="U259" s="118">
        <f t="shared" si="104"/>
        <v>0.43059464433458761</v>
      </c>
      <c r="V259" s="118">
        <f t="shared" si="104"/>
        <v>0.52365014645442221</v>
      </c>
      <c r="W259" s="118">
        <f t="shared" ref="W259:Y259" si="105">W260+W262+W264+W273</f>
        <v>0.52068585855934613</v>
      </c>
      <c r="X259" s="118">
        <f t="shared" si="105"/>
        <v>0.49739569823740276</v>
      </c>
      <c r="Y259" s="118">
        <f t="shared" si="105"/>
        <v>0.46115611508032217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3.7836146204973622E-2</v>
      </c>
      <c r="C264" s="123">
        <v>4.0138051549785919E-2</v>
      </c>
      <c r="D264" s="123">
        <v>4.6269158586742749E-2</v>
      </c>
      <c r="E264" s="123">
        <v>4.8794940890799283E-2</v>
      </c>
      <c r="F264" s="123">
        <v>4.853060897339033E-2</v>
      </c>
      <c r="G264" s="123">
        <v>4.608325878369135E-2</v>
      </c>
      <c r="H264" s="123">
        <v>4.2545434078426529E-2</v>
      </c>
      <c r="I264" s="123">
        <v>3.5170506336108784E-2</v>
      </c>
      <c r="J264" s="123">
        <v>3.1815903430242175E-2</v>
      </c>
      <c r="K264" s="123">
        <v>2.8181382899897515E-2</v>
      </c>
      <c r="L264" s="123">
        <v>2.2275104312483158E-2</v>
      </c>
      <c r="M264" s="123">
        <v>1.6557674905216972E-2</v>
      </c>
      <c r="N264" s="123">
        <v>1.3781536620733654E-2</v>
      </c>
      <c r="O264" s="123">
        <v>2.2811336322307092E-2</v>
      </c>
      <c r="P264" s="123">
        <v>2.4252769524139156E-2</v>
      </c>
      <c r="Q264" s="123">
        <v>2.300454922025761E-2</v>
      </c>
      <c r="R264" s="123">
        <v>2.1750068167402145E-2</v>
      </c>
      <c r="S264" s="123">
        <v>2.2360339439096325E-2</v>
      </c>
      <c r="T264" s="123">
        <v>2.2279084586754247E-2</v>
      </c>
      <c r="U264" s="123">
        <v>2.2862618918979928E-2</v>
      </c>
      <c r="V264" s="123">
        <v>2.3462188648177937E-2</v>
      </c>
      <c r="W264" s="123">
        <v>2.2500659260994163E-2</v>
      </c>
      <c r="X264" s="123">
        <v>2.2120926221549944E-2</v>
      </c>
      <c r="Y264" s="123">
        <v>2.4225707862721654E-2</v>
      </c>
      <c r="DA264" s="130" t="s">
        <v>3239</v>
      </c>
    </row>
    <row r="265" spans="1:105" ht="12" customHeight="1" x14ac:dyDescent="0.25">
      <c r="A265" s="97" t="s">
        <v>124</v>
      </c>
      <c r="B265" s="99">
        <v>5.3709411052576304</v>
      </c>
      <c r="C265" s="99">
        <v>5.2843599230755176</v>
      </c>
      <c r="D265" s="99">
        <v>5.4636528479824236</v>
      </c>
      <c r="E265" s="99">
        <v>5.44420930845728</v>
      </c>
      <c r="F265" s="99">
        <v>5.4952438050338399</v>
      </c>
      <c r="G265" s="99">
        <v>5.3807606690003045</v>
      </c>
      <c r="H265" s="99">
        <v>5.4822317110232994</v>
      </c>
      <c r="I265" s="99">
        <v>5.2154165354228716</v>
      </c>
      <c r="J265" s="99">
        <v>5.6136700676931754</v>
      </c>
      <c r="K265" s="99">
        <v>5.9257933298367504</v>
      </c>
      <c r="L265" s="99">
        <v>5.5479693117903066</v>
      </c>
      <c r="M265" s="99">
        <v>4.5863519179411849</v>
      </c>
      <c r="N265" s="99">
        <v>4.0347203804369327</v>
      </c>
      <c r="O265" s="99">
        <v>5.8951721265109551</v>
      </c>
      <c r="P265" s="99">
        <v>5.5802620736291368</v>
      </c>
      <c r="Q265" s="99">
        <v>5.1524306335488763</v>
      </c>
      <c r="R265" s="99">
        <v>4.9286511930210279</v>
      </c>
      <c r="S265" s="99">
        <v>4.9639864656823605</v>
      </c>
      <c r="T265" s="99">
        <v>4.7936903521602634</v>
      </c>
      <c r="U265" s="99">
        <v>4.7207137764465044</v>
      </c>
      <c r="V265" s="99">
        <v>4.7441935280479139</v>
      </c>
      <c r="W265" s="99">
        <v>4.7157797122788923</v>
      </c>
      <c r="X265" s="99">
        <v>4.7907574903931707</v>
      </c>
      <c r="Y265" s="99">
        <v>4.7668671702849039</v>
      </c>
      <c r="DA265" s="63" t="s">
        <v>3240</v>
      </c>
    </row>
    <row r="266" spans="1:105" ht="12" customHeight="1" x14ac:dyDescent="0.25">
      <c r="A266" s="97" t="s">
        <v>123</v>
      </c>
      <c r="B266" s="99">
        <v>1.0754397024461779</v>
      </c>
      <c r="C266" s="99">
        <v>1.0480302748836259</v>
      </c>
      <c r="D266" s="99">
        <v>1.1148723965408038</v>
      </c>
      <c r="E266" s="99">
        <v>1.0758626633866937</v>
      </c>
      <c r="F266" s="99">
        <v>1.1093637172171831</v>
      </c>
      <c r="G266" s="99">
        <v>1.2325024808623504</v>
      </c>
      <c r="H266" s="99">
        <v>1.1240453723975796</v>
      </c>
      <c r="I266" s="99">
        <v>1.0688971000110505</v>
      </c>
      <c r="J266" s="99">
        <v>1.1262658360202873</v>
      </c>
      <c r="K266" s="99">
        <v>1.1982530594884633</v>
      </c>
      <c r="L266" s="99">
        <v>1.1163127562800126</v>
      </c>
      <c r="M266" s="99">
        <v>0.76308842586343872</v>
      </c>
      <c r="N266" s="99">
        <v>4.0853855231346312E-2</v>
      </c>
      <c r="O266" s="99">
        <v>1.0961993273092181</v>
      </c>
      <c r="P266" s="99">
        <v>1.0123122555541562</v>
      </c>
      <c r="Q266" s="99">
        <v>0.87214861439458213</v>
      </c>
      <c r="R266" s="99">
        <v>0.93777351630699624</v>
      </c>
      <c r="S266" s="99">
        <v>0.94749016334167235</v>
      </c>
      <c r="T266" s="99">
        <v>0.85664089004662736</v>
      </c>
      <c r="U266" s="99">
        <v>0.77272658334565736</v>
      </c>
      <c r="V266" s="99">
        <v>0.72638410170587964</v>
      </c>
      <c r="W266" s="99">
        <v>0.86031949201301272</v>
      </c>
      <c r="X266" s="99">
        <v>0.88945453425224574</v>
      </c>
      <c r="Y266" s="99">
        <v>0.75477521793814051</v>
      </c>
      <c r="DA266" s="63" t="s">
        <v>3241</v>
      </c>
    </row>
    <row r="267" spans="1:105" ht="12" customHeight="1" x14ac:dyDescent="0.25">
      <c r="A267" s="100" t="s">
        <v>50</v>
      </c>
      <c r="B267" s="102">
        <v>1.0754397024461779</v>
      </c>
      <c r="C267" s="102">
        <v>1.0480302748836259</v>
      </c>
      <c r="D267" s="102">
        <v>1.1148723965408038</v>
      </c>
      <c r="E267" s="102">
        <v>1.0758626633866937</v>
      </c>
      <c r="F267" s="102">
        <v>1.1093637172171831</v>
      </c>
      <c r="G267" s="102">
        <v>1.2325024808623504</v>
      </c>
      <c r="H267" s="102">
        <v>1.1240453723975796</v>
      </c>
      <c r="I267" s="102">
        <v>1.0688971000110505</v>
      </c>
      <c r="J267" s="102">
        <v>1.1262658360202873</v>
      </c>
      <c r="K267" s="102">
        <v>1.1982530594884633</v>
      </c>
      <c r="L267" s="102">
        <v>1.1163127562800126</v>
      </c>
      <c r="M267" s="102">
        <v>0.76308842586343872</v>
      </c>
      <c r="N267" s="102">
        <v>4.0853855231346312E-2</v>
      </c>
      <c r="O267" s="102">
        <v>1.0961993273092181</v>
      </c>
      <c r="P267" s="102">
        <v>1.0123122555541562</v>
      </c>
      <c r="Q267" s="102">
        <v>0.87214861439458213</v>
      </c>
      <c r="R267" s="102">
        <v>0.93777351630699624</v>
      </c>
      <c r="S267" s="102">
        <v>0.94749016334167235</v>
      </c>
      <c r="T267" s="102">
        <v>0.85664089004662736</v>
      </c>
      <c r="U267" s="102">
        <v>0.77272658334565736</v>
      </c>
      <c r="V267" s="102">
        <v>0.72638410170587964</v>
      </c>
      <c r="W267" s="102">
        <v>0.86031949201301272</v>
      </c>
      <c r="X267" s="102">
        <v>0.88945453425224574</v>
      </c>
      <c r="Y267" s="102">
        <v>0.75477521793814051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9.7505174198513289E-2</v>
      </c>
      <c r="C273" s="123">
        <v>9.2270945977176805E-2</v>
      </c>
      <c r="D273" s="123">
        <v>8.6318953926299027E-2</v>
      </c>
      <c r="E273" s="123">
        <v>7.8748474083707387E-2</v>
      </c>
      <c r="F273" s="123">
        <v>8.5907323976475686E-2</v>
      </c>
      <c r="G273" s="123">
        <v>7.902093192262391E-2</v>
      </c>
      <c r="H273" s="123">
        <v>8.2834987351589492E-2</v>
      </c>
      <c r="I273" s="123">
        <v>9.1175759350719046E-2</v>
      </c>
      <c r="J273" s="123">
        <v>9.7312067396950974E-2</v>
      </c>
      <c r="K273" s="123">
        <v>8.8001274412191147E-2</v>
      </c>
      <c r="L273" s="123">
        <v>0.11187773574554113</v>
      </c>
      <c r="M273" s="123">
        <v>0.10827181865266139</v>
      </c>
      <c r="N273" s="123">
        <v>3.6775837705593561E-2</v>
      </c>
      <c r="O273" s="123">
        <v>0.18395471210193087</v>
      </c>
      <c r="P273" s="123">
        <v>0.2252826017982815</v>
      </c>
      <c r="Q273" s="123">
        <v>0.23005759715481641</v>
      </c>
      <c r="R273" s="123">
        <v>0.23434491128827456</v>
      </c>
      <c r="S273" s="123">
        <v>0.26439540324215238</v>
      </c>
      <c r="T273" s="123">
        <v>0.36450500562966354</v>
      </c>
      <c r="U273" s="123">
        <v>0.40773202541560766</v>
      </c>
      <c r="V273" s="123">
        <v>0.50018795780624425</v>
      </c>
      <c r="W273" s="123">
        <v>0.49818519929835198</v>
      </c>
      <c r="X273" s="123">
        <v>0.47527477201585283</v>
      </c>
      <c r="Y273" s="123">
        <v>0.43693040721760051</v>
      </c>
      <c r="DA273" s="130" t="s">
        <v>3248</v>
      </c>
    </row>
    <row r="274" spans="1:105" ht="12" customHeight="1" x14ac:dyDescent="0.25">
      <c r="A274" s="97" t="s">
        <v>50</v>
      </c>
      <c r="B274" s="99">
        <v>2.2699720392243186</v>
      </c>
      <c r="C274" s="99">
        <v>2.272472317316478</v>
      </c>
      <c r="D274" s="99">
        <v>2.4001495155898369</v>
      </c>
      <c r="E274" s="99">
        <v>2.305805060363058</v>
      </c>
      <c r="F274" s="99">
        <v>2.6156360525683762</v>
      </c>
      <c r="G274" s="99">
        <v>2.4148323852320415</v>
      </c>
      <c r="H274" s="99">
        <v>2.4057451081795898</v>
      </c>
      <c r="I274" s="99">
        <v>2.4842256705523851</v>
      </c>
      <c r="J274" s="99">
        <v>2.4918882404837439</v>
      </c>
      <c r="K274" s="99">
        <v>2.1835976727745567</v>
      </c>
      <c r="L274" s="99">
        <v>2.6959233004440297</v>
      </c>
      <c r="M274" s="99">
        <v>2.5061863020042772</v>
      </c>
      <c r="N274" s="99">
        <v>0.78124429046729604</v>
      </c>
      <c r="O274" s="99">
        <v>2.809108887429677</v>
      </c>
      <c r="P274" s="99">
        <v>2.704923339382685</v>
      </c>
      <c r="Q274" s="99">
        <v>2.349526725367578</v>
      </c>
      <c r="R274" s="99">
        <v>2.1881911849108242</v>
      </c>
      <c r="S274" s="99">
        <v>2.1516298918940739</v>
      </c>
      <c r="T274" s="99">
        <v>2.5625983347817471</v>
      </c>
      <c r="U274" s="99">
        <v>2.6238666688682168</v>
      </c>
      <c r="V274" s="99">
        <v>2.9724757031407774</v>
      </c>
      <c r="W274" s="99">
        <v>2.824197419368637</v>
      </c>
      <c r="X274" s="99">
        <v>2.6096337660398161</v>
      </c>
      <c r="Y274" s="99">
        <v>2.3042382042312326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9.3810234653578455</v>
      </c>
      <c r="D279" s="117">
        <f t="shared" si="108"/>
        <v>16.437225450309597</v>
      </c>
      <c r="E279" s="117">
        <f t="shared" si="108"/>
        <v>8.7750869995148264</v>
      </c>
      <c r="F279" s="117">
        <f t="shared" si="108"/>
        <v>14.16642316989086</v>
      </c>
      <c r="G279" s="117">
        <f t="shared" si="108"/>
        <v>4.7522762767539222</v>
      </c>
      <c r="H279" s="117">
        <f t="shared" si="108"/>
        <v>9.8667292425927755</v>
      </c>
      <c r="I279" s="117">
        <f t="shared" si="108"/>
        <v>9.3080442272905444</v>
      </c>
      <c r="J279" s="117">
        <f t="shared" si="108"/>
        <v>12.308116128513207</v>
      </c>
      <c r="K279" s="117">
        <f t="shared" si="108"/>
        <v>9.6612848023236548</v>
      </c>
      <c r="L279" s="117">
        <f t="shared" si="108"/>
        <v>5.8990285262091477</v>
      </c>
      <c r="M279" s="117">
        <f t="shared" si="108"/>
        <v>4.8287294273367252</v>
      </c>
      <c r="N279" s="117">
        <f t="shared" si="108"/>
        <v>5.9886657596349258</v>
      </c>
      <c r="O279" s="117">
        <f t="shared" si="108"/>
        <v>11.01474180290198</v>
      </c>
      <c r="P279" s="117">
        <f t="shared" si="108"/>
        <v>15.025650653114399</v>
      </c>
      <c r="Q279" s="117">
        <f t="shared" si="108"/>
        <v>10.274735476561343</v>
      </c>
      <c r="R279" s="117">
        <f t="shared" ref="R279:V279" si="109">R280+R282+R284+R293</f>
        <v>12.232095080183351</v>
      </c>
      <c r="S279" s="117">
        <f t="shared" si="109"/>
        <v>6.0674541523376595</v>
      </c>
      <c r="T279" s="117">
        <f t="shared" si="109"/>
        <v>0.3214543564586117</v>
      </c>
      <c r="U279" s="117">
        <f t="shared" si="109"/>
        <v>0</v>
      </c>
      <c r="V279" s="117">
        <f t="shared" si="109"/>
        <v>0</v>
      </c>
      <c r="W279" s="117">
        <f t="shared" ref="W279:Y279" si="110">W280+W282+W284+W293</f>
        <v>0</v>
      </c>
      <c r="X279" s="117">
        <f t="shared" si="110"/>
        <v>0</v>
      </c>
      <c r="Y279" s="117">
        <f t="shared" si="110"/>
        <v>0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6.5046533541302169</v>
      </c>
      <c r="D280" s="122">
        <f t="shared" si="111"/>
        <v>12.451917433075732</v>
      </c>
      <c r="E280" s="122">
        <f t="shared" si="111"/>
        <v>6.3426216440143151</v>
      </c>
      <c r="F280" s="122">
        <f t="shared" si="111"/>
        <v>10.700473549375095</v>
      </c>
      <c r="G280" s="122">
        <f t="shared" si="111"/>
        <v>3.464170801054995</v>
      </c>
      <c r="H280" s="122">
        <f t="shared" si="111"/>
        <v>7.2606556204640542</v>
      </c>
      <c r="I280" s="122">
        <f t="shared" si="111"/>
        <v>6.9343596215748828</v>
      </c>
      <c r="J280" s="122">
        <f t="shared" si="111"/>
        <v>9.5078757323558403</v>
      </c>
      <c r="K280" s="122">
        <f t="shared" si="111"/>
        <v>6.7693852095093332</v>
      </c>
      <c r="L280" s="122">
        <f t="shared" si="111"/>
        <v>4.0147996919044076</v>
      </c>
      <c r="M280" s="122">
        <f t="shared" si="111"/>
        <v>3.1162220630213637</v>
      </c>
      <c r="N280" s="122">
        <f t="shared" si="111"/>
        <v>4.1128633998968773</v>
      </c>
      <c r="O280" s="122">
        <f t="shared" si="111"/>
        <v>7.0706969554735801</v>
      </c>
      <c r="P280" s="122">
        <f t="shared" si="111"/>
        <v>9.3374816217462904</v>
      </c>
      <c r="Q280" s="122">
        <f t="shared" si="111"/>
        <v>6.1989252063017979</v>
      </c>
      <c r="R280" s="122">
        <f t="shared" si="111"/>
        <v>8.7310482112162138</v>
      </c>
      <c r="S280" s="122">
        <f t="shared" si="111"/>
        <v>4.1003984563900984</v>
      </c>
      <c r="T280" s="122">
        <f t="shared" si="111"/>
        <v>0.1695752629546283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X280" s="122">
        <f t="shared" si="111"/>
        <v>0</v>
      </c>
      <c r="Y280" s="122">
        <f t="shared" si="111"/>
        <v>0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6.5046533541302169</v>
      </c>
      <c r="D281" s="98">
        <v>12.451917433075732</v>
      </c>
      <c r="E281" s="98">
        <v>6.3426216440143151</v>
      </c>
      <c r="F281" s="98">
        <v>10.700473549375095</v>
      </c>
      <c r="G281" s="98">
        <v>3.464170801054995</v>
      </c>
      <c r="H281" s="98">
        <v>7.2606556204640542</v>
      </c>
      <c r="I281" s="98">
        <v>6.9343596215748828</v>
      </c>
      <c r="J281" s="98">
        <v>9.5078757323558403</v>
      </c>
      <c r="K281" s="98">
        <v>6.7693852095093332</v>
      </c>
      <c r="L281" s="98">
        <v>4.0147996919044076</v>
      </c>
      <c r="M281" s="98">
        <v>3.1162220630213637</v>
      </c>
      <c r="N281" s="98">
        <v>4.1128633998968773</v>
      </c>
      <c r="O281" s="98">
        <v>7.0706969554735801</v>
      </c>
      <c r="P281" s="98">
        <v>9.3374816217462904</v>
      </c>
      <c r="Q281" s="98">
        <v>6.1989252063017979</v>
      </c>
      <c r="R281" s="98">
        <v>8.7310482112162138</v>
      </c>
      <c r="S281" s="98">
        <v>4.1003984563900984</v>
      </c>
      <c r="T281" s="98">
        <v>0.1695752629546283</v>
      </c>
      <c r="U281" s="98">
        <v>0</v>
      </c>
      <c r="V281" s="98">
        <v>0</v>
      </c>
      <c r="W281" s="98">
        <v>0</v>
      </c>
      <c r="X281" s="98">
        <v>0</v>
      </c>
      <c r="Y281" s="98">
        <v>0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0.7791612292629585</v>
      </c>
      <c r="D282" s="122">
        <f t="shared" si="112"/>
        <v>0.66981859238314678</v>
      </c>
      <c r="E282" s="122">
        <f t="shared" si="112"/>
        <v>0.82604747470293516</v>
      </c>
      <c r="F282" s="122">
        <f t="shared" si="112"/>
        <v>0.60279439159109682</v>
      </c>
      <c r="G282" s="122">
        <f t="shared" si="112"/>
        <v>0.34705362991082722</v>
      </c>
      <c r="H282" s="122">
        <f t="shared" si="112"/>
        <v>0.78520591822874963</v>
      </c>
      <c r="I282" s="122">
        <f t="shared" si="112"/>
        <v>0.65875098564245682</v>
      </c>
      <c r="J282" s="122">
        <f t="shared" si="112"/>
        <v>0.21120190734643265</v>
      </c>
      <c r="K282" s="122">
        <f t="shared" si="112"/>
        <v>0.73835187591147955</v>
      </c>
      <c r="L282" s="122">
        <f t="shared" si="112"/>
        <v>0.61975675029910005</v>
      </c>
      <c r="M282" s="122">
        <f t="shared" si="112"/>
        <v>0.53763131853727075</v>
      </c>
      <c r="N282" s="122">
        <f t="shared" si="112"/>
        <v>0.81467753782167951</v>
      </c>
      <c r="O282" s="122">
        <f t="shared" si="112"/>
        <v>0.94402032859487606</v>
      </c>
      <c r="P282" s="122">
        <f t="shared" si="112"/>
        <v>1.170789036355351</v>
      </c>
      <c r="Q282" s="122">
        <f t="shared" si="112"/>
        <v>1.1802558628968947</v>
      </c>
      <c r="R282" s="122">
        <f t="shared" si="112"/>
        <v>1.1394189384150515</v>
      </c>
      <c r="S282" s="122">
        <f t="shared" si="112"/>
        <v>0.67063221003597073</v>
      </c>
      <c r="T282" s="122">
        <f t="shared" si="112"/>
        <v>4.1738972311143291E-2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X282" s="122">
        <f t="shared" si="112"/>
        <v>0</v>
      </c>
      <c r="Y282" s="122">
        <f t="shared" si="112"/>
        <v>0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0.7791612292629585</v>
      </c>
      <c r="D283" s="98">
        <v>0.66981859238314678</v>
      </c>
      <c r="E283" s="98">
        <v>0.82604747470293516</v>
      </c>
      <c r="F283" s="98">
        <v>0.60279439159109682</v>
      </c>
      <c r="G283" s="98">
        <v>0.34705362991082722</v>
      </c>
      <c r="H283" s="98">
        <v>0.78520591822874963</v>
      </c>
      <c r="I283" s="98">
        <v>0.65875098564245682</v>
      </c>
      <c r="J283" s="98">
        <v>0.21120190734643265</v>
      </c>
      <c r="K283" s="98">
        <v>0.73835187591147955</v>
      </c>
      <c r="L283" s="98">
        <v>0.61975675029910005</v>
      </c>
      <c r="M283" s="98">
        <v>0.53763131853727075</v>
      </c>
      <c r="N283" s="98">
        <v>0.81467753782167951</v>
      </c>
      <c r="O283" s="98">
        <v>0.94402032859487606</v>
      </c>
      <c r="P283" s="98">
        <v>1.170789036355351</v>
      </c>
      <c r="Q283" s="98">
        <v>1.1802558628968947</v>
      </c>
      <c r="R283" s="98">
        <v>1.1394189384150515</v>
      </c>
      <c r="S283" s="98">
        <v>0.67063221003597073</v>
      </c>
      <c r="T283" s="98">
        <v>4.1738972311143291E-2</v>
      </c>
      <c r="U283" s="98">
        <v>0</v>
      </c>
      <c r="V283" s="98">
        <v>0</v>
      </c>
      <c r="W283" s="98">
        <v>0</v>
      </c>
      <c r="X283" s="98">
        <v>0</v>
      </c>
      <c r="Y283" s="98">
        <v>0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1.4234369346628304</v>
      </c>
      <c r="D284" s="122">
        <v>2.2154035521088624</v>
      </c>
      <c r="E284" s="122">
        <v>1.0665272945590445</v>
      </c>
      <c r="F284" s="122">
        <v>1.9096735121994257</v>
      </c>
      <c r="G284" s="122">
        <v>0.61845860166962119</v>
      </c>
      <c r="H284" s="122">
        <v>1.1875613559893361</v>
      </c>
      <c r="I284" s="122">
        <v>1.087251764299147</v>
      </c>
      <c r="J284" s="122">
        <v>1.6920020829223603</v>
      </c>
      <c r="K284" s="122">
        <v>1.4659311036481699</v>
      </c>
      <c r="L284" s="122">
        <v>0.86119153632303447</v>
      </c>
      <c r="M284" s="122">
        <v>0.81628963154549117</v>
      </c>
      <c r="N284" s="122">
        <v>0.73211103837037927</v>
      </c>
      <c r="O284" s="122">
        <v>1.9825659077080942</v>
      </c>
      <c r="P284" s="122">
        <v>2.9482688714449603</v>
      </c>
      <c r="Q284" s="122">
        <v>1.8718514718854318</v>
      </c>
      <c r="R284" s="122">
        <v>1.5614029059221248</v>
      </c>
      <c r="S284" s="122">
        <v>0.85778383001053138</v>
      </c>
      <c r="T284" s="122">
        <v>6.9642057968315699E-2</v>
      </c>
      <c r="U284" s="122">
        <v>0</v>
      </c>
      <c r="V284" s="122">
        <v>0</v>
      </c>
      <c r="W284" s="122">
        <v>0</v>
      </c>
      <c r="X284" s="122">
        <v>0</v>
      </c>
      <c r="Y284" s="122">
        <v>0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1.9343608547245324E-2</v>
      </c>
      <c r="D285" s="98">
        <v>3.2895643419072577E-2</v>
      </c>
      <c r="E285" s="98">
        <v>1.6109436746616149E-2</v>
      </c>
      <c r="F285" s="98">
        <v>1.7889849225526853E-2</v>
      </c>
      <c r="G285" s="98">
        <v>4.8911606090575304E-3</v>
      </c>
      <c r="H285" s="98">
        <v>6.8937939891158262E-3</v>
      </c>
      <c r="I285" s="98">
        <v>3.1158599670559105E-3</v>
      </c>
      <c r="J285" s="98">
        <v>6.711130369843628E-3</v>
      </c>
      <c r="K285" s="98">
        <v>6.9162941414557099E-3</v>
      </c>
      <c r="L285" s="98">
        <v>4.3874476156217012E-3</v>
      </c>
      <c r="M285" s="98">
        <v>3.3210194757807535E-3</v>
      </c>
      <c r="N285" s="98">
        <v>2.7611770894615658E-3</v>
      </c>
      <c r="O285" s="98">
        <v>1.6975696273968801E-2</v>
      </c>
      <c r="P285" s="98">
        <v>2.4285453363449179E-2</v>
      </c>
      <c r="Q285" s="98">
        <v>9.4904309789581674E-3</v>
      </c>
      <c r="R285" s="98">
        <v>6.1044515816232959E-3</v>
      </c>
      <c r="S285" s="98">
        <v>4.9762404062276885E-3</v>
      </c>
      <c r="T285" s="98">
        <v>4.3884796511392532E-4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2.0573737183755299E-4</v>
      </c>
      <c r="D286" s="98">
        <v>2.1599195574571441E-4</v>
      </c>
      <c r="E286" s="98">
        <v>2.15659895588105E-4</v>
      </c>
      <c r="F286" s="98">
        <v>1.1000061754773196E-4</v>
      </c>
      <c r="G286" s="98">
        <v>0</v>
      </c>
      <c r="H286" s="98">
        <v>1.1120104549565955E-4</v>
      </c>
      <c r="I286" s="98">
        <v>1.0622429038437489E-4</v>
      </c>
      <c r="J286" s="98">
        <v>2.2931010237819786E-4</v>
      </c>
      <c r="K286" s="98">
        <v>1.2209373426024111E-4</v>
      </c>
      <c r="L286" s="98">
        <v>0</v>
      </c>
      <c r="M286" s="98">
        <v>0</v>
      </c>
      <c r="N286" s="98">
        <v>0</v>
      </c>
      <c r="O286" s="98">
        <v>3.7907007620596511E-4</v>
      </c>
      <c r="P286" s="98">
        <v>3.6646503258080606E-4</v>
      </c>
      <c r="Q286" s="98">
        <v>1.1394172604014608E-4</v>
      </c>
      <c r="R286" s="98">
        <v>1.1211451766273049E-4</v>
      </c>
      <c r="S286" s="98">
        <v>1.1548636493664217E-4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6.4573099041725714E-5</v>
      </c>
      <c r="D287" s="101">
        <v>6.9197033027454383E-5</v>
      </c>
      <c r="E287" s="101">
        <v>6.7084860761713395E-5</v>
      </c>
      <c r="F287" s="101">
        <v>3.4711906828002873E-5</v>
      </c>
      <c r="G287" s="101">
        <v>0</v>
      </c>
      <c r="H287" s="101">
        <v>3.535776739149902E-5</v>
      </c>
      <c r="I287" s="101">
        <v>3.364625899335909E-5</v>
      </c>
      <c r="J287" s="101">
        <v>7.1218056475116977E-5</v>
      </c>
      <c r="K287" s="101">
        <v>3.7917252347246997E-5</v>
      </c>
      <c r="L287" s="101">
        <v>0</v>
      </c>
      <c r="M287" s="101">
        <v>0</v>
      </c>
      <c r="N287" s="101">
        <v>0</v>
      </c>
      <c r="O287" s="101">
        <v>1.026175811774923E-4</v>
      </c>
      <c r="P287" s="101">
        <v>9.326677879141265E-5</v>
      </c>
      <c r="Q287" s="101">
        <v>2.6435282217724986E-5</v>
      </c>
      <c r="R287" s="101">
        <v>2.8358964295297782E-5</v>
      </c>
      <c r="S287" s="101">
        <v>2.8766084555145118E-5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1.4116427279582726E-4</v>
      </c>
      <c r="D288" s="104">
        <v>1.4679492271826004E-4</v>
      </c>
      <c r="E288" s="104">
        <v>1.485750348263916E-4</v>
      </c>
      <c r="F288" s="104">
        <v>7.5288710719729083E-5</v>
      </c>
      <c r="G288" s="104">
        <v>0</v>
      </c>
      <c r="H288" s="104">
        <v>7.5843278104160535E-5</v>
      </c>
      <c r="I288" s="104">
        <v>7.2578031391015799E-5</v>
      </c>
      <c r="J288" s="104">
        <v>1.5809204590308087E-4</v>
      </c>
      <c r="K288" s="104">
        <v>8.4176481912994118E-5</v>
      </c>
      <c r="L288" s="104">
        <v>0</v>
      </c>
      <c r="M288" s="104">
        <v>0</v>
      </c>
      <c r="N288" s="104">
        <v>0</v>
      </c>
      <c r="O288" s="104">
        <v>2.7645249502847281E-4</v>
      </c>
      <c r="P288" s="104">
        <v>2.7319825378939341E-4</v>
      </c>
      <c r="Q288" s="104">
        <v>8.7506443822421088E-5</v>
      </c>
      <c r="R288" s="104">
        <v>8.3755553367432714E-5</v>
      </c>
      <c r="S288" s="104">
        <v>8.6720280381497055E-5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0.56151906926594275</v>
      </c>
      <c r="D289" s="101">
        <v>1.1402738637028025</v>
      </c>
      <c r="E289" s="101">
        <v>0.42544720006502401</v>
      </c>
      <c r="F289" s="101">
        <v>1.0509758550394042</v>
      </c>
      <c r="G289" s="101">
        <v>0.27985202072789606</v>
      </c>
      <c r="H289" s="101">
        <v>0.49599916335659738</v>
      </c>
      <c r="I289" s="101">
        <v>5.0954130930754349E-2</v>
      </c>
      <c r="J289" s="101">
        <v>0.19379967762520761</v>
      </c>
      <c r="K289" s="101">
        <v>0.60746591481909618</v>
      </c>
      <c r="L289" s="101">
        <v>0.31588808876352964</v>
      </c>
      <c r="M289" s="101">
        <v>0.36805020949561967</v>
      </c>
      <c r="N289" s="101">
        <v>0.31580266888983449</v>
      </c>
      <c r="O289" s="101">
        <v>0.83451319817503522</v>
      </c>
      <c r="P289" s="101">
        <v>0.95854421825786862</v>
      </c>
      <c r="Q289" s="101">
        <v>0.21841564772681421</v>
      </c>
      <c r="R289" s="101">
        <v>0.45897594405531372</v>
      </c>
      <c r="S289" s="101">
        <v>0.259036955010368</v>
      </c>
      <c r="T289" s="101">
        <v>1.5330655498564901E-2</v>
      </c>
      <c r="U289" s="101">
        <v>0</v>
      </c>
      <c r="V289" s="101">
        <v>0</v>
      </c>
      <c r="W289" s="101">
        <v>0</v>
      </c>
      <c r="X289" s="101">
        <v>0</v>
      </c>
      <c r="Y289" s="101">
        <v>0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0.84236851947780478</v>
      </c>
      <c r="D290" s="104">
        <v>1.0420180530312417</v>
      </c>
      <c r="E290" s="104">
        <v>0.6247549978518161</v>
      </c>
      <c r="F290" s="104">
        <v>0.84069780731694677</v>
      </c>
      <c r="G290" s="104">
        <v>0.33371542033266766</v>
      </c>
      <c r="H290" s="104">
        <v>0.68455719759812728</v>
      </c>
      <c r="I290" s="104">
        <v>1.0330755491109525</v>
      </c>
      <c r="J290" s="104">
        <v>1.4912619648249308</v>
      </c>
      <c r="K290" s="104">
        <v>0.85142680095335777</v>
      </c>
      <c r="L290" s="104">
        <v>0.54091599994388317</v>
      </c>
      <c r="M290" s="104">
        <v>0.44491840257409077</v>
      </c>
      <c r="N290" s="104">
        <v>0.41354719239108328</v>
      </c>
      <c r="O290" s="104">
        <v>1.1306979431828843</v>
      </c>
      <c r="P290" s="104">
        <v>1.9650727347910619</v>
      </c>
      <c r="Q290" s="104">
        <v>1.6438314514536192</v>
      </c>
      <c r="R290" s="104">
        <v>1.0962103957675251</v>
      </c>
      <c r="S290" s="104">
        <v>0.59365514822899901</v>
      </c>
      <c r="T290" s="104">
        <v>5.387255450463687E-2</v>
      </c>
      <c r="U290" s="104">
        <v>0</v>
      </c>
      <c r="V290" s="104">
        <v>0</v>
      </c>
      <c r="W290" s="104">
        <v>0</v>
      </c>
      <c r="X290" s="104">
        <v>0</v>
      </c>
      <c r="Y290" s="104">
        <v>0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0.24453147788383761</v>
      </c>
      <c r="D291" s="98">
        <v>0.30850846902259405</v>
      </c>
      <c r="E291" s="98">
        <v>0.17896458843105961</v>
      </c>
      <c r="F291" s="98">
        <v>0.24496237243640095</v>
      </c>
      <c r="G291" s="98">
        <v>0.10816560750848046</v>
      </c>
      <c r="H291" s="98">
        <v>0.20171535181644684</v>
      </c>
      <c r="I291" s="98">
        <v>0.30676164386087795</v>
      </c>
      <c r="J291" s="98">
        <v>0.43457355874794745</v>
      </c>
      <c r="K291" s="98">
        <v>0.24921296399966961</v>
      </c>
      <c r="L291" s="98">
        <v>0.15874976013979433</v>
      </c>
      <c r="M291" s="98">
        <v>0.12715932795801677</v>
      </c>
      <c r="N291" s="98">
        <v>9.9153573182569038E-2</v>
      </c>
      <c r="O291" s="98">
        <v>0.2886961766807114</v>
      </c>
      <c r="P291" s="98">
        <v>0.48260175212943374</v>
      </c>
      <c r="Q291" s="98">
        <v>0.37956429554558663</v>
      </c>
      <c r="R291" s="98">
        <v>0.27824214329772951</v>
      </c>
      <c r="S291" s="98">
        <v>0.14937657201688848</v>
      </c>
      <c r="T291" s="98">
        <v>1.2376192034801725E-2</v>
      </c>
      <c r="U291" s="98">
        <v>0</v>
      </c>
      <c r="V291" s="98">
        <v>0</v>
      </c>
      <c r="W291" s="98">
        <v>0</v>
      </c>
      <c r="X291" s="98">
        <v>0</v>
      </c>
      <c r="Y291" s="98">
        <v>0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0.59783704159396711</v>
      </c>
      <c r="D292" s="98">
        <v>0.73350958400864774</v>
      </c>
      <c r="E292" s="98">
        <v>0.44579040942075643</v>
      </c>
      <c r="F292" s="98">
        <v>0.59573543488054581</v>
      </c>
      <c r="G292" s="98">
        <v>0.22554981282418718</v>
      </c>
      <c r="H292" s="98">
        <v>0.48284184578168038</v>
      </c>
      <c r="I292" s="98">
        <v>0.72631390525007455</v>
      </c>
      <c r="J292" s="98">
        <v>1.0566884060769834</v>
      </c>
      <c r="K292" s="98">
        <v>0.60221383695368813</v>
      </c>
      <c r="L292" s="98">
        <v>0.38216623980408881</v>
      </c>
      <c r="M292" s="98">
        <v>0.317759074616074</v>
      </c>
      <c r="N292" s="98">
        <v>0.31439361920851427</v>
      </c>
      <c r="O292" s="98">
        <v>0.84200176650217295</v>
      </c>
      <c r="P292" s="98">
        <v>1.4824709826616282</v>
      </c>
      <c r="Q292" s="98">
        <v>1.2642671559080325</v>
      </c>
      <c r="R292" s="98">
        <v>0.81796825246979565</v>
      </c>
      <c r="S292" s="98">
        <v>0.44427857621211053</v>
      </c>
      <c r="T292" s="98">
        <v>4.1496362469835145E-2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0.67377194730184176</v>
      </c>
      <c r="D293" s="122">
        <v>1.1000858727418559</v>
      </c>
      <c r="E293" s="122">
        <v>0.5398905862385317</v>
      </c>
      <c r="F293" s="122">
        <v>0.9534817167252424</v>
      </c>
      <c r="G293" s="122">
        <v>0.32259324411847901</v>
      </c>
      <c r="H293" s="122">
        <v>0.633306347910634</v>
      </c>
      <c r="I293" s="122">
        <v>0.62768185577405633</v>
      </c>
      <c r="J293" s="122">
        <v>0.8970364058885727</v>
      </c>
      <c r="K293" s="122">
        <v>0.68761661325467238</v>
      </c>
      <c r="L293" s="122">
        <v>0.40328054768260557</v>
      </c>
      <c r="M293" s="122">
        <v>0.35858641423259985</v>
      </c>
      <c r="N293" s="122">
        <v>0.32901378354598987</v>
      </c>
      <c r="O293" s="122">
        <v>1.017458611125428</v>
      </c>
      <c r="P293" s="122">
        <v>1.569111123567795</v>
      </c>
      <c r="Q293" s="122">
        <v>1.0237029354772191</v>
      </c>
      <c r="R293" s="122">
        <v>0.80022502462996203</v>
      </c>
      <c r="S293" s="122">
        <v>0.43863965590105891</v>
      </c>
      <c r="T293" s="122">
        <v>4.0498063224524414E-2</v>
      </c>
      <c r="U293" s="122">
        <v>0</v>
      </c>
      <c r="V293" s="122">
        <v>0</v>
      </c>
      <c r="W293" s="122">
        <v>0</v>
      </c>
      <c r="X293" s="122">
        <v>0</v>
      </c>
      <c r="Y293" s="122">
        <v>0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2.8195927338494808E-2</v>
      </c>
      <c r="D294" s="98">
        <v>3.1346138062095227E-2</v>
      </c>
      <c r="E294" s="98">
        <v>1.9867220864106756E-2</v>
      </c>
      <c r="F294" s="98">
        <v>4.0381445973584479E-2</v>
      </c>
      <c r="G294" s="98">
        <v>1.6019518269026423E-2</v>
      </c>
      <c r="H294" s="98">
        <v>3.5139262475420985E-2</v>
      </c>
      <c r="I294" s="98">
        <v>4.0194089879901009E-2</v>
      </c>
      <c r="J294" s="98">
        <v>5.3747286670854877E-2</v>
      </c>
      <c r="K294" s="98">
        <v>2.9767029648725733E-2</v>
      </c>
      <c r="L294" s="98">
        <v>2.262413011089592E-2</v>
      </c>
      <c r="M294" s="98">
        <v>2.5251457345101491E-2</v>
      </c>
      <c r="N294" s="98">
        <v>1.0304272003096063E-2</v>
      </c>
      <c r="O294" s="98">
        <v>0.20835273647610886</v>
      </c>
      <c r="P294" s="98">
        <v>0.32660967923052187</v>
      </c>
      <c r="Q294" s="98">
        <v>0.182827899431318</v>
      </c>
      <c r="R294" s="98">
        <v>0.10316949217975596</v>
      </c>
      <c r="S294" s="98">
        <v>9.0202200715824188E-2</v>
      </c>
      <c r="T294" s="98">
        <v>1.4372146316310983E-2</v>
      </c>
      <c r="U294" s="98">
        <v>0</v>
      </c>
      <c r="V294" s="98">
        <v>0</v>
      </c>
      <c r="W294" s="98">
        <v>0</v>
      </c>
      <c r="X294" s="98">
        <v>0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0.6455760199633469</v>
      </c>
      <c r="D295" s="33">
        <v>1.0687397346797607</v>
      </c>
      <c r="E295" s="33">
        <v>0.52002336537442495</v>
      </c>
      <c r="F295" s="33">
        <v>0.91310027075165789</v>
      </c>
      <c r="G295" s="33">
        <v>0.30657372584945258</v>
      </c>
      <c r="H295" s="33">
        <v>0.59816708543521302</v>
      </c>
      <c r="I295" s="33">
        <v>0.5874877658941553</v>
      </c>
      <c r="J295" s="33">
        <v>0.84328911921771788</v>
      </c>
      <c r="K295" s="33">
        <v>0.6578495836059467</v>
      </c>
      <c r="L295" s="33">
        <v>0.38065641757170965</v>
      </c>
      <c r="M295" s="33">
        <v>0.33333495688749837</v>
      </c>
      <c r="N295" s="33">
        <v>0.31870951154289379</v>
      </c>
      <c r="O295" s="33">
        <v>0.80910587464931927</v>
      </c>
      <c r="P295" s="33">
        <v>1.2425014443372731</v>
      </c>
      <c r="Q295" s="33">
        <v>0.84087503604590108</v>
      </c>
      <c r="R295" s="33">
        <v>0.69705553245020602</v>
      </c>
      <c r="S295" s="33">
        <v>0.34843745518523472</v>
      </c>
      <c r="T295" s="33">
        <v>2.6125916908213427E-2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7.6371678498470708</v>
      </c>
      <c r="D297" s="117">
        <f t="shared" si="113"/>
        <v>12.306951450792013</v>
      </c>
      <c r="E297" s="117">
        <f t="shared" si="113"/>
        <v>7.4580890787088325</v>
      </c>
      <c r="F297" s="117">
        <f t="shared" si="113"/>
        <v>10.829582372858466</v>
      </c>
      <c r="G297" s="117">
        <f t="shared" si="113"/>
        <v>3.9520783756601423</v>
      </c>
      <c r="H297" s="117">
        <f t="shared" si="113"/>
        <v>8.4401441660193974</v>
      </c>
      <c r="I297" s="117">
        <f t="shared" si="113"/>
        <v>7.9971799371584895</v>
      </c>
      <c r="J297" s="117">
        <f t="shared" si="113"/>
        <v>9.2852075305313555</v>
      </c>
      <c r="K297" s="117">
        <f t="shared" si="113"/>
        <v>8.5394979033694813</v>
      </c>
      <c r="L297" s="117">
        <f t="shared" si="113"/>
        <v>5.6833624490099721</v>
      </c>
      <c r="M297" s="117">
        <f t="shared" si="113"/>
        <v>4.7947063171964723</v>
      </c>
      <c r="N297" s="117">
        <f t="shared" si="113"/>
        <v>6.4232924426748346</v>
      </c>
      <c r="O297" s="117">
        <f t="shared" si="113"/>
        <v>10.591680677627835</v>
      </c>
      <c r="P297" s="117">
        <f t="shared" si="113"/>
        <v>14.476233542080724</v>
      </c>
      <c r="Q297" s="117">
        <f t="shared" si="113"/>
        <v>11.30224493788398</v>
      </c>
      <c r="R297" s="117">
        <f t="shared" ref="R297:V297" si="114">R298+R300+R302+R311</f>
        <v>12.624007250383308</v>
      </c>
      <c r="S297" s="117">
        <f t="shared" si="114"/>
        <v>6.6876922521582065</v>
      </c>
      <c r="T297" s="117">
        <f t="shared" si="114"/>
        <v>0.38166424504645047</v>
      </c>
      <c r="U297" s="117">
        <f t="shared" si="114"/>
        <v>0</v>
      </c>
      <c r="V297" s="117">
        <f t="shared" si="114"/>
        <v>0</v>
      </c>
      <c r="W297" s="117">
        <f t="shared" ref="W297:Y297" si="115">W298+W300+W302+W311</f>
        <v>0</v>
      </c>
      <c r="X297" s="117">
        <f t="shared" si="115"/>
        <v>0</v>
      </c>
      <c r="Y297" s="117">
        <f t="shared" si="115"/>
        <v>0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4.318699400084367</v>
      </c>
      <c r="D298" s="122">
        <f t="shared" si="116"/>
        <v>8.313358586504032</v>
      </c>
      <c r="E298" s="122">
        <f t="shared" si="116"/>
        <v>4.257950139269429</v>
      </c>
      <c r="F298" s="122">
        <f t="shared" si="116"/>
        <v>7.2229069130500587</v>
      </c>
      <c r="G298" s="122">
        <f t="shared" si="116"/>
        <v>2.3510754407078376</v>
      </c>
      <c r="H298" s="122">
        <f t="shared" si="116"/>
        <v>4.9543103271566835</v>
      </c>
      <c r="I298" s="122">
        <f t="shared" si="116"/>
        <v>4.7570171949747149</v>
      </c>
      <c r="J298" s="122">
        <f t="shared" si="116"/>
        <v>6.5570593737489888</v>
      </c>
      <c r="K298" s="122">
        <f t="shared" si="116"/>
        <v>4.6929356625303589</v>
      </c>
      <c r="L298" s="122">
        <f t="shared" si="116"/>
        <v>2.7976980500937816</v>
      </c>
      <c r="M298" s="122">
        <f t="shared" si="116"/>
        <v>2.180568359578404</v>
      </c>
      <c r="N298" s="122">
        <f t="shared" si="116"/>
        <v>2.8860944136558069</v>
      </c>
      <c r="O298" s="122">
        <f t="shared" si="116"/>
        <v>4.9713428777139708</v>
      </c>
      <c r="P298" s="122">
        <f t="shared" si="116"/>
        <v>6.5850896336807336</v>
      </c>
      <c r="Q298" s="122">
        <f t="shared" si="116"/>
        <v>4.413040212397485</v>
      </c>
      <c r="R298" s="122">
        <f t="shared" si="116"/>
        <v>6.352109677557487</v>
      </c>
      <c r="S298" s="122">
        <f t="shared" si="116"/>
        <v>3.0694920541948219</v>
      </c>
      <c r="T298" s="122">
        <f t="shared" si="116"/>
        <v>0.13094080530328253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X298" s="122">
        <f t="shared" si="116"/>
        <v>0</v>
      </c>
      <c r="Y298" s="122">
        <f t="shared" si="116"/>
        <v>0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4.318699400084367</v>
      </c>
      <c r="D299" s="98">
        <v>8.313358586504032</v>
      </c>
      <c r="E299" s="98">
        <v>4.257950139269429</v>
      </c>
      <c r="F299" s="98">
        <v>7.2229069130500587</v>
      </c>
      <c r="G299" s="98">
        <v>2.3510754407078376</v>
      </c>
      <c r="H299" s="98">
        <v>4.9543103271566835</v>
      </c>
      <c r="I299" s="98">
        <v>4.7570171949747149</v>
      </c>
      <c r="J299" s="98">
        <v>6.5570593737489888</v>
      </c>
      <c r="K299" s="98">
        <v>4.6929356625303589</v>
      </c>
      <c r="L299" s="98">
        <v>2.7976980500937816</v>
      </c>
      <c r="M299" s="98">
        <v>2.180568359578404</v>
      </c>
      <c r="N299" s="98">
        <v>2.8860944136558069</v>
      </c>
      <c r="O299" s="98">
        <v>4.9713428777139708</v>
      </c>
      <c r="P299" s="98">
        <v>6.5850896336807336</v>
      </c>
      <c r="Q299" s="98">
        <v>4.413040212397485</v>
      </c>
      <c r="R299" s="98">
        <v>6.352109677557487</v>
      </c>
      <c r="S299" s="98">
        <v>3.0694920541948219</v>
      </c>
      <c r="T299" s="98">
        <v>0.13094080530328253</v>
      </c>
      <c r="U299" s="98">
        <v>0</v>
      </c>
      <c r="V299" s="98">
        <v>0</v>
      </c>
      <c r="W299" s="98">
        <v>0</v>
      </c>
      <c r="X299" s="98">
        <v>0</v>
      </c>
      <c r="Y299" s="98">
        <v>0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1.7199698314578997</v>
      </c>
      <c r="D300" s="122">
        <f t="shared" si="117"/>
        <v>1.5389277682904241</v>
      </c>
      <c r="E300" s="122">
        <f t="shared" si="117"/>
        <v>1.9733822526738025</v>
      </c>
      <c r="F300" s="122">
        <f t="shared" si="117"/>
        <v>1.495590556712505</v>
      </c>
      <c r="G300" s="122">
        <f t="shared" si="117"/>
        <v>0.89349446100247831</v>
      </c>
      <c r="H300" s="122">
        <f t="shared" si="117"/>
        <v>2.0958062141848064</v>
      </c>
      <c r="I300" s="122">
        <f t="shared" si="117"/>
        <v>1.8214565837664067</v>
      </c>
      <c r="J300" s="122">
        <f t="shared" si="117"/>
        <v>0.60461015885793012</v>
      </c>
      <c r="K300" s="122">
        <f t="shared" si="117"/>
        <v>2.1874433683400607</v>
      </c>
      <c r="L300" s="122">
        <f t="shared" si="117"/>
        <v>1.8993943187342266</v>
      </c>
      <c r="M300" s="122">
        <f t="shared" si="117"/>
        <v>1.7106273552782878</v>
      </c>
      <c r="N300" s="122">
        <f t="shared" si="117"/>
        <v>2.702685202390211</v>
      </c>
      <c r="O300" s="122">
        <f t="shared" si="117"/>
        <v>3.2772763818319639</v>
      </c>
      <c r="P300" s="122">
        <f t="shared" si="117"/>
        <v>4.2489835051903277</v>
      </c>
      <c r="Q300" s="122">
        <f t="shared" si="117"/>
        <v>4.426049813740625</v>
      </c>
      <c r="R300" s="122">
        <f t="shared" si="117"/>
        <v>4.3027603766658471</v>
      </c>
      <c r="S300" s="122">
        <f t="shared" si="117"/>
        <v>2.5344445553603716</v>
      </c>
      <c r="T300" s="122">
        <f t="shared" si="117"/>
        <v>0.15787438786433686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X300" s="122">
        <f t="shared" si="117"/>
        <v>0</v>
      </c>
      <c r="Y300" s="122">
        <f t="shared" si="117"/>
        <v>0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1.7199698314578997</v>
      </c>
      <c r="D301" s="98">
        <v>1.5389277682904241</v>
      </c>
      <c r="E301" s="98">
        <v>1.9733822526738025</v>
      </c>
      <c r="F301" s="98">
        <v>1.495590556712505</v>
      </c>
      <c r="G301" s="98">
        <v>0.89349446100247831</v>
      </c>
      <c r="H301" s="98">
        <v>2.0958062141848064</v>
      </c>
      <c r="I301" s="98">
        <v>1.8214565837664067</v>
      </c>
      <c r="J301" s="98">
        <v>0.60461015885793012</v>
      </c>
      <c r="K301" s="98">
        <v>2.1874433683400607</v>
      </c>
      <c r="L301" s="98">
        <v>1.8993943187342266</v>
      </c>
      <c r="M301" s="98">
        <v>1.7106273552782878</v>
      </c>
      <c r="N301" s="98">
        <v>2.702685202390211</v>
      </c>
      <c r="O301" s="98">
        <v>3.2772763818319639</v>
      </c>
      <c r="P301" s="98">
        <v>4.2489835051903277</v>
      </c>
      <c r="Q301" s="98">
        <v>4.426049813740625</v>
      </c>
      <c r="R301" s="98">
        <v>4.3027603766658471</v>
      </c>
      <c r="S301" s="98">
        <v>2.5344445553603716</v>
      </c>
      <c r="T301" s="98">
        <v>0.15787438786433686</v>
      </c>
      <c r="U301" s="98">
        <v>0</v>
      </c>
      <c r="V301" s="98">
        <v>0</v>
      </c>
      <c r="W301" s="98">
        <v>0</v>
      </c>
      <c r="X301" s="98">
        <v>0</v>
      </c>
      <c r="Y301" s="98">
        <v>0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1.0976798052528172</v>
      </c>
      <c r="D302" s="122">
        <v>1.6330668122636762</v>
      </c>
      <c r="E302" s="122">
        <v>0.82353337024623219</v>
      </c>
      <c r="F302" s="122">
        <v>1.3985210270683373</v>
      </c>
      <c r="G302" s="122">
        <v>0.46635546597441135</v>
      </c>
      <c r="H302" s="122">
        <v>0.9162834165568603</v>
      </c>
      <c r="I302" s="122">
        <v>0.94911456956090789</v>
      </c>
      <c r="J302" s="122">
        <v>1.4503165062524852</v>
      </c>
      <c r="K302" s="122">
        <v>1.1398400887223947</v>
      </c>
      <c r="L302" s="122">
        <v>0.68182047087188669</v>
      </c>
      <c r="M302" s="122">
        <v>0.63271132790019002</v>
      </c>
      <c r="N302" s="122">
        <v>0.58247316509141123</v>
      </c>
      <c r="O302" s="122">
        <v>1.5911308869969352</v>
      </c>
      <c r="P302" s="122">
        <v>2.474216631621577</v>
      </c>
      <c r="Q302" s="122">
        <v>1.6869817105626719</v>
      </c>
      <c r="R302" s="122">
        <v>1.3448845306587094</v>
      </c>
      <c r="S302" s="122">
        <v>0.74251401095046066</v>
      </c>
      <c r="T302" s="122">
        <v>6.2142378506909832E-2</v>
      </c>
      <c r="U302" s="122">
        <v>0</v>
      </c>
      <c r="V302" s="122">
        <v>0</v>
      </c>
      <c r="W302" s="122">
        <v>0</v>
      </c>
      <c r="X302" s="122">
        <v>0</v>
      </c>
      <c r="Y302" s="122">
        <v>0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1.0480898612606284E-2</v>
      </c>
      <c r="D303" s="98">
        <v>1.7889001281373662E-2</v>
      </c>
      <c r="E303" s="98">
        <v>8.7968720103287507E-3</v>
      </c>
      <c r="F303" s="98">
        <v>9.810183852126295E-3</v>
      </c>
      <c r="G303" s="98">
        <v>2.6946198340137583E-3</v>
      </c>
      <c r="H303" s="98">
        <v>3.8170521069605572E-3</v>
      </c>
      <c r="I303" s="98">
        <v>1.7347624443800804E-3</v>
      </c>
      <c r="J303" s="98">
        <v>3.7603121921204029E-3</v>
      </c>
      <c r="K303" s="98">
        <v>3.9046069571278185E-3</v>
      </c>
      <c r="L303" s="98">
        <v>2.4987755325348209E-3</v>
      </c>
      <c r="M303" s="98">
        <v>1.9251052727076042E-3</v>
      </c>
      <c r="N303" s="98">
        <v>1.646753251679015E-3</v>
      </c>
      <c r="O303" s="98">
        <v>1.053923417568361E-2</v>
      </c>
      <c r="P303" s="98">
        <v>1.5797379811212368E-2</v>
      </c>
      <c r="Q303" s="98">
        <v>6.4267146660228116E-3</v>
      </c>
      <c r="R303" s="98">
        <v>4.2395107349678697E-3</v>
      </c>
      <c r="S303" s="98">
        <v>3.5362075411382297E-3</v>
      </c>
      <c r="T303" s="98">
        <v>3.1819684355703149E-4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1.7615175212291954E-4</v>
      </c>
      <c r="D304" s="98">
        <v>1.8442500633528041E-4</v>
      </c>
      <c r="E304" s="98">
        <v>1.8520803095367573E-4</v>
      </c>
      <c r="F304" s="98">
        <v>9.4323537874934342E-5</v>
      </c>
      <c r="G304" s="98">
        <v>0</v>
      </c>
      <c r="H304" s="98">
        <v>9.5420660418199258E-5</v>
      </c>
      <c r="I304" s="98">
        <v>9.1310666077007614E-5</v>
      </c>
      <c r="J304" s="98">
        <v>1.9799622169824454E-4</v>
      </c>
      <c r="K304" s="98">
        <v>1.0558273854149985E-4</v>
      </c>
      <c r="L304" s="98">
        <v>0</v>
      </c>
      <c r="M304" s="98">
        <v>0</v>
      </c>
      <c r="N304" s="98">
        <v>0</v>
      </c>
      <c r="O304" s="98">
        <v>3.4016185346169624E-4</v>
      </c>
      <c r="P304" s="98">
        <v>3.3386711206789561E-4</v>
      </c>
      <c r="Q304" s="98">
        <v>1.0540784538213776E-4</v>
      </c>
      <c r="R304" s="98">
        <v>1.0345071057441549E-4</v>
      </c>
      <c r="S304" s="98">
        <v>1.0716198673588049E-4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3.4987479327092275E-5</v>
      </c>
      <c r="D305" s="101">
        <v>3.7630083617020375E-5</v>
      </c>
      <c r="E305" s="101">
        <v>3.6632996127284131E-5</v>
      </c>
      <c r="F305" s="101">
        <v>1.9034827155205255E-5</v>
      </c>
      <c r="G305" s="101">
        <v>0</v>
      </c>
      <c r="H305" s="101">
        <v>1.957738231403872E-5</v>
      </c>
      <c r="I305" s="101">
        <v>1.8732634685991818E-5</v>
      </c>
      <c r="J305" s="101">
        <v>3.9904175795163653E-5</v>
      </c>
      <c r="K305" s="101">
        <v>2.1406256628505743E-5</v>
      </c>
      <c r="L305" s="101">
        <v>0</v>
      </c>
      <c r="M305" s="101">
        <v>0</v>
      </c>
      <c r="N305" s="101">
        <v>0</v>
      </c>
      <c r="O305" s="101">
        <v>6.3709358433223446E-5</v>
      </c>
      <c r="P305" s="101">
        <v>6.0668858278502166E-5</v>
      </c>
      <c r="Q305" s="101">
        <v>1.7901401559716675E-5</v>
      </c>
      <c r="R305" s="101">
        <v>1.969515720698278E-5</v>
      </c>
      <c r="S305" s="101">
        <v>2.0441706354383431E-5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1.4116427279582726E-4</v>
      </c>
      <c r="D306" s="104">
        <v>1.4679492271826004E-4</v>
      </c>
      <c r="E306" s="104">
        <v>1.485750348263916E-4</v>
      </c>
      <c r="F306" s="104">
        <v>7.5288710719729083E-5</v>
      </c>
      <c r="G306" s="104">
        <v>0</v>
      </c>
      <c r="H306" s="104">
        <v>7.5843278104160535E-5</v>
      </c>
      <c r="I306" s="104">
        <v>7.2578031391015799E-5</v>
      </c>
      <c r="J306" s="104">
        <v>1.5809204590308087E-4</v>
      </c>
      <c r="K306" s="104">
        <v>8.4176481912994118E-5</v>
      </c>
      <c r="L306" s="104">
        <v>0</v>
      </c>
      <c r="M306" s="104">
        <v>0</v>
      </c>
      <c r="N306" s="104">
        <v>0</v>
      </c>
      <c r="O306" s="104">
        <v>2.7645249502847281E-4</v>
      </c>
      <c r="P306" s="104">
        <v>2.7319825378939341E-4</v>
      </c>
      <c r="Q306" s="104">
        <v>8.7506443822421088E-5</v>
      </c>
      <c r="R306" s="104">
        <v>8.3755553367432714E-5</v>
      </c>
      <c r="S306" s="104">
        <v>8.6720280381497055E-5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0.34078148994304786</v>
      </c>
      <c r="D307" s="101">
        <v>0.69377774559818939</v>
      </c>
      <c r="E307" s="101">
        <v>0.25957184689187068</v>
      </c>
      <c r="F307" s="101">
        <v>0.64300817614046757</v>
      </c>
      <c r="G307" s="101">
        <v>0.17173408881968363</v>
      </c>
      <c r="H307" s="101">
        <v>0.30534848941238446</v>
      </c>
      <c r="I307" s="101">
        <v>3.1476297792437408E-2</v>
      </c>
      <c r="J307" s="101">
        <v>0.12017997529552676</v>
      </c>
      <c r="K307" s="101">
        <v>0.3783839864901552</v>
      </c>
      <c r="L307" s="101">
        <v>0.19776734858287628</v>
      </c>
      <c r="M307" s="101">
        <v>0.23264840171662002</v>
      </c>
      <c r="N307" s="101">
        <v>0.2027688186409527</v>
      </c>
      <c r="O307" s="101">
        <v>0.54849892852324456</v>
      </c>
      <c r="P307" s="101">
        <v>0.64890688628163962</v>
      </c>
      <c r="Q307" s="101">
        <v>0.15201305079170011</v>
      </c>
      <c r="R307" s="101">
        <v>0.32534277916535348</v>
      </c>
      <c r="S307" s="101">
        <v>0.1868455045986876</v>
      </c>
      <c r="T307" s="101">
        <v>1.1247717471922285E-2</v>
      </c>
      <c r="U307" s="101">
        <v>0</v>
      </c>
      <c r="V307" s="101">
        <v>0</v>
      </c>
      <c r="W307" s="101">
        <v>0</v>
      </c>
      <c r="X307" s="101">
        <v>0</v>
      </c>
      <c r="Y307" s="101">
        <v>0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0.74624126494504017</v>
      </c>
      <c r="D308" s="104">
        <v>0.92121564037777803</v>
      </c>
      <c r="E308" s="104">
        <v>0.55497944331307902</v>
      </c>
      <c r="F308" s="104">
        <v>0.74560834353786842</v>
      </c>
      <c r="G308" s="104">
        <v>0.29192675732071399</v>
      </c>
      <c r="H308" s="104">
        <v>0.60702245437709701</v>
      </c>
      <c r="I308" s="104">
        <v>0.91581219865801344</v>
      </c>
      <c r="J308" s="104">
        <v>1.3261782225431398</v>
      </c>
      <c r="K308" s="104">
        <v>0.75744591253657023</v>
      </c>
      <c r="L308" s="104">
        <v>0.48155434675647552</v>
      </c>
      <c r="M308" s="104">
        <v>0.39813782091086236</v>
      </c>
      <c r="N308" s="104">
        <v>0.37805759319877952</v>
      </c>
      <c r="O308" s="104">
        <v>1.0317525624445452</v>
      </c>
      <c r="P308" s="104">
        <v>1.8091784984166572</v>
      </c>
      <c r="Q308" s="104">
        <v>1.5284365372595667</v>
      </c>
      <c r="R308" s="104">
        <v>1.0151987900478137</v>
      </c>
      <c r="S308" s="104">
        <v>0.55202513682389898</v>
      </c>
      <c r="T308" s="104">
        <v>5.0576464191430519E-2</v>
      </c>
      <c r="U308" s="104">
        <v>0</v>
      </c>
      <c r="V308" s="104">
        <v>0</v>
      </c>
      <c r="W308" s="104">
        <v>0</v>
      </c>
      <c r="X308" s="104">
        <v>0</v>
      </c>
      <c r="Y308" s="104">
        <v>0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0.14840422335107309</v>
      </c>
      <c r="D309" s="98">
        <v>0.18770605636913024</v>
      </c>
      <c r="E309" s="98">
        <v>0.1091890338923226</v>
      </c>
      <c r="F309" s="98">
        <v>0.14987290865732258</v>
      </c>
      <c r="G309" s="98">
        <v>6.6376944496526799E-2</v>
      </c>
      <c r="H309" s="98">
        <v>0.1241806085954166</v>
      </c>
      <c r="I309" s="98">
        <v>0.18949829340793889</v>
      </c>
      <c r="J309" s="98">
        <v>0.26948981646615638</v>
      </c>
      <c r="K309" s="98">
        <v>0.15523207558288205</v>
      </c>
      <c r="L309" s="98">
        <v>9.9388106952386701E-2</v>
      </c>
      <c r="M309" s="98">
        <v>8.0378746294788347E-2</v>
      </c>
      <c r="N309" s="98">
        <v>6.3663973990265257E-2</v>
      </c>
      <c r="O309" s="98">
        <v>0.18975079594237218</v>
      </c>
      <c r="P309" s="98">
        <v>0.32670751575502893</v>
      </c>
      <c r="Q309" s="98">
        <v>0.26416938135153417</v>
      </c>
      <c r="R309" s="98">
        <v>0.19723053757801803</v>
      </c>
      <c r="S309" s="98">
        <v>0.10774656061178842</v>
      </c>
      <c r="T309" s="98">
        <v>9.0801017215953756E-3</v>
      </c>
      <c r="U309" s="98">
        <v>0</v>
      </c>
      <c r="V309" s="98">
        <v>0</v>
      </c>
      <c r="W309" s="98">
        <v>0</v>
      </c>
      <c r="X309" s="98">
        <v>0</v>
      </c>
      <c r="Y309" s="98">
        <v>0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0.59783704159396711</v>
      </c>
      <c r="D310" s="98">
        <v>0.73350958400864774</v>
      </c>
      <c r="E310" s="98">
        <v>0.44579040942075643</v>
      </c>
      <c r="F310" s="98">
        <v>0.59573543488054581</v>
      </c>
      <c r="G310" s="98">
        <v>0.22554981282418718</v>
      </c>
      <c r="H310" s="98">
        <v>0.48284184578168038</v>
      </c>
      <c r="I310" s="98">
        <v>0.72631390525007455</v>
      </c>
      <c r="J310" s="98">
        <v>1.0566884060769834</v>
      </c>
      <c r="K310" s="98">
        <v>0.60221383695368813</v>
      </c>
      <c r="L310" s="98">
        <v>0.38216623980408881</v>
      </c>
      <c r="M310" s="98">
        <v>0.317759074616074</v>
      </c>
      <c r="N310" s="98">
        <v>0.31439361920851427</v>
      </c>
      <c r="O310" s="98">
        <v>0.84200176650217295</v>
      </c>
      <c r="P310" s="98">
        <v>1.4824709826616282</v>
      </c>
      <c r="Q310" s="98">
        <v>1.2642671559080325</v>
      </c>
      <c r="R310" s="98">
        <v>0.81796825246979565</v>
      </c>
      <c r="S310" s="98">
        <v>0.44427857621211053</v>
      </c>
      <c r="T310" s="98">
        <v>4.1496362469835145E-2</v>
      </c>
      <c r="U310" s="98">
        <v>0</v>
      </c>
      <c r="V310" s="98">
        <v>0</v>
      </c>
      <c r="W310" s="98">
        <v>0</v>
      </c>
      <c r="X310" s="98">
        <v>0</v>
      </c>
      <c r="Y310" s="98">
        <v>0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0.50081881305198717</v>
      </c>
      <c r="D311" s="122">
        <v>0.82159828373388155</v>
      </c>
      <c r="E311" s="122">
        <v>0.40322331651936866</v>
      </c>
      <c r="F311" s="122">
        <v>0.71256387602756466</v>
      </c>
      <c r="G311" s="122">
        <v>0.2411530079754145</v>
      </c>
      <c r="H311" s="122">
        <v>0.47374420812104778</v>
      </c>
      <c r="I311" s="122">
        <v>0.46959158885645974</v>
      </c>
      <c r="J311" s="122">
        <v>0.67322149167195056</v>
      </c>
      <c r="K311" s="122">
        <v>0.51927878377666581</v>
      </c>
      <c r="L311" s="122">
        <v>0.30444960931007764</v>
      </c>
      <c r="M311" s="122">
        <v>0.27079927443959023</v>
      </c>
      <c r="N311" s="122">
        <v>0.25203966153740487</v>
      </c>
      <c r="O311" s="122">
        <v>0.7519305310849651</v>
      </c>
      <c r="P311" s="122">
        <v>1.1679437715880847</v>
      </c>
      <c r="Q311" s="122">
        <v>0.77617320118319921</v>
      </c>
      <c r="R311" s="122">
        <v>0.62425266550126379</v>
      </c>
      <c r="S311" s="122">
        <v>0.34124163165255256</v>
      </c>
      <c r="T311" s="122">
        <v>3.0706673371921255E-2</v>
      </c>
      <c r="U311" s="122">
        <v>0</v>
      </c>
      <c r="V311" s="122">
        <v>0</v>
      </c>
      <c r="W311" s="122">
        <v>0</v>
      </c>
      <c r="X311" s="122">
        <v>0</v>
      </c>
      <c r="Y311" s="122">
        <v>0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1.6494031858530791E-2</v>
      </c>
      <c r="D312" s="98">
        <v>1.8352769761707938E-2</v>
      </c>
      <c r="E312" s="98">
        <v>1.1642105452872916E-2</v>
      </c>
      <c r="F312" s="98">
        <v>2.3683876484571088E-2</v>
      </c>
      <c r="G312" s="98">
        <v>9.4036529150403128E-3</v>
      </c>
      <c r="H312" s="98">
        <v>2.0645038683823811E-2</v>
      </c>
      <c r="I312" s="98">
        <v>2.3635287394612698E-2</v>
      </c>
      <c r="J312" s="98">
        <v>3.1632287451829555E-2</v>
      </c>
      <c r="K312" s="98">
        <v>1.7534148461190825E-2</v>
      </c>
      <c r="L312" s="98">
        <v>1.3338161162836461E-2</v>
      </c>
      <c r="M312" s="98">
        <v>1.4896869432390736E-2</v>
      </c>
      <c r="N312" s="98">
        <v>6.0811373792715407E-3</v>
      </c>
      <c r="O312" s="98">
        <v>0.12298769830011415</v>
      </c>
      <c r="P312" s="98">
        <v>0.19291073221693844</v>
      </c>
      <c r="Q312" s="98">
        <v>0.10825457026681616</v>
      </c>
      <c r="R312" s="98">
        <v>6.1485108038527338E-2</v>
      </c>
      <c r="S312" s="98">
        <v>5.4246999343552517E-2</v>
      </c>
      <c r="T312" s="98">
        <v>8.7289573703273476E-3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0.48432478119345634</v>
      </c>
      <c r="D313" s="33">
        <v>0.80324551397217359</v>
      </c>
      <c r="E313" s="33">
        <v>0.39158121106649574</v>
      </c>
      <c r="F313" s="33">
        <v>0.68887999954299362</v>
      </c>
      <c r="G313" s="33">
        <v>0.2317493550603742</v>
      </c>
      <c r="H313" s="33">
        <v>0.45309916943722395</v>
      </c>
      <c r="I313" s="33">
        <v>0.44595630146184706</v>
      </c>
      <c r="J313" s="33">
        <v>0.641589204220121</v>
      </c>
      <c r="K313" s="33">
        <v>0.50174463531547497</v>
      </c>
      <c r="L313" s="33">
        <v>0.29111144814724116</v>
      </c>
      <c r="M313" s="33">
        <v>0.25590240500719952</v>
      </c>
      <c r="N313" s="33">
        <v>0.24595852415813335</v>
      </c>
      <c r="O313" s="33">
        <v>0.62894283278485097</v>
      </c>
      <c r="P313" s="33">
        <v>0.97503303937114638</v>
      </c>
      <c r="Q313" s="33">
        <v>0.66791863091638304</v>
      </c>
      <c r="R313" s="33">
        <v>0.56276755746273643</v>
      </c>
      <c r="S313" s="33">
        <v>0.28699463230900002</v>
      </c>
      <c r="T313" s="33">
        <v>2.1977716001593907E-2</v>
      </c>
      <c r="U313" s="33">
        <v>0</v>
      </c>
      <c r="V313" s="33">
        <v>0</v>
      </c>
      <c r="W313" s="33">
        <v>0</v>
      </c>
      <c r="X313" s="33">
        <v>0</v>
      </c>
      <c r="Y313" s="33">
        <v>0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0.81410817039841465</v>
      </c>
      <c r="D315" s="154">
        <f t="shared" si="118"/>
        <v>0.74872438100921768</v>
      </c>
      <c r="E315" s="154">
        <f t="shared" si="118"/>
        <v>0.84991625486119848</v>
      </c>
      <c r="F315" s="154">
        <f t="shared" si="118"/>
        <v>0.76445424811786833</v>
      </c>
      <c r="G315" s="154">
        <f t="shared" si="118"/>
        <v>0.83161797536729898</v>
      </c>
      <c r="H315" s="154">
        <f t="shared" si="118"/>
        <v>0.85541459165464029</v>
      </c>
      <c r="I315" s="154">
        <f t="shared" si="118"/>
        <v>0.85916866549809778</v>
      </c>
      <c r="J315" s="154">
        <f t="shared" si="118"/>
        <v>0.75439713385715246</v>
      </c>
      <c r="K315" s="154">
        <f t="shared" si="118"/>
        <v>0.8838884349331706</v>
      </c>
      <c r="L315" s="154">
        <f t="shared" si="118"/>
        <v>0.96344040781613793</v>
      </c>
      <c r="M315" s="154">
        <f t="shared" si="118"/>
        <v>0.99295402431380009</v>
      </c>
      <c r="N315" s="154">
        <f t="shared" si="118"/>
        <v>1.0725748773573904</v>
      </c>
      <c r="O315" s="154">
        <f t="shared" si="118"/>
        <v>0.96159137155964158</v>
      </c>
      <c r="P315" s="154">
        <f t="shared" si="118"/>
        <v>0.96343472081724491</v>
      </c>
      <c r="Q315" s="154">
        <f t="shared" si="118"/>
        <v>1.1000034953373334</v>
      </c>
      <c r="R315" s="154">
        <f t="shared" ref="R315:V315" si="119">IF(R297=0,"",R297/R279)</f>
        <v>1.0320396602242632</v>
      </c>
      <c r="S315" s="154">
        <f t="shared" si="119"/>
        <v>1.1022237802294035</v>
      </c>
      <c r="T315" s="154">
        <f t="shared" si="119"/>
        <v>1.1873046277896409</v>
      </c>
      <c r="U315" s="154" t="str">
        <f t="shared" si="119"/>
        <v/>
      </c>
      <c r="V315" s="154" t="str">
        <f t="shared" si="119"/>
        <v/>
      </c>
      <c r="W315" s="154" t="str">
        <f t="shared" ref="W315:Y315" si="120">IF(W297=0,"",W297/W279)</f>
        <v/>
      </c>
      <c r="X315" s="154" t="str">
        <f t="shared" si="120"/>
        <v/>
      </c>
      <c r="Y315" s="154" t="str">
        <f t="shared" si="120"/>
        <v/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0.66393997726906551</v>
      </c>
      <c r="D316" s="155">
        <f t="shared" si="121"/>
        <v>0.66763682229545274</v>
      </c>
      <c r="E316" s="155">
        <f t="shared" si="121"/>
        <v>0.6713233704059518</v>
      </c>
      <c r="F316" s="155">
        <f t="shared" si="121"/>
        <v>0.67500815545419246</v>
      </c>
      <c r="G316" s="155">
        <f t="shared" si="121"/>
        <v>0.67868346445037586</v>
      </c>
      <c r="H316" s="155">
        <f t="shared" si="121"/>
        <v>0.68235027057240261</v>
      </c>
      <c r="I316" s="155">
        <f t="shared" si="121"/>
        <v>0.68600670495573957</v>
      </c>
      <c r="J316" s="155">
        <f t="shared" si="121"/>
        <v>0.68964504357529033</v>
      </c>
      <c r="K316" s="155">
        <f t="shared" si="121"/>
        <v>0.69325876978280543</v>
      </c>
      <c r="L316" s="155">
        <f t="shared" si="121"/>
        <v>0.69684623512728783</v>
      </c>
      <c r="M316" s="155">
        <f t="shared" si="121"/>
        <v>0.69974742347604479</v>
      </c>
      <c r="N316" s="155">
        <f t="shared" si="121"/>
        <v>0.70172386803028042</v>
      </c>
      <c r="O316" s="155">
        <f t="shared" si="121"/>
        <v>0.70309092710663357</v>
      </c>
      <c r="P316" s="155">
        <f t="shared" si="121"/>
        <v>0.70523187090880657</v>
      </c>
      <c r="Q316" s="155">
        <f t="shared" si="121"/>
        <v>0.71190409071417882</v>
      </c>
      <c r="R316" s="155">
        <f t="shared" ref="R316:V316" si="122">IF(R298=0,"",R298/R280)</f>
        <v>0.727531165089358</v>
      </c>
      <c r="S316" s="155">
        <f t="shared" si="122"/>
        <v>0.74858384784807863</v>
      </c>
      <c r="T316" s="155">
        <f t="shared" si="122"/>
        <v>0.77216925996050001</v>
      </c>
      <c r="U316" s="155" t="str">
        <f t="shared" si="122"/>
        <v/>
      </c>
      <c r="V316" s="155" t="str">
        <f t="shared" si="122"/>
        <v/>
      </c>
      <c r="W316" s="155" t="str">
        <f t="shared" ref="W316:Y316" si="123">IF(W298=0,"",W298/W280)</f>
        <v/>
      </c>
      <c r="X316" s="155" t="str">
        <f t="shared" si="123"/>
        <v/>
      </c>
      <c r="Y316" s="155" t="str">
        <f t="shared" si="123"/>
        <v/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0.66393997726906551</v>
      </c>
      <c r="D317" s="156">
        <f t="shared" si="124"/>
        <v>0.66763682229545274</v>
      </c>
      <c r="E317" s="156">
        <f t="shared" si="124"/>
        <v>0.6713233704059518</v>
      </c>
      <c r="F317" s="156">
        <f t="shared" si="124"/>
        <v>0.67500815545419246</v>
      </c>
      <c r="G317" s="156">
        <f t="shared" si="124"/>
        <v>0.67868346445037586</v>
      </c>
      <c r="H317" s="156">
        <f t="shared" si="124"/>
        <v>0.68235027057240261</v>
      </c>
      <c r="I317" s="156">
        <f t="shared" si="124"/>
        <v>0.68600670495573957</v>
      </c>
      <c r="J317" s="156">
        <f t="shared" si="124"/>
        <v>0.68964504357529033</v>
      </c>
      <c r="K317" s="156">
        <f t="shared" si="124"/>
        <v>0.69325876978280543</v>
      </c>
      <c r="L317" s="156">
        <f t="shared" si="124"/>
        <v>0.69684623512728783</v>
      </c>
      <c r="M317" s="156">
        <f t="shared" si="124"/>
        <v>0.69974742347604479</v>
      </c>
      <c r="N317" s="156">
        <f t="shared" si="124"/>
        <v>0.70172386803028042</v>
      </c>
      <c r="O317" s="156">
        <f t="shared" si="124"/>
        <v>0.70309092710663357</v>
      </c>
      <c r="P317" s="156">
        <f t="shared" si="124"/>
        <v>0.70523187090880657</v>
      </c>
      <c r="Q317" s="156">
        <f t="shared" si="124"/>
        <v>0.71190409071417882</v>
      </c>
      <c r="R317" s="156">
        <f t="shared" ref="R317:V317" si="125">IF(R299=0,"",R299/R281)</f>
        <v>0.727531165089358</v>
      </c>
      <c r="S317" s="156">
        <f t="shared" si="125"/>
        <v>0.74858384784807863</v>
      </c>
      <c r="T317" s="156">
        <f t="shared" si="125"/>
        <v>0.77216925996050001</v>
      </c>
      <c r="U317" s="156" t="str">
        <f t="shared" si="125"/>
        <v/>
      </c>
      <c r="V317" s="156" t="str">
        <f t="shared" si="125"/>
        <v/>
      </c>
      <c r="W317" s="156" t="str">
        <f t="shared" ref="W317:Y317" si="126">IF(W299=0,"",W299/W281)</f>
        <v/>
      </c>
      <c r="X317" s="156" t="str">
        <f t="shared" si="126"/>
        <v/>
      </c>
      <c r="Y317" s="156" t="str">
        <f t="shared" si="126"/>
        <v/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2.2074633167834747</v>
      </c>
      <c r="D318" s="155">
        <f t="shared" si="127"/>
        <v>2.2975291904261343</v>
      </c>
      <c r="E318" s="155">
        <f t="shared" si="127"/>
        <v>2.388945324702402</v>
      </c>
      <c r="F318" s="155">
        <f t="shared" si="127"/>
        <v>2.4810956730450684</v>
      </c>
      <c r="G318" s="155">
        <f t="shared" si="127"/>
        <v>2.5745140923379908</v>
      </c>
      <c r="H318" s="155">
        <f t="shared" si="127"/>
        <v>2.6691166807714342</v>
      </c>
      <c r="I318" s="155">
        <f t="shared" si="127"/>
        <v>2.7650153448954673</v>
      </c>
      <c r="J318" s="155">
        <f t="shared" si="127"/>
        <v>2.8627116414540392</v>
      </c>
      <c r="K318" s="155">
        <f t="shared" si="127"/>
        <v>2.9626028452080639</v>
      </c>
      <c r="L318" s="155">
        <f t="shared" si="127"/>
        <v>3.0647416390665567</v>
      </c>
      <c r="M318" s="155">
        <f t="shared" si="127"/>
        <v>3.1817851681936573</v>
      </c>
      <c r="N318" s="155">
        <f t="shared" si="127"/>
        <v>3.3174907578976205</v>
      </c>
      <c r="O318" s="155">
        <f t="shared" si="127"/>
        <v>3.4716163228285719</v>
      </c>
      <c r="P318" s="155">
        <f t="shared" si="127"/>
        <v>3.6291623625186573</v>
      </c>
      <c r="Q318" s="155">
        <f t="shared" si="127"/>
        <v>3.7500765324537753</v>
      </c>
      <c r="R318" s="155">
        <f t="shared" ref="R318:V318" si="128">IF(R300=0,"",R300/R282)</f>
        <v>3.7762759873475948</v>
      </c>
      <c r="S318" s="155">
        <f t="shared" si="128"/>
        <v>3.7791870378913526</v>
      </c>
      <c r="T318" s="155">
        <f t="shared" si="128"/>
        <v>3.782421538495528</v>
      </c>
      <c r="U318" s="155" t="str">
        <f t="shared" si="128"/>
        <v/>
      </c>
      <c r="V318" s="155" t="str">
        <f t="shared" si="128"/>
        <v/>
      </c>
      <c r="W318" s="155" t="str">
        <f t="shared" ref="W318:Y318" si="129">IF(W300=0,"",W300/W282)</f>
        <v/>
      </c>
      <c r="X318" s="155" t="str">
        <f t="shared" si="129"/>
        <v/>
      </c>
      <c r="Y318" s="155" t="str">
        <f t="shared" si="129"/>
        <v/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2.2074633167834747</v>
      </c>
      <c r="D319" s="156">
        <f t="shared" si="130"/>
        <v>2.2975291904261343</v>
      </c>
      <c r="E319" s="156">
        <f t="shared" si="130"/>
        <v>2.388945324702402</v>
      </c>
      <c r="F319" s="156">
        <f t="shared" si="130"/>
        <v>2.4810956730450684</v>
      </c>
      <c r="G319" s="156">
        <f t="shared" si="130"/>
        <v>2.5745140923379908</v>
      </c>
      <c r="H319" s="156">
        <f t="shared" si="130"/>
        <v>2.6691166807714342</v>
      </c>
      <c r="I319" s="156">
        <f t="shared" si="130"/>
        <v>2.7650153448954673</v>
      </c>
      <c r="J319" s="156">
        <f t="shared" si="130"/>
        <v>2.8627116414540392</v>
      </c>
      <c r="K319" s="156">
        <f t="shared" si="130"/>
        <v>2.9626028452080639</v>
      </c>
      <c r="L319" s="156">
        <f t="shared" si="130"/>
        <v>3.0647416390665567</v>
      </c>
      <c r="M319" s="156">
        <f t="shared" si="130"/>
        <v>3.1817851681936573</v>
      </c>
      <c r="N319" s="156">
        <f t="shared" si="130"/>
        <v>3.3174907578976205</v>
      </c>
      <c r="O319" s="156">
        <f t="shared" si="130"/>
        <v>3.4716163228285719</v>
      </c>
      <c r="P319" s="156">
        <f t="shared" si="130"/>
        <v>3.6291623625186573</v>
      </c>
      <c r="Q319" s="156">
        <f t="shared" si="130"/>
        <v>3.7500765324537753</v>
      </c>
      <c r="R319" s="156">
        <f t="shared" ref="R319:V319" si="131">IF(R301=0,"",R301/R283)</f>
        <v>3.7762759873475948</v>
      </c>
      <c r="S319" s="156">
        <f t="shared" si="131"/>
        <v>3.7791870378913526</v>
      </c>
      <c r="T319" s="156">
        <f t="shared" si="131"/>
        <v>3.782421538495528</v>
      </c>
      <c r="U319" s="156" t="str">
        <f t="shared" si="131"/>
        <v/>
      </c>
      <c r="V319" s="156" t="str">
        <f t="shared" si="131"/>
        <v/>
      </c>
      <c r="W319" s="156" t="str">
        <f t="shared" ref="W319:Y319" si="132">IF(W301=0,"",W301/W283)</f>
        <v/>
      </c>
      <c r="X319" s="156" t="str">
        <f t="shared" si="132"/>
        <v/>
      </c>
      <c r="Y319" s="156" t="str">
        <f t="shared" si="132"/>
        <v/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0.7711474801044309</v>
      </c>
      <c r="D320" s="155">
        <f t="shared" si="133"/>
        <v>0.73714191290753572</v>
      </c>
      <c r="E320" s="155">
        <f t="shared" si="133"/>
        <v>0.77216342652226444</v>
      </c>
      <c r="F320" s="155">
        <f t="shared" si="133"/>
        <v>0.73233514427166169</v>
      </c>
      <c r="G320" s="155">
        <f t="shared" si="133"/>
        <v>0.75406092617260922</v>
      </c>
      <c r="H320" s="155">
        <f t="shared" si="133"/>
        <v>0.77156722213608997</v>
      </c>
      <c r="I320" s="155">
        <f t="shared" si="133"/>
        <v>0.87294829102688676</v>
      </c>
      <c r="J320" s="155">
        <f t="shared" si="133"/>
        <v>0.8571600005051736</v>
      </c>
      <c r="K320" s="155">
        <f t="shared" si="133"/>
        <v>0.77755365575213387</v>
      </c>
      <c r="L320" s="155">
        <f t="shared" si="133"/>
        <v>0.79171757049889846</v>
      </c>
      <c r="M320" s="155">
        <f t="shared" si="133"/>
        <v>0.7751064125392233</v>
      </c>
      <c r="N320" s="155">
        <f t="shared" si="133"/>
        <v>0.7956076804796578</v>
      </c>
      <c r="O320" s="155">
        <f t="shared" si="133"/>
        <v>0.8025614083298398</v>
      </c>
      <c r="P320" s="155">
        <f t="shared" si="133"/>
        <v>0.83920997015748833</v>
      </c>
      <c r="Q320" s="155">
        <f t="shared" si="133"/>
        <v>0.90123694956600964</v>
      </c>
      <c r="R320" s="155">
        <f t="shared" ref="R320:V320" si="134">IF(R302=0,"",R302/R284)</f>
        <v>0.86133087466265146</v>
      </c>
      <c r="S320" s="155">
        <f t="shared" si="134"/>
        <v>0.86561903474135726</v>
      </c>
      <c r="T320" s="155">
        <f t="shared" si="134"/>
        <v>0.89231105914736297</v>
      </c>
      <c r="U320" s="155" t="str">
        <f t="shared" si="134"/>
        <v/>
      </c>
      <c r="V320" s="155" t="str">
        <f t="shared" si="134"/>
        <v/>
      </c>
      <c r="W320" s="155" t="str">
        <f t="shared" ref="W320:Y320" si="135">IF(W302=0,"",W302/W284)</f>
        <v/>
      </c>
      <c r="X320" s="155" t="str">
        <f t="shared" si="135"/>
        <v/>
      </c>
      <c r="Y320" s="155" t="str">
        <f t="shared" si="135"/>
        <v/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0.54182747686438493</v>
      </c>
      <c r="D321" s="156">
        <f t="shared" si="136"/>
        <v>0.54381065156493613</v>
      </c>
      <c r="E321" s="156">
        <f t="shared" si="136"/>
        <v>0.54606949632652857</v>
      </c>
      <c r="F321" s="156">
        <f t="shared" si="136"/>
        <v>0.54836593246008125</v>
      </c>
      <c r="G321" s="156">
        <f t="shared" si="136"/>
        <v>0.55091624450520349</v>
      </c>
      <c r="H321" s="156">
        <f t="shared" si="136"/>
        <v>0.55369396198770349</v>
      </c>
      <c r="I321" s="156">
        <f t="shared" si="136"/>
        <v>0.55675237742446082</v>
      </c>
      <c r="J321" s="156">
        <f t="shared" si="136"/>
        <v>0.56030981144656555</v>
      </c>
      <c r="K321" s="156">
        <f t="shared" si="136"/>
        <v>0.56455189401559991</v>
      </c>
      <c r="L321" s="156">
        <f t="shared" si="136"/>
        <v>0.56952828875672956</v>
      </c>
      <c r="M321" s="156">
        <f t="shared" si="136"/>
        <v>0.57967298498152364</v>
      </c>
      <c r="N321" s="156">
        <f t="shared" si="136"/>
        <v>0.59639537716146074</v>
      </c>
      <c r="O321" s="156">
        <f t="shared" si="136"/>
        <v>0.62084252719842103</v>
      </c>
      <c r="P321" s="156">
        <f t="shared" si="136"/>
        <v>0.65048733391109814</v>
      </c>
      <c r="Q321" s="156">
        <f t="shared" si="136"/>
        <v>0.67717837896633837</v>
      </c>
      <c r="R321" s="156">
        <f t="shared" ref="R321:V321" si="137">IF(R303=0,"",R303/R285)</f>
        <v>0.69449494000909073</v>
      </c>
      <c r="S321" s="156">
        <f t="shared" si="137"/>
        <v>0.71061830869600273</v>
      </c>
      <c r="T321" s="156">
        <f t="shared" si="137"/>
        <v>0.72507307507835272</v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0.85619715343698577</v>
      </c>
      <c r="D322" s="156">
        <f t="shared" si="139"/>
        <v>0.85385127283352391</v>
      </c>
      <c r="E322" s="156">
        <f t="shared" si="139"/>
        <v>0.85879681267865327</v>
      </c>
      <c r="F322" s="156">
        <f t="shared" si="139"/>
        <v>0.85748189399032282</v>
      </c>
      <c r="G322" s="156" t="str">
        <f t="shared" si="139"/>
        <v/>
      </c>
      <c r="H322" s="156">
        <f t="shared" si="139"/>
        <v>0.85809139646914345</v>
      </c>
      <c r="I322" s="156">
        <f t="shared" si="139"/>
        <v>0.85960250472465383</v>
      </c>
      <c r="J322" s="156">
        <f t="shared" si="139"/>
        <v>0.86344308272861092</v>
      </c>
      <c r="K322" s="156">
        <f t="shared" si="139"/>
        <v>0.86476787020414747</v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>
        <f t="shared" si="139"/>
        <v>0.89735875980058011</v>
      </c>
      <c r="P322" s="156">
        <f t="shared" si="139"/>
        <v>0.91104766453884634</v>
      </c>
      <c r="Q322" s="156">
        <f t="shared" si="139"/>
        <v>0.92510311231373221</v>
      </c>
      <c r="R322" s="156">
        <f t="shared" ref="R322:V322" si="140">IF(R304=0,"",R304/R286)</f>
        <v>0.92272359308204877</v>
      </c>
      <c r="S322" s="156">
        <f t="shared" si="140"/>
        <v>0.92791895211760644</v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0.54182747686438493</v>
      </c>
      <c r="D323" s="157">
        <f t="shared" si="142"/>
        <v>0.54381065156493613</v>
      </c>
      <c r="E323" s="157">
        <f t="shared" si="142"/>
        <v>0.54606949632652857</v>
      </c>
      <c r="F323" s="157">
        <f t="shared" si="142"/>
        <v>0.54836593246008125</v>
      </c>
      <c r="G323" s="157" t="str">
        <f t="shared" si="142"/>
        <v/>
      </c>
      <c r="H323" s="157">
        <f t="shared" si="142"/>
        <v>0.55369396198770349</v>
      </c>
      <c r="I323" s="157">
        <f t="shared" si="142"/>
        <v>0.55675237742446082</v>
      </c>
      <c r="J323" s="157">
        <f t="shared" si="142"/>
        <v>0.56030981144656555</v>
      </c>
      <c r="K323" s="157">
        <f t="shared" si="142"/>
        <v>0.56455189401559991</v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>
        <f t="shared" si="142"/>
        <v>0.62084252719842103</v>
      </c>
      <c r="P323" s="157">
        <f t="shared" si="142"/>
        <v>0.65048733391109814</v>
      </c>
      <c r="Q323" s="157">
        <f t="shared" si="142"/>
        <v>0.67717837896633837</v>
      </c>
      <c r="R323" s="157">
        <f t="shared" ref="R323:V323" si="143">IF(R305=0,"",R305/R287)</f>
        <v>0.69449494000909073</v>
      </c>
      <c r="S323" s="157">
        <f t="shared" si="143"/>
        <v>0.71061830869600273</v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 t="str">
        <f t="shared" si="145"/>
        <v/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0.60689210499750512</v>
      </c>
      <c r="D325" s="157">
        <f t="shared" si="148"/>
        <v>0.60843080568846009</v>
      </c>
      <c r="E325" s="157">
        <f t="shared" si="148"/>
        <v>0.61011530185696028</v>
      </c>
      <c r="F325" s="157">
        <f t="shared" si="148"/>
        <v>0.6118201222770806</v>
      </c>
      <c r="G325" s="157">
        <f t="shared" si="148"/>
        <v>0.61366034939823799</v>
      </c>
      <c r="H325" s="157">
        <f t="shared" si="148"/>
        <v>0.61562299288165312</v>
      </c>
      <c r="I325" s="157">
        <f t="shared" si="148"/>
        <v>0.61773789911583554</v>
      </c>
      <c r="J325" s="157">
        <f t="shared" si="148"/>
        <v>0.6201247430759137</v>
      </c>
      <c r="K325" s="157">
        <f t="shared" si="148"/>
        <v>0.62288924737915252</v>
      </c>
      <c r="L325" s="157">
        <f t="shared" si="148"/>
        <v>0.62606776139293674</v>
      </c>
      <c r="M325" s="157">
        <f t="shared" si="148"/>
        <v>0.6321104993675839</v>
      </c>
      <c r="N325" s="157">
        <f t="shared" si="148"/>
        <v>0.64207443006660325</v>
      </c>
      <c r="O325" s="157">
        <f t="shared" si="148"/>
        <v>0.657268129159294</v>
      </c>
      <c r="P325" s="157">
        <f t="shared" si="148"/>
        <v>0.67697125904218847</v>
      </c>
      <c r="Q325" s="157">
        <f t="shared" si="148"/>
        <v>0.69598058735165402</v>
      </c>
      <c r="R325" s="157">
        <f t="shared" ref="R325:V325" si="149">IF(R307=0,"",R307/R289)</f>
        <v>0.70884494793074515</v>
      </c>
      <c r="S325" s="157">
        <f t="shared" si="149"/>
        <v>0.72130829591943391</v>
      </c>
      <c r="T325" s="157">
        <f t="shared" si="149"/>
        <v>0.73367492166105885</v>
      </c>
      <c r="U325" s="157" t="str">
        <f t="shared" si="149"/>
        <v/>
      </c>
      <c r="V325" s="157" t="str">
        <f t="shared" si="149"/>
        <v/>
      </c>
      <c r="W325" s="157" t="str">
        <f t="shared" ref="W325:Y325" si="150">IF(W307=0,"",W307/W289)</f>
        <v/>
      </c>
      <c r="X325" s="157" t="str">
        <f t="shared" si="150"/>
        <v/>
      </c>
      <c r="Y325" s="157" t="str">
        <f t="shared" si="150"/>
        <v/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0.88588455965525026</v>
      </c>
      <c r="D326" s="158">
        <f t="shared" si="151"/>
        <v>0.88406879103289215</v>
      </c>
      <c r="E326" s="158">
        <f t="shared" si="151"/>
        <v>0.88831533196427992</v>
      </c>
      <c r="F326" s="158">
        <f t="shared" si="151"/>
        <v>0.88689221864090195</v>
      </c>
      <c r="G326" s="158">
        <f t="shared" si="151"/>
        <v>0.87477754857628032</v>
      </c>
      <c r="H326" s="158">
        <f t="shared" si="151"/>
        <v>0.88673737783625284</v>
      </c>
      <c r="I326" s="158">
        <f t="shared" si="151"/>
        <v>0.88649102134509539</v>
      </c>
      <c r="J326" s="158">
        <f t="shared" si="151"/>
        <v>0.88929930074279651</v>
      </c>
      <c r="K326" s="158">
        <f t="shared" si="151"/>
        <v>0.88961953239954927</v>
      </c>
      <c r="L326" s="158">
        <f t="shared" si="151"/>
        <v>0.89025716896234153</v>
      </c>
      <c r="M326" s="158">
        <f t="shared" si="151"/>
        <v>0.89485581762278721</v>
      </c>
      <c r="N326" s="158">
        <f t="shared" si="151"/>
        <v>0.91418246854220697</v>
      </c>
      <c r="O326" s="158">
        <f t="shared" si="151"/>
        <v>0.91249176551978983</v>
      </c>
      <c r="P326" s="158">
        <f t="shared" si="151"/>
        <v>0.92066744725813909</v>
      </c>
      <c r="Q326" s="158">
        <f t="shared" si="151"/>
        <v>0.9298012493361103</v>
      </c>
      <c r="R326" s="158">
        <f t="shared" ref="R326:V326" si="152">IF(R308=0,"",R308/R290)</f>
        <v>0.92609848799783534</v>
      </c>
      <c r="S326" s="158">
        <f t="shared" si="152"/>
        <v>0.92987509410254199</v>
      </c>
      <c r="T326" s="158">
        <f t="shared" si="152"/>
        <v>0.93881689213525876</v>
      </c>
      <c r="U326" s="158" t="str">
        <f t="shared" si="152"/>
        <v/>
      </c>
      <c r="V326" s="158" t="str">
        <f t="shared" si="152"/>
        <v/>
      </c>
      <c r="W326" s="158" t="str">
        <f t="shared" ref="W326:Y326" si="153">IF(W308=0,"",W308/W290)</f>
        <v/>
      </c>
      <c r="X326" s="158" t="str">
        <f t="shared" si="153"/>
        <v/>
      </c>
      <c r="Y326" s="158" t="str">
        <f t="shared" si="153"/>
        <v/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0.60689210499750512</v>
      </c>
      <c r="D327" s="156">
        <f t="shared" si="154"/>
        <v>0.60843080568846009</v>
      </c>
      <c r="E327" s="156">
        <f t="shared" si="154"/>
        <v>0.61011530185696028</v>
      </c>
      <c r="F327" s="156">
        <f t="shared" si="154"/>
        <v>0.6118201222770806</v>
      </c>
      <c r="G327" s="156">
        <f t="shared" si="154"/>
        <v>0.61366034939823799</v>
      </c>
      <c r="H327" s="156">
        <f t="shared" si="154"/>
        <v>0.61562299288165312</v>
      </c>
      <c r="I327" s="156">
        <f t="shared" si="154"/>
        <v>0.61773789911583554</v>
      </c>
      <c r="J327" s="156">
        <f t="shared" si="154"/>
        <v>0.6201247430759137</v>
      </c>
      <c r="K327" s="156">
        <f t="shared" si="154"/>
        <v>0.62288924737915252</v>
      </c>
      <c r="L327" s="156">
        <f t="shared" si="154"/>
        <v>0.62606776139293674</v>
      </c>
      <c r="M327" s="156">
        <f t="shared" si="154"/>
        <v>0.6321104993675839</v>
      </c>
      <c r="N327" s="156">
        <f t="shared" si="154"/>
        <v>0.64207443006660336</v>
      </c>
      <c r="O327" s="156">
        <f t="shared" si="154"/>
        <v>0.657268129159294</v>
      </c>
      <c r="P327" s="156">
        <f t="shared" si="154"/>
        <v>0.67697125904218847</v>
      </c>
      <c r="Q327" s="156">
        <f t="shared" si="154"/>
        <v>0.69598058735165402</v>
      </c>
      <c r="R327" s="156">
        <f t="shared" ref="R327:V327" si="155">IF(R309=0,"",R309/R291)</f>
        <v>0.70884494793074526</v>
      </c>
      <c r="S327" s="156">
        <f t="shared" si="155"/>
        <v>0.72130829591943391</v>
      </c>
      <c r="T327" s="156">
        <f t="shared" si="155"/>
        <v>0.73367492166105885</v>
      </c>
      <c r="U327" s="156" t="str">
        <f t="shared" si="155"/>
        <v/>
      </c>
      <c r="V327" s="156" t="str">
        <f t="shared" si="155"/>
        <v/>
      </c>
      <c r="W327" s="156" t="str">
        <f t="shared" ref="W327:Y327" si="156">IF(W309=0,"",W309/W291)</f>
        <v/>
      </c>
      <c r="X327" s="156" t="str">
        <f t="shared" si="156"/>
        <v/>
      </c>
      <c r="Y327" s="156" t="str">
        <f t="shared" si="156"/>
        <v/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 t="str">
        <f t="shared" si="158"/>
        <v/>
      </c>
      <c r="V328" s="156" t="str">
        <f t="shared" si="158"/>
        <v/>
      </c>
      <c r="W328" s="156" t="str">
        <f t="shared" ref="W328:Y328" si="159">IF(W310=0,"",W310/W292)</f>
        <v/>
      </c>
      <c r="X328" s="156" t="str">
        <f t="shared" si="159"/>
        <v/>
      </c>
      <c r="Y328" s="156" t="str">
        <f t="shared" si="159"/>
        <v/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0.74330612168931154</v>
      </c>
      <c r="D329" s="155">
        <f t="shared" si="160"/>
        <v>0.7468492270390934</v>
      </c>
      <c r="E329" s="155">
        <f t="shared" si="160"/>
        <v>0.74686117298073906</v>
      </c>
      <c r="F329" s="155">
        <f t="shared" si="160"/>
        <v>0.74732830585874654</v>
      </c>
      <c r="G329" s="155">
        <f t="shared" si="160"/>
        <v>0.74754512802768458</v>
      </c>
      <c r="H329" s="155">
        <f t="shared" si="160"/>
        <v>0.74804904401163197</v>
      </c>
      <c r="I329" s="155">
        <f t="shared" si="160"/>
        <v>0.74813631226819532</v>
      </c>
      <c r="J329" s="155">
        <f t="shared" si="160"/>
        <v>0.75049517193795612</v>
      </c>
      <c r="K329" s="155">
        <f t="shared" si="160"/>
        <v>0.75518650039413848</v>
      </c>
      <c r="L329" s="155">
        <f t="shared" si="160"/>
        <v>0.75493254276595811</v>
      </c>
      <c r="M329" s="155">
        <f t="shared" si="160"/>
        <v>0.75518553880274497</v>
      </c>
      <c r="N329" s="155">
        <f t="shared" si="160"/>
        <v>0.76604590488888902</v>
      </c>
      <c r="O329" s="155">
        <f t="shared" si="160"/>
        <v>0.73902812641512972</v>
      </c>
      <c r="P329" s="155">
        <f t="shared" si="160"/>
        <v>0.74433464529424231</v>
      </c>
      <c r="Q329" s="155">
        <f t="shared" si="160"/>
        <v>0.75820159763571537</v>
      </c>
      <c r="R329" s="155">
        <f t="shared" ref="R329:V329" si="161">IF(R311=0,"",R311/R293)</f>
        <v>0.78009640574528283</v>
      </c>
      <c r="S329" s="155">
        <f t="shared" si="161"/>
        <v>0.7779543574362191</v>
      </c>
      <c r="T329" s="155">
        <f t="shared" si="161"/>
        <v>0.75822572555336953</v>
      </c>
      <c r="U329" s="155" t="str">
        <f t="shared" si="161"/>
        <v/>
      </c>
      <c r="V329" s="155" t="str">
        <f t="shared" si="161"/>
        <v/>
      </c>
      <c r="W329" s="155" t="str">
        <f t="shared" ref="W329:Y329" si="162">IF(W311=0,"",W311/W293)</f>
        <v/>
      </c>
      <c r="X329" s="155" t="str">
        <f t="shared" si="162"/>
        <v/>
      </c>
      <c r="Y329" s="155" t="str">
        <f t="shared" si="162"/>
        <v/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0.58497922981990835</v>
      </c>
      <c r="D330" s="156">
        <f t="shared" si="163"/>
        <v>0.58548742831898348</v>
      </c>
      <c r="E330" s="156">
        <f t="shared" si="163"/>
        <v>0.58599567259586882</v>
      </c>
      <c r="F330" s="156">
        <f t="shared" si="163"/>
        <v>0.58650392311518251</v>
      </c>
      <c r="G330" s="156">
        <f t="shared" si="163"/>
        <v>0.58701221579316654</v>
      </c>
      <c r="H330" s="156">
        <f t="shared" si="163"/>
        <v>0.58752054623413019</v>
      </c>
      <c r="I330" s="156">
        <f t="shared" si="163"/>
        <v>0.58802892328783607</v>
      </c>
      <c r="J330" s="156">
        <f t="shared" si="163"/>
        <v>0.58853738320864013</v>
      </c>
      <c r="K330" s="156">
        <f t="shared" si="163"/>
        <v>0.58904595682227989</v>
      </c>
      <c r="L330" s="156">
        <f t="shared" si="163"/>
        <v>0.58955465237590376</v>
      </c>
      <c r="M330" s="156">
        <f t="shared" si="163"/>
        <v>0.5899409776157164</v>
      </c>
      <c r="N330" s="156">
        <f t="shared" si="163"/>
        <v>0.59015691525266201</v>
      </c>
      <c r="O330" s="156">
        <f t="shared" si="163"/>
        <v>0.59028597550585449</v>
      </c>
      <c r="P330" s="156">
        <f t="shared" si="163"/>
        <v>0.59064609680713598</v>
      </c>
      <c r="Q330" s="156">
        <f t="shared" si="163"/>
        <v>0.59211187462930726</v>
      </c>
      <c r="R330" s="156">
        <f t="shared" ref="R330:V330" si="164">IF(R312=0,"",R312/R294)</f>
        <v>0.5959621079785834</v>
      </c>
      <c r="S330" s="156">
        <f t="shared" si="164"/>
        <v>0.60139330208199626</v>
      </c>
      <c r="T330" s="156">
        <f t="shared" si="164"/>
        <v>0.60735238691668714</v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0.75022114548330698</v>
      </c>
      <c r="D331" s="159">
        <f t="shared" si="166"/>
        <v>0.75158196884376127</v>
      </c>
      <c r="E331" s="159">
        <f t="shared" si="166"/>
        <v>0.7530069553404608</v>
      </c>
      <c r="F331" s="159">
        <f t="shared" si="166"/>
        <v>0.75444069135573943</v>
      </c>
      <c r="G331" s="159">
        <f t="shared" si="166"/>
        <v>0.75593351784548568</v>
      </c>
      <c r="H331" s="159">
        <f t="shared" si="166"/>
        <v>0.75747927371757529</v>
      </c>
      <c r="I331" s="159">
        <f t="shared" si="166"/>
        <v>0.7590903629850102</v>
      </c>
      <c r="J331" s="159">
        <f t="shared" si="166"/>
        <v>0.76081760051083669</v>
      </c>
      <c r="K331" s="159">
        <f t="shared" si="166"/>
        <v>0.76270419229454289</v>
      </c>
      <c r="L331" s="159">
        <f t="shared" si="166"/>
        <v>0.76476169771234803</v>
      </c>
      <c r="M331" s="159">
        <f t="shared" si="166"/>
        <v>0.76770347579707165</v>
      </c>
      <c r="N331" s="159">
        <f t="shared" si="166"/>
        <v>0.77173261308528851</v>
      </c>
      <c r="O331" s="159">
        <f t="shared" si="166"/>
        <v>0.77733069613101735</v>
      </c>
      <c r="P331" s="159">
        <f t="shared" si="166"/>
        <v>0.78473392833053057</v>
      </c>
      <c r="Q331" s="159">
        <f t="shared" si="166"/>
        <v>0.79431378300535393</v>
      </c>
      <c r="R331" s="159">
        <f t="shared" ref="R331:V331" si="167">IF(R313=0,"",R313/R295)</f>
        <v>0.80734967483087527</v>
      </c>
      <c r="S331" s="159">
        <f t="shared" si="167"/>
        <v>0.82366183094876888</v>
      </c>
      <c r="T331" s="159">
        <f t="shared" si="167"/>
        <v>0.84122276277639796</v>
      </c>
      <c r="U331" s="159" t="str">
        <f t="shared" si="167"/>
        <v/>
      </c>
      <c r="V331" s="159" t="str">
        <f t="shared" si="167"/>
        <v/>
      </c>
      <c r="W331" s="159" t="str">
        <f t="shared" ref="W331:Y331" si="168">IF(W313=0,"",W313/W295)</f>
        <v/>
      </c>
      <c r="X331" s="159" t="str">
        <f t="shared" si="168"/>
        <v/>
      </c>
      <c r="Y331" s="159" t="str">
        <f t="shared" si="168"/>
        <v/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0.12576390548691285</v>
      </c>
      <c r="D333" s="117">
        <f t="shared" si="169"/>
        <v>0.16990129625607986</v>
      </c>
      <c r="E333" s="117">
        <f t="shared" si="169"/>
        <v>9.5222910758135063E-2</v>
      </c>
      <c r="F333" s="117">
        <f t="shared" si="169"/>
        <v>0.15403693763777365</v>
      </c>
      <c r="G333" s="117">
        <f t="shared" si="169"/>
        <v>5.5243311936186763E-2</v>
      </c>
      <c r="H333" s="117">
        <f t="shared" si="169"/>
        <v>0.11113931516163586</v>
      </c>
      <c r="I333" s="117">
        <f t="shared" si="169"/>
        <v>0.11450818091930376</v>
      </c>
      <c r="J333" s="117">
        <f t="shared" si="169"/>
        <v>0.15991147549787818</v>
      </c>
      <c r="K333" s="117">
        <f t="shared" si="169"/>
        <v>9.7012774450018116E-2</v>
      </c>
      <c r="L333" s="117">
        <f t="shared" si="169"/>
        <v>7.1361098457617303E-2</v>
      </c>
      <c r="M333" s="117">
        <f t="shared" si="169"/>
        <v>7.548479219676564E-2</v>
      </c>
      <c r="N333" s="117">
        <f t="shared" si="169"/>
        <v>3.4517228446514503E-2</v>
      </c>
      <c r="O333" s="117">
        <f t="shared" si="169"/>
        <v>0.59555970928347346</v>
      </c>
      <c r="P333" s="117">
        <f t="shared" si="169"/>
        <v>0.92726600344163967</v>
      </c>
      <c r="Q333" s="117">
        <f t="shared" si="169"/>
        <v>0.50815002001584153</v>
      </c>
      <c r="R333" s="117">
        <f t="shared" ref="R333:V333" si="170">R334+R336+R338+R347</f>
        <v>0.28876256194372002</v>
      </c>
      <c r="S333" s="117">
        <f t="shared" si="170"/>
        <v>0.2515251406686847</v>
      </c>
      <c r="T333" s="117">
        <f t="shared" si="170"/>
        <v>3.9128733311063452E-2</v>
      </c>
      <c r="U333" s="117">
        <f t="shared" si="170"/>
        <v>0</v>
      </c>
      <c r="V333" s="117">
        <f t="shared" si="170"/>
        <v>0</v>
      </c>
      <c r="W333" s="117">
        <f t="shared" ref="W333:Y333" si="171">W334+W336+W338+W347</f>
        <v>0</v>
      </c>
      <c r="X333" s="117">
        <f t="shared" si="171"/>
        <v>0</v>
      </c>
      <c r="Y333" s="117">
        <f t="shared" si="171"/>
        <v>0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5.1273908372421691E-2</v>
      </c>
      <c r="D338" s="122">
        <v>8.7088849417061881E-2</v>
      </c>
      <c r="E338" s="122">
        <v>4.273628008010065E-2</v>
      </c>
      <c r="F338" s="122">
        <v>4.7354374658383235E-2</v>
      </c>
      <c r="G338" s="122">
        <v>1.2921814391179308E-2</v>
      </c>
      <c r="H338" s="122">
        <v>1.8305923694285416E-2</v>
      </c>
      <c r="I338" s="122">
        <v>8.3205885330177656E-3</v>
      </c>
      <c r="J338" s="122">
        <v>1.7918088262917447E-2</v>
      </c>
      <c r="K338" s="122">
        <v>1.8372128018315337E-2</v>
      </c>
      <c r="L338" s="122">
        <v>1.1591069742240598E-2</v>
      </c>
      <c r="M338" s="122">
        <v>8.7737043792964816E-3</v>
      </c>
      <c r="N338" s="122">
        <v>7.2946731262774995E-3</v>
      </c>
      <c r="O338" s="122">
        <v>4.5118698687146429E-2</v>
      </c>
      <c r="P338" s="122">
        <v>6.4405428885157281E-2</v>
      </c>
      <c r="Q338" s="122">
        <v>2.5142331082905766E-2</v>
      </c>
      <c r="R338" s="122">
        <v>1.6202093103194395E-2</v>
      </c>
      <c r="S338" s="122">
        <v>1.3222580501809638E-2</v>
      </c>
      <c r="T338" s="122">
        <v>1.1593796246738982E-3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5.1103314587597849E-2</v>
      </c>
      <c r="D339" s="98">
        <v>8.6906039796060014E-2</v>
      </c>
      <c r="E339" s="98">
        <v>4.2559050545332211E-2</v>
      </c>
      <c r="F339" s="98">
        <v>4.7262670285322016E-2</v>
      </c>
      <c r="G339" s="98">
        <v>1.2921814391179308E-2</v>
      </c>
      <c r="H339" s="98">
        <v>1.8212513041060623E-2</v>
      </c>
      <c r="I339" s="98">
        <v>8.2316994638539729E-3</v>
      </c>
      <c r="J339" s="98">
        <v>1.7729939359083083E-2</v>
      </c>
      <c r="K339" s="98">
        <v>1.8271955536522912E-2</v>
      </c>
      <c r="L339" s="98">
        <v>1.1591069742240598E-2</v>
      </c>
      <c r="M339" s="98">
        <v>8.7737043792964816E-3</v>
      </c>
      <c r="N339" s="98">
        <v>7.2946731262774995E-3</v>
      </c>
      <c r="O339" s="98">
        <v>4.484759629586698E-2</v>
      </c>
      <c r="P339" s="98">
        <v>6.4159030105658182E-2</v>
      </c>
      <c r="Q339" s="98">
        <v>2.5072492482725001E-2</v>
      </c>
      <c r="R339" s="98">
        <v>1.6127172383504404E-2</v>
      </c>
      <c r="S339" s="98">
        <v>1.314658422299307E-2</v>
      </c>
      <c r="T339" s="98">
        <v>1.1593796246738982E-3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1.7059378482384317E-4</v>
      </c>
      <c r="D340" s="98">
        <v>1.8280962100186737E-4</v>
      </c>
      <c r="E340" s="98">
        <v>1.772295347684364E-4</v>
      </c>
      <c r="F340" s="98">
        <v>9.1704373061221429E-5</v>
      </c>
      <c r="G340" s="98">
        <v>0</v>
      </c>
      <c r="H340" s="98">
        <v>9.3410653224793445E-5</v>
      </c>
      <c r="I340" s="98">
        <v>8.8889069163792785E-5</v>
      </c>
      <c r="J340" s="98">
        <v>1.8814890383436248E-4</v>
      </c>
      <c r="K340" s="98">
        <v>1.0017248179242332E-4</v>
      </c>
      <c r="L340" s="98">
        <v>0</v>
      </c>
      <c r="M340" s="98">
        <v>0</v>
      </c>
      <c r="N340" s="98">
        <v>0</v>
      </c>
      <c r="O340" s="98">
        <v>2.7110239127944657E-4</v>
      </c>
      <c r="P340" s="98">
        <v>2.4639877949909238E-4</v>
      </c>
      <c r="Q340" s="98">
        <v>6.9838600180766893E-5</v>
      </c>
      <c r="R340" s="98">
        <v>7.4920719689989794E-5</v>
      </c>
      <c r="S340" s="98">
        <v>7.5996278816568881E-5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1.7059378482384317E-4</v>
      </c>
      <c r="D341" s="101">
        <v>1.8280962100186737E-4</v>
      </c>
      <c r="E341" s="101">
        <v>1.772295347684364E-4</v>
      </c>
      <c r="F341" s="101">
        <v>9.1704373061221429E-5</v>
      </c>
      <c r="G341" s="101">
        <v>0</v>
      </c>
      <c r="H341" s="101">
        <v>9.3410653224793445E-5</v>
      </c>
      <c r="I341" s="101">
        <v>8.8889069163792785E-5</v>
      </c>
      <c r="J341" s="101">
        <v>1.8814890383436248E-4</v>
      </c>
      <c r="K341" s="101">
        <v>1.0017248179242332E-4</v>
      </c>
      <c r="L341" s="101">
        <v>0</v>
      </c>
      <c r="M341" s="101">
        <v>0</v>
      </c>
      <c r="N341" s="101">
        <v>0</v>
      </c>
      <c r="O341" s="101">
        <v>2.7110239127944657E-4</v>
      </c>
      <c r="P341" s="101">
        <v>2.4639877949909238E-4</v>
      </c>
      <c r="Q341" s="101">
        <v>6.9838600180766893E-5</v>
      </c>
      <c r="R341" s="101">
        <v>7.4920719689989794E-5</v>
      </c>
      <c r="S341" s="101">
        <v>7.5996278816568881E-5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7.4489997114491155E-2</v>
      </c>
      <c r="D347" s="122">
        <v>8.2812446839017978E-2</v>
      </c>
      <c r="E347" s="122">
        <v>5.2486630678034413E-2</v>
      </c>
      <c r="F347" s="122">
        <v>0.10668256297939042</v>
      </c>
      <c r="G347" s="122">
        <v>4.2321497545007455E-2</v>
      </c>
      <c r="H347" s="122">
        <v>9.2833391467350437E-2</v>
      </c>
      <c r="I347" s="122">
        <v>0.106187592386286</v>
      </c>
      <c r="J347" s="122">
        <v>0.14199338723496074</v>
      </c>
      <c r="K347" s="122">
        <v>7.8640646431702779E-2</v>
      </c>
      <c r="L347" s="122">
        <v>5.9770028715376705E-2</v>
      </c>
      <c r="M347" s="122">
        <v>6.6711087817469164E-2</v>
      </c>
      <c r="N347" s="122">
        <v>2.7222555320237003E-2</v>
      </c>
      <c r="O347" s="122">
        <v>0.550441010596327</v>
      </c>
      <c r="P347" s="122">
        <v>0.86286057455648235</v>
      </c>
      <c r="Q347" s="122">
        <v>0.48300768893293572</v>
      </c>
      <c r="R347" s="122">
        <v>0.27256046884052565</v>
      </c>
      <c r="S347" s="122">
        <v>0.23830256016687507</v>
      </c>
      <c r="T347" s="122">
        <v>3.7969353686389554E-2</v>
      </c>
      <c r="U347" s="122">
        <v>0</v>
      </c>
      <c r="V347" s="122">
        <v>0</v>
      </c>
      <c r="W347" s="122">
        <v>0</v>
      </c>
      <c r="X347" s="122">
        <v>0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7.4489997114491155E-2</v>
      </c>
      <c r="D348" s="98">
        <v>8.2812446839017978E-2</v>
      </c>
      <c r="E348" s="98">
        <v>5.2486630678034413E-2</v>
      </c>
      <c r="F348" s="98">
        <v>0.10668256297939042</v>
      </c>
      <c r="G348" s="98">
        <v>4.2321497545007455E-2</v>
      </c>
      <c r="H348" s="98">
        <v>9.2833391467350437E-2</v>
      </c>
      <c r="I348" s="98">
        <v>0.106187592386286</v>
      </c>
      <c r="J348" s="98">
        <v>0.14199338723496074</v>
      </c>
      <c r="K348" s="98">
        <v>7.8640646431702779E-2</v>
      </c>
      <c r="L348" s="98">
        <v>5.9770028715376705E-2</v>
      </c>
      <c r="M348" s="98">
        <v>6.6711087817469164E-2</v>
      </c>
      <c r="N348" s="98">
        <v>2.7222555320237003E-2</v>
      </c>
      <c r="O348" s="98">
        <v>0.550441010596327</v>
      </c>
      <c r="P348" s="98">
        <v>0.86286057455648235</v>
      </c>
      <c r="Q348" s="98">
        <v>0.48300768893293572</v>
      </c>
      <c r="R348" s="98">
        <v>0.27256046884052565</v>
      </c>
      <c r="S348" s="98">
        <v>0.23830256016687507</v>
      </c>
      <c r="T348" s="98">
        <v>3.7969353686389554E-2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8805.5934545691489</v>
      </c>
      <c r="D351" s="117">
        <f t="shared" si="174"/>
        <v>10645.705406643683</v>
      </c>
      <c r="E351" s="117">
        <f t="shared" si="174"/>
        <v>11214.754044434883</v>
      </c>
      <c r="F351" s="117">
        <f t="shared" si="174"/>
        <v>11014.540811995634</v>
      </c>
      <c r="G351" s="117">
        <f t="shared" si="174"/>
        <v>10677.931433278231</v>
      </c>
      <c r="H351" s="117">
        <f t="shared" si="174"/>
        <v>11645.023451527702</v>
      </c>
      <c r="I351" s="117">
        <f t="shared" si="174"/>
        <v>10597.411097737544</v>
      </c>
      <c r="J351" s="117">
        <f t="shared" si="174"/>
        <v>9783.568489823565</v>
      </c>
      <c r="K351" s="117">
        <f t="shared" si="174"/>
        <v>10481.412523416428</v>
      </c>
      <c r="L351" s="117">
        <f t="shared" si="174"/>
        <v>10432.740535251276</v>
      </c>
      <c r="M351" s="117">
        <f t="shared" si="174"/>
        <v>9121.0205034799601</v>
      </c>
      <c r="N351" s="117">
        <f t="shared" si="174"/>
        <v>11816.793821607429</v>
      </c>
      <c r="O351" s="117">
        <f t="shared" si="174"/>
        <v>8205.3194445138361</v>
      </c>
      <c r="P351" s="117">
        <f t="shared" si="174"/>
        <v>7303.3943701977023</v>
      </c>
      <c r="Q351" s="117">
        <f t="shared" si="174"/>
        <v>7399.5401320458495</v>
      </c>
      <c r="R351" s="117">
        <f t="shared" ref="R351:V351" si="175">R352+R354+R356+R365</f>
        <v>11468.821814135148</v>
      </c>
      <c r="S351" s="117">
        <f t="shared" si="175"/>
        <v>10304.394245281394</v>
      </c>
      <c r="T351" s="117">
        <f t="shared" si="175"/>
        <v>6293.7948916054784</v>
      </c>
      <c r="U351" s="117">
        <f t="shared" si="175"/>
        <v>0</v>
      </c>
      <c r="V351" s="117">
        <f t="shared" si="175"/>
        <v>0</v>
      </c>
      <c r="W351" s="117">
        <f t="shared" ref="W351:Y351" si="176">W352+W354+W356+W365</f>
        <v>0</v>
      </c>
      <c r="X351" s="117">
        <f t="shared" si="176"/>
        <v>0</v>
      </c>
      <c r="Y351" s="117">
        <f t="shared" si="176"/>
        <v>0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6105.6592823675883</v>
      </c>
      <c r="D352" s="122">
        <f t="shared" si="177"/>
        <v>8064.587611887885</v>
      </c>
      <c r="E352" s="122">
        <f t="shared" si="177"/>
        <v>8106.0098593281846</v>
      </c>
      <c r="F352" s="122">
        <f t="shared" si="177"/>
        <v>8319.7290666688295</v>
      </c>
      <c r="G352" s="122">
        <f t="shared" si="177"/>
        <v>7783.675891860431</v>
      </c>
      <c r="H352" s="122">
        <f t="shared" si="177"/>
        <v>8569.2535889990831</v>
      </c>
      <c r="I352" s="122">
        <f t="shared" si="177"/>
        <v>7894.919471259509</v>
      </c>
      <c r="J352" s="122">
        <f t="shared" si="177"/>
        <v>7557.692212924504</v>
      </c>
      <c r="K352" s="122">
        <f t="shared" si="177"/>
        <v>7344.0251853165619</v>
      </c>
      <c r="L352" s="122">
        <f t="shared" si="177"/>
        <v>7100.3832750681659</v>
      </c>
      <c r="M352" s="122">
        <f t="shared" si="177"/>
        <v>5886.253466450944</v>
      </c>
      <c r="N352" s="122">
        <f t="shared" si="177"/>
        <v>8115.4735902274651</v>
      </c>
      <c r="O352" s="122">
        <f t="shared" si="177"/>
        <v>5267.2435044938338</v>
      </c>
      <c r="P352" s="122">
        <f t="shared" si="177"/>
        <v>4538.5928558076384</v>
      </c>
      <c r="Q352" s="122">
        <f t="shared" si="177"/>
        <v>4464.2702426955175</v>
      </c>
      <c r="R352" s="122">
        <f t="shared" si="177"/>
        <v>8186.2375601777303</v>
      </c>
      <c r="S352" s="122">
        <f t="shared" si="177"/>
        <v>6963.7316074498895</v>
      </c>
      <c r="T352" s="122">
        <f t="shared" si="177"/>
        <v>3320.1351989264767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X352" s="122">
        <f t="shared" si="177"/>
        <v>0</v>
      </c>
      <c r="Y352" s="122">
        <f t="shared" si="177"/>
        <v>0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6105.6592823675883</v>
      </c>
      <c r="D353" s="98">
        <v>8064.587611887885</v>
      </c>
      <c r="E353" s="98">
        <v>8106.0098593281846</v>
      </c>
      <c r="F353" s="98">
        <v>8319.7290666688295</v>
      </c>
      <c r="G353" s="98">
        <v>7783.675891860431</v>
      </c>
      <c r="H353" s="98">
        <v>8569.2535889990831</v>
      </c>
      <c r="I353" s="98">
        <v>7894.919471259509</v>
      </c>
      <c r="J353" s="98">
        <v>7557.692212924504</v>
      </c>
      <c r="K353" s="98">
        <v>7344.0251853165619</v>
      </c>
      <c r="L353" s="98">
        <v>7100.3832750681659</v>
      </c>
      <c r="M353" s="98">
        <v>5886.253466450944</v>
      </c>
      <c r="N353" s="98">
        <v>8115.4735902274651</v>
      </c>
      <c r="O353" s="98">
        <v>5267.2435044938338</v>
      </c>
      <c r="P353" s="98">
        <v>4538.5928558076384</v>
      </c>
      <c r="Q353" s="98">
        <v>4464.2702426955175</v>
      </c>
      <c r="R353" s="98">
        <v>8186.2375601777303</v>
      </c>
      <c r="S353" s="98">
        <v>6963.7316074498895</v>
      </c>
      <c r="T353" s="98">
        <v>3320.1351989264767</v>
      </c>
      <c r="U353" s="98">
        <v>0</v>
      </c>
      <c r="V353" s="98">
        <v>0</v>
      </c>
      <c r="W353" s="98">
        <v>0</v>
      </c>
      <c r="X353" s="98">
        <v>0</v>
      </c>
      <c r="Y353" s="98">
        <v>0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731.36764296434285</v>
      </c>
      <c r="D354" s="122">
        <f t="shared" si="178"/>
        <v>433.81356737851519</v>
      </c>
      <c r="E354" s="122">
        <f t="shared" si="178"/>
        <v>1055.7068275599052</v>
      </c>
      <c r="F354" s="122">
        <f t="shared" si="178"/>
        <v>468.67888582728006</v>
      </c>
      <c r="G354" s="122">
        <f t="shared" si="178"/>
        <v>779.79785855156888</v>
      </c>
      <c r="H354" s="122">
        <f t="shared" si="178"/>
        <v>926.72466297953702</v>
      </c>
      <c r="I354" s="122">
        <f t="shared" si="178"/>
        <v>750.00234586605711</v>
      </c>
      <c r="J354" s="122">
        <f t="shared" si="178"/>
        <v>167.88177038063097</v>
      </c>
      <c r="K354" s="122">
        <f t="shared" si="178"/>
        <v>801.02913403456228</v>
      </c>
      <c r="L354" s="122">
        <f t="shared" si="178"/>
        <v>1096.0722332692417</v>
      </c>
      <c r="M354" s="122">
        <f t="shared" si="178"/>
        <v>1015.5355261634659</v>
      </c>
      <c r="N354" s="122">
        <f t="shared" si="178"/>
        <v>1607.5160781924214</v>
      </c>
      <c r="O354" s="122">
        <f t="shared" si="178"/>
        <v>703.23830524970595</v>
      </c>
      <c r="P354" s="122">
        <f t="shared" si="178"/>
        <v>569.07579273677152</v>
      </c>
      <c r="Q354" s="122">
        <f t="shared" si="178"/>
        <v>849.98301352968519</v>
      </c>
      <c r="R354" s="122">
        <f t="shared" si="178"/>
        <v>1068.3200785042768</v>
      </c>
      <c r="S354" s="122">
        <f t="shared" si="178"/>
        <v>1138.9387562380753</v>
      </c>
      <c r="T354" s="122">
        <f t="shared" si="178"/>
        <v>817.21253868450583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X354" s="122">
        <f t="shared" si="178"/>
        <v>0</v>
      </c>
      <c r="Y354" s="122">
        <f t="shared" si="178"/>
        <v>0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731.36764296434285</v>
      </c>
      <c r="D355" s="98">
        <f>RES_hhdet_in_fech!D165</f>
        <v>433.81356737851519</v>
      </c>
      <c r="E355" s="98">
        <f>RES_hhdet_in_fech!E165</f>
        <v>1055.7068275599052</v>
      </c>
      <c r="F355" s="98">
        <f>RES_hhdet_in_fech!F165</f>
        <v>468.67888582728006</v>
      </c>
      <c r="G355" s="98">
        <f>RES_hhdet_in_fech!G165</f>
        <v>779.79785855156888</v>
      </c>
      <c r="H355" s="98">
        <f>RES_hhdet_in_fech!H165</f>
        <v>926.72466297953702</v>
      </c>
      <c r="I355" s="98">
        <f>RES_hhdet_in_fech!I165</f>
        <v>750.00234586605711</v>
      </c>
      <c r="J355" s="98">
        <f>RES_hhdet_in_fech!J165</f>
        <v>167.88177038063097</v>
      </c>
      <c r="K355" s="98">
        <f>RES_hhdet_in_fech!K165</f>
        <v>801.02913403456228</v>
      </c>
      <c r="L355" s="98">
        <f>RES_hhdet_in_fech!L165</f>
        <v>1096.0722332692417</v>
      </c>
      <c r="M355" s="98">
        <f>RES_hhdet_in_fech!M165</f>
        <v>1015.5355261634659</v>
      </c>
      <c r="N355" s="98">
        <f>RES_hhdet_in_fech!N165</f>
        <v>1607.5160781924214</v>
      </c>
      <c r="O355" s="98">
        <f>RES_hhdet_in_fech!O165</f>
        <v>703.23830524970595</v>
      </c>
      <c r="P355" s="98">
        <f>RES_hhdet_in_fech!P165</f>
        <v>569.07579273677152</v>
      </c>
      <c r="Q355" s="98">
        <f>RES_hhdet_in_fech!Q165</f>
        <v>849.98301352968519</v>
      </c>
      <c r="R355" s="98">
        <f>RES_hhdet_in_fech!R165</f>
        <v>1068.3200785042768</v>
      </c>
      <c r="S355" s="98">
        <f>RES_hhdet_in_fech!S165</f>
        <v>1138.9387562380753</v>
      </c>
      <c r="T355" s="98">
        <f>RES_hhdet_in_fech!T165</f>
        <v>817.21253868450583</v>
      </c>
      <c r="U355" s="98">
        <f>RES_hhdet_in_fech!U165</f>
        <v>0</v>
      </c>
      <c r="V355" s="98">
        <f>RES_hhdet_in_fech!V165</f>
        <v>0</v>
      </c>
      <c r="W355" s="98">
        <f>RES_hhdet_in_fech!W165</f>
        <v>0</v>
      </c>
      <c r="X355" s="98">
        <f>RES_hhdet_in_fech!X165</f>
        <v>0</v>
      </c>
      <c r="Y355" s="98">
        <f>RES_hhdet_in_fech!Y165</f>
        <v>0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1336.1236117940853</v>
      </c>
      <c r="D356" s="122">
        <v>1434.8244868867889</v>
      </c>
      <c r="E356" s="122">
        <v>1363.0453226067789</v>
      </c>
      <c r="F356" s="122">
        <v>1484.7909444363768</v>
      </c>
      <c r="G356" s="122">
        <v>1389.6200806448405</v>
      </c>
      <c r="H356" s="122">
        <v>1401.5971757820153</v>
      </c>
      <c r="I356" s="122">
        <v>1237.8598158393618</v>
      </c>
      <c r="J356" s="122">
        <v>1344.9514198883912</v>
      </c>
      <c r="K356" s="122">
        <v>1590.3711506929303</v>
      </c>
      <c r="L356" s="122">
        <v>1523.0622821528118</v>
      </c>
      <c r="M356" s="122">
        <v>1541.8951461546312</v>
      </c>
      <c r="N356" s="122">
        <v>1444.5964330246879</v>
      </c>
      <c r="O356" s="122">
        <v>1476.892230761282</v>
      </c>
      <c r="P356" s="122">
        <v>1433.0407896896763</v>
      </c>
      <c r="Q356" s="122">
        <v>1348.0483384746778</v>
      </c>
      <c r="R356" s="122">
        <v>1463.9725730308216</v>
      </c>
      <c r="S356" s="122">
        <v>1456.779489343236</v>
      </c>
      <c r="T356" s="122">
        <v>1363.5305289082687</v>
      </c>
      <c r="U356" s="122">
        <v>0</v>
      </c>
      <c r="V356" s="122">
        <v>0</v>
      </c>
      <c r="W356" s="122">
        <v>0</v>
      </c>
      <c r="X356" s="122">
        <v>0</v>
      </c>
      <c r="Y356" s="122">
        <v>0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1890.4719949954883</v>
      </c>
      <c r="D357" s="98">
        <v>1972.0429534217221</v>
      </c>
      <c r="E357" s="98">
        <v>1972.1342038225876</v>
      </c>
      <c r="F357" s="98">
        <v>2000.5667932007434</v>
      </c>
      <c r="G357" s="98">
        <v>1961.5240649427267</v>
      </c>
      <c r="H357" s="98">
        <v>2004.3706023354266</v>
      </c>
      <c r="I357" s="98">
        <v>1907.2342850979073</v>
      </c>
      <c r="J357" s="98">
        <v>2053.9591105600366</v>
      </c>
      <c r="K357" s="98">
        <v>2173.9594828413487</v>
      </c>
      <c r="L357" s="98">
        <v>2041.0406307872154</v>
      </c>
      <c r="M357" s="98">
        <v>1679.280717536094</v>
      </c>
      <c r="N357" s="98">
        <v>1459.6586159290007</v>
      </c>
      <c r="O357" s="98">
        <v>2122.8747060887868</v>
      </c>
      <c r="P357" s="98">
        <v>1989.0128353303799</v>
      </c>
      <c r="Q357" s="98">
        <v>1809.4051194308768</v>
      </c>
      <c r="R357" s="98">
        <v>1731.5798022994859</v>
      </c>
      <c r="S357" s="98">
        <v>1753.7477552856974</v>
      </c>
      <c r="T357" s="98">
        <v>1701.2672780916503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1196.3628172353706</v>
      </c>
      <c r="D358" s="98">
        <v>1255.9932226613294</v>
      </c>
      <c r="E358" s="98">
        <v>1254.0622928448306</v>
      </c>
      <c r="F358" s="98">
        <v>1279.3071820801226</v>
      </c>
      <c r="G358" s="98">
        <v>0</v>
      </c>
      <c r="H358" s="98">
        <v>1293.2681591145206</v>
      </c>
      <c r="I358" s="98">
        <v>1235.3884971702801</v>
      </c>
      <c r="J358" s="98">
        <v>1333.4382453292205</v>
      </c>
      <c r="K358" s="98">
        <v>1419.9501294466043</v>
      </c>
      <c r="L358" s="98">
        <v>0</v>
      </c>
      <c r="M358" s="98">
        <v>0</v>
      </c>
      <c r="N358" s="98">
        <v>0</v>
      </c>
      <c r="O358" s="98">
        <v>1469.5283287584582</v>
      </c>
      <c r="P358" s="98">
        <v>1420.6627763049246</v>
      </c>
      <c r="Q358" s="98">
        <v>1325.1422738468989</v>
      </c>
      <c r="R358" s="98">
        <v>1303.8918404175556</v>
      </c>
      <c r="S358" s="98">
        <v>1343.1064242131486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375.49257092763503</v>
      </c>
      <c r="D359" s="101">
        <v>402.3807470546472</v>
      </c>
      <c r="E359" s="101">
        <v>390.09846532936336</v>
      </c>
      <c r="F359" s="101">
        <v>403.69947640967342</v>
      </c>
      <c r="G359" s="101">
        <v>0</v>
      </c>
      <c r="H359" s="101">
        <v>411.21083476313356</v>
      </c>
      <c r="I359" s="101">
        <v>391.30599209276625</v>
      </c>
      <c r="J359" s="101">
        <v>414.13299840280519</v>
      </c>
      <c r="K359" s="101">
        <v>440.97764479848257</v>
      </c>
      <c r="L359" s="101">
        <v>0</v>
      </c>
      <c r="M359" s="101">
        <v>0</v>
      </c>
      <c r="N359" s="101">
        <v>0</v>
      </c>
      <c r="O359" s="101">
        <v>397.8141563647452</v>
      </c>
      <c r="P359" s="101">
        <v>361.56421244804301</v>
      </c>
      <c r="Q359" s="101">
        <v>307.44233219214158</v>
      </c>
      <c r="R359" s="101">
        <v>329.81475475431319</v>
      </c>
      <c r="S359" s="101">
        <v>334.54956337633774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820.87024630773556</v>
      </c>
      <c r="D360" s="104">
        <v>853.6124756066821</v>
      </c>
      <c r="E360" s="104">
        <v>863.96382751546719</v>
      </c>
      <c r="F360" s="104">
        <v>875.60770567044926</v>
      </c>
      <c r="G360" s="104">
        <v>0</v>
      </c>
      <c r="H360" s="104">
        <v>882.05732435138702</v>
      </c>
      <c r="I360" s="104">
        <v>844.0825050775137</v>
      </c>
      <c r="J360" s="104">
        <v>919.30524692641529</v>
      </c>
      <c r="K360" s="104">
        <v>978.97248464812162</v>
      </c>
      <c r="L360" s="104">
        <v>0</v>
      </c>
      <c r="M360" s="104">
        <v>0</v>
      </c>
      <c r="N360" s="104">
        <v>0</v>
      </c>
      <c r="O360" s="104">
        <v>1071.7141723937127</v>
      </c>
      <c r="P360" s="104">
        <v>1059.0985638568816</v>
      </c>
      <c r="Q360" s="104">
        <v>1017.6999416547571</v>
      </c>
      <c r="R360" s="104">
        <v>974.07708566324243</v>
      </c>
      <c r="S360" s="104">
        <v>1008.5568608368108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1697.5479011081138</v>
      </c>
      <c r="D361" s="101">
        <v>1738.2861495430061</v>
      </c>
      <c r="E361" s="101">
        <v>1724.6256314939806</v>
      </c>
      <c r="F361" s="101">
        <v>1777.6104121739777</v>
      </c>
      <c r="G361" s="101">
        <v>1707.5965378097751</v>
      </c>
      <c r="H361" s="101">
        <v>1756.5378409979378</v>
      </c>
      <c r="I361" s="101">
        <v>1748.0723974179145</v>
      </c>
      <c r="J361" s="101">
        <v>1856.581755173941</v>
      </c>
      <c r="K361" s="101">
        <v>1983.945124781266</v>
      </c>
      <c r="L361" s="101">
        <v>1925.4604152619759</v>
      </c>
      <c r="M361" s="101">
        <v>1892.3182742856129</v>
      </c>
      <c r="N361" s="101">
        <v>1793.3520699163942</v>
      </c>
      <c r="O361" s="101">
        <v>1804.646428928163</v>
      </c>
      <c r="P361" s="101">
        <v>1777.1192823751016</v>
      </c>
      <c r="Q361" s="101">
        <v>1739.8451938786638</v>
      </c>
      <c r="R361" s="101">
        <v>1772.7964893269007</v>
      </c>
      <c r="S361" s="101">
        <v>1742.394324332319</v>
      </c>
      <c r="T361" s="101">
        <v>1650.8844763732388</v>
      </c>
      <c r="U361" s="101">
        <v>0</v>
      </c>
      <c r="V361" s="101">
        <v>0</v>
      </c>
      <c r="W361" s="101">
        <v>0</v>
      </c>
      <c r="X361" s="101">
        <v>0</v>
      </c>
      <c r="Y361" s="101">
        <v>0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1163.2327097514685</v>
      </c>
      <c r="D362" s="104">
        <v>1196.0787560948818</v>
      </c>
      <c r="E362" s="104">
        <v>1184.5289574529868</v>
      </c>
      <c r="F362" s="104">
        <v>1225.6882912242811</v>
      </c>
      <c r="G362" s="104">
        <v>1197.5039612677954</v>
      </c>
      <c r="H362" s="104">
        <v>1219.3904438759719</v>
      </c>
      <c r="I362" s="104">
        <v>1219.0207625974408</v>
      </c>
      <c r="J362" s="104">
        <v>1296.5071877785711</v>
      </c>
      <c r="K362" s="104">
        <v>1390.5481947883095</v>
      </c>
      <c r="L362" s="104">
        <v>1354.9112813584668</v>
      </c>
      <c r="M362" s="104">
        <v>1336.3639002935629</v>
      </c>
      <c r="N362" s="104">
        <v>1257.7285166078186</v>
      </c>
      <c r="O362" s="104">
        <v>1297.1017044009611</v>
      </c>
      <c r="P362" s="104">
        <v>1305.259918077563</v>
      </c>
      <c r="Q362" s="104">
        <v>1307.0185123679219</v>
      </c>
      <c r="R362" s="104">
        <v>1363.3757782885591</v>
      </c>
      <c r="S362" s="104">
        <v>1357.7599555365307</v>
      </c>
      <c r="T362" s="104">
        <v>1297.1797285485027</v>
      </c>
      <c r="U362" s="104">
        <v>0</v>
      </c>
      <c r="V362" s="104">
        <v>0</v>
      </c>
      <c r="W362" s="104">
        <v>0</v>
      </c>
      <c r="X362" s="104">
        <v>0</v>
      </c>
      <c r="Y362" s="104">
        <v>0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337.67526570755535</v>
      </c>
      <c r="D363" s="98">
        <v>354.12095289506203</v>
      </c>
      <c r="E363" s="98">
        <v>339.31499241167649</v>
      </c>
      <c r="F363" s="98">
        <v>357.14082881225312</v>
      </c>
      <c r="G363" s="98">
        <v>388.14131913718842</v>
      </c>
      <c r="H363" s="98">
        <v>359.31222876784756</v>
      </c>
      <c r="I363" s="98">
        <v>361.97624980742802</v>
      </c>
      <c r="J363" s="98">
        <v>377.81942799122589</v>
      </c>
      <c r="K363" s="98">
        <v>407.01401085748597</v>
      </c>
      <c r="L363" s="98">
        <v>397.64370243932979</v>
      </c>
      <c r="M363" s="98">
        <v>381.93775417141916</v>
      </c>
      <c r="N363" s="98">
        <v>301.55754605472748</v>
      </c>
      <c r="O363" s="98">
        <v>331.18332361379692</v>
      </c>
      <c r="P363" s="98">
        <v>320.55847719831593</v>
      </c>
      <c r="Q363" s="98">
        <v>301.79344754188639</v>
      </c>
      <c r="R363" s="98">
        <v>346.05455315502019</v>
      </c>
      <c r="S363" s="98">
        <v>341.6419926364627</v>
      </c>
      <c r="T363" s="98">
        <v>298.00230510298979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825.55744404391328</v>
      </c>
      <c r="D364" s="98">
        <v>841.95780319981964</v>
      </c>
      <c r="E364" s="98">
        <v>845.2139650413103</v>
      </c>
      <c r="F364" s="98">
        <v>868.54746241202804</v>
      </c>
      <c r="G364" s="98">
        <v>809.3626421306069</v>
      </c>
      <c r="H364" s="98">
        <v>860.07821510812414</v>
      </c>
      <c r="I364" s="98">
        <v>857.04451279001296</v>
      </c>
      <c r="J364" s="98">
        <v>918.68775978734539</v>
      </c>
      <c r="K364" s="98">
        <v>983.53418393082336</v>
      </c>
      <c r="L364" s="98">
        <v>957.26757891913689</v>
      </c>
      <c r="M364" s="98">
        <v>954.42614612214379</v>
      </c>
      <c r="N364" s="98">
        <v>956.17097055309125</v>
      </c>
      <c r="O364" s="98">
        <v>965.91838078716432</v>
      </c>
      <c r="P364" s="98">
        <v>984.70144087924689</v>
      </c>
      <c r="Q364" s="98">
        <v>1005.2250648260352</v>
      </c>
      <c r="R364" s="98">
        <v>1017.321225133539</v>
      </c>
      <c r="S364" s="98">
        <v>1016.1179629000681</v>
      </c>
      <c r="T364" s="98">
        <v>999.177423445513</v>
      </c>
      <c r="U364" s="98">
        <v>0</v>
      </c>
      <c r="V364" s="98">
        <v>0</v>
      </c>
      <c r="W364" s="98">
        <v>0</v>
      </c>
      <c r="X364" s="98">
        <v>0</v>
      </c>
      <c r="Y364" s="98">
        <v>0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632.44291744313318</v>
      </c>
      <c r="D365" s="122">
        <v>712.4797404904931</v>
      </c>
      <c r="E365" s="122">
        <v>689.9920349400137</v>
      </c>
      <c r="F365" s="122">
        <v>741.34191506314812</v>
      </c>
      <c r="G365" s="122">
        <v>724.83760222138926</v>
      </c>
      <c r="H365" s="122">
        <v>747.44802376706662</v>
      </c>
      <c r="I365" s="122">
        <v>714.62946477261619</v>
      </c>
      <c r="J365" s="122">
        <v>713.04308663003894</v>
      </c>
      <c r="K365" s="122">
        <v>745.98705337237311</v>
      </c>
      <c r="L365" s="122">
        <v>713.22274476105576</v>
      </c>
      <c r="M365" s="122">
        <v>677.33636471092029</v>
      </c>
      <c r="N365" s="122">
        <v>649.20772016285412</v>
      </c>
      <c r="O365" s="122">
        <v>757.94540400901417</v>
      </c>
      <c r="P365" s="122">
        <v>762.68493196361658</v>
      </c>
      <c r="Q365" s="122">
        <v>737.23853734596923</v>
      </c>
      <c r="R365" s="122">
        <v>750.29160242232001</v>
      </c>
      <c r="S365" s="122">
        <v>744.94439225019198</v>
      </c>
      <c r="T365" s="122">
        <v>792.9166250862271</v>
      </c>
      <c r="U365" s="122">
        <v>0</v>
      </c>
      <c r="V365" s="122">
        <v>0</v>
      </c>
      <c r="W365" s="122">
        <v>0</v>
      </c>
      <c r="X365" s="122">
        <v>0</v>
      </c>
      <c r="Y365" s="122">
        <v>0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830.17375935872053</v>
      </c>
      <c r="D366" s="98">
        <v>880.56904749315822</v>
      </c>
      <c r="E366" s="98">
        <v>849.46977444691754</v>
      </c>
      <c r="F366" s="98">
        <v>970.3227617206353</v>
      </c>
      <c r="G366" s="98">
        <v>900.0338041969917</v>
      </c>
      <c r="H366" s="98">
        <v>902.140447216658</v>
      </c>
      <c r="I366" s="98">
        <v>936.78810682013773</v>
      </c>
      <c r="J366" s="98">
        <v>945.65952190929215</v>
      </c>
      <c r="K366" s="98">
        <v>834.1941079871815</v>
      </c>
      <c r="L366" s="98">
        <v>1035.9001306681873</v>
      </c>
      <c r="M366" s="98">
        <v>969.22260370802098</v>
      </c>
      <c r="N366" s="98">
        <v>304.15909491372389</v>
      </c>
      <c r="O366" s="98">
        <v>1104.4404399348889</v>
      </c>
      <c r="P366" s="98">
        <v>1072.1057209853145</v>
      </c>
      <c r="Q366" s="98">
        <v>936.27849862889832</v>
      </c>
      <c r="R366" s="98">
        <v>873.26142216198093</v>
      </c>
      <c r="S366" s="98">
        <v>859.87835600412734</v>
      </c>
      <c r="T366" s="98">
        <v>1025.4482310349492</v>
      </c>
      <c r="U366" s="98">
        <v>0</v>
      </c>
      <c r="V366" s="98">
        <v>0</v>
      </c>
      <c r="W366" s="98">
        <v>0</v>
      </c>
      <c r="X366" s="98">
        <v>0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625.93156416621287</v>
      </c>
      <c r="D367" s="33">
        <v>708.51297465231812</v>
      </c>
      <c r="E367" s="33">
        <v>685.07835742009081</v>
      </c>
      <c r="F367" s="33">
        <v>733.68496261170242</v>
      </c>
      <c r="G367" s="33">
        <v>717.53922954903067</v>
      </c>
      <c r="H367" s="33">
        <v>739.99395847372909</v>
      </c>
      <c r="I367" s="33">
        <v>703.21971154271569</v>
      </c>
      <c r="J367" s="33">
        <v>702.03668264152168</v>
      </c>
      <c r="K367" s="33">
        <v>742.43480420544972</v>
      </c>
      <c r="L367" s="33">
        <v>700.25848408082618</v>
      </c>
      <c r="M367" s="33">
        <v>662.22848455784185</v>
      </c>
      <c r="N367" s="33">
        <v>673.92574895342818</v>
      </c>
      <c r="O367" s="33">
        <v>701.28941140047573</v>
      </c>
      <c r="P367" s="33">
        <v>708.90363999423494</v>
      </c>
      <c r="Q367" s="33">
        <v>704.66757956577533</v>
      </c>
      <c r="R367" s="33">
        <v>734.97333113290085</v>
      </c>
      <c r="S367" s="33">
        <v>720.02978034901923</v>
      </c>
      <c r="T367" s="33">
        <v>704.97543768566629</v>
      </c>
      <c r="U367" s="33">
        <v>0</v>
      </c>
      <c r="V367" s="33">
        <v>0</v>
      </c>
      <c r="W367" s="33">
        <v>0</v>
      </c>
      <c r="X367" s="33">
        <v>0</v>
      </c>
      <c r="Y367" s="33">
        <v>0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7168.705576571545</v>
      </c>
      <c r="D369" s="117">
        <f t="shared" si="179"/>
        <v>7970.6991909957742</v>
      </c>
      <c r="E369" s="117">
        <f t="shared" si="179"/>
        <v>9531.6017566355749</v>
      </c>
      <c r="F369" s="117">
        <f t="shared" si="179"/>
        <v>8420.1125147976982</v>
      </c>
      <c r="G369" s="117">
        <f t="shared" si="179"/>
        <v>8879.9597196536797</v>
      </c>
      <c r="H369" s="117">
        <f t="shared" si="179"/>
        <v>9961.3229805972805</v>
      </c>
      <c r="I369" s="117">
        <f t="shared" si="179"/>
        <v>9104.9635505778988</v>
      </c>
      <c r="J369" s="117">
        <f t="shared" si="179"/>
        <v>7380.6960276180471</v>
      </c>
      <c r="K369" s="117">
        <f t="shared" si="179"/>
        <v>9264.3993112114786</v>
      </c>
      <c r="L369" s="117">
        <f t="shared" si="179"/>
        <v>10051.323795922441</v>
      </c>
      <c r="M369" s="117">
        <f t="shared" si="179"/>
        <v>9056.7540147791096</v>
      </c>
      <c r="N369" s="117">
        <f t="shared" si="179"/>
        <v>12674.396183968156</v>
      </c>
      <c r="O369" s="117">
        <f t="shared" si="179"/>
        <v>7890.1643787350577</v>
      </c>
      <c r="P369" s="117">
        <f t="shared" si="179"/>
        <v>7036.3437160696631</v>
      </c>
      <c r="Q369" s="117">
        <f t="shared" si="179"/>
        <v>8139.520009139309</v>
      </c>
      <c r="R369" s="117">
        <f t="shared" ref="R369:V369" si="180">R370+R372+R374+R383</f>
        <v>11836.278968232655</v>
      </c>
      <c r="S369" s="117">
        <f t="shared" si="180"/>
        <v>11357.748378008169</v>
      </c>
      <c r="T369" s="117">
        <f t="shared" si="180"/>
        <v>7472.6518011619837</v>
      </c>
      <c r="U369" s="117">
        <f t="shared" si="180"/>
        <v>0</v>
      </c>
      <c r="V369" s="117">
        <f t="shared" si="180"/>
        <v>0</v>
      </c>
      <c r="W369" s="117">
        <f t="shared" ref="W369:Y369" si="181">W370+W372+W374+W383</f>
        <v>0</v>
      </c>
      <c r="X369" s="117">
        <f t="shared" si="181"/>
        <v>0</v>
      </c>
      <c r="Y369" s="117">
        <f t="shared" si="181"/>
        <v>0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4053.7912851477959</v>
      </c>
      <c r="D370" s="122">
        <f t="shared" si="182"/>
        <v>5384.2156463241017</v>
      </c>
      <c r="E370" s="122">
        <f t="shared" si="182"/>
        <v>5441.7538593080726</v>
      </c>
      <c r="F370" s="122">
        <f t="shared" si="182"/>
        <v>5615.8849711707571</v>
      </c>
      <c r="G370" s="122">
        <f t="shared" si="182"/>
        <v>5282.6521204467062</v>
      </c>
      <c r="H370" s="122">
        <f t="shared" si="182"/>
        <v>5847.2325050570562</v>
      </c>
      <c r="I370" s="122">
        <f t="shared" si="182"/>
        <v>5415.9676923696461</v>
      </c>
      <c r="J370" s="122">
        <f t="shared" si="182"/>
        <v>5212.124975510952</v>
      </c>
      <c r="K370" s="122">
        <f t="shared" si="182"/>
        <v>5091.3098652264989</v>
      </c>
      <c r="L370" s="122">
        <f t="shared" si="182"/>
        <v>4947.8753531920129</v>
      </c>
      <c r="M370" s="122">
        <f t="shared" si="182"/>
        <v>4118.8906970759854</v>
      </c>
      <c r="N370" s="122">
        <f t="shared" si="182"/>
        <v>5694.821518632004</v>
      </c>
      <c r="O370" s="122">
        <f t="shared" si="182"/>
        <v>3703.3511188709635</v>
      </c>
      <c r="P370" s="122">
        <f t="shared" si="182"/>
        <v>3200.7603309945644</v>
      </c>
      <c r="Q370" s="122">
        <f t="shared" si="182"/>
        <v>3178.1322478285188</v>
      </c>
      <c r="R370" s="122">
        <f t="shared" si="182"/>
        <v>5955.7429498543679</v>
      </c>
      <c r="S370" s="122">
        <f t="shared" si="182"/>
        <v>5212.9370020861243</v>
      </c>
      <c r="T370" s="122">
        <f t="shared" si="182"/>
        <v>2563.7063395238647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X370" s="122">
        <f t="shared" si="182"/>
        <v>0</v>
      </c>
      <c r="Y370" s="122">
        <f t="shared" si="182"/>
        <v>0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4053.7912851477959</v>
      </c>
      <c r="D371" s="98">
        <v>5384.2156463241017</v>
      </c>
      <c r="E371" s="98">
        <v>5441.7538593080726</v>
      </c>
      <c r="F371" s="98">
        <v>5615.8849711707571</v>
      </c>
      <c r="G371" s="98">
        <v>5282.6521204467062</v>
      </c>
      <c r="H371" s="98">
        <v>5847.2325050570562</v>
      </c>
      <c r="I371" s="98">
        <v>5415.9676923696461</v>
      </c>
      <c r="J371" s="98">
        <v>5212.124975510952</v>
      </c>
      <c r="K371" s="98">
        <v>5091.3098652264989</v>
      </c>
      <c r="L371" s="98">
        <v>4947.8753531920129</v>
      </c>
      <c r="M371" s="98">
        <v>4118.8906970759854</v>
      </c>
      <c r="N371" s="98">
        <v>5694.821518632004</v>
      </c>
      <c r="O371" s="98">
        <v>3703.3511188709635</v>
      </c>
      <c r="P371" s="98">
        <v>3200.7603309945644</v>
      </c>
      <c r="Q371" s="98">
        <v>3178.1322478285188</v>
      </c>
      <c r="R371" s="98">
        <v>5955.7429498543679</v>
      </c>
      <c r="S371" s="98">
        <v>5212.9370020861243</v>
      </c>
      <c r="T371" s="98">
        <v>2563.7063395238647</v>
      </c>
      <c r="U371" s="98">
        <v>0</v>
      </c>
      <c r="V371" s="98">
        <v>0</v>
      </c>
      <c r="W371" s="98">
        <v>0</v>
      </c>
      <c r="X371" s="98">
        <v>0</v>
      </c>
      <c r="Y371" s="98">
        <v>0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1614.4672429261802</v>
      </c>
      <c r="D372" s="122">
        <f t="shared" si="183"/>
        <v>996.69933425503325</v>
      </c>
      <c r="E372" s="122">
        <f t="shared" si="183"/>
        <v>2522.0258899556397</v>
      </c>
      <c r="F372" s="122">
        <f t="shared" si="183"/>
        <v>1162.8371556736483</v>
      </c>
      <c r="G372" s="122">
        <f t="shared" si="183"/>
        <v>2007.6005760160012</v>
      </c>
      <c r="H372" s="122">
        <f t="shared" si="183"/>
        <v>2473.5362564409679</v>
      </c>
      <c r="I372" s="122">
        <f t="shared" si="183"/>
        <v>2073.767995027245</v>
      </c>
      <c r="J372" s="122">
        <f t="shared" si="183"/>
        <v>480.59709845654623</v>
      </c>
      <c r="K372" s="122">
        <f t="shared" si="183"/>
        <v>2373.1311915853457</v>
      </c>
      <c r="L372" s="122">
        <f t="shared" si="183"/>
        <v>3359.1782127249171</v>
      </c>
      <c r="M372" s="122">
        <f t="shared" si="183"/>
        <v>3231.2158749206574</v>
      </c>
      <c r="N372" s="122">
        <f t="shared" si="183"/>
        <v>5332.9197325751875</v>
      </c>
      <c r="O372" s="122">
        <f t="shared" si="183"/>
        <v>2441.3735793431811</v>
      </c>
      <c r="P372" s="122">
        <f t="shared" si="183"/>
        <v>2065.2684484207593</v>
      </c>
      <c r="Q372" s="122">
        <f t="shared" si="183"/>
        <v>3187.5013520220118</v>
      </c>
      <c r="R372" s="122">
        <f t="shared" si="183"/>
        <v>4034.2714592569978</v>
      </c>
      <c r="S372" s="122">
        <f t="shared" si="183"/>
        <v>4304.2625845270322</v>
      </c>
      <c r="T372" s="122">
        <f t="shared" si="183"/>
        <v>3091.0423078488848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X372" s="122">
        <f t="shared" si="183"/>
        <v>0</v>
      </c>
      <c r="Y372" s="122">
        <f t="shared" si="183"/>
        <v>0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1614.4672429261802</v>
      </c>
      <c r="D373" s="98">
        <f>RES_hhdet_in_tesh!D165</f>
        <v>996.69933425503325</v>
      </c>
      <c r="E373" s="98">
        <f>RES_hhdet_in_tesh!E165</f>
        <v>2522.0258899556397</v>
      </c>
      <c r="F373" s="98">
        <f>RES_hhdet_in_tesh!F165</f>
        <v>1162.8371556736483</v>
      </c>
      <c r="G373" s="98">
        <f>RES_hhdet_in_tesh!G165</f>
        <v>2007.6005760160012</v>
      </c>
      <c r="H373" s="98">
        <f>RES_hhdet_in_tesh!H165</f>
        <v>2473.5362564409679</v>
      </c>
      <c r="I373" s="98">
        <f>RES_hhdet_in_tesh!I165</f>
        <v>2073.767995027245</v>
      </c>
      <c r="J373" s="98">
        <f>RES_hhdet_in_tesh!J165</f>
        <v>480.59709845654623</v>
      </c>
      <c r="K373" s="98">
        <f>RES_hhdet_in_tesh!K165</f>
        <v>2373.1311915853457</v>
      </c>
      <c r="L373" s="98">
        <f>RES_hhdet_in_tesh!L165</f>
        <v>3359.1782127249171</v>
      </c>
      <c r="M373" s="98">
        <f>RES_hhdet_in_tesh!M165</f>
        <v>3231.2158749206574</v>
      </c>
      <c r="N373" s="98">
        <f>RES_hhdet_in_tesh!N165</f>
        <v>5332.9197325751875</v>
      </c>
      <c r="O373" s="98">
        <f>RES_hhdet_in_tesh!O165</f>
        <v>2441.3735793431811</v>
      </c>
      <c r="P373" s="98">
        <f>RES_hhdet_in_tesh!P165</f>
        <v>2065.2684484207593</v>
      </c>
      <c r="Q373" s="98">
        <f>RES_hhdet_in_tesh!Q165</f>
        <v>3187.5013520220118</v>
      </c>
      <c r="R373" s="98">
        <f>RES_hhdet_in_tesh!R165</f>
        <v>4034.2714592569978</v>
      </c>
      <c r="S373" s="98">
        <f>RES_hhdet_in_tesh!S165</f>
        <v>4304.2625845270322</v>
      </c>
      <c r="T373" s="98">
        <f>RES_hhdet_in_tesh!T165</f>
        <v>3091.0423078488848</v>
      </c>
      <c r="U373" s="98">
        <f>RES_hhdet_in_tesh!U165</f>
        <v>0</v>
      </c>
      <c r="V373" s="98">
        <f>RES_hhdet_in_tesh!V165</f>
        <v>0</v>
      </c>
      <c r="W373" s="98">
        <f>RES_hhdet_in_tesh!W165</f>
        <v>0</v>
      </c>
      <c r="X373" s="98">
        <f>RES_hhdet_in_tesh!X165</f>
        <v>0</v>
      </c>
      <c r="Y373" s="98">
        <f>RES_hhdet_in_tesh!Y165</f>
        <v>0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1030.3483563430398</v>
      </c>
      <c r="D374" s="122">
        <v>1057.6692669503009</v>
      </c>
      <c r="E374" s="122">
        <v>1052.4937468091957</v>
      </c>
      <c r="F374" s="122">
        <v>1087.3645905070707</v>
      </c>
      <c r="G374" s="122">
        <v>1047.8582050391044</v>
      </c>
      <c r="H374" s="122">
        <v>1081.4264394719187</v>
      </c>
      <c r="I374" s="122">
        <v>1080.5876107678278</v>
      </c>
      <c r="J374" s="122">
        <v>1152.8385597509673</v>
      </c>
      <c r="K374" s="122">
        <v>1236.598902224016</v>
      </c>
      <c r="L374" s="122">
        <v>1205.8351697445319</v>
      </c>
      <c r="M374" s="122">
        <v>1195.1328152475573</v>
      </c>
      <c r="N374" s="122">
        <v>1149.3320173079594</v>
      </c>
      <c r="O374" s="122">
        <v>1185.2967086711733</v>
      </c>
      <c r="P374" s="122">
        <v>1202.622118349937</v>
      </c>
      <c r="Q374" s="122">
        <v>1214.9109724344464</v>
      </c>
      <c r="R374" s="122">
        <v>1260.96477681077</v>
      </c>
      <c r="S374" s="122">
        <v>1261.0160553962992</v>
      </c>
      <c r="T374" s="122">
        <v>1216.6933704299013</v>
      </c>
      <c r="U374" s="122">
        <v>0</v>
      </c>
      <c r="V374" s="122">
        <v>0</v>
      </c>
      <c r="W374" s="122">
        <v>0</v>
      </c>
      <c r="X374" s="122">
        <v>0</v>
      </c>
      <c r="Y374" s="122">
        <v>0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1024.3096711311855</v>
      </c>
      <c r="D375" s="98">
        <v>1072.4179634143077</v>
      </c>
      <c r="E375" s="98">
        <v>1076.9223313697198</v>
      </c>
      <c r="F375" s="98">
        <v>1097.0426750022002</v>
      </c>
      <c r="G375" s="98">
        <v>1080.6354713648279</v>
      </c>
      <c r="H375" s="98">
        <v>1109.8079000987821</v>
      </c>
      <c r="I375" s="98">
        <v>1061.8572225337018</v>
      </c>
      <c r="J375" s="98">
        <v>1150.8534419568496</v>
      </c>
      <c r="K375" s="98">
        <v>1227.3129435512576</v>
      </c>
      <c r="L375" s="98">
        <v>1162.4303777351988</v>
      </c>
      <c r="M375" s="98">
        <v>973.43366615606249</v>
      </c>
      <c r="N375" s="98">
        <v>870.5336507739521</v>
      </c>
      <c r="O375" s="98">
        <v>1317.9708974537675</v>
      </c>
      <c r="P375" s="98">
        <v>1293.8276563690131</v>
      </c>
      <c r="Q375" s="98">
        <v>1225.2900256695953</v>
      </c>
      <c r="R375" s="98">
        <v>1202.5734109189348</v>
      </c>
      <c r="S375" s="98">
        <v>1246.2452637405336</v>
      </c>
      <c r="T375" s="98">
        <v>1233.543096856092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1024.3224385947772</v>
      </c>
      <c r="D376" s="98">
        <v>1072.4314118396555</v>
      </c>
      <c r="E376" s="98">
        <v>1076.9846999956244</v>
      </c>
      <c r="F376" s="98">
        <v>1096.9827454854862</v>
      </c>
      <c r="G376" s="98">
        <v>0</v>
      </c>
      <c r="H376" s="98">
        <v>1109.7422806636575</v>
      </c>
      <c r="I376" s="98">
        <v>1061.9430464755985</v>
      </c>
      <c r="J376" s="98">
        <v>1151.3480291752919</v>
      </c>
      <c r="K376" s="98">
        <v>1227.9272492376433</v>
      </c>
      <c r="L376" s="98">
        <v>0</v>
      </c>
      <c r="M376" s="98">
        <v>0</v>
      </c>
      <c r="N376" s="98">
        <v>0</v>
      </c>
      <c r="O376" s="98">
        <v>1318.6941185865091</v>
      </c>
      <c r="P376" s="98">
        <v>1294.2915044498752</v>
      </c>
      <c r="Q376" s="98">
        <v>1225.8932417942624</v>
      </c>
      <c r="R376" s="98">
        <v>1203.1317639804522</v>
      </c>
      <c r="S376" s="98">
        <v>1246.2939057382901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203.45219228704158</v>
      </c>
      <c r="D377" s="101">
        <v>218.8189362329735</v>
      </c>
      <c r="E377" s="101">
        <v>213.02087248015721</v>
      </c>
      <c r="F377" s="101">
        <v>221.37503981503713</v>
      </c>
      <c r="G377" s="101">
        <v>0</v>
      </c>
      <c r="H377" s="101">
        <v>227.68495631227032</v>
      </c>
      <c r="I377" s="101">
        <v>217.86054139808482</v>
      </c>
      <c r="J377" s="101">
        <v>232.04278224887665</v>
      </c>
      <c r="K377" s="101">
        <v>248.9547645895218</v>
      </c>
      <c r="L377" s="101">
        <v>0</v>
      </c>
      <c r="M377" s="101">
        <v>0</v>
      </c>
      <c r="N377" s="101">
        <v>0</v>
      </c>
      <c r="O377" s="101">
        <v>246.97994619279621</v>
      </c>
      <c r="P377" s="101">
        <v>235.19294059299341</v>
      </c>
      <c r="Q377" s="101">
        <v>208.19330013950494</v>
      </c>
      <c r="R377" s="101">
        <v>229.05467831720975</v>
      </c>
      <c r="S377" s="101">
        <v>237.73704490147929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820.87024630773556</v>
      </c>
      <c r="D378" s="104">
        <v>853.6124756066821</v>
      </c>
      <c r="E378" s="104">
        <v>863.96382751546719</v>
      </c>
      <c r="F378" s="104">
        <v>875.60770567044926</v>
      </c>
      <c r="G378" s="104">
        <v>0</v>
      </c>
      <c r="H378" s="104">
        <v>882.05732435138702</v>
      </c>
      <c r="I378" s="104">
        <v>844.0825050775137</v>
      </c>
      <c r="J378" s="104">
        <v>919.30524692641529</v>
      </c>
      <c r="K378" s="104">
        <v>978.97248464812162</v>
      </c>
      <c r="L378" s="104">
        <v>0</v>
      </c>
      <c r="M378" s="104">
        <v>0</v>
      </c>
      <c r="N378" s="104">
        <v>0</v>
      </c>
      <c r="O378" s="104">
        <v>1071.7141723937127</v>
      </c>
      <c r="P378" s="104">
        <v>1059.0985638568816</v>
      </c>
      <c r="Q378" s="104">
        <v>1017.6999416547571</v>
      </c>
      <c r="R378" s="104">
        <v>974.07708566324243</v>
      </c>
      <c r="S378" s="104">
        <v>1008.5568608368108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1030.2284190375999</v>
      </c>
      <c r="D379" s="101">
        <v>1057.6268424835421</v>
      </c>
      <c r="E379" s="101">
        <v>1052.2204877492004</v>
      </c>
      <c r="F379" s="101">
        <v>1087.5778197372947</v>
      </c>
      <c r="G379" s="101">
        <v>1047.8842880235679</v>
      </c>
      <c r="H379" s="101">
        <v>1081.3650827850277</v>
      </c>
      <c r="I379" s="101">
        <v>1079.8505702833245</v>
      </c>
      <c r="J379" s="101">
        <v>1151.3122839266691</v>
      </c>
      <c r="K379" s="101">
        <v>1235.7780856165418</v>
      </c>
      <c r="L379" s="101">
        <v>1205.4686918337793</v>
      </c>
      <c r="M379" s="101">
        <v>1196.1542493210834</v>
      </c>
      <c r="N379" s="101">
        <v>1151.4655082003319</v>
      </c>
      <c r="O379" s="101">
        <v>1186.1365821356144</v>
      </c>
      <c r="P379" s="101">
        <v>1203.058678057623</v>
      </c>
      <c r="Q379" s="101">
        <v>1210.8984799366249</v>
      </c>
      <c r="R379" s="101">
        <v>1256.6378351687349</v>
      </c>
      <c r="S379" s="101">
        <v>1256.8034809038384</v>
      </c>
      <c r="T379" s="101">
        <v>1211.2125388745942</v>
      </c>
      <c r="U379" s="101">
        <v>0</v>
      </c>
      <c r="V379" s="101">
        <v>0</v>
      </c>
      <c r="W379" s="101">
        <v>0</v>
      </c>
      <c r="X379" s="101">
        <v>0</v>
      </c>
      <c r="Y379" s="101">
        <v>0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1030.4898968547632</v>
      </c>
      <c r="D380" s="104">
        <v>1057.4158998809278</v>
      </c>
      <c r="E380" s="104">
        <v>1052.2352340611526</v>
      </c>
      <c r="F380" s="104">
        <v>1087.0534079660786</v>
      </c>
      <c r="G380" s="104">
        <v>1047.5495796482271</v>
      </c>
      <c r="H380" s="104">
        <v>1081.2790847611636</v>
      </c>
      <c r="I380" s="104">
        <v>1080.6509608758824</v>
      </c>
      <c r="J380" s="104">
        <v>1152.9829354994927</v>
      </c>
      <c r="K380" s="104">
        <v>1237.0588348266131</v>
      </c>
      <c r="L380" s="104">
        <v>1206.2194815373271</v>
      </c>
      <c r="M380" s="104">
        <v>1195.8530106387732</v>
      </c>
      <c r="N380" s="104">
        <v>1149.7933600684637</v>
      </c>
      <c r="O380" s="104">
        <v>1183.5946243075616</v>
      </c>
      <c r="P380" s="104">
        <v>1201.7103167848377</v>
      </c>
      <c r="Q380" s="104">
        <v>1215.2674457051182</v>
      </c>
      <c r="R380" s="104">
        <v>1262.6202468459066</v>
      </c>
      <c r="S380" s="104">
        <v>1262.5471664231945</v>
      </c>
      <c r="T380" s="104">
        <v>1217.8142412967638</v>
      </c>
      <c r="U380" s="104">
        <v>0</v>
      </c>
      <c r="V380" s="104">
        <v>0</v>
      </c>
      <c r="W380" s="104">
        <v>0</v>
      </c>
      <c r="X380" s="104">
        <v>0</v>
      </c>
      <c r="Y380" s="104">
        <v>0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204.93245281085015</v>
      </c>
      <c r="D381" s="98">
        <v>215.45809668110783</v>
      </c>
      <c r="E381" s="98">
        <v>207.02126901984215</v>
      </c>
      <c r="F381" s="98">
        <v>218.50594555405061</v>
      </c>
      <c r="G381" s="98">
        <v>238.18693751762009</v>
      </c>
      <c r="H381" s="98">
        <v>221.20086965303952</v>
      </c>
      <c r="I381" s="98">
        <v>223.60644808586943</v>
      </c>
      <c r="J381" s="98">
        <v>234.29517571214762</v>
      </c>
      <c r="K381" s="98">
        <v>253.52465089578965</v>
      </c>
      <c r="L381" s="98">
        <v>248.95190261819022</v>
      </c>
      <c r="M381" s="98">
        <v>241.42686451662925</v>
      </c>
      <c r="N381" s="98">
        <v>193.62238951537265</v>
      </c>
      <c r="O381" s="98">
        <v>217.67624352039735</v>
      </c>
      <c r="P381" s="98">
        <v>217.00887590559066</v>
      </c>
      <c r="Q381" s="98">
        <v>210.04238087908269</v>
      </c>
      <c r="R381" s="98">
        <v>245.29902171236762</v>
      </c>
      <c r="S381" s="98">
        <v>246.42920352312669</v>
      </c>
      <c r="T381" s="98">
        <v>218.63681785125095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825.55744404391328</v>
      </c>
      <c r="D382" s="98">
        <v>841.95780319981964</v>
      </c>
      <c r="E382" s="98">
        <v>845.2139650413103</v>
      </c>
      <c r="F382" s="98">
        <v>868.54746241202804</v>
      </c>
      <c r="G382" s="98">
        <v>809.3626421306069</v>
      </c>
      <c r="H382" s="98">
        <v>860.07821510812414</v>
      </c>
      <c r="I382" s="98">
        <v>857.04451279001296</v>
      </c>
      <c r="J382" s="98">
        <v>918.68775978734539</v>
      </c>
      <c r="K382" s="98">
        <v>983.53418393082336</v>
      </c>
      <c r="L382" s="98">
        <v>957.26757891913689</v>
      </c>
      <c r="M382" s="98">
        <v>954.42614612214379</v>
      </c>
      <c r="N382" s="98">
        <v>956.17097055309125</v>
      </c>
      <c r="O382" s="98">
        <v>965.91838078716432</v>
      </c>
      <c r="P382" s="98">
        <v>984.70144087924689</v>
      </c>
      <c r="Q382" s="98">
        <v>1005.2250648260352</v>
      </c>
      <c r="R382" s="98">
        <v>1017.321225133539</v>
      </c>
      <c r="S382" s="98">
        <v>1016.1179629000681</v>
      </c>
      <c r="T382" s="98">
        <v>999.177423445513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470.09869215452875</v>
      </c>
      <c r="D383" s="122">
        <v>532.11494346633867</v>
      </c>
      <c r="E383" s="122">
        <v>515.32826056266572</v>
      </c>
      <c r="F383" s="122">
        <v>554.0257974462213</v>
      </c>
      <c r="G383" s="122">
        <v>541.84881815186827</v>
      </c>
      <c r="H383" s="122">
        <v>559.12777962733776</v>
      </c>
      <c r="I383" s="122">
        <v>534.64025241317927</v>
      </c>
      <c r="J383" s="122">
        <v>535.13539389958203</v>
      </c>
      <c r="K383" s="122">
        <v>563.35935217561791</v>
      </c>
      <c r="L383" s="122">
        <v>538.43506026097975</v>
      </c>
      <c r="M383" s="122">
        <v>511.51462753490898</v>
      </c>
      <c r="N383" s="122">
        <v>497.3229154530062</v>
      </c>
      <c r="O383" s="122">
        <v>560.14297184974021</v>
      </c>
      <c r="P383" s="122">
        <v>567.69281830440195</v>
      </c>
      <c r="Q383" s="122">
        <v>558.97543685433197</v>
      </c>
      <c r="R383" s="122">
        <v>585.29978231052064</v>
      </c>
      <c r="S383" s="122">
        <v>579.53273599871295</v>
      </c>
      <c r="T383" s="122">
        <v>601.20978335933364</v>
      </c>
      <c r="U383" s="122">
        <v>0</v>
      </c>
      <c r="V383" s="122">
        <v>0</v>
      </c>
      <c r="W383" s="122">
        <v>0</v>
      </c>
      <c r="X383" s="122">
        <v>0</v>
      </c>
      <c r="Y383" s="122">
        <v>0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485.63440636636233</v>
      </c>
      <c r="D384" s="98">
        <v>515.56210707406592</v>
      </c>
      <c r="E384" s="98">
        <v>497.78561182688236</v>
      </c>
      <c r="F384" s="98">
        <v>569.09810643711103</v>
      </c>
      <c r="G384" s="98">
        <v>528.33083769042912</v>
      </c>
      <c r="H384" s="98">
        <v>530.02604832863346</v>
      </c>
      <c r="I384" s="98">
        <v>550.85850180229602</v>
      </c>
      <c r="J384" s="98">
        <v>556.55598043082864</v>
      </c>
      <c r="K384" s="98">
        <v>491.37866651481755</v>
      </c>
      <c r="L384" s="98">
        <v>610.71974143223645</v>
      </c>
      <c r="M384" s="98">
        <v>571.78413035875997</v>
      </c>
      <c r="N384" s="98">
        <v>179.50159320032492</v>
      </c>
      <c r="O384" s="98">
        <v>651.93570247508092</v>
      </c>
      <c r="P384" s="98">
        <v>633.23505946457624</v>
      </c>
      <c r="Q384" s="98">
        <v>554.38161699827026</v>
      </c>
      <c r="R384" s="98">
        <v>520.43071796802985</v>
      </c>
      <c r="S384" s="98">
        <v>517.12508390616051</v>
      </c>
      <c r="T384" s="98">
        <v>622.80843077857094</v>
      </c>
      <c r="U384" s="98">
        <v>0</v>
      </c>
      <c r="V384" s="98">
        <v>0</v>
      </c>
      <c r="W384" s="98">
        <v>0</v>
      </c>
      <c r="X384" s="98">
        <v>0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469.58709506293428</v>
      </c>
      <c r="D385" s="33">
        <v>532.50557644053924</v>
      </c>
      <c r="E385" s="33">
        <v>515.86876809054661</v>
      </c>
      <c r="F385" s="33">
        <v>553.52179043008266</v>
      </c>
      <c r="G385" s="33">
        <v>542.41195398513821</v>
      </c>
      <c r="H385" s="33">
        <v>560.53008622007383</v>
      </c>
      <c r="I385" s="33">
        <v>533.80730609317436</v>
      </c>
      <c r="J385" s="33">
        <v>534.12186435791023</v>
      </c>
      <c r="K385" s="33">
        <v>566.25813767287468</v>
      </c>
      <c r="L385" s="33">
        <v>535.53086712312802</v>
      </c>
      <c r="M385" s="33">
        <v>508.39510936688254</v>
      </c>
      <c r="N385" s="33">
        <v>520.09047926528933</v>
      </c>
      <c r="O385" s="33">
        <v>545.13378635324318</v>
      </c>
      <c r="P385" s="33">
        <v>556.30073822048826</v>
      </c>
      <c r="Q385" s="33">
        <v>559.72717088611716</v>
      </c>
      <c r="R385" s="33">
        <v>593.38047989951269</v>
      </c>
      <c r="S385" s="33">
        <v>593.06104721991301</v>
      </c>
      <c r="T385" s="33">
        <v>593.04138537943652</v>
      </c>
      <c r="U385" s="33">
        <v>0</v>
      </c>
      <c r="V385" s="33">
        <v>0</v>
      </c>
      <c r="W385" s="33">
        <v>0</v>
      </c>
      <c r="X385" s="33">
        <v>0</v>
      </c>
      <c r="Y385" s="33">
        <v>0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10.150436278201198</v>
      </c>
      <c r="D387" s="117">
        <f t="shared" si="184"/>
        <v>9.4615635270969456</v>
      </c>
      <c r="E387" s="117">
        <f t="shared" si="184"/>
        <v>10.46405612726759</v>
      </c>
      <c r="F387" s="117">
        <f t="shared" si="184"/>
        <v>10.297963473577594</v>
      </c>
      <c r="G387" s="117">
        <f t="shared" si="184"/>
        <v>10.672973712555404</v>
      </c>
      <c r="H387" s="117">
        <f t="shared" si="184"/>
        <v>11.278599062475731</v>
      </c>
      <c r="I387" s="117">
        <f t="shared" si="184"/>
        <v>11.209807236348876</v>
      </c>
      <c r="J387" s="117">
        <f t="shared" si="184"/>
        <v>10.9296340303382</v>
      </c>
      <c r="K387" s="117">
        <f t="shared" si="184"/>
        <v>9.0496991091434822</v>
      </c>
      <c r="L387" s="117">
        <f t="shared" si="184"/>
        <v>10.851748548907739</v>
      </c>
      <c r="M387" s="117">
        <f t="shared" si="184"/>
        <v>12.259995484288719</v>
      </c>
      <c r="N387" s="117">
        <f t="shared" si="184"/>
        <v>5.8563332959814218</v>
      </c>
      <c r="O387" s="117">
        <f t="shared" si="184"/>
        <v>38.147560164198914</v>
      </c>
      <c r="P387" s="117">
        <f t="shared" si="184"/>
        <v>38.753960105388877</v>
      </c>
      <c r="Q387" s="117">
        <f t="shared" si="184"/>
        <v>31.466345904752085</v>
      </c>
      <c r="R387" s="117">
        <f t="shared" ref="R387:V387" si="185">R388+R390+R392+R401</f>
        <v>23.279793771663986</v>
      </c>
      <c r="S387" s="117">
        <f t="shared" si="185"/>
        <v>36.729722644375691</v>
      </c>
      <c r="T387" s="117">
        <f t="shared" si="185"/>
        <v>65.873288402463729</v>
      </c>
      <c r="U387" s="117">
        <f t="shared" si="185"/>
        <v>0</v>
      </c>
      <c r="V387" s="117">
        <f t="shared" si="185"/>
        <v>0</v>
      </c>
      <c r="W387" s="117">
        <f t="shared" ref="W387:Y387" si="186">W388+W390+W392+W401</f>
        <v>0</v>
      </c>
      <c r="X387" s="117">
        <f t="shared" si="186"/>
        <v>0</v>
      </c>
      <c r="Y387" s="117">
        <f t="shared" si="186"/>
        <v>0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4.1383299735610724</v>
      </c>
      <c r="D392" s="122">
        <v>4.8498551772045371</v>
      </c>
      <c r="E392" s="122">
        <v>4.6962945142967749</v>
      </c>
      <c r="F392" s="122">
        <v>3.1658226138777397</v>
      </c>
      <c r="G392" s="122">
        <v>2.4964865516188772</v>
      </c>
      <c r="H392" s="122">
        <v>1.8577150085534215</v>
      </c>
      <c r="I392" s="122">
        <v>0.81454611189601234</v>
      </c>
      <c r="J392" s="122">
        <v>1.2246660011562742</v>
      </c>
      <c r="K392" s="122">
        <v>1.7138179121562813</v>
      </c>
      <c r="L392" s="122">
        <v>1.7626322600730835</v>
      </c>
      <c r="M392" s="122">
        <v>1.4249966508521166</v>
      </c>
      <c r="N392" s="122">
        <v>1.2376438965520018</v>
      </c>
      <c r="O392" s="122">
        <v>2.8900011969732535</v>
      </c>
      <c r="P392" s="122">
        <v>2.6917469338052107</v>
      </c>
      <c r="Q392" s="122">
        <v>1.5568970885445395</v>
      </c>
      <c r="R392" s="122">
        <v>1.3061990570134145</v>
      </c>
      <c r="S392" s="122">
        <v>1.9308674798203327</v>
      </c>
      <c r="T392" s="122">
        <v>1.9518175499560575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429.43961838317523</v>
      </c>
      <c r="D393" s="98">
        <v>447.96927729927842</v>
      </c>
      <c r="E393" s="98">
        <v>447.99000574033909</v>
      </c>
      <c r="F393" s="98">
        <v>454.4487527434809</v>
      </c>
      <c r="G393" s="98">
        <v>445.57980659238996</v>
      </c>
      <c r="H393" s="98">
        <v>455.31282602651555</v>
      </c>
      <c r="I393" s="98">
        <v>433.24734020284069</v>
      </c>
      <c r="J393" s="98">
        <v>466.57735155481799</v>
      </c>
      <c r="K393" s="98">
        <v>493.83663612224092</v>
      </c>
      <c r="L393" s="98">
        <v>463.6427896896239</v>
      </c>
      <c r="M393" s="98">
        <v>381.46540779549917</v>
      </c>
      <c r="N393" s="98">
        <v>331.57605119443178</v>
      </c>
      <c r="O393" s="98">
        <v>482.23221823512881</v>
      </c>
      <c r="P393" s="98">
        <v>451.82415567364916</v>
      </c>
      <c r="Q393" s="98">
        <v>411.02446692991805</v>
      </c>
      <c r="R393" s="98">
        <v>393.34566789035131</v>
      </c>
      <c r="S393" s="98">
        <v>398.3813400906991</v>
      </c>
      <c r="T393" s="98">
        <v>386.45987489129942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85.29689241192159</v>
      </c>
      <c r="D394" s="98">
        <v>91.404810500933678</v>
      </c>
      <c r="E394" s="98">
        <v>88.614767384218197</v>
      </c>
      <c r="F394" s="98">
        <v>91.704373061221432</v>
      </c>
      <c r="G394" s="98">
        <v>0</v>
      </c>
      <c r="H394" s="98">
        <v>93.41065322479345</v>
      </c>
      <c r="I394" s="98">
        <v>88.889069163792783</v>
      </c>
      <c r="J394" s="98">
        <v>94.074451917181236</v>
      </c>
      <c r="K394" s="98">
        <v>100.17248179242331</v>
      </c>
      <c r="L394" s="98">
        <v>0</v>
      </c>
      <c r="M394" s="98">
        <v>0</v>
      </c>
      <c r="N394" s="98">
        <v>0</v>
      </c>
      <c r="O394" s="98">
        <v>90.367463759815521</v>
      </c>
      <c r="P394" s="98">
        <v>82.132926499697462</v>
      </c>
      <c r="Q394" s="98">
        <v>69.838600180766889</v>
      </c>
      <c r="R394" s="98">
        <v>74.920719689989795</v>
      </c>
      <c r="S394" s="98">
        <v>75.996278816568875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85.29689241192159</v>
      </c>
      <c r="D395" s="101">
        <v>91.404810500933678</v>
      </c>
      <c r="E395" s="101">
        <v>88.614767384218197</v>
      </c>
      <c r="F395" s="101">
        <v>91.704373061221432</v>
      </c>
      <c r="G395" s="101">
        <v>0</v>
      </c>
      <c r="H395" s="101">
        <v>93.41065322479345</v>
      </c>
      <c r="I395" s="101">
        <v>88.889069163792783</v>
      </c>
      <c r="J395" s="101">
        <v>94.074451917181236</v>
      </c>
      <c r="K395" s="101">
        <v>100.17248179242331</v>
      </c>
      <c r="L395" s="101">
        <v>0</v>
      </c>
      <c r="M395" s="101">
        <v>0</v>
      </c>
      <c r="N395" s="101">
        <v>0</v>
      </c>
      <c r="O395" s="101">
        <v>90.367463759815521</v>
      </c>
      <c r="P395" s="101">
        <v>82.132926499697462</v>
      </c>
      <c r="Q395" s="101">
        <v>69.838600180766889</v>
      </c>
      <c r="R395" s="101">
        <v>74.920719689989795</v>
      </c>
      <c r="S395" s="101">
        <v>75.996278816568875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6.0121063046401257</v>
      </c>
      <c r="D401" s="122">
        <v>4.6117083498924085</v>
      </c>
      <c r="E401" s="122">
        <v>5.7677616129708138</v>
      </c>
      <c r="F401" s="122">
        <v>7.1321408596998541</v>
      </c>
      <c r="G401" s="122">
        <v>8.1764871609365262</v>
      </c>
      <c r="H401" s="122">
        <v>9.4208840539223093</v>
      </c>
      <c r="I401" s="122">
        <v>10.395261124452864</v>
      </c>
      <c r="J401" s="122">
        <v>9.7049680291819254</v>
      </c>
      <c r="K401" s="122">
        <v>7.3358811969872004</v>
      </c>
      <c r="L401" s="122">
        <v>9.0891162888346564</v>
      </c>
      <c r="M401" s="122">
        <v>10.834998833436602</v>
      </c>
      <c r="N401" s="122">
        <v>4.61868939942942</v>
      </c>
      <c r="O401" s="122">
        <v>35.257558967225663</v>
      </c>
      <c r="P401" s="122">
        <v>36.062213171583664</v>
      </c>
      <c r="Q401" s="122">
        <v>29.909448816207547</v>
      </c>
      <c r="R401" s="122">
        <v>21.97359471465057</v>
      </c>
      <c r="S401" s="122">
        <v>34.798855164555356</v>
      </c>
      <c r="T401" s="122">
        <v>63.921470852507674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188.58227117592696</v>
      </c>
      <c r="D402" s="98">
        <v>200.03006482854585</v>
      </c>
      <c r="E402" s="98">
        <v>192.9655539633618</v>
      </c>
      <c r="F402" s="98">
        <v>220.41851855245955</v>
      </c>
      <c r="G402" s="98">
        <v>204.45167896138867</v>
      </c>
      <c r="H402" s="98">
        <v>204.93022398973605</v>
      </c>
      <c r="I402" s="98">
        <v>212.80078634526254</v>
      </c>
      <c r="J402" s="98">
        <v>214.8160169969149</v>
      </c>
      <c r="K402" s="98">
        <v>189.49553357036817</v>
      </c>
      <c r="L402" s="98">
        <v>235.31507368258545</v>
      </c>
      <c r="M402" s="98">
        <v>220.16860665831408</v>
      </c>
      <c r="N402" s="98">
        <v>69.092780000601536</v>
      </c>
      <c r="O402" s="98">
        <v>250.88469033560941</v>
      </c>
      <c r="P402" s="98">
        <v>243.53953557902409</v>
      </c>
      <c r="Q402" s="98">
        <v>212.6850237485406</v>
      </c>
      <c r="R402" s="98">
        <v>198.37006465831561</v>
      </c>
      <c r="S402" s="98">
        <v>195.3299673498976</v>
      </c>
      <c r="T402" s="98">
        <v>232.94082016189913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97.286071892205541</v>
      </c>
      <c r="D405" s="118">
        <f t="shared" si="189"/>
        <v>114.97227462610313</v>
      </c>
      <c r="E405" s="118">
        <f t="shared" si="189"/>
        <v>120.32393219056085</v>
      </c>
      <c r="F405" s="118">
        <f t="shared" si="189"/>
        <v>116.24116344417469</v>
      </c>
      <c r="G405" s="118">
        <f t="shared" si="189"/>
        <v>110.869473690226</v>
      </c>
      <c r="H405" s="118">
        <f t="shared" si="189"/>
        <v>116.76478999095617</v>
      </c>
      <c r="I405" s="118">
        <f t="shared" si="189"/>
        <v>104.56743437736115</v>
      </c>
      <c r="J405" s="118">
        <f t="shared" si="189"/>
        <v>94.618196108602433</v>
      </c>
      <c r="K405" s="118">
        <f t="shared" si="189"/>
        <v>100.92220412012612</v>
      </c>
      <c r="L405" s="118">
        <f t="shared" si="189"/>
        <v>99.075173841130734</v>
      </c>
      <c r="M405" s="118">
        <f t="shared" si="189"/>
        <v>85.670688825260214</v>
      </c>
      <c r="N405" s="118">
        <f t="shared" si="189"/>
        <v>110.24875692524495</v>
      </c>
      <c r="O405" s="118">
        <f t="shared" si="189"/>
        <v>76.314762956328622</v>
      </c>
      <c r="P405" s="118">
        <f t="shared" si="189"/>
        <v>67.730800446365748</v>
      </c>
      <c r="Q405" s="118">
        <f t="shared" si="189"/>
        <v>68.435474043209894</v>
      </c>
      <c r="R405" s="118">
        <f t="shared" ref="R405:V405" si="190">R406+R408+R410+R419</f>
        <v>105.84483136143407</v>
      </c>
      <c r="S405" s="118">
        <f t="shared" si="190"/>
        <v>94.670537376994488</v>
      </c>
      <c r="T405" s="118">
        <f t="shared" si="190"/>
        <v>57.583538288648526</v>
      </c>
      <c r="U405" s="118">
        <f t="shared" si="190"/>
        <v>0</v>
      </c>
      <c r="V405" s="118">
        <f t="shared" si="190"/>
        <v>0</v>
      </c>
      <c r="W405" s="118">
        <f t="shared" ref="W405:Y405" si="191">W406+W408+W410+W419</f>
        <v>0</v>
      </c>
      <c r="X405" s="118">
        <f t="shared" si="191"/>
        <v>0</v>
      </c>
      <c r="Y405" s="118">
        <f t="shared" si="191"/>
        <v>0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67.456624128553869</v>
      </c>
      <c r="D406" s="123">
        <f t="shared" si="192"/>
        <v>87.096528247118457</v>
      </c>
      <c r="E406" s="123">
        <f t="shared" si="192"/>
        <v>86.96998407502484</v>
      </c>
      <c r="F406" s="123">
        <f t="shared" si="192"/>
        <v>87.801661708554008</v>
      </c>
      <c r="G406" s="123">
        <f t="shared" si="192"/>
        <v>80.8182797293844</v>
      </c>
      <c r="H406" s="123">
        <f t="shared" si="192"/>
        <v>85.924008643147829</v>
      </c>
      <c r="I406" s="123">
        <f t="shared" si="192"/>
        <v>77.901240794718973</v>
      </c>
      <c r="J406" s="123">
        <f t="shared" si="192"/>
        <v>73.091449676542723</v>
      </c>
      <c r="K406" s="123">
        <f t="shared" si="192"/>
        <v>70.713294335092002</v>
      </c>
      <c r="L406" s="123">
        <f t="shared" si="192"/>
        <v>67.429234431649974</v>
      </c>
      <c r="M406" s="123">
        <f t="shared" si="192"/>
        <v>55.287606126806679</v>
      </c>
      <c r="N406" s="123">
        <f t="shared" si="192"/>
        <v>75.716043513106214</v>
      </c>
      <c r="O406" s="123">
        <f t="shared" si="192"/>
        <v>48.988761765694441</v>
      </c>
      <c r="P406" s="123">
        <f t="shared" si="192"/>
        <v>42.090363937951636</v>
      </c>
      <c r="Q406" s="123">
        <f t="shared" si="192"/>
        <v>41.288302362567734</v>
      </c>
      <c r="R406" s="123">
        <f t="shared" si="192"/>
        <v>75.55012607953654</v>
      </c>
      <c r="S406" s="123">
        <f t="shared" si="192"/>
        <v>63.978551066049555</v>
      </c>
      <c r="T406" s="123">
        <f t="shared" si="192"/>
        <v>30.376765630839177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X406" s="123">
        <f t="shared" si="192"/>
        <v>0</v>
      </c>
      <c r="Y406" s="123">
        <f t="shared" si="192"/>
        <v>0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67.456624128553869</v>
      </c>
      <c r="D407" s="99">
        <v>87.096528247118457</v>
      </c>
      <c r="E407" s="99">
        <v>86.96998407502484</v>
      </c>
      <c r="F407" s="99">
        <v>87.801661708554008</v>
      </c>
      <c r="G407" s="99">
        <v>80.8182797293844</v>
      </c>
      <c r="H407" s="99">
        <v>85.924008643147829</v>
      </c>
      <c r="I407" s="99">
        <v>77.901240794718973</v>
      </c>
      <c r="J407" s="99">
        <v>73.091449676542723</v>
      </c>
      <c r="K407" s="99">
        <v>70.713294335092002</v>
      </c>
      <c r="L407" s="99">
        <v>67.429234431649974</v>
      </c>
      <c r="M407" s="99">
        <v>55.287606126806679</v>
      </c>
      <c r="N407" s="99">
        <v>75.716043513106214</v>
      </c>
      <c r="O407" s="99">
        <v>48.988761765694441</v>
      </c>
      <c r="P407" s="99">
        <v>42.090363937951636</v>
      </c>
      <c r="Q407" s="99">
        <v>41.288302362567734</v>
      </c>
      <c r="R407" s="99">
        <v>75.55012607953654</v>
      </c>
      <c r="S407" s="99">
        <v>63.978551066049555</v>
      </c>
      <c r="T407" s="99">
        <v>30.376765630839177</v>
      </c>
      <c r="U407" s="99">
        <v>0</v>
      </c>
      <c r="V407" s="99">
        <v>0</v>
      </c>
      <c r="W407" s="99">
        <v>0</v>
      </c>
      <c r="X407" s="99">
        <v>0</v>
      </c>
      <c r="Y407" s="99">
        <v>0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8.0803054853891592</v>
      </c>
      <c r="D408" s="123">
        <f t="shared" si="193"/>
        <v>4.685131769102461</v>
      </c>
      <c r="E408" s="123">
        <f t="shared" si="193"/>
        <v>11.326757254695645</v>
      </c>
      <c r="F408" s="123">
        <f t="shared" si="193"/>
        <v>4.9461688780480175</v>
      </c>
      <c r="G408" s="123">
        <f t="shared" si="193"/>
        <v>8.0966785282900968</v>
      </c>
      <c r="H408" s="123">
        <f t="shared" si="193"/>
        <v>9.2922793245254862</v>
      </c>
      <c r="I408" s="123">
        <f t="shared" si="193"/>
        <v>7.4004698280468793</v>
      </c>
      <c r="J408" s="123">
        <f t="shared" si="193"/>
        <v>1.623606998760875</v>
      </c>
      <c r="K408" s="123">
        <f t="shared" si="193"/>
        <v>7.7128560287648664</v>
      </c>
      <c r="L408" s="123">
        <f t="shared" si="193"/>
        <v>10.408918604527628</v>
      </c>
      <c r="M408" s="123">
        <f t="shared" si="193"/>
        <v>9.5385848567880398</v>
      </c>
      <c r="N408" s="123">
        <f t="shared" si="193"/>
        <v>14.997862536451645</v>
      </c>
      <c r="O408" s="123">
        <f t="shared" si="193"/>
        <v>6.5405698010726709</v>
      </c>
      <c r="P408" s="123">
        <f t="shared" si="193"/>
        <v>5.2775404151793444</v>
      </c>
      <c r="Q408" s="123">
        <f t="shared" si="193"/>
        <v>7.8611629130386707</v>
      </c>
      <c r="R408" s="123">
        <f t="shared" si="193"/>
        <v>9.8594398258027294</v>
      </c>
      <c r="S408" s="123">
        <f t="shared" si="193"/>
        <v>10.463879925976169</v>
      </c>
      <c r="T408" s="123">
        <f t="shared" si="193"/>
        <v>7.4768864130078008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X408" s="123">
        <f t="shared" si="193"/>
        <v>0</v>
      </c>
      <c r="Y408" s="123">
        <f t="shared" si="193"/>
        <v>0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8.0803054853891592</v>
      </c>
      <c r="D409" s="99">
        <f>RES_hhdet_in_fecs!D165</f>
        <v>4.685131769102461</v>
      </c>
      <c r="E409" s="99">
        <f>RES_hhdet_in_fecs!E165</f>
        <v>11.326757254695645</v>
      </c>
      <c r="F409" s="99">
        <f>RES_hhdet_in_fecs!F165</f>
        <v>4.9461688780480175</v>
      </c>
      <c r="G409" s="99">
        <f>RES_hhdet_in_fecs!G165</f>
        <v>8.0966785282900968</v>
      </c>
      <c r="H409" s="99">
        <f>RES_hhdet_in_fecs!H165</f>
        <v>9.2922793245254862</v>
      </c>
      <c r="I409" s="99">
        <f>RES_hhdet_in_fecs!I165</f>
        <v>7.4004698280468793</v>
      </c>
      <c r="J409" s="99">
        <f>RES_hhdet_in_fecs!J165</f>
        <v>1.623606998760875</v>
      </c>
      <c r="K409" s="99">
        <f>RES_hhdet_in_fecs!K165</f>
        <v>7.7128560287648664</v>
      </c>
      <c r="L409" s="99">
        <f>RES_hhdet_in_fecs!L165</f>
        <v>10.408918604527628</v>
      </c>
      <c r="M409" s="99">
        <f>RES_hhdet_in_fecs!M165</f>
        <v>9.5385848567880398</v>
      </c>
      <c r="N409" s="99">
        <f>RES_hhdet_in_fecs!N165</f>
        <v>14.997862536451645</v>
      </c>
      <c r="O409" s="99">
        <f>RES_hhdet_in_fecs!O165</f>
        <v>6.5405698010726709</v>
      </c>
      <c r="P409" s="99">
        <f>RES_hhdet_in_fecs!P165</f>
        <v>5.2775404151793444</v>
      </c>
      <c r="Q409" s="99">
        <f>RES_hhdet_in_fecs!Q165</f>
        <v>7.8611629130386707</v>
      </c>
      <c r="R409" s="99">
        <f>RES_hhdet_in_fecs!R165</f>
        <v>9.8594398258027294</v>
      </c>
      <c r="S409" s="99">
        <f>RES_hhdet_in_fecs!S165</f>
        <v>10.463879925976169</v>
      </c>
      <c r="T409" s="99">
        <f>RES_hhdet_in_fecs!T165</f>
        <v>7.4768864130078008</v>
      </c>
      <c r="U409" s="99">
        <f>RES_hhdet_in_fecs!U165</f>
        <v>0</v>
      </c>
      <c r="V409" s="99">
        <f>RES_hhdet_in_fecs!V165</f>
        <v>0</v>
      </c>
      <c r="W409" s="99">
        <f>RES_hhdet_in_fecs!W165</f>
        <v>0</v>
      </c>
      <c r="X409" s="99">
        <f>RES_hhdet_in_fecs!X165</f>
        <v>0</v>
      </c>
      <c r="Y409" s="99">
        <f>RES_hhdet_in_fecs!Y165</f>
        <v>0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14.761778229316723</v>
      </c>
      <c r="D410" s="123">
        <v>15.495923346108697</v>
      </c>
      <c r="E410" s="123">
        <v>14.624214879806898</v>
      </c>
      <c r="F410" s="123">
        <v>15.669634331436875</v>
      </c>
      <c r="G410" s="123">
        <v>14.428491879083266</v>
      </c>
      <c r="H410" s="123">
        <v>14.053831713033968</v>
      </c>
      <c r="I410" s="123">
        <v>12.214287420518122</v>
      </c>
      <c r="J410" s="123">
        <v>13.007204614135432</v>
      </c>
      <c r="K410" s="123">
        <v>15.313180502953376</v>
      </c>
      <c r="L410" s="123">
        <v>14.463856343909805</v>
      </c>
      <c r="M410" s="123">
        <v>14.482504366369307</v>
      </c>
      <c r="N410" s="123">
        <v>13.477848848339306</v>
      </c>
      <c r="O410" s="123">
        <v>13.736050286006702</v>
      </c>
      <c r="P410" s="123">
        <v>13.28984782117776</v>
      </c>
      <c r="Q410" s="123">
        <v>12.46757574530098</v>
      </c>
      <c r="R410" s="123">
        <v>13.510884781489384</v>
      </c>
      <c r="S410" s="123">
        <v>13.384008202040762</v>
      </c>
      <c r="T410" s="123">
        <v>12.475289355847067</v>
      </c>
      <c r="U410" s="123">
        <v>0</v>
      </c>
      <c r="V410" s="123">
        <v>0</v>
      </c>
      <c r="W410" s="123">
        <v>0</v>
      </c>
      <c r="X410" s="123">
        <v>0</v>
      </c>
      <c r="Y410" s="123">
        <v>0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20.886337231467291</v>
      </c>
      <c r="D411" s="99">
        <v>21.297814973705531</v>
      </c>
      <c r="E411" s="99">
        <v>21.159174893290505</v>
      </c>
      <c r="F411" s="99">
        <v>21.112837616995723</v>
      </c>
      <c r="G411" s="99">
        <v>20.366598350046381</v>
      </c>
      <c r="H411" s="99">
        <v>20.097848099656588</v>
      </c>
      <c r="I411" s="99">
        <v>18.819180846141403</v>
      </c>
      <c r="J411" s="99">
        <v>19.864112580615757</v>
      </c>
      <c r="K411" s="99">
        <v>20.932367864163076</v>
      </c>
      <c r="L411" s="99">
        <v>19.382870169998345</v>
      </c>
      <c r="M411" s="99">
        <v>15.772920995781693</v>
      </c>
      <c r="N411" s="99">
        <v>13.618376555503387</v>
      </c>
      <c r="O411" s="99">
        <v>19.744103940946619</v>
      </c>
      <c r="P411" s="99">
        <v>18.445865662787057</v>
      </c>
      <c r="Q411" s="99">
        <v>16.73448550514539</v>
      </c>
      <c r="R411" s="99">
        <v>15.980610313202892</v>
      </c>
      <c r="S411" s="99">
        <v>16.112372883308765</v>
      </c>
      <c r="T411" s="99">
        <v>15.565329206688782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13.217671204923537</v>
      </c>
      <c r="D412" s="99">
        <v>13.564568265642968</v>
      </c>
      <c r="E412" s="99">
        <v>13.454927828923623</v>
      </c>
      <c r="F412" s="99">
        <v>13.501076239649329</v>
      </c>
      <c r="G412" s="99">
        <v>0</v>
      </c>
      <c r="H412" s="99">
        <v>12.967615362010013</v>
      </c>
      <c r="I412" s="99">
        <v>12.189902271129142</v>
      </c>
      <c r="J412" s="99">
        <v>12.895859166980308</v>
      </c>
      <c r="K412" s="99">
        <v>13.672250422760715</v>
      </c>
      <c r="L412" s="99">
        <v>0</v>
      </c>
      <c r="M412" s="99">
        <v>0</v>
      </c>
      <c r="N412" s="99">
        <v>0</v>
      </c>
      <c r="O412" s="99">
        <v>13.667561247940686</v>
      </c>
      <c r="P412" s="99">
        <v>13.17505561470646</v>
      </c>
      <c r="Q412" s="99">
        <v>12.25572644611581</v>
      </c>
      <c r="R412" s="99">
        <v>12.033512613514546</v>
      </c>
      <c r="S412" s="99">
        <v>12.339648882609307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4.148521895625306</v>
      </c>
      <c r="D413" s="102">
        <v>4.3456612772463385</v>
      </c>
      <c r="E413" s="102">
        <v>4.1853955159386116</v>
      </c>
      <c r="F413" s="102">
        <v>4.2604133590896716</v>
      </c>
      <c r="G413" s="102">
        <v>0</v>
      </c>
      <c r="H413" s="102">
        <v>4.123215978309088</v>
      </c>
      <c r="I413" s="102">
        <v>3.861118840465116</v>
      </c>
      <c r="J413" s="102">
        <v>4.0051354777838126</v>
      </c>
      <c r="K413" s="102">
        <v>4.2460341849286038</v>
      </c>
      <c r="L413" s="102">
        <v>0</v>
      </c>
      <c r="M413" s="102">
        <v>0</v>
      </c>
      <c r="N413" s="102">
        <v>0</v>
      </c>
      <c r="O413" s="102">
        <v>3.6999282293568463</v>
      </c>
      <c r="P413" s="102">
        <v>3.3531029930132168</v>
      </c>
      <c r="Q413" s="102">
        <v>2.8434147756560679</v>
      </c>
      <c r="R413" s="102">
        <v>3.0438337662948061</v>
      </c>
      <c r="S413" s="102">
        <v>3.0736388952295828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9.0691493092982327</v>
      </c>
      <c r="D414" s="105">
        <v>9.218906988396629</v>
      </c>
      <c r="E414" s="105">
        <v>9.2695323129850102</v>
      </c>
      <c r="F414" s="105">
        <v>9.2406628805596593</v>
      </c>
      <c r="G414" s="105">
        <v>0</v>
      </c>
      <c r="H414" s="105">
        <v>8.8443993837009245</v>
      </c>
      <c r="I414" s="105">
        <v>8.3287834306640267</v>
      </c>
      <c r="J414" s="105">
        <v>8.8907236891964949</v>
      </c>
      <c r="K414" s="105">
        <v>9.4262162378321115</v>
      </c>
      <c r="L414" s="105">
        <v>0</v>
      </c>
      <c r="M414" s="105">
        <v>0</v>
      </c>
      <c r="N414" s="105">
        <v>0</v>
      </c>
      <c r="O414" s="105">
        <v>9.967633018583836</v>
      </c>
      <c r="P414" s="105">
        <v>9.821952621693244</v>
      </c>
      <c r="Q414" s="105">
        <v>9.41231167045974</v>
      </c>
      <c r="R414" s="105">
        <v>8.9896788472197411</v>
      </c>
      <c r="S414" s="105">
        <v>9.2660099873797233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18.754870753426935</v>
      </c>
      <c r="D415" s="102">
        <v>18.773270998020127</v>
      </c>
      <c r="E415" s="102">
        <v>18.50363696927975</v>
      </c>
      <c r="F415" s="102">
        <v>18.759883502047163</v>
      </c>
      <c r="G415" s="102">
        <v>17.730056669234358</v>
      </c>
      <c r="H415" s="102">
        <v>17.612826025557265</v>
      </c>
      <c r="I415" s="102">
        <v>17.248688761625804</v>
      </c>
      <c r="J415" s="102">
        <v>17.955249844207838</v>
      </c>
      <c r="K415" s="102">
        <v>19.102779744522522</v>
      </c>
      <c r="L415" s="102">
        <v>18.285255415076936</v>
      </c>
      <c r="M415" s="102">
        <v>17.773911370205077</v>
      </c>
      <c r="N415" s="102">
        <v>16.731681996183159</v>
      </c>
      <c r="O415" s="102">
        <v>16.784375718086093</v>
      </c>
      <c r="P415" s="102">
        <v>16.480790353469359</v>
      </c>
      <c r="Q415" s="102">
        <v>16.091152758160217</v>
      </c>
      <c r="R415" s="102">
        <v>16.360995792931675</v>
      </c>
      <c r="S415" s="102">
        <v>16.008064431609036</v>
      </c>
      <c r="T415" s="102">
        <v>15.104364074871233</v>
      </c>
      <c r="U415" s="102">
        <v>0</v>
      </c>
      <c r="V415" s="102">
        <v>0</v>
      </c>
      <c r="W415" s="102">
        <v>0</v>
      </c>
      <c r="X415" s="102">
        <v>0</v>
      </c>
      <c r="Y415" s="102">
        <v>0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12.851642721425591</v>
      </c>
      <c r="D416" s="105">
        <v>12.917499589493508</v>
      </c>
      <c r="E416" s="105">
        <v>12.708899489869369</v>
      </c>
      <c r="F416" s="105">
        <v>12.935213135407947</v>
      </c>
      <c r="G416" s="105">
        <v>12.433741006609985</v>
      </c>
      <c r="H416" s="105">
        <v>12.22684262413209</v>
      </c>
      <c r="I416" s="105">
        <v>12.02839754180739</v>
      </c>
      <c r="J416" s="105">
        <v>12.538693982368978</v>
      </c>
      <c r="K416" s="105">
        <v>13.389148498808979</v>
      </c>
      <c r="L416" s="105">
        <v>12.866999834446293</v>
      </c>
      <c r="M416" s="105">
        <v>12.552018254501276</v>
      </c>
      <c r="N416" s="105">
        <v>11.734401699714354</v>
      </c>
      <c r="O416" s="105">
        <v>12.063882432730102</v>
      </c>
      <c r="P416" s="105">
        <v>12.104823395913369</v>
      </c>
      <c r="Q416" s="105">
        <v>12.088106812175541</v>
      </c>
      <c r="R416" s="105">
        <v>12.582485077705295</v>
      </c>
      <c r="S416" s="105">
        <v>12.474276659054338</v>
      </c>
      <c r="T416" s="105">
        <v>11.868228922705999</v>
      </c>
      <c r="U416" s="105">
        <v>0</v>
      </c>
      <c r="V416" s="105">
        <v>0</v>
      </c>
      <c r="W416" s="105">
        <v>0</v>
      </c>
      <c r="X416" s="105">
        <v>0</v>
      </c>
      <c r="Y416" s="105">
        <v>0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3.7307082532635749</v>
      </c>
      <c r="D417" s="99">
        <v>3.8244615919673954</v>
      </c>
      <c r="E417" s="99">
        <v>3.6405358491516129</v>
      </c>
      <c r="F417" s="99">
        <v>3.7690600237588536</v>
      </c>
      <c r="G417" s="99">
        <v>4.0300899138625166</v>
      </c>
      <c r="H417" s="99">
        <v>3.6028280327555779</v>
      </c>
      <c r="I417" s="99">
        <v>3.5717145818739033</v>
      </c>
      <c r="J417" s="99">
        <v>3.6539420936745026</v>
      </c>
      <c r="K417" s="99">
        <v>3.91900910223133</v>
      </c>
      <c r="L417" s="99">
        <v>3.7762483225658579</v>
      </c>
      <c r="M417" s="99">
        <v>3.5874133246114641</v>
      </c>
      <c r="N417" s="99">
        <v>2.8134826667762352</v>
      </c>
      <c r="O417" s="99">
        <v>3.080218510392617</v>
      </c>
      <c r="P417" s="99">
        <v>2.9728207392314605</v>
      </c>
      <c r="Q417" s="99">
        <v>2.7911704345271628</v>
      </c>
      <c r="R417" s="99">
        <v>3.1937095557109432</v>
      </c>
      <c r="S417" s="99">
        <v>3.1387998424314838</v>
      </c>
      <c r="T417" s="99">
        <v>2.7264992649968924</v>
      </c>
      <c r="U417" s="99">
        <v>0</v>
      </c>
      <c r="V417" s="99">
        <v>0</v>
      </c>
      <c r="W417" s="99">
        <v>0</v>
      </c>
      <c r="X417" s="99">
        <v>0</v>
      </c>
      <c r="Y417" s="99">
        <v>0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9.1209344681620177</v>
      </c>
      <c r="D418" s="99">
        <v>9.0930379975261104</v>
      </c>
      <c r="E418" s="99">
        <v>9.0683636407177559</v>
      </c>
      <c r="F418" s="99">
        <v>9.1661531116490949</v>
      </c>
      <c r="G418" s="99">
        <v>8.4036510927474666</v>
      </c>
      <c r="H418" s="99">
        <v>8.6240145913765094</v>
      </c>
      <c r="I418" s="99">
        <v>8.4566829599334898</v>
      </c>
      <c r="J418" s="99">
        <v>8.8847518886944776</v>
      </c>
      <c r="K418" s="99">
        <v>9.4701393965776468</v>
      </c>
      <c r="L418" s="99">
        <v>9.0907515118804341</v>
      </c>
      <c r="M418" s="99">
        <v>8.9646049298898109</v>
      </c>
      <c r="N418" s="99">
        <v>8.9209190329381212</v>
      </c>
      <c r="O418" s="99">
        <v>8.9836639223374863</v>
      </c>
      <c r="P418" s="99">
        <v>9.1320026566819053</v>
      </c>
      <c r="Q418" s="99">
        <v>9.2969363776483753</v>
      </c>
      <c r="R418" s="99">
        <v>9.3887755219943525</v>
      </c>
      <c r="S418" s="99">
        <v>9.3354768166228546</v>
      </c>
      <c r="T418" s="99">
        <v>9.1417296577091083</v>
      </c>
      <c r="U418" s="99">
        <v>0</v>
      </c>
      <c r="V418" s="99">
        <v>0</v>
      </c>
      <c r="W418" s="99">
        <v>0</v>
      </c>
      <c r="X418" s="99">
        <v>0</v>
      </c>
      <c r="Y418" s="99">
        <v>0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6.9873640489457935</v>
      </c>
      <c r="D419" s="123">
        <v>7.6946912637735201</v>
      </c>
      <c r="E419" s="123">
        <v>7.4029759810334603</v>
      </c>
      <c r="F419" s="123">
        <v>7.823698526135801</v>
      </c>
      <c r="G419" s="123">
        <v>7.5260235534682378</v>
      </c>
      <c r="H419" s="123">
        <v>7.4946703102488925</v>
      </c>
      <c r="I419" s="123">
        <v>7.0514363340771817</v>
      </c>
      <c r="J419" s="123">
        <v>6.8959348191634016</v>
      </c>
      <c r="K419" s="123">
        <v>7.1828732533158899</v>
      </c>
      <c r="L419" s="123">
        <v>6.7731644610433213</v>
      </c>
      <c r="M419" s="123">
        <v>6.361993475296182</v>
      </c>
      <c r="N419" s="123">
        <v>6.0570020273477825</v>
      </c>
      <c r="O419" s="123">
        <v>7.0493811035548051</v>
      </c>
      <c r="P419" s="123">
        <v>7.0730482720570098</v>
      </c>
      <c r="Q419" s="123">
        <v>6.8184330223025116</v>
      </c>
      <c r="R419" s="123">
        <v>6.9243806746054295</v>
      </c>
      <c r="S419" s="123">
        <v>6.844098182928013</v>
      </c>
      <c r="T419" s="123">
        <v>7.2545968889544845</v>
      </c>
      <c r="U419" s="123">
        <v>0</v>
      </c>
      <c r="V419" s="123">
        <v>0</v>
      </c>
      <c r="W419" s="123">
        <v>0</v>
      </c>
      <c r="X419" s="123">
        <v>0</v>
      </c>
      <c r="Y419" s="123">
        <v>0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9.1719365029380366</v>
      </c>
      <c r="D420" s="99">
        <v>9.5100345621482063</v>
      </c>
      <c r="E420" s="99">
        <v>9.1140245370965172</v>
      </c>
      <c r="F420" s="99">
        <v>10.240231405374001</v>
      </c>
      <c r="G420" s="99">
        <v>9.3450941128676099</v>
      </c>
      <c r="H420" s="99">
        <v>9.0457730978447373</v>
      </c>
      <c r="I420" s="99">
        <v>9.2435339142708379</v>
      </c>
      <c r="J420" s="99">
        <v>9.1455993985272581</v>
      </c>
      <c r="K420" s="99">
        <v>8.0321910671871422</v>
      </c>
      <c r="L420" s="99">
        <v>9.8374904639118181</v>
      </c>
      <c r="M420" s="99">
        <v>9.1035830971981966</v>
      </c>
      <c r="N420" s="99">
        <v>2.83775469285324</v>
      </c>
      <c r="O420" s="99">
        <v>10.272008413928146</v>
      </c>
      <c r="P420" s="99">
        <v>9.9425794315277738</v>
      </c>
      <c r="Q420" s="99">
        <v>8.6592763532208767</v>
      </c>
      <c r="R420" s="99">
        <v>8.0592592213144449</v>
      </c>
      <c r="S420" s="99">
        <v>7.9000418757302997</v>
      </c>
      <c r="T420" s="99">
        <v>9.3820879917116535</v>
      </c>
      <c r="U420" s="99">
        <v>0</v>
      </c>
      <c r="V420" s="99">
        <v>0</v>
      </c>
      <c r="W420" s="99">
        <v>0</v>
      </c>
      <c r="X420" s="99">
        <v>0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6.9154252311611364</v>
      </c>
      <c r="D421" s="110">
        <v>7.6518506934305268</v>
      </c>
      <c r="E421" s="110">
        <v>7.3502567686128479</v>
      </c>
      <c r="F421" s="110">
        <v>7.7428914297179965</v>
      </c>
      <c r="G421" s="110">
        <v>7.4502442003195819</v>
      </c>
      <c r="H421" s="110">
        <v>7.4199283080383909</v>
      </c>
      <c r="I421" s="110">
        <v>6.9388533068523319</v>
      </c>
      <c r="J421" s="110">
        <v>6.7894904178062427</v>
      </c>
      <c r="K421" s="110">
        <v>7.14866977027304</v>
      </c>
      <c r="L421" s="110">
        <v>6.6500485476095026</v>
      </c>
      <c r="M421" s="110">
        <v>6.2200902201823611</v>
      </c>
      <c r="N421" s="110">
        <v>6.2876172000370278</v>
      </c>
      <c r="O421" s="110">
        <v>6.522443831311616</v>
      </c>
      <c r="P421" s="110">
        <v>6.5742870427592806</v>
      </c>
      <c r="Q421" s="110">
        <v>6.5171968784406005</v>
      </c>
      <c r="R421" s="110">
        <v>6.7830095845620768</v>
      </c>
      <c r="S421" s="110">
        <v>6.6151978088663954</v>
      </c>
      <c r="T421" s="110">
        <v>6.4500004858235833</v>
      </c>
      <c r="U421" s="110">
        <v>0</v>
      </c>
      <c r="V421" s="110">
        <v>0</v>
      </c>
      <c r="W421" s="110">
        <v>0</v>
      </c>
      <c r="X421" s="110">
        <v>0</v>
      </c>
      <c r="Y421" s="110">
        <v>0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79.201385993412075</v>
      </c>
      <c r="D423" s="118">
        <f t="shared" si="194"/>
        <v>86.082545152650866</v>
      </c>
      <c r="E423" s="118">
        <f t="shared" si="194"/>
        <v>102.26526581757427</v>
      </c>
      <c r="F423" s="118">
        <f t="shared" si="194"/>
        <v>88.861051201062807</v>
      </c>
      <c r="G423" s="118">
        <f t="shared" si="194"/>
        <v>92.201047240303751</v>
      </c>
      <c r="H423" s="118">
        <f t="shared" si="194"/>
        <v>99.88230514975362</v>
      </c>
      <c r="I423" s="118">
        <f t="shared" si="194"/>
        <v>89.841063048557302</v>
      </c>
      <c r="J423" s="118">
        <f t="shared" si="194"/>
        <v>71.379695955063653</v>
      </c>
      <c r="K423" s="118">
        <f t="shared" si="194"/>
        <v>89.203969049744245</v>
      </c>
      <c r="L423" s="118">
        <f t="shared" si="194"/>
        <v>95.45302588995375</v>
      </c>
      <c r="M423" s="118">
        <f t="shared" si="194"/>
        <v>85.067055234777413</v>
      </c>
      <c r="N423" s="118">
        <f t="shared" si="194"/>
        <v>118.25004693789936</v>
      </c>
      <c r="O423" s="118">
        <f t="shared" si="194"/>
        <v>73.383617581424986</v>
      </c>
      <c r="P423" s="118">
        <f t="shared" si="194"/>
        <v>65.254204818772919</v>
      </c>
      <c r="Q423" s="118">
        <f t="shared" si="194"/>
        <v>75.279260652598254</v>
      </c>
      <c r="R423" s="118">
        <f t="shared" ref="R423:V423" si="195">R424+R426+R428+R437</f>
        <v>109.23606379474886</v>
      </c>
      <c r="S423" s="118">
        <f t="shared" si="195"/>
        <v>104.34811758401992</v>
      </c>
      <c r="T423" s="118">
        <f t="shared" si="195"/>
        <v>68.369201494614359</v>
      </c>
      <c r="U423" s="118">
        <f t="shared" si="195"/>
        <v>0</v>
      </c>
      <c r="V423" s="118">
        <f t="shared" si="195"/>
        <v>0</v>
      </c>
      <c r="W423" s="118">
        <f t="shared" ref="W423:Y423" si="196">W424+W426+W428+W437</f>
        <v>0</v>
      </c>
      <c r="X423" s="118">
        <f t="shared" si="196"/>
        <v>0</v>
      </c>
      <c r="Y423" s="118">
        <f t="shared" si="196"/>
        <v>0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44.787149490559955</v>
      </c>
      <c r="D424" s="123">
        <f t="shared" si="197"/>
        <v>58.148849351872308</v>
      </c>
      <c r="E424" s="123">
        <f t="shared" si="197"/>
        <v>58.384982833397636</v>
      </c>
      <c r="F424" s="123">
        <f t="shared" si="197"/>
        <v>59.266837715704042</v>
      </c>
      <c r="G424" s="123">
        <f t="shared" si="197"/>
        <v>54.850030077658182</v>
      </c>
      <c r="H424" s="123">
        <f t="shared" si="197"/>
        <v>58.630270546317377</v>
      </c>
      <c r="I424" s="123">
        <f t="shared" si="197"/>
        <v>53.440773509548805</v>
      </c>
      <c r="J424" s="123">
        <f t="shared" si="197"/>
        <v>50.407155997160451</v>
      </c>
      <c r="K424" s="123">
        <f t="shared" si="197"/>
        <v>49.022611438035298</v>
      </c>
      <c r="L424" s="123">
        <f t="shared" si="197"/>
        <v>46.987808151210572</v>
      </c>
      <c r="M424" s="123">
        <f t="shared" si="197"/>
        <v>38.687359937391363</v>
      </c>
      <c r="N424" s="123">
        <f t="shared" si="197"/>
        <v>53.131754925965915</v>
      </c>
      <c r="O424" s="123">
        <f t="shared" si="197"/>
        <v>34.443553927648111</v>
      </c>
      <c r="P424" s="123">
        <f t="shared" si="197"/>
        <v>29.683466107194199</v>
      </c>
      <c r="Q424" s="123">
        <f t="shared" si="197"/>
        <v>29.393311350555866</v>
      </c>
      <c r="R424" s="123">
        <f t="shared" si="197"/>
        <v>54.965071249293111</v>
      </c>
      <c r="S424" s="123">
        <f t="shared" si="197"/>
        <v>47.893309936768169</v>
      </c>
      <c r="T424" s="123">
        <f t="shared" si="197"/>
        <v>23.456004637158635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X424" s="123">
        <f t="shared" si="197"/>
        <v>0</v>
      </c>
      <c r="Y424" s="123">
        <f t="shared" si="197"/>
        <v>0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44.787149490559955</v>
      </c>
      <c r="D425" s="99">
        <v>58.148849351872308</v>
      </c>
      <c r="E425" s="99">
        <v>58.384982833397636</v>
      </c>
      <c r="F425" s="99">
        <v>59.266837715704042</v>
      </c>
      <c r="G425" s="99">
        <v>54.850030077658182</v>
      </c>
      <c r="H425" s="99">
        <v>58.630270546317377</v>
      </c>
      <c r="I425" s="99">
        <v>53.440773509548805</v>
      </c>
      <c r="J425" s="99">
        <v>50.407155997160451</v>
      </c>
      <c r="K425" s="99">
        <v>49.022611438035298</v>
      </c>
      <c r="L425" s="99">
        <v>46.987808151210572</v>
      </c>
      <c r="M425" s="99">
        <v>38.687359937391363</v>
      </c>
      <c r="N425" s="99">
        <v>53.131754925965915</v>
      </c>
      <c r="O425" s="99">
        <v>34.443553927648111</v>
      </c>
      <c r="P425" s="99">
        <v>29.683466107194199</v>
      </c>
      <c r="Q425" s="99">
        <v>29.393311350555866</v>
      </c>
      <c r="R425" s="99">
        <v>54.965071249293111</v>
      </c>
      <c r="S425" s="99">
        <v>47.893309936768169</v>
      </c>
      <c r="T425" s="99">
        <v>23.456004637158635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17.836977947400857</v>
      </c>
      <c r="D426" s="123">
        <f t="shared" si="198"/>
        <v>10.764227000505739</v>
      </c>
      <c r="E426" s="123">
        <f t="shared" si="198"/>
        <v>27.059003787644169</v>
      </c>
      <c r="F426" s="123">
        <f t="shared" si="198"/>
        <v>12.27191820147512</v>
      </c>
      <c r="G426" s="123">
        <f t="shared" si="198"/>
        <v>20.845012972213276</v>
      </c>
      <c r="H426" s="123">
        <f t="shared" si="198"/>
        <v>24.802177747478492</v>
      </c>
      <c r="I426" s="123">
        <f t="shared" si="198"/>
        <v>20.462412633985537</v>
      </c>
      <c r="J426" s="123">
        <f t="shared" si="198"/>
        <v>4.6479186564990114</v>
      </c>
      <c r="K426" s="123">
        <f t="shared" si="198"/>
        <v>22.850129215498963</v>
      </c>
      <c r="L426" s="123">
        <f t="shared" si="198"/>
        <v>31.900646264950378</v>
      </c>
      <c r="M426" s="123">
        <f t="shared" si="198"/>
        <v>30.349727822884805</v>
      </c>
      <c r="N426" s="123">
        <f t="shared" si="198"/>
        <v>49.755270352897305</v>
      </c>
      <c r="O426" s="123">
        <f t="shared" si="198"/>
        <v>22.70634888200351</v>
      </c>
      <c r="P426" s="123">
        <f t="shared" si="198"/>
        <v>19.153051041439962</v>
      </c>
      <c r="Q426" s="123">
        <f t="shared" si="198"/>
        <v>29.479962557982272</v>
      </c>
      <c r="R426" s="123">
        <f t="shared" si="198"/>
        <v>37.231965862877402</v>
      </c>
      <c r="S426" s="123">
        <f t="shared" si="198"/>
        <v>39.544959382300661</v>
      </c>
      <c r="T426" s="123">
        <f t="shared" si="198"/>
        <v>28.280736209445276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X426" s="123">
        <f t="shared" si="198"/>
        <v>0</v>
      </c>
      <c r="Y426" s="123">
        <f t="shared" si="198"/>
        <v>0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17.836977947400857</v>
      </c>
      <c r="D427" s="99">
        <f>RES_hhdet_in_tess!D165</f>
        <v>10.764227000505739</v>
      </c>
      <c r="E427" s="99">
        <f>RES_hhdet_in_tess!E165</f>
        <v>27.059003787644169</v>
      </c>
      <c r="F427" s="99">
        <f>RES_hhdet_in_tess!F165</f>
        <v>12.27191820147512</v>
      </c>
      <c r="G427" s="99">
        <f>RES_hhdet_in_tess!G165</f>
        <v>20.845012972213276</v>
      </c>
      <c r="H427" s="99">
        <f>RES_hhdet_in_tess!H165</f>
        <v>24.802177747478492</v>
      </c>
      <c r="I427" s="99">
        <f>RES_hhdet_in_tess!I165</f>
        <v>20.462412633985537</v>
      </c>
      <c r="J427" s="99">
        <f>RES_hhdet_in_tess!J165</f>
        <v>4.6479186564990114</v>
      </c>
      <c r="K427" s="99">
        <f>RES_hhdet_in_tess!K165</f>
        <v>22.850129215498963</v>
      </c>
      <c r="L427" s="99">
        <f>RES_hhdet_in_tess!L165</f>
        <v>31.900646264950378</v>
      </c>
      <c r="M427" s="99">
        <f>RES_hhdet_in_tess!M165</f>
        <v>30.349727822884805</v>
      </c>
      <c r="N427" s="99">
        <f>RES_hhdet_in_tess!N165</f>
        <v>49.755270352897305</v>
      </c>
      <c r="O427" s="99">
        <f>RES_hhdet_in_tess!O165</f>
        <v>22.70634888200351</v>
      </c>
      <c r="P427" s="99">
        <f>RES_hhdet_in_tess!P165</f>
        <v>19.153051041439962</v>
      </c>
      <c r="Q427" s="99">
        <f>RES_hhdet_in_tess!Q165</f>
        <v>29.479962557982272</v>
      </c>
      <c r="R427" s="99">
        <f>RES_hhdet_in_tess!R165</f>
        <v>37.231965862877402</v>
      </c>
      <c r="S427" s="99">
        <f>RES_hhdet_in_tess!S165</f>
        <v>39.544959382300661</v>
      </c>
      <c r="T427" s="99">
        <f>RES_hhdet_in_tess!T165</f>
        <v>28.280736209445276</v>
      </c>
      <c r="U427" s="99">
        <f>RES_hhdet_in_tess!U165</f>
        <v>0</v>
      </c>
      <c r="V427" s="99">
        <f>RES_hhdet_in_tess!V165</f>
        <v>0</v>
      </c>
      <c r="W427" s="99">
        <f>RES_hhdet_in_tess!W165</f>
        <v>0</v>
      </c>
      <c r="X427" s="99">
        <f>RES_hhdet_in_tess!X165</f>
        <v>0</v>
      </c>
      <c r="Y427" s="99">
        <f>RES_hhdet_in_tess!Y165</f>
        <v>0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11.38350808339804</v>
      </c>
      <c r="D428" s="123">
        <v>11.422694577619106</v>
      </c>
      <c r="E428" s="123">
        <v>11.292283871789579</v>
      </c>
      <c r="F428" s="123">
        <v>11.475423918797006</v>
      </c>
      <c r="G428" s="123">
        <v>10.879961949615499</v>
      </c>
      <c r="H428" s="123">
        <v>10.843475895193707</v>
      </c>
      <c r="I428" s="123">
        <v>10.662441329852497</v>
      </c>
      <c r="J428" s="123">
        <v>11.149255513623222</v>
      </c>
      <c r="K428" s="123">
        <v>11.9068194812637</v>
      </c>
      <c r="L428" s="123">
        <v>11.45128920464535</v>
      </c>
      <c r="M428" s="123">
        <v>11.225482004000149</v>
      </c>
      <c r="N428" s="123">
        <v>10.723080060082664</v>
      </c>
      <c r="O428" s="123">
        <v>11.024023862427038</v>
      </c>
      <c r="P428" s="123">
        <v>11.152972793408152</v>
      </c>
      <c r="Q428" s="123">
        <v>11.236239933178226</v>
      </c>
      <c r="R428" s="123">
        <v>11.637342206306558</v>
      </c>
      <c r="S428" s="123">
        <v>11.585452260820931</v>
      </c>
      <c r="T428" s="123">
        <v>11.131838658285719</v>
      </c>
      <c r="U428" s="123">
        <v>0</v>
      </c>
      <c r="V428" s="123">
        <v>0</v>
      </c>
      <c r="W428" s="123">
        <v>0</v>
      </c>
      <c r="X428" s="123">
        <v>0</v>
      </c>
      <c r="Y428" s="123">
        <v>0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11.316791403064585</v>
      </c>
      <c r="D429" s="99">
        <v>11.581978637760258</v>
      </c>
      <c r="E429" s="99">
        <v>11.554379976664075</v>
      </c>
      <c r="F429" s="99">
        <v>11.577560886722139</v>
      </c>
      <c r="G429" s="99">
        <v>11.220289876353426</v>
      </c>
      <c r="H429" s="99">
        <v>11.128057141725893</v>
      </c>
      <c r="I429" s="99">
        <v>10.477623677270103</v>
      </c>
      <c r="J429" s="99">
        <v>11.130057174598164</v>
      </c>
      <c r="K429" s="99">
        <v>11.817407923944543</v>
      </c>
      <c r="L429" s="99">
        <v>11.039092879113017</v>
      </c>
      <c r="M429" s="99">
        <v>9.143136195502521</v>
      </c>
      <c r="N429" s="99">
        <v>8.1219368221462371</v>
      </c>
      <c r="O429" s="99">
        <v>12.257979387965602</v>
      </c>
      <c r="P429" s="99">
        <v>11.998801976668625</v>
      </c>
      <c r="Q429" s="99">
        <v>11.332231767210043</v>
      </c>
      <c r="R429" s="99">
        <v>11.0984530007765</v>
      </c>
      <c r="S429" s="99">
        <v>11.449747167416213</v>
      </c>
      <c r="T429" s="99">
        <v>11.286001112500733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11.316932460721548</v>
      </c>
      <c r="D430" s="99">
        <v>11.582123879056473</v>
      </c>
      <c r="E430" s="99">
        <v>11.555049134300919</v>
      </c>
      <c r="F430" s="99">
        <v>11.576928424882251</v>
      </c>
      <c r="G430" s="99">
        <v>0</v>
      </c>
      <c r="H430" s="99">
        <v>11.127399174861891</v>
      </c>
      <c r="I430" s="99">
        <v>10.478470524611357</v>
      </c>
      <c r="J430" s="99">
        <v>11.134840393571494</v>
      </c>
      <c r="K430" s="99">
        <v>11.823322878988538</v>
      </c>
      <c r="L430" s="99">
        <v>0</v>
      </c>
      <c r="M430" s="99">
        <v>0</v>
      </c>
      <c r="N430" s="99">
        <v>0</v>
      </c>
      <c r="O430" s="99">
        <v>12.264705810950522</v>
      </c>
      <c r="P430" s="99">
        <v>12.003103647947738</v>
      </c>
      <c r="Q430" s="99">
        <v>11.337810678967454</v>
      </c>
      <c r="R430" s="99">
        <v>11.103605996140297</v>
      </c>
      <c r="S430" s="99">
        <v>11.45019406065002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2.2477831514233144</v>
      </c>
      <c r="D431" s="102">
        <v>2.3632168906598445</v>
      </c>
      <c r="E431" s="102">
        <v>2.2855168213159089</v>
      </c>
      <c r="F431" s="102">
        <v>2.3362655443225941</v>
      </c>
      <c r="G431" s="102">
        <v>0</v>
      </c>
      <c r="H431" s="102">
        <v>2.2829997911609641</v>
      </c>
      <c r="I431" s="102">
        <v>2.14968709394733</v>
      </c>
      <c r="J431" s="102">
        <v>2.2441167043749988</v>
      </c>
      <c r="K431" s="102">
        <v>2.3971066411564275</v>
      </c>
      <c r="L431" s="102">
        <v>0</v>
      </c>
      <c r="M431" s="102">
        <v>0</v>
      </c>
      <c r="N431" s="102">
        <v>0</v>
      </c>
      <c r="O431" s="102">
        <v>2.2970727923666834</v>
      </c>
      <c r="P431" s="102">
        <v>2.1811510262544913</v>
      </c>
      <c r="Q431" s="102">
        <v>1.9254990085077106</v>
      </c>
      <c r="R431" s="102">
        <v>2.1139271489205562</v>
      </c>
      <c r="S431" s="102">
        <v>2.1841840732702966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9.0691493092982327</v>
      </c>
      <c r="D432" s="105">
        <v>9.218906988396629</v>
      </c>
      <c r="E432" s="105">
        <v>9.2695323129850102</v>
      </c>
      <c r="F432" s="105">
        <v>9.2406628805596593</v>
      </c>
      <c r="G432" s="105">
        <v>0</v>
      </c>
      <c r="H432" s="105">
        <v>8.8443993837009245</v>
      </c>
      <c r="I432" s="105">
        <v>8.3287834306640267</v>
      </c>
      <c r="J432" s="105">
        <v>8.8907236891964949</v>
      </c>
      <c r="K432" s="105">
        <v>9.4262162378321115</v>
      </c>
      <c r="L432" s="105">
        <v>0</v>
      </c>
      <c r="M432" s="105">
        <v>0</v>
      </c>
      <c r="N432" s="105">
        <v>0</v>
      </c>
      <c r="O432" s="105">
        <v>9.967633018583836</v>
      </c>
      <c r="P432" s="105">
        <v>9.821952621693244</v>
      </c>
      <c r="Q432" s="105">
        <v>9.41231167045974</v>
      </c>
      <c r="R432" s="105">
        <v>8.9896788472197411</v>
      </c>
      <c r="S432" s="105">
        <v>9.2660099873797233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11.382182990503418</v>
      </c>
      <c r="D433" s="102">
        <v>11.422236398733185</v>
      </c>
      <c r="E433" s="102">
        <v>11.289352054963722</v>
      </c>
      <c r="F433" s="102">
        <v>11.477674218126284</v>
      </c>
      <c r="G433" s="102">
        <v>10.880232770492913</v>
      </c>
      <c r="H433" s="102">
        <v>10.842860670957432</v>
      </c>
      <c r="I433" s="102">
        <v>10.655168758109648</v>
      </c>
      <c r="J433" s="102">
        <v>11.134494696503225</v>
      </c>
      <c r="K433" s="102">
        <v>11.898916097915356</v>
      </c>
      <c r="L433" s="102">
        <v>11.447808924215289</v>
      </c>
      <c r="M433" s="102">
        <v>11.23507599193551</v>
      </c>
      <c r="N433" s="102">
        <v>10.742985181754948</v>
      </c>
      <c r="O433" s="102">
        <v>11.031835227333127</v>
      </c>
      <c r="P433" s="102">
        <v>11.157021395598505</v>
      </c>
      <c r="Q433" s="102">
        <v>11.199129947789537</v>
      </c>
      <c r="R433" s="102">
        <v>11.597409210935794</v>
      </c>
      <c r="S433" s="102">
        <v>11.546749676132412</v>
      </c>
      <c r="T433" s="102">
        <v>11.081693129371263</v>
      </c>
      <c r="U433" s="102">
        <v>0</v>
      </c>
      <c r="V433" s="102">
        <v>0</v>
      </c>
      <c r="W433" s="102">
        <v>0</v>
      </c>
      <c r="X433" s="102">
        <v>0</v>
      </c>
      <c r="Y433" s="102">
        <v>0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11.385071853116711</v>
      </c>
      <c r="D434" s="105">
        <v>11.419958245251408</v>
      </c>
      <c r="E434" s="105">
        <v>11.289510269243978</v>
      </c>
      <c r="F434" s="105">
        <v>11.472139876254891</v>
      </c>
      <c r="G434" s="105">
        <v>10.876757477394655</v>
      </c>
      <c r="H434" s="105">
        <v>10.841998367739416</v>
      </c>
      <c r="I434" s="105">
        <v>10.66306642198167</v>
      </c>
      <c r="J434" s="105">
        <v>11.150651790748642</v>
      </c>
      <c r="K434" s="105">
        <v>11.911248026738567</v>
      </c>
      <c r="L434" s="105">
        <v>11.454938845653073</v>
      </c>
      <c r="M434" s="105">
        <v>11.232246557947889</v>
      </c>
      <c r="N434" s="105">
        <v>10.727384312710738</v>
      </c>
      <c r="O434" s="105">
        <v>11.008193380065068</v>
      </c>
      <c r="P434" s="105">
        <v>11.14451685542616</v>
      </c>
      <c r="Q434" s="105">
        <v>11.239536816069164</v>
      </c>
      <c r="R434" s="105">
        <v>11.652620405718201</v>
      </c>
      <c r="S434" s="105">
        <v>11.599519182199295</v>
      </c>
      <c r="T434" s="105">
        <v>11.142093792364635</v>
      </c>
      <c r="U434" s="105">
        <v>0</v>
      </c>
      <c r="V434" s="105">
        <v>0</v>
      </c>
      <c r="W434" s="105">
        <v>0</v>
      </c>
      <c r="X434" s="105">
        <v>0</v>
      </c>
      <c r="Y434" s="105">
        <v>0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2.2641373849546969</v>
      </c>
      <c r="D435" s="99">
        <v>2.3269202477252935</v>
      </c>
      <c r="E435" s="99">
        <v>2.2211466285262209</v>
      </c>
      <c r="F435" s="99">
        <v>2.3059867646057981</v>
      </c>
      <c r="G435" s="99">
        <v>2.4731063846471875</v>
      </c>
      <c r="H435" s="99">
        <v>2.2179837763629076</v>
      </c>
      <c r="I435" s="99">
        <v>2.2063834620481799</v>
      </c>
      <c r="J435" s="99">
        <v>2.265899902054167</v>
      </c>
      <c r="K435" s="99">
        <v>2.4411086301609215</v>
      </c>
      <c r="L435" s="99">
        <v>2.3641873337726387</v>
      </c>
      <c r="M435" s="99">
        <v>2.2676416280580769</v>
      </c>
      <c r="N435" s="99">
        <v>1.8064652797726186</v>
      </c>
      <c r="O435" s="99">
        <v>2.0245294577275827</v>
      </c>
      <c r="P435" s="99">
        <v>2.0125141987442521</v>
      </c>
      <c r="Q435" s="99">
        <v>1.9426004384207862</v>
      </c>
      <c r="R435" s="99">
        <v>2.2638448837238472</v>
      </c>
      <c r="S435" s="99">
        <v>2.264042365576441</v>
      </c>
      <c r="T435" s="99">
        <v>2.0003641346555292</v>
      </c>
      <c r="U435" s="99">
        <v>0</v>
      </c>
      <c r="V435" s="99">
        <v>0</v>
      </c>
      <c r="W435" s="99">
        <v>0</v>
      </c>
      <c r="X435" s="99">
        <v>0</v>
      </c>
      <c r="Y435" s="99">
        <v>0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9.1209344681620177</v>
      </c>
      <c r="D436" s="99">
        <v>9.0930379975261104</v>
      </c>
      <c r="E436" s="99">
        <v>9.0683636407177559</v>
      </c>
      <c r="F436" s="99">
        <v>9.1661531116490949</v>
      </c>
      <c r="G436" s="99">
        <v>8.4036510927474666</v>
      </c>
      <c r="H436" s="99">
        <v>8.6240145913765094</v>
      </c>
      <c r="I436" s="99">
        <v>8.4566829599334898</v>
      </c>
      <c r="J436" s="99">
        <v>8.8847518886944776</v>
      </c>
      <c r="K436" s="99">
        <v>9.4701393965776468</v>
      </c>
      <c r="L436" s="99">
        <v>9.0907515118804341</v>
      </c>
      <c r="M436" s="99">
        <v>8.9646049298898109</v>
      </c>
      <c r="N436" s="99">
        <v>8.9209190329381212</v>
      </c>
      <c r="O436" s="99">
        <v>8.9836639223374863</v>
      </c>
      <c r="P436" s="99">
        <v>9.1320026566819053</v>
      </c>
      <c r="Q436" s="99">
        <v>9.2969363776483753</v>
      </c>
      <c r="R436" s="99">
        <v>9.3887755219943525</v>
      </c>
      <c r="S436" s="99">
        <v>9.3354768166228546</v>
      </c>
      <c r="T436" s="99">
        <v>9.1417296577091083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5.1937504720532228</v>
      </c>
      <c r="D437" s="123">
        <v>5.7467742226537188</v>
      </c>
      <c r="E437" s="123">
        <v>5.5289953247428878</v>
      </c>
      <c r="F437" s="123">
        <v>5.8468713650866411</v>
      </c>
      <c r="G437" s="123">
        <v>5.6260422408167825</v>
      </c>
      <c r="H437" s="123">
        <v>5.6063809607640458</v>
      </c>
      <c r="I437" s="123">
        <v>5.2754355751704649</v>
      </c>
      <c r="J437" s="123">
        <v>5.1753657877809758</v>
      </c>
      <c r="K437" s="123">
        <v>5.4244089149462873</v>
      </c>
      <c r="L437" s="123">
        <v>5.1132822691474544</v>
      </c>
      <c r="M437" s="123">
        <v>4.8044854705010955</v>
      </c>
      <c r="N437" s="123">
        <v>4.6399415989534676</v>
      </c>
      <c r="O437" s="123">
        <v>5.2096909093463264</v>
      </c>
      <c r="P437" s="123">
        <v>5.2647148767306087</v>
      </c>
      <c r="Q437" s="123">
        <v>5.1697468108818843</v>
      </c>
      <c r="R437" s="123">
        <v>5.401684476271793</v>
      </c>
      <c r="S437" s="123">
        <v>5.3243960041301577</v>
      </c>
      <c r="T437" s="123">
        <v>5.5006219897247313</v>
      </c>
      <c r="U437" s="123">
        <v>0</v>
      </c>
      <c r="V437" s="123">
        <v>0</v>
      </c>
      <c r="W437" s="123">
        <v>0</v>
      </c>
      <c r="X437" s="123">
        <v>0</v>
      </c>
      <c r="Y437" s="123">
        <v>0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5.3653923514457968</v>
      </c>
      <c r="D438" s="99">
        <v>5.5680056790168022</v>
      </c>
      <c r="E438" s="99">
        <v>5.3407789386711251</v>
      </c>
      <c r="F438" s="99">
        <v>6.0059358928591502</v>
      </c>
      <c r="G438" s="99">
        <v>5.4856844019900919</v>
      </c>
      <c r="H438" s="99">
        <v>5.3145775515557405</v>
      </c>
      <c r="I438" s="99">
        <v>5.4354652949832785</v>
      </c>
      <c r="J438" s="99">
        <v>5.3825271378837467</v>
      </c>
      <c r="K438" s="99">
        <v>4.7313296725506193</v>
      </c>
      <c r="L438" s="99">
        <v>5.7997382707028002</v>
      </c>
      <c r="M438" s="99">
        <v>5.3705767121670149</v>
      </c>
      <c r="N438" s="99">
        <v>1.6747205557780334</v>
      </c>
      <c r="O438" s="99">
        <v>6.0634225070199204</v>
      </c>
      <c r="P438" s="99">
        <v>5.872545733426791</v>
      </c>
      <c r="Q438" s="99">
        <v>5.1272603544388442</v>
      </c>
      <c r="R438" s="99">
        <v>4.803013114280394</v>
      </c>
      <c r="S438" s="99">
        <v>4.7510322702314927</v>
      </c>
      <c r="T438" s="99">
        <v>5.6982335360284608</v>
      </c>
      <c r="U438" s="99">
        <v>0</v>
      </c>
      <c r="V438" s="99">
        <v>0</v>
      </c>
      <c r="W438" s="99">
        <v>0</v>
      </c>
      <c r="X438" s="99">
        <v>0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5.1880982384258711</v>
      </c>
      <c r="D439" s="110">
        <v>5.7509930094670159</v>
      </c>
      <c r="E439" s="110">
        <v>5.5347944703037752</v>
      </c>
      <c r="F439" s="110">
        <v>5.8415523633288755</v>
      </c>
      <c r="G439" s="110">
        <v>5.6318893071555083</v>
      </c>
      <c r="H439" s="110">
        <v>5.6204419058093968</v>
      </c>
      <c r="I439" s="110">
        <v>5.2672166753982763</v>
      </c>
      <c r="J439" s="110">
        <v>5.1655638083666631</v>
      </c>
      <c r="K439" s="110">
        <v>5.4523204031165147</v>
      </c>
      <c r="L439" s="110">
        <v>5.0857024171393794</v>
      </c>
      <c r="M439" s="110">
        <v>4.7751848818053713</v>
      </c>
      <c r="N439" s="110">
        <v>4.8523592518645815</v>
      </c>
      <c r="O439" s="110">
        <v>5.0700958038689183</v>
      </c>
      <c r="P439" s="110">
        <v>5.1590660970369973</v>
      </c>
      <c r="Q439" s="110">
        <v>5.1766993071048368</v>
      </c>
      <c r="R439" s="110">
        <v>5.4762605824709025</v>
      </c>
      <c r="S439" s="110">
        <v>5.4486859393391791</v>
      </c>
      <c r="T439" s="110">
        <v>5.4258872285936226</v>
      </c>
      <c r="U439" s="110">
        <v>0</v>
      </c>
      <c r="V439" s="110">
        <v>0</v>
      </c>
      <c r="W439" s="110">
        <v>0</v>
      </c>
      <c r="X439" s="110">
        <v>0</v>
      </c>
      <c r="Y439" s="110">
        <v>0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0.11214418183091675</v>
      </c>
      <c r="D441" s="118">
        <f t="shared" si="199"/>
        <v>0.10218369179658449</v>
      </c>
      <c r="E441" s="118">
        <f t="shared" si="199"/>
        <v>0.11226963827355285</v>
      </c>
      <c r="F441" s="118">
        <f t="shared" si="199"/>
        <v>0.10867881609468483</v>
      </c>
      <c r="G441" s="118">
        <f t="shared" si="199"/>
        <v>0.11081799743841847</v>
      </c>
      <c r="H441" s="118">
        <f t="shared" si="199"/>
        <v>0.11309064824162335</v>
      </c>
      <c r="I441" s="118">
        <f t="shared" si="199"/>
        <v>0.11061010767243235</v>
      </c>
      <c r="J441" s="118">
        <f t="shared" si="199"/>
        <v>0.10570194884959037</v>
      </c>
      <c r="K441" s="118">
        <f t="shared" si="199"/>
        <v>8.7136688750516403E-2</v>
      </c>
      <c r="L441" s="118">
        <f t="shared" si="199"/>
        <v>0.10305430968310549</v>
      </c>
      <c r="M441" s="118">
        <f t="shared" si="199"/>
        <v>0.11515402884281013</v>
      </c>
      <c r="N441" s="118">
        <f t="shared" si="199"/>
        <v>5.4638633437208151E-2</v>
      </c>
      <c r="O441" s="118">
        <f t="shared" si="199"/>
        <v>0.35479691326820906</v>
      </c>
      <c r="P441" s="118">
        <f t="shared" si="199"/>
        <v>0.35939956208793078</v>
      </c>
      <c r="Q441" s="118">
        <f t="shared" si="199"/>
        <v>0.29102001745667161</v>
      </c>
      <c r="R441" s="118">
        <f t="shared" ref="R441:V441" si="200">R442+R444+R446+R455</f>
        <v>0.21484733879585075</v>
      </c>
      <c r="S441" s="118">
        <f t="shared" si="200"/>
        <v>0.33745046022897524</v>
      </c>
      <c r="T441" s="118">
        <f t="shared" si="200"/>
        <v>0.6026915541816853</v>
      </c>
      <c r="U441" s="118">
        <f t="shared" si="200"/>
        <v>0</v>
      </c>
      <c r="V441" s="118">
        <f t="shared" si="200"/>
        <v>0</v>
      </c>
      <c r="W441" s="118">
        <f t="shared" ref="W441:Y441" si="201">W442+W444+W446+W455</f>
        <v>0</v>
      </c>
      <c r="X441" s="118">
        <f t="shared" si="201"/>
        <v>0</v>
      </c>
      <c r="Y441" s="118">
        <f t="shared" si="201"/>
        <v>0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4.572115092511167E-2</v>
      </c>
      <c r="D446" s="123">
        <v>5.2377823735607648E-2</v>
      </c>
      <c r="E446" s="123">
        <v>5.0386893947581224E-2</v>
      </c>
      <c r="F446" s="123">
        <v>3.3410281025446763E-2</v>
      </c>
      <c r="G446" s="123">
        <v>2.592113948120162E-2</v>
      </c>
      <c r="H446" s="123">
        <v>1.8627330699650124E-2</v>
      </c>
      <c r="I446" s="123">
        <v>8.0373400934880285E-3</v>
      </c>
      <c r="J446" s="123">
        <v>1.1843908282082458E-2</v>
      </c>
      <c r="K446" s="123">
        <v>1.6501810301708015E-2</v>
      </c>
      <c r="L446" s="123">
        <v>1.6738947642247658E-2</v>
      </c>
      <c r="M446" s="123">
        <v>1.3384515976651083E-2</v>
      </c>
      <c r="N446" s="123">
        <v>1.1547015473983589E-2</v>
      </c>
      <c r="O446" s="123">
        <v>2.6878875073898766E-2</v>
      </c>
      <c r="P446" s="123">
        <v>2.4962937119982247E-2</v>
      </c>
      <c r="Q446" s="123">
        <v>1.4399136755756796E-2</v>
      </c>
      <c r="R446" s="123">
        <v>1.2054805729360326E-2</v>
      </c>
      <c r="S446" s="123">
        <v>1.7739641706940742E-2</v>
      </c>
      <c r="T446" s="123">
        <v>1.7857677689855678E-2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4.7445403655001108</v>
      </c>
      <c r="D447" s="99">
        <v>4.8380116494269485</v>
      </c>
      <c r="E447" s="99">
        <v>4.8065181687598724</v>
      </c>
      <c r="F447" s="99">
        <v>4.7959921930767484</v>
      </c>
      <c r="G447" s="99">
        <v>4.626476481196538</v>
      </c>
      <c r="H447" s="99">
        <v>4.5654271743179908</v>
      </c>
      <c r="I447" s="99">
        <v>4.2749651210094815</v>
      </c>
      <c r="J447" s="99">
        <v>4.5123318138126765</v>
      </c>
      <c r="K447" s="99">
        <v>4.7549966840232853</v>
      </c>
      <c r="L447" s="99">
        <v>4.4030127878168237</v>
      </c>
      <c r="M447" s="99">
        <v>3.5829767334017699</v>
      </c>
      <c r="N447" s="99">
        <v>3.093550418348149</v>
      </c>
      <c r="O447" s="99">
        <v>4.4850706512254339</v>
      </c>
      <c r="P447" s="99">
        <v>4.1901628439587082</v>
      </c>
      <c r="Q447" s="99">
        <v>3.8014057273488273</v>
      </c>
      <c r="R447" s="99">
        <v>3.6301554387471695</v>
      </c>
      <c r="S447" s="99">
        <v>3.6600866241724201</v>
      </c>
      <c r="T447" s="99">
        <v>3.5358201825914248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0.94237823381024466</v>
      </c>
      <c r="D448" s="99">
        <v>0.9871604157392786</v>
      </c>
      <c r="E448" s="99">
        <v>0.95075444540061516</v>
      </c>
      <c r="F448" s="99">
        <v>0.96779549865080983</v>
      </c>
      <c r="G448" s="99">
        <v>0</v>
      </c>
      <c r="H448" s="99">
        <v>0.93662974163269286</v>
      </c>
      <c r="I448" s="99">
        <v>0.87709175580005572</v>
      </c>
      <c r="J448" s="99">
        <v>0.90980657513337104</v>
      </c>
      <c r="K448" s="99">
        <v>0.96452912544838187</v>
      </c>
      <c r="L448" s="99">
        <v>0</v>
      </c>
      <c r="M448" s="99">
        <v>0</v>
      </c>
      <c r="N448" s="99">
        <v>0</v>
      </c>
      <c r="O448" s="99">
        <v>0.8404756965807012</v>
      </c>
      <c r="P448" s="99">
        <v>0.76169087589288242</v>
      </c>
      <c r="Q448" s="99">
        <v>0.64591010043803243</v>
      </c>
      <c r="R448" s="99">
        <v>0.69143727835152824</v>
      </c>
      <c r="S448" s="99">
        <v>0.69820781144035204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0.94237823381024466</v>
      </c>
      <c r="D449" s="102">
        <v>0.9871604157392786</v>
      </c>
      <c r="E449" s="102">
        <v>0.95075444540061516</v>
      </c>
      <c r="F449" s="102">
        <v>0.96779549865080983</v>
      </c>
      <c r="G449" s="102">
        <v>0</v>
      </c>
      <c r="H449" s="102">
        <v>0.93662974163269286</v>
      </c>
      <c r="I449" s="102">
        <v>0.87709175580005572</v>
      </c>
      <c r="J449" s="102">
        <v>0.90980657513337104</v>
      </c>
      <c r="K449" s="102">
        <v>0.96452912544838187</v>
      </c>
      <c r="L449" s="102">
        <v>0</v>
      </c>
      <c r="M449" s="102">
        <v>0</v>
      </c>
      <c r="N449" s="102">
        <v>0</v>
      </c>
      <c r="O449" s="102">
        <v>0.8404756965807012</v>
      </c>
      <c r="P449" s="102">
        <v>0.76169087589288242</v>
      </c>
      <c r="Q449" s="102">
        <v>0.64591010043803243</v>
      </c>
      <c r="R449" s="102">
        <v>0.69143727835152824</v>
      </c>
      <c r="S449" s="102">
        <v>0.69820781144035204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6.6423030905805078E-2</v>
      </c>
      <c r="D455" s="123">
        <v>4.9805868060976831E-2</v>
      </c>
      <c r="E455" s="123">
        <v>6.1882744325971621E-2</v>
      </c>
      <c r="F455" s="123">
        <v>7.5268535069238071E-2</v>
      </c>
      <c r="G455" s="123">
        <v>8.4896857957216854E-2</v>
      </c>
      <c r="H455" s="123">
        <v>9.4463317541973221E-2</v>
      </c>
      <c r="I455" s="123">
        <v>0.10257276757894432</v>
      </c>
      <c r="J455" s="123">
        <v>9.3858040567507919E-2</v>
      </c>
      <c r="K455" s="123">
        <v>7.0634878448808391E-2</v>
      </c>
      <c r="L455" s="123">
        <v>8.6315362040857824E-2</v>
      </c>
      <c r="M455" s="123">
        <v>0.10176951286615905</v>
      </c>
      <c r="N455" s="123">
        <v>4.3091617963224561E-2</v>
      </c>
      <c r="O455" s="123">
        <v>0.32791803819431031</v>
      </c>
      <c r="P455" s="123">
        <v>0.33443662496794851</v>
      </c>
      <c r="Q455" s="123">
        <v>0.27662088070091484</v>
      </c>
      <c r="R455" s="123">
        <v>0.20279253306649042</v>
      </c>
      <c r="S455" s="123">
        <v>0.31971081852203448</v>
      </c>
      <c r="T455" s="123">
        <v>0.58483387649182961</v>
      </c>
      <c r="U455" s="123">
        <v>0</v>
      </c>
      <c r="V455" s="123">
        <v>0</v>
      </c>
      <c r="W455" s="123">
        <v>0</v>
      </c>
      <c r="X455" s="123">
        <v>0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2.0834970960074046</v>
      </c>
      <c r="D456" s="99">
        <v>2.160299451137587</v>
      </c>
      <c r="E456" s="99">
        <v>2.070341813846845</v>
      </c>
      <c r="F456" s="99">
        <v>2.3261709660447583</v>
      </c>
      <c r="G456" s="99">
        <v>2.1228315786790066</v>
      </c>
      <c r="H456" s="99">
        <v>2.0548378169064105</v>
      </c>
      <c r="I456" s="99">
        <v>2.0997611639657641</v>
      </c>
      <c r="J456" s="99">
        <v>2.0775143593694527</v>
      </c>
      <c r="K456" s="99">
        <v>1.8245925228222313</v>
      </c>
      <c r="L456" s="99">
        <v>2.2346843337822087</v>
      </c>
      <c r="M456" s="99">
        <v>2.0679699363595425</v>
      </c>
      <c r="N456" s="99">
        <v>0.64462435602854218</v>
      </c>
      <c r="O456" s="99">
        <v>2.3333894313079182</v>
      </c>
      <c r="P456" s="99">
        <v>2.2585563436658496</v>
      </c>
      <c r="Q456" s="99">
        <v>1.9670412163976547</v>
      </c>
      <c r="R456" s="99">
        <v>1.8307413247137896</v>
      </c>
      <c r="S456" s="99">
        <v>1.7945735124908953</v>
      </c>
      <c r="T456" s="99">
        <v>2.1312351081972194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2025-11-06T10:22:51Z</dcterms:created>
  <dcterms:modified xsi:type="dcterms:W3CDTF">2025-11-06T10:22:52Z</dcterms:modified>
</cp:coreProperties>
</file>